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https://uottawa-my.sharepoint.com/personal/fjabouil_uottawa_ca/Documents/Doctorat Ottawa/3 - Article editing/Research practices' paper/Data/"/>
    </mc:Choice>
  </mc:AlternateContent>
  <xr:revisionPtr revIDLastSave="122" documentId="14_{647DF452-8C36-4539-8B6F-3AD503B967E2}" xr6:coauthVersionLast="47" xr6:coauthVersionMax="47" xr10:uidLastSave="{5B7D84DC-CC69-4256-A41A-07A32CF6AB13}"/>
  <bookViews>
    <workbookView xWindow="-120" yWindow="-120" windowWidth="38640" windowHeight="21120" xr2:uid="{00000000-000D-0000-FFFF-FFFF00000000}"/>
  </bookViews>
  <sheets>
    <sheet name="Data 2022+2023+2024" sheetId="13" r:id="rId1"/>
    <sheet name="Data 2022+2023" sheetId="12" r:id="rId2"/>
    <sheet name="Data finales 2022" sheetId="11" r:id="rId3"/>
    <sheet name="Data finales 2023" sheetId="10" r:id="rId4"/>
    <sheet name="Data finales 2024" sheetId="14" r:id="rId5"/>
    <sheet name="JPT-AU Jabouille 2023" sheetId="2" r:id="rId6"/>
    <sheet name="JPT-AU Sadek 2023" sheetId="3" r:id="rId7"/>
    <sheet name="PTC Jabouille 2023" sheetId="4" r:id="rId8"/>
    <sheet name="PTC Coman 2023" sheetId="5" r:id="rId9"/>
    <sheet name="PT-UK Jabouille 2023" sheetId="6" r:id="rId10"/>
    <sheet name="PT-UK Kapsa 2023" sheetId="7" r:id="rId11"/>
    <sheet name="PTJ Jabouille 2023" sheetId="8" r:id="rId12"/>
    <sheet name="PTJ Huet&amp;Martine 2023" sheetId="9" r:id="rId13"/>
    <sheet name="Data Jabouille 2024" sheetId="15" r:id="rId14"/>
    <sheet name="Data Guillermot-Exertier 2024" sheetId="16" r:id="rId15"/>
  </sheets>
  <externalReferences>
    <externalReference r:id="rId16"/>
  </externalReferences>
  <definedNames>
    <definedName name="_xlnm._FilterDatabase" localSheetId="1" hidden="1">'Data 2022+2023'!$A$1:$A$759</definedName>
    <definedName name="_xlnm._FilterDatabase" localSheetId="0" hidden="1">'Data 2022+2023+2024'!$A$1:$A$759</definedName>
    <definedName name="_xlnm._FilterDatabase" localSheetId="2" hidden="1">'Data finales 2022'!$A$1:$AT$416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U415" i="11" l="1"/>
  <c r="AU414" i="11"/>
  <c r="AU412" i="11"/>
  <c r="AU411" i="11"/>
  <c r="AU409" i="11"/>
  <c r="AU406" i="11"/>
  <c r="AU405" i="11"/>
  <c r="AU404" i="11"/>
  <c r="AU403" i="11"/>
  <c r="AU402" i="11"/>
  <c r="AU401" i="11"/>
  <c r="AU398" i="11"/>
  <c r="AU397" i="11"/>
  <c r="AU396" i="11"/>
  <c r="AU395" i="11"/>
  <c r="AU394" i="11"/>
  <c r="AU393" i="11"/>
  <c r="AU390" i="11"/>
  <c r="AU387" i="11"/>
  <c r="AU385" i="11"/>
  <c r="AU384" i="11"/>
  <c r="AU383" i="11"/>
  <c r="AU382" i="11"/>
  <c r="AU381" i="11"/>
  <c r="AU377" i="11"/>
  <c r="AU375" i="11"/>
  <c r="AU374" i="11"/>
  <c r="AU373" i="11"/>
  <c r="AU372" i="11"/>
  <c r="AU371" i="11"/>
  <c r="AU370" i="11"/>
  <c r="AU369" i="11"/>
  <c r="AU367" i="11"/>
  <c r="AU366" i="11"/>
  <c r="AU364" i="11"/>
  <c r="AU363" i="11"/>
  <c r="AU362" i="11"/>
  <c r="AU361" i="11"/>
  <c r="AU360" i="11"/>
  <c r="AU359" i="11"/>
  <c r="AU358" i="11"/>
  <c r="AU357" i="11"/>
  <c r="AU356" i="11"/>
  <c r="AU355" i="11"/>
  <c r="AU353" i="11"/>
  <c r="AU351" i="11"/>
  <c r="AU348" i="11"/>
  <c r="AU346" i="11"/>
  <c r="AU343" i="11"/>
  <c r="AU341" i="11"/>
  <c r="AU340" i="11"/>
  <c r="AU339" i="11"/>
  <c r="AU337" i="11"/>
  <c r="AU336" i="11"/>
  <c r="AU335" i="11"/>
  <c r="AU334" i="11"/>
  <c r="AU333" i="11"/>
  <c r="AU332" i="11"/>
  <c r="AU331" i="11"/>
  <c r="AU330" i="11"/>
  <c r="AU329" i="11"/>
  <c r="AU328" i="11"/>
  <c r="AU327" i="11"/>
  <c r="AU326" i="11"/>
  <c r="AU325" i="11"/>
  <c r="AU324" i="11"/>
  <c r="AU323" i="11"/>
  <c r="AU321" i="11"/>
  <c r="AU319" i="11"/>
  <c r="AU318" i="11"/>
  <c r="AU317" i="11"/>
  <c r="AU316" i="11"/>
  <c r="AU315" i="11"/>
  <c r="AU313" i="11"/>
  <c r="AU312" i="11"/>
  <c r="AU311" i="11"/>
  <c r="AU310" i="11"/>
  <c r="AU309" i="11"/>
  <c r="AU308" i="11"/>
  <c r="AU307" i="11"/>
  <c r="AU306" i="11"/>
  <c r="AU305" i="11"/>
  <c r="AU304" i="11"/>
  <c r="AU303" i="11"/>
  <c r="AU302" i="11"/>
  <c r="AU301" i="11"/>
  <c r="AU298" i="11"/>
  <c r="AU297" i="11"/>
  <c r="AU296" i="11"/>
  <c r="AU295" i="11"/>
  <c r="AU294" i="11"/>
  <c r="AU293" i="11"/>
  <c r="AU292" i="11"/>
  <c r="AU291" i="11"/>
  <c r="AQ290" i="11"/>
  <c r="AU289" i="11"/>
  <c r="AQ289" i="11"/>
  <c r="AU288" i="11"/>
  <c r="AQ288" i="11"/>
  <c r="AU287" i="11"/>
  <c r="AU286" i="11"/>
  <c r="AU285" i="11"/>
  <c r="AQ285" i="11"/>
  <c r="AQ284" i="11"/>
  <c r="AU283" i="11"/>
  <c r="AU282" i="11"/>
  <c r="AU281" i="11"/>
  <c r="AU280" i="11"/>
  <c r="AU279" i="11"/>
  <c r="AU278" i="11"/>
  <c r="AU277" i="11"/>
  <c r="AU276" i="11"/>
  <c r="AU275" i="11"/>
  <c r="AU274" i="11"/>
  <c r="AU273" i="11"/>
  <c r="AU272" i="11"/>
  <c r="AQ272" i="11"/>
  <c r="AU271" i="11"/>
  <c r="AU270" i="11"/>
  <c r="AU269" i="11"/>
  <c r="AU268" i="11"/>
  <c r="AU267" i="11"/>
  <c r="AU266" i="11"/>
  <c r="AU265" i="11"/>
  <c r="AU264" i="11"/>
  <c r="AU263" i="11"/>
  <c r="AQ262" i="11"/>
  <c r="AU261" i="11"/>
  <c r="AQ261" i="11"/>
  <c r="AU260" i="11"/>
  <c r="AU259" i="11"/>
  <c r="AU258" i="11"/>
  <c r="AQ258" i="11"/>
  <c r="AU257" i="11"/>
  <c r="AQ257" i="11"/>
  <c r="AU256" i="11"/>
  <c r="AU255" i="11"/>
  <c r="AU254" i="11"/>
  <c r="AQ254" i="11"/>
  <c r="AU253" i="11"/>
  <c r="AQ253" i="11"/>
  <c r="AQ252" i="11"/>
  <c r="AU251" i="11"/>
  <c r="AQ251" i="11"/>
  <c r="AU250" i="11"/>
  <c r="AU249" i="11"/>
  <c r="AU248" i="11"/>
  <c r="AU247" i="11"/>
  <c r="AU246" i="11"/>
  <c r="AQ246" i="11"/>
  <c r="AU245" i="11"/>
  <c r="AU244" i="11"/>
  <c r="AU243" i="11"/>
  <c r="AQ243" i="11"/>
  <c r="AU242" i="11"/>
  <c r="AU241" i="11"/>
  <c r="AU240" i="11"/>
  <c r="AQ240" i="11"/>
  <c r="AU239" i="11"/>
  <c r="AU238" i="11"/>
  <c r="AU237" i="11"/>
  <c r="AU236" i="11"/>
  <c r="AU235" i="11"/>
  <c r="AU234" i="11"/>
  <c r="AU233" i="11"/>
  <c r="AU232" i="11"/>
  <c r="AU231" i="11"/>
  <c r="AU230" i="11"/>
  <c r="AQ230" i="11"/>
  <c r="AU229" i="11"/>
  <c r="AU228" i="11"/>
  <c r="AQ228" i="11"/>
  <c r="AU227" i="11"/>
  <c r="AQ227" i="11"/>
  <c r="AU226" i="11"/>
  <c r="AU225" i="11"/>
  <c r="AQ225" i="11"/>
  <c r="AU224" i="11"/>
  <c r="AQ224" i="11"/>
  <c r="AU223" i="11"/>
  <c r="AQ223" i="11"/>
  <c r="AQ222" i="11"/>
  <c r="AU221" i="11"/>
  <c r="AU220" i="11"/>
  <c r="AQ220" i="11"/>
  <c r="AU219" i="11"/>
  <c r="AU218" i="11"/>
  <c r="AU217" i="11"/>
  <c r="AU216" i="11"/>
  <c r="AU215" i="11"/>
  <c r="AU214" i="11"/>
  <c r="AU213" i="11"/>
  <c r="AU212" i="11"/>
  <c r="AU211" i="11"/>
  <c r="AQ211" i="11"/>
  <c r="AU210" i="11"/>
  <c r="AQ210" i="11"/>
  <c r="AU209" i="11"/>
  <c r="AQ208" i="11"/>
  <c r="AU207" i="11"/>
  <c r="AU206" i="11"/>
  <c r="AQ206" i="11"/>
  <c r="AQ205" i="11"/>
  <c r="AU204" i="11"/>
  <c r="AQ204" i="11"/>
  <c r="AQ203" i="11"/>
  <c r="AU202" i="11"/>
  <c r="AQ202" i="11"/>
  <c r="AU201" i="11"/>
  <c r="AU200" i="11"/>
  <c r="AQ200" i="11"/>
  <c r="AQ199" i="11"/>
  <c r="AU198" i="11"/>
  <c r="AU197" i="11"/>
  <c r="AQ196" i="11"/>
  <c r="AQ195" i="11"/>
  <c r="AU194" i="11"/>
  <c r="AU193" i="11"/>
  <c r="AU192" i="11"/>
  <c r="AQ192" i="11"/>
  <c r="AU191" i="11"/>
  <c r="AQ191" i="11"/>
  <c r="AQ190" i="11"/>
  <c r="AU189" i="11"/>
  <c r="AQ189" i="11"/>
  <c r="AQ188" i="11"/>
  <c r="AQ187" i="11"/>
  <c r="AU186" i="11"/>
  <c r="AQ186" i="11"/>
  <c r="AU185" i="11"/>
  <c r="AQ185" i="11"/>
  <c r="AU184" i="11"/>
  <c r="AU183" i="11"/>
  <c r="AQ183" i="11"/>
  <c r="AQ182" i="11"/>
  <c r="AQ181" i="11"/>
  <c r="AU180" i="11"/>
  <c r="AU179" i="11"/>
  <c r="AU178" i="11"/>
  <c r="AQ177" i="11"/>
  <c r="AU176" i="11"/>
  <c r="AQ175" i="11"/>
  <c r="AU174" i="11"/>
  <c r="AQ173" i="11"/>
  <c r="AU172" i="11"/>
  <c r="AU171" i="11"/>
  <c r="AQ170" i="11"/>
  <c r="AU169" i="11"/>
  <c r="AQ169" i="11"/>
  <c r="AU168" i="11"/>
  <c r="AQ168" i="11"/>
  <c r="AQ167" i="11"/>
  <c r="AU166" i="11"/>
  <c r="AQ166" i="11"/>
  <c r="AU165" i="11"/>
  <c r="AQ165" i="11"/>
  <c r="AU164" i="11"/>
  <c r="AQ164" i="11"/>
  <c r="AU163" i="11"/>
  <c r="AQ163" i="11"/>
  <c r="AU162" i="11"/>
  <c r="AQ162" i="11"/>
  <c r="AU161" i="11"/>
  <c r="AQ161" i="11"/>
  <c r="AU160" i="11"/>
  <c r="AQ160" i="11"/>
  <c r="AU159" i="11"/>
  <c r="AU158" i="11"/>
  <c r="AQ157" i="11"/>
  <c r="AQ156" i="11"/>
  <c r="AU155" i="11"/>
  <c r="AQ155" i="11"/>
  <c r="AU154" i="11"/>
  <c r="AU153" i="11"/>
  <c r="AQ152" i="11"/>
  <c r="AU151" i="11"/>
  <c r="AQ151" i="11"/>
  <c r="AU150" i="11"/>
  <c r="AU149" i="11"/>
  <c r="AU148" i="11"/>
  <c r="AQ148" i="11"/>
  <c r="AU147" i="11"/>
  <c r="AQ147" i="11"/>
  <c r="AU146" i="11"/>
  <c r="AU145" i="11"/>
  <c r="AQ145" i="11"/>
  <c r="AU144" i="11"/>
  <c r="AQ144" i="11"/>
  <c r="AU143" i="11"/>
  <c r="AQ143" i="11"/>
  <c r="AU142" i="11"/>
  <c r="AU141" i="11"/>
  <c r="AU140" i="11"/>
  <c r="AQ140" i="11"/>
  <c r="AU139" i="11"/>
  <c r="AR139" i="11"/>
  <c r="AQ139" i="11"/>
  <c r="AU138" i="11"/>
  <c r="AU137" i="11"/>
  <c r="AU136" i="11"/>
  <c r="AU135" i="11"/>
  <c r="AU134" i="11"/>
  <c r="AM134" i="11"/>
  <c r="AU133" i="11"/>
  <c r="AM133" i="11"/>
  <c r="AU132" i="11"/>
  <c r="AU131" i="11"/>
  <c r="AU130" i="11"/>
  <c r="AU129" i="11"/>
  <c r="AM129" i="11"/>
  <c r="AU128" i="11"/>
  <c r="AU127" i="11"/>
  <c r="AM127" i="11"/>
  <c r="AU126" i="11"/>
  <c r="AU125" i="11"/>
  <c r="AM125" i="11"/>
  <c r="AU124" i="11"/>
  <c r="AU123" i="11"/>
  <c r="AM123" i="11"/>
  <c r="AU122" i="11"/>
  <c r="AM122" i="11"/>
  <c r="AU121" i="11"/>
  <c r="AM121" i="11"/>
  <c r="AU120" i="11"/>
  <c r="AM120" i="11"/>
  <c r="AU119" i="11"/>
  <c r="AU118" i="11"/>
  <c r="AU117" i="11"/>
  <c r="AU116" i="11"/>
  <c r="AU115" i="11"/>
  <c r="AU114" i="11"/>
  <c r="AU113" i="11"/>
  <c r="AM113" i="11"/>
  <c r="AU112" i="11"/>
  <c r="AU111" i="11"/>
  <c r="AM111" i="11"/>
  <c r="AU110" i="11"/>
  <c r="AU109" i="11"/>
  <c r="AM109" i="11"/>
  <c r="AU108" i="11"/>
  <c r="AU107" i="11"/>
  <c r="AM107" i="11"/>
  <c r="AU106" i="11"/>
  <c r="AM106" i="11"/>
  <c r="AU105" i="11"/>
  <c r="AM105" i="11"/>
  <c r="AU104" i="11"/>
  <c r="AU103" i="11"/>
  <c r="AU102" i="11"/>
  <c r="AU101" i="11"/>
  <c r="AU100" i="11"/>
  <c r="AU99" i="11"/>
  <c r="AU98" i="11"/>
  <c r="AM98" i="11"/>
  <c r="AU97" i="11"/>
  <c r="AM97" i="11"/>
  <c r="AU96" i="11"/>
  <c r="AM96" i="11"/>
  <c r="AU95" i="11"/>
  <c r="AU94" i="11"/>
  <c r="AU93" i="11"/>
  <c r="AM93" i="11"/>
  <c r="AU92" i="11"/>
  <c r="AU91" i="11"/>
  <c r="AM91" i="11"/>
  <c r="AU90" i="11"/>
  <c r="AU89" i="11"/>
  <c r="AM89" i="11"/>
  <c r="AU88" i="11"/>
  <c r="AU87" i="11"/>
  <c r="AM87" i="11"/>
  <c r="AU86" i="11"/>
  <c r="AM86" i="11"/>
  <c r="AU85" i="11"/>
  <c r="AM85" i="11"/>
  <c r="AU84" i="11"/>
  <c r="AU83" i="11"/>
  <c r="AU82" i="11"/>
  <c r="AU81" i="11"/>
  <c r="AU80" i="11"/>
  <c r="AM80" i="11"/>
  <c r="AU79" i="11"/>
  <c r="AU78" i="11"/>
  <c r="AU77" i="11"/>
  <c r="AU76" i="11"/>
  <c r="AM76" i="11"/>
  <c r="AU75" i="11"/>
  <c r="AM75" i="11"/>
  <c r="AU74" i="11"/>
  <c r="AU73" i="11"/>
  <c r="AU72" i="11"/>
  <c r="AU71" i="11"/>
  <c r="AU70" i="11"/>
  <c r="AU69" i="11"/>
  <c r="AM69" i="11"/>
  <c r="AU68" i="11"/>
  <c r="AM68" i="11"/>
  <c r="AU67" i="11"/>
  <c r="AM67" i="11"/>
  <c r="AU66" i="11"/>
  <c r="AU65" i="11"/>
  <c r="AM65" i="11"/>
  <c r="AU64" i="11"/>
  <c r="AU63" i="11"/>
  <c r="AU62" i="11"/>
  <c r="AU61" i="11"/>
  <c r="AU60" i="11"/>
  <c r="AU59" i="11"/>
  <c r="AU58" i="11"/>
  <c r="AU57" i="11"/>
  <c r="AU56" i="11"/>
  <c r="AU55" i="11"/>
  <c r="AU54" i="11"/>
  <c r="AU53" i="11"/>
  <c r="AU52" i="11"/>
  <c r="AU51" i="11"/>
  <c r="AU50" i="11"/>
  <c r="AM50" i="11"/>
  <c r="AU49" i="11"/>
  <c r="AU48" i="11"/>
  <c r="AM48" i="11"/>
  <c r="AU47" i="11"/>
  <c r="AU46" i="11"/>
  <c r="AU45" i="11"/>
  <c r="AU44" i="11"/>
  <c r="AU43" i="11"/>
  <c r="AU31" i="11"/>
  <c r="AQ31" i="11"/>
  <c r="AU30" i="11"/>
  <c r="AQ30" i="11"/>
  <c r="AU29" i="11"/>
  <c r="AQ29" i="11"/>
  <c r="AU28" i="11"/>
  <c r="AQ28" i="11"/>
  <c r="AU27" i="11"/>
  <c r="AQ27" i="11"/>
  <c r="AQ26" i="11"/>
  <c r="AU25" i="11"/>
  <c r="AQ25" i="11"/>
  <c r="AQ24" i="11"/>
  <c r="AU23" i="11"/>
  <c r="AQ23" i="11"/>
  <c r="AQ22" i="11"/>
  <c r="AU21" i="11"/>
  <c r="AQ21" i="11"/>
  <c r="AU20" i="11"/>
  <c r="AQ20" i="11"/>
  <c r="AU19" i="11"/>
  <c r="AQ19" i="11"/>
  <c r="AU18" i="11"/>
  <c r="AQ18" i="11"/>
  <c r="AU17" i="11"/>
  <c r="AQ17" i="11"/>
  <c r="AQ16" i="11"/>
  <c r="AU15" i="11"/>
  <c r="AQ15" i="11"/>
  <c r="AU14" i="11"/>
  <c r="AQ14" i="11"/>
  <c r="AQ13" i="11"/>
  <c r="AU12" i="11"/>
  <c r="AQ12" i="11"/>
  <c r="AU11" i="11"/>
  <c r="AQ11" i="11"/>
  <c r="AQ10" i="11"/>
  <c r="AQ9" i="11"/>
  <c r="AU8" i="11"/>
  <c r="AQ8" i="11"/>
  <c r="AU7" i="11"/>
  <c r="AQ7" i="11"/>
  <c r="AQ6" i="11"/>
  <c r="AU5" i="11"/>
  <c r="AQ5" i="11"/>
  <c r="AU4" i="11"/>
  <c r="AQ4" i="11"/>
  <c r="AU3" i="11"/>
  <c r="AQ3" i="11"/>
  <c r="AU2" i="11"/>
  <c r="AQ2" i="11"/>
  <c r="AU416" i="14"/>
  <c r="AU415" i="14"/>
  <c r="AU414" i="14"/>
  <c r="AU413" i="14"/>
  <c r="AU412" i="14"/>
  <c r="AU411" i="14"/>
  <c r="AU410" i="14"/>
  <c r="AU407" i="14"/>
  <c r="AU406" i="14"/>
  <c r="AU404" i="14"/>
  <c r="AU403" i="14"/>
  <c r="AU402" i="14"/>
  <c r="AU401" i="14"/>
  <c r="AU400" i="14"/>
  <c r="AU399" i="14"/>
  <c r="AU398" i="14"/>
  <c r="AU397" i="14"/>
  <c r="AU395" i="14"/>
  <c r="AU393" i="14"/>
  <c r="AU391" i="14"/>
  <c r="AU389" i="14"/>
  <c r="AU388" i="14"/>
  <c r="AU387" i="14"/>
  <c r="AU386" i="14"/>
  <c r="AU385" i="14"/>
  <c r="AU384" i="14"/>
  <c r="AU383" i="14"/>
  <c r="AU382" i="14"/>
  <c r="AU381" i="14"/>
  <c r="AU380" i="14"/>
  <c r="AU379" i="14"/>
  <c r="AU378" i="14"/>
  <c r="AU377" i="14"/>
  <c r="AU376" i="14"/>
  <c r="AU375" i="14"/>
  <c r="AU373" i="14"/>
  <c r="AU370" i="14"/>
  <c r="AU369" i="14"/>
  <c r="AU368" i="14"/>
  <c r="AU367" i="14"/>
  <c r="AU366" i="14"/>
  <c r="AU365" i="14"/>
  <c r="AU364" i="14"/>
  <c r="AU363" i="14"/>
  <c r="AU362" i="14"/>
  <c r="AU361" i="14"/>
  <c r="AU360" i="14"/>
  <c r="AU359" i="14"/>
  <c r="AU358" i="14"/>
  <c r="AU357" i="14"/>
  <c r="AU356" i="14"/>
  <c r="AU355" i="14"/>
  <c r="AU354" i="14"/>
  <c r="AU353" i="14"/>
  <c r="AU352" i="14"/>
  <c r="AU351" i="14"/>
  <c r="AU349" i="14"/>
  <c r="AU348" i="14"/>
  <c r="AU347" i="14"/>
  <c r="AU346" i="14"/>
  <c r="AU345" i="14"/>
  <c r="AU344" i="14"/>
  <c r="AU343" i="14"/>
  <c r="AU342" i="14"/>
  <c r="AU341" i="14"/>
  <c r="AU340" i="14"/>
  <c r="AU339" i="14"/>
  <c r="AU338" i="14"/>
  <c r="AU337" i="14"/>
  <c r="AU336" i="14"/>
  <c r="AU335" i="14"/>
  <c r="AU334" i="14"/>
  <c r="AU333" i="14"/>
  <c r="AU332" i="14"/>
  <c r="AU331" i="14"/>
  <c r="AU330" i="14"/>
  <c r="AU329" i="14"/>
  <c r="AU328" i="14"/>
  <c r="AU327" i="14"/>
  <c r="AU326" i="14"/>
  <c r="AU325" i="14"/>
  <c r="AU324" i="14"/>
  <c r="AU323" i="14"/>
  <c r="AU322" i="14"/>
  <c r="AU321" i="14"/>
  <c r="AU320" i="14"/>
  <c r="AU319" i="14"/>
  <c r="AU318" i="14"/>
  <c r="AU317" i="14"/>
  <c r="AU316" i="14"/>
  <c r="AU315" i="14"/>
  <c r="AU314" i="14"/>
  <c r="AU313" i="14"/>
  <c r="AU312" i="14"/>
  <c r="AU311" i="14"/>
  <c r="AU310" i="14"/>
  <c r="AU309" i="14"/>
  <c r="AU308" i="14"/>
  <c r="AU307" i="14"/>
  <c r="AU305" i="14"/>
  <c r="AU304" i="14"/>
  <c r="AU302" i="14"/>
  <c r="AU301" i="14"/>
  <c r="AU300" i="14"/>
  <c r="AU299" i="14"/>
  <c r="AU298" i="14"/>
  <c r="AU297" i="14"/>
  <c r="AU296" i="14"/>
  <c r="AU295" i="14"/>
  <c r="AU294" i="14"/>
  <c r="AU293" i="14"/>
  <c r="AU292" i="14"/>
  <c r="AU291" i="14"/>
  <c r="AU290" i="14"/>
  <c r="AU289" i="14"/>
  <c r="AU286" i="14"/>
  <c r="AU285" i="14"/>
  <c r="AU284" i="14"/>
  <c r="AU283" i="14"/>
  <c r="AU281" i="14"/>
  <c r="AU280" i="14"/>
  <c r="AU279" i="14"/>
  <c r="AU275" i="14"/>
  <c r="AU274" i="14"/>
  <c r="AU273" i="14"/>
  <c r="AU272" i="14"/>
  <c r="AU271" i="14"/>
  <c r="AU270" i="14"/>
  <c r="AU269" i="14"/>
  <c r="AU268" i="14"/>
  <c r="AU267" i="14"/>
  <c r="AU266" i="14"/>
  <c r="AU265" i="14"/>
  <c r="AU264" i="14"/>
  <c r="AU263" i="14"/>
  <c r="AU262" i="14"/>
  <c r="AU261" i="14"/>
  <c r="AU260" i="14"/>
  <c r="AU259" i="14"/>
  <c r="AU258" i="14"/>
  <c r="AU257" i="14"/>
  <c r="AU256" i="14"/>
  <c r="AU255" i="14"/>
  <c r="AU254" i="14"/>
  <c r="AU253" i="14"/>
  <c r="AU252" i="14"/>
  <c r="AU251" i="14"/>
  <c r="AU250" i="14"/>
  <c r="AU249" i="14"/>
  <c r="AU248" i="14"/>
  <c r="AU244" i="14"/>
  <c r="AU243" i="14"/>
  <c r="AU242" i="14"/>
  <c r="AU241" i="14"/>
  <c r="AU240" i="14"/>
  <c r="AU236" i="14"/>
  <c r="AU235" i="14"/>
  <c r="AU233" i="14"/>
  <c r="AU232" i="14"/>
  <c r="AU229" i="14"/>
  <c r="AU228" i="14"/>
  <c r="AU227" i="14"/>
  <c r="AU226" i="14"/>
  <c r="AU223" i="14"/>
  <c r="AU222" i="14"/>
  <c r="AU221" i="14"/>
  <c r="AU220" i="14"/>
  <c r="AU218" i="14"/>
  <c r="AU217" i="14"/>
  <c r="AU215" i="14"/>
  <c r="AU214" i="14"/>
  <c r="AU213" i="14"/>
  <c r="AU211" i="14"/>
  <c r="AU210" i="14"/>
  <c r="AU209" i="14"/>
  <c r="AU208" i="14"/>
  <c r="AU207" i="14"/>
  <c r="AU206" i="14"/>
  <c r="AU205" i="14"/>
  <c r="AU199" i="14"/>
  <c r="AU198" i="14"/>
  <c r="AU197" i="14"/>
  <c r="AU196" i="14"/>
  <c r="AU195" i="14"/>
  <c r="AU194" i="14"/>
  <c r="AU190" i="14"/>
  <c r="AU188" i="14"/>
  <c r="AU187" i="14"/>
  <c r="AU185" i="14"/>
  <c r="AU184" i="14"/>
  <c r="AU183" i="14"/>
  <c r="AU182" i="14"/>
  <c r="AU176" i="14"/>
  <c r="AU175" i="14"/>
  <c r="AU174" i="14"/>
  <c r="AU169" i="14"/>
  <c r="AU166" i="14"/>
  <c r="AU164" i="14"/>
  <c r="AU162" i="14"/>
  <c r="AU161" i="14"/>
  <c r="AU160" i="14"/>
  <c r="AU159" i="14"/>
  <c r="AU158" i="14"/>
  <c r="AU157" i="14"/>
  <c r="AU156" i="14"/>
  <c r="AU154" i="14"/>
  <c r="AU153" i="14"/>
  <c r="AU150" i="14"/>
  <c r="AU149" i="14"/>
  <c r="AU148" i="14"/>
  <c r="AU147" i="14"/>
  <c r="AU145" i="14"/>
  <c r="AU144" i="14"/>
  <c r="AU142" i="14"/>
  <c r="AU137" i="14"/>
  <c r="AU136" i="14"/>
  <c r="AU134" i="14"/>
  <c r="AU133" i="14"/>
  <c r="AU132" i="14"/>
  <c r="AU131" i="14"/>
  <c r="AU128" i="14"/>
  <c r="AU126" i="14"/>
  <c r="AU125" i="14"/>
  <c r="AU124" i="14"/>
  <c r="AU122" i="14"/>
  <c r="AU121" i="14"/>
  <c r="AU120" i="14"/>
  <c r="AU118" i="14"/>
  <c r="AU116" i="14"/>
  <c r="AU113" i="14"/>
  <c r="AU111" i="14"/>
  <c r="AU110" i="14"/>
  <c r="AU109" i="14"/>
  <c r="AU108" i="14"/>
  <c r="AU107" i="14"/>
  <c r="AU106" i="14"/>
  <c r="AU104" i="14"/>
  <c r="AU103" i="14"/>
  <c r="AU102" i="14"/>
  <c r="AU97" i="14"/>
  <c r="AU95" i="14"/>
  <c r="AU92" i="14"/>
  <c r="AU91" i="14"/>
  <c r="AU90" i="14"/>
  <c r="AU89" i="14"/>
  <c r="AU88" i="14"/>
  <c r="AU87" i="14"/>
  <c r="AU86" i="14"/>
  <c r="AU85" i="14"/>
  <c r="AU84" i="14"/>
  <c r="AU83" i="14"/>
  <c r="AU82" i="14"/>
  <c r="AU81" i="14"/>
  <c r="AU80" i="14"/>
  <c r="AU79" i="14"/>
  <c r="AU78" i="14"/>
  <c r="AU77" i="14"/>
  <c r="AU76" i="14"/>
  <c r="AU75" i="14"/>
  <c r="AU71" i="14"/>
  <c r="AU70" i="14"/>
  <c r="AU69" i="14"/>
  <c r="AU68" i="14"/>
  <c r="AU67" i="14"/>
  <c r="AU66" i="14"/>
  <c r="AU65" i="14"/>
  <c r="AU64" i="14"/>
  <c r="AU63" i="14"/>
  <c r="AU62" i="14"/>
  <c r="AU61" i="14"/>
  <c r="AU60" i="14"/>
  <c r="AU59" i="14"/>
  <c r="AU58" i="14"/>
  <c r="AU57" i="14"/>
  <c r="AU56" i="14"/>
  <c r="AU55" i="14"/>
  <c r="AU54" i="14"/>
  <c r="AU52" i="14"/>
  <c r="AU51" i="14"/>
  <c r="AU50" i="14"/>
  <c r="AU49" i="14"/>
  <c r="AU48" i="14"/>
  <c r="AU47" i="14"/>
  <c r="AU46" i="14"/>
  <c r="AU45" i="14"/>
  <c r="AU44" i="14"/>
  <c r="AU43" i="14"/>
  <c r="AU42" i="14"/>
  <c r="AU41" i="14"/>
  <c r="AU40" i="14"/>
  <c r="AU39" i="14"/>
  <c r="AU38" i="14"/>
  <c r="AU37" i="14"/>
  <c r="AU36" i="14"/>
  <c r="AU35" i="14"/>
  <c r="AU34" i="14"/>
  <c r="AU33" i="14"/>
  <c r="AU29" i="14"/>
  <c r="AU28" i="14"/>
  <c r="AU27" i="14"/>
  <c r="AU26" i="14"/>
  <c r="AU25" i="14"/>
  <c r="AU24" i="14"/>
  <c r="AU23" i="14"/>
  <c r="AU22" i="14"/>
  <c r="AU21" i="14"/>
  <c r="AU20" i="14"/>
  <c r="AU19" i="14"/>
  <c r="AU18" i="14"/>
  <c r="AU17" i="14"/>
  <c r="AU16" i="14"/>
  <c r="AU15" i="14"/>
  <c r="AU14" i="14"/>
  <c r="AU13" i="14"/>
  <c r="AU12" i="14"/>
  <c r="AU11" i="14"/>
  <c r="AU10" i="14"/>
  <c r="AU9" i="14"/>
  <c r="AU5" i="14"/>
  <c r="AU4" i="14"/>
  <c r="AU3" i="14"/>
  <c r="AU2" i="14"/>
  <c r="AQ2" i="13"/>
  <c r="AQ3" i="13"/>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139" i="13"/>
  <c r="AQ140" i="13"/>
  <c r="AQ143" i="13"/>
  <c r="AQ144" i="13"/>
  <c r="AQ145" i="13"/>
  <c r="AQ147" i="13"/>
  <c r="AQ148" i="13"/>
  <c r="AQ151" i="13"/>
  <c r="AQ152" i="13"/>
  <c r="AQ155" i="13"/>
  <c r="AQ156" i="13"/>
  <c r="AQ157" i="13"/>
  <c r="AQ160" i="13"/>
  <c r="AQ161" i="13"/>
  <c r="AQ162" i="13"/>
  <c r="AQ163" i="13"/>
  <c r="AQ164" i="13"/>
  <c r="AQ165" i="13"/>
  <c r="AQ166" i="13"/>
  <c r="AQ167" i="13"/>
  <c r="AQ168" i="13"/>
  <c r="AQ169" i="13"/>
  <c r="AQ170" i="13"/>
  <c r="AQ173" i="13"/>
  <c r="AQ175" i="13"/>
  <c r="AQ177" i="13"/>
  <c r="AQ181" i="13"/>
  <c r="AQ182" i="13"/>
  <c r="AQ183" i="13"/>
  <c r="AQ185" i="13"/>
  <c r="AQ186" i="13"/>
  <c r="AQ187" i="13"/>
  <c r="AQ188" i="13"/>
  <c r="AQ189" i="13"/>
  <c r="AQ190" i="13"/>
  <c r="AQ191" i="13"/>
  <c r="AQ192" i="13"/>
  <c r="AQ195" i="13"/>
  <c r="AQ196" i="13"/>
  <c r="AQ199" i="13"/>
  <c r="AQ200" i="13"/>
  <c r="AQ202" i="13"/>
  <c r="AQ203" i="13"/>
  <c r="AQ204" i="13"/>
  <c r="AQ205" i="13"/>
  <c r="AQ206" i="13"/>
  <c r="AQ208" i="13"/>
  <c r="AQ210" i="13"/>
  <c r="AQ211" i="13"/>
  <c r="AQ220" i="13"/>
  <c r="AQ222" i="13"/>
  <c r="AQ223" i="13"/>
  <c r="AQ224" i="13"/>
  <c r="AQ225" i="13"/>
  <c r="AQ227" i="13"/>
  <c r="AQ228" i="13"/>
  <c r="AQ230" i="13"/>
  <c r="AQ240" i="13"/>
  <c r="AQ243" i="13"/>
  <c r="AQ246" i="13"/>
  <c r="AQ251" i="13"/>
  <c r="AQ252" i="13"/>
  <c r="AQ253" i="13"/>
  <c r="AQ254" i="13"/>
  <c r="AQ257" i="13"/>
  <c r="AQ258" i="13"/>
  <c r="AQ261" i="13"/>
  <c r="AQ262" i="13"/>
  <c r="AQ272" i="13"/>
  <c r="AQ284" i="13"/>
  <c r="AQ285" i="13"/>
  <c r="AQ288" i="13"/>
  <c r="AQ289" i="13"/>
  <c r="AQ290" i="13"/>
  <c r="AU759" i="13"/>
  <c r="AU755" i="13"/>
  <c r="AU753" i="13"/>
  <c r="AU751" i="13"/>
  <c r="AU741" i="13"/>
  <c r="AU742" i="13"/>
  <c r="AU743" i="13"/>
  <c r="AU744" i="13"/>
  <c r="AU745" i="13"/>
  <c r="AU740" i="13"/>
  <c r="AU736" i="13"/>
  <c r="AU725" i="13"/>
  <c r="AU726" i="13"/>
  <c r="AU727" i="13"/>
  <c r="AU728" i="13"/>
  <c r="AU724" i="13"/>
  <c r="AU722" i="13"/>
  <c r="AU720" i="13"/>
  <c r="AU718" i="13"/>
  <c r="AU716" i="13"/>
  <c r="AU713" i="13"/>
  <c r="AU712" i="13"/>
  <c r="AU711" i="13"/>
  <c r="AU709" i="13"/>
  <c r="AU708" i="13"/>
  <c r="AU705" i="13"/>
  <c r="AU703" i="13"/>
  <c r="AU701" i="13"/>
  <c r="AU700" i="13"/>
  <c r="AU699" i="13"/>
  <c r="AU696" i="13"/>
  <c r="AU695" i="13"/>
  <c r="AU685" i="13"/>
  <c r="AU686" i="13"/>
  <c r="AU687" i="13"/>
  <c r="AU688" i="13"/>
  <c r="AU689" i="13"/>
  <c r="AU674" i="13"/>
  <c r="AU675" i="13"/>
  <c r="AU676" i="13"/>
  <c r="AU677" i="13"/>
  <c r="AU678" i="13"/>
  <c r="AU679" i="13"/>
  <c r="AU680" i="13"/>
  <c r="AU681" i="13"/>
  <c r="AU682" i="13"/>
  <c r="AU683" i="13"/>
  <c r="AU684" i="13"/>
  <c r="AU673" i="13"/>
  <c r="AU660" i="13"/>
  <c r="AU661" i="13"/>
  <c r="AU662" i="13"/>
  <c r="AU663" i="13"/>
  <c r="AU664" i="13"/>
  <c r="AU665" i="13"/>
  <c r="AU666" i="13"/>
  <c r="AU667" i="13"/>
  <c r="AU668" i="13"/>
  <c r="AU669" i="13"/>
  <c r="AU670" i="13"/>
  <c r="AU652" i="13"/>
  <c r="AU653" i="13"/>
  <c r="AU654" i="13"/>
  <c r="AU655" i="13"/>
  <c r="AU656" i="13"/>
  <c r="AU657" i="13"/>
  <c r="AU658" i="13"/>
  <c r="AU659" i="13"/>
  <c r="AU651" i="13"/>
  <c r="AU647" i="13"/>
  <c r="AU642" i="13"/>
  <c r="AU641" i="13"/>
  <c r="AU638" i="13"/>
  <c r="AU637" i="13"/>
  <c r="AU629" i="13"/>
  <c r="AU630" i="13"/>
  <c r="AU631" i="13"/>
  <c r="AU632" i="13"/>
  <c r="AU633" i="13"/>
  <c r="AU628" i="13"/>
  <c r="AU626" i="13"/>
  <c r="AU623" i="13"/>
  <c r="AU622" i="13"/>
  <c r="AU621" i="13"/>
  <c r="AU617" i="13"/>
  <c r="AU616" i="13"/>
  <c r="AU614" i="13"/>
  <c r="AU602" i="13"/>
  <c r="AU603" i="13"/>
  <c r="AU604" i="13"/>
  <c r="AU605" i="13"/>
  <c r="AU606" i="13"/>
  <c r="AU607" i="13"/>
  <c r="AU608" i="13"/>
  <c r="AU609" i="13"/>
  <c r="AU610" i="13"/>
  <c r="AU601" i="13"/>
  <c r="AU596" i="13"/>
  <c r="AU595" i="13"/>
  <c r="AU594" i="13"/>
  <c r="AU593" i="13"/>
  <c r="AU586" i="13"/>
  <c r="AU585" i="13"/>
  <c r="AU584" i="13"/>
  <c r="AU583" i="13"/>
  <c r="AU575" i="13"/>
  <c r="AU576" i="13"/>
  <c r="AU577" i="13"/>
  <c r="AU578" i="13"/>
  <c r="AU579" i="13"/>
  <c r="AU574" i="13"/>
  <c r="AU568" i="13"/>
  <c r="AU567" i="13"/>
  <c r="AU566" i="13"/>
  <c r="AU563" i="13"/>
  <c r="AU564" i="13"/>
  <c r="AU565" i="13"/>
  <c r="AU561" i="13"/>
  <c r="AU558" i="13"/>
  <c r="AU547" i="13"/>
  <c r="AU549" i="13"/>
  <c r="AU551" i="13"/>
  <c r="AU552" i="13"/>
  <c r="AU553" i="13"/>
  <c r="AU554" i="13"/>
  <c r="AU556" i="13"/>
  <c r="AU546" i="13"/>
  <c r="AU544" i="13"/>
  <c r="AU541" i="13"/>
  <c r="AU539" i="13"/>
  <c r="AU536" i="13"/>
  <c r="AU535" i="13"/>
  <c r="AU532" i="13"/>
  <c r="AU529" i="13"/>
  <c r="AU527" i="13"/>
  <c r="AU524" i="13"/>
  <c r="AU520" i="13"/>
  <c r="AU521" i="13"/>
  <c r="AU519" i="13"/>
  <c r="AU516" i="13"/>
  <c r="AU513" i="13"/>
  <c r="AU511" i="13"/>
  <c r="AU510" i="13"/>
  <c r="AU508" i="13"/>
  <c r="AU507" i="13"/>
  <c r="AU489" i="13"/>
  <c r="AU490" i="13"/>
  <c r="AU491" i="13"/>
  <c r="AU492" i="13"/>
  <c r="AU493" i="13"/>
  <c r="AU494" i="13"/>
  <c r="AU495" i="13"/>
  <c r="AU496" i="13"/>
  <c r="AU497" i="13"/>
  <c r="AU498" i="13"/>
  <c r="AU499" i="13"/>
  <c r="AU500" i="13"/>
  <c r="AU501" i="13"/>
  <c r="AU502" i="13"/>
  <c r="AU503" i="13"/>
  <c r="AU504" i="13"/>
  <c r="AU505" i="13"/>
  <c r="AU488" i="13"/>
  <c r="AU486" i="13"/>
  <c r="AU466" i="13"/>
  <c r="AU467" i="13"/>
  <c r="AU468" i="13"/>
  <c r="AU469" i="13"/>
  <c r="AU470" i="13"/>
  <c r="AU471" i="13"/>
  <c r="AU472" i="13"/>
  <c r="AU473" i="13"/>
  <c r="AU474" i="13"/>
  <c r="AU475" i="13"/>
  <c r="AU476" i="13"/>
  <c r="AU477" i="13"/>
  <c r="AU478" i="13"/>
  <c r="AU479" i="13"/>
  <c r="AU480" i="13"/>
  <c r="AU481" i="13"/>
  <c r="AU482" i="13"/>
  <c r="AU483" i="13"/>
  <c r="AU465" i="13"/>
  <c r="AU447" i="13"/>
  <c r="AU448" i="13"/>
  <c r="AU449" i="13"/>
  <c r="AU450" i="13"/>
  <c r="AU451" i="13"/>
  <c r="AU452" i="13"/>
  <c r="AU453" i="13"/>
  <c r="AU454" i="13"/>
  <c r="AU455" i="13"/>
  <c r="AU456" i="13"/>
  <c r="AU457" i="13"/>
  <c r="AU458" i="13"/>
  <c r="AU459" i="13"/>
  <c r="AU460" i="13"/>
  <c r="AU446" i="13"/>
  <c r="AU440" i="13"/>
  <c r="AU425" i="13"/>
  <c r="AU426" i="13"/>
  <c r="AU427" i="13"/>
  <c r="AU428" i="13"/>
  <c r="AU429" i="13"/>
  <c r="AU430" i="13"/>
  <c r="AU431" i="13"/>
  <c r="AU432" i="13"/>
  <c r="AU433" i="13"/>
  <c r="AU434" i="13"/>
  <c r="AU435" i="13"/>
  <c r="AU436" i="13"/>
  <c r="AU437" i="13"/>
  <c r="AU438" i="13"/>
  <c r="AU439" i="13"/>
  <c r="AU441" i="13"/>
  <c r="AU424" i="13"/>
  <c r="AU419" i="13"/>
  <c r="AU420" i="13"/>
  <c r="AU421" i="13"/>
  <c r="AU418" i="13"/>
  <c r="AU417" i="13"/>
  <c r="AU415" i="13"/>
  <c r="AU412" i="13"/>
  <c r="AU411" i="13"/>
  <c r="AU406" i="13"/>
  <c r="AU404" i="13"/>
  <c r="AU402" i="13"/>
  <c r="AU396" i="13"/>
  <c r="AU394" i="13"/>
  <c r="AU393" i="13"/>
  <c r="AU383" i="13"/>
  <c r="AU382" i="13"/>
  <c r="AU373" i="13"/>
  <c r="AU375" i="13"/>
  <c r="AU372" i="13"/>
  <c r="AU370" i="13"/>
  <c r="AU366" i="13"/>
  <c r="AU364" i="13"/>
  <c r="AU362" i="13"/>
  <c r="AU359" i="13"/>
  <c r="AU357" i="13"/>
  <c r="AU356" i="13"/>
  <c r="AU355" i="13"/>
  <c r="AU351" i="13"/>
  <c r="AU348" i="13"/>
  <c r="AU346" i="13"/>
  <c r="AU343" i="13"/>
  <c r="AU333" i="13"/>
  <c r="AU334" i="13"/>
  <c r="AU335" i="13"/>
  <c r="AU336" i="13"/>
  <c r="AU337" i="13"/>
  <c r="AU339" i="13"/>
  <c r="AU340" i="13"/>
  <c r="AU341" i="13"/>
  <c r="AU324" i="13"/>
  <c r="AU325" i="13"/>
  <c r="AU326" i="13"/>
  <c r="AU327" i="13"/>
  <c r="AU328" i="13"/>
  <c r="AU329" i="13"/>
  <c r="AU330" i="13"/>
  <c r="AU331" i="13"/>
  <c r="AU332" i="13"/>
  <c r="AU316" i="13"/>
  <c r="AU317" i="13"/>
  <c r="AU318" i="13"/>
  <c r="AU319" i="13"/>
  <c r="AU321" i="13"/>
  <c r="AU323" i="13"/>
  <c r="AU302" i="13"/>
  <c r="AU303" i="13"/>
  <c r="AU304" i="13"/>
  <c r="AU305" i="13"/>
  <c r="AU306" i="13"/>
  <c r="AU307" i="13"/>
  <c r="AU308" i="13"/>
  <c r="AU309" i="13"/>
  <c r="AU310" i="13"/>
  <c r="AU311" i="13"/>
  <c r="AU312" i="13"/>
  <c r="AU313" i="13"/>
  <c r="AU315" i="13"/>
  <c r="AU301" i="13"/>
  <c r="AU292" i="13"/>
  <c r="AU293" i="13"/>
  <c r="AU294" i="13"/>
  <c r="AU295" i="13"/>
  <c r="AU296" i="13"/>
  <c r="AU297" i="13"/>
  <c r="AU298" i="13"/>
  <c r="AU291" i="13"/>
  <c r="AU287" i="13"/>
  <c r="AU286" i="13"/>
  <c r="AU272" i="13"/>
  <c r="AU273" i="13"/>
  <c r="AU274" i="13"/>
  <c r="AU275" i="13"/>
  <c r="AU276" i="13"/>
  <c r="AU277" i="13"/>
  <c r="AU278" i="13"/>
  <c r="AU279" i="13"/>
  <c r="AU280" i="13"/>
  <c r="AU281" i="13"/>
  <c r="AU282" i="13"/>
  <c r="AU283" i="13"/>
  <c r="AU263" i="13"/>
  <c r="AU264" i="13"/>
  <c r="AU265" i="13"/>
  <c r="AU266" i="13"/>
  <c r="AU267" i="13"/>
  <c r="AU268" i="13"/>
  <c r="AU269" i="13"/>
  <c r="AU270" i="13"/>
  <c r="AU271" i="13"/>
  <c r="AU256" i="13"/>
  <c r="AU257" i="13"/>
  <c r="AU258" i="13"/>
  <c r="AU259" i="13"/>
  <c r="AU260" i="13"/>
  <c r="AU261" i="13"/>
  <c r="AU247" i="13"/>
  <c r="AU248" i="13"/>
  <c r="AU249" i="13"/>
  <c r="AU250" i="13"/>
  <c r="AU251" i="13"/>
  <c r="AU253" i="13"/>
  <c r="AU254" i="13"/>
  <c r="AU255" i="13"/>
  <c r="AU231" i="13"/>
  <c r="AU232" i="13"/>
  <c r="AU233" i="13"/>
  <c r="AU234" i="13"/>
  <c r="AU235" i="13"/>
  <c r="AU236" i="13"/>
  <c r="AU237" i="13"/>
  <c r="AU238" i="13"/>
  <c r="AU239" i="13"/>
  <c r="AU240" i="13"/>
  <c r="AU241" i="13"/>
  <c r="AU242" i="13"/>
  <c r="AU243" i="13"/>
  <c r="AU244" i="13"/>
  <c r="AU245" i="13"/>
  <c r="AU246" i="13"/>
  <c r="AU227" i="13"/>
  <c r="AU228" i="13"/>
  <c r="AU229" i="13"/>
  <c r="AU230" i="13"/>
  <c r="AU226" i="13"/>
  <c r="AU212" i="13"/>
  <c r="AU213" i="13"/>
  <c r="AU214" i="13"/>
  <c r="AU215" i="13"/>
  <c r="AU216" i="13"/>
  <c r="AU217" i="13"/>
  <c r="AU218" i="13"/>
  <c r="AU219" i="13"/>
  <c r="AU220" i="13"/>
  <c r="AU221" i="13"/>
  <c r="AU211" i="13"/>
  <c r="AU209" i="13"/>
  <c r="AU207" i="13"/>
  <c r="AU202" i="13"/>
  <c r="AU201" i="13"/>
  <c r="AU200" i="13"/>
  <c r="AU198" i="13"/>
  <c r="AU197" i="13"/>
  <c r="AU194" i="13"/>
  <c r="AU193" i="13"/>
  <c r="AU185" i="13"/>
  <c r="AU186" i="13"/>
  <c r="AU184" i="13"/>
  <c r="AU178" i="13"/>
  <c r="AU179" i="13"/>
  <c r="AU180" i="13"/>
  <c r="AU176" i="13"/>
  <c r="AU174" i="13"/>
  <c r="AU172" i="13"/>
  <c r="AU171" i="13"/>
  <c r="AU169" i="13"/>
  <c r="AU159" i="13"/>
  <c r="AU160" i="13"/>
  <c r="AU161" i="13"/>
  <c r="AU162" i="13"/>
  <c r="AU163" i="13"/>
  <c r="AU164" i="13"/>
  <c r="AU158" i="13"/>
  <c r="AU154" i="13"/>
  <c r="AU153" i="13"/>
  <c r="AU143" i="13"/>
  <c r="AU144" i="13"/>
  <c r="AU145" i="13"/>
  <c r="AU146" i="13"/>
  <c r="AU147" i="13"/>
  <c r="AU148" i="13"/>
  <c r="AU149" i="13"/>
  <c r="AU150" i="13"/>
  <c r="AU151"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43" i="13"/>
  <c r="AU1170" i="13"/>
  <c r="AU1171" i="13"/>
  <c r="AU1172" i="13"/>
  <c r="AU1173" i="13"/>
  <c r="AU1174" i="13"/>
  <c r="AU1169" i="13"/>
  <c r="AU1134" i="13"/>
  <c r="AU1135" i="13"/>
  <c r="AU1136" i="13"/>
  <c r="AU1137" i="13"/>
  <c r="AU1138" i="13"/>
  <c r="AU1139" i="13"/>
  <c r="AU1140" i="13"/>
  <c r="AU1141" i="13"/>
  <c r="AU1142" i="13"/>
  <c r="AU1143" i="13"/>
  <c r="AU1144" i="13"/>
  <c r="AU1145" i="13"/>
  <c r="AU1146" i="13"/>
  <c r="AU1147" i="13"/>
  <c r="AU1149" i="13"/>
  <c r="AU1151" i="13"/>
  <c r="AU1153" i="13"/>
  <c r="AU1155" i="13"/>
  <c r="AU1156" i="13"/>
  <c r="AU1157" i="13"/>
  <c r="AU1158" i="13"/>
  <c r="AU1159" i="13"/>
  <c r="AU1160" i="13"/>
  <c r="AU1161" i="13"/>
  <c r="AU1162" i="13"/>
  <c r="AU1164" i="13"/>
  <c r="AU1165" i="13"/>
  <c r="AU1133" i="13"/>
  <c r="AU1049" i="13"/>
  <c r="AU1050" i="13"/>
  <c r="AU1051" i="13"/>
  <c r="AU1052" i="13"/>
  <c r="AU1053" i="13"/>
  <c r="AU1054" i="13"/>
  <c r="AU1055" i="13"/>
  <c r="AU1056" i="13"/>
  <c r="AU1057" i="13"/>
  <c r="AU1058" i="13"/>
  <c r="AU1059" i="13"/>
  <c r="AU1060" i="13"/>
  <c r="AU1062" i="13"/>
  <c r="AU1063" i="13"/>
  <c r="AU1065" i="13"/>
  <c r="AU1066" i="13"/>
  <c r="AU1067" i="13"/>
  <c r="AU1068" i="13"/>
  <c r="AU1069" i="13"/>
  <c r="AU1070" i="13"/>
  <c r="AU1071" i="13"/>
  <c r="AU1072" i="13"/>
  <c r="AU1073" i="13"/>
  <c r="AU1074" i="13"/>
  <c r="AU1075" i="13"/>
  <c r="AU1076" i="13"/>
  <c r="AU1077" i="13"/>
  <c r="AU1078" i="13"/>
  <c r="AU1079" i="13"/>
  <c r="AU1080" i="13"/>
  <c r="AU1081" i="13"/>
  <c r="AU1082" i="13"/>
  <c r="AU1083" i="13"/>
  <c r="AU1084" i="13"/>
  <c r="AU1085" i="13"/>
  <c r="AU1086" i="13"/>
  <c r="AU1087" i="13"/>
  <c r="AU1088" i="13"/>
  <c r="AU1089" i="13"/>
  <c r="AU1090" i="13"/>
  <c r="AU1091" i="13"/>
  <c r="AU1092" i="13"/>
  <c r="AU1093" i="13"/>
  <c r="AU1094" i="13"/>
  <c r="AU1095" i="13"/>
  <c r="AU1096" i="13"/>
  <c r="AU1097" i="13"/>
  <c r="AU1098" i="13"/>
  <c r="AU1099" i="13"/>
  <c r="AU1100" i="13"/>
  <c r="AU1101" i="13"/>
  <c r="AU1102" i="13"/>
  <c r="AU1103" i="13"/>
  <c r="AU1104" i="13"/>
  <c r="AU1105" i="13"/>
  <c r="AU1106" i="13"/>
  <c r="AU1107" i="13"/>
  <c r="AU1109" i="13"/>
  <c r="AU1110" i="13"/>
  <c r="AU1111" i="13"/>
  <c r="AU1112" i="13"/>
  <c r="AU1113" i="13"/>
  <c r="AU1114" i="13"/>
  <c r="AU1115" i="13"/>
  <c r="AU1116" i="13"/>
  <c r="AU1117" i="13"/>
  <c r="AU1118" i="13"/>
  <c r="AU1119" i="13"/>
  <c r="AU1120" i="13"/>
  <c r="AU1121" i="13"/>
  <c r="AU1122" i="13"/>
  <c r="AU1123" i="13"/>
  <c r="AU1124" i="13"/>
  <c r="AU1125" i="13"/>
  <c r="AU1126" i="13"/>
  <c r="AU1127" i="13"/>
  <c r="AU1128" i="13"/>
  <c r="AU1048" i="13"/>
  <c r="AU1042" i="13"/>
  <c r="AU1043" i="13"/>
  <c r="AU1044" i="13"/>
  <c r="AU1041" i="13"/>
  <c r="AU1033" i="13"/>
  <c r="AU1037" i="13"/>
  <c r="AU1038" i="13"/>
  <c r="AU1039" i="13"/>
  <c r="AU1047" i="13"/>
  <c r="AU1131" i="13"/>
  <c r="AU1168" i="13"/>
  <c r="AU1028" i="13"/>
  <c r="AU1029" i="13"/>
  <c r="AU1030" i="13"/>
  <c r="AU1031" i="13"/>
  <c r="AU1032" i="13"/>
  <c r="AU1020" i="13"/>
  <c r="AU1021" i="13"/>
  <c r="AU1022" i="13"/>
  <c r="AU1023" i="13"/>
  <c r="AU1024" i="13"/>
  <c r="AU1025" i="13"/>
  <c r="AU1026" i="13"/>
  <c r="AU1027" i="13"/>
  <c r="AU1019" i="13"/>
  <c r="AU1017" i="13"/>
  <c r="AU1007" i="13"/>
  <c r="AU1008" i="13"/>
  <c r="AU1009" i="13"/>
  <c r="AU1010" i="13"/>
  <c r="AU1011" i="13"/>
  <c r="AU1006" i="13"/>
  <c r="AU1001" i="13"/>
  <c r="AU1002" i="13"/>
  <c r="AU1000" i="13"/>
  <c r="AU993" i="13"/>
  <c r="AU987" i="13"/>
  <c r="AU986" i="13"/>
  <c r="AU981" i="13"/>
  <c r="AU978" i="13"/>
  <c r="AU972" i="13"/>
  <c r="AU963" i="13"/>
  <c r="AU964" i="13"/>
  <c r="AU965" i="13"/>
  <c r="AU966" i="13"/>
  <c r="AU967" i="13"/>
  <c r="AU968" i="13"/>
  <c r="AU969" i="13"/>
  <c r="AU952" i="13"/>
  <c r="AU953" i="13"/>
  <c r="AU954" i="13"/>
  <c r="AU955" i="13"/>
  <c r="AU956" i="13"/>
  <c r="AU957" i="13"/>
  <c r="AU934" i="13"/>
  <c r="AU933" i="13"/>
  <c r="AU918" i="13"/>
  <c r="AU919" i="13"/>
  <c r="AU920" i="13"/>
  <c r="AU912" i="13"/>
  <c r="AU914" i="13"/>
  <c r="AU915" i="13"/>
  <c r="AU916" i="13"/>
  <c r="AU917" i="13"/>
  <c r="AU906" i="13"/>
  <c r="AU907" i="13"/>
  <c r="AU908" i="13"/>
  <c r="AU911" i="13"/>
  <c r="AU905" i="13"/>
  <c r="AU895" i="13"/>
  <c r="AU900" i="13"/>
  <c r="AU902" i="13"/>
  <c r="AU903" i="13"/>
  <c r="AU894" i="13"/>
  <c r="AU890" i="13"/>
  <c r="AU891" i="13"/>
  <c r="AU892" i="13"/>
  <c r="AU889" i="13"/>
  <c r="AU880" i="13"/>
  <c r="AU882" i="13"/>
  <c r="AU883" i="13"/>
  <c r="AU884" i="13"/>
  <c r="AU886" i="13"/>
  <c r="AU876" i="13"/>
  <c r="AU878" i="13"/>
  <c r="AU879" i="13"/>
  <c r="AU874" i="13"/>
  <c r="AU866" i="13"/>
  <c r="AU867" i="13"/>
  <c r="AU868" i="13"/>
  <c r="AU869" i="13"/>
  <c r="AU871" i="13"/>
  <c r="AU864" i="13"/>
  <c r="AU865" i="13"/>
  <c r="AU862" i="13"/>
  <c r="AU860" i="13"/>
  <c r="AU861" i="13"/>
  <c r="AU855" i="13"/>
  <c r="AU828" i="13"/>
  <c r="AU829" i="13"/>
  <c r="AU833" i="13"/>
  <c r="AU834" i="13"/>
  <c r="AU835" i="13"/>
  <c r="AU836" i="13"/>
  <c r="AU837" i="13"/>
  <c r="AU838" i="13"/>
  <c r="AU839" i="13"/>
  <c r="AU840" i="13"/>
  <c r="AU841" i="13"/>
  <c r="AU842" i="13"/>
  <c r="AU843" i="13"/>
  <c r="AU844" i="13"/>
  <c r="AU845" i="13"/>
  <c r="AU846" i="13"/>
  <c r="AU847" i="13"/>
  <c r="AU848" i="13"/>
  <c r="AU849" i="13"/>
  <c r="AU850" i="13"/>
  <c r="AU853" i="13"/>
  <c r="AU793" i="13"/>
  <c r="AU794" i="13"/>
  <c r="AU795" i="13"/>
  <c r="AU796" i="13"/>
  <c r="AU797" i="13"/>
  <c r="AU798" i="13"/>
  <c r="AU799" i="13"/>
  <c r="AU800" i="13"/>
  <c r="AU801" i="13"/>
  <c r="AU802" i="13"/>
  <c r="AU803" i="13"/>
  <c r="AU804" i="13"/>
  <c r="AU805" i="13"/>
  <c r="AU806" i="13"/>
  <c r="AU807" i="13"/>
  <c r="AU808" i="13"/>
  <c r="AU809" i="13"/>
  <c r="AU810" i="13"/>
  <c r="AU812" i="13"/>
  <c r="AU813" i="13"/>
  <c r="AU814" i="13"/>
  <c r="AU815" i="13"/>
  <c r="AU816" i="13"/>
  <c r="AU817" i="13"/>
  <c r="AU818" i="13"/>
  <c r="AU819" i="13"/>
  <c r="AU820" i="13"/>
  <c r="AU821" i="13"/>
  <c r="AU822" i="13"/>
  <c r="AU823" i="13"/>
  <c r="AU824" i="13"/>
  <c r="AU825" i="13"/>
  <c r="AU826" i="13"/>
  <c r="AU827" i="13"/>
  <c r="AU773" i="13"/>
  <c r="AU774" i="13"/>
  <c r="AU775" i="13"/>
  <c r="AU776" i="13"/>
  <c r="AU777" i="13"/>
  <c r="AU778" i="13"/>
  <c r="AU779" i="13"/>
  <c r="AU780" i="13"/>
  <c r="AU781" i="13"/>
  <c r="AU782" i="13"/>
  <c r="AU783" i="13"/>
  <c r="AU784" i="13"/>
  <c r="AU785" i="13"/>
  <c r="AU786" i="13"/>
  <c r="AU787" i="13"/>
  <c r="AU791" i="13"/>
  <c r="AU792" i="13"/>
  <c r="AU761" i="13"/>
  <c r="AU762" i="13"/>
  <c r="AU763" i="13"/>
  <c r="AU767" i="13"/>
  <c r="AU768" i="13"/>
  <c r="AU769" i="13"/>
  <c r="AU770" i="13"/>
  <c r="AU771" i="13"/>
  <c r="AU772" i="13"/>
  <c r="AU760" i="13"/>
  <c r="AU1012" i="13"/>
  <c r="AU1013" i="13"/>
  <c r="AU1014" i="13"/>
  <c r="AU1015" i="13"/>
  <c r="AU1016" i="13"/>
  <c r="AU1018" i="13"/>
  <c r="AU985" i="13"/>
  <c r="AU990" i="13"/>
  <c r="AU991" i="13"/>
  <c r="AU994" i="13"/>
  <c r="AU998" i="13"/>
  <c r="AU999" i="13"/>
  <c r="AU984" i="13"/>
  <c r="AU971" i="13"/>
  <c r="AU973" i="13"/>
  <c r="AU975" i="13"/>
  <c r="AU976" i="13"/>
  <c r="AU979" i="13"/>
  <c r="AU980" i="13"/>
  <c r="AU940" i="13"/>
  <c r="AU941" i="13"/>
  <c r="AU942" i="13"/>
  <c r="AU943" i="13"/>
  <c r="AU945" i="13"/>
  <c r="AU946" i="13"/>
  <c r="AU948" i="13"/>
  <c r="AU932" i="13"/>
  <c r="AU927" i="13"/>
  <c r="AU924" i="13"/>
  <c r="AU922" i="13"/>
  <c r="AQ409" i="16"/>
  <c r="AQ408" i="16"/>
  <c r="AQ407" i="16"/>
  <c r="AQ406" i="16"/>
  <c r="AQ405" i="16"/>
  <c r="AQ404" i="16"/>
  <c r="AQ403" i="16"/>
  <c r="AQ402" i="16"/>
  <c r="AQ401" i="16"/>
  <c r="AQ400" i="16"/>
  <c r="AQ399" i="16"/>
  <c r="AQ398" i="16"/>
  <c r="AQ395" i="16"/>
  <c r="AQ394" i="16"/>
  <c r="AQ393" i="16"/>
  <c r="AQ392" i="16"/>
  <c r="AQ391" i="16"/>
  <c r="AQ390" i="16"/>
  <c r="AQ389" i="16"/>
  <c r="AQ388" i="16"/>
  <c r="AQ387" i="16"/>
  <c r="AQ386" i="16"/>
  <c r="AQ385" i="16"/>
  <c r="AQ384" i="16"/>
  <c r="AQ383" i="16"/>
  <c r="AQ381" i="16"/>
  <c r="AQ380" i="16"/>
  <c r="AQ379" i="16"/>
  <c r="AQ378" i="16"/>
  <c r="AQ377" i="16"/>
  <c r="AQ376" i="16"/>
  <c r="AQ375" i="16"/>
  <c r="AQ374" i="16"/>
  <c r="AQ373" i="16"/>
  <c r="AQ372" i="16"/>
  <c r="AQ371" i="16"/>
  <c r="AQ370" i="16"/>
  <c r="AQ369" i="16"/>
  <c r="AQ368" i="16"/>
  <c r="AQ365" i="16"/>
  <c r="AQ364" i="16"/>
  <c r="AQ363" i="16"/>
  <c r="AQ362" i="16"/>
  <c r="AQ361" i="16"/>
  <c r="AQ360" i="16"/>
  <c r="AQ359" i="16"/>
  <c r="AQ358" i="16"/>
  <c r="AQ357" i="16"/>
  <c r="AQ356" i="16"/>
  <c r="AQ355" i="16"/>
  <c r="AQ354" i="16"/>
  <c r="AQ352" i="16"/>
  <c r="AQ351" i="16"/>
  <c r="AQ350" i="16"/>
  <c r="AQ349" i="16"/>
  <c r="AQ348" i="16"/>
  <c r="AQ347" i="16"/>
  <c r="AQ346" i="16"/>
  <c r="AQ345" i="16"/>
  <c r="AQ344" i="16"/>
  <c r="AQ343" i="16"/>
  <c r="AQ342" i="16"/>
  <c r="AQ341" i="16"/>
  <c r="AQ340" i="16"/>
  <c r="AQ339" i="16"/>
  <c r="AR338" i="16"/>
  <c r="AQ338" i="16"/>
  <c r="AQ337" i="16"/>
  <c r="AQ336" i="16"/>
  <c r="AQ335" i="16"/>
  <c r="AQ334" i="16"/>
  <c r="AQ333" i="16"/>
  <c r="AQ332" i="16"/>
  <c r="AQ331" i="16"/>
  <c r="AQ329" i="16"/>
  <c r="AQ328" i="16"/>
  <c r="AQ327" i="16"/>
  <c r="AQ326" i="16"/>
  <c r="AQ325" i="16"/>
  <c r="AQ324" i="16"/>
  <c r="AQ323" i="16"/>
  <c r="AQ322" i="16"/>
  <c r="AQ321" i="16"/>
  <c r="AQ320" i="16"/>
  <c r="AQ319" i="16"/>
  <c r="AQ318" i="16"/>
  <c r="AQ317" i="16"/>
  <c r="AQ316" i="16"/>
  <c r="AQ315" i="16"/>
  <c r="AQ314" i="16"/>
  <c r="AQ313" i="16"/>
  <c r="AQ312" i="16"/>
  <c r="AQ311" i="16"/>
  <c r="AQ310" i="16"/>
  <c r="AQ307" i="16"/>
  <c r="AQ306" i="16"/>
  <c r="AQ305" i="16"/>
  <c r="AQ304" i="16"/>
  <c r="AQ303" i="16"/>
  <c r="AQ302" i="16"/>
  <c r="AQ301" i="16"/>
  <c r="AQ300" i="16"/>
  <c r="AQ299" i="16"/>
  <c r="AQ298" i="16"/>
  <c r="AQ297" i="16"/>
  <c r="AQ296" i="16"/>
  <c r="AQ294" i="16"/>
  <c r="AQ293" i="16"/>
  <c r="AQ292" i="16"/>
  <c r="AQ291" i="16"/>
  <c r="AQ290" i="16"/>
  <c r="AQ289" i="16"/>
  <c r="AQ288" i="16"/>
  <c r="AQ287" i="16"/>
  <c r="AQ286" i="16"/>
  <c r="AT285" i="16"/>
  <c r="AQ285" i="16"/>
  <c r="AQ284" i="16"/>
  <c r="AQ283" i="16"/>
  <c r="AQ282" i="16"/>
  <c r="AQ281" i="16"/>
  <c r="AQ280" i="16"/>
  <c r="AQ279" i="16"/>
  <c r="AQ277" i="16"/>
  <c r="AR276" i="16"/>
  <c r="AQ276" i="16"/>
  <c r="AQ275" i="16"/>
  <c r="AQ274" i="16"/>
  <c r="AQ273" i="16"/>
  <c r="AQ272" i="16"/>
  <c r="AQ271" i="16"/>
  <c r="AQ270" i="16"/>
  <c r="AQ268" i="16"/>
  <c r="AQ267" i="16"/>
  <c r="AQ266" i="16"/>
  <c r="AR265" i="16"/>
  <c r="AQ265" i="16"/>
  <c r="AQ264" i="16"/>
  <c r="AQ263" i="16"/>
  <c r="AQ262" i="16"/>
  <c r="AQ261" i="16"/>
  <c r="AQ260" i="16"/>
  <c r="AQ259" i="16"/>
  <c r="AQ258" i="16"/>
  <c r="AQ257" i="16"/>
  <c r="AQ256" i="16"/>
  <c r="AQ255" i="16"/>
  <c r="AQ254" i="16"/>
  <c r="AQ253" i="16"/>
  <c r="AQ252" i="16"/>
  <c r="AQ251" i="16"/>
  <c r="AQ250" i="16"/>
  <c r="AQ249" i="16"/>
  <c r="AQ248" i="16"/>
  <c r="AQ247" i="16"/>
  <c r="AQ246" i="16"/>
  <c r="AQ245" i="16"/>
  <c r="AQ244" i="16"/>
  <c r="AQ243" i="16"/>
  <c r="AQ242" i="16"/>
  <c r="AQ241" i="16"/>
  <c r="AQ240" i="16"/>
  <c r="AQ239" i="16"/>
  <c r="AQ238" i="16"/>
  <c r="AQ237" i="16"/>
  <c r="AQ236" i="16"/>
  <c r="AQ235" i="16"/>
  <c r="AQ234" i="16"/>
  <c r="AQ233" i="16"/>
  <c r="AQ232" i="16"/>
  <c r="AQ231" i="16"/>
  <c r="AQ230" i="16"/>
  <c r="AQ229" i="16"/>
  <c r="AQ228" i="16"/>
  <c r="AQ227" i="16"/>
  <c r="AQ226" i="16"/>
  <c r="AQ224" i="16"/>
  <c r="AQ223" i="16"/>
  <c r="AQ222" i="16"/>
  <c r="AQ221" i="16"/>
  <c r="AQ220" i="16"/>
  <c r="AQ219" i="16"/>
  <c r="AQ218" i="16"/>
  <c r="AQ217" i="16"/>
  <c r="AQ216" i="16"/>
  <c r="AQ215" i="16"/>
  <c r="AQ214" i="16"/>
  <c r="AQ213" i="16"/>
  <c r="AR65" i="16"/>
  <c r="AQ56" i="16"/>
  <c r="AQ55" i="16"/>
  <c r="AQ53" i="16"/>
  <c r="AQ52" i="16"/>
  <c r="AQ51" i="16"/>
  <c r="AQ50" i="16"/>
  <c r="AQ49" i="16"/>
  <c r="AQ48" i="16"/>
  <c r="AQ45" i="16"/>
  <c r="AQ42" i="16"/>
  <c r="AQ41" i="16"/>
  <c r="AQ40" i="16"/>
  <c r="AQ39" i="16"/>
  <c r="AQ38" i="16"/>
  <c r="AQ37" i="16"/>
  <c r="AQ33" i="16"/>
  <c r="AQ31" i="16"/>
  <c r="AQ29" i="16"/>
  <c r="AQ27" i="16"/>
  <c r="AQ25" i="16"/>
  <c r="AQ24" i="16"/>
  <c r="AQ23" i="16"/>
  <c r="AQ22" i="16"/>
  <c r="AQ19" i="16"/>
  <c r="AQ17" i="16"/>
  <c r="AQ13" i="16"/>
  <c r="AQ12" i="16"/>
  <c r="AQ11" i="16"/>
  <c r="AQ10" i="16"/>
  <c r="AQ9" i="16"/>
  <c r="AQ8" i="16"/>
  <c r="AQ7" i="16"/>
  <c r="AQ6" i="16"/>
  <c r="AQ5" i="16"/>
  <c r="AQ4" i="16"/>
  <c r="AQ3" i="16"/>
  <c r="AQ2" i="16"/>
  <c r="AU758" i="13"/>
  <c r="AN758" i="13"/>
  <c r="AM758" i="13"/>
  <c r="AU757" i="13"/>
  <c r="AN757" i="13"/>
  <c r="AM757" i="13"/>
  <c r="AU756" i="13"/>
  <c r="AN756" i="13"/>
  <c r="AM756" i="13"/>
  <c r="AN755" i="13"/>
  <c r="AM755" i="13"/>
  <c r="AN754" i="13"/>
  <c r="AM754" i="13"/>
  <c r="AN753" i="13"/>
  <c r="AM753" i="13"/>
  <c r="AU752" i="13"/>
  <c r="AN752" i="13"/>
  <c r="AM752" i="13"/>
  <c r="AN751" i="13"/>
  <c r="AM751" i="13"/>
  <c r="AU750" i="13"/>
  <c r="AN750" i="13"/>
  <c r="AM750" i="13"/>
  <c r="AN749" i="13"/>
  <c r="AM749" i="13"/>
  <c r="AU748" i="13"/>
  <c r="AN748" i="13"/>
  <c r="AM748" i="13"/>
  <c r="AN747" i="13"/>
  <c r="AM747" i="13"/>
  <c r="AN746" i="13"/>
  <c r="AM746" i="13"/>
  <c r="AN745" i="13"/>
  <c r="AM745" i="13"/>
  <c r="AN744" i="13"/>
  <c r="AM744" i="13"/>
  <c r="AU739" i="13"/>
  <c r="AN739" i="13"/>
  <c r="AM739" i="13"/>
  <c r="AU738" i="13"/>
  <c r="AN738" i="13"/>
  <c r="AM738" i="13"/>
  <c r="AU737" i="13"/>
  <c r="AN737" i="13"/>
  <c r="AM737" i="13"/>
  <c r="AN736" i="13"/>
  <c r="AM736" i="13"/>
  <c r="AN735" i="13"/>
  <c r="AM735" i="13"/>
  <c r="AN734" i="13"/>
  <c r="AM734" i="13"/>
  <c r="AU733" i="13"/>
  <c r="AN733" i="13"/>
  <c r="AM733" i="13"/>
  <c r="AU732" i="13"/>
  <c r="AN732" i="13"/>
  <c r="AM732" i="13"/>
  <c r="AU731" i="13"/>
  <c r="AN731" i="13"/>
  <c r="AM731" i="13"/>
  <c r="AU730" i="13"/>
  <c r="AN730" i="13"/>
  <c r="AM730" i="13"/>
  <c r="AU729" i="13"/>
  <c r="AN729" i="13"/>
  <c r="AM729" i="13"/>
  <c r="AN728" i="13"/>
  <c r="AM728" i="13"/>
  <c r="AU723" i="13"/>
  <c r="AN723" i="13"/>
  <c r="AM723" i="13"/>
  <c r="AN722" i="13"/>
  <c r="AM722" i="13"/>
  <c r="AU721" i="13"/>
  <c r="AN721" i="13"/>
  <c r="AM721" i="13"/>
  <c r="AN720" i="13"/>
  <c r="AM720" i="13"/>
  <c r="AU719" i="13"/>
  <c r="AN719" i="13"/>
  <c r="AM719" i="13"/>
  <c r="AN718" i="13"/>
  <c r="AM718" i="13"/>
  <c r="AN717" i="13"/>
  <c r="AM717" i="13"/>
  <c r="AN716" i="13"/>
  <c r="AM716" i="13"/>
  <c r="AU715" i="13"/>
  <c r="AN715" i="13"/>
  <c r="AM715" i="13"/>
  <c r="AU714" i="13"/>
  <c r="AN714" i="13"/>
  <c r="AM714" i="13"/>
  <c r="AU710" i="13"/>
  <c r="AN710" i="13"/>
  <c r="AM710" i="13"/>
  <c r="AN709" i="13"/>
  <c r="AM709" i="13"/>
  <c r="AN708" i="13"/>
  <c r="AM708" i="13"/>
  <c r="AU707" i="13"/>
  <c r="AN707" i="13"/>
  <c r="AM707" i="13"/>
  <c r="AU706" i="13"/>
  <c r="AN706" i="13"/>
  <c r="AM706" i="13"/>
  <c r="AN705" i="13"/>
  <c r="AM705" i="13"/>
  <c r="AN704" i="13"/>
  <c r="AM704" i="13"/>
  <c r="AN703" i="13"/>
  <c r="AM703" i="13"/>
  <c r="AU702" i="13"/>
  <c r="AN702" i="13"/>
  <c r="AM702" i="13"/>
  <c r="AN698" i="13"/>
  <c r="AM698" i="13"/>
  <c r="AU697" i="13"/>
  <c r="AN697" i="13"/>
  <c r="AM697" i="13"/>
  <c r="AN696" i="13"/>
  <c r="AM696" i="13"/>
  <c r="AN695" i="13"/>
  <c r="AM695" i="13"/>
  <c r="AU694" i="13"/>
  <c r="AN694" i="13"/>
  <c r="AM694" i="13"/>
  <c r="AU693" i="13"/>
  <c r="AN693" i="13"/>
  <c r="AM693" i="13"/>
  <c r="AU692" i="13"/>
  <c r="AN692" i="13"/>
  <c r="AM692" i="13"/>
  <c r="AU691" i="13"/>
  <c r="AN691" i="13"/>
  <c r="AM691" i="13"/>
  <c r="AN690" i="13"/>
  <c r="AM690" i="13"/>
  <c r="AN684" i="13"/>
  <c r="AM684" i="13"/>
  <c r="AN683" i="13"/>
  <c r="AM683" i="13"/>
  <c r="AN682" i="13"/>
  <c r="AM682" i="13"/>
  <c r="AN681" i="13"/>
  <c r="AM681" i="13"/>
  <c r="AN680" i="13"/>
  <c r="AM680" i="13"/>
  <c r="AN679" i="13"/>
  <c r="AM679" i="13"/>
  <c r="AN678" i="13"/>
  <c r="AM678" i="13"/>
  <c r="AN677" i="13"/>
  <c r="AM677" i="13"/>
  <c r="AU672" i="13"/>
  <c r="AN672" i="13"/>
  <c r="AM672" i="13"/>
  <c r="AN670" i="13"/>
  <c r="AM670" i="13"/>
  <c r="AN669" i="13"/>
  <c r="AM669" i="13"/>
  <c r="AN668" i="13"/>
  <c r="AM668" i="13"/>
  <c r="AN661" i="13"/>
  <c r="AM661" i="13"/>
  <c r="AU649" i="13"/>
  <c r="AU648" i="13"/>
  <c r="AU643" i="13"/>
  <c r="AU640" i="13"/>
  <c r="AU639" i="13"/>
  <c r="AN638" i="13"/>
  <c r="AM638" i="13"/>
  <c r="AU636" i="13"/>
  <c r="AU635" i="13"/>
  <c r="AU634" i="13"/>
  <c r="AN631" i="13"/>
  <c r="AM631" i="13"/>
  <c r="AN630" i="13"/>
  <c r="AM630" i="13"/>
  <c r="AN629" i="13"/>
  <c r="AM629" i="13"/>
  <c r="AN628" i="13"/>
  <c r="AM628" i="13"/>
  <c r="AU627" i="13"/>
  <c r="AN627" i="13"/>
  <c r="AM627" i="13"/>
  <c r="AN626" i="13"/>
  <c r="AM626" i="13"/>
  <c r="AU625" i="13"/>
  <c r="AN625" i="13"/>
  <c r="AM625" i="13"/>
  <c r="AU624" i="13"/>
  <c r="AN624" i="13"/>
  <c r="AM624" i="13"/>
  <c r="AN623" i="13"/>
  <c r="AM623" i="13"/>
  <c r="AN622" i="13"/>
  <c r="AM622" i="13"/>
  <c r="AN621" i="13"/>
  <c r="AM621" i="13"/>
  <c r="AU619" i="13"/>
  <c r="AN619" i="13"/>
  <c r="AM619" i="13"/>
  <c r="AU618" i="13"/>
  <c r="AN618" i="13"/>
  <c r="AM618" i="13"/>
  <c r="AN616" i="13"/>
  <c r="AM616" i="13"/>
  <c r="AN615" i="13"/>
  <c r="AM615" i="13"/>
  <c r="AN614" i="13"/>
  <c r="AM614" i="13"/>
  <c r="AU613" i="13"/>
  <c r="AN613" i="13"/>
  <c r="AM613" i="13"/>
  <c r="AU612" i="13"/>
  <c r="AN612" i="13"/>
  <c r="AM612" i="13"/>
  <c r="AU611" i="13"/>
  <c r="AN611" i="13"/>
  <c r="AM611" i="13"/>
  <c r="AN609" i="13"/>
  <c r="AM609" i="13"/>
  <c r="AN608" i="13"/>
  <c r="AM608" i="13"/>
  <c r="AN607" i="13"/>
  <c r="AM607" i="13"/>
  <c r="AN606" i="13"/>
  <c r="AM606" i="13"/>
  <c r="AN605" i="13"/>
  <c r="AM605" i="13"/>
  <c r="AN604" i="13"/>
  <c r="AM604" i="13"/>
  <c r="AU598" i="13"/>
  <c r="AU597" i="13"/>
  <c r="AU592" i="13"/>
  <c r="AU591" i="13"/>
  <c r="AU590" i="13"/>
  <c r="AU588" i="13"/>
  <c r="AU581" i="13"/>
  <c r="AU573" i="13"/>
  <c r="AU560" i="13"/>
  <c r="AU543" i="13"/>
  <c r="AU542" i="13"/>
  <c r="AU534" i="13"/>
  <c r="AU531" i="13"/>
  <c r="AU530" i="13"/>
  <c r="AU528" i="13"/>
  <c r="AU509" i="13"/>
  <c r="AU443" i="13"/>
  <c r="AU414" i="13"/>
  <c r="AU409" i="13"/>
  <c r="AU405" i="13"/>
  <c r="AU403" i="13"/>
  <c r="AU401" i="13"/>
  <c r="AU398" i="13"/>
  <c r="AU397" i="13"/>
  <c r="AU395" i="13"/>
  <c r="AU390" i="13"/>
  <c r="AU387" i="13"/>
  <c r="AU385" i="13"/>
  <c r="AU384" i="13"/>
  <c r="AU381" i="13"/>
  <c r="AU377" i="13"/>
  <c r="AU374" i="13"/>
  <c r="AU371" i="13"/>
  <c r="AU369" i="13"/>
  <c r="AU367" i="13"/>
  <c r="AU363" i="13"/>
  <c r="AU361" i="13"/>
  <c r="AU360" i="13"/>
  <c r="AU358" i="13"/>
  <c r="AU353" i="13"/>
  <c r="AU289" i="13"/>
  <c r="AU288" i="13"/>
  <c r="AU285" i="13"/>
  <c r="AU225" i="13"/>
  <c r="AU224" i="13"/>
  <c r="AU223" i="13"/>
  <c r="AU210" i="13"/>
  <c r="AU206" i="13"/>
  <c r="AU204" i="13"/>
  <c r="AU192" i="13"/>
  <c r="AU191" i="13"/>
  <c r="AU189" i="13"/>
  <c r="AU183" i="13"/>
  <c r="AU168" i="13"/>
  <c r="AU166" i="13"/>
  <c r="AU165" i="13"/>
  <c r="AU155" i="13"/>
  <c r="AR139" i="13"/>
  <c r="AM134" i="13"/>
  <c r="AM133" i="13"/>
  <c r="AM129" i="13"/>
  <c r="AM127" i="13"/>
  <c r="AM125" i="13"/>
  <c r="AM123" i="13"/>
  <c r="AM122" i="13"/>
  <c r="AM121" i="13"/>
  <c r="AM120" i="13"/>
  <c r="AM113" i="13"/>
  <c r="AM111" i="13"/>
  <c r="AM109" i="13"/>
  <c r="AM107" i="13"/>
  <c r="AM106" i="13"/>
  <c r="AM105" i="13"/>
  <c r="AM98" i="13"/>
  <c r="AM97" i="13"/>
  <c r="AM96" i="13"/>
  <c r="AM93" i="13"/>
  <c r="AM91" i="13"/>
  <c r="AM89" i="13"/>
  <c r="AM87" i="13"/>
  <c r="AM86" i="13"/>
  <c r="AM85" i="13"/>
  <c r="AM80" i="13"/>
  <c r="AM76" i="13"/>
  <c r="AM75" i="13"/>
  <c r="AM69" i="13"/>
  <c r="AM68" i="13"/>
  <c r="AM67" i="13"/>
  <c r="AM65" i="13"/>
  <c r="AM50" i="13"/>
  <c r="AM48" i="13"/>
  <c r="AU31" i="13"/>
  <c r="AU30" i="13"/>
  <c r="AU29" i="13"/>
  <c r="AU28" i="13"/>
  <c r="AU27" i="13"/>
  <c r="AU25" i="13"/>
  <c r="AU23" i="13"/>
  <c r="AU21" i="13"/>
  <c r="AU20" i="13"/>
  <c r="AU19" i="13"/>
  <c r="AU18" i="13"/>
  <c r="AU17" i="13"/>
  <c r="AU15" i="13"/>
  <c r="AU14" i="13"/>
  <c r="AU12" i="13"/>
  <c r="AU11" i="13"/>
  <c r="AU8" i="13"/>
  <c r="AU7" i="13"/>
  <c r="AU5" i="13"/>
  <c r="AU4" i="13"/>
  <c r="AU3" i="13"/>
  <c r="AU2" i="13"/>
  <c r="AQ284" i="12"/>
  <c r="AQ163" i="12"/>
  <c r="AQ164" i="12"/>
  <c r="AQ165" i="12"/>
  <c r="AQ166" i="12"/>
  <c r="AQ167" i="12"/>
  <c r="AQ168" i="12"/>
  <c r="AQ169" i="12"/>
  <c r="AQ170" i="12"/>
  <c r="AQ173" i="12"/>
  <c r="AQ175" i="12"/>
  <c r="AQ177" i="12"/>
  <c r="AQ181" i="12"/>
  <c r="AQ182" i="12"/>
  <c r="AQ183" i="12"/>
  <c r="AQ185" i="12"/>
  <c r="AQ186" i="12"/>
  <c r="AQ187" i="12"/>
  <c r="AQ188" i="12"/>
  <c r="AQ189" i="12"/>
  <c r="AQ190" i="12"/>
  <c r="AQ191" i="12"/>
  <c r="AQ192" i="12"/>
  <c r="AQ195" i="12"/>
  <c r="AQ196" i="12"/>
  <c r="AQ199" i="12"/>
  <c r="AQ200" i="12"/>
  <c r="AQ202" i="12"/>
  <c r="AQ203" i="12"/>
  <c r="AQ204" i="12"/>
  <c r="AQ205" i="12"/>
  <c r="AQ206" i="12"/>
  <c r="AQ208" i="12"/>
  <c r="AQ210" i="12"/>
  <c r="AQ211" i="12"/>
  <c r="AQ220" i="12"/>
  <c r="AQ222" i="12"/>
  <c r="AQ223" i="12"/>
  <c r="AQ224" i="12"/>
  <c r="AQ225" i="12"/>
  <c r="AQ227" i="12"/>
  <c r="AQ228" i="12"/>
  <c r="AQ230" i="12"/>
  <c r="AQ240" i="12"/>
  <c r="AQ243" i="12"/>
  <c r="AQ246" i="12"/>
  <c r="AQ251" i="12"/>
  <c r="AQ252" i="12"/>
  <c r="AQ253" i="12"/>
  <c r="AQ254" i="12"/>
  <c r="AQ257" i="12"/>
  <c r="AQ258" i="12"/>
  <c r="AQ261" i="12"/>
  <c r="AQ262" i="12"/>
  <c r="AQ272" i="12"/>
  <c r="AQ285" i="12"/>
  <c r="AQ288" i="12"/>
  <c r="AQ289" i="12"/>
  <c r="AQ290" i="12"/>
  <c r="AQ161" i="12"/>
  <c r="AQ162" i="12"/>
  <c r="AQ160" i="12"/>
  <c r="AU758" i="12"/>
  <c r="AU3" i="12"/>
  <c r="AU4" i="12"/>
  <c r="AU5" i="12"/>
  <c r="AU7" i="12"/>
  <c r="AU8" i="12"/>
  <c r="AU11" i="12"/>
  <c r="AU12" i="12"/>
  <c r="AU14" i="12"/>
  <c r="AU15" i="12"/>
  <c r="AU17" i="12"/>
  <c r="AU18" i="12"/>
  <c r="AU19" i="12"/>
  <c r="AU20" i="12"/>
  <c r="AU21" i="12"/>
  <c r="AU23" i="12"/>
  <c r="AU25" i="12"/>
  <c r="AU27" i="12"/>
  <c r="AU28" i="12"/>
  <c r="AU29" i="12"/>
  <c r="AU30" i="12"/>
  <c r="AU31" i="12"/>
  <c r="AU139" i="12"/>
  <c r="AU140" i="12"/>
  <c r="AU143" i="12"/>
  <c r="AU144" i="12"/>
  <c r="AU145" i="12"/>
  <c r="AU147" i="12"/>
  <c r="AU148" i="12"/>
  <c r="AU151" i="12"/>
  <c r="AU155" i="12"/>
  <c r="AU160" i="12"/>
  <c r="AU161" i="12"/>
  <c r="AU163" i="12"/>
  <c r="AU165" i="12"/>
  <c r="AU166" i="12"/>
  <c r="AU168" i="12"/>
  <c r="AU183" i="12"/>
  <c r="AU189" i="12"/>
  <c r="AU191" i="12"/>
  <c r="AU192" i="12"/>
  <c r="AU204" i="12"/>
  <c r="AU206" i="12"/>
  <c r="AU210" i="12"/>
  <c r="AU223" i="12"/>
  <c r="AU224" i="12"/>
  <c r="AU225" i="12"/>
  <c r="AU227" i="12"/>
  <c r="AU230" i="12"/>
  <c r="AU243" i="12"/>
  <c r="AU246" i="12"/>
  <c r="AU253" i="12"/>
  <c r="AU254" i="12"/>
  <c r="AU257" i="12"/>
  <c r="AU258" i="12"/>
  <c r="AU261" i="12"/>
  <c r="AU272" i="12"/>
  <c r="AU285" i="12"/>
  <c r="AU288" i="12"/>
  <c r="AU289" i="12"/>
  <c r="AU317" i="12"/>
  <c r="AU318" i="12"/>
  <c r="AU324" i="12"/>
  <c r="AU326" i="12"/>
  <c r="AU327" i="12"/>
  <c r="AU328" i="12"/>
  <c r="AU329" i="12"/>
  <c r="AU330" i="12"/>
  <c r="AU332" i="12"/>
  <c r="AU341" i="12"/>
  <c r="AU353" i="12"/>
  <c r="AU358" i="12"/>
  <c r="AU360" i="12"/>
  <c r="AU361" i="12"/>
  <c r="AU363" i="12"/>
  <c r="AU367" i="12"/>
  <c r="AU369" i="12"/>
  <c r="AU371" i="12"/>
  <c r="AU374" i="12"/>
  <c r="AU375" i="12"/>
  <c r="AU377" i="12"/>
  <c r="AU381" i="12"/>
  <c r="AU384" i="12"/>
  <c r="AU385" i="12"/>
  <c r="AU387" i="12"/>
  <c r="AU390" i="12"/>
  <c r="AU395" i="12"/>
  <c r="AU397" i="12"/>
  <c r="AU398" i="12"/>
  <c r="AU401" i="12"/>
  <c r="AU403" i="12"/>
  <c r="AU405" i="12"/>
  <c r="AU409" i="12"/>
  <c r="AU414" i="12"/>
  <c r="AU443" i="12"/>
  <c r="AU509" i="12"/>
  <c r="AU528" i="12"/>
  <c r="AU530" i="12"/>
  <c r="AU531" i="12"/>
  <c r="AU534" i="12"/>
  <c r="AU542" i="12"/>
  <c r="AU543" i="12"/>
  <c r="AU553" i="12"/>
  <c r="AU560" i="12"/>
  <c r="AU573" i="12"/>
  <c r="AU579" i="12"/>
  <c r="AU581" i="12"/>
  <c r="AU588" i="12"/>
  <c r="AU590" i="12"/>
  <c r="AU591" i="12"/>
  <c r="AU592" i="12"/>
  <c r="AU597" i="12"/>
  <c r="AU598" i="12"/>
  <c r="AU608" i="12"/>
  <c r="AU611" i="12"/>
  <c r="AU612" i="12"/>
  <c r="AU613" i="12"/>
  <c r="AU618" i="12"/>
  <c r="AU619" i="12"/>
  <c r="AU624" i="12"/>
  <c r="AU625" i="12"/>
  <c r="AU627" i="12"/>
  <c r="AU633" i="12"/>
  <c r="AU634" i="12"/>
  <c r="AU635" i="12"/>
  <c r="AU636" i="12"/>
  <c r="AU639" i="12"/>
  <c r="AU640" i="12"/>
  <c r="AU643" i="12"/>
  <c r="AU648" i="12"/>
  <c r="AU649" i="12"/>
  <c r="AU656" i="12"/>
  <c r="AU660" i="12"/>
  <c r="AU661" i="12"/>
  <c r="AU663" i="12"/>
  <c r="AU672" i="12"/>
  <c r="AU678" i="12"/>
  <c r="AU684" i="12"/>
  <c r="AU691" i="12"/>
  <c r="AU692" i="12"/>
  <c r="AU693" i="12"/>
  <c r="AU694" i="12"/>
  <c r="AU697" i="12"/>
  <c r="AU702" i="12"/>
  <c r="AU706" i="12"/>
  <c r="AU707" i="12"/>
  <c r="AU710" i="12"/>
  <c r="AU714" i="12"/>
  <c r="AU715" i="12"/>
  <c r="AU719" i="12"/>
  <c r="AU721" i="12"/>
  <c r="AU723" i="12"/>
  <c r="AU729" i="12"/>
  <c r="AU730" i="12"/>
  <c r="AU731" i="12"/>
  <c r="AU732" i="12"/>
  <c r="AU733" i="12"/>
  <c r="AU737" i="12"/>
  <c r="AU738" i="12"/>
  <c r="AU739" i="12"/>
  <c r="AU744" i="12"/>
  <c r="AU748" i="12"/>
  <c r="AU750" i="12"/>
  <c r="AU752" i="12"/>
  <c r="AU756" i="12"/>
  <c r="AU757" i="12"/>
  <c r="AU2" i="12"/>
  <c r="AM48" i="12"/>
  <c r="AM50" i="12"/>
  <c r="AM65" i="12"/>
  <c r="AM67" i="12"/>
  <c r="AM68" i="12"/>
  <c r="AM69" i="12"/>
  <c r="AM75" i="12"/>
  <c r="AM76" i="12"/>
  <c r="AM80" i="12"/>
  <c r="AM85" i="12"/>
  <c r="AM86" i="12"/>
  <c r="AM105" i="12"/>
  <c r="AM106" i="12"/>
  <c r="AM120" i="12"/>
  <c r="AM121" i="12"/>
  <c r="AM122" i="12"/>
  <c r="AM87" i="12"/>
  <c r="AM89" i="12"/>
  <c r="AM91" i="12"/>
  <c r="AM93" i="12"/>
  <c r="AM96" i="12"/>
  <c r="AM97" i="12"/>
  <c r="AM98" i="12"/>
  <c r="AM107" i="12"/>
  <c r="AM109" i="12"/>
  <c r="AM111" i="12"/>
  <c r="AM113" i="12"/>
  <c r="AM123" i="12"/>
  <c r="AM125" i="12"/>
  <c r="AM127" i="12"/>
  <c r="AM129" i="12"/>
  <c r="AM133" i="12"/>
  <c r="AM134" i="12"/>
  <c r="AN758" i="12"/>
  <c r="AM758" i="12"/>
  <c r="AN757" i="12"/>
  <c r="AM757" i="12"/>
  <c r="AN756" i="12"/>
  <c r="AM756" i="12"/>
  <c r="AN755" i="12"/>
  <c r="AM755" i="12"/>
  <c r="AN754" i="12"/>
  <c r="AM754" i="12"/>
  <c r="AN753" i="12"/>
  <c r="AM753" i="12"/>
  <c r="AN752" i="12"/>
  <c r="AM752" i="12"/>
  <c r="AN751" i="12"/>
  <c r="AM751" i="12"/>
  <c r="AN750" i="12"/>
  <c r="AM750" i="12"/>
  <c r="AN749" i="12"/>
  <c r="AM749" i="12"/>
  <c r="AN748" i="12"/>
  <c r="AM748" i="12"/>
  <c r="AN747" i="12"/>
  <c r="AM747" i="12"/>
  <c r="AN746" i="12"/>
  <c r="AM746" i="12"/>
  <c r="AN745" i="12"/>
  <c r="AM745" i="12"/>
  <c r="AN744" i="12"/>
  <c r="AM744" i="12"/>
  <c r="AN739" i="12"/>
  <c r="AM739" i="12"/>
  <c r="AN738" i="12"/>
  <c r="AM738" i="12"/>
  <c r="AN737" i="12"/>
  <c r="AM737" i="12"/>
  <c r="AN736" i="12"/>
  <c r="AM736" i="12"/>
  <c r="AN735" i="12"/>
  <c r="AM735" i="12"/>
  <c r="AN734" i="12"/>
  <c r="AM734" i="12"/>
  <c r="AN733" i="12"/>
  <c r="AM733" i="12"/>
  <c r="AN732" i="12"/>
  <c r="AM732" i="12"/>
  <c r="AN731" i="12"/>
  <c r="AM731" i="12"/>
  <c r="AN730" i="12"/>
  <c r="AM730" i="12"/>
  <c r="AN729" i="12"/>
  <c r="AM729" i="12"/>
  <c r="AN728" i="12"/>
  <c r="AM728" i="12"/>
  <c r="AN723" i="12"/>
  <c r="AM723" i="12"/>
  <c r="AN722" i="12"/>
  <c r="AM722" i="12"/>
  <c r="AN721" i="12"/>
  <c r="AM721" i="12"/>
  <c r="AN720" i="12"/>
  <c r="AM720" i="12"/>
  <c r="AN719" i="12"/>
  <c r="AM719" i="12"/>
  <c r="AN718" i="12"/>
  <c r="AM718" i="12"/>
  <c r="AN717" i="12"/>
  <c r="AM717" i="12"/>
  <c r="AN716" i="12"/>
  <c r="AM716" i="12"/>
  <c r="AN715" i="12"/>
  <c r="AM715" i="12"/>
  <c r="AN714" i="12"/>
  <c r="AM714" i="12"/>
  <c r="AN710" i="12"/>
  <c r="AM710" i="12"/>
  <c r="AN709" i="12"/>
  <c r="AM709" i="12"/>
  <c r="AN708" i="12"/>
  <c r="AM708" i="12"/>
  <c r="AN707" i="12"/>
  <c r="AM707" i="12"/>
  <c r="AN706" i="12"/>
  <c r="AM706" i="12"/>
  <c r="AN705" i="12"/>
  <c r="AM705" i="12"/>
  <c r="AN704" i="12"/>
  <c r="AM704" i="12"/>
  <c r="AN703" i="12"/>
  <c r="AM703" i="12"/>
  <c r="AN702" i="12"/>
  <c r="AM702" i="12"/>
  <c r="AN698" i="12"/>
  <c r="AM698" i="12"/>
  <c r="AN697" i="12"/>
  <c r="AM697" i="12"/>
  <c r="AN696" i="12"/>
  <c r="AM696" i="12"/>
  <c r="AN695" i="12"/>
  <c r="AM695" i="12"/>
  <c r="AN694" i="12"/>
  <c r="AM694" i="12"/>
  <c r="AN693" i="12"/>
  <c r="AM693" i="12"/>
  <c r="AN692" i="12"/>
  <c r="AM692" i="12"/>
  <c r="AN691" i="12"/>
  <c r="AM691" i="12"/>
  <c r="AN690" i="12"/>
  <c r="AM690" i="12"/>
  <c r="AN684" i="12"/>
  <c r="AM684" i="12"/>
  <c r="AN683" i="12"/>
  <c r="AM683" i="12"/>
  <c r="AN682" i="12"/>
  <c r="AM682" i="12"/>
  <c r="AN681" i="12"/>
  <c r="AM681" i="12"/>
  <c r="AN680" i="12"/>
  <c r="AM680" i="12"/>
  <c r="AN679" i="12"/>
  <c r="AM679" i="12"/>
  <c r="AN678" i="12"/>
  <c r="AM678" i="12"/>
  <c r="AN677" i="12"/>
  <c r="AM677" i="12"/>
  <c r="AN672" i="12"/>
  <c r="AM672" i="12"/>
  <c r="AN670" i="12"/>
  <c r="AM670" i="12"/>
  <c r="AN669" i="12"/>
  <c r="AM669" i="12"/>
  <c r="AN668" i="12"/>
  <c r="AM668" i="12"/>
  <c r="AN661" i="12"/>
  <c r="AM661" i="12"/>
  <c r="AN638" i="12"/>
  <c r="AM638" i="12"/>
  <c r="AN631" i="12"/>
  <c r="AM631" i="12"/>
  <c r="AN630" i="12"/>
  <c r="AM630" i="12"/>
  <c r="AN629" i="12"/>
  <c r="AM629" i="12"/>
  <c r="AN628" i="12"/>
  <c r="AM628" i="12"/>
  <c r="AN627" i="12"/>
  <c r="AM627" i="12"/>
  <c r="AN626" i="12"/>
  <c r="AM626" i="12"/>
  <c r="AN625" i="12"/>
  <c r="AM625" i="12"/>
  <c r="AN624" i="12"/>
  <c r="AM624" i="12"/>
  <c r="AN623" i="12"/>
  <c r="AM623" i="12"/>
  <c r="AN622" i="12"/>
  <c r="AM622" i="12"/>
  <c r="AN621" i="12"/>
  <c r="AM621" i="12"/>
  <c r="AN619" i="12"/>
  <c r="AM619" i="12"/>
  <c r="AN618" i="12"/>
  <c r="AM618" i="12"/>
  <c r="AN616" i="12"/>
  <c r="AM616" i="12"/>
  <c r="AN615" i="12"/>
  <c r="AM615" i="12"/>
  <c r="AN614" i="12"/>
  <c r="AM614" i="12"/>
  <c r="AN613" i="12"/>
  <c r="AM613" i="12"/>
  <c r="AN612" i="12"/>
  <c r="AM612" i="12"/>
  <c r="AN611" i="12"/>
  <c r="AM611" i="12"/>
  <c r="AN609" i="12"/>
  <c r="AM609" i="12"/>
  <c r="AN608" i="12"/>
  <c r="AM608" i="12"/>
  <c r="AN607" i="12"/>
  <c r="AM607" i="12"/>
  <c r="AN606" i="12"/>
  <c r="AM606" i="12"/>
  <c r="AN605" i="12"/>
  <c r="AM605" i="12"/>
  <c r="AN604" i="12"/>
  <c r="AM604" i="12"/>
  <c r="AQ157" i="12"/>
  <c r="AQ156" i="12"/>
  <c r="AQ155" i="12"/>
  <c r="AQ152" i="12"/>
  <c r="AQ151" i="12"/>
  <c r="AQ148" i="12"/>
  <c r="AQ147" i="12"/>
  <c r="AQ145" i="12"/>
  <c r="AQ144" i="12"/>
  <c r="AQ143" i="12"/>
  <c r="AQ140" i="12"/>
  <c r="AR139" i="12"/>
  <c r="AQ139" i="12"/>
  <c r="AQ31" i="12"/>
  <c r="AQ30" i="12"/>
  <c r="AQ29" i="12"/>
  <c r="AQ28" i="12"/>
  <c r="AQ27" i="12"/>
  <c r="AQ26" i="12"/>
  <c r="AQ25" i="12"/>
  <c r="AQ24" i="12"/>
  <c r="AQ23" i="12"/>
  <c r="AQ22" i="12"/>
  <c r="AQ21" i="12"/>
  <c r="AQ20" i="12"/>
  <c r="AQ19" i="12"/>
  <c r="AQ18" i="12"/>
  <c r="AQ17" i="12"/>
  <c r="AQ16" i="12"/>
  <c r="AQ15" i="12"/>
  <c r="AQ14" i="12"/>
  <c r="AQ13" i="12"/>
  <c r="AQ12" i="12"/>
  <c r="AQ11" i="12"/>
  <c r="AQ10" i="12"/>
  <c r="AQ9" i="12"/>
  <c r="AQ8" i="12"/>
  <c r="AQ7" i="12"/>
  <c r="AQ6" i="12"/>
  <c r="AQ5" i="12"/>
  <c r="AQ4" i="12"/>
  <c r="AQ3" i="12"/>
  <c r="AQ2" i="12"/>
  <c r="AN343" i="10"/>
  <c r="AM343" i="10"/>
  <c r="AN342" i="10"/>
  <c r="AM342" i="10"/>
  <c r="AN341" i="10"/>
  <c r="AM341" i="10"/>
  <c r="AN340" i="10"/>
  <c r="AM340" i="10"/>
  <c r="AN339" i="10"/>
  <c r="AM339" i="10"/>
  <c r="AN338" i="10"/>
  <c r="AM338" i="10"/>
  <c r="AN337" i="10"/>
  <c r="AM337" i="10"/>
  <c r="AN336" i="10"/>
  <c r="AM336" i="10"/>
  <c r="AN335" i="10"/>
  <c r="AM335" i="10"/>
  <c r="AN334" i="10"/>
  <c r="AM334" i="10"/>
  <c r="AN333" i="10"/>
  <c r="AM333" i="10"/>
  <c r="AN332" i="10"/>
  <c r="AM332" i="10"/>
  <c r="AN331" i="10"/>
  <c r="AM331" i="10"/>
  <c r="AN330" i="10"/>
  <c r="AM330" i="10"/>
  <c r="AN329" i="10"/>
  <c r="AM329" i="10"/>
  <c r="AN324" i="10"/>
  <c r="AM324" i="10"/>
  <c r="AN323" i="10"/>
  <c r="AM323" i="10"/>
  <c r="AN322" i="10"/>
  <c r="AM322" i="10"/>
  <c r="AN321" i="10"/>
  <c r="AM321" i="10"/>
  <c r="AN320" i="10"/>
  <c r="AM320" i="10"/>
  <c r="AN319" i="10"/>
  <c r="AM319" i="10"/>
  <c r="AN318" i="10"/>
  <c r="AM318" i="10"/>
  <c r="AN317" i="10"/>
  <c r="AM317" i="10"/>
  <c r="AN316" i="10"/>
  <c r="AM316" i="10"/>
  <c r="AN315" i="10"/>
  <c r="AM315" i="10"/>
  <c r="AN314" i="10"/>
  <c r="AM314" i="10"/>
  <c r="AN313" i="10"/>
  <c r="AM313" i="10"/>
  <c r="AN308" i="10"/>
  <c r="AM308" i="10"/>
  <c r="AN307" i="10"/>
  <c r="AM307" i="10"/>
  <c r="AN306" i="10"/>
  <c r="AM306" i="10"/>
  <c r="AN305" i="10"/>
  <c r="AM305" i="10"/>
  <c r="AN304" i="10"/>
  <c r="AM304" i="10"/>
  <c r="AN303" i="10"/>
  <c r="AM303" i="10"/>
  <c r="AN302" i="10"/>
  <c r="AM302" i="10"/>
  <c r="AN301" i="10"/>
  <c r="AM301" i="10"/>
  <c r="AN300" i="10"/>
  <c r="AM300" i="10"/>
  <c r="AN299" i="10"/>
  <c r="AM299" i="10"/>
  <c r="AN295" i="10"/>
  <c r="AM295" i="10"/>
  <c r="AN294" i="10"/>
  <c r="AM294" i="10"/>
  <c r="AN293" i="10"/>
  <c r="AM293" i="10"/>
  <c r="AN292" i="10"/>
  <c r="AM292" i="10"/>
  <c r="AN291" i="10"/>
  <c r="AM291" i="10"/>
  <c r="AN290" i="10"/>
  <c r="AM290" i="10"/>
  <c r="AN289" i="10"/>
  <c r="AM289" i="10"/>
  <c r="AN288" i="10"/>
  <c r="AM288" i="10"/>
  <c r="AN287" i="10"/>
  <c r="AM287" i="10"/>
  <c r="AN283" i="10"/>
  <c r="AM283" i="10"/>
  <c r="AN282" i="10"/>
  <c r="AM282" i="10"/>
  <c r="AN281" i="10"/>
  <c r="AM281" i="10"/>
  <c r="AN280" i="10"/>
  <c r="AM280" i="10"/>
  <c r="AN279" i="10"/>
  <c r="AM279" i="10"/>
  <c r="AN278" i="10"/>
  <c r="AM278" i="10"/>
  <c r="AN277" i="10"/>
  <c r="AM277" i="10"/>
  <c r="AN276" i="10"/>
  <c r="AM276" i="10"/>
  <c r="AN275" i="10"/>
  <c r="AM275" i="10"/>
  <c r="AN269" i="10"/>
  <c r="AM269" i="10"/>
  <c r="AN268" i="10"/>
  <c r="AM268" i="10"/>
  <c r="AN267" i="10"/>
  <c r="AM267" i="10"/>
  <c r="AN266" i="10"/>
  <c r="AM266" i="10"/>
  <c r="AN265" i="10"/>
  <c r="AM265" i="10"/>
  <c r="AN264" i="10"/>
  <c r="AM264" i="10"/>
  <c r="AN263" i="10"/>
  <c r="AM263" i="10"/>
  <c r="AN262" i="10"/>
  <c r="AM262" i="10"/>
  <c r="AN257" i="10"/>
  <c r="AM257" i="10"/>
  <c r="AN255" i="10"/>
  <c r="AM255" i="10"/>
  <c r="AN254" i="10"/>
  <c r="AM254" i="10"/>
  <c r="AN253" i="10"/>
  <c r="AM253" i="10"/>
  <c r="AN246" i="10"/>
  <c r="AM246" i="10"/>
  <c r="AN223" i="10"/>
  <c r="AM223" i="10"/>
  <c r="AN216" i="10"/>
  <c r="AM216" i="10"/>
  <c r="AN215" i="10"/>
  <c r="AM215" i="10"/>
  <c r="AN214" i="10"/>
  <c r="AM214" i="10"/>
  <c r="AN213" i="10"/>
  <c r="AM213" i="10"/>
  <c r="AN212" i="10"/>
  <c r="AM212" i="10"/>
  <c r="AN211" i="10"/>
  <c r="AM211" i="10"/>
  <c r="AN210" i="10"/>
  <c r="AM210" i="10"/>
  <c r="AN209" i="10"/>
  <c r="AM209" i="10"/>
  <c r="AN208" i="10"/>
  <c r="AM208" i="10"/>
  <c r="AN207" i="10"/>
  <c r="AM207" i="10"/>
  <c r="AN206" i="10"/>
  <c r="AM206" i="10"/>
  <c r="AN204" i="10"/>
  <c r="AM204" i="10"/>
  <c r="AN203" i="10"/>
  <c r="AM203" i="10"/>
  <c r="AN201" i="10"/>
  <c r="AM201" i="10"/>
  <c r="AN200" i="10"/>
  <c r="AM200" i="10"/>
  <c r="AN199" i="10"/>
  <c r="AM199" i="10"/>
  <c r="AN198" i="10"/>
  <c r="AM198" i="10"/>
  <c r="AN197" i="10"/>
  <c r="AM197" i="10"/>
  <c r="AN196" i="10"/>
  <c r="AM196" i="10"/>
  <c r="AN194" i="10"/>
  <c r="AM194" i="10"/>
  <c r="AN193" i="10"/>
  <c r="AM193" i="10"/>
  <c r="AN192" i="10"/>
  <c r="AM192" i="10"/>
  <c r="AN191" i="10"/>
  <c r="AM191" i="10"/>
  <c r="AN190" i="10"/>
  <c r="AM190" i="10"/>
  <c r="AN189" i="10"/>
  <c r="AM189" i="10"/>
  <c r="AZ157" i="9"/>
  <c r="AR157" i="9"/>
  <c r="AQ157" i="9"/>
  <c r="AT156" i="9"/>
  <c r="AQ156" i="9"/>
  <c r="AN156" i="9"/>
  <c r="AM156" i="9"/>
  <c r="AR156" i="9" s="1"/>
  <c r="AL156" i="9"/>
  <c r="AJ156" i="9"/>
  <c r="AF156" i="9" a="1"/>
  <c r="AF156" i="9" s="1"/>
  <c r="AE156" i="9"/>
  <c r="V156" i="9"/>
  <c r="T156" i="9"/>
  <c r="L156" i="9" a="1"/>
  <c r="L156" i="9" s="1"/>
  <c r="K156" i="9" a="1"/>
  <c r="K156" i="9" s="1"/>
  <c r="AT155" i="9"/>
  <c r="AQ155" i="9"/>
  <c r="AN155" i="9"/>
  <c r="AM155" i="9"/>
  <c r="AR155" i="9" s="1"/>
  <c r="AL155" i="9"/>
  <c r="AJ155" i="9"/>
  <c r="AF155" i="9" a="1"/>
  <c r="AF155" i="9" s="1"/>
  <c r="V155" i="9"/>
  <c r="T155" i="9"/>
  <c r="L155" i="9" a="1"/>
  <c r="L155" i="9" s="1"/>
  <c r="K155" i="9" a="1"/>
  <c r="K155" i="9" s="1"/>
  <c r="AQ154" i="9"/>
  <c r="AN154" i="9"/>
  <c r="AM154" i="9"/>
  <c r="AR154" i="9" s="1"/>
  <c r="AL154" i="9"/>
  <c r="AJ154" i="9"/>
  <c r="AF154" i="9" a="1"/>
  <c r="AF154" i="9" s="1"/>
  <c r="AE154" i="9"/>
  <c r="V154" i="9"/>
  <c r="T154" i="9"/>
  <c r="L154" i="9" a="1"/>
  <c r="L154" i="9" s="1"/>
  <c r="K154" i="9" a="1"/>
  <c r="K154" i="9" s="1"/>
  <c r="AQ153" i="9"/>
  <c r="AK153" i="9" a="1"/>
  <c r="AK153" i="9" s="1"/>
  <c r="AG153" i="9" a="1"/>
  <c r="AG153" i="9" s="1"/>
  <c r="AA153" i="9" a="1"/>
  <c r="AA153" i="9" s="1"/>
  <c r="AB153" i="9" s="1" a="1"/>
  <c r="AB153" i="9" s="1"/>
  <c r="W153" i="9" a="1"/>
  <c r="W153" i="9" s="1"/>
  <c r="U153" i="9" a="1"/>
  <c r="U153" i="9" s="1"/>
  <c r="V153" i="9" s="1"/>
  <c r="S153" i="9" a="1"/>
  <c r="S153" i="9" s="1"/>
  <c r="T153" i="9" s="1"/>
  <c r="N153" i="9" a="1"/>
  <c r="N153" i="9" s="1"/>
  <c r="M153" i="9" a="1"/>
  <c r="M153" i="9" s="1"/>
  <c r="L153" i="9" a="1"/>
  <c r="L153" i="9" s="1"/>
  <c r="K153" i="9" a="1"/>
  <c r="K153" i="9" s="1"/>
  <c r="AQ152" i="9"/>
  <c r="AN152" i="9"/>
  <c r="AM152" i="9"/>
  <c r="AR152" i="9" s="1"/>
  <c r="AL152" i="9"/>
  <c r="V152" i="9"/>
  <c r="T152" i="9"/>
  <c r="L152" i="9" a="1"/>
  <c r="L152" i="9" s="1"/>
  <c r="K152" i="9" a="1"/>
  <c r="K152" i="9" s="1"/>
  <c r="AS151" i="9"/>
  <c r="AQ151" i="9"/>
  <c r="AN151" i="9"/>
  <c r="AM151" i="9"/>
  <c r="AR151" i="9" s="1"/>
  <c r="AL151" i="9"/>
  <c r="AJ151" i="9"/>
  <c r="L151" i="9" a="1"/>
  <c r="L151" i="9" s="1"/>
  <c r="K151" i="9" a="1"/>
  <c r="K151" i="9" s="1"/>
  <c r="AS150" i="9"/>
  <c r="AQ150" i="9"/>
  <c r="AN150" i="9"/>
  <c r="AM150" i="9"/>
  <c r="AR150" i="9" s="1"/>
  <c r="AL150" i="9"/>
  <c r="AJ150" i="9"/>
  <c r="AF150" i="9" a="1"/>
  <c r="AF150" i="9" s="1"/>
  <c r="AE150" i="9"/>
  <c r="T150" i="9"/>
  <c r="L150" i="9" a="1"/>
  <c r="L150" i="9" s="1"/>
  <c r="K150" i="9" a="1"/>
  <c r="K150" i="9" s="1"/>
  <c r="AQ149" i="9"/>
  <c r="AN149" i="9"/>
  <c r="AM149" i="9"/>
  <c r="AR149" i="9" s="1"/>
  <c r="AL149" i="9"/>
  <c r="AG149" i="9" a="1"/>
  <c r="AG149" i="9" s="1"/>
  <c r="AI149" i="9" s="1"/>
  <c r="AB149" i="9" a="1"/>
  <c r="AB149" i="9" s="1"/>
  <c r="AA149" i="9" a="1"/>
  <c r="AA149" i="9" s="1"/>
  <c r="V149" i="9"/>
  <c r="S149" i="9" a="1"/>
  <c r="S149" i="9" s="1"/>
  <c r="T149" i="9" s="1"/>
  <c r="N149" i="9" a="1"/>
  <c r="N149" i="9" s="1"/>
  <c r="M149" i="9" a="1"/>
  <c r="M149" i="9" s="1"/>
  <c r="AT148" i="9"/>
  <c r="AQ148" i="9"/>
  <c r="AN148" i="9"/>
  <c r="AM148" i="9"/>
  <c r="AR148" i="9" s="1"/>
  <c r="AL148" i="9"/>
  <c r="AJ148" i="9"/>
  <c r="AB148" i="9" a="1"/>
  <c r="AB148" i="9" s="1"/>
  <c r="V148" i="9"/>
  <c r="T148" i="9"/>
  <c r="R148" i="9"/>
  <c r="Q148" i="9"/>
  <c r="P148" i="9"/>
  <c r="O148" i="9"/>
  <c r="L148" i="9" a="1"/>
  <c r="L148" i="9" s="1"/>
  <c r="K148" i="9" a="1"/>
  <c r="K148" i="9" s="1"/>
  <c r="AS147" i="9"/>
  <c r="AQ147" i="9"/>
  <c r="AN147" i="9"/>
  <c r="AM147" i="9"/>
  <c r="AR147" i="9" s="1"/>
  <c r="AL147" i="9"/>
  <c r="AB147" i="9" a="1"/>
  <c r="AB147" i="9" s="1"/>
  <c r="AE147" i="9" s="1"/>
  <c r="V147" i="9"/>
  <c r="T147" i="9"/>
  <c r="R147" i="9"/>
  <c r="Q147" i="9"/>
  <c r="P147" i="9"/>
  <c r="O147" i="9"/>
  <c r="L147" i="9" a="1"/>
  <c r="L147" i="9" s="1"/>
  <c r="K147" i="9" a="1"/>
  <c r="K147" i="9" s="1"/>
  <c r="AT146" i="9"/>
  <c r="AS146" i="9" s="1"/>
  <c r="AQ146" i="9"/>
  <c r="AN146" i="9"/>
  <c r="AM146" i="9"/>
  <c r="AR146" i="9" s="1"/>
  <c r="AL146" i="9"/>
  <c r="AJ146" i="9"/>
  <c r="V146" i="9"/>
  <c r="L146" i="9" a="1"/>
  <c r="L146" i="9" s="1"/>
  <c r="K146" i="9" a="1"/>
  <c r="K146" i="9" s="1"/>
  <c r="AQ145" i="9"/>
  <c r="AN145" i="9"/>
  <c r="AM145" i="9"/>
  <c r="AR145" i="9" s="1"/>
  <c r="AL145" i="9"/>
  <c r="AJ145" i="9"/>
  <c r="AB145" i="9" a="1"/>
  <c r="AB145" i="9" s="1"/>
  <c r="AD145" i="9" s="1"/>
  <c r="V145" i="9"/>
  <c r="T145" i="9"/>
  <c r="R145" i="9"/>
  <c r="Q145" i="9"/>
  <c r="P145" i="9"/>
  <c r="O145" i="9"/>
  <c r="L145" i="9" a="1"/>
  <c r="L145" i="9" s="1"/>
  <c r="K145" i="9" a="1"/>
  <c r="K145" i="9" s="1"/>
  <c r="AQ144" i="9"/>
  <c r="AN144" i="9"/>
  <c r="AM144" i="9"/>
  <c r="AR144" i="9" s="1"/>
  <c r="AL144" i="9"/>
  <c r="AJ144" i="9"/>
  <c r="AB144" i="9" a="1"/>
  <c r="AB144" i="9" s="1"/>
  <c r="AD144" i="9" s="1"/>
  <c r="V144" i="9"/>
  <c r="T144" i="9"/>
  <c r="R144" i="9"/>
  <c r="Q144" i="9"/>
  <c r="P144" i="9"/>
  <c r="O144" i="9"/>
  <c r="L144" i="9" a="1"/>
  <c r="L144" i="9" s="1"/>
  <c r="K144" i="9" a="1"/>
  <c r="K144" i="9" s="1"/>
  <c r="AQ143" i="9"/>
  <c r="AK143" i="9" a="1"/>
  <c r="AK143" i="9" s="1"/>
  <c r="AM143" i="9" s="1"/>
  <c r="AR143" i="9" s="1"/>
  <c r="AG143" i="9" a="1"/>
  <c r="AG143" i="9" s="1"/>
  <c r="AW143" i="9" s="1"/>
  <c r="AA143" i="9" a="1"/>
  <c r="AA143" i="9" s="1"/>
  <c r="AB143" i="9" s="1" a="1"/>
  <c r="AB143" i="9" s="1"/>
  <c r="W143" i="9" a="1"/>
  <c r="W143" i="9" s="1"/>
  <c r="U143" i="9" a="1"/>
  <c r="U143" i="9" s="1"/>
  <c r="V143" i="9" s="1"/>
  <c r="S143" i="9" a="1"/>
  <c r="S143" i="9" s="1"/>
  <c r="T143" i="9" s="1"/>
  <c r="N143" i="9" a="1"/>
  <c r="N143" i="9" s="1"/>
  <c r="M143" i="9" a="1"/>
  <c r="M143" i="9" s="1"/>
  <c r="L143" i="9" a="1"/>
  <c r="L143" i="9" s="1"/>
  <c r="K143" i="9" a="1"/>
  <c r="K143" i="9" s="1"/>
  <c r="AS142" i="9"/>
  <c r="AQ142" i="9"/>
  <c r="AN142" i="9"/>
  <c r="AM142" i="9"/>
  <c r="AR142" i="9" s="1"/>
  <c r="AL142" i="9"/>
  <c r="AJ142" i="9"/>
  <c r="AF142" i="9" a="1"/>
  <c r="AF142" i="9" s="1"/>
  <c r="V142" i="9"/>
  <c r="T142" i="9"/>
  <c r="R142" i="9"/>
  <c r="Q142" i="9"/>
  <c r="P142" i="9"/>
  <c r="O142" i="9"/>
  <c r="L142" i="9" a="1"/>
  <c r="L142" i="9" s="1"/>
  <c r="K142" i="9" a="1"/>
  <c r="K142" i="9" s="1"/>
  <c r="AQ141" i="9"/>
  <c r="AK141" i="9" a="1"/>
  <c r="AK141" i="9" s="1"/>
  <c r="AG141" i="9" a="1"/>
  <c r="AG141" i="9" s="1"/>
  <c r="AA141" i="9" a="1"/>
  <c r="AA141" i="9" s="1"/>
  <c r="AB141" i="9" s="1" a="1"/>
  <c r="AB141" i="9" s="1"/>
  <c r="W141" i="9" a="1"/>
  <c r="W141" i="9" s="1"/>
  <c r="U141" i="9" a="1"/>
  <c r="U141" i="9" s="1"/>
  <c r="V141" i="9" s="1"/>
  <c r="S141" i="9" a="1"/>
  <c r="S141" i="9" s="1"/>
  <c r="T141" i="9" s="1"/>
  <c r="N141" i="9" a="1"/>
  <c r="N141" i="9" s="1"/>
  <c r="O141" i="9" s="1"/>
  <c r="M141" i="9" a="1"/>
  <c r="M141" i="9" s="1"/>
  <c r="L141" i="9" a="1"/>
  <c r="L141" i="9" s="1"/>
  <c r="K141" i="9" a="1"/>
  <c r="K141" i="9" s="1"/>
  <c r="AQ140" i="9"/>
  <c r="AK140" i="9" a="1"/>
  <c r="AK140" i="9" s="1"/>
  <c r="AG140" i="9" a="1"/>
  <c r="AG140" i="9" s="1"/>
  <c r="AA140" i="9" a="1"/>
  <c r="AA140" i="9" s="1"/>
  <c r="AB140" i="9" s="1" a="1"/>
  <c r="AB140" i="9" s="1"/>
  <c r="W140" i="9" a="1"/>
  <c r="W140" i="9" s="1"/>
  <c r="U140" i="9" a="1"/>
  <c r="U140" i="9" s="1"/>
  <c r="V140" i="9" s="1"/>
  <c r="S140" i="9" a="1"/>
  <c r="S140" i="9" s="1"/>
  <c r="T140" i="9" s="1"/>
  <c r="N140" i="9" a="1"/>
  <c r="N140" i="9" s="1"/>
  <c r="M140" i="9" a="1"/>
  <c r="M140" i="9" s="1"/>
  <c r="L140" i="9" a="1"/>
  <c r="L140" i="9" s="1"/>
  <c r="K140" i="9" a="1"/>
  <c r="K140" i="9" s="1"/>
  <c r="AQ139" i="9"/>
  <c r="AK139" i="9" a="1"/>
  <c r="AK139" i="9" s="1"/>
  <c r="AG139" i="9" a="1"/>
  <c r="AG139" i="9" s="1"/>
  <c r="AU139" i="9" s="1"/>
  <c r="AB139" i="9" a="1"/>
  <c r="AB139" i="9" s="1"/>
  <c r="AC139" i="9" s="1"/>
  <c r="AF139" i="9" s="1" a="1"/>
  <c r="AF139" i="9" s="1"/>
  <c r="AA139" i="9" a="1"/>
  <c r="AA139" i="9" s="1"/>
  <c r="W139" i="9" a="1"/>
  <c r="W139" i="9" s="1"/>
  <c r="X139" i="9" s="1"/>
  <c r="U139" i="9" a="1"/>
  <c r="U139" i="9" s="1"/>
  <c r="V139" i="9" s="1"/>
  <c r="S139" i="9" a="1"/>
  <c r="S139" i="9" s="1"/>
  <c r="T139" i="9" s="1"/>
  <c r="N139" i="9" a="1"/>
  <c r="N139" i="9" s="1"/>
  <c r="M139" i="9" a="1"/>
  <c r="M139" i="9" s="1"/>
  <c r="L139" i="9" a="1"/>
  <c r="L139" i="9" s="1"/>
  <c r="K139" i="9" a="1"/>
  <c r="K139" i="9" s="1"/>
  <c r="AQ138" i="9"/>
  <c r="AK138" i="9" a="1"/>
  <c r="AK138" i="9" s="1"/>
  <c r="AN138" i="9" s="1"/>
  <c r="AG138" i="9" a="1"/>
  <c r="AG138" i="9" s="1"/>
  <c r="AX138" i="9" s="1"/>
  <c r="AB138" i="9" a="1"/>
  <c r="AB138" i="9" s="1"/>
  <c r="AA138" i="9" a="1"/>
  <c r="AA138" i="9" s="1"/>
  <c r="W138" i="9" a="1"/>
  <c r="W138" i="9" s="1"/>
  <c r="U138" i="9" a="1"/>
  <c r="U138" i="9" s="1"/>
  <c r="V138" i="9" s="1"/>
  <c r="S138" i="9" a="1"/>
  <c r="S138" i="9" s="1"/>
  <c r="T138" i="9" s="1"/>
  <c r="N138" i="9" a="1"/>
  <c r="N138" i="9" s="1"/>
  <c r="M138" i="9" a="1"/>
  <c r="M138" i="9" s="1"/>
  <c r="L138" i="9" a="1"/>
  <c r="L138" i="9" s="1"/>
  <c r="K138" i="9" a="1"/>
  <c r="K138" i="9" s="1"/>
  <c r="AS137" i="9"/>
  <c r="AQ137" i="9"/>
  <c r="AN137" i="9"/>
  <c r="AM137" i="9"/>
  <c r="AR137" i="9" s="1"/>
  <c r="AL137" i="9"/>
  <c r="AJ137" i="9"/>
  <c r="AH137" i="9"/>
  <c r="AF137" i="9" a="1"/>
  <c r="AF137" i="9" s="1"/>
  <c r="AE137" i="9"/>
  <c r="V137" i="9"/>
  <c r="T137" i="9"/>
  <c r="R137" i="9"/>
  <c r="Q137" i="9"/>
  <c r="P137" i="9"/>
  <c r="O137" i="9"/>
  <c r="L137" i="9" a="1"/>
  <c r="L137" i="9" s="1"/>
  <c r="K137" i="9" a="1"/>
  <c r="K137" i="9" s="1"/>
  <c r="AS136" i="9"/>
  <c r="AQ136" i="9"/>
  <c r="AN136" i="9"/>
  <c r="AM136" i="9"/>
  <c r="AR136" i="9" s="1"/>
  <c r="AL136" i="9"/>
  <c r="AJ136" i="9"/>
  <c r="AF136" i="9" a="1"/>
  <c r="AF136" i="9" s="1"/>
  <c r="AE136" i="9"/>
  <c r="V136" i="9"/>
  <c r="R136" i="9"/>
  <c r="Q136" i="9"/>
  <c r="P136" i="9"/>
  <c r="O136" i="9"/>
  <c r="L136" i="9" a="1"/>
  <c r="L136" i="9" s="1"/>
  <c r="K136" i="9" a="1"/>
  <c r="K136" i="9" s="1"/>
  <c r="AS135" i="9"/>
  <c r="AQ135" i="9"/>
  <c r="AN135" i="9"/>
  <c r="AM135" i="9"/>
  <c r="AR135" i="9" s="1"/>
  <c r="AL135" i="9"/>
  <c r="AF135" i="9" a="1"/>
  <c r="AF135" i="9" s="1"/>
  <c r="AE135" i="9"/>
  <c r="V135" i="9"/>
  <c r="T135" i="9"/>
  <c r="R135" i="9"/>
  <c r="Q135" i="9"/>
  <c r="P135" i="9"/>
  <c r="O135" i="9"/>
  <c r="L135" i="9" a="1"/>
  <c r="L135" i="9" s="1"/>
  <c r="K135" i="9" a="1"/>
  <c r="K135" i="9" s="1"/>
  <c r="AQ134" i="9"/>
  <c r="AK134" i="9" a="1"/>
  <c r="AK134" i="9" s="1"/>
  <c r="AG134" i="9" a="1"/>
  <c r="AG134" i="9" s="1"/>
  <c r="AA134" i="9" a="1"/>
  <c r="AA134" i="9" s="1"/>
  <c r="AB134" i="9" s="1" a="1"/>
  <c r="AB134" i="9" s="1"/>
  <c r="W134" i="9" a="1"/>
  <c r="W134" i="9" s="1"/>
  <c r="X134" i="9" s="1"/>
  <c r="U134" i="9" a="1"/>
  <c r="U134" i="9" s="1"/>
  <c r="V134" i="9" s="1"/>
  <c r="S134" i="9" a="1"/>
  <c r="S134" i="9" s="1"/>
  <c r="T134" i="9" s="1"/>
  <c r="N134" i="9" a="1"/>
  <c r="N134" i="9" s="1"/>
  <c r="P134" i="9" s="1"/>
  <c r="M134" i="9" a="1"/>
  <c r="M134" i="9" s="1"/>
  <c r="L134" i="9" a="1"/>
  <c r="L134" i="9" s="1"/>
  <c r="K134" i="9" a="1"/>
  <c r="K134" i="9" s="1"/>
  <c r="AQ133" i="9"/>
  <c r="AN133" i="9"/>
  <c r="AM133" i="9"/>
  <c r="AR133" i="9" s="1"/>
  <c r="AL133" i="9"/>
  <c r="AG133" i="9" a="1"/>
  <c r="AG133" i="9" s="1"/>
  <c r="AT133" i="9" s="1"/>
  <c r="AA133" i="9" a="1"/>
  <c r="AA133" i="9" s="1"/>
  <c r="AB133" i="9" s="1" a="1"/>
  <c r="AB133" i="9" s="1"/>
  <c r="V133" i="9"/>
  <c r="S133" i="9" a="1"/>
  <c r="S133" i="9" s="1"/>
  <c r="T133" i="9" s="1"/>
  <c r="N133" i="9" a="1"/>
  <c r="N133" i="9" s="1"/>
  <c r="R133" i="9" s="1"/>
  <c r="L133" i="9" a="1"/>
  <c r="L133" i="9" s="1"/>
  <c r="K133" i="9" a="1"/>
  <c r="K133" i="9" s="1"/>
  <c r="AX132" i="9"/>
  <c r="AW132" i="9"/>
  <c r="AV132" i="9"/>
  <c r="AU132" i="9"/>
  <c r="AT132" i="9"/>
  <c r="AS132" i="9"/>
  <c r="AQ132" i="9"/>
  <c r="AN132" i="9"/>
  <c r="AM132" i="9"/>
  <c r="AR132" i="9" s="1"/>
  <c r="AL132" i="9"/>
  <c r="AJ132" i="9"/>
  <c r="AI132" i="9"/>
  <c r="AH132" i="9"/>
  <c r="AB132" i="9" a="1"/>
  <c r="AB132" i="9" s="1"/>
  <c r="V132" i="9"/>
  <c r="T132" i="9"/>
  <c r="R132" i="9"/>
  <c r="Q132" i="9"/>
  <c r="P132" i="9"/>
  <c r="O132" i="9"/>
  <c r="L132" i="9" a="1"/>
  <c r="L132" i="9" s="1"/>
  <c r="K132" i="9" a="1"/>
  <c r="K132" i="9" s="1"/>
  <c r="AS131" i="9"/>
  <c r="AQ131" i="9"/>
  <c r="AN131" i="9"/>
  <c r="AM131" i="9"/>
  <c r="AR131" i="9" s="1"/>
  <c r="AL131" i="9"/>
  <c r="AF131" i="9" a="1"/>
  <c r="AF131" i="9" s="1"/>
  <c r="AE131" i="9"/>
  <c r="V131" i="9"/>
  <c r="L131" i="9" a="1"/>
  <c r="L131" i="9" s="1"/>
  <c r="K131" i="9" a="1"/>
  <c r="K131" i="9" s="1"/>
  <c r="AS130" i="9"/>
  <c r="AQ130" i="9"/>
  <c r="AN130" i="9"/>
  <c r="AM130" i="9"/>
  <c r="AR130" i="9" s="1"/>
  <c r="AL130" i="9"/>
  <c r="AJ130" i="9"/>
  <c r="AF130" i="9" a="1"/>
  <c r="AF130" i="9" s="1"/>
  <c r="AE130" i="9"/>
  <c r="V130" i="9"/>
  <c r="T130" i="9"/>
  <c r="R130" i="9"/>
  <c r="Q130" i="9"/>
  <c r="P130" i="9"/>
  <c r="O130" i="9"/>
  <c r="L130" i="9" a="1"/>
  <c r="L130" i="9" s="1"/>
  <c r="K130" i="9" a="1"/>
  <c r="K130" i="9" s="1"/>
  <c r="AS129" i="9"/>
  <c r="AQ129" i="9"/>
  <c r="AN129" i="9"/>
  <c r="AM129" i="9"/>
  <c r="AR129" i="9" s="1"/>
  <c r="AL129" i="9"/>
  <c r="AF129" i="9" a="1"/>
  <c r="AF129" i="9" s="1"/>
  <c r="AE129" i="9"/>
  <c r="T129" i="9"/>
  <c r="R129" i="9"/>
  <c r="Q129" i="9"/>
  <c r="P129" i="9"/>
  <c r="O129" i="9"/>
  <c r="L129" i="9" a="1"/>
  <c r="L129" i="9" s="1"/>
  <c r="K129" i="9" a="1"/>
  <c r="K129" i="9" s="1"/>
  <c r="AT128" i="9"/>
  <c r="AQ128" i="9"/>
  <c r="AN128" i="9"/>
  <c r="AM128" i="9"/>
  <c r="AR128" i="9" s="1"/>
  <c r="AL128" i="9"/>
  <c r="AF128" i="9" a="1"/>
  <c r="AF128" i="9" s="1"/>
  <c r="AE128" i="9"/>
  <c r="L128" i="9" a="1"/>
  <c r="L128" i="9" s="1"/>
  <c r="K128" i="9" a="1"/>
  <c r="K128" i="9" s="1"/>
  <c r="AT127" i="9"/>
  <c r="AQ127" i="9"/>
  <c r="AN127" i="9"/>
  <c r="AM127" i="9"/>
  <c r="AR127" i="9" s="1"/>
  <c r="AL127" i="9"/>
  <c r="AJ127" i="9"/>
  <c r="AF127" i="9" a="1"/>
  <c r="AF127" i="9" s="1"/>
  <c r="R127" i="9"/>
  <c r="Q127" i="9"/>
  <c r="P127" i="9"/>
  <c r="O127" i="9"/>
  <c r="L127" i="9" a="1"/>
  <c r="L127" i="9" s="1"/>
  <c r="K127" i="9" a="1"/>
  <c r="K127" i="9" s="1"/>
  <c r="AQ126" i="9"/>
  <c r="AN126" i="9"/>
  <c r="AM126" i="9"/>
  <c r="AR126" i="9" s="1"/>
  <c r="AL126" i="9"/>
  <c r="AG126" i="9" a="1"/>
  <c r="AG126" i="9" s="1"/>
  <c r="AB126" i="9" a="1"/>
  <c r="AB126" i="9" s="1"/>
  <c r="AA126" i="9" a="1"/>
  <c r="AA126" i="9" s="1"/>
  <c r="S126" i="9" a="1"/>
  <c r="S126" i="9" s="1"/>
  <c r="T126" i="9" s="1"/>
  <c r="N126" i="9" a="1"/>
  <c r="N126" i="9" s="1"/>
  <c r="M126" i="9" a="1"/>
  <c r="M126" i="9" s="1"/>
  <c r="AQ125" i="9"/>
  <c r="AK125" i="9" a="1"/>
  <c r="AK125" i="9" s="1"/>
  <c r="AG125" i="9" a="1"/>
  <c r="AG125" i="9" s="1"/>
  <c r="AB125" i="9" a="1"/>
  <c r="AB125" i="9" s="1"/>
  <c r="AA125" i="9" a="1"/>
  <c r="AA125" i="9" s="1"/>
  <c r="W125" i="9" a="1"/>
  <c r="W125" i="9" s="1"/>
  <c r="U125" i="9" a="1"/>
  <c r="U125" i="9" s="1"/>
  <c r="V125" i="9" s="1"/>
  <c r="S125" i="9" a="1"/>
  <c r="S125" i="9" s="1"/>
  <c r="T125" i="9" s="1"/>
  <c r="N125" i="9" a="1"/>
  <c r="N125" i="9" s="1"/>
  <c r="M125" i="9" a="1"/>
  <c r="M125" i="9" s="1"/>
  <c r="L125" i="9" a="1"/>
  <c r="L125" i="9" s="1"/>
  <c r="K125" i="9" a="1"/>
  <c r="K125" i="9" s="1"/>
  <c r="AQ124" i="9"/>
  <c r="AK124" i="9" a="1"/>
  <c r="AK124" i="9" s="1"/>
  <c r="AN124" i="9" s="1"/>
  <c r="AG124" i="9" a="1"/>
  <c r="AG124" i="9" s="1"/>
  <c r="AB124" i="9" a="1"/>
  <c r="AB124" i="9" s="1"/>
  <c r="AA124" i="9" a="1"/>
  <c r="AA124" i="9" s="1"/>
  <c r="W124" i="9" a="1"/>
  <c r="W124" i="9" s="1"/>
  <c r="U124" i="9" a="1"/>
  <c r="U124" i="9" s="1"/>
  <c r="V124" i="9" s="1"/>
  <c r="S124" i="9" a="1"/>
  <c r="S124" i="9" s="1"/>
  <c r="T124" i="9" s="1"/>
  <c r="N124" i="9" a="1"/>
  <c r="N124" i="9" s="1"/>
  <c r="P124" i="9" s="1"/>
  <c r="M124" i="9" a="1"/>
  <c r="M124" i="9" s="1"/>
  <c r="L124" i="9" a="1"/>
  <c r="L124" i="9" s="1"/>
  <c r="K124" i="9" a="1"/>
  <c r="K124" i="9" s="1"/>
  <c r="AQ123" i="9"/>
  <c r="AK123" i="9" a="1"/>
  <c r="AK123" i="9" s="1"/>
  <c r="AG123" i="9" a="1"/>
  <c r="AG123" i="9" s="1"/>
  <c r="AI123" i="9" s="1"/>
  <c r="AB123" i="9" a="1"/>
  <c r="AB123" i="9" s="1"/>
  <c r="AA123" i="9" a="1"/>
  <c r="AA123" i="9" s="1"/>
  <c r="W123" i="9" a="1"/>
  <c r="W123" i="9" s="1"/>
  <c r="Y123" i="9" s="1"/>
  <c r="U123" i="9" a="1"/>
  <c r="U123" i="9" s="1"/>
  <c r="V123" i="9" s="1"/>
  <c r="S123" i="9" a="1"/>
  <c r="S123" i="9" s="1"/>
  <c r="T123" i="9" s="1"/>
  <c r="N123" i="9" a="1"/>
  <c r="N123" i="9" s="1"/>
  <c r="O123" i="9" s="1"/>
  <c r="M123" i="9" a="1"/>
  <c r="M123" i="9" s="1"/>
  <c r="L123" i="9" a="1"/>
  <c r="L123" i="9" s="1"/>
  <c r="K123" i="9" a="1"/>
  <c r="K123" i="9" s="1"/>
  <c r="AQ122" i="9"/>
  <c r="AK122" i="9" a="1"/>
  <c r="AK122" i="9" s="1"/>
  <c r="AG122" i="9" a="1"/>
  <c r="AG122" i="9" s="1"/>
  <c r="AA122" i="9" a="1"/>
  <c r="AA122" i="9" s="1"/>
  <c r="AB122" i="9" s="1" a="1"/>
  <c r="AB122" i="9" s="1"/>
  <c r="W122" i="9" a="1"/>
  <c r="W122" i="9" s="1"/>
  <c r="X122" i="9" s="1"/>
  <c r="U122" i="9" a="1"/>
  <c r="U122" i="9" s="1"/>
  <c r="V122" i="9" s="1"/>
  <c r="S122" i="9" a="1"/>
  <c r="S122" i="9" s="1"/>
  <c r="T122" i="9" s="1"/>
  <c r="N122" i="9" a="1"/>
  <c r="N122" i="9" s="1"/>
  <c r="M122" i="9" a="1"/>
  <c r="M122" i="9" s="1"/>
  <c r="L122" i="9" a="1"/>
  <c r="L122" i="9" s="1"/>
  <c r="K122" i="9" a="1"/>
  <c r="K122" i="9" s="1"/>
  <c r="AT121" i="9"/>
  <c r="AQ121" i="9"/>
  <c r="AN121" i="9"/>
  <c r="AM121" i="9"/>
  <c r="AR121" i="9" s="1"/>
  <c r="AL121" i="9"/>
  <c r="AJ121" i="9"/>
  <c r="AB121" i="9" a="1"/>
  <c r="AB121" i="9" s="1"/>
  <c r="V121" i="9"/>
  <c r="T121" i="9"/>
  <c r="R121" i="9"/>
  <c r="Q121" i="9"/>
  <c r="P121" i="9"/>
  <c r="O121" i="9"/>
  <c r="L121" i="9" a="1"/>
  <c r="L121" i="9" s="1"/>
  <c r="K121" i="9" a="1"/>
  <c r="K121" i="9" s="1"/>
  <c r="AQ120" i="9"/>
  <c r="AK120" i="9" a="1"/>
  <c r="AK120" i="9" s="1"/>
  <c r="AL120" i="9" s="1"/>
  <c r="AG120" i="9" a="1"/>
  <c r="AG120" i="9" s="1"/>
  <c r="AJ120" i="9" s="1"/>
  <c r="AA120" i="9" a="1"/>
  <c r="AA120" i="9" s="1"/>
  <c r="AB120" i="9" s="1" a="1"/>
  <c r="AB120" i="9" s="1"/>
  <c r="W120" i="9" a="1"/>
  <c r="W120" i="9" s="1"/>
  <c r="U120" i="9" a="1"/>
  <c r="U120" i="9" s="1"/>
  <c r="V120" i="9" s="1"/>
  <c r="S120" i="9" a="1"/>
  <c r="S120" i="9" s="1"/>
  <c r="T120" i="9" s="1"/>
  <c r="N120" i="9" a="1"/>
  <c r="N120" i="9" s="1"/>
  <c r="M120" i="9" a="1"/>
  <c r="M120" i="9" s="1"/>
  <c r="L120" i="9" a="1"/>
  <c r="L120" i="9" s="1"/>
  <c r="K120" i="9" a="1"/>
  <c r="K120" i="9" s="1"/>
  <c r="AS119" i="9"/>
  <c r="AQ119" i="9"/>
  <c r="AN119" i="9"/>
  <c r="AM119" i="9"/>
  <c r="AR119" i="9" s="1"/>
  <c r="AL119" i="9"/>
  <c r="AJ119" i="9"/>
  <c r="AF119" i="9" a="1"/>
  <c r="AF119" i="9" s="1"/>
  <c r="V119" i="9"/>
  <c r="T119" i="9"/>
  <c r="R119" i="9"/>
  <c r="Q119" i="9"/>
  <c r="P119" i="9"/>
  <c r="O119" i="9"/>
  <c r="L119" i="9" a="1"/>
  <c r="L119" i="9" s="1"/>
  <c r="K119" i="9" a="1"/>
  <c r="K119" i="9" s="1"/>
  <c r="AQ118" i="9"/>
  <c r="AK118" i="9" a="1"/>
  <c r="AK118" i="9" s="1"/>
  <c r="AG118" i="9" a="1"/>
  <c r="AG118" i="9" s="1"/>
  <c r="AX118" i="9" s="1"/>
  <c r="AA118" i="9" a="1"/>
  <c r="AA118" i="9" s="1"/>
  <c r="AB118" i="9" s="1" a="1"/>
  <c r="AB118" i="9" s="1"/>
  <c r="W118" i="9" a="1"/>
  <c r="W118" i="9" s="1"/>
  <c r="U118" i="9" a="1"/>
  <c r="U118" i="9" s="1"/>
  <c r="V118" i="9" s="1"/>
  <c r="S118" i="9" a="1"/>
  <c r="S118" i="9" s="1"/>
  <c r="T118" i="9" s="1"/>
  <c r="N118" i="9" a="1"/>
  <c r="N118" i="9" s="1"/>
  <c r="P118" i="9" s="1"/>
  <c r="M118" i="9" a="1"/>
  <c r="M118" i="9" s="1"/>
  <c r="L118" i="9" a="1"/>
  <c r="L118" i="9" s="1"/>
  <c r="K118" i="9" a="1"/>
  <c r="K118" i="9" s="1"/>
  <c r="AS117" i="9"/>
  <c r="AQ117" i="9"/>
  <c r="AN117" i="9"/>
  <c r="AM117" i="9"/>
  <c r="AR117" i="9" s="1"/>
  <c r="AL117" i="9"/>
  <c r="AJ117" i="9"/>
  <c r="AF117" i="9" a="1"/>
  <c r="AF117" i="9" s="1"/>
  <c r="V117" i="9"/>
  <c r="T117" i="9"/>
  <c r="R117" i="9"/>
  <c r="Q117" i="9"/>
  <c r="P117" i="9"/>
  <c r="O117" i="9"/>
  <c r="L117" i="9" a="1"/>
  <c r="L117" i="9" s="1"/>
  <c r="K117" i="9" a="1"/>
  <c r="K117" i="9" s="1"/>
  <c r="AQ116" i="9"/>
  <c r="AK116" i="9" a="1"/>
  <c r="AK116" i="9" s="1"/>
  <c r="AG116" i="9" a="1"/>
  <c r="AG116" i="9" s="1"/>
  <c r="AA116" i="9" a="1"/>
  <c r="AA116" i="9" s="1"/>
  <c r="AB116" i="9" s="1" a="1"/>
  <c r="AB116" i="9" s="1"/>
  <c r="AE116" i="9" s="1"/>
  <c r="W116" i="9" a="1"/>
  <c r="W116" i="9" s="1"/>
  <c r="Y116" i="9" s="1"/>
  <c r="U116" i="9" a="1"/>
  <c r="U116" i="9" s="1"/>
  <c r="V116" i="9" s="1"/>
  <c r="S116" i="9" a="1"/>
  <c r="S116" i="9" s="1"/>
  <c r="T116" i="9" s="1"/>
  <c r="N116" i="9" a="1"/>
  <c r="N116" i="9" s="1"/>
  <c r="M116" i="9" a="1"/>
  <c r="M116" i="9" s="1"/>
  <c r="L116" i="9" a="1"/>
  <c r="L116" i="9" s="1"/>
  <c r="K116" i="9" a="1"/>
  <c r="K116" i="9" s="1"/>
  <c r="AT115" i="9"/>
  <c r="AQ115" i="9"/>
  <c r="AN115" i="9"/>
  <c r="AM115" i="9"/>
  <c r="AR115" i="9" s="1"/>
  <c r="AL115" i="9"/>
  <c r="AB115" i="9" a="1"/>
  <c r="AB115" i="9" s="1"/>
  <c r="V115" i="9"/>
  <c r="T115" i="9"/>
  <c r="R115" i="9"/>
  <c r="Q115" i="9"/>
  <c r="P115" i="9"/>
  <c r="O115" i="9"/>
  <c r="L115" i="9" a="1"/>
  <c r="L115" i="9" s="1"/>
  <c r="K115" i="9" a="1"/>
  <c r="K115" i="9" s="1"/>
  <c r="AQ114" i="9"/>
  <c r="AK114" i="9" a="1"/>
  <c r="AK114" i="9" s="1"/>
  <c r="AG114" i="9" a="1"/>
  <c r="AG114" i="9" s="1"/>
  <c r="AU114" i="9" s="1"/>
  <c r="AA114" i="9" a="1"/>
  <c r="AA114" i="9" s="1"/>
  <c r="AB114" i="9" s="1" a="1"/>
  <c r="AB114" i="9" s="1"/>
  <c r="W114" i="9" a="1"/>
  <c r="W114" i="9" s="1"/>
  <c r="Y114" i="9" s="1"/>
  <c r="S114" i="9" a="1"/>
  <c r="S114" i="9" s="1"/>
  <c r="T114" i="9" s="1"/>
  <c r="N114" i="9" a="1"/>
  <c r="N114" i="9" s="1"/>
  <c r="L114" i="9" a="1"/>
  <c r="L114" i="9" s="1"/>
  <c r="K114" i="9" a="1"/>
  <c r="K114" i="9" s="1"/>
  <c r="AS113" i="9"/>
  <c r="AT113" i="9" s="1"/>
  <c r="AQ113" i="9"/>
  <c r="AN113" i="9"/>
  <c r="AM113" i="9"/>
  <c r="AR113" i="9" s="1"/>
  <c r="AL113" i="9"/>
  <c r="AJ113" i="9"/>
  <c r="AF113" i="9" a="1"/>
  <c r="AF113" i="9" s="1"/>
  <c r="AE113" i="9"/>
  <c r="V113" i="9"/>
  <c r="T113" i="9"/>
  <c r="L113" i="9" a="1"/>
  <c r="L113" i="9" s="1"/>
  <c r="K113" i="9" a="1"/>
  <c r="K113" i="9" s="1"/>
  <c r="AQ112" i="9"/>
  <c r="AN112" i="9"/>
  <c r="AM112" i="9"/>
  <c r="AR112" i="9" s="1"/>
  <c r="AL112" i="9"/>
  <c r="AF112" i="9" a="1"/>
  <c r="AF112" i="9" s="1"/>
  <c r="L112" i="9" a="1"/>
  <c r="L112" i="9" s="1"/>
  <c r="K112" i="9" a="1"/>
  <c r="K112" i="9" s="1"/>
  <c r="AQ111" i="9"/>
  <c r="AK111" i="9" a="1"/>
  <c r="AK111" i="9" s="1"/>
  <c r="AL111" i="9" s="1"/>
  <c r="AG111" i="9" a="1"/>
  <c r="AG111" i="9" s="1"/>
  <c r="AW111" i="9" s="1"/>
  <c r="AA111" i="9" a="1"/>
  <c r="AA111" i="9" s="1"/>
  <c r="AB111" i="9" s="1" a="1"/>
  <c r="AB111" i="9" s="1"/>
  <c r="W111" i="9" a="1"/>
  <c r="W111" i="9" s="1"/>
  <c r="U111" i="9" a="1"/>
  <c r="U111" i="9" s="1"/>
  <c r="V111" i="9" s="1"/>
  <c r="S111" i="9" a="1"/>
  <c r="S111" i="9" s="1"/>
  <c r="T111" i="9" s="1"/>
  <c r="N111" i="9" a="1"/>
  <c r="N111" i="9" s="1"/>
  <c r="M111" i="9" a="1"/>
  <c r="M111" i="9" s="1"/>
  <c r="L111" i="9" a="1"/>
  <c r="L111" i="9" s="1"/>
  <c r="K111" i="9" a="1"/>
  <c r="K111" i="9" s="1"/>
  <c r="AX110" i="9"/>
  <c r="AW110" i="9"/>
  <c r="AV110" i="9"/>
  <c r="AU110" i="9"/>
  <c r="AT110" i="9"/>
  <c r="AS110" i="9"/>
  <c r="AR110" i="9"/>
  <c r="AQ110" i="9"/>
  <c r="AQ109" i="9"/>
  <c r="AK109" i="9" a="1"/>
  <c r="AK109" i="9" s="1"/>
  <c r="AG109" i="9" a="1"/>
  <c r="AG109" i="9" s="1"/>
  <c r="AW109" i="9" s="1"/>
  <c r="AA109" i="9" a="1"/>
  <c r="AA109" i="9" s="1"/>
  <c r="AB109" i="9" s="1" a="1"/>
  <c r="AB109" i="9" s="1"/>
  <c r="W109" i="9" a="1"/>
  <c r="W109" i="9" s="1"/>
  <c r="U109" i="9" a="1"/>
  <c r="U109" i="9" s="1"/>
  <c r="V109" i="9" s="1"/>
  <c r="S109" i="9" a="1"/>
  <c r="S109" i="9" s="1"/>
  <c r="T109" i="9" s="1"/>
  <c r="N109" i="9" a="1"/>
  <c r="N109" i="9" s="1"/>
  <c r="O109" i="9" s="1"/>
  <c r="M109" i="9" a="1"/>
  <c r="M109" i="9" s="1"/>
  <c r="L109" i="9" a="1"/>
  <c r="L109" i="9" s="1"/>
  <c r="K109" i="9" a="1"/>
  <c r="K109" i="9" s="1"/>
  <c r="AT108" i="9"/>
  <c r="AQ108" i="9"/>
  <c r="AN108" i="9"/>
  <c r="AM108" i="9"/>
  <c r="AR108" i="9" s="1"/>
  <c r="AL108" i="9"/>
  <c r="AB108" i="9" a="1"/>
  <c r="AB108" i="9" s="1"/>
  <c r="AE108" i="9" s="1"/>
  <c r="T108" i="9"/>
  <c r="R108" i="9"/>
  <c r="Q108" i="9"/>
  <c r="P108" i="9"/>
  <c r="O108" i="9"/>
  <c r="L108" i="9" a="1"/>
  <c r="L108" i="9" s="1"/>
  <c r="K108" i="9" a="1"/>
  <c r="K108" i="9" s="1"/>
  <c r="AQ107" i="9"/>
  <c r="AK107" i="9" a="1"/>
  <c r="AK107" i="9" s="1"/>
  <c r="AG107" i="9" a="1"/>
  <c r="AG107" i="9" s="1"/>
  <c r="AA107" i="9" a="1"/>
  <c r="AA107" i="9" s="1"/>
  <c r="AB107" i="9" s="1" a="1"/>
  <c r="AB107" i="9" s="1"/>
  <c r="W107" i="9" a="1"/>
  <c r="W107" i="9" s="1"/>
  <c r="S107" i="9" a="1"/>
  <c r="S107" i="9" s="1"/>
  <c r="T107" i="9" s="1"/>
  <c r="N107" i="9" a="1"/>
  <c r="N107" i="9" s="1"/>
  <c r="L107" i="9" a="1"/>
  <c r="L107" i="9" s="1"/>
  <c r="K107" i="9" a="1"/>
  <c r="K107" i="9" s="1"/>
  <c r="AQ106" i="9"/>
  <c r="AK106" i="9" a="1"/>
  <c r="AK106" i="9" s="1"/>
  <c r="AN106" i="9" s="1"/>
  <c r="AG106" i="9" a="1"/>
  <c r="AG106" i="9" s="1"/>
  <c r="AT106" i="9" s="1"/>
  <c r="AA106" i="9" a="1"/>
  <c r="AA106" i="9" s="1"/>
  <c r="AB106" i="9" s="1" a="1"/>
  <c r="AB106" i="9" s="1"/>
  <c r="W106" i="9" a="1"/>
  <c r="W106" i="9" s="1"/>
  <c r="S106" i="9" a="1"/>
  <c r="S106" i="9" s="1"/>
  <c r="T106" i="9" s="1"/>
  <c r="N106" i="9" a="1"/>
  <c r="N106" i="9" s="1"/>
  <c r="R106" i="9" s="1"/>
  <c r="L106" i="9" a="1"/>
  <c r="L106" i="9" s="1"/>
  <c r="K106" i="9" a="1"/>
  <c r="K106" i="9" s="1"/>
  <c r="AQ105" i="9"/>
  <c r="AN105" i="9"/>
  <c r="AM105" i="9"/>
  <c r="AR105" i="9" s="1"/>
  <c r="AL105" i="9"/>
  <c r="AF105" i="9" a="1"/>
  <c r="AF105" i="9" s="1"/>
  <c r="T105" i="9"/>
  <c r="R105" i="9"/>
  <c r="Q105" i="9"/>
  <c r="P105" i="9"/>
  <c r="O105" i="9"/>
  <c r="L105" i="9" a="1"/>
  <c r="L105" i="9" s="1"/>
  <c r="K105" i="9" a="1"/>
  <c r="K105" i="9" s="1"/>
  <c r="AT104" i="9"/>
  <c r="AQ104" i="9"/>
  <c r="AN104" i="9"/>
  <c r="AM104" i="9"/>
  <c r="AR104" i="9" s="1"/>
  <c r="AL104" i="9"/>
  <c r="AJ104" i="9"/>
  <c r="AF104" i="9" a="1"/>
  <c r="AF104" i="9" s="1"/>
  <c r="AB104" i="9" a="1"/>
  <c r="AB104" i="9" s="1"/>
  <c r="AE104" i="9" s="1"/>
  <c r="V104" i="9"/>
  <c r="T104" i="9"/>
  <c r="R104" i="9"/>
  <c r="Q104" i="9"/>
  <c r="P104" i="9"/>
  <c r="O104" i="9"/>
  <c r="L104" i="9" a="1"/>
  <c r="L104" i="9" s="1"/>
  <c r="K104" i="9" a="1"/>
  <c r="K104" i="9" s="1"/>
  <c r="AQ103" i="9"/>
  <c r="AN103" i="9"/>
  <c r="AM103" i="9"/>
  <c r="AR103" i="9" s="1"/>
  <c r="AL103" i="9"/>
  <c r="AG103" i="9" a="1"/>
  <c r="AG103" i="9" s="1"/>
  <c r="AS103" i="9" s="1"/>
  <c r="AB103" i="9" a="1"/>
  <c r="AB103" i="9" s="1"/>
  <c r="AA103" i="9" a="1"/>
  <c r="AA103" i="9" s="1"/>
  <c r="S103" i="9" a="1"/>
  <c r="S103" i="9" s="1"/>
  <c r="T103" i="9" s="1"/>
  <c r="N103" i="9" a="1"/>
  <c r="N103" i="9" s="1"/>
  <c r="M103" i="9" a="1"/>
  <c r="M103" i="9" s="1"/>
  <c r="AT102" i="9"/>
  <c r="AQ102" i="9"/>
  <c r="AN102" i="9"/>
  <c r="AM102" i="9"/>
  <c r="AR102" i="9" s="1"/>
  <c r="AL102" i="9"/>
  <c r="AJ102" i="9"/>
  <c r="AB102" i="9" a="1"/>
  <c r="AB102" i="9" s="1"/>
  <c r="AC102" i="9" s="1"/>
  <c r="AF102" i="9" s="1" a="1"/>
  <c r="AF102" i="9" s="1"/>
  <c r="V102" i="9"/>
  <c r="T102" i="9"/>
  <c r="R102" i="9"/>
  <c r="Q102" i="9"/>
  <c r="P102" i="9"/>
  <c r="O102" i="9"/>
  <c r="L102" i="9" a="1"/>
  <c r="L102" i="9" s="1"/>
  <c r="K102" i="9" a="1"/>
  <c r="K102" i="9" s="1"/>
  <c r="AQ101" i="9"/>
  <c r="AK101" i="9" a="1"/>
  <c r="AK101" i="9" s="1"/>
  <c r="AN101" i="9" s="1"/>
  <c r="AG101" i="9" a="1"/>
  <c r="AG101" i="9" s="1"/>
  <c r="AW101" i="9" s="1"/>
  <c r="AA101" i="9" a="1"/>
  <c r="AA101" i="9" s="1"/>
  <c r="AB101" i="9" s="1" a="1"/>
  <c r="AB101" i="9" s="1"/>
  <c r="W101" i="9" a="1"/>
  <c r="W101" i="9" s="1"/>
  <c r="S101" i="9" a="1"/>
  <c r="S101" i="9" s="1"/>
  <c r="T101" i="9" s="1"/>
  <c r="N101" i="9" a="1"/>
  <c r="N101" i="9" s="1"/>
  <c r="P101" i="9" s="1"/>
  <c r="L101" i="9" a="1"/>
  <c r="L101" i="9" s="1"/>
  <c r="K101" i="9" a="1"/>
  <c r="K101" i="9" s="1"/>
  <c r="AS100" i="9"/>
  <c r="AQ100" i="9"/>
  <c r="AN100" i="9"/>
  <c r="AM100" i="9"/>
  <c r="AR100" i="9" s="1"/>
  <c r="AL100" i="9"/>
  <c r="AF100" i="9" a="1"/>
  <c r="AF100" i="9" s="1"/>
  <c r="T100" i="9"/>
  <c r="L100" i="9" a="1"/>
  <c r="L100" i="9" s="1"/>
  <c r="K100" i="9" a="1"/>
  <c r="K100" i="9" s="1"/>
  <c r="AQ99" i="9"/>
  <c r="AK99" i="9" a="1"/>
  <c r="AK99" i="9" s="1"/>
  <c r="AL99" i="9" s="1"/>
  <c r="AG99" i="9" a="1"/>
  <c r="AG99" i="9" s="1"/>
  <c r="AI99" i="9" s="1"/>
  <c r="AA99" i="9" a="1"/>
  <c r="AA99" i="9" s="1"/>
  <c r="AB99" i="9" s="1" a="1"/>
  <c r="AB99" i="9" s="1"/>
  <c r="W99" i="9" a="1"/>
  <c r="W99" i="9" s="1"/>
  <c r="U99" i="9" a="1"/>
  <c r="U99" i="9" s="1"/>
  <c r="V99" i="9" s="1"/>
  <c r="S99" i="9" a="1"/>
  <c r="S99" i="9" s="1"/>
  <c r="T99" i="9" s="1"/>
  <c r="N99" i="9" a="1"/>
  <c r="N99" i="9" s="1"/>
  <c r="M99" i="9" a="1"/>
  <c r="M99" i="9" s="1"/>
  <c r="L99" i="9" a="1"/>
  <c r="L99" i="9" s="1"/>
  <c r="K99" i="9" a="1"/>
  <c r="K99" i="9" s="1"/>
  <c r="AQ98" i="9"/>
  <c r="AK98" i="9" a="1"/>
  <c r="AK98" i="9" s="1"/>
  <c r="AG98" i="9" a="1"/>
  <c r="AG98" i="9" s="1"/>
  <c r="AX98" i="9" s="1"/>
  <c r="AA98" i="9" a="1"/>
  <c r="AA98" i="9" s="1"/>
  <c r="AB98" i="9" s="1" a="1"/>
  <c r="AB98" i="9" s="1"/>
  <c r="W98" i="9" a="1"/>
  <c r="W98" i="9" s="1"/>
  <c r="U98" i="9" a="1"/>
  <c r="U98" i="9" s="1"/>
  <c r="V98" i="9" s="1"/>
  <c r="S98" i="9" a="1"/>
  <c r="S98" i="9" s="1"/>
  <c r="T98" i="9" s="1"/>
  <c r="N98" i="9" a="1"/>
  <c r="N98" i="9" s="1"/>
  <c r="Q98" i="9" s="1"/>
  <c r="M98" i="9" a="1"/>
  <c r="M98" i="9" s="1"/>
  <c r="L98" i="9" a="1"/>
  <c r="L98" i="9" s="1"/>
  <c r="K98" i="9" a="1"/>
  <c r="K98" i="9" s="1"/>
  <c r="AQ97" i="9"/>
  <c r="AK97" i="9" a="1"/>
  <c r="AK97" i="9" s="1"/>
  <c r="AG97" i="9" a="1"/>
  <c r="AG97" i="9" s="1"/>
  <c r="AA97" i="9" a="1"/>
  <c r="AA97" i="9" s="1"/>
  <c r="AB97" i="9" s="1" a="1"/>
  <c r="AB97" i="9" s="1"/>
  <c r="AE97" i="9" s="1"/>
  <c r="W97" i="9" a="1"/>
  <c r="W97" i="9" s="1"/>
  <c r="U97" i="9" a="1"/>
  <c r="U97" i="9" s="1"/>
  <c r="V97" i="9" s="1"/>
  <c r="S97" i="9" a="1"/>
  <c r="S97" i="9" s="1"/>
  <c r="T97" i="9" s="1"/>
  <c r="N97" i="9" a="1"/>
  <c r="N97" i="9" s="1"/>
  <c r="M97" i="9" a="1"/>
  <c r="M97" i="9" s="1"/>
  <c r="L97" i="9" a="1"/>
  <c r="L97" i="9" s="1"/>
  <c r="K97" i="9" a="1"/>
  <c r="K97" i="9" s="1"/>
  <c r="AS96" i="9"/>
  <c r="AQ96" i="9"/>
  <c r="AN96" i="9"/>
  <c r="AM96" i="9"/>
  <c r="AR96" i="9" s="1"/>
  <c r="AL96" i="9"/>
  <c r="AE96" i="9"/>
  <c r="AD96" i="9"/>
  <c r="AC96" i="9"/>
  <c r="AF96" i="9" s="1" a="1"/>
  <c r="AF96" i="9" s="1"/>
  <c r="V96" i="9"/>
  <c r="L96" i="9" a="1"/>
  <c r="L96" i="9" s="1"/>
  <c r="K96" i="9" a="1"/>
  <c r="K96" i="9" s="1"/>
  <c r="AS95" i="9"/>
  <c r="AQ95" i="9"/>
  <c r="AN95" i="9"/>
  <c r="AM95" i="9"/>
  <c r="AR95" i="9" s="1"/>
  <c r="AL95" i="9"/>
  <c r="AJ95" i="9"/>
  <c r="AF95" i="9" a="1"/>
  <c r="AF95" i="9" s="1"/>
  <c r="AE95" i="9"/>
  <c r="V95" i="9"/>
  <c r="L95" i="9" a="1"/>
  <c r="L95" i="9" s="1"/>
  <c r="K95" i="9" a="1"/>
  <c r="K95" i="9" s="1"/>
  <c r="AQ94" i="9"/>
  <c r="AK94" i="9" a="1"/>
  <c r="AK94" i="9" s="1"/>
  <c r="AG94" i="9" a="1"/>
  <c r="AG94" i="9" s="1"/>
  <c r="AA94" i="9" a="1"/>
  <c r="AA94" i="9" s="1"/>
  <c r="AB94" i="9" s="1" a="1"/>
  <c r="AB94" i="9" s="1"/>
  <c r="AE94" i="9" s="1"/>
  <c r="W94" i="9" a="1"/>
  <c r="W94" i="9" s="1"/>
  <c r="Y94" i="9" s="1"/>
  <c r="U94" i="9" a="1"/>
  <c r="U94" i="9" s="1"/>
  <c r="V94" i="9" s="1"/>
  <c r="S94" i="9" a="1"/>
  <c r="S94" i="9" s="1"/>
  <c r="T94" i="9" s="1"/>
  <c r="N94" i="9" a="1"/>
  <c r="N94" i="9" s="1"/>
  <c r="M94" i="9" a="1"/>
  <c r="M94" i="9" s="1"/>
  <c r="L94" i="9" a="1"/>
  <c r="L94" i="9" s="1"/>
  <c r="K94" i="9" a="1"/>
  <c r="K94" i="9" s="1"/>
  <c r="AQ93" i="9"/>
  <c r="AK93" i="9" a="1"/>
  <c r="AK93" i="9" s="1"/>
  <c r="AG93" i="9" a="1"/>
  <c r="AG93" i="9" s="1"/>
  <c r="AA93" i="9" a="1"/>
  <c r="AA93" i="9" s="1"/>
  <c r="AB93" i="9" s="1" a="1"/>
  <c r="AB93" i="9" s="1"/>
  <c r="W93" i="9" a="1"/>
  <c r="W93" i="9" s="1"/>
  <c r="X93" i="9" s="1"/>
  <c r="S93" i="9" a="1"/>
  <c r="S93" i="9" s="1"/>
  <c r="T93" i="9" s="1"/>
  <c r="N93" i="9" a="1"/>
  <c r="N93" i="9" s="1"/>
  <c r="L93" i="9" a="1"/>
  <c r="L93" i="9" s="1"/>
  <c r="K93" i="9" a="1"/>
  <c r="K93" i="9" s="1"/>
  <c r="AT92" i="9"/>
  <c r="AQ92" i="9"/>
  <c r="AN92" i="9"/>
  <c r="AM92" i="9"/>
  <c r="AR92" i="9" s="1"/>
  <c r="AL92" i="9"/>
  <c r="AJ92" i="9"/>
  <c r="AF92" i="9" a="1"/>
  <c r="AF92" i="9" s="1"/>
  <c r="Y92" i="9"/>
  <c r="X92" i="9"/>
  <c r="V92" i="9"/>
  <c r="T92" i="9"/>
  <c r="L92" i="9" a="1"/>
  <c r="L92" i="9" s="1"/>
  <c r="K92" i="9" a="1"/>
  <c r="K92" i="9" s="1"/>
  <c r="AT91" i="9"/>
  <c r="AQ91" i="9"/>
  <c r="AN91" i="9"/>
  <c r="AM91" i="9"/>
  <c r="AR91" i="9" s="1"/>
  <c r="AL91" i="9"/>
  <c r="AF91" i="9" a="1"/>
  <c r="AF91" i="9" s="1"/>
  <c r="AE91" i="9"/>
  <c r="L91" i="9" a="1"/>
  <c r="L91" i="9" s="1"/>
  <c r="K91" i="9" a="1"/>
  <c r="K91" i="9" s="1"/>
  <c r="AT90" i="9"/>
  <c r="AQ90" i="9"/>
  <c r="AN90" i="9"/>
  <c r="AM90" i="9"/>
  <c r="AR90" i="9" s="1"/>
  <c r="AL90" i="9"/>
  <c r="AJ90" i="9"/>
  <c r="AB90" i="9" a="1"/>
  <c r="AB90" i="9" s="1"/>
  <c r="L90" i="9" a="1"/>
  <c r="L90" i="9" s="1"/>
  <c r="K90" i="9" a="1"/>
  <c r="K90" i="9" s="1"/>
  <c r="AT89" i="9"/>
  <c r="AQ89" i="9"/>
  <c r="AN89" i="9"/>
  <c r="AM89" i="9"/>
  <c r="AR89" i="9" s="1"/>
  <c r="AL89" i="9"/>
  <c r="AJ89" i="9"/>
  <c r="AF89" i="9" a="1"/>
  <c r="AF89" i="9" s="1"/>
  <c r="V89" i="9"/>
  <c r="L89" i="9" a="1"/>
  <c r="L89" i="9" s="1"/>
  <c r="K89" i="9" a="1"/>
  <c r="K89" i="9" s="1"/>
  <c r="AS88" i="9"/>
  <c r="AQ88" i="9"/>
  <c r="AN88" i="9"/>
  <c r="AM88" i="9"/>
  <c r="AR88" i="9" s="1"/>
  <c r="AL88" i="9"/>
  <c r="AJ88" i="9"/>
  <c r="AB88" i="9" a="1"/>
  <c r="AB88" i="9" s="1"/>
  <c r="V88" i="9"/>
  <c r="T88" i="9"/>
  <c r="R88" i="9"/>
  <c r="Q88" i="9"/>
  <c r="P88" i="9"/>
  <c r="O88" i="9"/>
  <c r="L88" i="9" a="1"/>
  <c r="L88" i="9" s="1"/>
  <c r="K88" i="9" a="1"/>
  <c r="K88" i="9" s="1"/>
  <c r="AQ87" i="9"/>
  <c r="AK87" i="9" a="1"/>
  <c r="AK87" i="9" s="1"/>
  <c r="AN87" i="9" s="1"/>
  <c r="AG87" i="9" a="1"/>
  <c r="AG87" i="9" s="1"/>
  <c r="AI87" i="9" s="1"/>
  <c r="AA87" i="9" a="1"/>
  <c r="AA87" i="9" s="1"/>
  <c r="AB87" i="9" s="1" a="1"/>
  <c r="AB87" i="9" s="1"/>
  <c r="W87" i="9" a="1"/>
  <c r="W87" i="9" s="1"/>
  <c r="U87" i="9" a="1"/>
  <c r="U87" i="9" s="1"/>
  <c r="V87" i="9" s="1"/>
  <c r="S87" i="9" a="1"/>
  <c r="S87" i="9" s="1"/>
  <c r="T87" i="9" s="1"/>
  <c r="N87" i="9" a="1"/>
  <c r="N87" i="9" s="1"/>
  <c r="M87" i="9" a="1"/>
  <c r="M87" i="9" s="1"/>
  <c r="L87" i="9" a="1"/>
  <c r="L87" i="9" s="1"/>
  <c r="K87" i="9" a="1"/>
  <c r="K87" i="9" s="1"/>
  <c r="AX86" i="9"/>
  <c r="AW86" i="9"/>
  <c r="AV86" i="9"/>
  <c r="AU86" i="9"/>
  <c r="AT86" i="9"/>
  <c r="AS86" i="9"/>
  <c r="AR86" i="9"/>
  <c r="AQ86" i="9"/>
  <c r="AQ85" i="9"/>
  <c r="AK85" i="9" a="1"/>
  <c r="AK85" i="9" s="1"/>
  <c r="AG85" i="9" a="1"/>
  <c r="AG85" i="9" s="1"/>
  <c r="AA85" i="9" a="1"/>
  <c r="AA85" i="9" s="1"/>
  <c r="AB85" i="9" s="1" a="1"/>
  <c r="AB85" i="9" s="1"/>
  <c r="AD85" i="9" s="1"/>
  <c r="W85" i="9" a="1"/>
  <c r="W85" i="9" s="1"/>
  <c r="U85" i="9" a="1"/>
  <c r="U85" i="9" s="1"/>
  <c r="V85" i="9" s="1"/>
  <c r="S85" i="9" a="1"/>
  <c r="S85" i="9" s="1"/>
  <c r="T85" i="9" s="1"/>
  <c r="N85" i="9" a="1"/>
  <c r="N85" i="9" s="1"/>
  <c r="R85" i="9" s="1"/>
  <c r="M85" i="9" a="1"/>
  <c r="M85" i="9" s="1"/>
  <c r="L85" i="9" a="1"/>
  <c r="L85" i="9" s="1"/>
  <c r="K85" i="9" a="1"/>
  <c r="K85" i="9" s="1"/>
  <c r="AQ84" i="9"/>
  <c r="AK84" i="9" a="1"/>
  <c r="AK84" i="9" s="1"/>
  <c r="AG84" i="9" a="1"/>
  <c r="AG84" i="9" s="1"/>
  <c r="AH84" i="9" s="1"/>
  <c r="AB84" i="9" a="1"/>
  <c r="AB84" i="9" s="1"/>
  <c r="AE84" i="9" s="1"/>
  <c r="AA84" i="9" a="1"/>
  <c r="AA84" i="9" s="1"/>
  <c r="W84" i="9" a="1"/>
  <c r="W84" i="9" s="1"/>
  <c r="X84" i="9" s="1"/>
  <c r="U84" i="9" a="1"/>
  <c r="U84" i="9" s="1"/>
  <c r="V84" i="9" s="1"/>
  <c r="S84" i="9" a="1"/>
  <c r="S84" i="9" s="1"/>
  <c r="T84" i="9" s="1"/>
  <c r="N84" i="9" a="1"/>
  <c r="N84" i="9" s="1"/>
  <c r="Q84" i="9" s="1"/>
  <c r="M84" i="9" a="1"/>
  <c r="M84" i="9" s="1"/>
  <c r="L84" i="9" a="1"/>
  <c r="L84" i="9" s="1"/>
  <c r="K84" i="9" a="1"/>
  <c r="K84" i="9" s="1"/>
  <c r="AQ83" i="9"/>
  <c r="AK83" i="9" a="1"/>
  <c r="AK83" i="9" s="1"/>
  <c r="AG83" i="9" a="1"/>
  <c r="AG83" i="9" s="1"/>
  <c r="AB83" i="9" a="1"/>
  <c r="AB83" i="9" s="1"/>
  <c r="AA83" i="9" a="1"/>
  <c r="AA83" i="9" s="1"/>
  <c r="W83" i="9" a="1"/>
  <c r="W83" i="9" s="1"/>
  <c r="U83" i="9" a="1"/>
  <c r="U83" i="9" s="1"/>
  <c r="V83" i="9" s="1"/>
  <c r="S83" i="9" a="1"/>
  <c r="S83" i="9" s="1"/>
  <c r="T83" i="9" s="1"/>
  <c r="N83" i="9" a="1"/>
  <c r="N83" i="9" s="1"/>
  <c r="Q83" i="9" s="1"/>
  <c r="M83" i="9" a="1"/>
  <c r="M83" i="9" s="1"/>
  <c r="L83" i="9" a="1"/>
  <c r="L83" i="9" s="1"/>
  <c r="K83" i="9" a="1"/>
  <c r="K83" i="9" s="1"/>
  <c r="AT82" i="9"/>
  <c r="AQ82" i="9"/>
  <c r="AN82" i="9"/>
  <c r="AM82" i="9"/>
  <c r="AR82" i="9" s="1"/>
  <c r="AL82" i="9"/>
  <c r="AJ82" i="9"/>
  <c r="AF82" i="9" a="1"/>
  <c r="AF82" i="9" s="1"/>
  <c r="AE82" i="9"/>
  <c r="V82" i="9"/>
  <c r="R82" i="9"/>
  <c r="Q82" i="9"/>
  <c r="P82" i="9"/>
  <c r="O82" i="9"/>
  <c r="L82" i="9" a="1"/>
  <c r="L82" i="9" s="1"/>
  <c r="K82" i="9" a="1"/>
  <c r="K82" i="9" s="1"/>
  <c r="AX81" i="9"/>
  <c r="AW81" i="9"/>
  <c r="AV81" i="9"/>
  <c r="AU81" i="9"/>
  <c r="AT81" i="9"/>
  <c r="AS81" i="9"/>
  <c r="AQ81" i="9"/>
  <c r="AN81" i="9"/>
  <c r="AM81" i="9"/>
  <c r="AR81" i="9" s="1"/>
  <c r="AL81" i="9"/>
  <c r="AJ81" i="9"/>
  <c r="AI81" i="9"/>
  <c r="AH81" i="9"/>
  <c r="AE81" i="9"/>
  <c r="AD81" i="9"/>
  <c r="AC81" i="9"/>
  <c r="V81" i="9"/>
  <c r="T81" i="9"/>
  <c r="R81" i="9"/>
  <c r="Q81" i="9"/>
  <c r="P81" i="9"/>
  <c r="O81" i="9"/>
  <c r="AQ80" i="9"/>
  <c r="AN80" i="9"/>
  <c r="AM80" i="9"/>
  <c r="AR80" i="9" s="1"/>
  <c r="AL80" i="9"/>
  <c r="AG80" i="9" a="1"/>
  <c r="AG80" i="9" s="1"/>
  <c r="AU80" i="9" s="1"/>
  <c r="AB80" i="9" a="1"/>
  <c r="AB80" i="9" s="1"/>
  <c r="AD80" i="9" s="1"/>
  <c r="AA80" i="9" a="1"/>
  <c r="AA80" i="9" s="1"/>
  <c r="Y80" i="9"/>
  <c r="X80" i="9"/>
  <c r="S80" i="9" a="1"/>
  <c r="S80" i="9" s="1"/>
  <c r="T80" i="9" s="1"/>
  <c r="N80" i="9" a="1"/>
  <c r="N80" i="9" s="1"/>
  <c r="R80" i="9" s="1"/>
  <c r="M80" i="9" a="1"/>
  <c r="M80" i="9" s="1"/>
  <c r="AQ79" i="9"/>
  <c r="AK79" i="9" a="1"/>
  <c r="AK79" i="9" s="1"/>
  <c r="AM79" i="9" s="1"/>
  <c r="AR79" i="9" s="1"/>
  <c r="AG79" i="9" a="1"/>
  <c r="AG79" i="9" s="1"/>
  <c r="AA79" i="9" a="1"/>
  <c r="AA79" i="9" s="1"/>
  <c r="AB79" i="9" s="1" a="1"/>
  <c r="AB79" i="9" s="1"/>
  <c r="AD79" i="9" s="1"/>
  <c r="W79" i="9" a="1"/>
  <c r="W79" i="9" s="1"/>
  <c r="X79" i="9" s="1"/>
  <c r="U79" i="9" a="1"/>
  <c r="U79" i="9" s="1"/>
  <c r="V79" i="9" s="1"/>
  <c r="S79" i="9" a="1"/>
  <c r="S79" i="9" s="1"/>
  <c r="T79" i="9" s="1"/>
  <c r="N79" i="9" a="1"/>
  <c r="N79" i="9" s="1"/>
  <c r="M79" i="9" a="1"/>
  <c r="M79" i="9" s="1"/>
  <c r="L79" i="9" a="1"/>
  <c r="L79" i="9" s="1"/>
  <c r="K79" i="9" a="1"/>
  <c r="K79" i="9" s="1"/>
  <c r="AQ78" i="9"/>
  <c r="AK78" i="9" a="1"/>
  <c r="AK78" i="9" s="1"/>
  <c r="AN78" i="9" s="1"/>
  <c r="AG78" i="9" a="1"/>
  <c r="AG78" i="9" s="1"/>
  <c r="AU78" i="9" s="1"/>
  <c r="AA78" i="9" a="1"/>
  <c r="AA78" i="9" s="1"/>
  <c r="AB78" i="9" s="1" a="1"/>
  <c r="AB78" i="9" s="1"/>
  <c r="W78" i="9" a="1"/>
  <c r="W78" i="9" s="1"/>
  <c r="U78" i="9" a="1"/>
  <c r="U78" i="9" s="1"/>
  <c r="V78" i="9" s="1"/>
  <c r="S78" i="9" a="1"/>
  <c r="S78" i="9" s="1"/>
  <c r="T78" i="9" s="1"/>
  <c r="N78" i="9" a="1"/>
  <c r="N78" i="9" s="1"/>
  <c r="M78" i="9" a="1"/>
  <c r="M78" i="9" s="1"/>
  <c r="L78" i="9" a="1"/>
  <c r="L78" i="9" s="1"/>
  <c r="K78" i="9" a="1"/>
  <c r="K78" i="9" s="1"/>
  <c r="AQ77" i="9"/>
  <c r="AK77" i="9" a="1"/>
  <c r="AK77" i="9" s="1"/>
  <c r="AG77" i="9" a="1"/>
  <c r="AG77" i="9" s="1"/>
  <c r="AU77" i="9" s="1"/>
  <c r="AA77" i="9" a="1"/>
  <c r="AA77" i="9" s="1"/>
  <c r="AB77" i="9" s="1" a="1"/>
  <c r="AB77" i="9" s="1"/>
  <c r="W77" i="9" a="1"/>
  <c r="W77" i="9" s="1"/>
  <c r="Y77" i="9" s="1"/>
  <c r="U77" i="9" a="1"/>
  <c r="U77" i="9" s="1"/>
  <c r="V77" i="9" s="1"/>
  <c r="S77" i="9" a="1"/>
  <c r="S77" i="9" s="1"/>
  <c r="T77" i="9" s="1"/>
  <c r="N77" i="9" a="1"/>
  <c r="N77" i="9" s="1"/>
  <c r="M77" i="9" a="1"/>
  <c r="M77" i="9" s="1"/>
  <c r="L77" i="9" a="1"/>
  <c r="L77" i="9" s="1"/>
  <c r="K77" i="9" a="1"/>
  <c r="K77" i="9" s="1"/>
  <c r="AT76" i="9"/>
  <c r="AQ76" i="9"/>
  <c r="AN76" i="9"/>
  <c r="AM76" i="9"/>
  <c r="AR76" i="9" s="1"/>
  <c r="AL76" i="9"/>
  <c r="AF76" i="9" a="1"/>
  <c r="AF76" i="9" s="1"/>
  <c r="AE76" i="9"/>
  <c r="Y76" i="9"/>
  <c r="X76" i="9"/>
  <c r="V76" i="9"/>
  <c r="R76" i="9"/>
  <c r="Q76" i="9"/>
  <c r="P76" i="9"/>
  <c r="O76" i="9"/>
  <c r="L76" i="9" a="1"/>
  <c r="L76" i="9" s="1"/>
  <c r="K76" i="9" a="1"/>
  <c r="K76" i="9" s="1"/>
  <c r="AQ75" i="9"/>
  <c r="AK75" i="9" a="1"/>
  <c r="AK75" i="9" s="1"/>
  <c r="AL75" i="9" s="1"/>
  <c r="AG75" i="9" a="1"/>
  <c r="AG75" i="9" s="1"/>
  <c r="AV75" i="9" s="1"/>
  <c r="AB75" i="9" a="1"/>
  <c r="AB75" i="9" s="1"/>
  <c r="AA75" i="9" a="1"/>
  <c r="AA75" i="9" s="1"/>
  <c r="S75" i="9" a="1"/>
  <c r="S75" i="9" s="1"/>
  <c r="T75" i="9" s="1"/>
  <c r="N75" i="9" a="1"/>
  <c r="N75" i="9" s="1"/>
  <c r="Q75" i="9" s="1"/>
  <c r="L75" i="9" a="1"/>
  <c r="L75" i="9" s="1"/>
  <c r="K75" i="9" a="1"/>
  <c r="K75" i="9" s="1"/>
  <c r="AX74" i="9"/>
  <c r="AW74" i="9"/>
  <c r="AV74" i="9"/>
  <c r="AU74" i="9"/>
  <c r="AT74" i="9"/>
  <c r="AS74" i="9"/>
  <c r="AQ74" i="9"/>
  <c r="AN74" i="9"/>
  <c r="AM74" i="9"/>
  <c r="AR74" i="9" s="1"/>
  <c r="AL74" i="9"/>
  <c r="AJ74" i="9"/>
  <c r="AI74" i="9"/>
  <c r="AH74" i="9"/>
  <c r="AE74" i="9"/>
  <c r="AD74" i="9"/>
  <c r="AC74" i="9"/>
  <c r="Y74" i="9"/>
  <c r="X74" i="9"/>
  <c r="V74" i="9"/>
  <c r="T74" i="9"/>
  <c r="R74" i="9"/>
  <c r="Q74" i="9"/>
  <c r="P74" i="9"/>
  <c r="O74" i="9"/>
  <c r="AQ73" i="9"/>
  <c r="AK73" i="9" a="1"/>
  <c r="AK73" i="9" s="1"/>
  <c r="AG73" i="9" a="1"/>
  <c r="AG73" i="9" s="1"/>
  <c r="AA73" i="9" a="1"/>
  <c r="AA73" i="9" s="1"/>
  <c r="AB73" i="9" s="1" a="1"/>
  <c r="AB73" i="9" s="1"/>
  <c r="W73" i="9" a="1"/>
  <c r="W73" i="9" s="1"/>
  <c r="U73" i="9" a="1"/>
  <c r="U73" i="9" s="1"/>
  <c r="V73" i="9" s="1"/>
  <c r="S73" i="9" a="1"/>
  <c r="S73" i="9" s="1"/>
  <c r="T73" i="9" s="1"/>
  <c r="N73" i="9" a="1"/>
  <c r="N73" i="9" s="1"/>
  <c r="M73" i="9" a="1"/>
  <c r="M73" i="9" s="1"/>
  <c r="L73" i="9" a="1"/>
  <c r="L73" i="9" s="1"/>
  <c r="K73" i="9" a="1"/>
  <c r="K73" i="9" s="1"/>
  <c r="AQ72" i="9"/>
  <c r="AK72" i="9" a="1"/>
  <c r="AK72" i="9" s="1"/>
  <c r="AL72" i="9" s="1"/>
  <c r="AG72" i="9" a="1"/>
  <c r="AG72" i="9" s="1"/>
  <c r="AB72" i="9" a="1"/>
  <c r="AB72" i="9" s="1"/>
  <c r="AA72" i="9" a="1"/>
  <c r="AA72" i="9" s="1"/>
  <c r="W72" i="9" a="1"/>
  <c r="W72" i="9" s="1"/>
  <c r="U72" i="9" a="1"/>
  <c r="U72" i="9" s="1"/>
  <c r="V72" i="9" s="1"/>
  <c r="S72" i="9" a="1"/>
  <c r="S72" i="9" s="1"/>
  <c r="T72" i="9" s="1"/>
  <c r="N72" i="9" a="1"/>
  <c r="N72" i="9" s="1"/>
  <c r="P72" i="9" s="1"/>
  <c r="M72" i="9" a="1"/>
  <c r="M72" i="9" s="1"/>
  <c r="L72" i="9" a="1"/>
  <c r="L72" i="9" s="1"/>
  <c r="K72" i="9" a="1"/>
  <c r="K72" i="9" s="1"/>
  <c r="AR71" i="9"/>
  <c r="AQ71" i="9"/>
  <c r="AS70" i="9"/>
  <c r="AQ70" i="9"/>
  <c r="AN70" i="9"/>
  <c r="AM70" i="9"/>
  <c r="AR70" i="9" s="1"/>
  <c r="AL70" i="9"/>
  <c r="AF70" i="9" a="1"/>
  <c r="AF70" i="9" s="1"/>
  <c r="AE70" i="9"/>
  <c r="L70" i="9" a="1"/>
  <c r="L70" i="9" s="1"/>
  <c r="K70" i="9" a="1"/>
  <c r="K70" i="9" s="1"/>
  <c r="AS69" i="9"/>
  <c r="AR69" i="9"/>
  <c r="AQ69" i="9"/>
  <c r="AE69" i="9"/>
  <c r="AD69" i="9"/>
  <c r="AC69" i="9"/>
  <c r="AF69" i="9" s="1" a="1"/>
  <c r="AF69" i="9" s="1"/>
  <c r="V69" i="9"/>
  <c r="T69" i="9"/>
  <c r="R69" i="9"/>
  <c r="Q69" i="9"/>
  <c r="P69" i="9"/>
  <c r="O69" i="9"/>
  <c r="L69" i="9" a="1"/>
  <c r="L69" i="9" s="1"/>
  <c r="K69" i="9" a="1"/>
  <c r="K69" i="9" s="1"/>
  <c r="AQ68" i="9"/>
  <c r="AN68" i="9"/>
  <c r="AM68" i="9"/>
  <c r="AR68" i="9" s="1"/>
  <c r="AL68" i="9"/>
  <c r="AG68" i="9" a="1"/>
  <c r="AG68" i="9" s="1"/>
  <c r="AB68" i="9" a="1"/>
  <c r="AB68" i="9" s="1"/>
  <c r="AA68" i="9" a="1"/>
  <c r="AA68" i="9" s="1"/>
  <c r="S68" i="9" a="1"/>
  <c r="S68" i="9" s="1"/>
  <c r="T68" i="9" s="1"/>
  <c r="N68" i="9" a="1"/>
  <c r="N68" i="9" s="1"/>
  <c r="Q68" i="9" s="1"/>
  <c r="M68" i="9" a="1"/>
  <c r="M68" i="9" s="1"/>
  <c r="AQ67" i="9"/>
  <c r="AN67" i="9"/>
  <c r="AM67" i="9"/>
  <c r="AR67" i="9" s="1"/>
  <c r="AL67" i="9"/>
  <c r="AG67" i="9" a="1"/>
  <c r="AG67" i="9" s="1"/>
  <c r="AB67" i="9" a="1"/>
  <c r="AB67" i="9" s="1"/>
  <c r="AC67" i="9" s="1"/>
  <c r="AF67" i="9" s="1" a="1"/>
  <c r="AF67" i="9" s="1"/>
  <c r="AA67" i="9" a="1"/>
  <c r="AA67" i="9" s="1"/>
  <c r="V67" i="9"/>
  <c r="S67" i="9" a="1"/>
  <c r="S67" i="9" s="1"/>
  <c r="T67" i="9" s="1"/>
  <c r="N67" i="9" a="1"/>
  <c r="N67" i="9" s="1"/>
  <c r="L67" i="9" a="1"/>
  <c r="L67" i="9" s="1"/>
  <c r="K67" i="9" a="1"/>
  <c r="K67" i="9" s="1"/>
  <c r="AX66" i="9"/>
  <c r="AW66" i="9"/>
  <c r="AV66" i="9"/>
  <c r="AU66" i="9"/>
  <c r="AT66" i="9"/>
  <c r="AS66" i="9"/>
  <c r="AQ66" i="9"/>
  <c r="AN66" i="9"/>
  <c r="AM66" i="9"/>
  <c r="AR66" i="9" s="1"/>
  <c r="AL66" i="9"/>
  <c r="AJ66" i="9"/>
  <c r="AI66" i="9"/>
  <c r="AE66" i="9"/>
  <c r="AD66" i="9"/>
  <c r="AC66" i="9"/>
  <c r="T66" i="9"/>
  <c r="R66" i="9"/>
  <c r="Q66" i="9"/>
  <c r="P66" i="9"/>
  <c r="O66" i="9"/>
  <c r="AX65" i="9"/>
  <c r="AW65" i="9"/>
  <c r="AV65" i="9"/>
  <c r="AU65" i="9"/>
  <c r="AT65" i="9"/>
  <c r="AS65" i="9"/>
  <c r="AQ65" i="9"/>
  <c r="AN65" i="9"/>
  <c r="AM65" i="9"/>
  <c r="AR65" i="9" s="1"/>
  <c r="AL65" i="9"/>
  <c r="AJ65" i="9"/>
  <c r="AI65" i="9"/>
  <c r="AH65" i="9"/>
  <c r="AE65" i="9"/>
  <c r="AD65" i="9"/>
  <c r="AC65" i="9"/>
  <c r="Y65" i="9"/>
  <c r="X65" i="9"/>
  <c r="V65" i="9"/>
  <c r="T65" i="9"/>
  <c r="R65" i="9"/>
  <c r="Q65" i="9"/>
  <c r="P65" i="9"/>
  <c r="O65" i="9"/>
  <c r="AQ64" i="9"/>
  <c r="AK64" i="9" a="1"/>
  <c r="AK64" i="9" s="1"/>
  <c r="AG64" i="9" a="1"/>
  <c r="AG64" i="9" s="1"/>
  <c r="AT64" i="9" s="1"/>
  <c r="AA64" i="9" a="1"/>
  <c r="AA64" i="9" s="1"/>
  <c r="AB64" i="9" s="1" a="1"/>
  <c r="AB64" i="9" s="1"/>
  <c r="AE64" i="9" s="1"/>
  <c r="W64" i="9" a="1"/>
  <c r="W64" i="9" s="1"/>
  <c r="Y64" i="9" s="1"/>
  <c r="U64" i="9" a="1"/>
  <c r="U64" i="9" s="1"/>
  <c r="V64" i="9" s="1"/>
  <c r="S64" i="9" a="1"/>
  <c r="S64" i="9" s="1"/>
  <c r="T64" i="9" s="1"/>
  <c r="N64" i="9" a="1"/>
  <c r="N64" i="9" s="1"/>
  <c r="M64" i="9" a="1"/>
  <c r="M64" i="9" s="1"/>
  <c r="L64" i="9" a="1"/>
  <c r="L64" i="9" s="1"/>
  <c r="K64" i="9" a="1"/>
  <c r="K64" i="9" s="1"/>
  <c r="AQ63" i="9"/>
  <c r="AK63" i="9" a="1"/>
  <c r="AK63" i="9" s="1"/>
  <c r="AG63" i="9" a="1"/>
  <c r="AG63" i="9" s="1"/>
  <c r="AT63" i="9" s="1"/>
  <c r="AA63" i="9" a="1"/>
  <c r="AA63" i="9" s="1"/>
  <c r="AB63" i="9" s="1" a="1"/>
  <c r="AB63" i="9" s="1"/>
  <c r="AC63" i="9" s="1"/>
  <c r="AF63" i="9" s="1" a="1"/>
  <c r="AF63" i="9" s="1"/>
  <c r="W63" i="9" a="1"/>
  <c r="W63" i="9" s="1"/>
  <c r="X63" i="9" s="1"/>
  <c r="U63" i="9" a="1"/>
  <c r="U63" i="9" s="1"/>
  <c r="V63" i="9" s="1"/>
  <c r="S63" i="9" a="1"/>
  <c r="S63" i="9" s="1"/>
  <c r="T63" i="9" s="1"/>
  <c r="N63" i="9" a="1"/>
  <c r="N63" i="9" s="1"/>
  <c r="Q63" i="9" s="1"/>
  <c r="M63" i="9" a="1"/>
  <c r="M63" i="9" s="1"/>
  <c r="L63" i="9" a="1"/>
  <c r="L63" i="9" s="1"/>
  <c r="K63" i="9" a="1"/>
  <c r="K63" i="9" s="1"/>
  <c r="AQ62" i="9"/>
  <c r="AK62" i="9" a="1"/>
  <c r="AK62" i="9" s="1"/>
  <c r="AG62" i="9" a="1"/>
  <c r="AG62" i="9" s="1"/>
  <c r="AB62" i="9" a="1"/>
  <c r="AB62" i="9" s="1"/>
  <c r="AC62" i="9" s="1"/>
  <c r="AF62" i="9" s="1" a="1"/>
  <c r="AF62" i="9" s="1"/>
  <c r="AA62" i="9" a="1"/>
  <c r="AA62" i="9" s="1"/>
  <c r="W62" i="9" a="1"/>
  <c r="W62" i="9" s="1"/>
  <c r="U62" i="9" a="1"/>
  <c r="U62" i="9" s="1"/>
  <c r="V62" i="9" s="1"/>
  <c r="S62" i="9" a="1"/>
  <c r="S62" i="9" s="1"/>
  <c r="T62" i="9" s="1"/>
  <c r="N62" i="9" a="1"/>
  <c r="N62" i="9" s="1"/>
  <c r="R62" i="9" s="1"/>
  <c r="M62" i="9" a="1"/>
  <c r="M62" i="9" s="1"/>
  <c r="L62" i="9" a="1"/>
  <c r="L62" i="9" s="1"/>
  <c r="K62" i="9" a="1"/>
  <c r="K62" i="9" s="1"/>
  <c r="AQ61" i="9"/>
  <c r="AJ61" i="9"/>
  <c r="AQ60" i="9"/>
  <c r="AK60" i="9" a="1"/>
  <c r="AK60" i="9" s="1"/>
  <c r="AL60" i="9" s="1"/>
  <c r="AG60" i="9" a="1"/>
  <c r="AG60" i="9" s="1"/>
  <c r="AB60" i="9" a="1"/>
  <c r="AB60" i="9" s="1"/>
  <c r="AA60" i="9" a="1"/>
  <c r="AA60" i="9" s="1"/>
  <c r="W60" i="9" a="1"/>
  <c r="W60" i="9" s="1"/>
  <c r="U60" i="9" a="1"/>
  <c r="U60" i="9" s="1"/>
  <c r="V60" i="9" s="1"/>
  <c r="S60" i="9" a="1"/>
  <c r="S60" i="9" s="1"/>
  <c r="T60" i="9" s="1"/>
  <c r="N60" i="9" a="1"/>
  <c r="N60" i="9" s="1"/>
  <c r="P60" i="9" s="1"/>
  <c r="M60" i="9" a="1"/>
  <c r="M60" i="9" s="1"/>
  <c r="L60" i="9" a="1"/>
  <c r="L60" i="9" s="1"/>
  <c r="K60" i="9" a="1"/>
  <c r="K60" i="9" s="1"/>
  <c r="AT59" i="9"/>
  <c r="AQ59" i="9"/>
  <c r="AN59" i="9"/>
  <c r="AM59" i="9"/>
  <c r="AR59" i="9" s="1"/>
  <c r="AL59" i="9"/>
  <c r="AJ59" i="9"/>
  <c r="AF59" i="9" a="1"/>
  <c r="AF59" i="9" s="1"/>
  <c r="L59" i="9" a="1"/>
  <c r="L59" i="9" s="1"/>
  <c r="K59" i="9" a="1"/>
  <c r="K59" i="9" s="1"/>
  <c r="AR58" i="9"/>
  <c r="AQ58" i="9"/>
  <c r="AR57" i="9"/>
  <c r="AQ57" i="9"/>
  <c r="AR56" i="9"/>
  <c r="AQ56" i="9"/>
  <c r="AQ55" i="9"/>
  <c r="AJ55" i="9"/>
  <c r="AR54" i="9"/>
  <c r="AQ54" i="9"/>
  <c r="AR53" i="9"/>
  <c r="AQ53" i="9"/>
  <c r="AQ52" i="9"/>
  <c r="AJ52" i="9"/>
  <c r="AQ51" i="9"/>
  <c r="AK51" i="9" a="1"/>
  <c r="AK51" i="9" s="1"/>
  <c r="AG51" i="9" a="1"/>
  <c r="AG51" i="9" s="1"/>
  <c r="AT51" i="9" s="1"/>
  <c r="AB51" i="9" a="1"/>
  <c r="AB51" i="9" s="1"/>
  <c r="AC51" i="9" s="1"/>
  <c r="AF51" i="9" s="1" a="1"/>
  <c r="AF51" i="9" s="1"/>
  <c r="AA51" i="9" a="1"/>
  <c r="AA51" i="9" s="1"/>
  <c r="W51" i="9" a="1"/>
  <c r="W51" i="9" s="1"/>
  <c r="X51" i="9" s="1"/>
  <c r="U51" i="9" a="1"/>
  <c r="U51" i="9" s="1"/>
  <c r="V51" i="9" s="1"/>
  <c r="S51" i="9" a="1"/>
  <c r="S51" i="9" s="1"/>
  <c r="T51" i="9" s="1"/>
  <c r="N51" i="9" a="1"/>
  <c r="N51" i="9" s="1"/>
  <c r="M51" i="9" a="1"/>
  <c r="M51" i="9" s="1"/>
  <c r="L51" i="9" a="1"/>
  <c r="L51" i="9" s="1"/>
  <c r="K51" i="9" a="1"/>
  <c r="K51" i="9" s="1"/>
  <c r="AR50" i="9"/>
  <c r="AQ50" i="9"/>
  <c r="AR49" i="9"/>
  <c r="AQ49" i="9"/>
  <c r="AR48" i="9"/>
  <c r="AQ48" i="9"/>
  <c r="AR47" i="9"/>
  <c r="AQ47" i="9"/>
  <c r="AS46" i="9"/>
  <c r="AR46" i="9"/>
  <c r="AQ46" i="9"/>
  <c r="AR45" i="9"/>
  <c r="AQ45" i="9"/>
  <c r="AR44" i="9"/>
  <c r="AQ44" i="9"/>
  <c r="AR43" i="9"/>
  <c r="AQ43" i="9"/>
  <c r="AR42" i="9"/>
  <c r="AQ42" i="9"/>
  <c r="AR41" i="9"/>
  <c r="AQ41" i="9"/>
  <c r="AQ40" i="9"/>
  <c r="AK40" i="9" a="1"/>
  <c r="AK40" i="9" s="1"/>
  <c r="AN40" i="9" s="1"/>
  <c r="AG40" i="9" a="1"/>
  <c r="AG40" i="9" s="1"/>
  <c r="AX40" i="9" s="1"/>
  <c r="AB40" i="9" a="1"/>
  <c r="AB40" i="9" s="1"/>
  <c r="AC40" i="9" s="1"/>
  <c r="AF40" i="9" s="1" a="1"/>
  <c r="AF40" i="9" s="1"/>
  <c r="AA40" i="9" a="1"/>
  <c r="AA40" i="9" s="1"/>
  <c r="W40" i="9" a="1"/>
  <c r="W40" i="9" s="1"/>
  <c r="Y40" i="9" s="1"/>
  <c r="U40" i="9" a="1"/>
  <c r="U40" i="9" s="1"/>
  <c r="V40" i="9" s="1"/>
  <c r="S40" i="9" a="1"/>
  <c r="S40" i="9" s="1"/>
  <c r="T40" i="9" s="1"/>
  <c r="N40" i="9" a="1"/>
  <c r="N40" i="9" s="1"/>
  <c r="Q40" i="9" s="1"/>
  <c r="M40" i="9" a="1"/>
  <c r="M40" i="9" s="1"/>
  <c r="L40" i="9" a="1"/>
  <c r="L40" i="9" s="1"/>
  <c r="K40" i="9" a="1"/>
  <c r="K40" i="9" s="1"/>
  <c r="AR39" i="9"/>
  <c r="AQ39" i="9"/>
  <c r="AR38" i="9"/>
  <c r="AQ38" i="9"/>
  <c r="AR37" i="9"/>
  <c r="AQ37" i="9"/>
  <c r="AQ36" i="9"/>
  <c r="AN36" i="9"/>
  <c r="AM36" i="9"/>
  <c r="AR36" i="9" s="1"/>
  <c r="AL36" i="9"/>
  <c r="AG36" i="9" a="1"/>
  <c r="AG36" i="9" s="1"/>
  <c r="AS36" i="9" s="1"/>
  <c r="AB36" i="9" a="1"/>
  <c r="AB36" i="9" s="1"/>
  <c r="AA36" i="9" a="1"/>
  <c r="AA36" i="9" s="1"/>
  <c r="S36" i="9" a="1"/>
  <c r="S36" i="9" s="1"/>
  <c r="T36" i="9" s="1"/>
  <c r="N36" i="9" a="1"/>
  <c r="N36" i="9" s="1"/>
  <c r="R36" i="9" s="1"/>
  <c r="AR35" i="9"/>
  <c r="AQ35" i="9"/>
  <c r="AR34" i="9"/>
  <c r="AQ34" i="9"/>
  <c r="AR33" i="9"/>
  <c r="AQ33" i="9"/>
  <c r="AT32" i="9"/>
  <c r="AR32" i="9"/>
  <c r="AQ32" i="9"/>
  <c r="AR31" i="9"/>
  <c r="AQ31" i="9"/>
  <c r="AR30" i="9"/>
  <c r="AQ30" i="9"/>
  <c r="AQ29" i="9"/>
  <c r="AK29" i="9" a="1"/>
  <c r="AK29" i="9" s="1"/>
  <c r="AM29" i="9" s="1"/>
  <c r="AR29" i="9" s="1"/>
  <c r="AG29" i="9" a="1"/>
  <c r="AG29" i="9" s="1"/>
  <c r="AH29" i="9" s="1"/>
  <c r="AA29" i="9" a="1"/>
  <c r="AA29" i="9" s="1"/>
  <c r="AB29" i="9" s="1" a="1"/>
  <c r="AB29" i="9" s="1"/>
  <c r="AC29" i="9" s="1"/>
  <c r="AF29" i="9" s="1" a="1"/>
  <c r="AF29" i="9" s="1"/>
  <c r="W29" i="9" a="1"/>
  <c r="W29" i="9" s="1"/>
  <c r="U29" i="9" a="1"/>
  <c r="U29" i="9" s="1"/>
  <c r="V29" i="9" s="1"/>
  <c r="S29" i="9" a="1"/>
  <c r="S29" i="9" s="1"/>
  <c r="T29" i="9" s="1"/>
  <c r="N29" i="9" a="1"/>
  <c r="N29" i="9" s="1"/>
  <c r="M29" i="9" a="1"/>
  <c r="M29" i="9" s="1"/>
  <c r="L29" i="9" a="1"/>
  <c r="L29" i="9" s="1"/>
  <c r="K29" i="9" a="1"/>
  <c r="K29" i="9" s="1"/>
  <c r="AQ28" i="9"/>
  <c r="AK28" i="9" a="1"/>
  <c r="AK28" i="9" s="1"/>
  <c r="AG28" i="9" a="1"/>
  <c r="AG28" i="9" s="1"/>
  <c r="AJ28" i="9" s="1"/>
  <c r="AA28" i="9" a="1"/>
  <c r="AA28" i="9" s="1"/>
  <c r="AB28" i="9" s="1" a="1"/>
  <c r="AB28" i="9" s="1"/>
  <c r="W28" i="9" a="1"/>
  <c r="W28" i="9" s="1"/>
  <c r="U28" i="9" a="1"/>
  <c r="U28" i="9" s="1"/>
  <c r="V28" i="9" s="1"/>
  <c r="S28" i="9" a="1"/>
  <c r="S28" i="9" s="1"/>
  <c r="T28" i="9" s="1"/>
  <c r="N28" i="9" a="1"/>
  <c r="N28" i="9" s="1"/>
  <c r="M28" i="9" a="1"/>
  <c r="M28" i="9" s="1"/>
  <c r="L28" i="9" a="1"/>
  <c r="L28" i="9" s="1"/>
  <c r="K28" i="9" a="1"/>
  <c r="K28" i="9" s="1"/>
  <c r="AQ27" i="9"/>
  <c r="AK27" i="9" a="1"/>
  <c r="AK27" i="9" s="1"/>
  <c r="AM27" i="9" s="1"/>
  <c r="AR27" i="9" s="1"/>
  <c r="AG27" i="9" a="1"/>
  <c r="AG27" i="9" s="1"/>
  <c r="AA27" i="9" a="1"/>
  <c r="AA27" i="9" s="1"/>
  <c r="AB27" i="9" s="1" a="1"/>
  <c r="AB27" i="9" s="1"/>
  <c r="W27" i="9" a="1"/>
  <c r="W27" i="9" s="1"/>
  <c r="U27" i="9" a="1"/>
  <c r="U27" i="9" s="1"/>
  <c r="V27" i="9" s="1"/>
  <c r="S27" i="9" a="1"/>
  <c r="S27" i="9" s="1"/>
  <c r="T27" i="9" s="1"/>
  <c r="N27" i="9" a="1"/>
  <c r="N27" i="9" s="1"/>
  <c r="P27" i="9" s="1"/>
  <c r="M27" i="9" a="1"/>
  <c r="M27" i="9" s="1"/>
  <c r="L27" i="9" a="1"/>
  <c r="L27" i="9" s="1"/>
  <c r="K27" i="9" a="1"/>
  <c r="K27" i="9" s="1"/>
  <c r="AQ26" i="9"/>
  <c r="AK26" i="9" a="1"/>
  <c r="AK26" i="9" s="1"/>
  <c r="AG26" i="9" a="1"/>
  <c r="AG26" i="9" s="1"/>
  <c r="AW26" i="9" s="1"/>
  <c r="AA26" i="9" a="1"/>
  <c r="AA26" i="9" s="1"/>
  <c r="AB26" i="9" s="1" a="1"/>
  <c r="AB26" i="9" s="1"/>
  <c r="AC26" i="9" s="1"/>
  <c r="AF26" i="9" s="1" a="1"/>
  <c r="AF26" i="9" s="1"/>
  <c r="W26" i="9" a="1"/>
  <c r="W26" i="9" s="1"/>
  <c r="Y26" i="9" s="1"/>
  <c r="U26" i="9" a="1"/>
  <c r="U26" i="9" s="1"/>
  <c r="V26" i="9" s="1"/>
  <c r="S26" i="9" a="1"/>
  <c r="S26" i="9" s="1"/>
  <c r="T26" i="9" s="1"/>
  <c r="N26" i="9" a="1"/>
  <c r="N26" i="9" s="1"/>
  <c r="P26" i="9" s="1"/>
  <c r="M26" i="9" a="1"/>
  <c r="M26" i="9" s="1"/>
  <c r="L26" i="9" a="1"/>
  <c r="L26" i="9" s="1"/>
  <c r="K26" i="9" a="1"/>
  <c r="K26" i="9" s="1"/>
  <c r="AS25" i="9"/>
  <c r="AQ25" i="9"/>
  <c r="AN25" i="9"/>
  <c r="AM25" i="9"/>
  <c r="AR25" i="9" s="1"/>
  <c r="AL25" i="9"/>
  <c r="AJ25" i="9"/>
  <c r="AF25" i="9" a="1"/>
  <c r="AF25" i="9" s="1"/>
  <c r="Y25" i="9"/>
  <c r="X25" i="9"/>
  <c r="V25" i="9"/>
  <c r="R25" i="9"/>
  <c r="Q25" i="9"/>
  <c r="P25" i="9"/>
  <c r="O25" i="9"/>
  <c r="L25" i="9" a="1"/>
  <c r="L25" i="9" s="1"/>
  <c r="K25" i="9" a="1"/>
  <c r="K25" i="9" s="1"/>
  <c r="AQ24" i="9"/>
  <c r="AK24" i="9" a="1"/>
  <c r="AK24" i="9" s="1"/>
  <c r="AN24" i="9" s="1"/>
  <c r="AG24" i="9" a="1"/>
  <c r="AG24" i="9" s="1"/>
  <c r="AA24" i="9" a="1"/>
  <c r="AA24" i="9" s="1"/>
  <c r="AB24" i="9" s="1" a="1"/>
  <c r="AB24" i="9" s="1"/>
  <c r="W24" i="9" a="1"/>
  <c r="W24" i="9" s="1"/>
  <c r="U24" i="9" a="1"/>
  <c r="U24" i="9" s="1"/>
  <c r="V24" i="9" s="1"/>
  <c r="S24" i="9" a="1"/>
  <c r="S24" i="9" s="1"/>
  <c r="T24" i="9" s="1"/>
  <c r="N24" i="9" a="1"/>
  <c r="N24" i="9" s="1"/>
  <c r="M24" i="9" a="1"/>
  <c r="M24" i="9" s="1"/>
  <c r="L24" i="9" a="1"/>
  <c r="L24" i="9" s="1"/>
  <c r="K24" i="9" a="1"/>
  <c r="K24" i="9" s="1"/>
  <c r="AT23" i="9"/>
  <c r="AQ23" i="9"/>
  <c r="AN23" i="9"/>
  <c r="AM23" i="9"/>
  <c r="AR23" i="9" s="1"/>
  <c r="AL23" i="9"/>
  <c r="AJ23" i="9"/>
  <c r="AF23" i="9" a="1"/>
  <c r="AF23" i="9" s="1"/>
  <c r="AE23" i="9"/>
  <c r="V23" i="9"/>
  <c r="T23" i="9"/>
  <c r="L23" i="9" a="1"/>
  <c r="L23" i="9" s="1"/>
  <c r="K23" i="9" a="1"/>
  <c r="K23" i="9" s="1"/>
  <c r="AS22" i="9"/>
  <c r="AQ22" i="9"/>
  <c r="AN22" i="9"/>
  <c r="AM22" i="9"/>
  <c r="AR22" i="9" s="1"/>
  <c r="AL22" i="9"/>
  <c r="AJ22" i="9"/>
  <c r="AF22" i="9" a="1"/>
  <c r="AF22" i="9" s="1"/>
  <c r="AE22" i="9"/>
  <c r="T22" i="9"/>
  <c r="R22" i="9"/>
  <c r="Q22" i="9"/>
  <c r="P22" i="9"/>
  <c r="L22" i="9" a="1"/>
  <c r="L22" i="9" s="1"/>
  <c r="K22" i="9" a="1"/>
  <c r="K22" i="9" s="1"/>
  <c r="AQ21" i="9"/>
  <c r="AK21" i="9" a="1"/>
  <c r="AK21" i="9" s="1"/>
  <c r="AN21" i="9" s="1"/>
  <c r="AG21" i="9" a="1"/>
  <c r="AG21" i="9" s="1"/>
  <c r="AA21" i="9" a="1"/>
  <c r="AA21" i="9" s="1"/>
  <c r="AB21" i="9" s="1" a="1"/>
  <c r="AB21" i="9" s="1"/>
  <c r="W21" i="9" a="1"/>
  <c r="W21" i="9" s="1"/>
  <c r="S21" i="9" a="1"/>
  <c r="S21" i="9" s="1"/>
  <c r="T21" i="9" s="1"/>
  <c r="N21" i="9" a="1"/>
  <c r="N21" i="9" s="1"/>
  <c r="L21" i="9" a="1"/>
  <c r="L21" i="9" s="1"/>
  <c r="K21" i="9" a="1"/>
  <c r="K21" i="9" s="1"/>
  <c r="AQ20" i="9"/>
  <c r="AN20" i="9"/>
  <c r="AM20" i="9"/>
  <c r="AR20" i="9" s="1"/>
  <c r="AL20" i="9"/>
  <c r="AG20" i="9" a="1"/>
  <c r="AG20" i="9" s="1"/>
  <c r="AB20" i="9" a="1"/>
  <c r="AB20" i="9" s="1"/>
  <c r="AA20" i="9" a="1"/>
  <c r="AA20" i="9" s="1"/>
  <c r="S20" i="9" a="1"/>
  <c r="S20" i="9" s="1"/>
  <c r="T20" i="9" s="1"/>
  <c r="N20" i="9" a="1"/>
  <c r="N20" i="9" s="1"/>
  <c r="M20" i="9" a="1"/>
  <c r="M20" i="9" s="1"/>
  <c r="AQ19" i="9"/>
  <c r="AK19" i="9" a="1"/>
  <c r="AK19" i="9" s="1"/>
  <c r="AN19" i="9" s="1"/>
  <c r="AG19" i="9" a="1"/>
  <c r="AG19" i="9" s="1"/>
  <c r="AA19" i="9" a="1"/>
  <c r="AA19" i="9" s="1"/>
  <c r="AB19" i="9" s="1" a="1"/>
  <c r="AB19" i="9" s="1"/>
  <c r="W19" i="9" a="1"/>
  <c r="W19" i="9" s="1"/>
  <c r="U19" i="9" a="1"/>
  <c r="U19" i="9" s="1"/>
  <c r="V19" i="9" s="1"/>
  <c r="S19" i="9" a="1"/>
  <c r="S19" i="9" s="1"/>
  <c r="T19" i="9" s="1"/>
  <c r="N19" i="9" a="1"/>
  <c r="N19" i="9" s="1"/>
  <c r="Q19" i="9" s="1"/>
  <c r="M19" i="9" a="1"/>
  <c r="M19" i="9" s="1"/>
  <c r="L19" i="9" a="1"/>
  <c r="L19" i="9" s="1"/>
  <c r="K19" i="9" a="1"/>
  <c r="K19" i="9" s="1"/>
  <c r="AR18" i="9"/>
  <c r="AQ18" i="9"/>
  <c r="AS17" i="9"/>
  <c r="AQ17" i="9"/>
  <c r="AN17" i="9"/>
  <c r="AM17" i="9"/>
  <c r="AR17" i="9" s="1"/>
  <c r="AL17" i="9"/>
  <c r="AJ17" i="9"/>
  <c r="AF17" i="9" a="1"/>
  <c r="AF17" i="9" s="1"/>
  <c r="R17" i="9"/>
  <c r="Q17" i="9"/>
  <c r="P17" i="9"/>
  <c r="O17" i="9"/>
  <c r="L17" i="9" a="1"/>
  <c r="L17" i="9" s="1"/>
  <c r="K17" i="9" a="1"/>
  <c r="K17" i="9" s="1"/>
  <c r="AT16" i="9"/>
  <c r="AQ16" i="9"/>
  <c r="AN16" i="9"/>
  <c r="AM16" i="9"/>
  <c r="AR16" i="9" s="1"/>
  <c r="AL16" i="9"/>
  <c r="AJ16" i="9"/>
  <c r="AF16" i="9" a="1"/>
  <c r="AF16" i="9" s="1"/>
  <c r="AE16" i="9"/>
  <c r="V16" i="9"/>
  <c r="T16" i="9"/>
  <c r="R16" i="9"/>
  <c r="Q16" i="9"/>
  <c r="P16" i="9"/>
  <c r="O16" i="9"/>
  <c r="L16" i="9" a="1"/>
  <c r="L16" i="9" s="1"/>
  <c r="K16" i="9" a="1"/>
  <c r="K16" i="9" s="1"/>
  <c r="AR15" i="9"/>
  <c r="AQ15" i="9"/>
  <c r="AQ14" i="9"/>
  <c r="AN14" i="9"/>
  <c r="AM14" i="9"/>
  <c r="AR14" i="9" s="1"/>
  <c r="AL14" i="9"/>
  <c r="AG14" i="9" a="1"/>
  <c r="AG14" i="9" s="1"/>
  <c r="AV14" i="9" s="1"/>
  <c r="AB14" i="9" a="1"/>
  <c r="AB14" i="9" s="1"/>
  <c r="AA14" i="9" a="1"/>
  <c r="AA14" i="9" s="1"/>
  <c r="Y14" i="9"/>
  <c r="X14" i="9"/>
  <c r="V14" i="9"/>
  <c r="S14" i="9" a="1"/>
  <c r="S14" i="9" s="1"/>
  <c r="T14" i="9" s="1"/>
  <c r="N14" i="9" a="1"/>
  <c r="N14" i="9" s="1"/>
  <c r="M14" i="9" a="1"/>
  <c r="M14" i="9" s="1"/>
  <c r="AS13" i="9"/>
  <c r="AQ13" i="9"/>
  <c r="AN13" i="9"/>
  <c r="AM13" i="9"/>
  <c r="AR13" i="9" s="1"/>
  <c r="AL13" i="9"/>
  <c r="AJ13" i="9"/>
  <c r="AB13" i="9" a="1"/>
  <c r="AB13" i="9" s="1"/>
  <c r="Y13" i="9"/>
  <c r="X13" i="9"/>
  <c r="V13" i="9"/>
  <c r="T13" i="9"/>
  <c r="R13" i="9"/>
  <c r="Q13" i="9"/>
  <c r="P13" i="9"/>
  <c r="O13" i="9"/>
  <c r="L13" i="9" a="1"/>
  <c r="L13" i="9" s="1"/>
  <c r="K13" i="9" a="1"/>
  <c r="K13" i="9" s="1"/>
  <c r="AQ12" i="9"/>
  <c r="AK12" i="9" a="1"/>
  <c r="AK12" i="9" s="1"/>
  <c r="AM12" i="9" s="1"/>
  <c r="AR12" i="9" s="1"/>
  <c r="AG12" i="9" a="1"/>
  <c r="AG12" i="9" s="1"/>
  <c r="AA12" i="9" a="1"/>
  <c r="AA12" i="9" s="1"/>
  <c r="AB12" i="9" s="1" a="1"/>
  <c r="AB12" i="9" s="1"/>
  <c r="W12" i="9" a="1"/>
  <c r="W12" i="9" s="1"/>
  <c r="Y12" i="9" s="1"/>
  <c r="U12" i="9" a="1"/>
  <c r="U12" i="9" s="1"/>
  <c r="V12" i="9" s="1"/>
  <c r="S12" i="9" a="1"/>
  <c r="S12" i="9" s="1"/>
  <c r="T12" i="9" s="1"/>
  <c r="N12" i="9" a="1"/>
  <c r="N12" i="9" s="1"/>
  <c r="R12" i="9" s="1"/>
  <c r="M12" i="9" a="1"/>
  <c r="M12" i="9" s="1"/>
  <c r="L12" i="9" a="1"/>
  <c r="L12" i="9" s="1"/>
  <c r="K12" i="9" a="1"/>
  <c r="K12" i="9" s="1"/>
  <c r="AT11" i="9"/>
  <c r="AQ11" i="9"/>
  <c r="AN11" i="9"/>
  <c r="AM11" i="9"/>
  <c r="AR11" i="9" s="1"/>
  <c r="AL11" i="9"/>
  <c r="AJ11" i="9"/>
  <c r="AF11" i="9" a="1"/>
  <c r="AF11" i="9" s="1"/>
  <c r="AE11" i="9"/>
  <c r="Y11" i="9"/>
  <c r="X11" i="9"/>
  <c r="T11" i="9"/>
  <c r="R11" i="9"/>
  <c r="Q11" i="9"/>
  <c r="P11" i="9"/>
  <c r="O11" i="9"/>
  <c r="L11" i="9" a="1"/>
  <c r="L11" i="9" s="1"/>
  <c r="K11" i="9" a="1"/>
  <c r="K11" i="9" s="1"/>
  <c r="AQ10" i="9"/>
  <c r="AN10" i="9"/>
  <c r="AM10" i="9"/>
  <c r="AR10" i="9" s="1"/>
  <c r="AL10" i="9"/>
  <c r="AF10" i="9" a="1"/>
  <c r="AF10" i="9" s="1"/>
  <c r="Y10" i="9"/>
  <c r="X10" i="9"/>
  <c r="V10" i="9"/>
  <c r="T10" i="9"/>
  <c r="L10" i="9" a="1"/>
  <c r="L10" i="9" s="1"/>
  <c r="K10" i="9" a="1"/>
  <c r="K10" i="9" s="1"/>
  <c r="AT9" i="9"/>
  <c r="AQ9" i="9"/>
  <c r="AN9" i="9"/>
  <c r="AM9" i="9"/>
  <c r="AR9" i="9" s="1"/>
  <c r="AL9" i="9"/>
  <c r="AJ9" i="9"/>
  <c r="AF9" i="9" a="1"/>
  <c r="AF9" i="9" s="1"/>
  <c r="AE9" i="9"/>
  <c r="Y9" i="9"/>
  <c r="X9" i="9"/>
  <c r="R9" i="9"/>
  <c r="Q9" i="9"/>
  <c r="P9" i="9"/>
  <c r="O9" i="9"/>
  <c r="L9" i="9" a="1"/>
  <c r="L9" i="9" s="1"/>
  <c r="K9" i="9" a="1"/>
  <c r="K9" i="9" s="1"/>
  <c r="AR8" i="9"/>
  <c r="AQ8" i="9"/>
  <c r="AG8" i="9" a="1"/>
  <c r="AG8" i="9" s="1"/>
  <c r="AB8" i="9" a="1"/>
  <c r="AB8" i="9" s="1"/>
  <c r="AA8" i="9" a="1"/>
  <c r="AA8" i="9" s="1"/>
  <c r="S8" i="9" a="1"/>
  <c r="S8" i="9" s="1"/>
  <c r="T8" i="9" s="1"/>
  <c r="N8" i="9" a="1"/>
  <c r="N8" i="9" s="1"/>
  <c r="M8" i="9" a="1"/>
  <c r="M8" i="9" s="1"/>
  <c r="AQ7" i="9"/>
  <c r="AN7" i="9"/>
  <c r="AM7" i="9"/>
  <c r="AR7" i="9" s="1"/>
  <c r="AL7" i="9"/>
  <c r="AG7" i="9" a="1"/>
  <c r="AG7" i="9" s="1"/>
  <c r="AX7" i="9" s="1"/>
  <c r="AB7" i="9" a="1"/>
  <c r="AB7" i="9" s="1"/>
  <c r="AA7" i="9" a="1"/>
  <c r="AA7" i="9" s="1"/>
  <c r="Y7" i="9"/>
  <c r="X7" i="9"/>
  <c r="S7" i="9" a="1"/>
  <c r="S7" i="9" s="1"/>
  <c r="T7" i="9" s="1"/>
  <c r="N7" i="9" a="1"/>
  <c r="N7" i="9" s="1"/>
  <c r="M7" i="9" a="1"/>
  <c r="M7" i="9" s="1"/>
  <c r="AT6" i="9"/>
  <c r="AQ6" i="9"/>
  <c r="AN6" i="9"/>
  <c r="AM6" i="9"/>
  <c r="AR6" i="9" s="1"/>
  <c r="AL6" i="9"/>
  <c r="AJ6" i="9"/>
  <c r="AF6" i="9" a="1"/>
  <c r="AF6" i="9" s="1"/>
  <c r="AE6" i="9"/>
  <c r="Y6" i="9"/>
  <c r="X6" i="9"/>
  <c r="V6" i="9"/>
  <c r="T6" i="9"/>
  <c r="R6" i="9"/>
  <c r="Q6" i="9"/>
  <c r="P6" i="9"/>
  <c r="O6" i="9"/>
  <c r="L6" i="9" a="1"/>
  <c r="L6" i="9" s="1"/>
  <c r="K6" i="9" a="1"/>
  <c r="K6" i="9" s="1"/>
  <c r="AQ5" i="9"/>
  <c r="AK5" i="9" a="1"/>
  <c r="AK5" i="9" s="1"/>
  <c r="AG5" i="9" a="1"/>
  <c r="AG5" i="9" s="1"/>
  <c r="AU5" i="9" s="1"/>
  <c r="AA5" i="9" a="1"/>
  <c r="AA5" i="9" s="1"/>
  <c r="AB5" i="9" s="1" a="1"/>
  <c r="AB5" i="9" s="1"/>
  <c r="W5" i="9" a="1"/>
  <c r="W5" i="9" s="1"/>
  <c r="Y5" i="9" s="1"/>
  <c r="U5" i="9" a="1"/>
  <c r="U5" i="9" s="1"/>
  <c r="V5" i="9" s="1"/>
  <c r="S5" i="9" a="1"/>
  <c r="S5" i="9" s="1"/>
  <c r="T5" i="9" s="1"/>
  <c r="N5" i="9" a="1"/>
  <c r="N5" i="9" s="1"/>
  <c r="M5" i="9" a="1"/>
  <c r="M5" i="9" s="1"/>
  <c r="L5" i="9" a="1"/>
  <c r="L5" i="9" s="1"/>
  <c r="K5" i="9" a="1"/>
  <c r="K5" i="9" s="1"/>
  <c r="AX4" i="9"/>
  <c r="AW4" i="9"/>
  <c r="AV4" i="9"/>
  <c r="AU4" i="9"/>
  <c r="AT4" i="9"/>
  <c r="AS4" i="9"/>
  <c r="AQ4" i="9"/>
  <c r="AN4" i="9"/>
  <c r="AM4" i="9"/>
  <c r="AR4" i="9" s="1"/>
  <c r="AL4" i="9"/>
  <c r="AJ4" i="9"/>
  <c r="AI4" i="9"/>
  <c r="AH4" i="9"/>
  <c r="AE4" i="9"/>
  <c r="AD4" i="9"/>
  <c r="AC4" i="9"/>
  <c r="Y4" i="9"/>
  <c r="X4" i="9"/>
  <c r="V4" i="9"/>
  <c r="T4" i="9"/>
  <c r="R4" i="9"/>
  <c r="Q4" i="9"/>
  <c r="P4" i="9"/>
  <c r="O4" i="9"/>
  <c r="AX3" i="9"/>
  <c r="AW3" i="9"/>
  <c r="AV3" i="9"/>
  <c r="AU3" i="9"/>
  <c r="AT3" i="9"/>
  <c r="AS3" i="9"/>
  <c r="AQ3" i="9"/>
  <c r="AN3" i="9"/>
  <c r="AM3" i="9"/>
  <c r="AR3" i="9" s="1"/>
  <c r="AL3" i="9"/>
  <c r="AJ3" i="9"/>
  <c r="AI3" i="9"/>
  <c r="AH3" i="9"/>
  <c r="AE3" i="9"/>
  <c r="AD3" i="9"/>
  <c r="AC3" i="9"/>
  <c r="Y3" i="9"/>
  <c r="X3" i="9"/>
  <c r="V3" i="9"/>
  <c r="T3" i="9"/>
  <c r="R3" i="9"/>
  <c r="Q3" i="9"/>
  <c r="P3" i="9"/>
  <c r="O3" i="9"/>
  <c r="AX2" i="9"/>
  <c r="AW2" i="9"/>
  <c r="AV2" i="9"/>
  <c r="AU2" i="9"/>
  <c r="AT2" i="9"/>
  <c r="AS2" i="9"/>
  <c r="AQ2" i="9"/>
  <c r="AN2" i="9"/>
  <c r="AM2" i="9"/>
  <c r="AR2" i="9" s="1"/>
  <c r="AL2" i="9"/>
  <c r="AJ2" i="9"/>
  <c r="AI2" i="9"/>
  <c r="AH2" i="9"/>
  <c r="AE2" i="9"/>
  <c r="AD2" i="9"/>
  <c r="AC2" i="9"/>
  <c r="Y2" i="9"/>
  <c r="X2" i="9"/>
  <c r="V2" i="9"/>
  <c r="T2" i="9"/>
  <c r="R2" i="9"/>
  <c r="Q2" i="9"/>
  <c r="P2" i="9"/>
  <c r="O2" i="9"/>
  <c r="AT36" i="5"/>
  <c r="AQ36" i="5"/>
  <c r="AN36" i="5"/>
  <c r="AM36" i="5"/>
  <c r="AR36" i="5" s="1"/>
  <c r="AL36" i="5"/>
  <c r="AJ36" i="5"/>
  <c r="AB36" i="5" a="1"/>
  <c r="AB36" i="5" s="1"/>
  <c r="AE36" i="5" s="1"/>
  <c r="Y36" i="5"/>
  <c r="X36" i="5"/>
  <c r="V36" i="5"/>
  <c r="T36" i="5"/>
  <c r="R36" i="5"/>
  <c r="Q36" i="5"/>
  <c r="P36" i="5"/>
  <c r="O36" i="5"/>
  <c r="L36" i="5" a="1"/>
  <c r="L36" i="5" s="1"/>
  <c r="K36" i="5" a="1"/>
  <c r="K36" i="5" s="1"/>
  <c r="AT35" i="5"/>
  <c r="AQ35" i="5"/>
  <c r="AN35" i="5"/>
  <c r="AM35" i="5"/>
  <c r="AR35" i="5" s="1"/>
  <c r="AL35" i="5"/>
  <c r="AF35" i="5" a="1"/>
  <c r="AF35" i="5" s="1"/>
  <c r="AE35" i="5"/>
  <c r="Y35" i="5"/>
  <c r="X35" i="5"/>
  <c r="V35" i="5"/>
  <c r="L35" i="5" a="1"/>
  <c r="L35" i="5" s="1"/>
  <c r="K35" i="5" a="1"/>
  <c r="K35" i="5" s="1"/>
  <c r="AT34" i="5"/>
  <c r="AQ34" i="5"/>
  <c r="AN34" i="5"/>
  <c r="AM34" i="5"/>
  <c r="AR34" i="5" s="1"/>
  <c r="AL34" i="5"/>
  <c r="AJ34" i="5"/>
  <c r="AB34" i="5" a="1"/>
  <c r="AB34" i="5" s="1"/>
  <c r="AE34" i="5" s="1"/>
  <c r="Y34" i="5"/>
  <c r="X34" i="5"/>
  <c r="V34" i="5"/>
  <c r="T34" i="5"/>
  <c r="L34" i="5" a="1"/>
  <c r="L34" i="5" s="1"/>
  <c r="K34" i="5" a="1"/>
  <c r="K34" i="5" s="1"/>
  <c r="AT33" i="5"/>
  <c r="AQ33" i="5"/>
  <c r="AN33" i="5"/>
  <c r="AM33" i="5"/>
  <c r="AR33" i="5" s="1"/>
  <c r="AL33" i="5"/>
  <c r="AJ33" i="5"/>
  <c r="AB33" i="5" a="1"/>
  <c r="AB33" i="5" s="1"/>
  <c r="AE33" i="5" s="1"/>
  <c r="Y33" i="5"/>
  <c r="X33" i="5"/>
  <c r="V33" i="5"/>
  <c r="T33" i="5"/>
  <c r="R33" i="5"/>
  <c r="Q33" i="5"/>
  <c r="P33" i="5"/>
  <c r="O33" i="5"/>
  <c r="L33" i="5" a="1"/>
  <c r="L33" i="5" s="1"/>
  <c r="K33" i="5" a="1"/>
  <c r="K33" i="5" s="1"/>
  <c r="AT32" i="5"/>
  <c r="AQ32" i="5"/>
  <c r="AN32" i="5"/>
  <c r="AM32" i="5"/>
  <c r="AR32" i="5" s="1"/>
  <c r="AL32" i="5"/>
  <c r="AJ32" i="5"/>
  <c r="AB32" i="5" a="1"/>
  <c r="AB32" i="5" s="1"/>
  <c r="AE32" i="5" s="1"/>
  <c r="Y32" i="5"/>
  <c r="X32" i="5"/>
  <c r="V32" i="5"/>
  <c r="T32" i="5"/>
  <c r="R32" i="5"/>
  <c r="Q32" i="5"/>
  <c r="P32" i="5"/>
  <c r="O32" i="5"/>
  <c r="L32" i="5" a="1"/>
  <c r="L32" i="5" s="1"/>
  <c r="K32" i="5" a="1"/>
  <c r="K32" i="5" s="1"/>
  <c r="AQ31" i="5"/>
  <c r="AN31" i="5"/>
  <c r="AM31" i="5"/>
  <c r="AR31" i="5" s="1"/>
  <c r="AL31" i="5"/>
  <c r="AJ31" i="5"/>
  <c r="AB31" i="5" a="1"/>
  <c r="AB31" i="5" s="1"/>
  <c r="Y31" i="5"/>
  <c r="X31" i="5"/>
  <c r="V31" i="5"/>
  <c r="T31" i="5"/>
  <c r="L31" i="5" a="1"/>
  <c r="L31" i="5" s="1"/>
  <c r="K31" i="5" a="1"/>
  <c r="K31" i="5" s="1"/>
  <c r="AQ30" i="5"/>
  <c r="AN30" i="5"/>
  <c r="AM30" i="5"/>
  <c r="AR30" i="5" s="1"/>
  <c r="AL30" i="5"/>
  <c r="AG30" i="5" a="1"/>
  <c r="AG30" i="5" s="1"/>
  <c r="AB30" i="5" a="1"/>
  <c r="AB30" i="5" s="1"/>
  <c r="AE30" i="5" s="1"/>
  <c r="AA30" i="5" a="1"/>
  <c r="AA30" i="5" s="1"/>
  <c r="Y30" i="5"/>
  <c r="X30" i="5"/>
  <c r="V30" i="5"/>
  <c r="S30" i="5" a="1"/>
  <c r="S30" i="5" s="1"/>
  <c r="T30" i="5" s="1"/>
  <c r="R30" i="5"/>
  <c r="Q30" i="5"/>
  <c r="P30" i="5"/>
  <c r="O30" i="5"/>
  <c r="AT29" i="5"/>
  <c r="AQ29" i="5"/>
  <c r="AN29" i="5"/>
  <c r="AM29" i="5"/>
  <c r="AR29" i="5" s="1"/>
  <c r="AL29" i="5"/>
  <c r="AE29" i="5"/>
  <c r="AD29" i="5"/>
  <c r="Y29" i="5"/>
  <c r="X29" i="5"/>
  <c r="V29" i="5"/>
  <c r="L29" i="5" a="1"/>
  <c r="L29" i="5" s="1"/>
  <c r="K29" i="5" a="1"/>
  <c r="K29" i="5" s="1"/>
  <c r="AQ28" i="5"/>
  <c r="AN28" i="5"/>
  <c r="AM28" i="5"/>
  <c r="AR28" i="5" s="1"/>
  <c r="AL28" i="5"/>
  <c r="AG28" i="5" a="1"/>
  <c r="AG28" i="5" s="1"/>
  <c r="AA28" i="5" a="1"/>
  <c r="AA28" i="5" s="1"/>
  <c r="AB28" i="5" s="1" a="1"/>
  <c r="AB28" i="5" s="1"/>
  <c r="Y28" i="5"/>
  <c r="X28" i="5"/>
  <c r="V28" i="5"/>
  <c r="S28" i="5" a="1"/>
  <c r="S28" i="5" s="1"/>
  <c r="T28" i="5" s="1"/>
  <c r="N28" i="5" a="1"/>
  <c r="N28" i="5" s="1"/>
  <c r="R28" i="5" s="1"/>
  <c r="L28" i="5" a="1"/>
  <c r="L28" i="5" s="1"/>
  <c r="K28" i="5" a="1"/>
  <c r="K28" i="5" s="1"/>
  <c r="AQ27" i="5"/>
  <c r="AN27" i="5"/>
  <c r="AM27" i="5"/>
  <c r="AR27" i="5" s="1"/>
  <c r="AL27" i="5"/>
  <c r="AG27" i="5" a="1"/>
  <c r="AG27" i="5" s="1"/>
  <c r="AB27" i="5" a="1"/>
  <c r="AB27" i="5" s="1"/>
  <c r="AA27" i="5" a="1"/>
  <c r="AA27" i="5" s="1"/>
  <c r="Y27" i="5"/>
  <c r="X27" i="5"/>
  <c r="V27" i="5"/>
  <c r="S27" i="5" a="1"/>
  <c r="S27" i="5" s="1"/>
  <c r="T27" i="5" s="1"/>
  <c r="N27" i="5" a="1"/>
  <c r="N27" i="5" s="1"/>
  <c r="M27" i="5" a="1"/>
  <c r="M27" i="5" s="1"/>
  <c r="AT26" i="5"/>
  <c r="AQ26" i="5"/>
  <c r="AN26" i="5"/>
  <c r="AM26" i="5"/>
  <c r="AR26" i="5" s="1"/>
  <c r="AL26" i="5"/>
  <c r="AJ26" i="5"/>
  <c r="AF26" i="5" a="1"/>
  <c r="AF26" i="5" s="1"/>
  <c r="AE26" i="5"/>
  <c r="Y26" i="5"/>
  <c r="X26" i="5"/>
  <c r="V26" i="5"/>
  <c r="L26" i="5" a="1"/>
  <c r="L26" i="5" s="1"/>
  <c r="K26" i="5" a="1"/>
  <c r="K26" i="5" s="1"/>
  <c r="AT25" i="5"/>
  <c r="AQ25" i="5"/>
  <c r="AN25" i="5"/>
  <c r="AM25" i="5"/>
  <c r="AR25" i="5" s="1"/>
  <c r="AL25" i="5"/>
  <c r="AJ25" i="5"/>
  <c r="AF25" i="5" a="1"/>
  <c r="AF25" i="5" s="1"/>
  <c r="AE25" i="5"/>
  <c r="Y25" i="5"/>
  <c r="X25" i="5"/>
  <c r="V25" i="5"/>
  <c r="L25" i="5" a="1"/>
  <c r="L25" i="5" s="1"/>
  <c r="K25" i="5" a="1"/>
  <c r="K25" i="5" s="1"/>
  <c r="AT24" i="5"/>
  <c r="AQ24" i="5"/>
  <c r="AN24" i="5"/>
  <c r="AM24" i="5"/>
  <c r="AR24" i="5" s="1"/>
  <c r="AL24" i="5"/>
  <c r="AJ24" i="5"/>
  <c r="AF24" i="5" a="1"/>
  <c r="AF24" i="5" s="1"/>
  <c r="AE24" i="5"/>
  <c r="Y24" i="5"/>
  <c r="X24" i="5"/>
  <c r="V24" i="5"/>
  <c r="L24" i="5" a="1"/>
  <c r="L24" i="5" s="1"/>
  <c r="K24" i="5" a="1"/>
  <c r="K24" i="5" s="1"/>
  <c r="AQ23" i="5"/>
  <c r="AN23" i="5"/>
  <c r="AM23" i="5"/>
  <c r="AR23" i="5" s="1"/>
  <c r="AL23" i="5"/>
  <c r="AJ23" i="5"/>
  <c r="AB23" i="5" a="1"/>
  <c r="AB23" i="5" s="1"/>
  <c r="Y23" i="5"/>
  <c r="X23" i="5"/>
  <c r="V23" i="5"/>
  <c r="T23" i="5"/>
  <c r="R23" i="5"/>
  <c r="Q23" i="5"/>
  <c r="P23" i="5"/>
  <c r="O23" i="5"/>
  <c r="L23" i="5" a="1"/>
  <c r="L23" i="5" s="1"/>
  <c r="K23" i="5" a="1"/>
  <c r="K23" i="5" s="1"/>
  <c r="AQ22" i="5"/>
  <c r="AN22" i="5"/>
  <c r="AM22" i="5"/>
  <c r="AR22" i="5" s="1"/>
  <c r="AL22" i="5"/>
  <c r="AJ22" i="5"/>
  <c r="AB22" i="5" a="1"/>
  <c r="AB22" i="5" s="1"/>
  <c r="AE22" i="5" s="1"/>
  <c r="Y22" i="5"/>
  <c r="X22" i="5"/>
  <c r="V22" i="5"/>
  <c r="T22" i="5"/>
  <c r="R22" i="5"/>
  <c r="Q22" i="5"/>
  <c r="P22" i="5"/>
  <c r="O22" i="5"/>
  <c r="L22" i="5" a="1"/>
  <c r="L22" i="5" s="1"/>
  <c r="K22" i="5" a="1"/>
  <c r="K22" i="5" s="1"/>
  <c r="AQ21" i="5"/>
  <c r="AN21" i="5"/>
  <c r="AM21" i="5"/>
  <c r="AR21" i="5" s="1"/>
  <c r="AL21" i="5"/>
  <c r="AJ21" i="5"/>
  <c r="AB21" i="5" a="1"/>
  <c r="AB21" i="5" s="1"/>
  <c r="Y21" i="5"/>
  <c r="X21" i="5"/>
  <c r="V21" i="5"/>
  <c r="T21" i="5"/>
  <c r="R21" i="5"/>
  <c r="Q21" i="5"/>
  <c r="P21" i="5"/>
  <c r="O21" i="5"/>
  <c r="L21" i="5" a="1"/>
  <c r="L21" i="5" s="1"/>
  <c r="K21" i="5" a="1"/>
  <c r="K21" i="5" s="1"/>
  <c r="AQ20" i="5"/>
  <c r="AK20" i="5" a="1"/>
  <c r="AK20" i="5" s="1"/>
  <c r="AG20" i="5" a="1"/>
  <c r="AG20" i="5" s="1"/>
  <c r="AA20" i="5" a="1"/>
  <c r="AA20" i="5" s="1"/>
  <c r="AB20" i="5" s="1" a="1"/>
  <c r="AB20" i="5" s="1"/>
  <c r="W20" i="5" a="1"/>
  <c r="W20" i="5" s="1"/>
  <c r="Y20" i="5" s="1"/>
  <c r="U20" i="5" a="1"/>
  <c r="U20" i="5" s="1"/>
  <c r="V20" i="5" s="1"/>
  <c r="S20" i="5" a="1"/>
  <c r="S20" i="5" s="1"/>
  <c r="T20" i="5" s="1"/>
  <c r="N20" i="5" a="1"/>
  <c r="N20" i="5" s="1"/>
  <c r="M20" i="5" a="1"/>
  <c r="M20" i="5" s="1"/>
  <c r="L20" i="5" a="1"/>
  <c r="L20" i="5" s="1"/>
  <c r="K20" i="5" a="1"/>
  <c r="K20" i="5" s="1"/>
  <c r="AT19" i="5"/>
  <c r="AQ19" i="5"/>
  <c r="AN19" i="5"/>
  <c r="AM19" i="5"/>
  <c r="AR19" i="5" s="1"/>
  <c r="AL19" i="5"/>
  <c r="AF19" i="5" a="1"/>
  <c r="AF19" i="5" s="1"/>
  <c r="AE19" i="5"/>
  <c r="Y19" i="5"/>
  <c r="X19" i="5"/>
  <c r="V19" i="5"/>
  <c r="L19" i="5" a="1"/>
  <c r="L19" i="5" s="1"/>
  <c r="K19" i="5" a="1"/>
  <c r="K19" i="5" s="1"/>
  <c r="AT18" i="5"/>
  <c r="AQ18" i="5"/>
  <c r="AN18" i="5"/>
  <c r="AM18" i="5"/>
  <c r="AR18" i="5" s="1"/>
  <c r="AL18" i="5"/>
  <c r="AJ18" i="5"/>
  <c r="AB18" i="5" a="1"/>
  <c r="AB18" i="5" s="1"/>
  <c r="AE18" i="5" s="1"/>
  <c r="Y18" i="5"/>
  <c r="X18" i="5"/>
  <c r="V18" i="5"/>
  <c r="T18" i="5"/>
  <c r="R18" i="5"/>
  <c r="Q18" i="5"/>
  <c r="P18" i="5"/>
  <c r="O18" i="5"/>
  <c r="L18" i="5" a="1"/>
  <c r="L18" i="5" s="1"/>
  <c r="K18" i="5" a="1"/>
  <c r="K18" i="5" s="1"/>
  <c r="AT17" i="5"/>
  <c r="AQ17" i="5"/>
  <c r="AN17" i="5"/>
  <c r="AM17" i="5"/>
  <c r="AR17" i="5" s="1"/>
  <c r="AL17" i="5"/>
  <c r="AJ17" i="5"/>
  <c r="AF17" i="5" a="1"/>
  <c r="AF17" i="5" s="1"/>
  <c r="AE17" i="5"/>
  <c r="Y17" i="5"/>
  <c r="X17" i="5"/>
  <c r="V17" i="5"/>
  <c r="L17" i="5" a="1"/>
  <c r="L17" i="5" s="1"/>
  <c r="K17" i="5" a="1"/>
  <c r="K17" i="5" s="1"/>
  <c r="AQ16" i="5"/>
  <c r="AN16" i="5"/>
  <c r="AM16" i="5"/>
  <c r="AR16" i="5" s="1"/>
  <c r="AL16" i="5"/>
  <c r="AJ16" i="5"/>
  <c r="AB16" i="5" a="1"/>
  <c r="AB16" i="5" s="1"/>
  <c r="Y16" i="5"/>
  <c r="X16" i="5"/>
  <c r="V16" i="5"/>
  <c r="T16" i="5"/>
  <c r="R16" i="5"/>
  <c r="Q16" i="5"/>
  <c r="P16" i="5"/>
  <c r="O16" i="5"/>
  <c r="L16" i="5" a="1"/>
  <c r="L16" i="5" s="1"/>
  <c r="K16" i="5" a="1"/>
  <c r="K16" i="5" s="1"/>
  <c r="AQ15" i="5"/>
  <c r="AN15" i="5"/>
  <c r="AM15" i="5"/>
  <c r="AR15" i="5" s="1"/>
  <c r="AL15" i="5"/>
  <c r="AJ15" i="5"/>
  <c r="AF15" i="5" a="1"/>
  <c r="AF15" i="5" s="1"/>
  <c r="AE15" i="5"/>
  <c r="Y15" i="5"/>
  <c r="X15" i="5"/>
  <c r="V15" i="5"/>
  <c r="T15" i="5"/>
  <c r="L15" i="5" a="1"/>
  <c r="L15" i="5" s="1"/>
  <c r="K15" i="5" a="1"/>
  <c r="K15" i="5" s="1"/>
  <c r="AT14" i="5"/>
  <c r="AQ14" i="5"/>
  <c r="AN14" i="5"/>
  <c r="AM14" i="5"/>
  <c r="AR14" i="5" s="1"/>
  <c r="AL14" i="5"/>
  <c r="AJ14" i="5"/>
  <c r="AE14" i="5"/>
  <c r="AD14" i="5"/>
  <c r="AC14" i="5"/>
  <c r="AF14" i="5" s="1" a="1"/>
  <c r="AF14" i="5" s="1"/>
  <c r="Y14" i="5"/>
  <c r="X14" i="5"/>
  <c r="V14" i="5"/>
  <c r="T14" i="5"/>
  <c r="R14" i="5"/>
  <c r="Q14" i="5"/>
  <c r="P14" i="5"/>
  <c r="O14" i="5"/>
  <c r="L14" i="5" a="1"/>
  <c r="L14" i="5" s="1"/>
  <c r="K14" i="5" a="1"/>
  <c r="K14" i="5" s="1"/>
  <c r="AQ13" i="5"/>
  <c r="AN13" i="5"/>
  <c r="AM13" i="5"/>
  <c r="AR13" i="5" s="1"/>
  <c r="AL13" i="5"/>
  <c r="AJ13" i="5"/>
  <c r="AE13" i="5"/>
  <c r="AD13" i="5"/>
  <c r="AC13" i="5"/>
  <c r="AF13" i="5" s="1" a="1"/>
  <c r="AF13" i="5" s="1"/>
  <c r="Y13" i="5"/>
  <c r="X13" i="5"/>
  <c r="V13" i="5"/>
  <c r="T13" i="5"/>
  <c r="R13" i="5"/>
  <c r="Q13" i="5"/>
  <c r="P13" i="5"/>
  <c r="O13" i="5"/>
  <c r="L13" i="5" a="1"/>
  <c r="L13" i="5" s="1"/>
  <c r="K13" i="5" a="1"/>
  <c r="K13" i="5" s="1"/>
  <c r="AT12" i="5"/>
  <c r="AQ12" i="5"/>
  <c r="AN12" i="5"/>
  <c r="AM12" i="5"/>
  <c r="AR12" i="5" s="1"/>
  <c r="AL12" i="5"/>
  <c r="AJ12" i="5"/>
  <c r="AE12" i="5"/>
  <c r="AD12" i="5"/>
  <c r="AC12" i="5"/>
  <c r="AF12" i="5" s="1" a="1"/>
  <c r="AF12" i="5" s="1"/>
  <c r="Y12" i="5"/>
  <c r="X12" i="5"/>
  <c r="V12" i="5"/>
  <c r="T12" i="5"/>
  <c r="L12" i="5" a="1"/>
  <c r="L12" i="5" s="1"/>
  <c r="K12" i="5" a="1"/>
  <c r="K12" i="5" s="1"/>
  <c r="AQ11" i="5"/>
  <c r="AN11" i="5"/>
  <c r="AM11" i="5"/>
  <c r="AR11" i="5" s="1"/>
  <c r="AL11" i="5"/>
  <c r="AJ11" i="5"/>
  <c r="AE11" i="5"/>
  <c r="AD11" i="5"/>
  <c r="AC11" i="5"/>
  <c r="AF11" i="5" s="1" a="1"/>
  <c r="AF11" i="5" s="1"/>
  <c r="Y11" i="5"/>
  <c r="X11" i="5"/>
  <c r="V11" i="5"/>
  <c r="T11" i="5"/>
  <c r="R11" i="5"/>
  <c r="Q11" i="5"/>
  <c r="P11" i="5"/>
  <c r="O11" i="5"/>
  <c r="L11" i="5" a="1"/>
  <c r="L11" i="5" s="1"/>
  <c r="K11" i="5" a="1"/>
  <c r="K11" i="5" s="1"/>
  <c r="AT10" i="5"/>
  <c r="AS10" i="5"/>
  <c r="AQ10" i="5"/>
  <c r="AN10" i="5"/>
  <c r="AM10" i="5"/>
  <c r="AR10" i="5" s="1"/>
  <c r="AL10" i="5"/>
  <c r="AJ10" i="5"/>
  <c r="AE10" i="5"/>
  <c r="AD10" i="5"/>
  <c r="AC10" i="5"/>
  <c r="AF10" i="5" s="1" a="1"/>
  <c r="AF10" i="5" s="1"/>
  <c r="Y10" i="5"/>
  <c r="X10" i="5"/>
  <c r="V10" i="5"/>
  <c r="T10" i="5"/>
  <c r="R10" i="5"/>
  <c r="Q10" i="5"/>
  <c r="P10" i="5"/>
  <c r="O10" i="5"/>
  <c r="L10" i="5" a="1"/>
  <c r="L10" i="5" s="1"/>
  <c r="K10" i="5" a="1"/>
  <c r="K10" i="5" s="1"/>
  <c r="AQ9" i="5"/>
  <c r="AN9" i="5"/>
  <c r="AM9" i="5"/>
  <c r="AR9" i="5" s="1"/>
  <c r="AL9" i="5"/>
  <c r="AD9" i="5"/>
  <c r="AE9" i="5" s="1"/>
  <c r="V9" i="5"/>
  <c r="L9" i="5" a="1"/>
  <c r="L9" i="5" s="1"/>
  <c r="K9" i="5" a="1"/>
  <c r="K9" i="5" s="1"/>
  <c r="AQ8" i="5"/>
  <c r="AN8" i="5"/>
  <c r="AM8" i="5"/>
  <c r="AR8" i="5" s="1"/>
  <c r="AL8" i="5"/>
  <c r="AJ8" i="5"/>
  <c r="AE8" i="5"/>
  <c r="AD8" i="5"/>
  <c r="AC8" i="5"/>
  <c r="AF8" i="5" s="1" a="1"/>
  <c r="AF8" i="5" s="1"/>
  <c r="Y8" i="5"/>
  <c r="X8" i="5"/>
  <c r="V8" i="5"/>
  <c r="T8" i="5"/>
  <c r="R8" i="5"/>
  <c r="Q8" i="5"/>
  <c r="P8" i="5"/>
  <c r="O8" i="5"/>
  <c r="L8" i="5" a="1"/>
  <c r="L8" i="5" s="1"/>
  <c r="K8" i="5" a="1"/>
  <c r="K8" i="5" s="1"/>
  <c r="AQ7" i="5"/>
  <c r="AN7" i="5"/>
  <c r="AM7" i="5"/>
  <c r="AR7" i="5" s="1"/>
  <c r="AL7" i="5"/>
  <c r="AJ7" i="5"/>
  <c r="AE7" i="5"/>
  <c r="AD7" i="5"/>
  <c r="AC7" i="5"/>
  <c r="AF7" i="5" s="1" a="1"/>
  <c r="AF7" i="5" s="1"/>
  <c r="Y7" i="5"/>
  <c r="X7" i="5"/>
  <c r="V7" i="5"/>
  <c r="T7" i="5"/>
  <c r="R7" i="5"/>
  <c r="Q7" i="5"/>
  <c r="P7" i="5"/>
  <c r="O7" i="5"/>
  <c r="L7" i="5" a="1"/>
  <c r="L7" i="5" s="1"/>
  <c r="K7" i="5" a="1"/>
  <c r="K7" i="5" s="1"/>
  <c r="AQ6" i="5"/>
  <c r="AN6" i="5"/>
  <c r="AM6" i="5"/>
  <c r="AR6" i="5" s="1"/>
  <c r="AL6" i="5"/>
  <c r="AJ6" i="5"/>
  <c r="AE6" i="5"/>
  <c r="AD6" i="5"/>
  <c r="AC6" i="5"/>
  <c r="AF6" i="5" s="1" a="1"/>
  <c r="AF6" i="5" s="1"/>
  <c r="Y6" i="5"/>
  <c r="X6" i="5"/>
  <c r="V6" i="5"/>
  <c r="T6" i="5"/>
  <c r="R6" i="5"/>
  <c r="Q6" i="5"/>
  <c r="P6" i="5"/>
  <c r="O6" i="5"/>
  <c r="L6" i="5" a="1"/>
  <c r="L6" i="5" s="1"/>
  <c r="K6" i="5" a="1"/>
  <c r="K6" i="5" s="1"/>
  <c r="AQ5" i="5"/>
  <c r="AN5" i="5"/>
  <c r="AM5" i="5"/>
  <c r="AR5" i="5" s="1"/>
  <c r="AL5" i="5"/>
  <c r="AJ5" i="5"/>
  <c r="AF5" i="5" a="1"/>
  <c r="AF5" i="5" s="1"/>
  <c r="AE5" i="5"/>
  <c r="V5" i="5"/>
  <c r="R5" i="5"/>
  <c r="Q5" i="5"/>
  <c r="P5" i="5"/>
  <c r="O5" i="5"/>
  <c r="K5" i="5" a="1"/>
  <c r="K5" i="5" s="1"/>
  <c r="AQ4" i="5"/>
  <c r="AN4" i="5"/>
  <c r="AM4" i="5"/>
  <c r="AR4" i="5" s="1"/>
  <c r="AL4" i="5"/>
  <c r="AJ4" i="5"/>
  <c r="AB4" i="5" a="1"/>
  <c r="AB4" i="5" s="1"/>
  <c r="X4" i="5"/>
  <c r="V4" i="5"/>
  <c r="T4" i="5"/>
  <c r="R4" i="5"/>
  <c r="Q4" i="5"/>
  <c r="P4" i="5"/>
  <c r="O4" i="5"/>
  <c r="L4" i="5" a="1"/>
  <c r="L4" i="5" s="1"/>
  <c r="K4" i="5" a="1"/>
  <c r="K4" i="5" s="1"/>
  <c r="AX3" i="5"/>
  <c r="AW3" i="5"/>
  <c r="AV3" i="5"/>
  <c r="AU3" i="5"/>
  <c r="AT3" i="5"/>
  <c r="AS3" i="5"/>
  <c r="AQ3" i="5"/>
  <c r="AN3" i="5"/>
  <c r="AM3" i="5"/>
  <c r="AR3" i="5" s="1"/>
  <c r="AL3" i="5"/>
  <c r="AJ3" i="5"/>
  <c r="AI3" i="5"/>
  <c r="AH3" i="5"/>
  <c r="AB3" i="5" a="1"/>
  <c r="AB3" i="5" s="1"/>
  <c r="Y3" i="5"/>
  <c r="X3" i="5"/>
  <c r="V3" i="5"/>
  <c r="T3" i="5"/>
  <c r="R3" i="5"/>
  <c r="Q3" i="5"/>
  <c r="P3" i="5"/>
  <c r="O3" i="5"/>
  <c r="AX2" i="5"/>
  <c r="AW2" i="5"/>
  <c r="AV2" i="5"/>
  <c r="AU2" i="5"/>
  <c r="AT2" i="5"/>
  <c r="AS2" i="5"/>
  <c r="AQ2" i="5"/>
  <c r="AN2" i="5"/>
  <c r="AM2" i="5"/>
  <c r="AR2" i="5" s="1"/>
  <c r="AL2" i="5"/>
  <c r="AJ2" i="5"/>
  <c r="AI2" i="5"/>
  <c r="AH2" i="5"/>
  <c r="AB2" i="5" a="1"/>
  <c r="AB2" i="5" s="1"/>
  <c r="Y2" i="5"/>
  <c r="X2" i="5"/>
  <c r="V2" i="5"/>
  <c r="T2" i="5"/>
  <c r="R2" i="5"/>
  <c r="Q2" i="5"/>
  <c r="P2" i="5"/>
  <c r="O2" i="5"/>
  <c r="L2" i="5" a="1"/>
  <c r="L2" i="5" s="1"/>
  <c r="K2" i="5" a="1"/>
  <c r="K2" i="5" s="1"/>
  <c r="Q80" i="9" l="1"/>
  <c r="AS26" i="9"/>
  <c r="Y63" i="9"/>
  <c r="AX29" i="9"/>
  <c r="X77" i="9"/>
  <c r="Y106" i="9"/>
  <c r="X106" i="9"/>
  <c r="AX27" i="9"/>
  <c r="AV27" i="9"/>
  <c r="AH75" i="9"/>
  <c r="AI75" i="9"/>
  <c r="AJ75" i="9"/>
  <c r="AT149" i="9"/>
  <c r="AN12" i="9"/>
  <c r="AL29" i="9"/>
  <c r="AV111" i="9"/>
  <c r="O134" i="9"/>
  <c r="AU60" i="9"/>
  <c r="AV60" i="9"/>
  <c r="AH60" i="9"/>
  <c r="AI60" i="9"/>
  <c r="AI153" i="9"/>
  <c r="AH153" i="9"/>
  <c r="AE122" i="9"/>
  <c r="AC122" i="9"/>
  <c r="AF122" i="9" s="1" a="1"/>
  <c r="AF122" i="9" s="1"/>
  <c r="AT27" i="5"/>
  <c r="AX27" i="5"/>
  <c r="AJ27" i="5"/>
  <c r="AM141" i="9"/>
  <c r="AR141" i="9" s="1"/>
  <c r="AN141" i="9"/>
  <c r="AD8" i="9"/>
  <c r="AE8" i="9"/>
  <c r="Y101" i="9"/>
  <c r="X101" i="9"/>
  <c r="X125" i="9"/>
  <c r="Y125" i="9"/>
  <c r="P8" i="9"/>
  <c r="O8" i="9"/>
  <c r="AH72" i="9"/>
  <c r="AI72" i="9"/>
  <c r="AU122" i="9"/>
  <c r="AI122" i="9"/>
  <c r="AI141" i="9"/>
  <c r="AS141" i="9"/>
  <c r="AJ141" i="9"/>
  <c r="AJ5" i="9"/>
  <c r="Y84" i="9"/>
  <c r="X123" i="9"/>
  <c r="AT75" i="9"/>
  <c r="Q134" i="9"/>
  <c r="AL101" i="9"/>
  <c r="AV5" i="9"/>
  <c r="AU75" i="9"/>
  <c r="AT21" i="9"/>
  <c r="AU21" i="9"/>
  <c r="AL109" i="9"/>
  <c r="AN109" i="9"/>
  <c r="AM109" i="9"/>
  <c r="AR109" i="9" s="1"/>
  <c r="AM20" i="5"/>
  <c r="AR20" i="5" s="1"/>
  <c r="AN20" i="5"/>
  <c r="O28" i="9"/>
  <c r="R28" i="9"/>
  <c r="AW20" i="5"/>
  <c r="AH20" i="5"/>
  <c r="AS20" i="5"/>
  <c r="AJ20" i="5"/>
  <c r="R27" i="5"/>
  <c r="O27" i="5"/>
  <c r="AX83" i="9"/>
  <c r="AV83" i="9"/>
  <c r="AI83" i="9"/>
  <c r="AU83" i="9"/>
  <c r="AH83" i="9"/>
  <c r="AJ83" i="9"/>
  <c r="AT83" i="9"/>
  <c r="AS83" i="9"/>
  <c r="AE31" i="5"/>
  <c r="AC31" i="5"/>
  <c r="AF31" i="5" s="1" a="1"/>
  <c r="AF31" i="5" s="1"/>
  <c r="AX30" i="5"/>
  <c r="AH30" i="5"/>
  <c r="AS30" i="5"/>
  <c r="AD20" i="9"/>
  <c r="AC20" i="9"/>
  <c r="AF20" i="9" s="1" a="1"/>
  <c r="AF20" i="9" s="1"/>
  <c r="AE20" i="9"/>
  <c r="P21" i="9"/>
  <c r="Q21" i="9"/>
  <c r="AE2" i="5"/>
  <c r="AC2" i="5"/>
  <c r="AF2" i="5" s="1" a="1"/>
  <c r="AF2" i="5" s="1"/>
  <c r="AW12" i="9"/>
  <c r="AX12" i="9"/>
  <c r="AW27" i="5"/>
  <c r="R8" i="9"/>
  <c r="Q8" i="9"/>
  <c r="Q20" i="9"/>
  <c r="R20" i="9"/>
  <c r="O20" i="9"/>
  <c r="AS67" i="9"/>
  <c r="AX67" i="9"/>
  <c r="AI67" i="9"/>
  <c r="AV67" i="9"/>
  <c r="AT67" i="9"/>
  <c r="AW68" i="9"/>
  <c r="AX68" i="9"/>
  <c r="AI68" i="9"/>
  <c r="AT68" i="9"/>
  <c r="AH68" i="9"/>
  <c r="R123" i="9"/>
  <c r="Q123" i="9"/>
  <c r="AM138" i="9"/>
  <c r="AR138" i="9" s="1"/>
  <c r="AL138" i="9"/>
  <c r="Y143" i="9"/>
  <c r="X143" i="9"/>
  <c r="X64" i="9"/>
  <c r="O85" i="9"/>
  <c r="AM98" i="9"/>
  <c r="AR98" i="9" s="1"/>
  <c r="AN98" i="9"/>
  <c r="R99" i="9"/>
  <c r="O99" i="9"/>
  <c r="AE102" i="9"/>
  <c r="O118" i="9"/>
  <c r="Q126" i="9"/>
  <c r="R126" i="9"/>
  <c r="AU134" i="9"/>
  <c r="AS134" i="9"/>
  <c r="Y153" i="9"/>
  <c r="X153" i="9"/>
  <c r="R73" i="9"/>
  <c r="P73" i="9"/>
  <c r="O73" i="9"/>
  <c r="Y78" i="9"/>
  <c r="X78" i="9"/>
  <c r="Q12" i="9"/>
  <c r="O12" i="9"/>
  <c r="AD62" i="9"/>
  <c r="AX73" i="9"/>
  <c r="AS73" i="9"/>
  <c r="AI73" i="9"/>
  <c r="AH73" i="9"/>
  <c r="Y93" i="9"/>
  <c r="AW94" i="9"/>
  <c r="AT94" i="9"/>
  <c r="AL98" i="9"/>
  <c r="P99" i="9"/>
  <c r="O126" i="9"/>
  <c r="AE149" i="9"/>
  <c r="AC149" i="9"/>
  <c r="AF149" i="9" s="1" a="1"/>
  <c r="AF149" i="9" s="1"/>
  <c r="Q85" i="9"/>
  <c r="P85" i="9"/>
  <c r="O114" i="9"/>
  <c r="Q114" i="9"/>
  <c r="P114" i="9"/>
  <c r="P24" i="9"/>
  <c r="Q24" i="9"/>
  <c r="AJ27" i="9"/>
  <c r="AI27" i="9"/>
  <c r="R29" i="9"/>
  <c r="Q29" i="9"/>
  <c r="AS62" i="9"/>
  <c r="AJ62" i="9"/>
  <c r="AH63" i="9"/>
  <c r="AV63" i="9"/>
  <c r="AU63" i="9"/>
  <c r="AX85" i="9"/>
  <c r="AJ85" i="9"/>
  <c r="Q99" i="9"/>
  <c r="AC120" i="9"/>
  <c r="AF120" i="9" s="1" a="1"/>
  <c r="AF120" i="9" s="1"/>
  <c r="AE120" i="9"/>
  <c r="AV133" i="9"/>
  <c r="AH133" i="9"/>
  <c r="Y140" i="9"/>
  <c r="X140" i="9"/>
  <c r="AN5" i="9"/>
  <c r="AL5" i="9"/>
  <c r="AT19" i="9"/>
  <c r="AU19" i="9"/>
  <c r="Y51" i="9"/>
  <c r="AT5" i="9"/>
  <c r="AS5" i="9"/>
  <c r="AW14" i="9"/>
  <c r="O29" i="9"/>
  <c r="X40" i="9"/>
  <c r="AI63" i="9"/>
  <c r="O64" i="9"/>
  <c r="P64" i="9"/>
  <c r="AW67" i="9"/>
  <c r="AD75" i="9"/>
  <c r="AC75" i="9"/>
  <c r="AF75" i="9" s="1" a="1"/>
  <c r="AF75" i="9" s="1"/>
  <c r="AD120" i="9"/>
  <c r="AX123" i="9"/>
  <c r="AM124" i="9"/>
  <c r="AR124" i="9" s="1"/>
  <c r="AL125" i="9"/>
  <c r="AM125" i="9"/>
  <c r="AR125" i="9" s="1"/>
  <c r="AI133" i="9"/>
  <c r="AL87" i="9"/>
  <c r="AM87" i="9"/>
  <c r="AR87" i="9" s="1"/>
  <c r="AU27" i="5"/>
  <c r="AH5" i="9"/>
  <c r="R19" i="9"/>
  <c r="O19" i="9"/>
  <c r="AJ26" i="9"/>
  <c r="P40" i="9"/>
  <c r="R40" i="9"/>
  <c r="AH51" i="9"/>
  <c r="AI51" i="9"/>
  <c r="AV51" i="9"/>
  <c r="AU51" i="9"/>
  <c r="AN62" i="9"/>
  <c r="AM62" i="9"/>
  <c r="AR62" i="9" s="1"/>
  <c r="AL62" i="9"/>
  <c r="R64" i="9"/>
  <c r="AS68" i="9"/>
  <c r="AW73" i="9"/>
  <c r="AE75" i="9"/>
  <c r="AN79" i="9"/>
  <c r="AL79" i="9"/>
  <c r="O84" i="9"/>
  <c r="R84" i="9"/>
  <c r="P84" i="9"/>
  <c r="AV106" i="9"/>
  <c r="AW106" i="9"/>
  <c r="AN111" i="9"/>
  <c r="AM111" i="9"/>
  <c r="AR111" i="9" s="1"/>
  <c r="AN125" i="9"/>
  <c r="AC144" i="9"/>
  <c r="AF144" i="9" s="1" a="1"/>
  <c r="AF144" i="9" s="1"/>
  <c r="AE144" i="9"/>
  <c r="AV27" i="5"/>
  <c r="AI5" i="9"/>
  <c r="P19" i="9"/>
  <c r="AT27" i="9"/>
  <c r="AL28" i="9"/>
  <c r="AM28" i="9"/>
  <c r="AR28" i="9" s="1"/>
  <c r="AH36" i="9"/>
  <c r="O40" i="9"/>
  <c r="AU72" i="9"/>
  <c r="AV72" i="9"/>
  <c r="X73" i="9"/>
  <c r="Y73" i="9"/>
  <c r="AX80" i="9"/>
  <c r="AS138" i="9"/>
  <c r="AJ138" i="9"/>
  <c r="AD147" i="9"/>
  <c r="AC147" i="9"/>
  <c r="AF147" i="9" s="1" a="1"/>
  <c r="AF147" i="9" s="1"/>
  <c r="R134" i="9"/>
  <c r="AJ153" i="9"/>
  <c r="O80" i="9"/>
  <c r="X94" i="9"/>
  <c r="AS153" i="9"/>
  <c r="AT153" i="9"/>
  <c r="AS75" i="9"/>
  <c r="AE24" i="9"/>
  <c r="AC24" i="9"/>
  <c r="AF24" i="9" s="1" a="1"/>
  <c r="AF24" i="9" s="1"/>
  <c r="AD24" i="9"/>
  <c r="P5" i="9"/>
  <c r="R5" i="9"/>
  <c r="Q5" i="9"/>
  <c r="O5" i="9"/>
  <c r="AX8" i="9"/>
  <c r="AJ8" i="9"/>
  <c r="AW8" i="9"/>
  <c r="AI8" i="9"/>
  <c r="AV8" i="9"/>
  <c r="AH8" i="9"/>
  <c r="AT8" i="9"/>
  <c r="AU8" i="9"/>
  <c r="AS8" i="9"/>
  <c r="AC13" i="9"/>
  <c r="AF13" i="9" s="1" a="1"/>
  <c r="AF13" i="9" s="1"/>
  <c r="AE13" i="9"/>
  <c r="AD13" i="9"/>
  <c r="AE14" i="9"/>
  <c r="AD14" i="9"/>
  <c r="AC14" i="9"/>
  <c r="AF14" i="9" s="1" a="1"/>
  <c r="AF14" i="9" s="1"/>
  <c r="AH24" i="9"/>
  <c r="AX24" i="9"/>
  <c r="AU24" i="9"/>
  <c r="AW24" i="9"/>
  <c r="AV24" i="9"/>
  <c r="AT24" i="9"/>
  <c r="AI24" i="9"/>
  <c r="AS24" i="9"/>
  <c r="AJ24" i="9"/>
  <c r="AE5" i="9"/>
  <c r="AD5" i="9"/>
  <c r="AC5" i="9"/>
  <c r="AF5" i="9" s="1" a="1"/>
  <c r="AF5" i="9" s="1"/>
  <c r="O14" i="9"/>
  <c r="R14" i="9"/>
  <c r="P14" i="9"/>
  <c r="Q14" i="9"/>
  <c r="X21" i="9"/>
  <c r="Y21" i="9"/>
  <c r="Q7" i="9"/>
  <c r="P7" i="9"/>
  <c r="O7" i="9"/>
  <c r="R7" i="9"/>
  <c r="AD7" i="9"/>
  <c r="AE7" i="9"/>
  <c r="AC7" i="9"/>
  <c r="AF7" i="9" s="1" a="1"/>
  <c r="AF7" i="9" s="1"/>
  <c r="X19" i="9"/>
  <c r="Y19" i="9"/>
  <c r="X28" i="9"/>
  <c r="Y28" i="9"/>
  <c r="AE36" i="9"/>
  <c r="AD36" i="9"/>
  <c r="AC36" i="9"/>
  <c r="AF36" i="9" s="1" a="1"/>
  <c r="AF36" i="9" s="1"/>
  <c r="AX20" i="9"/>
  <c r="AW20" i="9"/>
  <c r="AV20" i="9"/>
  <c r="AT20" i="9"/>
  <c r="AU20" i="9"/>
  <c r="AJ20" i="9"/>
  <c r="AI20" i="9"/>
  <c r="AS20" i="9"/>
  <c r="AH20" i="9"/>
  <c r="AE21" i="9"/>
  <c r="AD21" i="9"/>
  <c r="AC21" i="9"/>
  <c r="AF21" i="9" s="1" a="1"/>
  <c r="AF21" i="9" s="1"/>
  <c r="Y27" i="9"/>
  <c r="X27" i="9"/>
  <c r="AE28" i="9"/>
  <c r="AD28" i="9"/>
  <c r="AC28" i="9"/>
  <c r="AF28" i="9" s="1" a="1"/>
  <c r="AF28" i="9" s="1"/>
  <c r="AE12" i="9"/>
  <c r="AD12" i="9"/>
  <c r="AC12" i="9"/>
  <c r="AF12" i="9" s="1" a="1"/>
  <c r="AF12" i="9" s="1"/>
  <c r="AE19" i="9"/>
  <c r="AD19" i="9"/>
  <c r="AC19" i="9"/>
  <c r="AF19" i="9" s="1" a="1"/>
  <c r="AF19" i="9" s="1"/>
  <c r="Y24" i="9"/>
  <c r="X24" i="9"/>
  <c r="AE27" i="9"/>
  <c r="AD27" i="9"/>
  <c r="AC27" i="9"/>
  <c r="AF27" i="9" s="1" a="1"/>
  <c r="AF27" i="9" s="1"/>
  <c r="AE73" i="9"/>
  <c r="AD73" i="9"/>
  <c r="AC73" i="9"/>
  <c r="AF73" i="9" s="1" a="1"/>
  <c r="AF73" i="9" s="1"/>
  <c r="AX97" i="9"/>
  <c r="AU97" i="9"/>
  <c r="AT97" i="9"/>
  <c r="AJ97" i="9"/>
  <c r="AS97" i="9"/>
  <c r="AI97" i="9"/>
  <c r="AH97" i="9"/>
  <c r="AW97" i="9"/>
  <c r="AV97" i="9"/>
  <c r="AD101" i="9"/>
  <c r="AC101" i="9"/>
  <c r="AF101" i="9" s="1" a="1"/>
  <c r="AF101" i="9" s="1"/>
  <c r="AE101" i="9"/>
  <c r="AM5" i="9"/>
  <c r="AR5" i="9" s="1"/>
  <c r="AW5" i="9"/>
  <c r="AH7" i="9"/>
  <c r="AS7" i="9"/>
  <c r="P12" i="9"/>
  <c r="AH12" i="9"/>
  <c r="AX14" i="9"/>
  <c r="AL19" i="9"/>
  <c r="AV19" i="9"/>
  <c r="P20" i="9"/>
  <c r="R21" i="9"/>
  <c r="AL21" i="9"/>
  <c r="AV21" i="9"/>
  <c r="R24" i="9"/>
  <c r="X26" i="9"/>
  <c r="AX26" i="9"/>
  <c r="AV26" i="9"/>
  <c r="AI26" i="9"/>
  <c r="AT26" i="9"/>
  <c r="O27" i="9"/>
  <c r="AN29" i="9"/>
  <c r="AW40" i="9"/>
  <c r="AV40" i="9"/>
  <c r="AU40" i="9"/>
  <c r="AT40" i="9"/>
  <c r="AI40" i="9"/>
  <c r="AH40" i="9"/>
  <c r="P51" i="9"/>
  <c r="O51" i="9"/>
  <c r="R51" i="9"/>
  <c r="AN51" i="9"/>
  <c r="AM51" i="9"/>
  <c r="AR51" i="9" s="1"/>
  <c r="AL51" i="9"/>
  <c r="Y62" i="9"/>
  <c r="X62" i="9"/>
  <c r="Y72" i="9"/>
  <c r="X72" i="9"/>
  <c r="AT77" i="9"/>
  <c r="AS77" i="9"/>
  <c r="AJ77" i="9"/>
  <c r="AI77" i="9"/>
  <c r="AW77" i="9"/>
  <c r="AV77" i="9"/>
  <c r="AH77" i="9"/>
  <c r="AI79" i="9"/>
  <c r="AH79" i="9"/>
  <c r="AX79" i="9"/>
  <c r="AT79" i="9"/>
  <c r="AW79" i="9"/>
  <c r="AV79" i="9"/>
  <c r="AJ79" i="9"/>
  <c r="AS79" i="9"/>
  <c r="AM93" i="9"/>
  <c r="AR93" i="9" s="1"/>
  <c r="AL93" i="9"/>
  <c r="AN93" i="9"/>
  <c r="R97" i="9"/>
  <c r="Q97" i="9"/>
  <c r="P97" i="9"/>
  <c r="O97" i="9"/>
  <c r="R111" i="9"/>
  <c r="Q111" i="9"/>
  <c r="P111" i="9"/>
  <c r="O111" i="9"/>
  <c r="R116" i="9"/>
  <c r="Q116" i="9"/>
  <c r="P116" i="9"/>
  <c r="O116" i="9"/>
  <c r="AX126" i="9"/>
  <c r="AW126" i="9"/>
  <c r="AU126" i="9"/>
  <c r="AJ126" i="9"/>
  <c r="AV126" i="9"/>
  <c r="AI126" i="9"/>
  <c r="AS126" i="9"/>
  <c r="AH126" i="9"/>
  <c r="AT126" i="9"/>
  <c r="O26" i="9"/>
  <c r="Q26" i="9"/>
  <c r="AE29" i="9"/>
  <c r="AD29" i="9"/>
  <c r="AE60" i="9"/>
  <c r="AD60" i="9"/>
  <c r="AC60" i="9"/>
  <c r="AF60" i="9" s="1" a="1"/>
  <c r="AF60" i="9" s="1"/>
  <c r="Q79" i="9"/>
  <c r="P79" i="9"/>
  <c r="O79" i="9"/>
  <c r="R79" i="9"/>
  <c r="AX5" i="9"/>
  <c r="AI7" i="9"/>
  <c r="AT7" i="9"/>
  <c r="AI12" i="9"/>
  <c r="AM19" i="9"/>
  <c r="AR19" i="9" s="1"/>
  <c r="AW19" i="9"/>
  <c r="AM21" i="9"/>
  <c r="AR21" i="9" s="1"/>
  <c r="AW21" i="9"/>
  <c r="R26" i="9"/>
  <c r="AH26" i="9"/>
  <c r="AU26" i="9"/>
  <c r="Q27" i="9"/>
  <c r="AW27" i="9"/>
  <c r="AU27" i="9"/>
  <c r="AH27" i="9"/>
  <c r="AS27" i="9"/>
  <c r="AJ40" i="9"/>
  <c r="Q51" i="9"/>
  <c r="AE51" i="9"/>
  <c r="AD51" i="9"/>
  <c r="Q62" i="9"/>
  <c r="P62" i="9"/>
  <c r="O62" i="9"/>
  <c r="R67" i="9"/>
  <c r="Q67" i="9"/>
  <c r="P67" i="9"/>
  <c r="O67" i="9"/>
  <c r="R72" i="9"/>
  <c r="Q72" i="9"/>
  <c r="O72" i="9"/>
  <c r="AN72" i="9"/>
  <c r="AM72" i="9"/>
  <c r="AR72" i="9" s="1"/>
  <c r="AD90" i="9"/>
  <c r="AC90" i="9"/>
  <c r="AF90" i="9" s="1" a="1"/>
  <c r="AF90" i="9" s="1"/>
  <c r="AE90" i="9"/>
  <c r="R107" i="9"/>
  <c r="Q107" i="9"/>
  <c r="P107" i="9"/>
  <c r="O107" i="9"/>
  <c r="AU7" i="9"/>
  <c r="AX19" i="9"/>
  <c r="R27" i="9"/>
  <c r="AN77" i="9"/>
  <c r="AM77" i="9"/>
  <c r="AR77" i="9" s="1"/>
  <c r="AL77" i="9"/>
  <c r="O103" i="9"/>
  <c r="R103" i="9"/>
  <c r="Q103" i="9"/>
  <c r="P103" i="9"/>
  <c r="AV7" i="9"/>
  <c r="X12" i="9"/>
  <c r="AT12" i="9"/>
  <c r="AH14" i="9"/>
  <c r="AS14" i="9"/>
  <c r="AH19" i="9"/>
  <c r="AH21" i="9"/>
  <c r="AL24" i="9"/>
  <c r="AU29" i="9"/>
  <c r="AT29" i="9"/>
  <c r="AS29" i="9"/>
  <c r="AJ29" i="9"/>
  <c r="AW29" i="9"/>
  <c r="AV29" i="9"/>
  <c r="O36" i="9"/>
  <c r="P63" i="9"/>
  <c r="O63" i="9"/>
  <c r="R63" i="9"/>
  <c r="AE63" i="9"/>
  <c r="AD63" i="9"/>
  <c r="AE72" i="9"/>
  <c r="AD72" i="9"/>
  <c r="AC72" i="9"/>
  <c r="AF72" i="9" s="1" a="1"/>
  <c r="AF72" i="9" s="1"/>
  <c r="R77" i="9"/>
  <c r="Q77" i="9"/>
  <c r="P77" i="9"/>
  <c r="O77" i="9"/>
  <c r="AN84" i="9"/>
  <c r="AM84" i="9"/>
  <c r="AR84" i="9" s="1"/>
  <c r="AL84" i="9"/>
  <c r="Y97" i="9"/>
  <c r="X97" i="9"/>
  <c r="AJ7" i="9"/>
  <c r="AX21" i="9"/>
  <c r="AD78" i="9"/>
  <c r="AC78" i="9"/>
  <c r="AF78" i="9" s="1" a="1"/>
  <c r="AF78" i="9" s="1"/>
  <c r="AE78" i="9"/>
  <c r="AW7" i="9"/>
  <c r="AU12" i="9"/>
  <c r="AI14" i="9"/>
  <c r="AT14" i="9"/>
  <c r="AI19" i="9"/>
  <c r="AI21" i="9"/>
  <c r="AM24" i="9"/>
  <c r="AR24" i="9" s="1"/>
  <c r="AN26" i="9"/>
  <c r="AL26" i="9"/>
  <c r="AV28" i="9"/>
  <c r="AU28" i="9"/>
  <c r="AT28" i="9"/>
  <c r="AX28" i="9"/>
  <c r="Y29" i="9"/>
  <c r="X29" i="9"/>
  <c r="P36" i="9"/>
  <c r="Y60" i="9"/>
  <c r="X60" i="9"/>
  <c r="AX64" i="9"/>
  <c r="AW64" i="9"/>
  <c r="AV64" i="9"/>
  <c r="AU64" i="9"/>
  <c r="AS64" i="9"/>
  <c r="AJ64" i="9"/>
  <c r="AI64" i="9"/>
  <c r="AE68" i="9"/>
  <c r="AD68" i="9"/>
  <c r="AC68" i="9"/>
  <c r="AF68" i="9" s="1" a="1"/>
  <c r="AF68" i="9" s="1"/>
  <c r="AN73" i="9"/>
  <c r="AM73" i="9"/>
  <c r="AR73" i="9" s="1"/>
  <c r="X83" i="9"/>
  <c r="Y83" i="9"/>
  <c r="AE93" i="9"/>
  <c r="AD93" i="9"/>
  <c r="AC93" i="9"/>
  <c r="AF93" i="9" s="1" a="1"/>
  <c r="AF93" i="9" s="1"/>
  <c r="Y107" i="9"/>
  <c r="X107" i="9"/>
  <c r="AJ12" i="9"/>
  <c r="AS12" i="9"/>
  <c r="AD88" i="9"/>
  <c r="AC88" i="9"/>
  <c r="AF88" i="9" s="1" a="1"/>
  <c r="AF88" i="9" s="1"/>
  <c r="AE88" i="9"/>
  <c r="X5" i="9"/>
  <c r="AC8" i="9"/>
  <c r="AF8" i="9" s="1" a="1"/>
  <c r="AF8" i="9" s="1"/>
  <c r="AL12" i="9"/>
  <c r="AV12" i="9"/>
  <c r="AJ14" i="9"/>
  <c r="AU14" i="9"/>
  <c r="AJ19" i="9"/>
  <c r="AS19" i="9"/>
  <c r="O21" i="9"/>
  <c r="AJ21" i="9"/>
  <c r="AS21" i="9"/>
  <c r="O24" i="9"/>
  <c r="AD26" i="9"/>
  <c r="AM26" i="9"/>
  <c r="AR26" i="9" s="1"/>
  <c r="AL27" i="9"/>
  <c r="P28" i="9"/>
  <c r="AH28" i="9"/>
  <c r="AS28" i="9"/>
  <c r="P29" i="9"/>
  <c r="AI29" i="9"/>
  <c r="Q36" i="9"/>
  <c r="AD40" i="9"/>
  <c r="AS40" i="9"/>
  <c r="R60" i="9"/>
  <c r="Q60" i="9"/>
  <c r="O60" i="9"/>
  <c r="AN60" i="9"/>
  <c r="AM60" i="9"/>
  <c r="AR60" i="9" s="1"/>
  <c r="AH64" i="9"/>
  <c r="AE67" i="9"/>
  <c r="AD67" i="9"/>
  <c r="AL73" i="9"/>
  <c r="AX77" i="9"/>
  <c r="AS78" i="9"/>
  <c r="AJ78" i="9"/>
  <c r="AI78" i="9"/>
  <c r="AH78" i="9"/>
  <c r="AX78" i="9"/>
  <c r="AW78" i="9"/>
  <c r="AV78" i="9"/>
  <c r="AT78" i="9"/>
  <c r="Y98" i="9"/>
  <c r="X98" i="9"/>
  <c r="AE103" i="9"/>
  <c r="AD103" i="9"/>
  <c r="AC103" i="9"/>
  <c r="AF103" i="9" s="1" a="1"/>
  <c r="AF103" i="9" s="1"/>
  <c r="AM40" i="9"/>
  <c r="AR40" i="9" s="1"/>
  <c r="AL40" i="9"/>
  <c r="AN63" i="9"/>
  <c r="AM63" i="9"/>
  <c r="AR63" i="9" s="1"/>
  <c r="AL63" i="9"/>
  <c r="AD64" i="9"/>
  <c r="AC64" i="9"/>
  <c r="AF64" i="9" s="1" a="1"/>
  <c r="AF64" i="9" s="1"/>
  <c r="R78" i="9"/>
  <c r="Q78" i="9"/>
  <c r="P78" i="9"/>
  <c r="O78" i="9"/>
  <c r="AE26" i="9"/>
  <c r="AN27" i="9"/>
  <c r="Q28" i="9"/>
  <c r="AI28" i="9"/>
  <c r="AW28" i="9"/>
  <c r="AV36" i="9"/>
  <c r="AU36" i="9"/>
  <c r="AJ36" i="9"/>
  <c r="AT36" i="9"/>
  <c r="AI36" i="9"/>
  <c r="AX36" i="9"/>
  <c r="AW36" i="9"/>
  <c r="AE40" i="9"/>
  <c r="AI62" i="9"/>
  <c r="AH62" i="9"/>
  <c r="AX62" i="9"/>
  <c r="AW62" i="9"/>
  <c r="AU62" i="9"/>
  <c r="AT62" i="9"/>
  <c r="AV62" i="9"/>
  <c r="AN64" i="9"/>
  <c r="AM64" i="9"/>
  <c r="AR64" i="9" s="1"/>
  <c r="AL64" i="9"/>
  <c r="R68" i="9"/>
  <c r="P68" i="9"/>
  <c r="O68" i="9"/>
  <c r="P75" i="9"/>
  <c r="O75" i="9"/>
  <c r="R75" i="9"/>
  <c r="AE77" i="9"/>
  <c r="AD77" i="9"/>
  <c r="AC77" i="9"/>
  <c r="AF77" i="9" s="1" a="1"/>
  <c r="AF77" i="9" s="1"/>
  <c r="AM78" i="9"/>
  <c r="AR78" i="9" s="1"/>
  <c r="AL78" i="9"/>
  <c r="AU79" i="9"/>
  <c r="AE83" i="9"/>
  <c r="AD83" i="9"/>
  <c r="AC83" i="9"/>
  <c r="AF83" i="9" s="1" a="1"/>
  <c r="AF83" i="9" s="1"/>
  <c r="AN28" i="9"/>
  <c r="AJ51" i="9"/>
  <c r="AS51" i="9"/>
  <c r="AW60" i="9"/>
  <c r="AE62" i="9"/>
  <c r="AJ63" i="9"/>
  <c r="AS63" i="9"/>
  <c r="Q64" i="9"/>
  <c r="AJ67" i="9"/>
  <c r="AU67" i="9"/>
  <c r="AW72" i="9"/>
  <c r="P80" i="9"/>
  <c r="AC80" i="9"/>
  <c r="AF80" i="9" s="1" a="1"/>
  <c r="AF80" i="9" s="1"/>
  <c r="AE80" i="9"/>
  <c r="AX84" i="9"/>
  <c r="AW84" i="9"/>
  <c r="AV84" i="9"/>
  <c r="AU84" i="9"/>
  <c r="AS84" i="9"/>
  <c r="AJ84" i="9"/>
  <c r="AI84" i="9"/>
  <c r="AT93" i="9"/>
  <c r="AS93" i="9"/>
  <c r="AJ93" i="9"/>
  <c r="AI93" i="9"/>
  <c r="AH93" i="9"/>
  <c r="AW93" i="9"/>
  <c r="AV93" i="9"/>
  <c r="AM97" i="9"/>
  <c r="AR97" i="9" s="1"/>
  <c r="AL97" i="9"/>
  <c r="AE98" i="9"/>
  <c r="AD98" i="9"/>
  <c r="AE99" i="9"/>
  <c r="AD99" i="9"/>
  <c r="AC99" i="9"/>
  <c r="AF99" i="9" s="1" a="1"/>
  <c r="AF99" i="9" s="1"/>
  <c r="AW118" i="9"/>
  <c r="AV118" i="9"/>
  <c r="AU118" i="9"/>
  <c r="AT118" i="9"/>
  <c r="AS118" i="9"/>
  <c r="AJ118" i="9"/>
  <c r="AI118" i="9"/>
  <c r="AH118" i="9"/>
  <c r="AD123" i="9"/>
  <c r="AE123" i="9"/>
  <c r="AC123" i="9"/>
  <c r="AF123" i="9" s="1" a="1"/>
  <c r="AF123" i="9" s="1"/>
  <c r="AX60" i="9"/>
  <c r="AX72" i="9"/>
  <c r="AN75" i="9"/>
  <c r="AM75" i="9"/>
  <c r="AR75" i="9" s="1"/>
  <c r="P83" i="9"/>
  <c r="O83" i="9"/>
  <c r="R83" i="9"/>
  <c r="AW85" i="9"/>
  <c r="AV85" i="9"/>
  <c r="AU85" i="9"/>
  <c r="AT85" i="9"/>
  <c r="AI85" i="9"/>
  <c r="AH85" i="9"/>
  <c r="Y87" i="9"/>
  <c r="X87" i="9"/>
  <c r="AD94" i="9"/>
  <c r="AC94" i="9"/>
  <c r="AF94" i="9" s="1" a="1"/>
  <c r="AF94" i="9" s="1"/>
  <c r="AN97" i="9"/>
  <c r="R98" i="9"/>
  <c r="P98" i="9"/>
  <c r="O98" i="9"/>
  <c r="AC98" i="9"/>
  <c r="AF98" i="9" s="1" a="1"/>
  <c r="AF98" i="9" s="1"/>
  <c r="AV99" i="9"/>
  <c r="AT99" i="9"/>
  <c r="AS99" i="9"/>
  <c r="AJ99" i="9"/>
  <c r="AX99" i="9"/>
  <c r="AU99" i="9"/>
  <c r="AH99" i="9"/>
  <c r="R122" i="9"/>
  <c r="Q122" i="9"/>
  <c r="P122" i="9"/>
  <c r="O122" i="9"/>
  <c r="AT80" i="9"/>
  <c r="AI80" i="9"/>
  <c r="AS80" i="9"/>
  <c r="AH80" i="9"/>
  <c r="AW80" i="9"/>
  <c r="AV80" i="9"/>
  <c r="AN83" i="9"/>
  <c r="AM83" i="9"/>
  <c r="AR83" i="9" s="1"/>
  <c r="AL83" i="9"/>
  <c r="Y85" i="9"/>
  <c r="X85" i="9"/>
  <c r="AM85" i="9"/>
  <c r="AR85" i="9" s="1"/>
  <c r="AL85" i="9"/>
  <c r="AE87" i="9"/>
  <c r="AD87" i="9"/>
  <c r="R94" i="9"/>
  <c r="Q94" i="9"/>
  <c r="P94" i="9"/>
  <c r="O94" i="9"/>
  <c r="AS94" i="9"/>
  <c r="AJ94" i="9"/>
  <c r="AI94" i="9"/>
  <c r="AH94" i="9"/>
  <c r="AX94" i="9"/>
  <c r="AV94" i="9"/>
  <c r="AU94" i="9"/>
  <c r="AE107" i="9"/>
  <c r="AD107" i="9"/>
  <c r="AW51" i="9"/>
  <c r="AJ60" i="9"/>
  <c r="AS60" i="9"/>
  <c r="AW63" i="9"/>
  <c r="AJ68" i="9"/>
  <c r="AU68" i="9"/>
  <c r="AJ72" i="9"/>
  <c r="AS72" i="9"/>
  <c r="Q73" i="9"/>
  <c r="AJ73" i="9"/>
  <c r="AT73" i="9"/>
  <c r="AX75" i="9"/>
  <c r="AW75" i="9"/>
  <c r="Y79" i="9"/>
  <c r="AJ80" i="9"/>
  <c r="AT84" i="9"/>
  <c r="AN85" i="9"/>
  <c r="R87" i="9"/>
  <c r="P87" i="9"/>
  <c r="O87" i="9"/>
  <c r="AC87" i="9"/>
  <c r="AF87" i="9" s="1" a="1"/>
  <c r="AF87" i="9" s="1"/>
  <c r="AN94" i="9"/>
  <c r="AL94" i="9"/>
  <c r="AD106" i="9"/>
  <c r="AC106" i="9"/>
  <c r="AF106" i="9" s="1" a="1"/>
  <c r="AF106" i="9" s="1"/>
  <c r="AE106" i="9"/>
  <c r="AC107" i="9"/>
  <c r="AF107" i="9" s="1" a="1"/>
  <c r="AF107" i="9" s="1"/>
  <c r="AE109" i="9"/>
  <c r="AD109" i="9"/>
  <c r="AC109" i="9"/>
  <c r="AF109" i="9" s="1" a="1"/>
  <c r="AF109" i="9" s="1"/>
  <c r="AE111" i="9"/>
  <c r="AD111" i="9"/>
  <c r="AC111" i="9"/>
  <c r="AF111" i="9" s="1" a="1"/>
  <c r="AF111" i="9" s="1"/>
  <c r="AD114" i="9"/>
  <c r="AC114" i="9"/>
  <c r="AF114" i="9" s="1" a="1"/>
  <c r="AF114" i="9" s="1"/>
  <c r="AE114" i="9"/>
  <c r="AE124" i="9"/>
  <c r="AC124" i="9"/>
  <c r="AF124" i="9" s="1" a="1"/>
  <c r="AF124" i="9" s="1"/>
  <c r="AD124" i="9"/>
  <c r="AX51" i="9"/>
  <c r="AT60" i="9"/>
  <c r="AX63" i="9"/>
  <c r="AV68" i="9"/>
  <c r="AT72" i="9"/>
  <c r="AU73" i="9"/>
  <c r="Q87" i="9"/>
  <c r="AV87" i="9"/>
  <c r="AU87" i="9"/>
  <c r="AT87" i="9"/>
  <c r="AS87" i="9"/>
  <c r="AJ87" i="9"/>
  <c r="AH87" i="9"/>
  <c r="AX87" i="9"/>
  <c r="AW87" i="9"/>
  <c r="P93" i="9"/>
  <c r="O93" i="9"/>
  <c r="R93" i="9"/>
  <c r="AU93" i="9"/>
  <c r="AM94" i="9"/>
  <c r="AR94" i="9" s="1"/>
  <c r="AD97" i="9"/>
  <c r="AC97" i="9"/>
  <c r="AF97" i="9" s="1" a="1"/>
  <c r="AF97" i="9" s="1"/>
  <c r="AU101" i="9"/>
  <c r="AS101" i="9"/>
  <c r="AJ101" i="9"/>
  <c r="AI101" i="9"/>
  <c r="AX101" i="9"/>
  <c r="AH101" i="9"/>
  <c r="AV101" i="9"/>
  <c r="AT101" i="9"/>
  <c r="AV109" i="9"/>
  <c r="AU109" i="9"/>
  <c r="AT109" i="9"/>
  <c r="AS109" i="9"/>
  <c r="AJ109" i="9"/>
  <c r="AI109" i="9"/>
  <c r="AH109" i="9"/>
  <c r="AX109" i="9"/>
  <c r="AS114" i="9"/>
  <c r="AJ114" i="9"/>
  <c r="AI114" i="9"/>
  <c r="AH114" i="9"/>
  <c r="AX114" i="9"/>
  <c r="AW114" i="9"/>
  <c r="AV114" i="9"/>
  <c r="AT114" i="9"/>
  <c r="AU124" i="9"/>
  <c r="AT124" i="9"/>
  <c r="AI124" i="9"/>
  <c r="AX124" i="9"/>
  <c r="AW124" i="9"/>
  <c r="AJ124" i="9"/>
  <c r="AV124" i="9"/>
  <c r="AH124" i="9"/>
  <c r="AS124" i="9"/>
  <c r="R125" i="9"/>
  <c r="P125" i="9"/>
  <c r="Q125" i="9"/>
  <c r="O125" i="9"/>
  <c r="AD132" i="9"/>
  <c r="AC132" i="9"/>
  <c r="AF132" i="9" s="1" a="1"/>
  <c r="AF132" i="9" s="1"/>
  <c r="AE132" i="9"/>
  <c r="AH67" i="9"/>
  <c r="AV73" i="9"/>
  <c r="AC79" i="9"/>
  <c r="AF79" i="9" s="1" a="1"/>
  <c r="AF79" i="9" s="1"/>
  <c r="AE79" i="9"/>
  <c r="AD84" i="9"/>
  <c r="AC84" i="9"/>
  <c r="AF84" i="9" s="1" a="1"/>
  <c r="AF84" i="9" s="1"/>
  <c r="AE85" i="9"/>
  <c r="AC85" i="9"/>
  <c r="AF85" i="9" s="1" a="1"/>
  <c r="AF85" i="9" s="1"/>
  <c r="AS85" i="9"/>
  <c r="Q93" i="9"/>
  <c r="AX93" i="9"/>
  <c r="X99" i="9"/>
  <c r="Y99" i="9"/>
  <c r="AW99" i="9"/>
  <c r="AH107" i="9"/>
  <c r="AX107" i="9"/>
  <c r="AW107" i="9"/>
  <c r="AV107" i="9"/>
  <c r="AU107" i="9"/>
  <c r="AT107" i="9"/>
  <c r="AJ107" i="9"/>
  <c r="AI107" i="9"/>
  <c r="AS107" i="9"/>
  <c r="AN114" i="9"/>
  <c r="AM114" i="9"/>
  <c r="AR114" i="9" s="1"/>
  <c r="AL114" i="9"/>
  <c r="AN116" i="9"/>
  <c r="AM116" i="9"/>
  <c r="AR116" i="9" s="1"/>
  <c r="AL116" i="9"/>
  <c r="AE118" i="9"/>
  <c r="AD118" i="9"/>
  <c r="AC118" i="9"/>
  <c r="AF118" i="9" s="1" a="1"/>
  <c r="AF118" i="9" s="1"/>
  <c r="AE121" i="9"/>
  <c r="AC121" i="9"/>
  <c r="AF121" i="9" s="1" a="1"/>
  <c r="AF121" i="9" s="1"/>
  <c r="AD121" i="9"/>
  <c r="AE134" i="9"/>
  <c r="AD134" i="9"/>
  <c r="AC134" i="9"/>
  <c r="AF134" i="9" s="1" a="1"/>
  <c r="AF134" i="9" s="1"/>
  <c r="Q106" i="9"/>
  <c r="O106" i="9"/>
  <c r="Y120" i="9"/>
  <c r="X120" i="9"/>
  <c r="AM122" i="9"/>
  <c r="AR122" i="9" s="1"/>
  <c r="AL122" i="9"/>
  <c r="AN122" i="9"/>
  <c r="AD133" i="9"/>
  <c r="AE133" i="9"/>
  <c r="AC133" i="9"/>
  <c r="AF133" i="9" s="1" a="1"/>
  <c r="AF133" i="9" s="1"/>
  <c r="Q138" i="9"/>
  <c r="P138" i="9"/>
  <c r="R138" i="9"/>
  <c r="Y138" i="9"/>
  <c r="X138" i="9"/>
  <c r="AN153" i="9"/>
  <c r="AM153" i="9"/>
  <c r="AR153" i="9" s="1"/>
  <c r="AL153" i="9"/>
  <c r="P106" i="9"/>
  <c r="Y111" i="9"/>
  <c r="X111" i="9"/>
  <c r="AS116" i="9"/>
  <c r="AJ116" i="9"/>
  <c r="AI116" i="9"/>
  <c r="AH116" i="9"/>
  <c r="AX116" i="9"/>
  <c r="AW116" i="9"/>
  <c r="AV116" i="9"/>
  <c r="Y134" i="9"/>
  <c r="O138" i="9"/>
  <c r="AL143" i="9"/>
  <c r="AN143" i="9"/>
  <c r="AW98" i="9"/>
  <c r="AU98" i="9"/>
  <c r="AT98" i="9"/>
  <c r="AW103" i="9"/>
  <c r="AV103" i="9"/>
  <c r="AU103" i="9"/>
  <c r="AJ103" i="9"/>
  <c r="AT103" i="9"/>
  <c r="AI103" i="9"/>
  <c r="AX103" i="9"/>
  <c r="AU106" i="9"/>
  <c r="AS106" i="9"/>
  <c r="AJ106" i="9"/>
  <c r="AI106" i="9"/>
  <c r="AH106" i="9"/>
  <c r="AX106" i="9"/>
  <c r="AE115" i="9"/>
  <c r="AD115" i="9"/>
  <c r="AD122" i="9"/>
  <c r="AW83" i="9"/>
  <c r="AH98" i="9"/>
  <c r="Q101" i="9"/>
  <c r="O101" i="9"/>
  <c r="AH103" i="9"/>
  <c r="Y109" i="9"/>
  <c r="X109" i="9"/>
  <c r="AC115" i="9"/>
  <c r="AF115" i="9" s="1" a="1"/>
  <c r="AF115" i="9" s="1"/>
  <c r="X116" i="9"/>
  <c r="AM118" i="9"/>
  <c r="AR118" i="9" s="1"/>
  <c r="AL118" i="9"/>
  <c r="O120" i="9"/>
  <c r="R120" i="9"/>
  <c r="Q120" i="9"/>
  <c r="P120" i="9"/>
  <c r="Y124" i="9"/>
  <c r="X124" i="9"/>
  <c r="AH134" i="9"/>
  <c r="AW134" i="9"/>
  <c r="AV134" i="9"/>
  <c r="AT134" i="9"/>
  <c r="AX134" i="9"/>
  <c r="AJ134" i="9"/>
  <c r="AD140" i="9"/>
  <c r="AC140" i="9"/>
  <c r="AF140" i="9" s="1" a="1"/>
  <c r="AF140" i="9" s="1"/>
  <c r="AI98" i="9"/>
  <c r="AS98" i="9"/>
  <c r="AM99" i="9"/>
  <c r="AR99" i="9" s="1"/>
  <c r="AL106" i="9"/>
  <c r="AM107" i="9"/>
  <c r="AR107" i="9" s="1"/>
  <c r="AL107" i="9"/>
  <c r="AU111" i="9"/>
  <c r="AT111" i="9"/>
  <c r="AS111" i="9"/>
  <c r="AJ111" i="9"/>
  <c r="AI111" i="9"/>
  <c r="AH111" i="9"/>
  <c r="AX111" i="9"/>
  <c r="X114" i="9"/>
  <c r="AT116" i="9"/>
  <c r="Y118" i="9"/>
  <c r="X118" i="9"/>
  <c r="AN118" i="9"/>
  <c r="Q124" i="9"/>
  <c r="R124" i="9"/>
  <c r="AD126" i="9"/>
  <c r="AE126" i="9"/>
  <c r="AC126" i="9"/>
  <c r="AF126" i="9" s="1" a="1"/>
  <c r="AF126" i="9" s="1"/>
  <c r="AI134" i="9"/>
  <c r="AE140" i="9"/>
  <c r="AJ98" i="9"/>
  <c r="AV98" i="9"/>
  <c r="AN99" i="9"/>
  <c r="R101" i="9"/>
  <c r="AM101" i="9"/>
  <c r="AR101" i="9" s="1"/>
  <c r="AD102" i="9"/>
  <c r="AM106" i="9"/>
  <c r="AR106" i="9" s="1"/>
  <c r="AN107" i="9"/>
  <c r="R109" i="9"/>
  <c r="Q109" i="9"/>
  <c r="P109" i="9"/>
  <c r="AD116" i="9"/>
  <c r="AC116" i="9"/>
  <c r="AF116" i="9" s="1" a="1"/>
  <c r="AF116" i="9" s="1"/>
  <c r="AU116" i="9"/>
  <c r="R118" i="9"/>
  <c r="Q118" i="9"/>
  <c r="AL123" i="9"/>
  <c r="AN123" i="9"/>
  <c r="AM123" i="9"/>
  <c r="AR123" i="9" s="1"/>
  <c r="O124" i="9"/>
  <c r="AS140" i="9"/>
  <c r="AJ140" i="9"/>
  <c r="AI140" i="9"/>
  <c r="AX140" i="9"/>
  <c r="AW140" i="9"/>
  <c r="AV140" i="9"/>
  <c r="AU140" i="9"/>
  <c r="AT140" i="9"/>
  <c r="AH140" i="9"/>
  <c r="R114" i="9"/>
  <c r="AT139" i="9"/>
  <c r="AS139" i="9"/>
  <c r="AJ139" i="9"/>
  <c r="AH139" i="9"/>
  <c r="AX139" i="9"/>
  <c r="AW139" i="9"/>
  <c r="AV139" i="9"/>
  <c r="AX120" i="9"/>
  <c r="AW120" i="9"/>
  <c r="AU120" i="9"/>
  <c r="AS120" i="9"/>
  <c r="AT125" i="9"/>
  <c r="AS125" i="9"/>
  <c r="AJ125" i="9"/>
  <c r="AH125" i="9"/>
  <c r="AT137" i="9"/>
  <c r="AE138" i="9"/>
  <c r="AC138" i="9"/>
  <c r="AF138" i="9" s="1" a="1"/>
  <c r="AF138" i="9" s="1"/>
  <c r="AI139" i="9"/>
  <c r="AN140" i="9"/>
  <c r="AM140" i="9"/>
  <c r="AR140" i="9" s="1"/>
  <c r="AL140" i="9"/>
  <c r="Q141" i="9"/>
  <c r="P141" i="9"/>
  <c r="Y141" i="9"/>
  <c r="X141" i="9"/>
  <c r="R153" i="9"/>
  <c r="Q153" i="9"/>
  <c r="P153" i="9"/>
  <c r="O153" i="9"/>
  <c r="AD153" i="9"/>
  <c r="AC153" i="9"/>
  <c r="AF153" i="9" s="1" a="1"/>
  <c r="AF153" i="9" s="1"/>
  <c r="AH120" i="9"/>
  <c r="AT120" i="9"/>
  <c r="Y122" i="9"/>
  <c r="AW122" i="9"/>
  <c r="AV122" i="9"/>
  <c r="AT122" i="9"/>
  <c r="AI125" i="9"/>
  <c r="AU125" i="9"/>
  <c r="P126" i="9"/>
  <c r="Q133" i="9"/>
  <c r="O133" i="9"/>
  <c r="AM134" i="9"/>
  <c r="AR134" i="9" s="1"/>
  <c r="AL134" i="9"/>
  <c r="AD138" i="9"/>
  <c r="Y139" i="9"/>
  <c r="AE148" i="9"/>
  <c r="AD148" i="9"/>
  <c r="AC148" i="9"/>
  <c r="AF148" i="9" s="1" a="1"/>
  <c r="AF148" i="9" s="1"/>
  <c r="AE153" i="9"/>
  <c r="AI120" i="9"/>
  <c r="AV120" i="9"/>
  <c r="AH122" i="9"/>
  <c r="AS122" i="9"/>
  <c r="AL124" i="9"/>
  <c r="AV125" i="9"/>
  <c r="P133" i="9"/>
  <c r="AN134" i="9"/>
  <c r="AN139" i="9"/>
  <c r="AM139" i="9"/>
  <c r="AR139" i="9" s="1"/>
  <c r="AL139" i="9"/>
  <c r="R141" i="9"/>
  <c r="R149" i="9"/>
  <c r="Q149" i="9"/>
  <c r="P149" i="9"/>
  <c r="O149" i="9"/>
  <c r="AS149" i="9"/>
  <c r="AH149" i="9"/>
  <c r="AX149" i="9"/>
  <c r="AW149" i="9"/>
  <c r="AV149" i="9"/>
  <c r="AU149" i="9"/>
  <c r="AJ149" i="9"/>
  <c r="AV123" i="9"/>
  <c r="AU123" i="9"/>
  <c r="AS123" i="9"/>
  <c r="AJ123" i="9"/>
  <c r="AT123" i="9"/>
  <c r="AE125" i="9"/>
  <c r="AD125" i="9"/>
  <c r="AW125" i="9"/>
  <c r="R139" i="9"/>
  <c r="P139" i="9"/>
  <c r="O139" i="9"/>
  <c r="R140" i="9"/>
  <c r="Q140" i="9"/>
  <c r="O140" i="9"/>
  <c r="AC141" i="9"/>
  <c r="AF141" i="9" s="1" a="1"/>
  <c r="AF141" i="9" s="1"/>
  <c r="AE141" i="9"/>
  <c r="AE143" i="9"/>
  <c r="AD143" i="9"/>
  <c r="AC143" i="9"/>
  <c r="AF143" i="9" s="1" a="1"/>
  <c r="AF143" i="9" s="1"/>
  <c r="AN120" i="9"/>
  <c r="AM120" i="9"/>
  <c r="AR120" i="9" s="1"/>
  <c r="AJ122" i="9"/>
  <c r="AX122" i="9"/>
  <c r="P123" i="9"/>
  <c r="AH123" i="9"/>
  <c r="AW123" i="9"/>
  <c r="AC125" i="9"/>
  <c r="AF125" i="9" s="1" a="1"/>
  <c r="AF125" i="9" s="1"/>
  <c r="AX125" i="9"/>
  <c r="AX133" i="9"/>
  <c r="AW133" i="9"/>
  <c r="AU133" i="9"/>
  <c r="AJ133" i="9"/>
  <c r="AS133" i="9"/>
  <c r="AU138" i="9"/>
  <c r="AT138" i="9"/>
  <c r="AI138" i="9"/>
  <c r="AH138" i="9"/>
  <c r="AW138" i="9"/>
  <c r="AV138" i="9"/>
  <c r="Q139" i="9"/>
  <c r="AE139" i="9"/>
  <c r="AD139" i="9"/>
  <c r="P140" i="9"/>
  <c r="AD141" i="9"/>
  <c r="R143" i="9"/>
  <c r="Q143" i="9"/>
  <c r="P143" i="9"/>
  <c r="O143" i="9"/>
  <c r="AV143" i="9"/>
  <c r="AU143" i="9"/>
  <c r="AT143" i="9"/>
  <c r="AS143" i="9"/>
  <c r="AJ143" i="9"/>
  <c r="AI143" i="9"/>
  <c r="AH143" i="9"/>
  <c r="AX143" i="9"/>
  <c r="AC145" i="9"/>
  <c r="AF145" i="9" s="1" a="1"/>
  <c r="AF145" i="9" s="1"/>
  <c r="AE145" i="9"/>
  <c r="AT141" i="9"/>
  <c r="AD149" i="9"/>
  <c r="AU153" i="9"/>
  <c r="AU141" i="9"/>
  <c r="AV153" i="9"/>
  <c r="AL141" i="9"/>
  <c r="AV141" i="9"/>
  <c r="AW153" i="9"/>
  <c r="AW141" i="9"/>
  <c r="AX153" i="9"/>
  <c r="AX141" i="9"/>
  <c r="AH141" i="9"/>
  <c r="AD28" i="5"/>
  <c r="AE28" i="5"/>
  <c r="AC28" i="5"/>
  <c r="AF28" i="5" s="1" a="1"/>
  <c r="AF28" i="5" s="1"/>
  <c r="AD3" i="5"/>
  <c r="AC3" i="5"/>
  <c r="AF3" i="5" s="1" a="1"/>
  <c r="AF3" i="5" s="1"/>
  <c r="AE3" i="5"/>
  <c r="AD4" i="5"/>
  <c r="AC4" i="5"/>
  <c r="AF4" i="5" s="1" a="1"/>
  <c r="AF4" i="5" s="1"/>
  <c r="AE4" i="5"/>
  <c r="AC21" i="5"/>
  <c r="AF21" i="5" s="1" a="1"/>
  <c r="AF21" i="5" s="1"/>
  <c r="AE21" i="5"/>
  <c r="AD21" i="5"/>
  <c r="AS28" i="5"/>
  <c r="AH28" i="5"/>
  <c r="AX28" i="5"/>
  <c r="AU28" i="5"/>
  <c r="AW28" i="5"/>
  <c r="AV28" i="5"/>
  <c r="AJ28" i="5"/>
  <c r="AT28" i="5"/>
  <c r="AI28" i="5"/>
  <c r="AD16" i="5"/>
  <c r="AE16" i="5"/>
  <c r="AC16" i="5"/>
  <c r="AF16" i="5" s="1" a="1"/>
  <c r="AF16" i="5" s="1"/>
  <c r="AC27" i="5"/>
  <c r="AF27" i="5" s="1" a="1"/>
  <c r="AF27" i="5" s="1"/>
  <c r="AE27" i="5"/>
  <c r="AD27" i="5"/>
  <c r="R20" i="5"/>
  <c r="Q20" i="5"/>
  <c r="O20" i="5"/>
  <c r="P20" i="5"/>
  <c r="AE20" i="5"/>
  <c r="AD20" i="5"/>
  <c r="AC20" i="5"/>
  <c r="AF20" i="5" s="1" a="1"/>
  <c r="AF20" i="5" s="1"/>
  <c r="AE23" i="5"/>
  <c r="AD23" i="5"/>
  <c r="AC23" i="5"/>
  <c r="AF23" i="5" s="1" a="1"/>
  <c r="AF23" i="5" s="1"/>
  <c r="AX20" i="5"/>
  <c r="AD2" i="5"/>
  <c r="AI20" i="5"/>
  <c r="AC22" i="5"/>
  <c r="AF22" i="5" s="1" a="1"/>
  <c r="AF22" i="5" s="1"/>
  <c r="P27" i="5"/>
  <c r="O28" i="5"/>
  <c r="AC30" i="5"/>
  <c r="AF30" i="5" s="1" a="1"/>
  <c r="AF30" i="5" s="1"/>
  <c r="AI30" i="5"/>
  <c r="AT30" i="5"/>
  <c r="AD31" i="5"/>
  <c r="AC32" i="5"/>
  <c r="AF32" i="5" s="1" a="1"/>
  <c r="AF32" i="5" s="1"/>
  <c r="AC34" i="5"/>
  <c r="AF34" i="5" s="1" a="1"/>
  <c r="AF34" i="5" s="1"/>
  <c r="AD22" i="5"/>
  <c r="Q27" i="5"/>
  <c r="P28" i="5"/>
  <c r="AD30" i="5"/>
  <c r="AJ30" i="5"/>
  <c r="AU30" i="5"/>
  <c r="AD32" i="5"/>
  <c r="AD34" i="5"/>
  <c r="AC18" i="5"/>
  <c r="AF18" i="5" s="1" a="1"/>
  <c r="AF18" i="5" s="1"/>
  <c r="X20" i="5"/>
  <c r="AT20" i="5"/>
  <c r="Q28" i="5"/>
  <c r="AV30" i="5"/>
  <c r="AC33" i="5"/>
  <c r="AF33" i="5" s="1" a="1"/>
  <c r="AF33" i="5" s="1"/>
  <c r="AC36" i="5"/>
  <c r="AF36" i="5" s="1" a="1"/>
  <c r="AF36" i="5" s="1"/>
  <c r="AD18" i="5"/>
  <c r="AU20" i="5"/>
  <c r="AW30" i="5"/>
  <c r="AD33" i="5"/>
  <c r="AD36" i="5"/>
  <c r="AL20" i="5"/>
  <c r="AV20" i="5"/>
  <c r="AH27" i="5"/>
  <c r="AS27" i="5"/>
  <c r="AI27" i="5"/>
  <c r="AT105" i="9"/>
  <c r="AS105" i="9"/>
  <c r="AT6" i="5"/>
  <c r="AS6" i="5"/>
  <c r="AT11" i="5"/>
  <c r="AS11" i="5"/>
  <c r="AS16" i="5"/>
  <c r="AT16" i="5"/>
  <c r="AS154" i="9"/>
  <c r="AT154" i="9"/>
  <c r="AT8" i="5"/>
  <c r="AS8" i="5"/>
  <c r="AT23" i="5"/>
  <c r="AS23" i="5"/>
  <c r="AS21" i="5"/>
  <c r="AT21" i="5"/>
  <c r="AT13" i="5"/>
  <c r="AS13" i="5"/>
  <c r="AT144" i="9"/>
  <c r="AS144" i="9"/>
  <c r="AT145" i="9"/>
  <c r="AS145" i="9"/>
  <c r="AT7" i="5"/>
  <c r="AS7" i="5"/>
  <c r="AS152" i="9"/>
  <c r="AT152" i="9"/>
  <c r="AT112" i="9"/>
  <c r="AS112" i="9"/>
  <c r="AT22" i="5"/>
  <c r="AS22" i="5"/>
  <c r="AT15" i="5"/>
  <c r="AS15"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<sst xmlns="http://schemas.openxmlformats.org/spreadsheetml/2006/main" count="181467" uniqueCount="6851">
  <si>
    <t>researcher_id</t>
  </si>
  <si>
    <t>journal</t>
  </si>
  <si>
    <t>year</t>
  </si>
  <si>
    <t>month</t>
  </si>
  <si>
    <t>author</t>
  </si>
  <si>
    <t>doi</t>
  </si>
  <si>
    <t>title</t>
  </si>
  <si>
    <t>type</t>
  </si>
  <si>
    <t>category</t>
  </si>
  <si>
    <t>systematic review</t>
  </si>
  <si>
    <t>meta-analysis</t>
  </si>
  <si>
    <t>replication</t>
  </si>
  <si>
    <t>hypo_tested</t>
  </si>
  <si>
    <t>num_hyp</t>
  </si>
  <si>
    <t>support_hyp1</t>
  </si>
  <si>
    <t>hyp1_quote</t>
  </si>
  <si>
    <t>hyp1_result</t>
  </si>
  <si>
    <t>effect_size</t>
  </si>
  <si>
    <t>quote_effect_size</t>
  </si>
  <si>
    <t>prereg</t>
  </si>
  <si>
    <t>prereg_link</t>
  </si>
  <si>
    <t>data_state</t>
  </si>
  <si>
    <t>data_state_quote</t>
  </si>
  <si>
    <t>open_data</t>
  </si>
  <si>
    <t>email_corresp_author</t>
  </si>
  <si>
    <t>sig_level</t>
  </si>
  <si>
    <t>sig_test</t>
  </si>
  <si>
    <t>pval_sig</t>
  </si>
  <si>
    <t>pval_type</t>
  </si>
  <si>
    <t>rel_pval</t>
  </si>
  <si>
    <t>absence of effect</t>
  </si>
  <si>
    <t>sample_info</t>
  </si>
  <si>
    <t>n</t>
  </si>
  <si>
    <t>n_justification</t>
  </si>
  <si>
    <t>justification_type</t>
  </si>
  <si>
    <t>preprint</t>
  </si>
  <si>
    <t>preprint_server</t>
  </si>
  <si>
    <t>date preprint</t>
  </si>
  <si>
    <t>doi_preprint</t>
  </si>
  <si>
    <t>submission date</t>
  </si>
  <si>
    <t>published online</t>
  </si>
  <si>
    <t>days from submission</t>
  </si>
  <si>
    <t>days from preprint</t>
  </si>
  <si>
    <t>women</t>
  </si>
  <si>
    <t>men</t>
  </si>
  <si>
    <t>Ethnicité (mention)</t>
  </si>
  <si>
    <t>Niveau d'éducation</t>
  </si>
  <si>
    <t>Niveau socio-écono</t>
  </si>
  <si>
    <t>Communauté LGBTQ+</t>
  </si>
  <si>
    <t>Jabouille_Kapsa</t>
  </si>
  <si>
    <t>PT British</t>
  </si>
  <si>
    <t>mar</t>
  </si>
  <si>
    <t>Santos</t>
  </si>
  <si>
    <t>https://doi.org/10.1016/j.physio.2022.09.004</t>
  </si>
  <si>
    <t>Prevention of low back and pelvic girdle pain during pregnancy: a systematic review and meta-analysis of randomised controlled trials with GRADE recommendations</t>
  </si>
  <si>
    <t>review</t>
  </si>
  <si>
    <t>Yes</t>
  </si>
  <si>
    <t>NA</t>
  </si>
  <si>
    <t>Meta-analysis was performed and Relative Risks (RRs) and 95% confidence intervals (CIs) were reported.</t>
  </si>
  <si>
    <t>CRD42020216377</t>
  </si>
  <si>
    <t>flaviafs1115@gmail.com</t>
  </si>
  <si>
    <t>15/11/2022</t>
  </si>
  <si>
    <t>No</t>
  </si>
  <si>
    <t>Jenkins</t>
  </si>
  <si>
    <t>https://doi.org/10.1016/j.physio.2022.05.003</t>
  </si>
  <si>
    <t>Early post-operative physiotherapy rehabilitation after primary unilateral unicompartmental knee replacement: a systematic review</t>
  </si>
  <si>
    <t>CRD42021243238</t>
  </si>
  <si>
    <t>Cathy.Jenkins@ouh.nhs.uk</t>
  </si>
  <si>
    <t>01/06/2022</t>
  </si>
  <si>
    <t>Alanazi</t>
  </si>
  <si>
    <t>https://doi.org/10.1016/j.physio.2022.08.008</t>
  </si>
  <si>
    <t>Outcome measures in clinical studies of ankle osteoarthritis: a systematic review</t>
  </si>
  <si>
    <t>CRD42019124546</t>
  </si>
  <si>
    <t>m.smith5@uq.edu.au</t>
  </si>
  <si>
    <t>05/09/2022</t>
  </si>
  <si>
    <t>Seebacher</t>
  </si>
  <si>
    <t>https://doi.org/10.1016/j.physio.2022.09.005</t>
  </si>
  <si>
    <t>Factors and strategies affecting motor imagery ability in people with multiple sclerosis: a systematic review</t>
  </si>
  <si>
    <t>yes (systematic review registrationn number)</t>
  </si>
  <si>
    <t>CRD42020173081</t>
  </si>
  <si>
    <t>barbara.seebacher@i-med.ac.at</t>
  </si>
  <si>
    <t>15/09/2022</t>
  </si>
  <si>
    <t>Medeiros</t>
  </si>
  <si>
    <t>https://doi.org/10.1016/j.physio.2022.09.006</t>
  </si>
  <si>
    <t>Physiotherapeutic interventions in the treatment of patients with diabetic foot ulcers: a systematic literature review</t>
  </si>
  <si>
    <t>CRD42020200042</t>
  </si>
  <si>
    <t>savrinamedeiros@ua.pt</t>
  </si>
  <si>
    <t>17/09/2022</t>
  </si>
  <si>
    <t>Haines</t>
  </si>
  <si>
    <t>https://doi.org/10.1016/j.physio.2022.09.003</t>
  </si>
  <si>
    <t>Barriers and enablers to telehealth use by physiotherapists during the COVID-19 pandemic</t>
  </si>
  <si>
    <t>original</t>
  </si>
  <si>
    <t>kimberley.haines@wh.org.au</t>
  </si>
  <si>
    <t>06/09/2022</t>
  </si>
  <si>
    <t>Johnson</t>
  </si>
  <si>
    <t>https://doi.org/10.1016/j.physio.2022.06.002</t>
  </si>
  <si>
    <t>Principles into Practice: An Observational Study of Physiotherapists use of Motor Learning Principles in Stroke Rehabilitation</t>
  </si>
  <si>
    <t>https://clinicaltrials.gov/study/NCT03792126</t>
  </si>
  <si>
    <t>Louise.Johnson@uhd.nhs.uk</t>
  </si>
  <si>
    <t>20/06/2022</t>
  </si>
  <si>
    <t>Kumar</t>
  </si>
  <si>
    <t>https://doi.org/10.1016/j.physio.2022.08.002</t>
  </si>
  <si>
    <t>Acceptability of Lycra arm sleeve in people with sub-acute stroke: patients’, carers’ and clinicians’ perspectives</t>
  </si>
  <si>
    <t>Praveen.Kumar@uwe.ac.uk</t>
  </si>
  <si>
    <t>18/08/2022</t>
  </si>
  <si>
    <t>Room</t>
  </si>
  <si>
    <t>https://doi.org/10.1016/j.physio.2022.08.006</t>
  </si>
  <si>
    <t>The AERO study: A feasibility randomised controlled trial of individually tailored exercise adherence strategies based on a brief behavioural assessment for older people with musculoskeletal conditions</t>
  </si>
  <si>
    <t>https://clinicaltrials.gov/study/NCT03643432</t>
  </si>
  <si>
    <t>Previous study</t>
  </si>
  <si>
    <t>29/08/2022</t>
  </si>
  <si>
    <t>DiBiasio</t>
  </si>
  <si>
    <t>https://doi.org/10.1016/j.physio.2022.09.007</t>
  </si>
  <si>
    <t>Assessing cultural competence: a comparison of two measures and their utility in global learning experiences within healthcare education</t>
  </si>
  <si>
    <t>No support</t>
  </si>
  <si>
    <t>It was hypothesized that there would be strong correlations between both measures which would allow educators to forgo one measure for the other based on utility, resources, and sustainability and compatibility within a particular academic program.</t>
  </si>
  <si>
    <t>The hypotheses that there would be a strong significant relationship between IDI and IAPCC-SV student scores and a significant difference between expected and observed student IDI PO and DO and IAPCC-SV category distributions was not supported by the study results.</t>
  </si>
  <si>
    <t>Due to the nature of this research, participants of this study did not agree for their data to be shared publicly, so supporting data is not available.</t>
  </si>
  <si>
    <t>heigsti@regis.edu</t>
  </si>
  <si>
    <t xml:space="preserve">mix </t>
  </si>
  <si>
    <t>21/09/2022</t>
  </si>
  <si>
    <t>jun</t>
  </si>
  <si>
    <t>Bania</t>
  </si>
  <si>
    <t>https://doi.org/10.1016/j.physio.2022.10.001</t>
  </si>
  <si>
    <t>What are the optimum training parameters of progressive resistance exercise for changes in muscle function, activity and participation in people with cerebral palsy? A systematic review and meta-regression</t>
  </si>
  <si>
    <t>Pooled standardised mean difference (SMD)= 0.59 (95%CI: 0.16–1.01; I²=70%)</t>
  </si>
  <si>
    <t>CRD42020208119</t>
  </si>
  <si>
    <t>fbania@upatras.gr</t>
  </si>
  <si>
    <t>19/10/2022</t>
  </si>
  <si>
    <t>Strike</t>
  </si>
  <si>
    <t>https://doi.org/10.1016/j.physio.2022.11.005</t>
  </si>
  <si>
    <t>Physiotherapist performed Point of Care Ultrasonography (POCUS): a scoping review of 209 studies</t>
  </si>
  <si>
    <t>christkl@mcmaster.ca</t>
  </si>
  <si>
    <t>18/11/2022</t>
  </si>
  <si>
    <t>Benjamin</t>
  </si>
  <si>
    <t>https://doi.org/10.1016/j.physio.2023.02.002</t>
  </si>
  <si>
    <t>Conservative interventions may have little effect on reducing diastasis of the rectus abdominis in postnatal women – A systematic review and meta-analysis</t>
  </si>
  <si>
    <t>CRD42020172529</t>
  </si>
  <si>
    <t>d.benjamin@latrobe.edu.au</t>
  </si>
  <si>
    <t>03/03/2023</t>
  </si>
  <si>
    <t>Smyth</t>
  </si>
  <si>
    <t>https://doi.org/10.1016/j.physio.2023.02.001</t>
  </si>
  <si>
    <t>To assess the effects of cross-education on strength and motor function in post stroke rehabilitation: a systematic literature review and meta-analysis</t>
  </si>
  <si>
    <t>Cross education was shown to have a statistically and clinically significant effect on upper limb strength (p &lt; 0.003; SMD 0.58; 95% CI 0.20–0.97; n = 117) and upper limb function (p = 0.04; SMD 0.40; 95% CI 0.02–0.77; n = 119).</t>
  </si>
  <si>
    <t>PROSPERO (CRD42020219058)</t>
  </si>
  <si>
    <t>Claire.Smyth@research.atu.ie</t>
  </si>
  <si>
    <t>24/02/2023</t>
  </si>
  <si>
    <t>O'Sullivan</t>
  </si>
  <si>
    <t>https://doi.org/10.1016/j.physio.2022.11.002</t>
  </si>
  <si>
    <t>Education and training interventions for physiotherapists working in dementia care: a scoping review</t>
  </si>
  <si>
    <t>https://osf.io/m68d3</t>
  </si>
  <si>
    <t>trish.osullivan@ucc.ie</t>
  </si>
  <si>
    <t>10/11/2022</t>
  </si>
  <si>
    <t>Shkurka</t>
  </si>
  <si>
    <t>https://doi.org/10.1016/j.physio.2022.11.004</t>
  </si>
  <si>
    <t>Chest physiotherapy for mechanically ventilated children: a survey of current UK practice</t>
  </si>
  <si>
    <t>emma.shkurka@gosh.nhs.uk</t>
  </si>
  <si>
    <t>exact</t>
  </si>
  <si>
    <t>17/11/2022</t>
  </si>
  <si>
    <t>Hansell</t>
  </si>
  <si>
    <t>https://doi.org/10.1016/j.physio.2022.11.003</t>
  </si>
  <si>
    <t>Quantification of changes in lung aeration associated with physiotherapy using lung ultrasound in mechanically ventilated patients: a prospective cohort study</t>
  </si>
  <si>
    <t>Mean change in LUS score = -2.9 (95% CI: -4.4, -1.4)</t>
  </si>
  <si>
    <t>https://www.anzctr.org.au/Trial/Registration/TrialReview.aspx?id=376222&amp;isReview=true</t>
  </si>
  <si>
    <t>Louise.Hansell@health.nsw.gov.au</t>
  </si>
  <si>
    <t xml:space="preserve">Yes </t>
  </si>
  <si>
    <t>16/11/2022</t>
  </si>
  <si>
    <t>Thomas</t>
  </si>
  <si>
    <t>https://doi.org/10.1016/j.physio.2022.11.006</t>
  </si>
  <si>
    <t>Ventilator hyperinflation – what settings generate an expiratory flow rate bias?</t>
  </si>
  <si>
    <t>Full support</t>
  </si>
  <si>
    <t>The primary hypothesis was that the use of a VCV mode would be superior to PCV or PSV modes for producing flow rate characteristics that are considered better
for secretion mobilisation</t>
  </si>
  <si>
    <t>The results of this study support the use of VCV rather
than PCV or PSV to achieve expiratory flow rate properties
that are considered important for the mobilisation of secretions towards proximal airways.</t>
  </si>
  <si>
    <t>PeterJ.Thomas@health.qld.gov.au</t>
  </si>
  <si>
    <t>Benchmark</t>
  </si>
  <si>
    <t>23/11/2022</t>
  </si>
  <si>
    <t>Hartley</t>
  </si>
  <si>
    <t>https://doi.org/10.1016/j.physio.2022.11.007</t>
  </si>
  <si>
    <t>Future-proofing the Profession: Physiotherapists’ perceptions of their current and emerging role</t>
  </si>
  <si>
    <t>s.hartley@mmu.ac.uk</t>
  </si>
  <si>
    <t>08/03/2022</t>
  </si>
  <si>
    <t>01/12/2022</t>
  </si>
  <si>
    <t>Cunningham</t>
  </si>
  <si>
    <t>https://doi.org/10.1016/j.physio.2022.11.001</t>
  </si>
  <si>
    <t>Physiotherapy post Vertebral Fragility Fracture: A Scoping Review</t>
  </si>
  <si>
    <t>osf.io/n5qks</t>
  </si>
  <si>
    <t>caitriona.g.cunningham@ucd.ie</t>
  </si>
  <si>
    <t>sep</t>
  </si>
  <si>
    <t>Shen</t>
  </si>
  <si>
    <t>https://doi.org/10.1016/j.physio.2023.06.001</t>
  </si>
  <si>
    <t>Diagnostic accuracy of the upper limb neurodynamic test with median bias (ULNT1) for cervical radiculopathy: a systematic review and meta-analysis</t>
  </si>
  <si>
    <t>chenxiwen_1992@163.com</t>
  </si>
  <si>
    <t>07/06/2023</t>
  </si>
  <si>
    <t>https://doi.org/10.1016/j.physio.2023.06.003</t>
  </si>
  <si>
    <t>Manual patient handling in the healthcare setting: a scoping review</t>
  </si>
  <si>
    <t>JBI Open Science Framework Protocol</t>
  </si>
  <si>
    <t>k.johnson6@rgu.ac.uk</t>
  </si>
  <si>
    <t>08/06/2023</t>
  </si>
  <si>
    <t>Shim</t>
  </si>
  <si>
    <t>https://doi.org/10.1016/j.physio.2023.05.002</t>
  </si>
  <si>
    <t>Patient ratings in exercise therapy for the management of tendinopathy: a systematic review with meta-analysis</t>
  </si>
  <si>
    <t>CRD42020168187</t>
  </si>
  <si>
    <t>j.shim1@rgu.ac.uk</t>
  </si>
  <si>
    <t>06/06/2023</t>
  </si>
  <si>
    <t>Saywell</t>
  </si>
  <si>
    <t>https://doi.org/10.1016/j.physio.2023.05.001</t>
  </si>
  <si>
    <t>A six-month telerehabilitation programme delivered via readily accessible technology is acceptable to people following stroke: a qualitative study</t>
  </si>
  <si>
    <t>https://www.anzctr.org.au/Trial/Registration/TrialReview.aspx?id=362394&amp;isReview=true</t>
  </si>
  <si>
    <t>nicola.saywell@aut.ac.nz</t>
  </si>
  <si>
    <t>19/05/2023</t>
  </si>
  <si>
    <t>no</t>
  </si>
  <si>
    <t>Reed</t>
  </si>
  <si>
    <t>https://doi.org/10.1016/j.physio.2023.06.002</t>
  </si>
  <si>
    <t>Relationship between depression, anxiety, and attendance at pelvic-floor muscle training sessions</t>
  </si>
  <si>
    <t>https://clinicaltrials.gov/study/NCT02549157</t>
  </si>
  <si>
    <t>p.reed@swansea.ac.uk</t>
  </si>
  <si>
    <t>mix</t>
  </si>
  <si>
    <t>Devenney</t>
  </si>
  <si>
    <t>https://doi.org/10.1016/j.physio.2023.02.004</t>
  </si>
  <si>
    <t>Implementing a physiotherapy led cancer exercise programme in a National Cancer Centre: the FIXCAS study</t>
  </si>
  <si>
    <t>Patients self-reported an increase in physical activity levels from a median of 780 (IQR 396–1769) met/min/week pre-intervention to a median of 1297 (IQR 885.5–3773.875) met/min/week post-intervention (median difference 815 met/min/week, 95% CI 0–2738)</t>
  </si>
  <si>
    <t>https://clinicaltrials.gov/study/NCT04026659</t>
  </si>
  <si>
    <t>sheillg@tcd.ie</t>
  </si>
  <si>
    <t>09/03/2023</t>
  </si>
  <si>
    <t>Oskouey</t>
  </si>
  <si>
    <t>https://doi.org/10.1016/j.physio.2023.04.001</t>
  </si>
  <si>
    <t>Monitoring physical activity using wearable technology in people with Achilles tendinopathy undergoing physiotherapy treatment: A feasibility prospective cohort study</t>
  </si>
  <si>
    <t>Self-reported physical activity, and IMU-derived measures of physical activity, peak stride rate, peak SAV, and peak shank acceleration had significant moderate negative correlations with kinesiophobia at baseline</t>
  </si>
  <si>
    <t>Sanam.tavakkoli@monash.edu</t>
  </si>
  <si>
    <t>20/04/2023</t>
  </si>
  <si>
    <t>Almilaji</t>
  </si>
  <si>
    <t>https://doi.org/10.1016/j.physio.2023.03.002</t>
  </si>
  <si>
    <t>Frequency, duration, and type of physiotherapy in the week after hip fracture surgery – analysis of implications for discharge home, readmission, survival, and recovery of mobility</t>
  </si>
  <si>
    <t>Katie.sheehan@kcl.ac.uk</t>
  </si>
  <si>
    <t>relative</t>
  </si>
  <si>
    <t>29/03/2023</t>
  </si>
  <si>
    <t>Dejaco</t>
  </si>
  <si>
    <t>https://doi.org/10.1016/j.physio.2023.06.005</t>
  </si>
  <si>
    <t>The concurrent validity and reliability of virtual reality to measure shoulder flexion and scaption range of motion</t>
  </si>
  <si>
    <t>The ICC for the flexion range of motion measurements was 0.93 (95% CI 0.23–0.98)</t>
  </si>
  <si>
    <t>Availability of data and materials
The datasets used and/or analyzed during the current study are available from the corresponding author on reasonable request</t>
  </si>
  <si>
    <t>beate.dejaco@han.nl</t>
  </si>
  <si>
    <t>21/06/2023</t>
  </si>
  <si>
    <t>Dean</t>
  </si>
  <si>
    <t>https://doi.org/10.1016/j.physio.2023.02.003</t>
  </si>
  <si>
    <t>Future-proofing the profession: physiotherapists’ perceptions of their current and emerging role</t>
  </si>
  <si>
    <t>letter to the editor</t>
  </si>
  <si>
    <t>Karloh</t>
  </si>
  <si>
    <t>https://doi.org/10.1016/j.physio.2023.03.001</t>
  </si>
  <si>
    <t>The Unifying Theory of Physical Activity: a promising holistic perspective for physiotherapy and rehabilitation</t>
  </si>
  <si>
    <t>manuela.karloh@udesc.br</t>
  </si>
  <si>
    <t>dec</t>
  </si>
  <si>
    <t>Xie</t>
  </si>
  <si>
    <t>https://doi.org/10.1016/j.physio.2023.07.003</t>
  </si>
  <si>
    <t>The effectiveness of high-intensity laser therapy in individuals with neck pain: a systematic review and meta-analysis</t>
  </si>
  <si>
    <t>PROSPERO CRD42021254078</t>
  </si>
  <si>
    <t>liaolinrong@gdmu.edu.cn</t>
  </si>
  <si>
    <t>19/07/2023</t>
  </si>
  <si>
    <t>Ma</t>
  </si>
  <si>
    <t>https://doi.org/10.1016/j.physio.2023.07.005</t>
  </si>
  <si>
    <t>The effects of physiotherapeutic scoliosis-specific exercise on idiopathic scoliosis in children and adolescents: a systematic review and meta-analysis</t>
  </si>
  <si>
    <t>Systematic review registration number: PROSPERO ID CRD42022345157</t>
  </si>
  <si>
    <t>hegang@cupes.edu.cn</t>
  </si>
  <si>
    <t>24/07/2023</t>
  </si>
  <si>
    <t>Jess</t>
  </si>
  <si>
    <t>https://doi.org/10.1016/j.physio.2023.07.006</t>
  </si>
  <si>
    <t>Does pain duration and other variables measured at baseline predict re-referral of low back pain patients managed on an evidence-based pathway? A cohort study</t>
  </si>
  <si>
    <t>Maryanne.jess@yahoo.com</t>
  </si>
  <si>
    <t>29/07/2023</t>
  </si>
  <si>
    <t>Theodorsen</t>
  </si>
  <si>
    <t>https://doi.org/10.1016/j.physio.2023.08.001</t>
  </si>
  <si>
    <t>Effect of exercise on the inter-rectus distance in pregnant women with diastasis recti abdominis: an experimental longitudinal study</t>
  </si>
  <si>
    <t>Data availability</t>
  </si>
  <si>
    <t>nina-margrethe.theodorsen@uib.no</t>
  </si>
  <si>
    <t>23/08/2023</t>
  </si>
  <si>
    <t>Hamzeh</t>
  </si>
  <si>
    <t>https://doi.org/10.1016/j.physio.2023.07.001</t>
  </si>
  <si>
    <t>Outcomes of physiotherapy for people living with bronchiectasis: qualitative study to inform development of a core outcome set</t>
  </si>
  <si>
    <t>https://www.comet-initiative.org/Studies/Details/1931</t>
  </si>
  <si>
    <t>hamzehh@edgehill.ac.uk</t>
  </si>
  <si>
    <t>07/07/2023</t>
  </si>
  <si>
    <t>Black</t>
  </si>
  <si>
    <t>https://doi.org/10.1016/j.physio.2023.07.004</t>
  </si>
  <si>
    <t>Consensus on occupational health competencies for UK first contact physiotherapists</t>
  </si>
  <si>
    <t>cameron.black9@nhs.net</t>
  </si>
  <si>
    <t>14/07/2023</t>
  </si>
  <si>
    <t>May</t>
  </si>
  <si>
    <t>https://doi.org/10.1016/j.physio.2023.06.004</t>
  </si>
  <si>
    <t>Developing an application for the UK Pre-Doctoral Clinical and Practitioner Academic Fellowship (PCAF): the collective experience of a community of physiotherapists</t>
  </si>
  <si>
    <t>perspective</t>
  </si>
  <si>
    <t>pauline.may@elht.nhs.uk</t>
  </si>
  <si>
    <t>Armitage</t>
  </si>
  <si>
    <t>https://doi.org/10.1016/j.physio.2023.06.006</t>
  </si>
  <si>
    <t>Turkey and Syria earthquakes: frontline insights of primary care physiotherapy</t>
  </si>
  <si>
    <t>richard.armitage@nhs.net</t>
  </si>
  <si>
    <t>Sharma</t>
  </si>
  <si>
    <t>https://doi.org/10.1016/j.physio.2023.08.003</t>
  </si>
  <si>
    <t>Research from low-income and middle-income countries will benefit global health and the physiotherapy profession, but it requires support</t>
  </si>
  <si>
    <t>editorial</t>
  </si>
  <si>
    <t>Jabouille_Coman</t>
  </si>
  <si>
    <t>PC</t>
  </si>
  <si>
    <t>feb</t>
  </si>
  <si>
    <t>Malik</t>
  </si>
  <si>
    <t>https://doi.org/10.3138/ptc-2021-0051</t>
  </si>
  <si>
    <t>Current Practice, Barriers to, and Facilitators of Exercise Testing and Training by Physiotherapists in Cystic Fibrosis Specialized Centres in Canada</t>
  </si>
  <si>
    <t>sarib.malik.sooac@gmail.com</t>
  </si>
  <si>
    <t>28/04/2021</t>
  </si>
  <si>
    <t>08/02/2023</t>
  </si>
  <si>
    <t>the participant's breakdown is not displayed</t>
  </si>
  <si>
    <t>Wickerson</t>
  </si>
  <si>
    <t>https://doi.org/10.3138/ptc-2021-0051-cc</t>
  </si>
  <si>
    <t>Clinician’s Commentary on Malik et al.</t>
  </si>
  <si>
    <t>commentary</t>
  </si>
  <si>
    <t>Akbari</t>
  </si>
  <si>
    <t>https://doi.org/10.3138/ptc-2021-0032</t>
  </si>
  <si>
    <t>Effect of Physical Activity During Chemotherapy on Cognitive Function in Cancer Survivors: A Systematic Review and Meta-Analysis</t>
  </si>
  <si>
    <t>26/02/2021</t>
  </si>
  <si>
    <t>Lawrence</t>
  </si>
  <si>
    <t>https://doi.org/10.3138/ptc-2021-0030</t>
  </si>
  <si>
    <t>Beneficial Effects of Preoperative Exercise on the Outcomes of Lumbar Fusion Spinal Surgery</t>
  </si>
  <si>
    <t>Compared with the combined Infrequent Exercise or No Exercise group, the Regular Exercise group had significantly lower rates of any adverse events (14.6% vs. 20.0% of the Infrequent Exercise and 20.6% of the No Exercise groups; p = 0.002)</t>
  </si>
  <si>
    <t>gmcintosh@spinecanada.ca</t>
  </si>
  <si>
    <t>16/03/2021</t>
  </si>
  <si>
    <t>Carter</t>
  </si>
  <si>
    <t>https://doi.org/10.3138/ptc-2021-0030-cc</t>
  </si>
  <si>
    <t>Clinician’s Commentary on Lawrence et al.</t>
  </si>
  <si>
    <t>Cahalin</t>
  </si>
  <si>
    <t>https://doi.org/10.3138/ptc-2021-0031</t>
  </si>
  <si>
    <t>A Meta-Analysis of Remote Ischemic Preconditioning in Lung Surgery and Its Potential Role in COVID-19</t>
  </si>
  <si>
    <t>25/02/2021</t>
  </si>
  <si>
    <t>Kleiner</t>
  </si>
  <si>
    <t>https://doi.org/10.3138/ptc-2020-0121</t>
  </si>
  <si>
    <t>A Pan-Canadian Perspective on Education and Training Priorities for Physiotherapists. Part 1: Foundations for Clinical Practice</t>
  </si>
  <si>
    <t>dwalton5@uwo.ca.</t>
  </si>
  <si>
    <t>02/11/2020</t>
  </si>
  <si>
    <t>Marshall</t>
  </si>
  <si>
    <t>https://doi.org/10.3138/ptc-2020-0121-cc</t>
  </si>
  <si>
    <t>Clinician’s Commentary on Kleiner and Walton</t>
  </si>
  <si>
    <t>https://doi.org/10.3138/ptc-2020-0122</t>
  </si>
  <si>
    <t>A Pan-Canadian Perspective on Education and Training Priorities for Physiotherapists. Part 2: Professional Interactions and Context of Practice</t>
  </si>
  <si>
    <t>Biasini</t>
  </si>
  <si>
    <t>https://doi.org/10.3138/ptc-2021-0041</t>
  </si>
  <si>
    <t>Reliability and Validity of Shoulder and Handgrip Strength Testing</t>
  </si>
  <si>
    <t>The JTECH computerized, wireless hand-held and handgrip dynamometers demonstrated good to excellent inter-rater reliability (ICCs (2,1) ranging from 0.76 to 0.92 and 0.95 for shoulder MIMS and handgrip strength</t>
  </si>
  <si>
    <t>karina.kasawara@utoronto.ca</t>
  </si>
  <si>
    <t>28/03/2021</t>
  </si>
  <si>
    <t>Bonetti</t>
  </si>
  <si>
    <t>https://doi.org/10.3138/ptc-2021-0041-cc</t>
  </si>
  <si>
    <t>Clinician’s Commentary on Biasini et al.</t>
  </si>
  <si>
    <t>Bulbrook</t>
  </si>
  <si>
    <t>https://doi.org/10.3138/ptc-2021-0016</t>
  </si>
  <si>
    <t>Muscle Architecture and Subcutaneous Fat Measurements of Rectus Femoris and Vastus Lateralis at Optimal Length Aided by a Novel Ultrasound Transducer Attachment</t>
  </si>
  <si>
    <t>We hypothesized that muscle architecture and FT measurements would be sensitive to large deviations of the transducer tilt angle from the perpendicular.</t>
  </si>
  <si>
    <t xml:space="preserve"> Our results suggest that measurements of MT and subcutaneous FT of the RF and VL are not sensitive to different transducer tilt angles during acquisition or to different raters.</t>
  </si>
  <si>
    <t>MT and FT displayed ICCs between 0.82 and 0.99 for all transducer tilt angles</t>
  </si>
  <si>
    <t>mrmaly@uwaterloo.ca</t>
  </si>
  <si>
    <t>02/02/2021</t>
  </si>
  <si>
    <t>Chagas</t>
  </si>
  <si>
    <t>https://doi.org/10.3138/ptc-2021-0006</t>
  </si>
  <si>
    <t>Development of the Gross Motor Function Family Report (GMF-FR) for Children with Cerebral Palsy</t>
  </si>
  <si>
    <t>paula.chagas@ufjf.edu.br.</t>
  </si>
  <si>
    <t>12/01/2021</t>
  </si>
  <si>
    <t>Adaptation of a existing instrument</t>
  </si>
  <si>
    <t>Katchburian</t>
  </si>
  <si>
    <t>https://doi.org/10.3138/ptc-2021-0006-cc</t>
  </si>
  <si>
    <t>Clinician’s Commentary on Chagas et al.</t>
  </si>
  <si>
    <t>https://doi.org/10.3138/ptc-75-1-cochrane</t>
  </si>
  <si>
    <t>What Does Cochrane Say About … Health Care Professional Education?</t>
  </si>
  <si>
    <t>may</t>
  </si>
  <si>
    <t>Harris</t>
  </si>
  <si>
    <t>https://doi.org/10.3138/ptc-2023-01-31-gee</t>
  </si>
  <si>
    <t>Physiotherapy Canada's Diamond Jubilee</t>
  </si>
  <si>
    <t>Yang</t>
  </si>
  <si>
    <t>https://doi.org/10.3138/ptc-2022-0117</t>
  </si>
  <si>
    <t>Evaluating the Dissemination and Implementation Impact of a Rehabilitation Intervention: The Graded Repetitive Arm Supplementary Program (GRASP)</t>
  </si>
  <si>
    <t>The datasets used and/or analyzed during the current study are available from the corresponding author on reasonable request.</t>
  </si>
  <si>
    <t>janice.eng@ubc.ca.</t>
  </si>
  <si>
    <t>14/11/2023</t>
  </si>
  <si>
    <t>O'neil</t>
  </si>
  <si>
    <t>https://doi.org/10.3138/ptc-2021-0040</t>
  </si>
  <si>
    <t>The Impact of Two Telerehabilitation Supervision Schedules on Physical Activity, Mobility, and Balance Among People with Moderate to Severe Traumatic Brain Injury: A Mixed-Method Single-Subject Design</t>
  </si>
  <si>
    <t>objective was to investigate the effectiveness of telerehabilitation to improve physical activity, functional mobility, and dynamic balance among people who had experienced moderate or severe TBI.</t>
  </si>
  <si>
    <t xml:space="preserve"> Individuals in this study presenting with chronic motor deficits after moderate or severe TBI showed statistically significant positive changes for physical activity levels, functional mobility, and dynamic balance.</t>
  </si>
  <si>
    <t>Statistically significant change was observed for PwD 1, 3, and 4, with at least two consecutive points out of the 2SD band regardless of supervision schedule.</t>
  </si>
  <si>
    <t>joneil@uottawa.ca.</t>
  </si>
  <si>
    <t>24/03/2021</t>
  </si>
  <si>
    <t>01/05/2023</t>
  </si>
  <si>
    <t>Lee</t>
  </si>
  <si>
    <t>https://doi.org/10.3138/ptc-2021-0040-cc</t>
  </si>
  <si>
    <t xml:space="preserve">
Clinician's Commentary on O'Neil. et al.</t>
  </si>
  <si>
    <t>Ezzat</t>
  </si>
  <si>
    <t>https://doi.org/10.3138/ptc-2022-0092</t>
  </si>
  <si>
    <t>Canadian Physiotherapists Integrate Virtual Care during the COVID-19 Pandemic</t>
  </si>
  <si>
    <t>a.ezzat@latrobe.edu.au.</t>
  </si>
  <si>
    <t>04/09/2021</t>
  </si>
  <si>
    <t>https://doi.org/10.3138/ptc-2021-0039</t>
  </si>
  <si>
    <t>Remotely Supervised Exercise Programmes to Improve Balance, Mobility, and Activity Among People with Moderate to Severe Traumatic Brain Injury: Description and Feasibility</t>
  </si>
  <si>
    <t>Gregor</t>
  </si>
  <si>
    <t>https://doi.org/10.3138/ptc-2021-0039-cc</t>
  </si>
  <si>
    <t>Clinician's Commentary on O'Neil et al.</t>
  </si>
  <si>
    <t>Robarts</t>
  </si>
  <si>
    <t>https://doi.org/10.3138/ptc-2021-0026</t>
  </si>
  <si>
    <t>Risk Stratification in a Tertiary Care Spine Centre: Comparison Between STarTBack and OSPRO-YF Screening Tools</t>
  </si>
  <si>
    <t>STarTBack had a moderate correlation (r = 0.69) with the HADS depression score</t>
  </si>
  <si>
    <t>helen.razmjou@Sunnybrook.ca.</t>
  </si>
  <si>
    <t>SESOI</t>
  </si>
  <si>
    <t>20/02/2021</t>
  </si>
  <si>
    <t>Elsabbagh</t>
  </si>
  <si>
    <t>https://doi.org/10.3138/ptc-2021-0026-cc</t>
  </si>
  <si>
    <t>Clinician’s Commentary on Robarts et al.</t>
  </si>
  <si>
    <t>Feldman</t>
  </si>
  <si>
    <t>https://doi.org/10.3138/ptc-2020-0142</t>
  </si>
  <si>
    <t>Gender Issues in Physiotherapy in Quebec, Canada</t>
  </si>
  <si>
    <t>Unclear</t>
  </si>
  <si>
    <t xml:space="preserve"> our a priori hypothesis being that men and women would differ on their preference for clinical practice settings and clientele, and their interests and perception of their competencies</t>
  </si>
  <si>
    <t>However, there were no statistically significant differences between genders for preferred place of work. Perception of competencies and interests did not differ for most items except interest in becoming an administrator</t>
  </si>
  <si>
    <t>Men ranked cardiorespiratory significantly higher than women (p = 0.002; t108 = 3.246)</t>
  </si>
  <si>
    <t>Debbie.Feldman@umontreal.ca.</t>
  </si>
  <si>
    <t>18/12/2020</t>
  </si>
  <si>
    <t>Guitar</t>
  </si>
  <si>
    <t>https://doi.org/10.3138/ptc-2021-0020</t>
  </si>
  <si>
    <t>A Survey of Canadian Physiotherapists’ and Physiotherapy Students’ Knowledge and Use of Executive Functioning Assessments in Clinical Practice</t>
  </si>
  <si>
    <t>There was a significant moderate positive correlation between subjective and objective EF understanding and knowledge (r = 0.43; 95% CI: 0.32, 0.54; n = 260; p &lt; 0.001</t>
  </si>
  <si>
    <t>nguitar@uwo.ca.</t>
  </si>
  <si>
    <t>p &gt; 0.05</t>
  </si>
  <si>
    <t>12/02/2021</t>
  </si>
  <si>
    <t>Donnellan</t>
  </si>
  <si>
    <t>https://doi.org/10.3138/ptc-2021-0020-cc</t>
  </si>
  <si>
    <t>Clinician’s Commentary on Guitar et al.</t>
  </si>
  <si>
    <t>Chen</t>
  </si>
  <si>
    <t>https://doi.org/10.3138/ptc-2021-0053</t>
  </si>
  <si>
    <t>Patient Perspectives on Transitions from Acute to Community-Based Physiotherapy Care Following Total Knee Replacement Surgery Within the Context of a Bundled Care Model</t>
  </si>
  <si>
    <t>emilyrh.chen@mail.utoronto.ca.</t>
  </si>
  <si>
    <t>05/05/2021</t>
  </si>
  <si>
    <t>qualitative study</t>
  </si>
  <si>
    <t>Abou-Sharkh</t>
  </si>
  <si>
    <t>https://doi.org/10.3138/ptc-2021-0021</t>
  </si>
  <si>
    <t>What Do Older Canadians Think They Need to Walk Well?</t>
  </si>
  <si>
    <t>Partial support</t>
  </si>
  <si>
    <t>We hypothesized that the perception of walking quality would have consequences for physical function, health perception, and willingness to pay for improvement</t>
  </si>
  <si>
    <t>The results from this project provided insight, from the perspective of seniors, on important elements needed to walk well as well as contributors to walking quality (including sex and lung condition) and consequences of walking quality (self-rated health and willingness to pay for help)</t>
  </si>
  <si>
    <t>Lung disease showed the highest association with a perception of not walking well (POR:7.2; 95% CI: 3.7, 14.2)</t>
  </si>
  <si>
    <t>ahmed.abou-sharkh@mail.mcgill.ca.</t>
  </si>
  <si>
    <t>15/02/2021</t>
  </si>
  <si>
    <t>https://doi.org/10.3138/ptc-75.2-cochrane</t>
  </si>
  <si>
    <t>What Does Cochrane Say About … the Efficacy of Self-management Interventions in Rehabilitation?</t>
  </si>
  <si>
    <t>aug</t>
  </si>
  <si>
    <t>Mathur</t>
  </si>
  <si>
    <t>https://doi.org/10.3138/ptc-2022-0111</t>
  </si>
  <si>
    <t>Building the Evidence for Exercise in Solid Organ Transplant: How Far Have We Moved the Needle?</t>
  </si>
  <si>
    <t>Montpetit-Tourangeau</t>
  </si>
  <si>
    <t>https://doi.org/10.3138/ptc-2022-0123</t>
  </si>
  <si>
    <t>The Black Box of Patient Education: An Expert Consultation on Patient Education Interventions and Strategies for the Management of Subacromial Pain Syndrome</t>
  </si>
  <si>
    <t>katherine.montpetit-tourangeau@umontreal.ca.</t>
  </si>
  <si>
    <t>21/11/2022</t>
  </si>
  <si>
    <t>19/09/2023</t>
  </si>
  <si>
    <t>qualitative study, no information on the participant's breakdown</t>
  </si>
  <si>
    <t>Gervais-Hupé</t>
  </si>
  <si>
    <t>https://doi.org/10.3138/ptc-2021-0075</t>
  </si>
  <si>
    <t>Analysis of Private Physiotherapy Clinic Web Sites Using a Critical Perspective</t>
  </si>
  <si>
    <t>anne.hudon@umontreal.ca.</t>
  </si>
  <si>
    <t>20/07/2021</t>
  </si>
  <si>
    <t>n = number of websites</t>
  </si>
  <si>
    <t>Harvey</t>
  </si>
  <si>
    <t>https://doi.org/10.3138/ptc-2021-0075-cc</t>
  </si>
  <si>
    <t>Clinician’s Commentary on Gervais-Hupé et al.</t>
  </si>
  <si>
    <t>Gastle</t>
  </si>
  <si>
    <t>https://doi.org/10.3138/ptc-2021-0085</t>
  </si>
  <si>
    <t>Exploring the Experiences and Impacts of Research Role-Emerging Placements in Physiotherapy</t>
  </si>
  <si>
    <t>kristin.musselman@utoronto.ca.</t>
  </si>
  <si>
    <t>15/08/2021</t>
  </si>
  <si>
    <t>Eftekhar</t>
  </si>
  <si>
    <t>https://doi.org/10.3138/ptc-2021-0085-cc</t>
  </si>
  <si>
    <t>Clinician’s Commentary on Gastle et al.</t>
  </si>
  <si>
    <t>Madara</t>
  </si>
  <si>
    <t>https://doi.org/10.3138/ptc-2020-0141</t>
  </si>
  <si>
    <t>Factors Related to Expectations in Individuals Waiting for Total Knee Arthroplasty</t>
  </si>
  <si>
    <t xml:space="preserve">We hypothesized that the model of patient age, BMI, previously recorded total joint replacement on the contralateral knee, and distance on the 6-minute walk test (6MWT) at the preoperative testing session would have a significant multiple R2 value (p &lt; 0.05) with R2 ≥ 0.40 when predicting the TKA-EQ total scores. </t>
  </si>
  <si>
    <t>Although this was supported, this model only predicted 20% of the variance in TKA-EQ scores.</t>
  </si>
  <si>
    <t xml:space="preserve"> we identified a negative correlation between age and total TKA-EQ score (r = −0.271; p = 0.026; 95% CI: −1, −0.043)</t>
  </si>
  <si>
    <t>madarak@moravian.edu.</t>
  </si>
  <si>
    <t>14/12/2020</t>
  </si>
  <si>
    <t>Nolan</t>
  </si>
  <si>
    <t>https://doi.org/10.3138/ptc-2021-0078</t>
  </si>
  <si>
    <t>Post-Stroke Lateropulsion: Resolution and Function After Discharge From Inpatient Rehabilitation – A Cohort Study</t>
  </si>
  <si>
    <t>this increase in FIM varied by both lateropulsion status at discharge and lesion side, as evidenced by a significant three-way interaction between time, lateropulsion status, and laterality (p &lt; 0.001; see Table 2).</t>
  </si>
  <si>
    <t>jess.nolan@health.wa.gov.au.</t>
  </si>
  <si>
    <t>26/07/2021</t>
  </si>
  <si>
    <t>Babyar</t>
  </si>
  <si>
    <t>https://doi.org/10.3138/ptc-2021-0078-cc</t>
  </si>
  <si>
    <t>Clinician’s Commentary on Nolan et al.</t>
  </si>
  <si>
    <t xml:space="preserve">Räisänen </t>
  </si>
  <si>
    <t>https://doi.org/10.3138/ptc-2021-0086</t>
  </si>
  <si>
    <t>Evaluating a Wearable Solution for Measuring Lower Extremity Asymmetry During Landing</t>
  </si>
  <si>
    <t>The mean difference between total impact acceleration and COM acceleration for the CMJ was 0.24 g (greater COM acceleration)</t>
  </si>
  <si>
    <t>araisanen@westernu.edu.</t>
  </si>
  <si>
    <t>17/08/2021</t>
  </si>
  <si>
    <t>Jovanovic</t>
  </si>
  <si>
    <t>https://doi.org/10.3138/ptc-2021-0074</t>
  </si>
  <si>
    <t>Scoping Review on Brain-Computer Interface–Controlled Electrical Stimulation Interventions for Upper Limb Rehabilitation in Adults: A Look at Participants, Interventions, and Technology</t>
  </si>
  <si>
    <t>07/11/2021</t>
  </si>
  <si>
    <t>https://doi.org/10.3138/ptc-2021-0074-cc</t>
  </si>
  <si>
    <t>Clinician’s Commentary on Jovanovic et al.</t>
  </si>
  <si>
    <t>Demers</t>
  </si>
  <si>
    <t>https://doi.org/10.3138/ptc-2021-0071</t>
  </si>
  <si>
    <t>A Clinical Practice Guide to Enhance Physical Activity Participation for Children with Developmental Coordination Disorder in Canada</t>
  </si>
  <si>
    <t>guidelines</t>
  </si>
  <si>
    <t>desiree.maltais@rea.ulaval.ca</t>
  </si>
  <si>
    <t>13/07/2021</t>
  </si>
  <si>
    <t>Clinical practice guidelines</t>
  </si>
  <si>
    <t>https://doi.org/10.3138/ptc-75.3-cochrane</t>
  </si>
  <si>
    <t>What Does …Cochrane Say About Culturally Appropriate Health care?</t>
  </si>
  <si>
    <t>nov</t>
  </si>
  <si>
    <t>Hurd</t>
  </si>
  <si>
    <t>https://doi.org/10.3138/ptc-2023-0005</t>
  </si>
  <si>
    <t>Engaging the Lower Extremity via Active Therapy Early (ELEVATE) Is Feasible and May Improve Gross Motor Function in Children with Spastic Bilateral Cerebral Palsy: A Case Series</t>
  </si>
  <si>
    <t>The change in GMFM-66 score over the 3-month delay period was a decrease of 1.7 for P2 and an increase of 1.3 for P3</t>
  </si>
  <si>
    <t>jaynie@ualberta.ca</t>
  </si>
  <si>
    <t>24/01/2023</t>
  </si>
  <si>
    <t>27/11/2023</t>
  </si>
  <si>
    <t>https://doi.org/10.3138/ptc-2021-0079</t>
  </si>
  <si>
    <t>Scoping Review of Curricula and Pedagogical Approaches for Physiotherapist Performed Point of Care Ultrasonography</t>
  </si>
  <si>
    <t>Azevedo</t>
  </si>
  <si>
    <t>https://doi.org/10.3138/ptc-2021-0079-cc</t>
  </si>
  <si>
    <t>Clinician's Commentary on Strike et al.</t>
  </si>
  <si>
    <t>Nicoli</t>
  </si>
  <si>
    <t>https://doi.org/10.3138/ptc-2021-0084</t>
  </si>
  <si>
    <t>Impact of Income on Physical Concerns, Help Seeking, and Unmet Needs of Adult Cancer Survivors</t>
  </si>
  <si>
    <t>39.3% of the highest income group reported this reason compared to 32.9% of the lowest income group.</t>
  </si>
  <si>
    <t>Marg.i.fitch@gmail.com</t>
  </si>
  <si>
    <t>14/08/2021</t>
  </si>
  <si>
    <t>Edward</t>
  </si>
  <si>
    <t>https://doi.org/10.3138/ptc-2021-0084-cc</t>
  </si>
  <si>
    <t>Clinician's Commentary on Nicoll et al.</t>
  </si>
  <si>
    <t>Brunne</t>
  </si>
  <si>
    <t>https://doi.org/10.3138/ptc-2021-0097</t>
  </si>
  <si>
    <t>Physical Rehabilitation Before and After Lung Transplantation for COVID-19 ARDS: A Case Report</t>
  </si>
  <si>
    <t>lisa.wickerson@uhn.ca</t>
  </si>
  <si>
    <t>24/09/2021</t>
  </si>
  <si>
    <t>case report</t>
  </si>
  <si>
    <t>Miller</t>
  </si>
  <si>
    <t>https://doi.org/10.3138/ptc-2021-0097-cc</t>
  </si>
  <si>
    <t>Clinician Commentary on Brunne et al.</t>
  </si>
  <si>
    <t>Nakamura</t>
  </si>
  <si>
    <t>https://doi.org/10.3138/ptc-2021-0090</t>
  </si>
  <si>
    <t>The Lived Experience of Rehabilitation Following Anterior Cruciate Ligament Reconstructive Surgery: A Social Ecological Analysis</t>
  </si>
  <si>
    <t>nakamura@yorku.ca</t>
  </si>
  <si>
    <t>23/08/2021</t>
  </si>
  <si>
    <t>Alcock</t>
  </si>
  <si>
    <t>https://doi.org/10.3138/ptc-2021-0090-cc</t>
  </si>
  <si>
    <t>Clinician's Commentary on Nakamura et al.</t>
  </si>
  <si>
    <t>Simpson</t>
  </si>
  <si>
    <t>https://doi.org/10.3138/ptc-2021-0111</t>
  </si>
  <si>
    <t>Effectiveness of Early Postpartum Rectus Abdominis versus Transversus Abdominis Training in Patients with Diastasis of the Rectus Abdominis Muscles: A Pilot Randomized Controlled Trial</t>
  </si>
  <si>
    <t>There was a difference in reduction of the IRD (mm) between groups at 6 weeks at the level of the umbilicus and 2 cm below the umbilicus, with the RA group achieving 8.3 mm (95% CI 1.7 to 14.9 mm) and 6.3 mm (95% CI 0.1 to 12.4 mm,) greater reduction respectively</t>
  </si>
  <si>
    <t>ANZCTR:12621000539831</t>
  </si>
  <si>
    <t>eloisesimpson@hotmail.com</t>
  </si>
  <si>
    <t>29/10/2021</t>
  </si>
  <si>
    <t>Women's health</t>
  </si>
  <si>
    <t>Atama</t>
  </si>
  <si>
    <t>https://doi.org/10.3138/ptc-2021-0068</t>
  </si>
  <si>
    <t>Stroke Survivors and their Physiotherapists’ Perceptions of Recovery: A Multiple Methods Approach</t>
  </si>
  <si>
    <t>There was a statistically significant positive correlation between the SIS global perception of recovery of the stroke survivors and the SIS global perception of recovery of the physiotherapists (r = 0.51; p &lt;0.01).</t>
  </si>
  <si>
    <t>atamatolulope@gmail.com</t>
  </si>
  <si>
    <t>p &lt;0.05</t>
  </si>
  <si>
    <t>01/07/2021</t>
  </si>
  <si>
    <t>Maly</t>
  </si>
  <si>
    <t>https://doi.org/10.3138/ptc-2020-0141-cc</t>
  </si>
  <si>
    <t>Clinician's Commentary on Madara et al.</t>
  </si>
  <si>
    <t>Dasouki</t>
  </si>
  <si>
    <t>https://doi.org/10.3138/ptc-2021-0081</t>
  </si>
  <si>
    <t>A Non-Pharmacological Cough Therapy for People with Interstitial Lung Diseases: A Case Report</t>
  </si>
  <si>
    <t>Improvements were observed in cough and HRQL measurements, self-reported fatigue, urge to cough, and cough severity and intensity (Table 1).</t>
  </si>
  <si>
    <t>araujoda@mcmaster.ca</t>
  </si>
  <si>
    <t>06/08/2021</t>
  </si>
  <si>
    <t>https://doi.org/10.3138/ptc-75.4-cochrane</t>
  </si>
  <si>
    <t>What Does Cochrane Say About Rehabilitation for Cancer?</t>
  </si>
  <si>
    <t>Sadek/Jabouille</t>
  </si>
  <si>
    <t>JPT-AU</t>
  </si>
  <si>
    <t>jan</t>
  </si>
  <si>
    <t>Zadro</t>
  </si>
  <si>
    <t>https://doi.org/10.1016/j.jphys.2022.11.009</t>
  </si>
  <si>
    <t>How to facilitate mainstream media coverage of physiotherapy research</t>
  </si>
  <si>
    <t>joshua.zadro@sydney.edu.au</t>
  </si>
  <si>
    <t>14/12/2022</t>
  </si>
  <si>
    <t>Freire</t>
  </si>
  <si>
    <t>https://doi.org/10.1016/j.jphys.2022.11.010</t>
  </si>
  <si>
    <t>Cardiac conditions</t>
  </si>
  <si>
    <t xml:space="preserve">editorial </t>
  </si>
  <si>
    <t>mark.elkins@sydney.edu.au</t>
  </si>
  <si>
    <t>https://doi.org/10.1016/j.jphys.2022.11.013</t>
  </si>
  <si>
    <t>Physiotherapy management of bronchiectasis in adults</t>
  </si>
  <si>
    <t>Annemarie.Lee@ monash.edu</t>
  </si>
  <si>
    <t>16/12/2022</t>
  </si>
  <si>
    <t>Dorsch</t>
  </si>
  <si>
    <t>https://doi.org/10.1016/j.jphys.2022.11.008</t>
  </si>
  <si>
    <t>Bobath therapy is inferior to task-specific training and not superior to other interventions in improving arm activity and arm strength outcomes after stroke: a systematic review</t>
  </si>
  <si>
    <t>https://www.crd.york.ac.uk/prospero/display_record.php?RecordID=112451</t>
  </si>
  <si>
    <t>simone.dorsch@acu.edu.au</t>
  </si>
  <si>
    <t>Thompson</t>
  </si>
  <si>
    <t>https://doi.org/10.1016/j.jphys.2022.11.012</t>
  </si>
  <si>
    <t>Mobile app use to support therapeutic exercise for musculoskeletal pain conditions may help improve pain intensity and self-reported physical function: a systematic review</t>
  </si>
  <si>
    <t>merollim@unimelb.edu.au</t>
  </si>
  <si>
    <t>15/12/2022</t>
  </si>
  <si>
    <t>Wilson</t>
  </si>
  <si>
    <t>https://doi.org/10.1016/j.jphys.2022.11.007</t>
  </si>
  <si>
    <t>Education plus exercise for persistent gluteal tendinopathy improves quality of life and is cost-effective compared with corticosteroid injection and wait and see: economic evaluation of a randomised trial</t>
  </si>
  <si>
    <t>https://www.anzctr.org.au/TrialSearch.aspx#&amp;&amp;conditionCode=&amp;dateOfRegistrationFrom=&amp;interventionDescription=&amp;interventionCodeOperator=OR&amp;primarySponsorType=&amp;gender=&amp;distance=&amp;postcode=&amp;pageSize=20&amp;ageGroup=&amp;recruitmentCountryOperator=OR&amp;recruitmentRegion=&amp;ethicsReview=&amp;countryOfRecruitment=&amp;registry=&amp;searchTxt=ACTRN12612001126808&amp;studyType=&amp;allocationToIntervention=&amp;dateOfRegistrationTo=&amp;recruitmentStatus=&amp;interventionCode=&amp;healthCondition=&amp;healthyVolunteers=&amp;page=1&amp;conditionCategory=&amp;fundingSource=&amp;trialStartDateTo=&amp;trialStartDateFrom=&amp;phase=</t>
  </si>
  <si>
    <t>Data are available in a public, open access repository, with curated access. https://espace.library.uq.edu.au/view/ UQ:409744</t>
  </si>
  <si>
    <t>b.vicenzino@uq.edu.au</t>
  </si>
  <si>
    <t>Brijwasi</t>
  </si>
  <si>
    <t>https://doi.org/10.1016/j.jphys.2022.11.011</t>
  </si>
  <si>
    <t>A comprehensive exercise program improves foot alignment in people with flexible flat foot: a randomised trial</t>
  </si>
  <si>
    <t>The mean between-group difference favoured the experimental group by showing a 0.4 cm greater reduction in navicular drop height than in the control group.</t>
  </si>
  <si>
    <t>https://ctri.nic.in/Clinicaltrials/pmaindet2.php?EncHid=NjE4MTE=&amp;Enc=&amp;userName=</t>
  </si>
  <si>
    <t>dr.tanyabrijwasi2020@gmail.com</t>
  </si>
  <si>
    <t>Andrews</t>
  </si>
  <si>
    <t>https://doi.org/10.1016/j.jphys.2022.11.005</t>
  </si>
  <si>
    <t>Normal gait speed varies by age and sex but not by geographical region: a systematic review</t>
  </si>
  <si>
    <t>andrewsb@elon.edu</t>
  </si>
  <si>
    <t>Spittle</t>
  </si>
  <si>
    <t>https://doi.org/10.1016/j.jphys.2022.11.003</t>
  </si>
  <si>
    <t>Critically appraised paper: Respiratory waveform analysis guides settings for effective mechanical insufflation-exsufflation in patients with amyotrophic lateral sclerosis</t>
  </si>
  <si>
    <t>synopsis</t>
  </si>
  <si>
    <t>Lambrinos</t>
  </si>
  <si>
    <t>https://doi.org/10.1016/j.jphys.2022.11.004</t>
  </si>
  <si>
    <t>Critically appraised paper: Respiratory waveform analysis guides settings for effective mechanical insufflation-exsufflation in patients with amyotrophic lateral sclerosis [commentary]</t>
  </si>
  <si>
    <t>Plummer</t>
  </si>
  <si>
    <t>https://doi.org/10.1016/j.jphys.2022.12.002</t>
  </si>
  <si>
    <t>Critically appraised paper: Modified constraint-induced movement therapy is probably the most effective non-conventional upper limb intervention post-stroke</t>
  </si>
  <si>
    <t>Dalton</t>
  </si>
  <si>
    <t>https://doi.org/10.1016/j.jphys.2022.12.003</t>
  </si>
  <si>
    <t>Critically appraised paper: Modified constraint-induced movement therapy is probably the most effective non-conventional upper limb intervention post-stroke [commentary]</t>
  </si>
  <si>
    <t>Elkins</t>
  </si>
  <si>
    <t>https://doi.org/10.1016/j.jphys.2022.12.004</t>
  </si>
  <si>
    <t>Critically appraised paper: An educational program increases habitual physical activity and self-efficacy for physical activity in people with coronary artery disease</t>
  </si>
  <si>
    <t>https://doi.org/10.1016/j.jphys.2022.12.005</t>
  </si>
  <si>
    <t>Critically appraised paper: An educational program increases habitual physical activity and self-efficacy for physical activity in people with coronary artery disease [commentary]</t>
  </si>
  <si>
    <t>Cavalheri</t>
  </si>
  <si>
    <t>https://doi.org/10.1016/j.jphys.2022.12.007</t>
  </si>
  <si>
    <t>Critically appraised paper: In adults receiving intensive care, increased early active mobilisation did not improve clinical outcomes but increased adverse events</t>
  </si>
  <si>
    <t>Kho</t>
  </si>
  <si>
    <t>https://doi.org/10.1016/j.jphys.2022.12.006</t>
  </si>
  <si>
    <t>Critically appraised paper: In adults receiving intensive care, increased early active mobilisation did not improve clinical outcomes but increased adverse events [commentary]</t>
  </si>
  <si>
    <t>Wei</t>
  </si>
  <si>
    <t>https://doi.org/10.1016/j.jphys.2022.06.007</t>
  </si>
  <si>
    <t>Clinimetrics: The Lawton-Brody Instrumental Activities of Daily Living Scale</t>
  </si>
  <si>
    <t>De Silva</t>
  </si>
  <si>
    <t>https://doi.org/10.1016/j.jphys.2022.06.008</t>
  </si>
  <si>
    <t>Clinimetrics: The quality adjusted life year</t>
  </si>
  <si>
    <t>Chan</t>
  </si>
  <si>
    <t>https://doi.org/10.1016/j.jphys.2022.10.002</t>
  </si>
  <si>
    <t>Appraisal of Clinical Practice Guideline: Clinical Practice Guidelines and Principles for the care of people with dementia</t>
  </si>
  <si>
    <t>Gosselink</t>
  </si>
  <si>
    <t>https://doi.org/10.1016/j.jphys.2022.11.002</t>
  </si>
  <si>
    <t>Appraisal of Clinical Practice Guideline from the American Physical Therapy Association (APTA): Physical therapist management of Parkinson disease</t>
  </si>
  <si>
    <t>17/12/2022</t>
  </si>
  <si>
    <t>Smith</t>
  </si>
  <si>
    <t>https://doi.org/10.1016/j.jphys.2022.11.001</t>
  </si>
  <si>
    <t>Research Note: Deriving latent trajectories in health research</t>
  </si>
  <si>
    <t>12/12/2022</t>
  </si>
  <si>
    <t>apr</t>
  </si>
  <si>
    <t>Foster</t>
  </si>
  <si>
    <t>https://doi.org/10.1016/j.jphys.2023.02.014</t>
  </si>
  <si>
    <t>Are we giving stratified care a fair trial?</t>
  </si>
  <si>
    <t>Nfoster@uq.edu.au</t>
  </si>
  <si>
    <t>11/03/2023</t>
  </si>
  <si>
    <t>Sacomori</t>
  </si>
  <si>
    <t>https://doi.org/10.1016/j.jphys.2023.02.013</t>
  </si>
  <si>
    <t>Women’s health</t>
  </si>
  <si>
    <t>21/03/2023</t>
  </si>
  <si>
    <t>Granger</t>
  </si>
  <si>
    <t>https://doi.org/10.1016/j.jphys.2023.02.015</t>
  </si>
  <si>
    <t>Physiotherapy management of blood cancers</t>
  </si>
  <si>
    <t xml:space="preserve">Catherine.granger@unimelb.edu.au </t>
  </si>
  <si>
    <t>05/04/2023</t>
  </si>
  <si>
    <t>Han</t>
  </si>
  <si>
    <t>https://doi.org/10.1016/j.jphys.2023.02.007</t>
  </si>
  <si>
    <t>Some magnetic resonance imaging findings may predict future low back pain and disability: a systematic review</t>
  </si>
  <si>
    <t>christopher.han@sydney.edu.au</t>
  </si>
  <si>
    <t>Turci</t>
  </si>
  <si>
    <t>https://doi.org/10.1016/j.jphys.2023.02.016</t>
  </si>
  <si>
    <t>Self-administered stretching exercises are as effective as motor control exercises for people with chronic non-specific low back pain: a randomised trial</t>
  </si>
  <si>
    <t>we hypothesised greater benefits from an SSE program on pain intensity and disability compared with an MCE program.</t>
  </si>
  <si>
    <t>The results did not confirm the a priori hypothesis that the SSE program would have greater benefits on pain intensity and disability than MCE in patients with CNSLBP</t>
  </si>
  <si>
    <t>there was negligible difference in the effect of the two interventions at the end of the intervention period: MD –0.2 (95% CI –1.1 to 0.7)</t>
  </si>
  <si>
    <t>https://clinicaltrials.gov/study/NCT03128801</t>
  </si>
  <si>
    <t>Table 4 and Appendices 1 and 2 can be found online at https://doi.org/10.1016/j.jphys.2023.02.016</t>
  </si>
  <si>
    <t>thaischaves@ufscar.br</t>
  </si>
  <si>
    <t>Wingbermühle</t>
  </si>
  <si>
    <t>https://doi.org/10.1016/j.jphys.2023.02.002</t>
  </si>
  <si>
    <t>External validation and updating of prognostic models for predicting recovery of disability in people with (sub)acute neck pain was successful: broad external validation in a new prospective cohort</t>
  </si>
  <si>
    <t>Adding cervical mobility to the 12-week and posttreatment disability models showed c-statistics of 0.69 (95% CI 0.65 to
0.73)</t>
  </si>
  <si>
    <t>https://osf.io/a6r3k/</t>
  </si>
  <si>
    <t>r.wingbermuhle@somt.nl</t>
  </si>
  <si>
    <t>p &lt; 0.157</t>
  </si>
  <si>
    <t>Watson</t>
  </si>
  <si>
    <t>https://doi.org/10.1016/j.jphys.2023.02.001</t>
  </si>
  <si>
    <t>In adults with advanced lung disease, the 1-minute sit-to-stand test underestimates exertional desaturation compared with the 6-minute walk test: an observational study</t>
  </si>
  <si>
    <t>the nadir was higher during the 1minSTS compared with the 6MWT (mean difference [MD] 4%, 95% CI 3 to 5)</t>
  </si>
  <si>
    <t>Table 3 can be found online at https://doi.org/10.1016/j.
jphys.2023.02.001</t>
  </si>
  <si>
    <t>Kathryn.Watson@health.wa.gov.au</t>
  </si>
  <si>
    <t>Ross</t>
  </si>
  <si>
    <t>https://doi.org/10.1016/j.jphys.2023.02.012</t>
  </si>
  <si>
    <t>Physiotherapists vary in their knowledge of and approach to working with patients who are LGBTQIA+: a qualitative study</t>
  </si>
  <si>
    <t>m.ross@uq.edu.au</t>
  </si>
  <si>
    <t>https://doi.org/10.1016/j.jphys.2023.02.009</t>
  </si>
  <si>
    <t>Critically appraised paper: In patients with chronic obstructive pulmonary disease, the addition of oscillatory positive expiratory pressure to usual care improves cough-specific and general quality of life</t>
  </si>
  <si>
    <t>01/03/2023</t>
  </si>
  <si>
    <t>Osadnik</t>
  </si>
  <si>
    <t>https://doi.org/10.1016/j.jphys.2023.02.008</t>
  </si>
  <si>
    <t>Critically appraised paper: In patients with chronic obstructive pulmonary disease, the addition of oscillatory positive expiratory pressure to usual care improves cough-specific and general quality of life [commentary]</t>
  </si>
  <si>
    <t>https://doi.org/10.1016/j.jphys.2023.02.005</t>
  </si>
  <si>
    <t>Critically appraised paper: In adults on antidepressants for mild-to-moderate depression, yoga improves several aspects of quality of life</t>
  </si>
  <si>
    <t>10/03/2023</t>
  </si>
  <si>
    <t>Gantert</t>
  </si>
  <si>
    <t>https://doi.org/10.1016/j.jphys.2023.02.006</t>
  </si>
  <si>
    <t>Critically appraised paper: In adults on antidepressants for mild-to-moderate depression, yoga improves several aspects of quality of life [commentary]</t>
  </si>
  <si>
    <t>https://doi.org/10.1016/j.jphys.2023.02.004</t>
  </si>
  <si>
    <t>Critically appraised paper: Timing and coordination training does not enhance standard treatment benefit on mobility in community-dwelling older adults</t>
  </si>
  <si>
    <t>15/03/2023</t>
  </si>
  <si>
    <t>Sherrington</t>
  </si>
  <si>
    <t>https://doi.org/10.1016/j.jphys.2023.02.003</t>
  </si>
  <si>
    <t>Critically appraised paper: Timing and coordination training does not enhance standard treatment benefit on mobility in community-dwelling older adults [commentary]</t>
  </si>
  <si>
    <t>Pathak</t>
  </si>
  <si>
    <t>https://doi.org/10.1016/j.jphys.2022.07.001</t>
  </si>
  <si>
    <t>Clinimetrics: The Patient-Specific Functional Scale</t>
  </si>
  <si>
    <t>Bondarenko</t>
  </si>
  <si>
    <t>https://doi.org/10.1016/j.jphys.2022.11.006</t>
  </si>
  <si>
    <t>Clinimetrics: The Breathing Pattern Assessment Tool</t>
  </si>
  <si>
    <t>https://doi.org/10.1016/j.jphys.2023.02.010</t>
  </si>
  <si>
    <t>Appraisal of Clinical Practice Guideline: Clinical Practice Guideline for hamstring strain injury in athletes</t>
  </si>
  <si>
    <t>https://doi.org/10.1016/j.jphys.2023.02.011</t>
  </si>
  <si>
    <t>Appraisal of Clinical Practice Guideline: Exercise intensity assessment and prescription in cardiovascular rehabilitation and beyond: why and how. A position statement from the Secondary Prevention and Rehabilitation Section of the European Association of Preventive Cardiology</t>
  </si>
  <si>
    <t>Hinman</t>
  </si>
  <si>
    <t>https://doi.org/10.1016/j.jphys.2023.01.001</t>
  </si>
  <si>
    <t>Research Note: Non-inferiority trials</t>
  </si>
  <si>
    <t>jul</t>
  </si>
  <si>
    <t>Shaheed</t>
  </si>
  <si>
    <t>https://doi.org/10.1016/j.jphys.2023.04.001</t>
  </si>
  <si>
    <t>Who should judge treatment effects as unimportant?</t>
  </si>
  <si>
    <t>Christina.AbdelShaheed@sydney.edu.au</t>
  </si>
  <si>
    <t>30/05/2023</t>
  </si>
  <si>
    <t>Boden</t>
  </si>
  <si>
    <t>https://doi.org/10.1016/j.jphys.2023.05.004</t>
  </si>
  <si>
    <t>Economic evaluations of physiotherapy interventions</t>
  </si>
  <si>
    <t>22/06/2023</t>
  </si>
  <si>
    <t>Hasset</t>
  </si>
  <si>
    <t>https://doi.org/10.1016/j.jphys.2023.05.015</t>
  </si>
  <si>
    <t>Physiotherapy management of moderate-to-severe traumatic brain injury</t>
  </si>
  <si>
    <t>Leanne.hassett@sydney.edu.au</t>
  </si>
  <si>
    <t>05/06/2023</t>
  </si>
  <si>
    <t>Morrison</t>
  </si>
  <si>
    <t>https://doi.org/10.1016/j.jphys.2023.05.018</t>
  </si>
  <si>
    <t>High-velocity power training has similar effects to traditional resistance training for functional performance in older adults: a systematic review</t>
  </si>
  <si>
    <t>https://www.crd.york.ac.uk/prospero/display_record.php?RecordID=215220</t>
  </si>
  <si>
    <t>C.Kite2@wlv.ac.uk</t>
  </si>
  <si>
    <t>14/06/2023</t>
  </si>
  <si>
    <t>Gluppe</t>
  </si>
  <si>
    <t>https://doi.org/10.1016/j.jphys.2023.05.017</t>
  </si>
  <si>
    <t>Curl-up exercises improve abdominal muscle strength without worsening inter-recti distance in women with diastasis recti abdominis postpartum: a randomised controlled trial</t>
  </si>
  <si>
    <t>The experimental group improved the thickness of their rectus abdominis more than the control group by a mean difference of 0.7 mm</t>
  </si>
  <si>
    <t>https://clinicaltrials.gov/study/NCT04122924</t>
  </si>
  <si>
    <t>s.l.gluppe@nih.no</t>
  </si>
  <si>
    <t>27/06/2023</t>
  </si>
  <si>
    <t>Wood</t>
  </si>
  <si>
    <t>https://doi.org/10.1016/j.jphys.2023.05.008</t>
  </si>
  <si>
    <t>Pain catastrophising and kinesiophobia mediate pain and physical function improvements with Pilates exercise in chronic low back pain: a mediation analysis of a randomised controlled trial</t>
  </si>
  <si>
    <t>Specifically, significant indirect effects were found for pain catastrophising (MD –0.21, 95% CI –0.47 to –0.03) and kinesiophobia (MD –0.31, 95% CI –0.64 to –0.05) on pain intensity</t>
  </si>
  <si>
    <t>https://osf.io/jt6p4/</t>
  </si>
  <si>
    <t>The authors are happy to share the code used on direct request</t>
  </si>
  <si>
    <t>l.wood2@exeter.ac.uk</t>
  </si>
  <si>
    <t>Peiris</t>
  </si>
  <si>
    <t>https://doi.org/10.1016/j.jphys.2023.05.009</t>
  </si>
  <si>
    <t>Physiotherapists perceive hosting clinical placements in private practice as an investment in future physiotherapists: a mixed-methods study</t>
  </si>
  <si>
    <t>C.Peiris@latrobe.edu.au</t>
  </si>
  <si>
    <t>Pocovi</t>
  </si>
  <si>
    <t>https://doi.org/10.1016/j.jphys.2023.05.010</t>
  </si>
  <si>
    <t>Physiotherapists should apply health coaching techniques and incorporate accountability to foster adherence to a walking program for low back pain: a qualitative study</t>
  </si>
  <si>
    <t>tash.pocovi@mq.edu.au</t>
  </si>
  <si>
    <t>https://doi.org/10.1016/j.jphys.2023.03.002</t>
  </si>
  <si>
    <t>Critically appraised paper: In people with persistent instability after ACL injury, surgical reconstruction is more effective and cost-effective than non-surgical rehabilitation</t>
  </si>
  <si>
    <t>Filbay</t>
  </si>
  <si>
    <t>https://doi.org/10.1016/j.jphys.2023.03.001</t>
  </si>
  <si>
    <t>https://doi.org/10.1016/j.jphys.2023.05.002</t>
  </si>
  <si>
    <t>Critically appraised paper: In overweight and obese adults with knee osteoarthritis, the addition of telehealth-delivered exercise and diet programs to online education improves pain and function</t>
  </si>
  <si>
    <t>23/05/2023</t>
  </si>
  <si>
    <t>Davies</t>
  </si>
  <si>
    <t>https://doi.org/10.1016/j.jphys.2023.05.001</t>
  </si>
  <si>
    <t>Critically appraised paper: In overweight and obese adults with knee osteoarthritis, the addition of telehealth-delivered exercise and diet programs to online education improves pain and function [commentary]</t>
  </si>
  <si>
    <t>https://doi.org/10.1016/j.jphys.2023.05.011</t>
  </si>
  <si>
    <t>Critically appraised paper: Cognitive functional therapy produces sustained improvements in chronic, disabling low back pain</t>
  </si>
  <si>
    <t>Maher</t>
  </si>
  <si>
    <t>https://doi.org/10.1016/j.jphys.2023.05.016</t>
  </si>
  <si>
    <t>Critically appraised paper: Cognitive functional therapy produces sustained improvements in chronic, disabling low back pain [commentary]</t>
  </si>
  <si>
    <t>Østerås</t>
  </si>
  <si>
    <t>https://doi.org/10.1016/j.jphys.2023.05.013</t>
  </si>
  <si>
    <t>Critically appraised paper: Corticosteroid injections combined with exercise therapy are superior to placebo injections and exercise therapy for Achilles tendinopathy symptoms</t>
  </si>
  <si>
    <t>13/06/2023</t>
  </si>
  <si>
    <t>Vicenzino</t>
  </si>
  <si>
    <t>https://doi.org/10.1016/j.jphys.2023.05.014</t>
  </si>
  <si>
    <t>Critically appraised paper: Corticosteroid injections combined with exercise therapy are superior to placebo injections and exercise therapy for Achilles tendinopathy symptoms [commentary]</t>
  </si>
  <si>
    <t>Bols</t>
  </si>
  <si>
    <t>https://doi.org/10.1016/j.jphys.2023.03.003</t>
  </si>
  <si>
    <t>Clinimetrics: Childhood Bladder and Bowel Dysfunction Questionnaire</t>
  </si>
  <si>
    <t>02/06/2023</t>
  </si>
  <si>
    <t>Kwong</t>
  </si>
  <si>
    <t>https://doi.org/10.1016/j.jphys.2023.03.004</t>
  </si>
  <si>
    <t>Clinimetrics: The Prechtl General Movements Assessment</t>
  </si>
  <si>
    <t>Nelligan</t>
  </si>
  <si>
    <t>https://doi.org/10.1016/j.jphys.2023.04.002</t>
  </si>
  <si>
    <t>Appraisal of Clinical Practice Guideline: National Institute for Health and Care Excellence (NICE) Clinical Practice Guideline for Osteoarthritis in over 16s: diagnosis and management</t>
  </si>
  <si>
    <t>Johnston</t>
  </si>
  <si>
    <t>https://doi.org/10.1016/j.jphys.2023.05.006</t>
  </si>
  <si>
    <t>Appraisal of Clinical Practice Guideline: International Consensus Statement on the diagnosis, multidisciplinary management and lifelong care of individuals with achondroplasia</t>
  </si>
  <si>
    <t>Brennan</t>
  </si>
  <si>
    <t>https://doi.org/10.1016/j.jphys.2023.05.012</t>
  </si>
  <si>
    <t>Research Note: Interpreting findings of a systematic review using GRADE methods</t>
  </si>
  <si>
    <t>03/06/2023</t>
  </si>
  <si>
    <t>Bonnevie</t>
  </si>
  <si>
    <t>https://doi.org/10.1016/j.jphys.2023.05.007</t>
  </si>
  <si>
    <t>Correspondence: Recovery period should not be overlooked when considering the 1-minute sit-to-stand test to assess exertional desaturation in people with chronic respiratory disease</t>
  </si>
  <si>
    <t>https://doi.org/10.1016/j.jphys.2023.05.005</t>
  </si>
  <si>
    <t>Correspondence: Response to Bonnevie et al</t>
  </si>
  <si>
    <t>oct</t>
  </si>
  <si>
    <t>https://doi.org/10.1016/j.jphys.2023.07.011</t>
  </si>
  <si>
    <t>Introducing Australia’s clinical care standard for low back pain1</t>
  </si>
  <si>
    <t>christopher.maher@sydney.edu.au</t>
  </si>
  <si>
    <t>09/09/2023</t>
  </si>
  <si>
    <t>Nunes</t>
  </si>
  <si>
    <t>https://doi.org/10.1016/j.jphys.2023.08.010</t>
  </si>
  <si>
    <t>Lower limb sports injuries</t>
  </si>
  <si>
    <t>06/09/2023</t>
  </si>
  <si>
    <t>https://doi.org/10.1016/j.jphys.2023.08.016</t>
  </si>
  <si>
    <t>Physiotherapy management of rib fractures</t>
  </si>
  <si>
    <t>02/10/2023</t>
  </si>
  <si>
    <t>Lafrance</t>
  </si>
  <si>
    <t>https://doi.org/10.1016/j.jphys.2023.08.005</t>
  </si>
  <si>
    <t>Advanced practice physiotherapists can diagnose and triage patients with musculoskeletal disorders while providing effective care: a systematic review</t>
  </si>
  <si>
    <t>All analyses are available in supplementary materials. Data extraction files are available upon request</t>
  </si>
  <si>
    <t>simon.lafrance.1@umontreal.ca</t>
  </si>
  <si>
    <t>Aily</t>
  </si>
  <si>
    <t>https://doi.org/10.1016/j.jphys.2023.08.014</t>
  </si>
  <si>
    <t>Face-to-face and telerehabilitation delivery of circuit training have similar benefits and acceptability in patients with knee osteoarthritis: a randomised trial</t>
  </si>
  <si>
    <t>Is periodised circuit training delivered via a telerehabilitation model of care as effective as the same training applied face-to-face for improving pain intensity, physical function, muscle strength, pain catastrophising, body composition, intermuscular adipose tissue and muscle architecture in people with knee OA?</t>
  </si>
  <si>
    <t>Periodised circuit training delivered remotely for adults with knee OA is as effective as face-to-face delivery</t>
  </si>
  <si>
    <t xml:space="preserve">The estimate  the between-group difference was –3 mm (95% CI –12 to 5 </t>
  </si>
  <si>
    <t>https://ensaiosclinicos.gov.br/rg/RBR-662hn2</t>
  </si>
  <si>
    <t>stela@ufscar.br</t>
  </si>
  <si>
    <t>Hansford</t>
  </si>
  <si>
    <t>https://doi.org/10.1016/j.jphys.2023.08.006</t>
  </si>
  <si>
    <t>The smallest worthwhile effect on pain intensity of nonsteroidal anti-inflammatory drugs and exercise therapy for acute and chronic low back pain: a benefit-harm trade-off study</t>
  </si>
  <si>
    <t>The smallest worthwhile effect was not clearly different between the two groups shown the ‘risky’ or ‘safe’ descriptions (difference in medians = 2.5%)</t>
  </si>
  <si>
    <t>osf.io/3erjx/</t>
  </si>
  <si>
    <t>All data and code will be shared publicly on OSF upon publication (osf.io/3erjx/).</t>
  </si>
  <si>
    <t>h.hansford@unsw.edu.au</t>
  </si>
  <si>
    <t>Pilot study</t>
  </si>
  <si>
    <t>Weerakkody</t>
  </si>
  <si>
    <t>https://doi.org/10.1016/j.jphys.2023.08.007</t>
  </si>
  <si>
    <t>Delivering constraint-induced movement therapy in stroke rehabilitation requires informed stakeholders, sufficient resources and organisational buy-in: a mixed-methods systematic review</t>
  </si>
  <si>
    <t>ashan.weerakkody@health.wa.gov.au</t>
  </si>
  <si>
    <t>de Best</t>
  </si>
  <si>
    <t>https://doi.org/10.1016/j.jphys.2023.08.008</t>
  </si>
  <si>
    <t>Risk assessment of vascular complications following manual therapy and exercise for the cervical region: diagnostic accuracy of the International Federation of Orthopaedic Manipulative Physical Therapists framework (The Go4Safe project)</t>
  </si>
  <si>
    <t xml:space="preserve">The sensitivity of the IFOMPT framework was low (0.50, 95% CI 0.39 to 0.61) and the specificity was moderate (0.63, 95% CI 0.51 to 0.75). </t>
  </si>
  <si>
    <t>g.g.m.scholten-peeters@vu.nl</t>
  </si>
  <si>
    <t>Verhagen</t>
  </si>
  <si>
    <t>https://doi.org/10.1016/j.jphys.2023.08.009</t>
  </si>
  <si>
    <t>Invited commentary on: Risk assessment of vascular complications following manual therapy and exercise for the cervical region: diagnostic accuracy of the International Federation of Orthopaedic Manipulative Physical Therapists framework (The Go4Safe project) by de Best et al.</t>
  </si>
  <si>
    <t>14/09/2023</t>
  </si>
  <si>
    <t>https://doi.org/10.1016/j.jphys.2023.07.003</t>
  </si>
  <si>
    <t>Critically appraised paper: Graded sensorimotor retraining is superior to sham treatment on pain intensity for chronic low back pain</t>
  </si>
  <si>
    <t>Nijs</t>
  </si>
  <si>
    <t>https://doi.org/10.1016/j.jphys.2023.07.002</t>
  </si>
  <si>
    <t>Critically appraised paper: Graded sensorimotor retraining is superior to sham treatment on pain intensity for chronic low back pain [Commentary]</t>
  </si>
  <si>
    <t>18/09/2023</t>
  </si>
  <si>
    <t>Milne</t>
  </si>
  <si>
    <t>https://doi.org/10.1016/j.jphys.2023.07.005</t>
  </si>
  <si>
    <t>Critically appraised paper: High-intensity interval training is an effective method for enhancing walking capacity in patients with chronic stroke</t>
  </si>
  <si>
    <t>Taylor</t>
  </si>
  <si>
    <t>https://doi.org/10.1016/j.jphys.2023.07.010</t>
  </si>
  <si>
    <t>Critically appraised paper: High-intensity interval training is an effective method for enhancing walking capacity in patients with chronic stroke [commentary]</t>
  </si>
  <si>
    <t>https://doi.org/10.1016/j.jphys.2023.07.008</t>
  </si>
  <si>
    <t>Critically appraised paper: High-intensity resistance training is not superior to low-intensity resistance training in patients with knee osteoarthritis</t>
  </si>
  <si>
    <t>Holden</t>
  </si>
  <si>
    <t>https://doi.org/10.1016/j.jphys.2023.07.004</t>
  </si>
  <si>
    <t>Critically appraised paper: High-intensity resistance training is not superior to low-intensity resistance training in patients with knee osteoarthritis [commentary]</t>
  </si>
  <si>
    <t>01/09/2023</t>
  </si>
  <si>
    <t>https://doi.org/10.1016/j.jphys.2023.07.006</t>
  </si>
  <si>
    <t>Critically appraised paper: Beneficial pain reduction from a personalised multifaceted care pathway compared with usual care in patients with chronic knee pain after total knee replacement</t>
  </si>
  <si>
    <t>Zeni</t>
  </si>
  <si>
    <t>https://doi.org/10.1016/j.jphys.2023.07.007</t>
  </si>
  <si>
    <t>Critically appraised paper: Beneficial pain reduction from a personalised multifaceted care pathway compared with usual care in patients with chronic knee pain after total knee replacement [commentary]</t>
  </si>
  <si>
    <t>https://doi.org/10.1016/j.jphys.2023.08.001</t>
  </si>
  <si>
    <t>Critically appraised paper: In patients with acute low back or neck pain, a judicious short course of opioids did not reduce pain compared with placebo</t>
  </si>
  <si>
    <t>Langford</t>
  </si>
  <si>
    <t>https://doi.org/10.1016/j.jphys.2023.08.002</t>
  </si>
  <si>
    <t>Critically appraised paper: In patients with acute low back or neck pain, a judicious short course of opioids did not reduce pain compared with placebo [commentary]</t>
  </si>
  <si>
    <t>04/09/2023</t>
  </si>
  <si>
    <t>Ilsley</t>
  </si>
  <si>
    <t>https://doi.org/10.1016/j.jphys.2023.03.005</t>
  </si>
  <si>
    <t>Clinimetrics: Functional Assessment of Chronic Illness Therapy-Fatigue (FACIT-Fatigue)</t>
  </si>
  <si>
    <t>22/08/2023</t>
  </si>
  <si>
    <t>Williams</t>
  </si>
  <si>
    <t>https://doi.org/10.1016/j.jphys.2023.08.004</t>
  </si>
  <si>
    <t>Clinimetrics: Multiple Sclerosis Walking Scale-12 (MSWS-12)</t>
  </si>
  <si>
    <t>https://doi.org/10.1016/j.jphys.2023.07.001</t>
  </si>
  <si>
    <t>Appraisal of Clinical Practice Guideline: Role of Physical Therapists in the Management of Individuals at Risk for or Diagnosed With Venous Thromboembolism: Evidence-Based Clinical Practice Guideline 2022</t>
  </si>
  <si>
    <t>Chalmers</t>
  </si>
  <si>
    <t xml:space="preserve">https://doi.org/10.1016/j.jphys.2023.07.009 </t>
  </si>
  <si>
    <t>Appraisal of Clinical Practice Guideline: Clinical Practice Guidelines: Pregnancy Care</t>
  </si>
  <si>
    <t>https://doi.org/10.1016/j.jphys.2023.08.003</t>
  </si>
  <si>
    <t>Research Note: Re-examining the issue of false positives (statistical type 1 errors) in the era of big data and high-frequency health measurement technologies</t>
  </si>
  <si>
    <t>Vaughan-Graham</t>
  </si>
  <si>
    <t>https://doi.org/10.1016/j.jphys.2023.08.012</t>
  </si>
  <si>
    <t>Correspondence: Re: Dorsch et al</t>
  </si>
  <si>
    <t>https://doi.org/10.1016/j.jphys.2023.08.011</t>
  </si>
  <si>
    <t>Correspondence: Response to Vaughan-Graham et al</t>
  </si>
  <si>
    <t>Comments</t>
  </si>
  <si>
    <t>François Jabouille</t>
  </si>
  <si>
    <t>No information on gender</t>
  </si>
  <si>
    <t>mixed methods study</t>
  </si>
  <si>
    <t>Qualitative study</t>
  </si>
  <si>
    <t xml:space="preserve">Natalie_Sadek </t>
  </si>
  <si>
    <t>jPhysio_AUS</t>
  </si>
  <si>
    <t>Jan</t>
  </si>
  <si>
    <t>Editorial</t>
  </si>
  <si>
    <t>Coelho Figueira Freire</t>
  </si>
  <si>
    <t>Cardiac Conditions</t>
  </si>
  <si>
    <t>Review</t>
  </si>
  <si>
    <t>Dorsh et al</t>
  </si>
  <si>
    <t xml:space="preserve">Thompson et al </t>
  </si>
  <si>
    <t>This systematic review is reported according to the Preferred
Reporting Items for Systematic Reviews and Meta-Analyses (PRISMA)
guidelines20 and was registered a priori with PROSPERO</t>
  </si>
  <si>
    <t>Wilson et al</t>
  </si>
  <si>
    <t xml:space="preserve">Education plus exercise for persistent gluteal tendinopathy improves quality of life and is cost-effective compared with corticosteroid injection and wait and see: economic evaluation of a randomised trial </t>
  </si>
  <si>
    <t>Original</t>
  </si>
  <si>
    <t>https://espace.library.uq.edu.au/view/UQ:409744</t>
  </si>
  <si>
    <t>Data are available in a public, open access repository, with curated access. https://espace.library.uq.edu.au/view/UQ:409744</t>
  </si>
  <si>
    <t>Only statistical analysis was pre-registered; Women: 82%</t>
  </si>
  <si>
    <t xml:space="preserve">Jan </t>
  </si>
  <si>
    <t>Brijwasi et al</t>
  </si>
  <si>
    <t>A comprehensive exercise program improves foot alignment in people withflexible flat foot: a randomised trial</t>
  </si>
  <si>
    <t>N/A</t>
  </si>
  <si>
    <t>Andrews et al</t>
  </si>
  <si>
    <t>Lambrinos (Synopsis: Spittle)</t>
  </si>
  <si>
    <t>Commentary</t>
  </si>
  <si>
    <t>Dalton (Synopsis: Plummer)</t>
  </si>
  <si>
    <t>Freire (Synopsis: Elkins)</t>
  </si>
  <si>
    <t>Kho (Synopsis: Cavalheri)</t>
  </si>
  <si>
    <t xml:space="preserve">Wei et al </t>
  </si>
  <si>
    <t xml:space="preserve">De Silva et al </t>
  </si>
  <si>
    <t>Smith et al</t>
  </si>
  <si>
    <t xml:space="preserve">Mar </t>
  </si>
  <si>
    <t>Foster et al</t>
  </si>
  <si>
    <t>Mar</t>
  </si>
  <si>
    <t xml:space="preserve">Sacomori et al </t>
  </si>
  <si>
    <t xml:space="preserve">Granger </t>
  </si>
  <si>
    <t xml:space="preserve">Han et al </t>
  </si>
  <si>
    <t>Turci et al</t>
  </si>
  <si>
    <t>the review reported small-to-moderate effect sizes for physical function.</t>
  </si>
  <si>
    <t>Wingbermühle et al</t>
  </si>
  <si>
    <t>9,14</t>
  </si>
  <si>
    <t>Relative</t>
  </si>
  <si>
    <t>Watson et al</t>
  </si>
  <si>
    <t>3, 13</t>
  </si>
  <si>
    <t>Cohen’s kappa was used to assess agreement (interpretation: , 0.2 poor, 0.2 to , 0.4 fair, 0.4 to , 0.6 moderate, 0.6 to , 0.8 substantial, 0.8 to , 1 almost perfect).</t>
  </si>
  <si>
    <t>Ross et al</t>
  </si>
  <si>
    <t>Physiotherapists vary in their knowledge of and approach to working withpatients who are LGBTQIA1: a qualitative study</t>
  </si>
  <si>
    <t xml:space="preserve">Osadnik (Synopsis: Cavalheri) </t>
  </si>
  <si>
    <t>Gantert (Synopsis: Elkins)</t>
  </si>
  <si>
    <t>Sherrington (Synopsis: Plummer)</t>
  </si>
  <si>
    <t>Dec</t>
  </si>
  <si>
    <t>Pathak &amp; Sharma</t>
  </si>
  <si>
    <t>Bondarenko &amp; Holland</t>
  </si>
  <si>
    <t>Hinman &amp; Kasza</t>
  </si>
  <si>
    <t>Perspective</t>
  </si>
  <si>
    <t>Abdel Shaheed et al</t>
  </si>
  <si>
    <t>Jun</t>
  </si>
  <si>
    <t>Boden &amp; Elkins</t>
  </si>
  <si>
    <t>Hassett</t>
  </si>
  <si>
    <t>Morrisson et al</t>
  </si>
  <si>
    <t>7,9</t>
  </si>
  <si>
    <t>Gluppe et al</t>
  </si>
  <si>
    <t>The effect size for the experimental group was set to 0.8 cm with SD of 0.8, for the control group the effect size was set to 0.2 and SD 0.8.</t>
  </si>
  <si>
    <t>Exact</t>
  </si>
  <si>
    <t>Previous Studies</t>
  </si>
  <si>
    <t>This is an open access article under the CC BY-NC-ND license (http://creativecommons.org/licenses/by-nc-nd/4.0/)</t>
  </si>
  <si>
    <t>Wood et al</t>
  </si>
  <si>
    <t>Data sharing: The authors are happy to share the code used on direct request.</t>
  </si>
  <si>
    <t>Pre-registration title is significantly different ; The primary trial was powered for 296 participants, but no formal sample size was calculated for the</t>
  </si>
  <si>
    <t>Peiris et al</t>
  </si>
  <si>
    <t xml:space="preserve">Mentions where in AUS they are practicing </t>
  </si>
  <si>
    <t>Pocovi et al</t>
  </si>
  <si>
    <t>This is an open access article under the CC BY-NC-ND license (http://creativecommons.org/licenses/by-nc-nd/4.0/); for niveau socioeconoomique used the SEIFA measure (based on postal code)</t>
  </si>
  <si>
    <t>Filbay (Synopsis: Zadro)</t>
  </si>
  <si>
    <t>Davies (Synopsis: Cavalheri)</t>
  </si>
  <si>
    <t>14,16</t>
  </si>
  <si>
    <t>Maher (Synopsis: Elkins)</t>
  </si>
  <si>
    <t>Vicenzino (Synopsis: Østerås)</t>
  </si>
  <si>
    <t>Esther Bolsa &amp; Emmylou Beekman</t>
  </si>
  <si>
    <t>Amanda KL Kwong &amp; Alicia J Spittle</t>
  </si>
  <si>
    <t>Rachel K Nelligan</t>
  </si>
  <si>
    <t>11,14</t>
  </si>
  <si>
    <t>Leanne M Johnston</t>
  </si>
  <si>
    <t>Sue E Brennan and Renea V Johnston</t>
  </si>
  <si>
    <t>Bonnevie et al</t>
  </si>
  <si>
    <t>Correspondence: Response to Bonnevie et al</t>
  </si>
  <si>
    <t>Author response</t>
  </si>
  <si>
    <t>Sep</t>
  </si>
  <si>
    <t>Maher et al</t>
  </si>
  <si>
    <t>Introducing Australia’s clinical care standard for low back pain</t>
  </si>
  <si>
    <t>11, 14, 18</t>
  </si>
  <si>
    <t>Nunes &amp; Elkins</t>
  </si>
  <si>
    <t>LaFrance et al</t>
  </si>
  <si>
    <t>1,14</t>
  </si>
  <si>
    <t>Aily et al</t>
  </si>
  <si>
    <t xml:space="preserve">Hansford et al </t>
  </si>
  <si>
    <t>14, 18</t>
  </si>
  <si>
    <t>https://osf.io/3erjx/</t>
  </si>
  <si>
    <t>Weerakkody et al</t>
  </si>
  <si>
    <t>This mixed-methods systematic review has been reported following the ENTREQ checklist30 and was prospectively registered.</t>
  </si>
  <si>
    <t>de Best et al</t>
  </si>
  <si>
    <t>11, 14</t>
  </si>
  <si>
    <t>Verhagena &amp; Leaverb</t>
  </si>
  <si>
    <t>Nijs (Synopsis: Østerås)</t>
  </si>
  <si>
    <t xml:space="preserve">14,18 </t>
  </si>
  <si>
    <t>Taylor (Synopsis: Milne)</t>
  </si>
  <si>
    <t>Holden (Synopsis: Østerås)</t>
  </si>
  <si>
    <t>Zeni Jr (Synopsis: Østerås)</t>
  </si>
  <si>
    <t>Langford (Synopsis: Zadro)</t>
  </si>
  <si>
    <t>14,18</t>
  </si>
  <si>
    <t>Aug</t>
  </si>
  <si>
    <t>Ilsleya &amp; Howden</t>
  </si>
  <si>
    <t>13, 14, 18</t>
  </si>
  <si>
    <t>Williams &amp; Hatton</t>
  </si>
  <si>
    <t xml:space="preserve">13,15 </t>
  </si>
  <si>
    <t>3, 11</t>
  </si>
  <si>
    <t>https://doi.org/10.1016/j.jphys.2023.07.009</t>
  </si>
  <si>
    <t>11, 24</t>
  </si>
  <si>
    <t xml:space="preserve">Haines et al </t>
  </si>
  <si>
    <t>Vaughan-Graham et al</t>
  </si>
  <si>
    <t xml:space="preserve">11,15 </t>
  </si>
  <si>
    <t>Dorsch et al</t>
  </si>
  <si>
    <t>11, 15</t>
  </si>
  <si>
    <t>19/09/202</t>
  </si>
  <si>
    <t>ComanMatthew_Iliut</t>
  </si>
  <si>
    <t>PTC</t>
  </si>
  <si>
    <t>Feb</t>
  </si>
  <si>
    <t>Malik, Sarib</t>
  </si>
  <si>
    <t>10.3138/ptc-2021-0051</t>
  </si>
  <si>
    <t>3, 6</t>
  </si>
  <si>
    <t>2023 Feb 8</t>
  </si>
  <si>
    <t xml:space="preserve">Akbari, Priyanshi S. </t>
  </si>
  <si>
    <t>10.3138/ptc-2021-0032</t>
  </si>
  <si>
    <t>17, 21</t>
  </si>
  <si>
    <t>Lawrence, Denise C</t>
  </si>
  <si>
    <t>10.3138/ptc-2021-0030</t>
  </si>
  <si>
    <t>6, 14, 21</t>
  </si>
  <si>
    <t>(Edu: Post-secondary or not)</t>
  </si>
  <si>
    <t>Cahalin, Lawrence P</t>
  </si>
  <si>
    <t> 10.3138/ptc-2021-0031</t>
  </si>
  <si>
    <t xml:space="preserve">4, </t>
  </si>
  <si>
    <t>The overall effect was computed from effect sizes extracted from the individual studies, each of which was weighted by the inverse of its associated variance</t>
  </si>
  <si>
    <t>The authors performed a comprehensive literature search in PubMed and in the Cochrane Database through June 2020. (see online Appendix 1)</t>
  </si>
  <si>
    <t>Kleiner, Michelle J</t>
  </si>
  <si>
    <t> 10.3138/ptc-2020-0121</t>
  </si>
  <si>
    <t>6, 25</t>
  </si>
  <si>
    <t>Physiotherapists + 1 PT assistant</t>
  </si>
  <si>
    <t>10.3138/ptc-2020-0122</t>
  </si>
  <si>
    <t>Biasini, Nicholas R</t>
  </si>
  <si>
    <t> 10.3138/ptc-2021-0041</t>
  </si>
  <si>
    <t>13, 14</t>
  </si>
  <si>
    <t xml:space="preserve">18-40 years old, healthy </t>
  </si>
  <si>
    <t>Bulbrook, Brittany D</t>
  </si>
  <si>
    <t>10.3138/ptc-2021-0016</t>
  </si>
  <si>
    <t xml:space="preserve">13, 14 </t>
  </si>
  <si>
    <t>Partially</t>
  </si>
  <si>
    <t>We hypothesized that muscle architecture and FT measurements would be sensitive to large deviations of the transducer tilt angle from the perpendicular. We also expected data acquisition (interrater) and measurement analysis (intrarater) to be reliable</t>
  </si>
  <si>
    <t>MT and FT measurements of RF and VL acquired at 60° knee flexion are robust to varying transducer tilt angles. PA measurements benefit from standardizing transducer tilt.</t>
  </si>
  <si>
    <t>Two-way random, intra-class correlation coefficients (ICCs) were used. For intrarater reliability of measurements, SEMs and ICCs were calculated between repeated muscle measurements from the same underlying images by one rater (BDB)</t>
  </si>
  <si>
    <t>Online Supplemental Figure 1</t>
  </si>
  <si>
    <t>Chagas, Paula S C</t>
  </si>
  <si>
    <t> 10.3138/ptc-2021-0006</t>
  </si>
  <si>
    <t>13, 19</t>
  </si>
  <si>
    <t>Cette étude s'est concentrée sur le développement d'un nouvel outil d'évaluation plutôt que sur la vérification d'hypothèses ou l'analyse statistique.</t>
  </si>
  <si>
    <t>Yang, Chieh-ling</t>
  </si>
  <si>
    <t>10.3138/ptc-2022-0117</t>
  </si>
  <si>
    <t xml:space="preserve">9, 14 </t>
  </si>
  <si>
    <t>O'Neil, Jennifer</t>
  </si>
  <si>
    <t>10.3138/ptc-2021-0040</t>
  </si>
  <si>
    <t>2, 15</t>
  </si>
  <si>
    <t>We investigated the effectiveness of two teletherapy supervision schedules used to deliver a home-based, intensive exercise programme on 1) physical activity, mobility, balance, participation, and 2) concerns with falling, and satisfaction with life</t>
  </si>
  <si>
    <t>Four individuals demonstrated clinically significant improvements in physical activity level, balance, and mobility.</t>
  </si>
  <si>
    <t>2023 May 1</t>
  </si>
  <si>
    <t xml:space="preserve">Age, Location, MoI included, 2000 step effect size used </t>
  </si>
  <si>
    <t xml:space="preserve">Ezzat, Allison M </t>
  </si>
  <si>
    <t> 10.3138/ptc-2022-0092</t>
  </si>
  <si>
    <t>4, 22</t>
  </si>
  <si>
    <t>See comments</t>
  </si>
  <si>
    <t>Depends on cycle, as low as 334 and as high as 1820, all registered canadian physiotherapists</t>
  </si>
  <si>
    <t> 10.3138/ptc-2021-0039</t>
  </si>
  <si>
    <t>Military, age, MoI and YoI</t>
  </si>
  <si>
    <t>Robarts, Susan</t>
  </si>
  <si>
    <t> 10.3138/ptc-2021-0026</t>
  </si>
  <si>
    <t>We performed a comparison of construct convergent and known-group validity and ceiling floor effect (CFE) of these tools using a common sample of patients seen at a tertiary care spine centre.</t>
  </si>
  <si>
    <t>STarTBack and OSPRO-YF are short screening tools with acceptable convergent and known-group construct validity and no floor or ceiling effect of their total score</t>
  </si>
  <si>
    <t>Feldman, Debbie Ehrmann</t>
  </si>
  <si>
    <t> 10.3138/ptc-2020-0142</t>
  </si>
  <si>
    <t>22,24</t>
  </si>
  <si>
    <t>Discussion of gender</t>
  </si>
  <si>
    <t>Guitar, Nicole A</t>
  </si>
  <si>
    <t> 10.3138/ptc-2021-0020</t>
  </si>
  <si>
    <t>6, 12, 25</t>
  </si>
  <si>
    <t>This study examined what physiotherapists and physiotherapy students understand and know about executive functioning (EF), what EF outcome measures they use clinically, and whether their primary area of practice influences their assessment practices.</t>
  </si>
  <si>
    <t>Respondents reported that they had good subjective UKEF, but this was only moderately correlated with objective UKEF.</t>
  </si>
  <si>
    <t>Significant differences in survey responses were related to physiotherapists’ primary areas of practice (i.e., musculoskeletal, neurological, cardiorespiratory, or multi-systems; F 12,555.89 = 2.29, p = 0.008; Wilks Λ = 0.880; partial η² = 0.042)</t>
  </si>
  <si>
    <t>Physiotherapists/ Physiotherapy students</t>
  </si>
  <si>
    <t>Chen, Emily</t>
  </si>
  <si>
    <t> 10.3138/ptc-2021-0053</t>
  </si>
  <si>
    <t>1, 14</t>
  </si>
  <si>
    <t>Employment level mentioned</t>
  </si>
  <si>
    <t>Abou-Sharkh, Ahmed</t>
  </si>
  <si>
    <t> 10.3138/ptc-2021-0021</t>
  </si>
  <si>
    <t>7, 21</t>
  </si>
  <si>
    <t>This study aimed to identify older Canadians' perception of the importance of expert-generated elements of walking quality, and the contributors to and consequences of perceived walking quality</t>
  </si>
  <si>
    <t>People who perceived their walking quality as poor were more likely to report poorer health and were willing to pay more for a technology to improve walking</t>
  </si>
  <si>
    <t>Lung disease showed the highest association with a perception of not walking well (POR: 7.2; 95% CI: 3.7, 14.2)</t>
  </si>
  <si>
    <t>Sample size was based on a 95% confidence interval of ±10% around a mid-range (40%–60%) prevalence estimate of endorsing the importance of a walking element</t>
  </si>
  <si>
    <t>Mathur, Sunita</t>
  </si>
  <si>
    <t>10.3138/ptc-2022-0111</t>
  </si>
  <si>
    <t>2023 Sep 19</t>
  </si>
  <si>
    <t xml:space="preserve">In French as well </t>
  </si>
  <si>
    <t xml:space="preserve">Montpetit-Tourangeau, Katherine </t>
  </si>
  <si>
    <t>10.3138/ptc-2022-0123</t>
  </si>
  <si>
    <t>Gervais-Hupe, Jonathan</t>
  </si>
  <si>
    <t> 10.3138/ptc-2021-0075</t>
  </si>
  <si>
    <t>22, 25</t>
  </si>
  <si>
    <t>Ethnicity in the content of the websites</t>
  </si>
  <si>
    <t>Gastle, Nicole MJ</t>
  </si>
  <si>
    <t>10.3138/ptc-2021-0085</t>
  </si>
  <si>
    <t>6, 9</t>
  </si>
  <si>
    <t>Physio grads last 10 years</t>
  </si>
  <si>
    <t>Madara, Kathleen C</t>
  </si>
  <si>
    <t> 10.3138/ptc-2020-0141</t>
  </si>
  <si>
    <t>This study developed and evaluated a new expectation questionnaire and assessed the relationship between preoperative expectations and patient characteristics.</t>
  </si>
  <si>
    <t>The questionnaire showed good/high test–retest reliability (ICC 0.84; 95% CI: 0.57, 0.94; p &gt; 0.001)</t>
  </si>
  <si>
    <t>The final model was significant in predicting expectation scores R² = 0.19 (p = 0.017)</t>
  </si>
  <si>
    <t>Nolan, Jessica</t>
  </si>
  <si>
    <t>10.3138/ptc-2021-0078</t>
  </si>
  <si>
    <t>Lateropulsion can continue to resolve after discharge from inpatient rehabilitation</t>
  </si>
  <si>
    <t>Our results confirm that lateropulsion decreases over time, even after discharge from rehabilitation, supporting the hypothesis that functional gains continue beyond the inpatient period</t>
  </si>
  <si>
    <t>FIM scores increased by an average 7% (95% CI: 4, 9) from discharge to 3 months</t>
  </si>
  <si>
    <t>Raisanen, Anu M</t>
  </si>
  <si>
    <t> 10.3138/ptc-2021-0086</t>
  </si>
  <si>
    <t>13,14</t>
  </si>
  <si>
    <t>Accelerometer-based wearable technology may be a feasible solution to monitor landing asymmetries during rehabilitation</t>
  </si>
  <si>
    <t>Our findings indicate that accelerometer-based wearable technology can effectively measure lower extremity asymmetries during landing tasks, providing a viable alternative to force plates</t>
  </si>
  <si>
    <t>The wearable system demonstrated a strong correlation with force plate measurements (r = 0.89, p &lt; 0.001)</t>
  </si>
  <si>
    <t>Jovanovic, Lazar I</t>
  </si>
  <si>
    <t> 10.3138/ptc-2021-0074</t>
  </si>
  <si>
    <t>9,15</t>
  </si>
  <si>
    <t>Demers, Isabelle</t>
  </si>
  <si>
    <t> 10.3138/ptc-2021-0071</t>
  </si>
  <si>
    <t>Guidelines</t>
  </si>
  <si>
    <t>19, 21</t>
  </si>
  <si>
    <t>Nov</t>
  </si>
  <si>
    <t>Hurd, Caitlin L</t>
  </si>
  <si>
    <t> 10.3138/ptc-2023-0005</t>
  </si>
  <si>
    <t>Engaging young children with bilateral CP in intensive rehabilitation targeting gross motor function was feasible and demonstrated preliminary efficacy</t>
  </si>
  <si>
    <t>Participants showed an increase in GMFM-66 score of 2.4–7.5 points over the 3-month intervention phase, supporting the feasibility and preliminary efficacy of ELEVATE</t>
  </si>
  <si>
    <t>The median step count per session ranged from 833 to 2484 steps during the final week of training</t>
  </si>
  <si>
    <t>2023 Nov 27</t>
  </si>
  <si>
    <t>Children with spastic bilateral cerebral palsy</t>
  </si>
  <si>
    <t>Strike, Karen</t>
  </si>
  <si>
    <t>10.3138/ptc-2021-0079</t>
  </si>
  <si>
    <t>Nicoli, Irene</t>
  </si>
  <si>
    <t> 10.3138/ptc-2021-0084</t>
  </si>
  <si>
    <t>This study explores associations between income and concerns, help-seeking, and unmet needs related to physical changes following cancer treatment</t>
  </si>
  <si>
    <t>Survivors with low annual household incomes of less than $25,000 (CAN) reported the highest levels of concern about multiple physical changes and were more likely to seek help to address them</t>
  </si>
  <si>
    <t>Brunne, Agnes</t>
  </si>
  <si>
    <t> 10.3138/ptc-2021-0097</t>
  </si>
  <si>
    <t>Case Report</t>
  </si>
  <si>
    <t>Nakamura, Yuka</t>
  </si>
  <si>
    <t> 10.3138/ptc-2021-0090</t>
  </si>
  <si>
    <t>Ages 18-39</t>
  </si>
  <si>
    <t>Simpson, Eloise</t>
  </si>
  <si>
    <t> 10.3138/ptc-2021-0111</t>
  </si>
  <si>
    <t>Prescription of rectus abdominis exercise during the early postpartum period following vaginal delivery resulted in a greater reduction of the inter-recti distance at 6 and 12 weeks when compared with transversus abdominis exercise</t>
  </si>
  <si>
    <t>The rectus abdominis group achieved greater reduction of the inter-recti distance at 6 weeks (at and below the umbilicus) and 12 weeks (above, below, and at the umbilicus)</t>
  </si>
  <si>
    <t>Atama, Tolu</t>
  </si>
  <si>
    <t>10.3138/ptc-2021-0068</t>
  </si>
  <si>
    <t>This study aims to examine perceptions of recovery among stroke survivors and their physiotherapists</t>
  </si>
  <si>
    <t>The stroke survivors' SIS recovery scores showed a moderate positive correlation with physiotherapists' SIS recovery scores and a low positive correlation with FIM-motor change scores</t>
  </si>
  <si>
    <t>The stroke survivors' SIS recovery scores correlated with FIM-motor change (rs = 0.36, p = 0.04) and the SIS-recovery scores reported by the physiotherapists (r = 0.51; p &lt; 0.01)</t>
  </si>
  <si>
    <t>Marital status</t>
  </si>
  <si>
    <t>Dasouki, Sabrina</t>
  </si>
  <si>
    <t> 10.3138/ptc-2021-0081</t>
  </si>
  <si>
    <t xml:space="preserve">  </t>
  </si>
  <si>
    <t>comments</t>
  </si>
  <si>
    <t xml:space="preserve"> </t>
  </si>
  <si>
    <t>There were significant (negligible to low, rho = 0.18–0.35; p &lt; 0.05), relationships between IAPCC-SV total and each of the IAPCC-SV construct scores with the IDI item scores in the Acceptance and Adaptation orientations.</t>
  </si>
  <si>
    <t xml:space="preserve"> p &lt; 0.05</t>
  </si>
  <si>
    <t xml:space="preserve">NAC was used less frequently by physiotherapists with 15 to&lt; 20 years of experience when compared to the other groups; 64% (7/11) reported ‘never’ using NAC (p = 0.047). </t>
  </si>
  <si>
    <t>No information on the participant's breakdown</t>
  </si>
  <si>
    <t>Overall, there was improvement in the total LUS score,
and LUS scores of the right and left lungs at T1 compared
with T0. Full results are displayed in Table 2.</t>
  </si>
  <si>
    <t xml:space="preserve"> In the HiPEEP group, a baseline difference was found only for VE (PCV with ΔP 20 cmH2O
= 10.3 (9–11.8) versus VCV with ΔP 20 cmH2O = 11.1
(9.5–12.8), p = 0.03).</t>
  </si>
  <si>
    <t>There was a medium-sized (ƞ2p = 0.093) significant effect for total pelvic-floor symptoms</t>
  </si>
  <si>
    <t>p &lt; 0.01</t>
  </si>
  <si>
    <t>women's health</t>
  </si>
  <si>
    <t>p &lt; 0.05</t>
  </si>
  <si>
    <t>Patients in receipt of ≥2 hours physiotherapy (compared to&lt;2 hours), physiotherapy on six to seven days (compared to zero to two days), and mobilisation and exercise (compared to mobilisation alone) had a 5% (95% CI: 2–8%), 8% (95% CI: 3–14%), and 8% (95% CI: 3–14%) higher crude probability of discharge home respectively</t>
  </si>
  <si>
    <t>p &lt; 0.001</t>
  </si>
  <si>
    <t xml:space="preserve">The OR was statistically significant, but small at 1.22 (95% CI: 1.03, 1.44) per 2 SD change in PD, with an explained variance of only 3% (Nagelkerke R square 0.033) </t>
  </si>
  <si>
    <t>These findings showed a main effect of location with 4 mm higher values above compared to below the umbilicus (95% CI 3, 5), p &lt; .001, and a main effect of time with an increase from gestation week 27–37 of 8 mm (95% CI: 6, 9), p &lt; .001,</t>
  </si>
  <si>
    <t>Valerie_Kapsa</t>
  </si>
  <si>
    <t>PT_UK</t>
  </si>
  <si>
    <t>10.1016/j.physio.2022.08.002</t>
  </si>
  <si>
    <t>Yes - not stated</t>
  </si>
  <si>
    <t>1??</t>
  </si>
  <si>
    <t>The primary aim of this study was to explore patients’, carers’ and staff perceptions, regarding acceptability of wearing of Lycra sleeves over a three-month period in the sub-acute phase of stroke.</t>
  </si>
  <si>
    <t>This study suggests that the Lycra sleeve is acceptable by patients, carers and clinicians as a treatment for glenohumeral subluxation.</t>
  </si>
  <si>
    <t>Yes % of acceptance?</t>
  </si>
  <si>
    <t>"the Lycra sleeve was found to be acceptable by patients, carers and clinicians and was comfortable to wear as reported by all patients."</t>
  </si>
  <si>
    <t>yes</t>
  </si>
  <si>
    <t>Supplementary data associated with this article can be found in the online version at doi:10.1016/j.physio.2022. 08.002</t>
  </si>
  <si>
    <t>praveen.kumar@uwe.ac.uk</t>
  </si>
  <si>
    <t>10.1016/j.physio.2022.06.002</t>
  </si>
  <si>
    <t>Principles into Practice: An Observational Study of Physiotherapists use of Motor Learning Principles in Stroke</t>
  </si>
  <si>
    <t>we report how motor learning principles are applied during standard physiotherapy care, with a focus on post stroke lower limb rehabilitation.</t>
  </si>
  <si>
    <t>UNCLEAR To optimise the potential for motor skill learning, therapists must manipulate features of their coaching language (what they say, how much and when) and practice design (type, number, difficulty and variability of task). There is an opportunity to implement motor learning principles more consistently, to benefit motor skill recovery following stroke.</t>
  </si>
  <si>
    <t>yes (trials)</t>
  </si>
  <si>
    <t>NCT03792126 Clinicaltrials.gov</t>
  </si>
  <si>
    <t>louise.johnson@uhd.nhs.uk</t>
  </si>
  <si>
    <t>This number was deemed sufficient to describe current practice</t>
  </si>
  <si>
    <t>??</t>
  </si>
  <si>
    <t>10.1016/j.physio.2022.09.003</t>
  </si>
  <si>
    <t>the aim of this phenomenological study was to investigate the barriers and enablers to using telehealth by physiotherapists for outpatient service delivery during the COVID-19 pandemic</t>
  </si>
  <si>
    <t>The delivery of physiotherapy via telehealth during the COVID-19 pandemic was an initial challenge. Growing knowledge, confidence and ability to problem solve barriers enabled physiotherapists to move from ‘fear’ to ‘triumph’ as the pandemic progressed.</t>
  </si>
  <si>
    <t>Supplementary data associated with this article can be found in the online version at doi:10.1016/j.physio.2022.09.003.</t>
  </si>
  <si>
    <t>10.1016/j.physio.2022.09.007</t>
  </si>
  <si>
    <t>It was hypothesized that there would be strong correlations between both measures which would allow educators to forgo one measure for the other based on utility, resources, and sustainability and compatibility within a particular academic progrm</t>
  </si>
  <si>
    <t>Those students with an IDI DO of Acceptance or adapta_x0002_tion were significantly more likely to have an IAPCC-S score in the category of Culturally Competent compared toCulturally Aware (X2 = 3.70, p = 0.05).</t>
  </si>
  <si>
    <t>Yes (X2 = 3.70, p = 0.05) R2 value as well</t>
  </si>
  <si>
    <t>those students with an IDI DO of Acceptance or Adapta_x0002_tion were significantly more likely to have an IAPCC-SV score in the category of Culturally Competent compared to Culturally Aware (X2 = 3.70, p = 0.05).</t>
  </si>
  <si>
    <t>rho = 0.16–0.28</t>
  </si>
  <si>
    <t>p &lt; 0.05</t>
  </si>
  <si>
    <t>p value</t>
  </si>
  <si>
    <t>10.1016/j.physio.2022.08.006</t>
  </si>
  <si>
    <t>The aims of this study were 1) to examine the feasibility and acceptability of the AERO intervention in older people with musculoskeletal conditions,</t>
  </si>
  <si>
    <t>The AERO intervention in which participants received tailored adherence strategies based on a behavioural as_x0002_sessment added to a standard physiotherapy session is a feasible and acceptable intervention.</t>
  </si>
  <si>
    <t>NCT03643432</t>
  </si>
  <si>
    <t>REF: NCT03643432. Supplementary data associated with this article can be found in the online version at doi:10.1016/j.physio.2022. 08.006</t>
  </si>
  <si>
    <t>none. Twitter: @jonroom</t>
  </si>
  <si>
    <t>A recruitment target of between 40 and 50 was set. This is in line with recommendations from The National Institute for Health Research</t>
  </si>
  <si>
    <t>10.1016/j.physio.2022.09.005</t>
  </si>
  <si>
    <t>This is an open access article under the CC BY license (http://creativecommons.org/licenses/by/4.0/)</t>
  </si>
  <si>
    <t>10.1016/j.physio.2022.09.006</t>
  </si>
  <si>
    <t>This is an open access article under the CC BY NC-ND license (http://creativecommons.org/licenses/by-nc-nd/4.0/).</t>
  </si>
  <si>
    <t>10.1016/j.phio.2022.09.004</t>
  </si>
  <si>
    <t>Supplementary data associated with this article can be found in the online version at doi:10.1016/j.physio.2022. 09.004.</t>
  </si>
  <si>
    <t>2231 across 6 studies</t>
  </si>
  <si>
    <t>10.1016/j.physio.2022.05.003</t>
  </si>
  <si>
    <t>Supplementary data associated with this article can be found in the online version at doi:10.1016/j.physio.2022. 05.003.</t>
  </si>
  <si>
    <t>Allanazi</t>
  </si>
  <si>
    <t>10.1016/j.physio.2022.08.008</t>
  </si>
  <si>
    <t>Supplementary data associated with this article can be found in the online version at doi:10.1016/j.physio.2022. 08.008.</t>
  </si>
  <si>
    <t>129707 across 547 studies</t>
  </si>
  <si>
    <t>10.1016/j.physio.2022.10.001</t>
  </si>
  <si>
    <t>Supplementary data associated with this article can be found in the online version at doi:10.1016/j.physio.2022. 10.001</t>
  </si>
  <si>
    <t>p&gt;0.5 for meta-regression/training intensity</t>
  </si>
  <si>
    <t>504 across 16 studies</t>
  </si>
  <si>
    <t>10.1016/j.physio.2022.11.005</t>
  </si>
  <si>
    <t>Supplementary data associated with this article can be found in the online version at doi:10.1016/j.physio.2022. 11.005.</t>
  </si>
  <si>
    <t>10357 across 209 studies</t>
  </si>
  <si>
    <t>10.1016/j.physio.2023.02.0</t>
  </si>
  <si>
    <t xml:space="preserve">MD −0.43 cm, 95% CI −0.82 to </t>
  </si>
  <si>
    <t>Supplementary data associated with this article can be found in the online version at doi:10.1016/j.physio.2023. 02.002.</t>
  </si>
  <si>
    <t xml:space="preserve">Smyth </t>
  </si>
  <si>
    <t>10.1016/j.physio.2023.02.001</t>
  </si>
  <si>
    <t>This systematic review aims to update previous reviews on the effect of CE on strength and motor function in stroke rehabilitation</t>
  </si>
  <si>
    <t>Supplementary data associated with this article can be found in the online version at doi:10.1016/j.physio.2023. 02.001</t>
  </si>
  <si>
    <t>p&lt;0.05</t>
  </si>
  <si>
    <t>131 in systematic review, 95 in meta analysis</t>
  </si>
  <si>
    <t>10.1016/j.physio.2022.11.002</t>
  </si>
  <si>
    <t>Supplementary data associated with this article can be found in the online version at doi:10.1016/j.physio.2022. 11.002.</t>
  </si>
  <si>
    <t>1633 participants, 187 physiotherapists</t>
  </si>
  <si>
    <t>10.1016/j.physio.2022.11.004</t>
  </si>
  <si>
    <t>the aim of this study was to describe chest physiotherapy practice for invasively ventilated children in the UK and explore clinical decision making related to its provision and delivery.</t>
  </si>
  <si>
    <t>The response rate was 61% (72/118), this included physiotherapists from 26/27 (96%) PICUs.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</si>
  <si>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The response rate was 61% (72/118).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</si>
  <si>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This is an open access article under the CC BY license (http://creativecommons.org/licenses/by/4.0/).</t>
  </si>
  <si>
    <t>emma.shurka@gosh.nhs.uk</t>
  </si>
  <si>
    <t>p = 0.047</t>
  </si>
  <si>
    <t>72 (26 physio)</t>
  </si>
  <si>
    <t>10.1016/j.physio.2022.11.007</t>
  </si>
  <si>
    <t>The intention is to develop an understanding of the role of the physiotherapist, how it is affected by the changes occurring in healthcare, and how practice can continue to evolve to support the populations’ needs in more sustainable and innovative ways.</t>
  </si>
  <si>
    <t>4 themes were identified: ‘An underpinning philosophy of practice’ that promotes holistic care and supports patient wellbeing. An ‘evolving role broadening the scope of practice’ with many ‘agents of change shaping the profession’. When ‘preparing the future workforce and their transition into practice’, graduates were seen as more adaptable and resilient.</t>
  </si>
  <si>
    <t>Supplementary data associated with this article can be found in the online version at doi:10.1016/j.physio. 2022.11.007.</t>
  </si>
  <si>
    <t>s.hartley@mm.ac.uk</t>
  </si>
  <si>
    <t>Sommwhat</t>
  </si>
  <si>
    <t>A purposive sample was obtained using a range of approaches including an advert on a postgraduate phy siotherapy programme in Northwest England that recruits physiotherapists from across the UK; via the research teams’ professional networks including the university twitter account and using snowball sampling. Recruitment continued until data saturation was achieved.</t>
  </si>
  <si>
    <t>10.1016/j.physio.2022.11.003</t>
  </si>
  <si>
    <t>The purpose of this study was to measure change in the LUS score associated with a single respiratory phy siotherapy treatment in a mechanically ventilated popula tion with ALA, and whether a change in LUS correlates with other physiological measures</t>
  </si>
  <si>
    <t>This study demonstrates that the LUS score can be used to detect changes in lung aeration associated with re spiratory physiotherapy treatment for ALA in a mechani cally ventilated ICU population</t>
  </si>
  <si>
    <t>ACTRN12619000783123</t>
  </si>
  <si>
    <t>Supplementary data associated with this article can be found in the online version at doi:10.1016/j.physio.2022. 11.003.</t>
  </si>
  <si>
    <t>chungmokoo@gmail.com</t>
  </si>
  <si>
    <t>p&lt;0.001</t>
  </si>
  <si>
    <t>10.1016/j.physio.2022.11.006</t>
  </si>
  <si>
    <t>The primary hypothesis was that the use of a VCV mode would be superior to PCV or PSV modes for pro ducing flow rate characteristics that are considered better for secretion mobilisation.</t>
  </si>
  <si>
    <t>The results of this study support the use of VCV rather than PCV or PSV to achieve expiratory flow rate properties that are considered important for the mobilisation of se cretions towards proximal airways.</t>
  </si>
  <si>
    <t>10.1016/j.physio.2022.11.001</t>
  </si>
  <si>
    <t>Supplementary data associated with this article can be found in the online version at doi:10.1016/j.physio.2022. 11.001.</t>
  </si>
  <si>
    <t>13 studies</t>
  </si>
  <si>
    <t>10.1016/j.physio.2023.05.001</t>
  </si>
  <si>
    <t>What are the experi ences of participants during participation in a six-month, post-stroke telerehabilitation programme?</t>
  </si>
  <si>
    <t>Although ACTIV was not what participants expected from physiotherapy, the majority found contact from a physiotherapist reduced the feeling of being left to struggle alone. Most participants found a programme with minimal face-to-face contact augmented by phone calls and encouraging text messages to be helpful and acceptable.</t>
  </si>
  <si>
    <t>ACTRN12612000464864</t>
  </si>
  <si>
    <t>Supplementary data associated with this article can be found in the online version at doi:10.1016/j.physio.2023. 05.001</t>
  </si>
  <si>
    <t>Our sample pool was limited to those who consented to parti cipate in ACTIV. While every effort was made to remove barriers to participation, the experiences of people with stroke who do not engage with low-tech, or exercise-based rehabilitation, will not have been captured. This means that our sample may have represented those who are more en gaged with rehabilitation or who are already open to tech nology solutions. Specific to this qualitative study, we 8 N.L.Saywell et al. / Physiotherapy 120 (2023) 1–9 attempted to mitigate this by seeking diversity in the sample to capture the breadth of experiences.</t>
  </si>
  <si>
    <t>10.1016/j.physio.2023.06.002</t>
  </si>
  <si>
    <t>Not a quote: Relationship between depression, anxiety, and attendance at pelvic-floor muscle training sessions</t>
  </si>
  <si>
    <t>Depression was the key predictor of non-attendance, with anxiety having a more complex relationship with attendance.</t>
  </si>
  <si>
    <t>Higher levels of depression predicted worse attendance (β = -0.189, p &lt; 0.001).</t>
  </si>
  <si>
    <t>NCT02549157</t>
  </si>
  <si>
    <t>This is an open access article under the CC BY-NC-ND license (http://creativecommons.org/licenses/by-nc-nd/4.0/).</t>
  </si>
  <si>
    <t>10.1016/j.physio.2023.02.004</t>
  </si>
  <si>
    <t>The aim of the FIXCAS study is to examine the feasi bility of implementing a 10-week multi-modal exercise rehabilitation programme into the management of decon ditioned cancer survivors in a national cancer centre.</t>
  </si>
  <si>
    <t>Adherence to both the supervised exercise classes and home exercise programme was high (78% and 94% respectively).</t>
  </si>
  <si>
    <t>NCT04026659</t>
  </si>
  <si>
    <t>Supplementary data associated with this article can be found in the online version at doi:10.1016/j.physio.2023. 02.004.</t>
  </si>
  <si>
    <t>Oskouei</t>
  </si>
  <si>
    <t>10.1016/j.physio.2023.04.001</t>
  </si>
  <si>
    <t>the aim of this research is to assess feasibility and acceptability of using a shank-mounted IMU to monitor IMU-derived measures at different timepoints in people undergoing physiotherapy management of Achilles tendinopathy.</t>
  </si>
  <si>
    <t>Despite improvement in clinical measures of pain and symptom severity, there was no changes in physical activity level between baseline and 12-weeks follow-up.</t>
  </si>
  <si>
    <t>10.1016/j.physio.2023.03.002</t>
  </si>
  <si>
    <t>This study aimed to examine the association between physiotherapy access in the first seven days after hip frac ture surgery and discharge home, readmission, survival, and recovery of mobility, accounting for potential confounders among those with stays of at least one week.</t>
  </si>
  <si>
    <t>Greater access to physiotherapy was associated with a higher probability of positive outcomes.</t>
  </si>
  <si>
    <t>Reported as adjusted probabilities (e.g., 6%-8% higher survival, discharge, and mobility recovery). 12% (95% CI:</t>
  </si>
  <si>
    <t>Supplementary data associated with this article can be found in the online version at doi:10.1016/j.physio.2023. 03.002.</t>
  </si>
  <si>
    <t>9–16%), 6% (95% CI: 3–8%), and 6% (95% CI: 2–9%)</t>
  </si>
  <si>
    <t>higher crude probability of 30-day survival</t>
  </si>
  <si>
    <t>10.1016/j.physio.2023.06.005</t>
  </si>
  <si>
    <t xml:space="preserve">The concurrent validity and reliability of virtual reality to measure shoulder flexion and scaption range of motion </t>
  </si>
  <si>
    <t>The main aim of this study was to evaluate the concurrent validity of the VR device to measure active shoulder flexion and scaption by comparing the ROM for shoulder flexion and scaption obtained by a VR goni ometer with the measurements obtained using a smartphone inclinometer.</t>
  </si>
  <si>
    <t>Although good to excellent concurrent ICC’c for validity were produced, the wide range between upper and lower 95% CI limits suggests the VR system lacks measurement precision.</t>
  </si>
  <si>
    <t>ICC for Flexion: 0.93 (95% CI 0.23–0.98), ICC for Scaption: 0.94 (95% CI 0.24–0.98)</t>
  </si>
  <si>
    <t>"The datasets used and/or analyzed during the current study are available from the corresponding author on reasonable request."</t>
  </si>
  <si>
    <t>10.1016/j.physio.2023.06.001</t>
  </si>
  <si>
    <t>Systematic review registration number: PROSPERO: CRD42021255686</t>
  </si>
  <si>
    <t>NOT PRIMARY AUTHOR: chenxiwen_1992@163.com</t>
  </si>
  <si>
    <t>10.1016/j.physio.2023.06.003</t>
  </si>
  <si>
    <t>Supplementary data associated with this article can be found in the online version at doi:10.1016/j.physio.2023. 06.003.</t>
  </si>
  <si>
    <t>Pavlova</t>
  </si>
  <si>
    <t>10.1016/j.physio.2023.05.002</t>
  </si>
  <si>
    <t>Supplementary data associated with this article can be found in the online version at doi:10.1016/j.physio.2023. 05.002</t>
  </si>
  <si>
    <t>1246 across 34 studies</t>
  </si>
  <si>
    <t>10.1016/j.physio.2023.03.001</t>
  </si>
  <si>
    <t>10.1016/j.physio.2023.07.003</t>
  </si>
  <si>
    <t>10.1016/j.physio.2023.07.005</t>
  </si>
  <si>
    <t>NOT PRIMARY AUTHOR: hegang@cupes.edu.cn</t>
  </si>
  <si>
    <t>10.1016/j.physio.2023.07.006</t>
  </si>
  <si>
    <t>this study aimed to investigate the association between baseline PD and the likelihood of re-referral of patients with LBP into the NICE guidelines compliant, evidence-based North East of England Regional Back Pain and Radicular Pain Pathway (NERBPP).</t>
  </si>
  <si>
    <t>Baseline pain duration, disability and younger age are statistically associated with re-referral onto the NERBPP.</t>
  </si>
  <si>
    <t>The OR was statistically significant, but small at 1.22 (95% CI: 1.03, 1.44) per 2 SD change in PD, with an explained variance of only 3% (Nagelkerke R square 0.033) (Table 2).</t>
  </si>
  <si>
    <t>10.1016/j.physio.2023.08.001</t>
  </si>
  <si>
    <t>The aim of this present study was to identify the acute effect of a pelvic floor muscle (PFM) contraction and 4 different abdominal muscle exercises on the IRD in pregnant women presenting with DRA, measured at gestation week 27 and 37.</t>
  </si>
  <si>
    <t>The post hoc analysis in dicates a mean increase in IRD during a PFM contraction of 2 mm (95% CI: 2, 3), p &lt; .001, during a drawing-in ex ercise of 4 mm (95% CI: 3, 5), p &lt; .001, and during a combined PFM contraction and the drawing-in exercise of 5 mm (95% CI: 4, 6), p &lt; .001. The post hoc analysis in dicates a mean decrease in IRD during a headlift of −3 mm (95% CI: −4, −2), p &lt; .001, during a curl-up of −3 mm (95% CI: −4, −2), p &lt; .001, and during a diagonal curl-up of −4 mm (95% CI: −5, −3), p &lt; .001.</t>
  </si>
  <si>
    <t>This is an open access article under the CC BY license (http://creativecommons.org/licenses/by/4.0/). Data availability There are no data available</t>
  </si>
  <si>
    <t>Yes - ANOVA</t>
  </si>
  <si>
    <t>p &lt; .001 for most comparisons (headlift, curl-up, diagonal curl-up, PFM contraction, drawing-in exercise, etc.)</t>
  </si>
  <si>
    <t>38 pregnant women</t>
  </si>
  <si>
    <t>10.1016/j.physio.2023.07.001</t>
  </si>
  <si>
    <t>COMET Initiative - Study 1931</t>
  </si>
  <si>
    <t>na</t>
  </si>
  <si>
    <t>Based on reaching data saturation (6-12 participants per group)</t>
  </si>
  <si>
    <t>10.1016/j.physio.2023.07.004</t>
  </si>
  <si>
    <t>Yes, based on Delphi study methodology</t>
  </si>
  <si>
    <t>10.1016/j.physio.2023.06.004</t>
  </si>
  <si>
    <t>10.1016/j.physio.2023.06.006</t>
  </si>
  <si>
    <t>14, 18, 21</t>
  </si>
  <si>
    <t>Colonne1</t>
  </si>
  <si>
    <t>PTJ</t>
  </si>
  <si>
    <t>Washmuth</t>
  </si>
  <si>
    <t>10.1093/ptj/pzac130</t>
  </si>
  <si>
    <t>Using Erection Hardness as a Vital Sign</t>
  </si>
  <si>
    <t>nwashmut@samford.edu</t>
  </si>
  <si>
    <t>19/07/2022</t>
  </si>
  <si>
    <t>23/09/2022</t>
  </si>
  <si>
    <t>Applebaum</t>
  </si>
  <si>
    <t>10.1093/ptj/pzac131</t>
  </si>
  <si>
    <t>Partnerships to Advance Excellence in Physical Therapy Education and Practice: The Time Is Now</t>
  </si>
  <si>
    <t>Dapplebaum@mghihp.edu</t>
  </si>
  <si>
    <t>24/08/2021</t>
  </si>
  <si>
    <t>06/10/2022</t>
  </si>
  <si>
    <t>Smoliga</t>
  </si>
  <si>
    <t>10.1093/ptj/pzac148</t>
  </si>
  <si>
    <t>Monkeypox Virus Outbreak: Implications for the Physical Therapy and Rehabilitation Community</t>
  </si>
  <si>
    <t>jsmoliga@highpoint.edu</t>
  </si>
  <si>
    <t>07/09/2022</t>
  </si>
  <si>
    <t>27/10/2022</t>
  </si>
  <si>
    <t>Stanford</t>
  </si>
  <si>
    <t>10.1093/ptj/pzac136</t>
  </si>
  <si>
    <t>Role of the Physical Therapist in Cystic Fibrosis Care</t>
  </si>
  <si>
    <t>g.stanford@rbht.nhs.uk; g.stanford16@imperial.ac.uk</t>
  </si>
  <si>
    <t>27/02/2022</t>
  </si>
  <si>
    <t>04/10/2022</t>
  </si>
  <si>
    <t>Nguyen</t>
  </si>
  <si>
    <t>10.1093/ptj/pzac132</t>
  </si>
  <si>
    <t>Participation Among Community-Dwelling Older Adults During the COVID-19 Pandemic: A Cross-Sectional Analysis</t>
  </si>
  <si>
    <t>Multiple regression analyses are shown in Table 3. The final model explained 48.2% of the variance observed in LLDI-F scores.</t>
  </si>
  <si>
    <t>beaucm1@mcmaster.ca</t>
  </si>
  <si>
    <t>10/11/2021</t>
  </si>
  <si>
    <t>Pérez-Rodríguez</t>
  </si>
  <si>
    <t>10.1093/ptj/pzac153</t>
  </si>
  <si>
    <t>Effects of Exercise Programs on Functional Capacity and Quality of Life in People With Acquired Brain Injury: A Systematic Review and Meta-Analysis</t>
  </si>
  <si>
    <t>marta.pr@fundacionsegundaparte.org</t>
  </si>
  <si>
    <t>08/07/2021</t>
  </si>
  <si>
    <t>07/11/2022</t>
  </si>
  <si>
    <t>Devasahayam</t>
  </si>
  <si>
    <t>10.1093/ptj/pzac154</t>
  </si>
  <si>
    <t>The Effect of Reactive Balance Training on Falls in Daily Life: An Updated Systematic Review and Meta-Analysis</t>
  </si>
  <si>
    <t>augustine.devasahayam@uhn.ca</t>
  </si>
  <si>
    <t>31/01/2022</t>
  </si>
  <si>
    <t>09/11/2022</t>
  </si>
  <si>
    <t>Ventura</t>
  </si>
  <si>
    <t>10.1093/ptj/pzac146</t>
  </si>
  <si>
    <t>Isokinetic Resistance Training for Ankle Plantarflexor Spasticity and Muscle Weakness in People With Multiple Sclerosis: A Proof-of-Concept Case Series</t>
  </si>
  <si>
    <t>The test–retest reliability of the APT (determined for the target velocity of 150 degrees per second) proved excellent, as indicated by the ICC of 0.947 (95% CI = 0.472–0.996; P = .008)</t>
  </si>
  <si>
    <t>deriuf@uniss.it</t>
  </si>
  <si>
    <t>22/02/2022</t>
  </si>
  <si>
    <t>12/10/2022</t>
  </si>
  <si>
    <t>Wechsler</t>
  </si>
  <si>
    <t>10.1093/ptj/pzac143</t>
  </si>
  <si>
    <t>The Role of Exercise Self-Efficacy in Exercise Participation Among Women With Persistent Fatigue After Breast Cancer: A Mixed-Methods Study</t>
  </si>
  <si>
    <t>We hypothesized that higher levels of CRF would be associated with lower ESE and less exercise participation.</t>
  </si>
  <si>
    <t>Our results build on prior evidence detailing the complex biobehavioral challenges related to exercise among survivors with CRF by quantifying the impact of CRF on ESE and highlighting the behavioral underpinnings of CRF as a barrier to exercise among survivors of breast cancer. Our mediation model situates ESE as a proximal factor to exercise participation, consistent with evidence that ESE is a predictor of initiating and adhering to exercise behaviors among survivors of breast cancer</t>
  </si>
  <si>
    <t>Interim analyses revealed a larger effect size between CRF and ESE (f2 = .45) than the anticipated effect size used for a priori sample size estimates as well as adequately powered mediation analyses.</t>
  </si>
  <si>
    <t>sbwechsler1@gmail.com</t>
  </si>
  <si>
    <r>
      <t>P</t>
    </r>
    <r>
      <rPr>
        <sz val="11"/>
        <color rgb="FF2A2A2A"/>
        <rFont val="Calibri"/>
        <family val="2"/>
        <scheme val="minor"/>
      </rPr>
      <t> &lt; .05.</t>
    </r>
  </si>
  <si>
    <t>20/05/2022</t>
  </si>
  <si>
    <t>Vesting</t>
  </si>
  <si>
    <t>10.1093/ptj/pzac152</t>
  </si>
  <si>
    <t>Can Clinical Postpartum Muscle Assessment Help Predict the Severity of Postpartum Pelvic Girdle Pain? A Prospective Cohort Study</t>
  </si>
  <si>
    <t>Maximal voluntary pelvic floor muscle contractions ≥3 predicted a decreased PGQ score (β = −3.13 [95% CI = −5.77 to −0.48]) at this point in time</t>
  </si>
  <si>
    <t>https://clinicaltrials.gov/study/NCT03703804</t>
  </si>
  <si>
    <t>sabine.vesting@gu.se</t>
  </si>
  <si>
    <t>30/11/2021</t>
  </si>
  <si>
    <t>03/11/2022</t>
  </si>
  <si>
    <t>Doorley</t>
  </si>
  <si>
    <t>10.1093/ptj/pzac141</t>
  </si>
  <si>
    <t>Technology-Enhanced Delivery Models to Facilitate the Implementation of Psychologically Informed Practice for Chronic Musculoskeletal Pain</t>
  </si>
  <si>
    <t>jdoorley@mgh.harvard.edu</t>
  </si>
  <si>
    <t>15/01/2022</t>
  </si>
  <si>
    <t>10/10/2022</t>
  </si>
  <si>
    <t>Mescouto</t>
  </si>
  <si>
    <t>10.1093/ptj/pzac145</t>
  </si>
  <si>
    <t>Reciprocity in Low Back Pain Care and Its Role in Power Dynamics: A Give-and-Take Approach</t>
  </si>
  <si>
    <t>k.mescouto@uq.net.au</t>
  </si>
  <si>
    <t>25/04/2022</t>
  </si>
  <si>
    <t>Rix</t>
  </si>
  <si>
    <t>10.1093/ptj/pzac142</t>
  </si>
  <si>
    <t>Measurement of Mobility and Physical Function in Patients Hospitalized With Hip Fracture: A Systematic Review of Instruments and Their Measurement Properties</t>
  </si>
  <si>
    <t>al.rix@alfred.org.au</t>
  </si>
  <si>
    <t>18/12/2021</t>
  </si>
  <si>
    <t>10.1093/ptj/pzac168</t>
  </si>
  <si>
    <t>News From the Foundation for Physical Therapy Research, January 2023</t>
  </si>
  <si>
    <t>news</t>
  </si>
  <si>
    <t>16/01/2023</t>
  </si>
  <si>
    <t>Pecorelli</t>
  </si>
  <si>
    <t>10.1093/ptj/pzac157</t>
  </si>
  <si>
    <t>Early Rehabilitation Interventions and Physical Therapy in Adults Who Were Critically Ill With COVID-19 Pneumonia: A Retrospective Observational Study</t>
  </si>
  <si>
    <t>We hypothesized that patients with severe COVID-19 pneumonia mobilized substantially later to the EOB than patients with non-severe COVID-19 pneumonia</t>
  </si>
  <si>
    <t>However, time-to-first EOB was delayed in patients who had severe compared with patients who had non-severe COVID-19 pneumonia</t>
  </si>
  <si>
    <t>In the multiple linear regression model, SOFA score (plus 0.3 days per each additional point) and ECMO use (plus 13.7 days compared with no ECMO) were significantly associated with a delayed mobilization to the EOB (Tab. 3).</t>
  </si>
  <si>
    <t>The data supporting the findings of this study are available from the corresponding author on reasonable request.</t>
  </si>
  <si>
    <t>sabrina.eggmann@insel.ch</t>
  </si>
  <si>
    <t>&gt;.9</t>
  </si>
  <si>
    <t>30/05/2022</t>
  </si>
  <si>
    <t>Frazão</t>
  </si>
  <si>
    <t>10.1093/ptj/pzac167</t>
  </si>
  <si>
    <t>Impaired Neuromuscular Efficiency and Symptom-Limited Aerobic Exercise Capacity 4 Weeks After Recovery From COVID-19 Appear to Be Associated With Disease Severity at Onset</t>
  </si>
  <si>
    <t xml:space="preserve">Type IIa fibers were activated at a lower power output in participants with severe COVID-19 than in participants with mild COVID-19 and the reference group (P &lt; .01 [95% CI = −38.37 to −6.62 W] and P = .04 [95% CI = −35.63 to −1.64 W], respectively), with a large effect size. </t>
  </si>
  <si>
    <t>https://ensaiosclinicos.gov.br/rg/RBR-6xqcr4</t>
  </si>
  <si>
    <t>The data provided in this paper are available from the corresponding author upon reasonable request.</t>
  </si>
  <si>
    <t>murillo.frazao@gmail.com</t>
  </si>
  <si>
    <r>
      <t>P</t>
    </r>
    <r>
      <rPr>
        <sz val="11"/>
        <color rgb="FF2A2A2A"/>
        <rFont val="Calibri"/>
        <family val="2"/>
        <scheme val="minor"/>
      </rPr>
      <t> &lt; .01 </t>
    </r>
  </si>
  <si>
    <t>27/12/2021</t>
  </si>
  <si>
    <t>Giuffre</t>
  </si>
  <si>
    <t>10.1093/ptj/pzac158</t>
  </si>
  <si>
    <t>Characteristics of Population-Based Practice in Physical Therapy</t>
  </si>
  <si>
    <t>s.m.giuffre@csuohio.edu</t>
  </si>
  <si>
    <t>08/02/2022</t>
  </si>
  <si>
    <t>02/01/2023</t>
  </si>
  <si>
    <t>Wand</t>
  </si>
  <si>
    <t>10.1093/ptj/pzac151</t>
  </si>
  <si>
    <t>The Fit-for-Purpose Model: Conceptualizing and Managing Chronic Nonspecific Low Back Pain as an Information Problem</t>
  </si>
  <si>
    <t>benedict.wand@nd.edu.au</t>
  </si>
  <si>
    <t>02/02/2022</t>
  </si>
  <si>
    <t>01/11/2022</t>
  </si>
  <si>
    <t>Alsulaimani</t>
  </si>
  <si>
    <t>10.1093/ptj/pzac159</t>
  </si>
  <si>
    <t>Evidence for Improvement in Local but Not Diffuse Pressure Pain Thresholds Following Physical Therapist Interventions for Tendinopathy: A Systematic Review</t>
  </si>
  <si>
    <t>baraa.alsulaimani@monash.edu</t>
  </si>
  <si>
    <t>21/11/2021</t>
  </si>
  <si>
    <t>12/11/2022</t>
  </si>
  <si>
    <t>Jakiela</t>
  </si>
  <si>
    <t>10.1093/ptj/pzac139</t>
  </si>
  <si>
    <t>Comparing an Expanded Versus Brief Telehealth Physical Therapist Intervention for Knee Osteoarthritis: Study Protocol for the Delaware PEAK Randomized Controlled Trial</t>
  </si>
  <si>
    <t>protocols</t>
  </si>
  <si>
    <t>The data that support the findings of this study are available from the corresponding author, S.G., upon reasonable request.</t>
  </si>
  <si>
    <t>jtjakiel@udel.edu;</t>
  </si>
  <si>
    <t>24/02/2022</t>
  </si>
  <si>
    <t>Dalager</t>
  </si>
  <si>
    <t>10.1093/ptj/pzac166</t>
  </si>
  <si>
    <t>Clinically Relevant Decreases in Neck/Shoulder Pain Among Office Workers Are Associated With Strength Training Adherence and Exercise Compliance: Explorative Analyses From a Randomized Controlled Trial</t>
  </si>
  <si>
    <t>At follow-up, pain cases showed significant reductions in neck pain (MD = −1.5; 95% CI = −1.9 to −1.0; P &lt; .001)</t>
  </si>
  <si>
    <t>https://www.anzctr.org.au/Trial/Registration/TrialReview.aspx?ACTRN=12612001154897</t>
  </si>
  <si>
    <t>Data may be made available by the corresponding author upon reasonable request.</t>
  </si>
  <si>
    <t>tdalager@health.sdu.dk</t>
  </si>
  <si>
    <r>
      <t>P</t>
    </r>
    <r>
      <rPr>
        <sz val="11"/>
        <color rgb="FF2A2A2A"/>
        <rFont val="Calibri"/>
        <family val="2"/>
        <scheme val="minor"/>
      </rPr>
      <t> &lt; .03</t>
    </r>
  </si>
  <si>
    <t>25/09/2021</t>
  </si>
  <si>
    <t>Brauers</t>
  </si>
  <si>
    <t>10.1093/ptj/pzac155</t>
  </si>
  <si>
    <t>Children With Cerebral Palsy Show Higher Static—But Not Higher Dynamic—Motor Fatigability in Grip and Pinch Tasks Than Children With Typical Development Do</t>
  </si>
  <si>
    <t>For DMF, significantly higher values were found in children with TD than in children with USCP for Ratio-Fmean for grip in the nonpreferred hand (P = .001) and for Ratio-Npeaks for grip in the preferred hand (P = .002) (Fig. 3A and B).</t>
  </si>
  <si>
    <t>Data supporting the findings of this study are available from the corresponding author on request.</t>
  </si>
  <si>
    <t>katrijn.klingels@uhasselt.be</t>
  </si>
  <si>
    <t>07/06/2021</t>
  </si>
  <si>
    <t>11/11/2022</t>
  </si>
  <si>
    <t>Faulkner</t>
  </si>
  <si>
    <t>10.1093/ptj/pzac156</t>
  </si>
  <si>
    <t>A Framework for Understanding the Contribution of Psychosocial Factors in Biopsychosocial Explanatory Models of Persistent Postconcussion Symptoms</t>
  </si>
  <si>
    <t>josh.faulkner@vuw.ac.nz</t>
  </si>
  <si>
    <t>10/04/2022</t>
  </si>
  <si>
    <t>Safford</t>
  </si>
  <si>
    <t>10.1093/ptj/pzac144</t>
  </si>
  <si>
    <t>Measurement Properties of the Timed Functional Arm and Shoulder Test in Patients With Shoulder Problems</t>
  </si>
  <si>
    <t>The Cohen d effect size was 1.02, and the SRM was 0.95.</t>
  </si>
  <si>
    <t>saffordd@arcadia.edu</t>
  </si>
  <si>
    <t>P &lt; .01</t>
  </si>
  <si>
    <t>19/11/2021</t>
  </si>
  <si>
    <t>Gutierrez-Arias</t>
  </si>
  <si>
    <t>10.1093/ptj/pzac161</t>
  </si>
  <si>
    <t>On “Effects of Neural Mobilization on Pain Intensity, Disability, and Mechanosensitivity: An Umbrella Review With Meta–Meta-Analysis.” Cuenca-Martínez F, La Touche R, Varangot-Reille C, et al. Phys Ther. 2022;102:pzac040. 10.1093/ptj/pzac040</t>
  </si>
  <si>
    <t>letters to the editor</t>
  </si>
  <si>
    <t>ruvistay.gutierrez@gmail.com</t>
  </si>
  <si>
    <t>18/06/2022</t>
  </si>
  <si>
    <t>28/11/2022</t>
  </si>
  <si>
    <t>Cuenca-Martínez</t>
  </si>
  <si>
    <t>10.1093/ptj/pzac162</t>
  </si>
  <si>
    <t>Author Response to Gutierrez-Arias et al</t>
  </si>
  <si>
    <t>luis.suso@gmail.com</t>
  </si>
  <si>
    <t>McGrath</t>
  </si>
  <si>
    <t>10.1093/ptj/pzac163</t>
  </si>
  <si>
    <t>On “Physical Therapy and Mental Health: A Scoping Review.” Heywood SE, Connaughton J, Kinsella R, Black S, Bicchi N, Setchell J. Phys Ther. 2022;102:pzac102. 10.1093/ptj/pzac102</t>
  </si>
  <si>
    <t>rmcgrath@csu.edu.au</t>
  </si>
  <si>
    <t>14/08/2022</t>
  </si>
  <si>
    <t>08/12/2022</t>
  </si>
  <si>
    <t>Heywood</t>
  </si>
  <si>
    <t>10.1093/ptj/pzac164</t>
  </si>
  <si>
    <t>Author Response to McGrath et al</t>
  </si>
  <si>
    <t>Sophie.Heywood@svha.or.au</t>
  </si>
  <si>
    <t>16/09/2022</t>
  </si>
  <si>
    <t>13/12/2022</t>
  </si>
  <si>
    <t>10.1093/ptj/pzad004</t>
  </si>
  <si>
    <t>News From the Foundation for Physical Therapy Research, February 2023</t>
  </si>
  <si>
    <t>05/01/2023</t>
  </si>
  <si>
    <t>06/02/2023</t>
  </si>
  <si>
    <t>Rauzi</t>
  </si>
  <si>
    <t>10.1093/ptj/pzad007</t>
  </si>
  <si>
    <t>Rehabilitation Therapy Allocation and Changes in Physical Function Among Patients Hospitalized Due to COVID-19: A Retrospective Cohort Analysis</t>
  </si>
  <si>
    <t>length of stay was associated with 8% (95% CI = 4%–14%; P &lt; .001) higher odds per day of receiving a visit,</t>
  </si>
  <si>
    <t>Due to the identifiable nature of the EHR data, the dataset is not available.</t>
  </si>
  <si>
    <t>michelle.rauzi@cuanschutz.edu</t>
  </si>
  <si>
    <t>30/12/2021</t>
  </si>
  <si>
    <t>19/01/2023</t>
  </si>
  <si>
    <t>10.1093/ptj/pzac170</t>
  </si>
  <si>
    <t>Effect of Variation in Early Rehabilitation on Hospital Readmission After Hip Fracture</t>
  </si>
  <si>
    <t>We hypothesize that patients receiving a lower amount of rehabilitation during acute hospitalization will have a higher risk of hospital readmission.</t>
  </si>
  <si>
    <t>Furthermore, our results demonstrate that high rehabilitation was significantly associated with lower odds of hospital readmission compared with the low amount of rehabilitation,</t>
  </si>
  <si>
    <t>Compared with patients discharged to a high-quality SNF, the odds of 30-day hospital readmission were 13% higher in patients discharged to a lower-quality SNF after acute hospitalization (OR = 1.13; 95% CI = 1.07– 1.19).</t>
  </si>
  <si>
    <t>Please note that the person-level data for this study (ie, inpatient claims) are covered under the strict terms of a Data Use Agreement (DUA) with the Centers for Medicare and Medicaid Services (CMS). We are prohibited from making any person-level data file, no matter how de-identified, available. However, researchers interested in replicating the results of these analyses may enter into their own DUA with CMS. See the Research Data Assistance Center (ResDAC) at www.resdac.org for assistance.</t>
  </si>
  <si>
    <t>amit@utah.edu</t>
  </si>
  <si>
    <t>16/02/2022</t>
  </si>
  <si>
    <t>Blokland</t>
  </si>
  <si>
    <t>10.1093/ptj/pzad005</t>
  </si>
  <si>
    <t>Relative Aerobic Load of Daily Activities After Stroke</t>
  </si>
  <si>
    <t>we hypothesized that individuals after stroke would experience a higher relative aerobic load during daily activities, coinciding with lower movement pace, lower movement economy, and lower aerobic capacity.</t>
  </si>
  <si>
    <t>In line with our hypothesis, we found that individuals after stroke performed activities at a significantly higher relative aerobic load than peers with no impairments, despite moving at a significantly slower pace</t>
  </si>
  <si>
    <t xml:space="preserve">Pace was significantly different between groups during all activities (P &lt; .000). In general, Figure 1 shows that average pace was highest in the group with no impairments and decreased with decreasing FAC score. </t>
  </si>
  <si>
    <t>Dutch Trial Registry (NL-64431.029.18).</t>
  </si>
  <si>
    <t>Raw data were generated at Heliomare, Wijk aan Zee, the Netherlands. Derived data supporting the findings of this study are available from the corresponding author on request.</t>
  </si>
  <si>
    <t>h.houdijk@umcg.nl</t>
  </si>
  <si>
    <r>
      <t>P</t>
    </r>
    <r>
      <rPr>
        <sz val="11"/>
        <color rgb="FF2A2A2A"/>
        <rFont val="Calibri"/>
        <family val="2"/>
        <scheme val="minor"/>
      </rPr>
      <t> &lt; .002</t>
    </r>
  </si>
  <si>
    <t>20/04/2021</t>
  </si>
  <si>
    <t>Edelstein</t>
  </si>
  <si>
    <t>10.1093/ptj/pzad001</t>
  </si>
  <si>
    <t>Identification of Disability Subgroups for Patients After Ischemic Stroke</t>
  </si>
  <si>
    <t>We hypothesized that physical therapist treatment use, occupational therapist treatment use, and discharge disposition will vary across the subgroups.</t>
  </si>
  <si>
    <t>The distal outcomes, physical therapist treatment use, occupational therapist treatment use, and discharge disposition (home without services, home with home health care, and institutional discharge) varied across the 5 subgroups</t>
  </si>
  <si>
    <t>Results of the Wald χ-square test indicated that overall, the probability of physical therapist treatment use (χ24 = 113.21 [P &lt; .001]) and occupational therapist treatment use (χ24 = 122.97 [P &lt; .001]) varied significantly across subgroups.</t>
  </si>
  <si>
    <t>Data used for this project are not publicly available, however; if interested in gaining access to the data, please contact the first author and permission to gain access can be discussed. The authors are not able to approve data access; only Health Data Compass can provide access to the data.</t>
  </si>
  <si>
    <t>Jessica.Edelstein@colostate.edu</t>
  </si>
  <si>
    <r>
      <t>P</t>
    </r>
    <r>
      <rPr>
        <sz val="11"/>
        <color rgb="FF2A2A2A"/>
        <rFont val="Calibri"/>
        <family val="2"/>
        <scheme val="minor"/>
      </rPr>
      <t> ≤ .05</t>
    </r>
  </si>
  <si>
    <t>06/12/2021</t>
  </si>
  <si>
    <t>07/01/2023</t>
  </si>
  <si>
    <t>Jung</t>
  </si>
  <si>
    <t>10.1093/ptj/pzad003</t>
  </si>
  <si>
    <t>No Sufficient Evidence for an Immediate Hypoalgesic Effect of Spinal Manual Therapy on Pressure Pain Thresholds in Asymptomatic and Chronic Pain Populations: A Systematic Review and Meta-Analysis</t>
  </si>
  <si>
    <t>tibor.szikszay@uni-luebeck.de</t>
  </si>
  <si>
    <t>25/05/2022</t>
  </si>
  <si>
    <t>09/01/2023</t>
  </si>
  <si>
    <t>Hayashi</t>
  </si>
  <si>
    <t>10.1093/ptj/pzac169</t>
  </si>
  <si>
    <t>Preoperative Exercise Has a Modest Effect on Postoperative Pain, Function, Quality of Life, and Complications: A Systematic Review and Meta-Analysis</t>
  </si>
  <si>
    <t>kathleen-sluka@uiowa.edu</t>
  </si>
  <si>
    <t>19/07/2021</t>
  </si>
  <si>
    <t>27/12/2022</t>
  </si>
  <si>
    <t>Post</t>
  </si>
  <si>
    <t>10.1093/ptj/pzac171</t>
  </si>
  <si>
    <t>Efficacy of Telehealth for Movement-Evoked Pain in People With Chronic Achilles Tendinopathy: A Noninferiority Analysis</t>
  </si>
  <si>
    <t>We hypothesized that participants who completed the exercise and education program via telehealth or hybrid approach would demonstrate improvements in movement-evoked pain that are no worse than those who completed all in-person visits.</t>
  </si>
  <si>
    <t>Our data supported our hypothesis that individuals who participated in an exercise and education program through either telehealth or hybrid visits had improvements in movement-evoked pain that were no worse at 8 weeks after completing treatment relative to those who received in-person care.</t>
  </si>
  <si>
    <t xml:space="preserve">All groups demonstrated decreases in movement-evoked pain with heel raises that surpassed the MCID for pain by 8 weeks (NRS, from 0 to 10; in-person: 3.0 [95% CI = 1.9 to 4.2] [P &lt; .001]; telehealth: 3.5 [95% CI = 2.4 to 4.5] [P &lt; .001]; hybrid: 3.5 [95% CI = 2.6 to 4.4] [P &lt; .001]) (Tab. 2). </t>
  </si>
  <si>
    <t>https://clinicaltrials.gov/study/NCT04059146 and https://osf.io, JF2XU</t>
  </si>
  <si>
    <t>Study outcomes and descriptive metadata were deposited in the University of Iowa open-access institutional repository, Iowa Research Online at 10.25820/data.006188.</t>
  </si>
  <si>
    <t>andrew-post@uiowa.edu</t>
  </si>
  <si>
    <t>21/07/2022</t>
  </si>
  <si>
    <t>Sousa</t>
  </si>
  <si>
    <t>10.1093/ptj/pzad006</t>
  </si>
  <si>
    <t>Shoulder Performance Activity Test (SPAT) for People With Shoulder Pain: Feasibility, Reliability, and Validity</t>
  </si>
  <si>
    <t>We hypothesized that the SPAT would: (1) be feasible and reliable for individuals with different levels of shoulder pain</t>
  </si>
  <si>
    <t xml:space="preserve">Our results provide evidence that the SPAT is feasible for clinical use and has good reliability. The SPAT scores were different between individuals with and without pain, among different levels of pain, and between involved and uninvolved shoulders. </t>
  </si>
  <si>
    <t xml:space="preserve">As detailed in Table 3, ICCs ranged from 0.81 to 0.91 for time to perform tasks, from 0.74 to 0.88 for pain, from 0.76 to 0.87 for effort, and from 0.75 to 0.90 for scores of the tasks. </t>
  </si>
  <si>
    <t>The datasets generated during and/or analyzed during this study are available from the corresponding author on reasonable request.</t>
  </si>
  <si>
    <t>sousa.catarinaoliveira@gmail.com</t>
  </si>
  <si>
    <r>
      <t>P</t>
    </r>
    <r>
      <rPr>
        <sz val="11"/>
        <color rgb="FF2A2A2A"/>
        <rFont val="Calibri"/>
        <family val="2"/>
        <scheme val="minor"/>
      </rPr>
      <t> &lt; .01</t>
    </r>
  </si>
  <si>
    <t>28/02/2022</t>
  </si>
  <si>
    <t>30/01/2023</t>
  </si>
  <si>
    <t>10.1093/ptj/pzad008</t>
  </si>
  <si>
    <t>On “Clinical and Research Readiness for Spinal Muscular Atrophy: The Time Is Now for Knowledge Translation.” Krosschell KJ, Young SD, Peterson I, et al. Phys Ther. 2022;102:pzac108. 10.1093/Ptj/pzac108</t>
  </si>
  <si>
    <t>bksmith@phhp.ufl.edu</t>
  </si>
  <si>
    <t>08/10/2022</t>
  </si>
  <si>
    <t>09/02/2023</t>
  </si>
  <si>
    <t>10.1093/ptj/pzad020</t>
  </si>
  <si>
    <t>News From the Foundation for Physical Therapy Research, March 2023</t>
  </si>
  <si>
    <t>28/03/2023</t>
  </si>
  <si>
    <t>Cakmak</t>
  </si>
  <si>
    <t>10.1093/ptj/pzad012</t>
  </si>
  <si>
    <t>Upper Extremity Exercise Capacity and Activities of Daily Living in Individuals With Bronchiectasis Versus Healthy Controls</t>
  </si>
  <si>
    <t>The individuals with bronchiectasis had a lower smoking history in terms of pack-years than healthy controls (mean [SD] = 0.88 [3.70] vs 3.00 [7.17], P = .041).</t>
  </si>
  <si>
    <t>https://clinicaltrials.gov/study/NCT05084547</t>
  </si>
  <si>
    <t>The data that support the findings of this study are available from the corresponding author upon reasonable request.</t>
  </si>
  <si>
    <t>aslihancakmak90@gmail.com, aslihancakmak@hacettepe.edu.tr</t>
  </si>
  <si>
    <r>
      <t>P</t>
    </r>
    <r>
      <rPr>
        <sz val="11"/>
        <color rgb="FF2A2A2A"/>
        <rFont val="Calibri"/>
        <family val="2"/>
        <scheme val="minor"/>
      </rPr>
      <t> &lt; .05</t>
    </r>
  </si>
  <si>
    <t>27/04/2022</t>
  </si>
  <si>
    <t>01/02/2023</t>
  </si>
  <si>
    <t>Maselli</t>
  </si>
  <si>
    <t>10.1093/ptj/pzad017</t>
  </si>
  <si>
    <t>Headache, Loss of Smell, and Visual Disturbances: Symptoms of SARS-CoV-2 Infection? A Case Report</t>
  </si>
  <si>
    <t>masellifilippo76@gmail.com</t>
  </si>
  <si>
    <t>17/02/2023</t>
  </si>
  <si>
    <t>Garbin</t>
  </si>
  <si>
    <t>10.1093/ptj/pzad015</t>
  </si>
  <si>
    <t>Long-Term Career Earnings in Academia Might Offset the Opportunity Cost of Full-Time PhD and Postdoctoral Education for Physical Therapists Who Hold a Doctor of Physical Therapy Degree</t>
  </si>
  <si>
    <t>The authors confirm that the data supporting the findings of this study are available within the article.</t>
  </si>
  <si>
    <t>alexander.garbin@cuanschutz.edu</t>
  </si>
  <si>
    <t>07/04/2022</t>
  </si>
  <si>
    <t>20/02/2023</t>
  </si>
  <si>
    <t>McDonough</t>
  </si>
  <si>
    <t>10.1093/ptj/pzad010</t>
  </si>
  <si>
    <t>Learning Health Systems Research Competencies: A Survey of the Rehabilitation Research Community</t>
  </si>
  <si>
    <t>The data that support the findings of this study are available from the corresponding author, Christine McDonough, upon reasonable request.</t>
  </si>
  <si>
    <t>cmm295@pitt.edu</t>
  </si>
  <si>
    <t>08/07/2022</t>
  </si>
  <si>
    <t>04/02/2023</t>
  </si>
  <si>
    <t>Doumen</t>
  </si>
  <si>
    <t>10.1093/ptj/pzad002</t>
  </si>
  <si>
    <t>Efficacy and Dose of Rehabilitation Approaches for Severe Upper Limb Impairments and Disability During Early Acute and Subacute Stroke: A Systematic Review</t>
  </si>
  <si>
    <t>lisa.tedescotriccas@uhasselt.be</t>
  </si>
  <si>
    <t>01/04/2022</t>
  </si>
  <si>
    <t>13/01/2023</t>
  </si>
  <si>
    <t>Hayes</t>
  </si>
  <si>
    <t>10.1093/ptj/pzad009</t>
  </si>
  <si>
    <t>Medicare Advantage Patterns of Poststroke Discharge to an Inpatient Rehabilitation or Skilled Nursing Facility: A Consideration of Demographic, Functional, and Payer Factors</t>
  </si>
  <si>
    <t>We hypothesized that external factors such as insurance plan and policy would demonstrate greater influence on discharge placement to an IRF or SNF, than would demographic or clinical factors, for individuals with acute stroke who are enrolled in MA plans.</t>
  </si>
  <si>
    <t>Our results suggest that our hypothesis was partly correct, because some variables in each category influenced discharge placement in this cohort</t>
  </si>
  <si>
    <t xml:space="preserve"> Individuals who were older (RR = 1.17; 95% CI: 1.15–1.20; P &lt; .001) were more likely to be discharged to an SNF </t>
  </si>
  <si>
    <t>heather.hayes@hsc.utah.edu</t>
  </si>
  <si>
    <r>
      <t>P</t>
    </r>
    <r>
      <rPr>
        <sz val="11"/>
        <color rgb="FF2A2A2A"/>
        <rFont val="Calibri"/>
        <family val="2"/>
        <scheme val="minor"/>
      </rPr>
      <t> &lt; .05</t>
    </r>
  </si>
  <si>
    <t>14/01/2022</t>
  </si>
  <si>
    <t>31/01/2023</t>
  </si>
  <si>
    <t>Resende</t>
  </si>
  <si>
    <t>10.1093/ptj/pzad016</t>
  </si>
  <si>
    <t>Cognitive-Motor Dual-Task Costs on Postural Sway During Sit-to-Stand Movement in Children With Cerebral Palsy</t>
  </si>
  <si>
    <t>we hypothesized that with the increasing of cognitive tasks’ difficulty, the amount and velocity of postural sway would also increase, as well as the time spent on STS movement.</t>
  </si>
  <si>
    <t xml:space="preserve">Our initial hypothesis was partially confirmed, since the increase in the cognitive task complexity only resulted in higher DTC in children with TD. </t>
  </si>
  <si>
    <t>We found main effects of group (F = 5.77; η2p = .658; P &lt; .001)</t>
  </si>
  <si>
    <t>Raw data were generated at Child Development Analysis Laboratory. Derived data supporting the findings of this study are available from the corresponding author on request.</t>
  </si>
  <si>
    <t>camillinha_gambaro@hotmail.com</t>
  </si>
  <si>
    <t>09/12/2021</t>
  </si>
  <si>
    <t>Baehr</t>
  </si>
  <si>
    <t>10.1093/ptj/pzad011</t>
  </si>
  <si>
    <t>Perspectives on Health With Spinal Cord Injury Now and in the Future: A Qualitative Descriptive Study</t>
  </si>
  <si>
    <t>The data that support the findings of this study are available from the corresponding author, [LAB], upon reasonable request.</t>
  </si>
  <si>
    <t>lab397@drexel.edu</t>
  </si>
  <si>
    <t>27/03/2022</t>
  </si>
  <si>
    <t>Mota</t>
  </si>
  <si>
    <t>10.1093/ptj/pzad018</t>
  </si>
  <si>
    <t>On “The Impact of Hypopressive Abdominal Exercise on Linea Alba Morphology in Women Who Are Postpartum: A Short-Term Cross-Sectional Study.” Arranz-Martín B, Navarro-Brazález B, Sánchez-Sánchez B, McLean L, Carazo-Díaz C, Torres-Lacomba M. Phys Ther. 2022;102:pzac086. 10.1093/ptj/pzac086</t>
  </si>
  <si>
    <t>Patricia.mota@estesl.ipl.pt</t>
  </si>
  <si>
    <t>24/10/2022</t>
  </si>
  <si>
    <t>15/02/2023</t>
  </si>
  <si>
    <t>Arranz-Martín</t>
  </si>
  <si>
    <t>10.1093/ptj/pzad019</t>
  </si>
  <si>
    <t>Author Response to Mota et al</t>
  </si>
  <si>
    <t>fisioterapia.mujer@uah.es</t>
  </si>
  <si>
    <t>23/02/2023</t>
  </si>
  <si>
    <t>10.1093/ptj/pzad038</t>
  </si>
  <si>
    <t>News From the Foundation for Physical Therapy Research, April 2023</t>
  </si>
  <si>
    <t>29/04/2023</t>
  </si>
  <si>
    <t>Bainbridge</t>
  </si>
  <si>
    <t>10.1093/ptj/pzad024</t>
  </si>
  <si>
    <t>Health Care Professionals’ Decision Making Related to Mobility and Safety for People in the Hospital: A Scoping Review</t>
  </si>
  <si>
    <t>L.Bainbridge@curtin.edu.au</t>
  </si>
  <si>
    <t>25/11/2021</t>
  </si>
  <si>
    <t>Wing Mei Cheng</t>
  </si>
  <si>
    <t>10.1093/ptj/pzad013</t>
  </si>
  <si>
    <t>Pulmonary Rehabilitation Using Minimal Equipment for People With Chronic Obstructive Pulmonary Disease: A Systematic Review and Meta-Analysis</t>
  </si>
  <si>
    <t>jennifer.alison@sydney.edu.au</t>
  </si>
  <si>
    <t>31/05/2022</t>
  </si>
  <si>
    <t>Roundy</t>
  </si>
  <si>
    <t>10.1093/ptj/pzad022</t>
  </si>
  <si>
    <t>Relationships Between Burnout and Resilience: Experiences of Physical Therapists and Occupational Therapists During the COVID-19 Pandemic</t>
  </si>
  <si>
    <t>Compared with female participants, male participants reported significantly higher MBI DP scores (mean = 7.70 [SD = 5.58] vs mean = 4.42 [SD = 4.64]; 95% CI for mean difference = 0.62 to 4.67; t123 = 2.59; P = .01; d = 0.54)</t>
  </si>
  <si>
    <t>Descriptive statistics were computed. Bivariate analyses (ie, independent t tests or Pearson correlations, as appropriate) were conducted to examine associations between study variables and participant characteristics.</t>
  </si>
  <si>
    <t>preston.roundy@duke.edu</t>
  </si>
  <si>
    <t>P&lt;.05</t>
  </si>
  <si>
    <t>01/08/2022</t>
  </si>
  <si>
    <t>Afonso Gomes</t>
  </si>
  <si>
    <t>10.1093/ptj/pzad028</t>
  </si>
  <si>
    <t>Comparison of High-Intensity Interval Training to Moderate-Intensity Continuous Training for Functioning and Quality of Life in Survivors of COVID-19 (COVIDEX): Protocol for a Randomized Controlled Trial</t>
  </si>
  <si>
    <t>netofisio@gmail.com</t>
  </si>
  <si>
    <t>21/06/2022</t>
  </si>
  <si>
    <t>Clancy</t>
  </si>
  <si>
    <t>10.1093/ptj/pzad026</t>
  </si>
  <si>
    <t>Rehabilitation Characteristics and Outcomes for Lung Transplantation for COVID-19: A Case Series</t>
  </si>
  <si>
    <t>Malachy.clancy@jefferson.edu</t>
  </si>
  <si>
    <t>29/03/2022</t>
  </si>
  <si>
    <t>Naye</t>
  </si>
  <si>
    <t>10.1093/ptj/pzad021</t>
  </si>
  <si>
    <t>Six Externally Validated Prognostic Models Have Potential Clinical Value to Predict Patient Health Outcomes in the Rehabilitation of Musculoskeletal Conditions: A Systematic Review</t>
  </si>
  <si>
    <t>Yannick.tousignant-laflamme@usherbrooke.ca</t>
  </si>
  <si>
    <t>04/03/2022</t>
  </si>
  <si>
    <t>Evensen</t>
  </si>
  <si>
    <t>10.1093/ptj/pzad014</t>
  </si>
  <si>
    <t>Measurement Properties of the Patient-Specific Functional Scale in Rehabilitation for Patients With Stroke: A Prospective Observational Study</t>
  </si>
  <si>
    <t xml:space="preserve">There was a significant change (P &lt; .001) in PSFS mean score for the stable subgroup with a higher retest score of 0.25 (SD = 1.2) point. The ICC was 0.81 (95% CI = 0.69–0.89), </t>
  </si>
  <si>
    <t>Because of the sensitive nature of the data collected for this study, as well as consent form restriction and health privacy laws, we are unable to provide public access to the data set</t>
  </si>
  <si>
    <t>janne.evensen@sykehuset-innlandet.no</t>
  </si>
  <si>
    <t>24/03/2022</t>
  </si>
  <si>
    <t>13/02/2023</t>
  </si>
  <si>
    <t>Zanotto</t>
  </si>
  <si>
    <t>10.1093/ptj/pzad032</t>
  </si>
  <si>
    <t>Association Between Frailty and Free-Living Walking Performance in People With Multiple Sclerosis</t>
  </si>
  <si>
    <t>We hypothesized that higher frailty levels would be associated with worse performance in both real-world walking quantity and quality.</t>
  </si>
  <si>
    <t>Our hypothesis that higher frailty levels would be associated with worse performance in measures reflecting both the quantity and quality of free-living walking was partially confirmed</t>
  </si>
  <si>
    <t>Two 1-way ANOVAs revealed a statistically significant effect of frailty status on daily step counts (F2,93 = 6.81, P = .002, partial eta squared (ηp2) = 0.128)</t>
  </si>
  <si>
    <t>https://clinicaltrials.gov/study/NCT02427997</t>
  </si>
  <si>
    <t>jsosnoff@kumc.edu</t>
  </si>
  <si>
    <t>10/05/2022</t>
  </si>
  <si>
    <t>07/03/2023</t>
  </si>
  <si>
    <t>Peterson</t>
  </si>
  <si>
    <t>10.1093/ptj/pzad030</t>
  </si>
  <si>
    <t>Referral Decision-Making and Care Continuity in Physical Therapist Practice</t>
  </si>
  <si>
    <t>srpeterson01@atsu.edu</t>
  </si>
  <si>
    <t>Fritz</t>
  </si>
  <si>
    <t>10.1093/ptj/pzad025</t>
  </si>
  <si>
    <t>Do Physical Therapists Practice a Behavioral Medicine Approach? A Comparison of Perceived and Observed Practice Behaviors</t>
  </si>
  <si>
    <t>There was a significant difference between the numbers of observed and self-reported clinical behaviors per patient consultation, and the magnitude was small (t138 = 3.12; P &lt; .01; 2-tailed; d = 0.26)</t>
  </si>
  <si>
    <t>The data sets generated during the current study are available from the corresponding author on reasonable request.</t>
  </si>
  <si>
    <t>johanna.fritz@mdu.se</t>
  </si>
  <si>
    <t>n= number of consultation</t>
  </si>
  <si>
    <t>10.1093/ptj/pzad031</t>
  </si>
  <si>
    <t>On “Storm Clouds on the Horizon: The 3 Perils of Unconstrained Academic Growth in Physical Therapist Education.” Deusinger SS, Landers MR. Phys Ther. 2022;102:pzac046. 10.1093/ptj/pzac046</t>
  </si>
  <si>
    <t>elizabeth.dean@ubc.ca</t>
  </si>
  <si>
    <t>10.1093/ptj/pzad043</t>
  </si>
  <si>
    <t>News From the Foundation for Physical Therapy Research, May 2023</t>
  </si>
  <si>
    <t>29/05/2023</t>
  </si>
  <si>
    <t>Jette</t>
  </si>
  <si>
    <t>10.1093/ptj/pzad050</t>
  </si>
  <si>
    <t>Reflections on “Storm Clouds on the Horizon”: Supply and Demand for Physical Therapists</t>
  </si>
  <si>
    <t>alanmjette@gmail.com</t>
  </si>
  <si>
    <t>14/05/2023</t>
  </si>
  <si>
    <t>Nicholls</t>
  </si>
  <si>
    <t>10.1093/ptj/pzad040</t>
  </si>
  <si>
    <t>Fragility and Back Pain: Lessons From the Frontiers of Biopsychosocial Practice</t>
  </si>
  <si>
    <t>historical essay</t>
  </si>
  <si>
    <t>david.nicholls@aut.ac.nz</t>
  </si>
  <si>
    <t>31/07/2022</t>
  </si>
  <si>
    <t>Peng</t>
  </si>
  <si>
    <t>10.1093/ptj/pzad027</t>
  </si>
  <si>
    <t>Effects of Exercise Training on Cognitive Function in Individuals With Heart Failure: A Meta-Analysis</t>
  </si>
  <si>
    <t>cnchen@nycu.edu.tw</t>
  </si>
  <si>
    <t>15/06/2022</t>
  </si>
  <si>
    <t>Michener</t>
  </si>
  <si>
    <t>10.1093/ptj/pzad041</t>
  </si>
  <si>
    <t>Physical Therapist Management of Glenohumeral Joint Osteoarthritis: A Clinical Practice Guideline from the American Physical Therapy Association</t>
  </si>
  <si>
    <t>practice@apta.org</t>
  </si>
  <si>
    <t>28/04/2023</t>
  </si>
  <si>
    <t>Dabagh</t>
  </si>
  <si>
    <t>10.1093/ptj/pzad029</t>
  </si>
  <si>
    <t>Diagnostic Test Accuracy of Provocative Maneuvers for the Diagnosis of Carpal Tunnel Syndrome: A Systematic Review and Meta-Analysis</t>
  </si>
  <si>
    <t>adabbag@uwo.ca</t>
  </si>
  <si>
    <t>20/07/2022</t>
  </si>
  <si>
    <t>Oyake</t>
  </si>
  <si>
    <t>10.1093/ptj/pzad034</t>
  </si>
  <si>
    <t>Physical Therapists Use Different Motivational Strategies for Stroke Rehabilitation Tailored to an Individual’s Condition: A Qualitative Study</t>
  </si>
  <si>
    <t>The data underlying this article will be shared on reasonable request to the corresponding author.</t>
  </si>
  <si>
    <t>k_oyake@shinshu-u.ac.jp</t>
  </si>
  <si>
    <t>MedRxiv</t>
  </si>
  <si>
    <t>21/04/2022</t>
  </si>
  <si>
    <t>https://www.medrxiv.org/content/10.1101/2022.04.20.22274114v1</t>
  </si>
  <si>
    <t>Berardi</t>
  </si>
  <si>
    <t>10.1093/ptj/pzad033</t>
  </si>
  <si>
    <t>Localized Pain and Fatigue During Recovery From Submaximal Resistance Exercise in People With Fibromyalgia</t>
  </si>
  <si>
    <t>We hypothesized that, during exercise and recovery, people with fibromyalgia would report greater changes in perceived pain, exertion, and fatigue locally in the exercising muscle and systemically compared to control participants.</t>
  </si>
  <si>
    <t>The novel findings of this study were people with fibromyalgia who reported clinically relevant worsening of perceived pain and fatigue localized to the exercising limb during a 3-day recovery period from low-intensity, short-duration isometric and concentric exercises.</t>
  </si>
  <si>
    <t>Arm pain with movement (mimicking picking up a cup) increased following exercise (time: F2.15,165.34 = 35.40, P &lt; .001, ηp2 = 0.315), and the change was different between groups (time × group: F2.15,165.34 = 19.02, P &lt; .001, ηp2 = 0.198)</t>
  </si>
  <si>
    <t>https://clinicaltrials.gov/study/NCT03778385</t>
  </si>
  <si>
    <t>The data that support the findings of this study are available on request from the corresponding author, G.B.</t>
  </si>
  <si>
    <t>giovanni-berardi@uiowa.edu</t>
  </si>
  <si>
    <t>27/03/2023</t>
  </si>
  <si>
    <t>Ware</t>
  </si>
  <si>
    <t>10.1093/ptj/pzad023</t>
  </si>
  <si>
    <t>A Systematic Appraisal of Conflicts of Interest and Researcher Allegiance in Clinical Studies of Dry Needling for Musculoskeletal Pain Disorders</t>
  </si>
  <si>
    <t>jwwarept@gmail.com</t>
  </si>
  <si>
    <t>02/03/2023</t>
  </si>
  <si>
    <t>Felten-Barentsz</t>
  </si>
  <si>
    <t>10.1093/ptj/pzad037</t>
  </si>
  <si>
    <t>On “Recommendations for Hospital-Based Physical Therapists Managing Patients with COVID-19.” Felten-Barentsz K, Van Oorsouw R, Klooster E, et al. Phys Ther. 2020;100:1444–1457. 10.1093/ptj/pzaa114</t>
  </si>
  <si>
    <t>karin.barentsz@radboudumc.nl</t>
  </si>
  <si>
    <t>27/09/2022</t>
  </si>
  <si>
    <t>11/04/2023</t>
  </si>
  <si>
    <t>10.1093/ptj/pzad061</t>
  </si>
  <si>
    <t>News From the Foundation for Physical Therapy Research, June 2023</t>
  </si>
  <si>
    <t>25/05/2023</t>
  </si>
  <si>
    <t>28/06/2023</t>
  </si>
  <si>
    <t>10.1093/ptj/pzad046</t>
  </si>
  <si>
    <t>How Stories Help Us See Ourselves: The Power of Storytelling by Physical Therapists</t>
  </si>
  <si>
    <t>17/01/2023</t>
  </si>
  <si>
    <t>04/05/2023</t>
  </si>
  <si>
    <t>Wooton</t>
  </si>
  <si>
    <t>10.1093/ptj/pzad044</t>
  </si>
  <si>
    <t>Mobile Health Pulmonary Rehabilitation Compared to a Center-Based Program for Cost-Effectiveness and Effects on Exercise Capacity, Health Status, and Quality of Life in People With Chronic Obstructive Pulmonary Disease: A Protocol for a Randomized Controlled Trial</t>
  </si>
  <si>
    <t>sally.wootton@health.nsw.gov.au</t>
  </si>
  <si>
    <t>30/11/2022</t>
  </si>
  <si>
    <t>03/05/2023</t>
  </si>
  <si>
    <t>Cijs</t>
  </si>
  <si>
    <t>10.1093/ptj/pzad039</t>
  </si>
  <si>
    <t>Patients With and Without COVID-19 in the Intensive Care Unit: Physical Status Outcome Comparisons 3 Months After Discharge</t>
  </si>
  <si>
    <t xml:space="preserve"> Furthermore, patients in the COVID-19 ICU group were mechanically ventilated longer (15.8 days vs 8.0 days; P = &lt; .001), </t>
  </si>
  <si>
    <t>bas.cijs@hu.nl</t>
  </si>
  <si>
    <r>
      <t>P</t>
    </r>
    <r>
      <rPr>
        <sz val="11"/>
        <color rgb="FF2A2A2A"/>
        <rFont val="Calibri"/>
        <family val="2"/>
        <scheme val="minor"/>
      </rPr>
      <t> = &lt;.003</t>
    </r>
  </si>
  <si>
    <t>12/05/2022</t>
  </si>
  <si>
    <t>Davenport</t>
  </si>
  <si>
    <t>10.1093/ptj/pzad052</t>
  </si>
  <si>
    <t>Social Power and the Movement System: Why and How Physical Therapists Might Influence the Upstream Currents of Health</t>
  </si>
  <si>
    <t>tdavenport@pacific.edu</t>
  </si>
  <si>
    <t>05/07/2022</t>
  </si>
  <si>
    <t>Main</t>
  </si>
  <si>
    <t>10.1093/ptj/pzad047</t>
  </si>
  <si>
    <t>Psychologically Informed Practice: The Importance of Communication in Clinical Implementation</t>
  </si>
  <si>
    <t>corey.simon@duke.edu</t>
  </si>
  <si>
    <t>05/05/2023</t>
  </si>
  <si>
    <t>10.1093/ptj/pzad048</t>
  </si>
  <si>
    <t>The Psychologically Informed Practice Consultation Roadmap: A Clinical Implementation Strategy</t>
  </si>
  <si>
    <t>Lindsay.ballengee@duke.edu</t>
  </si>
  <si>
    <t>09/05/2023</t>
  </si>
  <si>
    <t>Bishop</t>
  </si>
  <si>
    <t>10.1093/ptj/pzad045</t>
  </si>
  <si>
    <t>Pain and Dysfunction Reported After Gender-Affirming Surgery: A Scoping Review</t>
  </si>
  <si>
    <t>bish@ufl.edu</t>
  </si>
  <si>
    <t>20/07/2023</t>
  </si>
  <si>
    <t>Matthews</t>
  </si>
  <si>
    <t>10.1093/ptj/pzad042</t>
  </si>
  <si>
    <t>Implementation of a Comprehensive Anti-Racism Plan in an Academic Physical Therapy Department: An Administrative Case Report</t>
  </si>
  <si>
    <t>dillibe@usc.edu</t>
  </si>
  <si>
    <t>05/08/2022</t>
  </si>
  <si>
    <t>Deutscher</t>
  </si>
  <si>
    <t>10.1093/ptj/pzad058</t>
  </si>
  <si>
    <t>Reliability, Validity, and Efficiency of an Item Response Theory–Based Balance Confidence Patient-Reported Outcome Measure</t>
  </si>
  <si>
    <t>producing an effect size of 0.58 (6.4/10.9; 95% CI = 0.56–0.61), which is considered moderate.</t>
  </si>
  <si>
    <t>Data may be made available upon request.</t>
  </si>
  <si>
    <t>ddeutscher@nethealth.com</t>
  </si>
  <si>
    <t>Venere</t>
  </si>
  <si>
    <t>10.1093/ptj/pzad035</t>
  </si>
  <si>
    <t>On “Role of Physical Therapists in the Management of Individuals at Risk for or Diagnosed With Venous Thromboembolism: Evidence-Based Clinical Practice Guideline 2022.” Hillegass E, Lukaszewicz K, Puthoff M. Phys Ther. 2022;102:pzac057. 10.1093/ptj/pzac057</t>
  </si>
  <si>
    <t>kenny.venere@nyulangone.org</t>
  </si>
  <si>
    <t>25/10/2022</t>
  </si>
  <si>
    <t>06/04/2023</t>
  </si>
  <si>
    <t>Puthoff</t>
  </si>
  <si>
    <t>10.1093/ptj/pzad036</t>
  </si>
  <si>
    <t>Author Response to Venere et al.</t>
  </si>
  <si>
    <t>puthoffmichaell@sau.edu</t>
  </si>
  <si>
    <t>18/12/2022</t>
  </si>
  <si>
    <t>10.1093/ptj/pzad089</t>
  </si>
  <si>
    <t>News From the Foundation for Physical Therapy Research, July 2023</t>
  </si>
  <si>
    <t>31/07/2023</t>
  </si>
  <si>
    <t>Turolla</t>
  </si>
  <si>
    <t>10.1093/ptj/pzad060</t>
  </si>
  <si>
    <t>Is Clinical Research as Helpful to Clinicians as It Could Be?</t>
  </si>
  <si>
    <t>andrea.turolla@unibo.it</t>
  </si>
  <si>
    <t>29/07/2022</t>
  </si>
  <si>
    <t>10.1093/ptj/pzad049</t>
  </si>
  <si>
    <t>How Physical Therapists Became Diagnosticians: An American History</t>
  </si>
  <si>
    <t>15/07/2022</t>
  </si>
  <si>
    <t>Wallin</t>
  </si>
  <si>
    <t>10.1093/ptj/pzad065</t>
  </si>
  <si>
    <t>Struggling to Keep Up and Have a Good Life: A Qualitative Study of Living With Impaired Balance Control Due to Multiple Sclerosis</t>
  </si>
  <si>
    <t>The data supporting the findings of this study are available from the corresponding author upon reasonable request.</t>
  </si>
  <si>
    <t>andreas.wallin@ki.se</t>
  </si>
  <si>
    <t>02/11/2022</t>
  </si>
  <si>
    <t>20/06/2023</t>
  </si>
  <si>
    <t>Formiga</t>
  </si>
  <si>
    <t>10.1093/ptj/pzad051</t>
  </si>
  <si>
    <t>Role of the Inspiratory Muscles on Functional Performance From Critical Care to Hospital Discharge and Beyond in Patients With COVID-19</t>
  </si>
  <si>
    <t>hypothesizing that IMP and functional performance would be markedly depressed at both ICUD and HD</t>
  </si>
  <si>
    <t>The results of this study identified the significant reduction in IMP and functional performance of patients with COVID-19 at ICUD and HD</t>
  </si>
  <si>
    <t>However, the significant decrease in the HADS was driven by a significant decrease in the anxiety and depression of men (6.68 [SD = 5.3] to 3.16 [SD = 4.2] and 6.05 [SD = 3.9] to 3.58 [SD = 3.2]</t>
  </si>
  <si>
    <t>Data available on request from the authors.</t>
  </si>
  <si>
    <t>l.cahalin@miami.edu</t>
  </si>
  <si>
    <t>P &lt; .05</t>
  </si>
  <si>
    <t>19/01/2022</t>
  </si>
  <si>
    <t>Dunlap</t>
  </si>
  <si>
    <t>10.1093/ptj/pzad071</t>
  </si>
  <si>
    <t>Effects of a Physical Therapist Intervention on GPS Indicators of Community Mobility in Older Adults: A Secondary Analysis of a Randomized Controlled Trial</t>
  </si>
  <si>
    <t>We hypothesized that participants in both intervention groups would have improvements in indicators of community mobility over time, but older adults in the standard plus timing and coordination group would have greater improvements in community mobility measures using GPS technology compared with older adults in the standard group.</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</si>
  <si>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</si>
  <si>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Between intervention groups, there were no statistically significant differences in changes in GPS measures of community mobility or LSA scores at 12, 24, or 36 weeks (Tab. 2).</t>
  </si>
  <si>
    <t>https://clinicaltrials.gov/study/NCT02663778</t>
  </si>
  <si>
    <t>Raw data were generated at the University of Pittsburgh. Derived data supporting the findings of this study are available from the corresponding author on request.</t>
  </si>
  <si>
    <t>dunlappm@pitt.edu</t>
  </si>
  <si>
    <t>07/07/2022</t>
  </si>
  <si>
    <t>26/06/2023</t>
  </si>
  <si>
    <t>Fernández-Seguín</t>
  </si>
  <si>
    <t>10.1093/ptj/pzad069</t>
  </si>
  <si>
    <t>Short-Term Effect of Spinal Manipulation on the Magnitude of Exophoria in Adults Who Are Asymptomatic: A Randomized Controlled Trial</t>
  </si>
  <si>
    <t>We hypothesized better results for participants who received SM.</t>
  </si>
  <si>
    <t>Our findings suggest that an upper cervical SM technique was better than placebo to reduce the magnitude of exophoria at near distance but showed no significant effect on far vision</t>
  </si>
  <si>
    <t>The ANOVA demonstrated a significant time × group interaction (with a medium effect size) for the magnitude of horizontal heterophoria at near (40 cm) fixation (F = 3.845; P = .034; η2 = 0.084)</t>
  </si>
  <si>
    <t>https://clinicaltrials.gov/study/NCT04901533</t>
  </si>
  <si>
    <t>Study outcomes and descriptive metadata are deposited in the University of Seville open-access institutional repository (idUS), available at https://hdl.handle.net/11441/147603.</t>
  </si>
  <si>
    <t>lfdez@us.es</t>
  </si>
  <si>
    <t>P &gt; .05</t>
  </si>
  <si>
    <t>28/10/2022</t>
  </si>
  <si>
    <t>Gottlieb</t>
  </si>
  <si>
    <t>10.1093/ptj/pzad090</t>
  </si>
  <si>
    <t>Longitudinal Patterns of Postfracture Outpatient Physical Therapy and Occupational Therapy Use and Its Association With 3-Year Mortality Among Adults With Cerebral Palsy</t>
  </si>
  <si>
    <t xml:space="preserve">We hypothesized that there would be various patterns of the timing of initiation and consistency of physical therapy or occupational therapy use during the 6 months after fracture. </t>
  </si>
  <si>
    <t>In conclusion, among adults with CP, there were variable physical therapy or occupational therapy use patterns in the 6-month postfracture period, where approximately 3 in 4 had evidence of little to no physical therapy or occupational therapy use during this critical window to optimize recovery.</t>
  </si>
  <si>
    <t>The HRs comparing group 2 + 3 (early physical therapy or occupational therapy initiation) to group 4 (later physical therapy or occupational therapy initiation) were 0.92 (95% CI = 0.61–1.40)</t>
  </si>
  <si>
    <t>dgwhit@med.umich.edu</t>
  </si>
  <si>
    <t>13/07/2023</t>
  </si>
  <si>
    <t>Ragnarsdóttir</t>
  </si>
  <si>
    <t>10.1093/ptj/pzad063</t>
  </si>
  <si>
    <t>Effects of a Novel Web-Based Sensorimotor Exercise Program for Patients With Subacute Whiplash-Associated Disorders: Protocol for a Randomized Clinical Trial</t>
  </si>
  <si>
    <t>Harpasr@gmail.com</t>
  </si>
  <si>
    <t>19/09/2022</t>
  </si>
  <si>
    <t>Schwab</t>
  </si>
  <si>
    <t>10.1093/ptj/pzad056</t>
  </si>
  <si>
    <t>Intellectual Humility: How Recognizing the Fallibility of Our Beliefs and Owning Our Limits May Create a Better Relationship Between the Physical Therapy Profession and Disability</t>
  </si>
  <si>
    <t>schwabsr@mail.uc.edu</t>
  </si>
  <si>
    <t>07/10/2022</t>
  </si>
  <si>
    <t>Liz</t>
  </si>
  <si>
    <t>10.1093/ptj/pzad054</t>
  </si>
  <si>
    <t>Validity, Reliability, and Measurement Error of the Remote Fugl-Meyer Assessment by Videoconferencing: Tele-FMA</t>
  </si>
  <si>
    <t>Excellent reliability (ICCs ≥ 0.93) was found between in-person and remotely administered FMA-UE, FMA-LE, SIS hand function, and ST, as well as for wrist extension and prehension items of the FMA-UE (κ ≥ 0.91; Tab. 2).</t>
  </si>
  <si>
    <t>michaelsenstella@hotmail.com</t>
  </si>
  <si>
    <t>31/05/2023</t>
  </si>
  <si>
    <t>Reizes</t>
  </si>
  <si>
    <t>10.1093/ptj/pzad064</t>
  </si>
  <si>
    <t>Establishing the Validity of Using the COPD Assessment Test to Screen for Fatigue in People With Chronic Obstructive Pulmonary Disease Referred to Pulmonary Rehabilitation</t>
  </si>
  <si>
    <t>We hypothesized that the CAT-energy and CAT-total scores would have high specificity, sensitivity, and accuracy in identifying those with clinically relevant fatigue.</t>
  </si>
  <si>
    <t>This is the first study to identify that the CAT-total score is an accurate, sensitive, and an acceptable tool to screen for fatigue in those with COPD referred to pulmonary rehabilitation.</t>
  </si>
  <si>
    <t>A CAT-total score ≥ 10 had high sensitivity (0.95), correctly identifying 95% of those who were fatigued.</t>
  </si>
  <si>
    <t>zoe.mckeough@sydney.edu.au</t>
  </si>
  <si>
    <t>17/06/2023</t>
  </si>
  <si>
    <t>10.1093/ptj/pzad110</t>
  </si>
  <si>
    <t>News From the Foundation for Physical Therapy Research, August 2023</t>
  </si>
  <si>
    <t>18/07/2023</t>
  </si>
  <si>
    <t>31/08/2023</t>
  </si>
  <si>
    <t>10.1093/ptj/pzad104</t>
  </si>
  <si>
    <t>AI Technology in Scientific Publishing and in PTJ</t>
  </si>
  <si>
    <t>10.1093/ptj/pzad081</t>
  </si>
  <si>
    <t>Research From Low-Income and Middle-Income Countries Will Benefit Global Health and the Physiotherapy Profession, but It Requires Support</t>
  </si>
  <si>
    <t>saurabsharma1@gmail.com;</t>
  </si>
  <si>
    <t>29/09/2023</t>
  </si>
  <si>
    <t>Uijl</t>
  </si>
  <si>
    <t>10.1093/ptj/pzad055</t>
  </si>
  <si>
    <t>Effects of a Dedicated Cardiac Rehabilitation Program for Patients With Obesity on Body Weight, Physical Activity, Sedentary Behavior, and Physical Fitness: The OPTICARE XL Randomized Controlled Trial</t>
  </si>
  <si>
    <t>It was hypothesized that patients with obesity benefit more from this specific CR program than from standard CR.</t>
  </si>
  <si>
    <t>Since improvements in physical fitness outcomes were seen in both study groups and were sustained on the long-term, we conclude that OPTICARE XL CR has no added value regarding improving physical fitness</t>
  </si>
  <si>
    <t>Mean body weight decreased in the OPTICARE XL CR group from 103.5 to 101.1 kg (mean change = −2.5; 95% CI = −4.0 to −0.9) and from 102.4 to 99.9 kg (mean change = −2.5; 95% CI = −4.0 to −1.1) in the standard CR group (between-group difference, P = .959)</t>
  </si>
  <si>
    <t>https://trialsearch.who.int/. Main ID: NTR6181</t>
  </si>
  <si>
    <t>https://easy.dans.knaw.nl/ui/datasets/id/easy-dataset:204552.</t>
  </si>
  <si>
    <t>i.denuijl@erasmusmc.nl</t>
  </si>
  <si>
    <t>25/06/2022</t>
  </si>
  <si>
    <t>Beisheim-Ryan</t>
  </si>
  <si>
    <t>10.1093/ptj/pzad053</t>
  </si>
  <si>
    <t>Advancing Rehabilitation Paradigms for Older Adults in Skilled Nursing Facilities: An Effectiveness-Implementation Hybrid Type 1 Clinical Trial Protocol</t>
  </si>
  <si>
    <t>Jennifer.Stevens-Lapsley@cuanschutz.edu</t>
  </si>
  <si>
    <t>07/12/2022</t>
  </si>
  <si>
    <t>Bise</t>
  </si>
  <si>
    <t>10.1093/ptj/pzad067</t>
  </si>
  <si>
    <t>First Provider Seen for an Acute Episode of Low Back Pain Influences Subsequent Health Care Utilization</t>
  </si>
  <si>
    <t>Patients receiving chiropractic care and physical therapy had the lowest risk of receiving an MRI/CT, at any time in the subsequent year, with hazard ratios of 0.09 (95% CI = 0.08–0.1)</t>
  </si>
  <si>
    <t>cbise@pitt.edu</t>
  </si>
  <si>
    <t>13/12/2021</t>
  </si>
  <si>
    <t>Rethman</t>
  </si>
  <si>
    <t>10.1093/ptj/pzad074</t>
  </si>
  <si>
    <t>Kinesiophobia Is Associated With Poor Function and Modifiable Through Interventions in People With Patellofemoral Pain: A Systematic Review With Individual Participant Data Correlation Meta-Analysis</t>
  </si>
  <si>
    <t>Katherine.rethman@osumc.edu</t>
  </si>
  <si>
    <t>09/03/2022</t>
  </si>
  <si>
    <t>24/06/2023</t>
  </si>
  <si>
    <t>10.1093/ptj/pzad082</t>
  </si>
  <si>
    <t>Significant Clinical Improvement Was Predicted in a Cohort of Patients With Low Back Pain Early in the Care Process</t>
  </si>
  <si>
    <t>In contrast, the AUCs to predict outcomes at the third visit using only the MDQ1 score were 0.58 for 30% improvement and 0.63 for 50% improvement (Fig. 3).</t>
  </si>
  <si>
    <t>All the data has been made available to the readers in the supplemental documents.</t>
  </si>
  <si>
    <t>Gerard.brennan@imail.org</t>
  </si>
  <si>
    <t>02/10/2022</t>
  </si>
  <si>
    <t>04/07/2023</t>
  </si>
  <si>
    <t>González-Santos</t>
  </si>
  <si>
    <t>10.1093/ptj/pzad070</t>
  </si>
  <si>
    <t>Nonlinear, Multicomponent Physical Exercise With Heart Rate Variability-Guided Prescription in Women With Breast Cancer During Treatment: Feasibility and Preliminary Results (ATOPE Study)</t>
  </si>
  <si>
    <t>After completion of the ATOPE program, the percentage of nonsedentary women increased to 80% in the RT group and 69.20% in the CT group</t>
  </si>
  <si>
    <t>De-identified sections of the dataset will be available from the corresponding author upon reasonable request from the time of publication.</t>
  </si>
  <si>
    <t>maloga@ugr.es</t>
  </si>
  <si>
    <t>Casanovas-Álvarez</t>
  </si>
  <si>
    <t>10.1093/ptj/pzad062</t>
  </si>
  <si>
    <t>Prehabilitation in Patients With Breast Cancer Receiving Neoadjuvant Therapy to Minimize Musculoskeletal Postoperative Complications and Enhance Recovery (PREOPtimize): A Protocol for a Randomized Controlled Trial</t>
  </si>
  <si>
    <t>sebio@clinic.cat</t>
  </si>
  <si>
    <t>14/09/2022</t>
  </si>
  <si>
    <t>15/06/2023</t>
  </si>
  <si>
    <t>Gombatto</t>
  </si>
  <si>
    <t>10.1093/ptj/pzad068</t>
  </si>
  <si>
    <t>Protocol for a Parallel Group Randomized Clinical Trial Comparing a Culturally Adapted Cognitive Behavioral Telerehabilitation Intervention to Usual Physical Therapy for Latino Patients With Chronic Spine Pain</t>
  </si>
  <si>
    <t>sgombatto@sdsu.edu</t>
  </si>
  <si>
    <t>26/10/2022</t>
  </si>
  <si>
    <t>Borello-France</t>
  </si>
  <si>
    <t>10.1093/ptj/pzad059</t>
  </si>
  <si>
    <t>Adherence to Perioperative Behavioral Therapy With Pelvic Floor Muscle Training in Women Receiving Vaginal Reconstructive Surgery for Pelvic Organ Prolapse</t>
  </si>
  <si>
    <t>participants in the Lower Adherence class compared to the Higher Adherence class show slightly higher, but not statistically different, levels of distress on the UDI, POPDI, and CRADI scales, with between-group differences of 12 to 17 points (P &gt; .05)</t>
  </si>
  <si>
    <t>https://clinicaltrials.gov/study/NCT00597935</t>
  </si>
  <si>
    <t>The OPTIMAL public use dataset is available through the Eunice Kennedy Shriver National Institute of Child Health and Human Development Data and Specimen Hub (DASH) https://dash.nichd.nih.gov/.</t>
  </si>
  <si>
    <t>borellofrance@retiree.duq.edu</t>
  </si>
  <si>
    <t>21/03/2022</t>
  </si>
  <si>
    <t>10.1093/ptj/pzad124</t>
  </si>
  <si>
    <t>News From the Foundation for Physical Therapy Research, September 2023</t>
  </si>
  <si>
    <t>23/09/2023</t>
  </si>
  <si>
    <t>10.1093/ptj/pzad072</t>
  </si>
  <si>
    <t>Learning Health Systems Are Well Suited to Define and Deliver the Physical Therapy Value Proposition</t>
  </si>
  <si>
    <t>point of view</t>
  </si>
  <si>
    <t>johnsoj8@ccf.org</t>
  </si>
  <si>
    <t>19/06/2023</t>
  </si>
  <si>
    <t>Lusardi</t>
  </si>
  <si>
    <t>10.1093/ptj/pzad079</t>
  </si>
  <si>
    <t>The Case for Developing a Movement System Framework for Older Adults</t>
  </si>
  <si>
    <t>michlusardi@gmail.com</t>
  </si>
  <si>
    <t>06/07/2023</t>
  </si>
  <si>
    <t>Demirci</t>
  </si>
  <si>
    <t>10.1093/ptj/pzad066</t>
  </si>
  <si>
    <t>Effects of Different Frequencies of Physical Therapy Visits on Shoulder Function After Arthroscopic Rotator Cuff Repair</t>
  </si>
  <si>
    <t>We hypothesized that low-frequency (LF) visits would provide similar outcomes compared with high-frequency (HF) visits.</t>
  </si>
  <si>
    <t xml:space="preserve">The results supported our hypothesis that both HF (24 sessions in total) and LF (9 sessions in total) supervised rehabilitation programs provided similar clinical results. </t>
  </si>
  <si>
    <t>No group-by-time interaction was observed in shoulder flexion (F2.9,131.3 = 1.48; P = .22)</t>
  </si>
  <si>
    <t>https://clinicaltrials.gov/study/NCT03533088</t>
  </si>
  <si>
    <t>Data supporting the results of this study are available from the corresponding author upon request. The data are not publicly available due to limitations (eg, containing information that may compromise the privacy of research participants).</t>
  </si>
  <si>
    <t>fztserdar@hotmail.com</t>
  </si>
  <si>
    <t>10/12/2021</t>
  </si>
  <si>
    <t>Brightwell</t>
  </si>
  <si>
    <t>10.1093/ptj/pzad108</t>
  </si>
  <si>
    <t>Factors Associated With Long-Term Quadriceps Muscle Function After Surgical Fixation of Lower Extremity Fractures</t>
  </si>
  <si>
    <t>We hypothesized that the injured limb would have poorer performance than the uninjured limb on each test.</t>
  </si>
  <si>
    <t>This study establishes that quadriceps weakness, impaired RTD, and functional disabilities persist 12 months after surgical fixation of a lower extremity fracture</t>
  </si>
  <si>
    <t>R²</t>
  </si>
  <si>
    <t>The data that support this study’s findings may be available from the corresponding author upon reasonable request.</t>
  </si>
  <si>
    <t>b.noehren@uky.edu</t>
  </si>
  <si>
    <t>13/09/2022</t>
  </si>
  <si>
    <t>15/08/2023</t>
  </si>
  <si>
    <t>Giangregorio</t>
  </si>
  <si>
    <t>10.1093/ptj/pzad120</t>
  </si>
  <si>
    <t>Finding the Optimal Resistance Training Intensity for Your Bones: Protocol for a Randomized Controlled Trial</t>
  </si>
  <si>
    <t>protocol</t>
  </si>
  <si>
    <t>lmgiangr@uwaterloo.ca</t>
  </si>
  <si>
    <t>04/01/2023</t>
  </si>
  <si>
    <t>05/09/2023</t>
  </si>
  <si>
    <t>nA</t>
  </si>
  <si>
    <t>Reina-Varona</t>
  </si>
  <si>
    <t>10.1093/ptj/pzad080</t>
  </si>
  <si>
    <t>Therapeutic Exercise Parameters, Considerations, and Recommendations for Migraine Treatment: An International Delphi Study</t>
  </si>
  <si>
    <t>The experts proposed 6 new items that were added to the second round, and 8 rejected items (Aiken V &gt; 0.65 to &lt;0.7</t>
  </si>
  <si>
    <t>Data sharing is not applicable to this article as no new data were created or analyzed in this study.</t>
  </si>
  <si>
    <t>roylatouche@yahoo.es</t>
  </si>
  <si>
    <t>Tatta</t>
  </si>
  <si>
    <t>10.1093/ptj/pzad077</t>
  </si>
  <si>
    <t>PRISM—Pain Recovery and Integrative Systems Model: A Process-Based Cognitive-Behavioral Approach for Physical Therapy</t>
  </si>
  <si>
    <t>joe@integrativepainscienceinstitute.com</t>
  </si>
  <si>
    <t>16/08/2022</t>
  </si>
  <si>
    <t>Haagsma</t>
  </si>
  <si>
    <t>10.1093/ptj/pzad057</t>
  </si>
  <si>
    <t>Longitudinal Relationship Between Handgrip Strength and Cognitive Function in a European Multicentric Population Older Than 50 Years</t>
  </si>
  <si>
    <t>there was an increase of 0.796 kg in the maximum value of HGS in the male population (95% CI = 0.464 to 1.128, P &lt; .0001)</t>
  </si>
  <si>
    <t>The authors confirm that the data supporting the findings of this study are available within the article [and/or] its supplementary materials.</t>
  </si>
  <si>
    <t>arilelibh@gmail.com</t>
  </si>
  <si>
    <t>30/08/2022</t>
  </si>
  <si>
    <t>Stevens-Lapsley</t>
  </si>
  <si>
    <t>10.1093/ptj/pzad126</t>
  </si>
  <si>
    <t>Research Agenda for Physical Therapy From the American Physical Therapy Association</t>
  </si>
  <si>
    <t>Jennifer.Stevens-Lapsley@CUAnschutz.edu</t>
  </si>
  <si>
    <t>15/09/2023</t>
  </si>
  <si>
    <t>Du</t>
  </si>
  <si>
    <t>10.1093/ptj/pzad102</t>
  </si>
  <si>
    <t>Relationship Between Gestational Diabetes Mellitus and Postpartum Diastasis Recti Abdominis in Women in the First Year Postdelivery</t>
  </si>
  <si>
    <t xml:space="preserve">The 2-h OGTT level was positively correlated with the IRD at 2 and 4.5 cm above the superior border of the umbilicus and at 3 cm below the inferior border of the umbilicus, and the correlations were weaker and disappeared after FDR adjustment (0.214 ≤ r ≤ 0.235; P &lt; .05; FDR-adjusted P &gt; .05) </t>
  </si>
  <si>
    <t>The data underlying this article cannot be shared publicly for the privacy of individuals that participated in the study. The data will be shared on reasonable request to the corresponding author.</t>
  </si>
  <si>
    <t>litian@sysush.com</t>
  </si>
  <si>
    <t>Altenburger</t>
  </si>
  <si>
    <t>10.1093/ptj/pzad075</t>
  </si>
  <si>
    <t>Integrating Motor Variability Evaluation Into Movement System Assessment</t>
  </si>
  <si>
    <t>paltenbu@iu.edu</t>
  </si>
  <si>
    <t>20/01/2022</t>
  </si>
  <si>
    <t>10.1093/ptj/pzad083</t>
  </si>
  <si>
    <t>Lower Quadrant Edema Patient-Reported Outcome Measure Is Reliable, Valid, and Efficient for Patients With Lymphatic and Venous Disorders</t>
  </si>
  <si>
    <t>The CAT and full-bank scores correlated highly (Pearson correlation coefficient = 0.98; Fig. 2)</t>
  </si>
  <si>
    <t>17/05/2022</t>
  </si>
  <si>
    <t>08/09/2023</t>
  </si>
  <si>
    <t>Deusinger</t>
  </si>
  <si>
    <t>10.1093/ptj/pzad131</t>
  </si>
  <si>
    <t>Author Response to Dean E. Phys Ther. 2023:103;pzad031. 10.1093/ptj/pzad031</t>
  </si>
  <si>
    <t>merrill.landers@unlv.edu</t>
  </si>
  <si>
    <t>28/12/2022</t>
  </si>
  <si>
    <t>10.1093/ptj/pzad137</t>
  </si>
  <si>
    <t>News From the Foundation for Physical Therapy Research, October 2023</t>
  </si>
  <si>
    <t>03/11/2023</t>
  </si>
  <si>
    <t>10.1093/ptj/pzad150</t>
  </si>
  <si>
    <t>Addressing Burnout in the Physical Therapy Workforce</t>
  </si>
  <si>
    <t>31/10/2023</t>
  </si>
  <si>
    <t>Field-Fote</t>
  </si>
  <si>
    <t>10.1093/ptj/pzad149</t>
  </si>
  <si>
    <t>Mastering Our Own Magic in the Evolution Toward Precision Practice</t>
  </si>
  <si>
    <t>edelle.field-fote@shepherd.org</t>
  </si>
  <si>
    <t>30/11/2023</t>
  </si>
  <si>
    <t>Gore</t>
  </si>
  <si>
    <t>10.1093/ptj/pzad119</t>
  </si>
  <si>
    <t>Effects of Comprehensive Outpatient Cardiac Rehabilitation on Exercise Capacity, Functional Status, and Quality of Life in People With Heart Failure: A Systematic Review and Meta-Analysis</t>
  </si>
  <si>
    <t>sgore@mghihp.edu</t>
  </si>
  <si>
    <t>02/09/2023</t>
  </si>
  <si>
    <t>Sandberg</t>
  </si>
  <si>
    <t>10.1093/ptj/pzad086</t>
  </si>
  <si>
    <t>The Impact of Nordic Pole Walk Advice Alone or in Combination With Exercise Strategies on Daily Physical Activity in Patients With Intermittent Claudication: A Randomized Clinical Trial</t>
  </si>
  <si>
    <t>At 1 year, the non-significant mean change in steps/day was −341.7 steps (95% CI = −809.3 to 126.0)</t>
  </si>
  <si>
    <t>https://clinicaltrials.gov/study/NCT02341716</t>
  </si>
  <si>
    <t>The dataset generated and analyzed during the current study is not available due to ethical considerations. Processed summary data are, however, available on reasonable request.</t>
  </si>
  <si>
    <t>anna.m.sandberg@vgregion.se</t>
  </si>
  <si>
    <t>P &lt; .01</t>
  </si>
  <si>
    <t>17/07/2023</t>
  </si>
  <si>
    <t>Espinoza-Bravo</t>
  </si>
  <si>
    <t>10.1093/ptj/pzad118</t>
  </si>
  <si>
    <t>Effectiveness of Functional or Aerobic Exercise Combined With Breathing Techniques in Telerehabilitation for Patients With Long COVID: A Randomized Controlled Trial</t>
  </si>
  <si>
    <t>We hypothesized that strengthening exercises such as functional exercises (FEs) would be more effective than aerobic ones, both combined with breathing techniques and applied through telerehabilitation, related to the main symptoms of long COVID-19.</t>
  </si>
  <si>
    <t>In a multicomponent telerehabilitation program 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t>
  </si>
  <si>
    <t>fatigue and quality of life exhibited clinically significant improvements after treatment within the FE group (−4 and − 0.051, respectively).</t>
  </si>
  <si>
    <t>https://clinicaltrials.gov/study/NCT04996212</t>
  </si>
  <si>
    <t>Data are available upon reasonable request.</t>
  </si>
  <si>
    <t>anna.arnal@uv.es</t>
  </si>
  <si>
    <t>P &lt; .05</t>
  </si>
  <si>
    <t>26/12/2022</t>
  </si>
  <si>
    <t>02/12/2023</t>
  </si>
  <si>
    <t>Harris-Hayes</t>
  </si>
  <si>
    <t>10.1093/ptj/pzad111</t>
  </si>
  <si>
    <t>Comparison of Joint Mobilization and Movement Pattern Training for Patients With Hip-Related Groin Pain: A Pilot Randomized Clinical Trial</t>
  </si>
  <si>
    <t>Both groups reported clinically important improvements in HOOS subscales and iHot-33 (P ≤ .01)</t>
  </si>
  <si>
    <t>https://clinicaltrials.gov/study/NCT03959319</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</si>
  <si>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</si>
  <si>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harrisma@wustl.edu</t>
  </si>
  <si>
    <t>P ≤ .01</t>
  </si>
  <si>
    <t>02/09/2022</t>
  </si>
  <si>
    <t>Hong</t>
  </si>
  <si>
    <t>10.1093/ptj/pzad106</t>
  </si>
  <si>
    <t>Using the Standing and Walking Assessment Tool at Discharge Predicts Community Outdoor Walking Capacity in Persons With Traumatic Spinal Cord Injury</t>
  </si>
  <si>
    <t>Furthermore, subcategories within certain SWAT measures performed better than others, eg, the BBS dynamic balance odds ratio was 1.87 (95% CI = 1.13–3.10), whereas the odds ratio was 1.22 (95% CI = 1.01–1.46) for BBS standing balance.</t>
  </si>
  <si>
    <t>The RHSCIR data supporting the findings of this study are available from the corresponding author on request.</t>
  </si>
  <si>
    <t>kwalden@praxisinstitute.org</t>
  </si>
  <si>
    <t>04/11/2022</t>
  </si>
  <si>
    <t>10/08/2023</t>
  </si>
  <si>
    <t>Davis</t>
  </si>
  <si>
    <t>10.1093/ptj/pzad122</t>
  </si>
  <si>
    <t>Floor-to-Stand Performance Among People Following Stroke</t>
  </si>
  <si>
    <t>The TSS performance had a low negative correlation with the ABC (ρ = −0.43; P &lt; .001)</t>
  </si>
  <si>
    <t>The data that support findings of this study are available by request from the corresponding author (AFD).</t>
  </si>
  <si>
    <t>angiept23@gmail.com</t>
  </si>
  <si>
    <t>25/09/2022</t>
  </si>
  <si>
    <t>10/09/2023</t>
  </si>
  <si>
    <t>Archer</t>
  </si>
  <si>
    <t>10.1093/ptj/pzad128</t>
  </si>
  <si>
    <t>Development and External Validation of Individualized Prediction Models for Pain Intensity Outcomes in Patients With Neck Pain, Low Back Pain, or Both in Primary Care Settings</t>
  </si>
  <si>
    <t>Estimates of CITL suggest that the 2-month pain intensity score model systematically underpredicted patients 2-month pain intensity scores by an average of 0.65 pain intensity points in the point-of-consultation predictions (95% CI = 0.51 to 0.79)</t>
  </si>
  <si>
    <t>The datasets analyzed during the current study are available from the corresponding author on reasonable request.</t>
  </si>
  <si>
    <t>j.hill@keele.ac.uk</t>
  </si>
  <si>
    <t>11/10/2022</t>
  </si>
  <si>
    <t>26/09/2023</t>
  </si>
  <si>
    <t>Tovin</t>
  </si>
  <si>
    <t>10.1093/ptj/pzad084</t>
  </si>
  <si>
    <t>Systematic Development of Standards for Mixed Methods Reporting in Rehabilitation Health Sciences Research</t>
  </si>
  <si>
    <t>mtovin@nova.edu</t>
  </si>
  <si>
    <t>10/01/2023</t>
  </si>
  <si>
    <t>10.1093/ptj/pzad116</t>
  </si>
  <si>
    <t>Preventing Suicide: Time to Mobilize the Physical Therapist Workforce</t>
  </si>
  <si>
    <t>11/01/2023</t>
  </si>
  <si>
    <t>25/08/2023</t>
  </si>
  <si>
    <t>Mehdipour</t>
  </si>
  <si>
    <t>10.1093/ptj/pzad109</t>
  </si>
  <si>
    <t>Assessing the Measurement Properties of the Self-Administered Amyotrophic Lateral Sclerosis Functional Rating Scale–Revised (ALSFRS-R): A Rasch Analysis</t>
  </si>
  <si>
    <t>For the bulbar subscale, residual correlations ranged from −0.46 to −0.51.</t>
  </si>
  <si>
    <t>Derived data supporting the findings of this study are presented in the article.</t>
  </si>
  <si>
    <t>kuspinaa@mcmaster.ca</t>
  </si>
  <si>
    <t>26/11/2022</t>
  </si>
  <si>
    <t>McCulloch</t>
  </si>
  <si>
    <t>10.1093/ptj/pzad100</t>
  </si>
  <si>
    <t>Validity and Responsiveness of the Portable Warrior Test of Tactical Agility After Rehabilitation in Service Members With Mild Traumatic Brain Injury</t>
  </si>
  <si>
    <t>POWAR motor performance (ST and DT conditions) was significantly inversely correlated to HiMAT, the measure we considered closest to a gold standard for assessing validity, (ST r = −.55; P &lt; .001 [95% CI = −.72 to −.30]) (DT r = −.37; P = .01 [95% CI = −.60 to −.09])</t>
  </si>
  <si>
    <t>Data from this project are uploaded in FITBIR, https://fitbir.nih.gov/portal/study/viewStudyAction!view.action?studyId=FITBIR-STUDY0000379.</t>
  </si>
  <si>
    <t>kmac@med.unc.edu</t>
  </si>
  <si>
    <t>21/01/2022</t>
  </si>
  <si>
    <t>17/10/2023</t>
  </si>
  <si>
    <t>10.1093/ptj/pzad107</t>
  </si>
  <si>
    <t>The Stroke Upper and Lower Extremity Physical Function Measures Were Supported for Score Reliability, Validity, and Administration Efficiency for Patients Poststroke</t>
  </si>
  <si>
    <t>For the final SUE 28-item bank, Cronbach α and IRT-based overall reliability were 0.99 and 0.97</t>
  </si>
  <si>
    <t>Data may be made available upon reques</t>
  </si>
  <si>
    <t>12/08/2023</t>
  </si>
  <si>
    <t>10.1093/ptj/pzad148</t>
  </si>
  <si>
    <t>News From the Foundation for Physical Therapy Research, November 2023</t>
  </si>
  <si>
    <t>06/10/2023</t>
  </si>
  <si>
    <t>Herr</t>
  </si>
  <si>
    <t>10.1093/ptj/pzad156</t>
  </si>
  <si>
    <t>PTJ Transitions</t>
  </si>
  <si>
    <t>Joyce</t>
  </si>
  <si>
    <t>10.1093/ptj/pzad087</t>
  </si>
  <si>
    <t>Concerns on the Science and Practice of a Movement System</t>
  </si>
  <si>
    <t>christopher.joyce@mcphs.edu</t>
  </si>
  <si>
    <t>12/09/2022</t>
  </si>
  <si>
    <t>Shoemaker</t>
  </si>
  <si>
    <t>10.1093/ptj/pzad125</t>
  </si>
  <si>
    <t>From the Flight Deck to the Bedside: Core Aviation Concepts Applied to Acute Care Physical Therapist Practice and Education</t>
  </si>
  <si>
    <t>shoemami@gvsu.edu</t>
  </si>
  <si>
    <t>Schmidt</t>
  </si>
  <si>
    <t>10.1093/ptj/pzad117</t>
  </si>
  <si>
    <t>Post–COVID-19 Intensive Care Unit-Acquired Weakness Compromises Long-Term Functional Status</t>
  </si>
  <si>
    <t>Persistence of some degree of dependence, as assessed with the Barthel Scale, was higher in patients with ICUAW in the 30-day (58.3% vs 20.5%; P = .003)</t>
  </si>
  <si>
    <t>dschmidt@hcpa.edu.br</t>
  </si>
  <si>
    <t>08/08/2022</t>
  </si>
  <si>
    <t>Landers</t>
  </si>
  <si>
    <t>10.1093/ptj/pzad078</t>
  </si>
  <si>
    <t>Building the Science of Physical Therapy: Conundrums and a Wicked Problem</t>
  </si>
  <si>
    <t>29/06/2023</t>
  </si>
  <si>
    <t>Fitzpatrick</t>
  </si>
  <si>
    <t>10.1093/ptj/pzad099</t>
  </si>
  <si>
    <t>Development of a Tool to Determine Excellence in the Provision of Physical Therapist Clinical Education: A Modified Delphi Study</t>
  </si>
  <si>
    <t>All relevant data has been provided within the manuscript.</t>
  </si>
  <si>
    <t>jt2634@cumc.columbia.edu</t>
  </si>
  <si>
    <t>02/06/2022</t>
  </si>
  <si>
    <t>03/08/2023</t>
  </si>
  <si>
    <t>Christensen</t>
  </si>
  <si>
    <t>10.1093/ptj/pzad085</t>
  </si>
  <si>
    <t>The Role of Movement in Physical Therapist Clinical Reasoning</t>
  </si>
  <si>
    <t>The data that support the findings of this study are not publicly available at this time but may be available from the corresponding author upon reasonable reques.</t>
  </si>
  <si>
    <t>nchristensen@samuelmerritt.edu</t>
  </si>
  <si>
    <t>Roy</t>
  </si>
  <si>
    <t>10.1093/ptj/pzad123</t>
  </si>
  <si>
    <t>Association Between Hospital Participation in Value-Based Programs and Timely Initiation of Post-Acute Home Health Care, Functional Recovery, and Hospital Readmission After Joint Replacement</t>
  </si>
  <si>
    <t>We hypothesize that hospital participation in BPCI or CJR programs will be associated with early initiation of home health rehabilitation services</t>
  </si>
  <si>
    <t>We found that participation of hospitals in BPCI or CJR was associated with lower likelihood of home health rehabilitation service latency for patients after LEJR.</t>
  </si>
  <si>
    <t xml:space="preserve">Compared to non-BPCI/CJR hospitals, patients discharged from (1) BPCI hospitals had lower odds of home health rehabilitation services latency for knee (OR = 0.88; 95% CI = 0.83–0.94) </t>
  </si>
  <si>
    <t>11/11/2023</t>
  </si>
  <si>
    <t>Powell</t>
  </si>
  <si>
    <t>10.1093/ptj/pzad088</t>
  </si>
  <si>
    <t>“Restoring That Faith in My Shoulder”: A Qualitative Investigation of How and Why Exercise Therapy Influenced the Clinical Outcomes of Individuals With Rotator Cuff–Related Shoulder Pain</t>
  </si>
  <si>
    <t>The data that support the findings of this study are available from the corresponding author, [JKP], upon reasonable request</t>
  </si>
  <si>
    <t>jared.powell@student.bond.edu.au</t>
  </si>
  <si>
    <t>Arensman</t>
  </si>
  <si>
    <t>10.1093/ptj/pzad091</t>
  </si>
  <si>
    <t>Trajectories of Adherence to Home-Based Exercise Recommendations Among People With Low Back Pain: A Longitudinal Analysis</t>
  </si>
  <si>
    <t xml:space="preserve"> Furthermore, the entropy measure indicated a better fit for the 2-class model (0.61) compared to the 3-class (0.49) and 4-class (0.54) models</t>
  </si>
  <si>
    <t>The datasets generated, analyzed, or both during the current study will be available from the corresponding author on reasonable request on the completion of the study.</t>
  </si>
  <si>
    <t>r.m.arensman-2@umcutrecht.nl</t>
  </si>
  <si>
    <t>09/12/2022</t>
  </si>
  <si>
    <t>Noguchi</t>
  </si>
  <si>
    <t>10.1093/ptj/pzad095</t>
  </si>
  <si>
    <t>Differences in Skeletal Muscle Fiber Characteristics Between Affected and Nonaffected Limbs in Individuals With Stroke: A Scoping Review</t>
  </si>
  <si>
    <t>atang@mcmaster.ca</t>
  </si>
  <si>
    <t>21/12/2022</t>
  </si>
  <si>
    <t>21/07/2023</t>
  </si>
  <si>
    <t>Luzum</t>
  </si>
  <si>
    <t>10.1093/ptj/pzad092</t>
  </si>
  <si>
    <t>Physical Activity Behavior and Its Association With Global Cognitive Function Three Months After Stroke: The Nor-COAST Study</t>
  </si>
  <si>
    <t>With each 1-point decrease in the MoCA score, there was an expected 8.6% increase in the odds of nonadherence to WHO PA recommendations.</t>
  </si>
  <si>
    <t>https://clinicaltrials.gov/study/NCT02650531</t>
  </si>
  <si>
    <t>The MATLAB code and data of this study are available from the corresponding author upon reasonable request.</t>
  </si>
  <si>
    <t>torunn.askim@ntnu.no</t>
  </si>
  <si>
    <t>06/06/2022</t>
  </si>
  <si>
    <t>Kimberley</t>
  </si>
  <si>
    <t>10.1093/ptj/pzad097</t>
  </si>
  <si>
    <t>Vagus Nerve Stimulation Paired With Mobility Training in Chronic Ischemic Stroke: A Case Report</t>
  </si>
  <si>
    <t>tkimberley@mgh.harvard.edu</t>
  </si>
  <si>
    <t>06/12/2022</t>
  </si>
  <si>
    <t>Ponzano</t>
  </si>
  <si>
    <t>10.1093/ptj/pzad098</t>
  </si>
  <si>
    <t>Development, Acceptability, and Usability of a Virtual Intervention for Vertebral Fractures</t>
  </si>
  <si>
    <t xml:space="preserve">We hypothesized high acceptability and usability scores and aimed to observe the potential for improvement in the secondary outcomes of quality of life and exercise self-efficacy. </t>
  </si>
  <si>
    <t>VIVA was acceptable to the participants, who perceived improvements in pain and self-confidence. Participants believed that VIVA was easy to use, and the exercises were easy to practice, although a hybrid model with both online and printed resources might be preferred</t>
  </si>
  <si>
    <t>Mean difference</t>
  </si>
  <si>
    <t>The data are available from the author upon reasonable request.</t>
  </si>
  <si>
    <t>lora.giangregorio@uwaterloo.ca</t>
  </si>
  <si>
    <t>09/08/2023</t>
  </si>
  <si>
    <t>Justice</t>
  </si>
  <si>
    <t>10.1093/ptj/pzad138</t>
  </si>
  <si>
    <t>Guiding Principles for the Practice of Integrative Physical Therapy</t>
  </si>
  <si>
    <t>justicecat@gmail.com</t>
  </si>
  <si>
    <t>29/12/2022</t>
  </si>
  <si>
    <t>10/10/2023</t>
  </si>
  <si>
    <t>Mulligan</t>
  </si>
  <si>
    <t>10.1093/ptj/pzad093</t>
  </si>
  <si>
    <t>Influences of Financial and Workplace Factors on Physical Therapist Job Satisfaction</t>
  </si>
  <si>
    <t>we hypothesize that job satisfaction is influenced by a mixture of educational debt, working hours, number of working positions, employment setting, and proportion of working hours spent in patient care.</t>
  </si>
  <si>
    <t xml:space="preserve">Our investigation found that lower number of hours worked per week, lower educational debt, some time spent in research and administration, and higher anticipated age of retirement were positively associated with higher levels of job satisfaction. Conversely, professional degree, professional certifications, income level, and number of jobs held were not statistically significant differentiators of job satisfaction. </t>
  </si>
  <si>
    <t>The percentage of time spent in administration was statistically significant and positively correlated with job satisfaction, with a coefficient of 0.003 (P &lt; .001)</t>
  </si>
  <si>
    <t>The data was captured from a publicly available licensing website (VLDS) from the Commonwealth of Virginia.</t>
  </si>
  <si>
    <t>Edward.mulligan@tufts.edu</t>
  </si>
  <si>
    <t>Ansanello</t>
  </si>
  <si>
    <t>10.1093/ptj/pzad101</t>
  </si>
  <si>
    <t>Reliability and Validity of the Avoidance of Daily Activities Photo Scale for Patients With Shoulder Pain (ADAP Shoulder Scale)</t>
  </si>
  <si>
    <t>We hypothesized the following: The ADAP Shoulder Scale will exhibit moderate (0.40–0.75) or excellent (&gt;0.75) test–retest reliability and moderate convergent validity (r ≥ 0.5 &lt; 0.7) (vs similar construct scales), including beliefs about movement and self-reported dysfunction, without ceiling and floor effects.</t>
  </si>
  <si>
    <t>In sum, the scale demonstrated excellent test–retest reliability. The total ADAP Shoulder Scale score was low and moderately correlated with the scores of other scales with similar constructs.</t>
  </si>
  <si>
    <t>The overall test–retest ICC(2,1) of the subscales included 100 participants and ranged from 0.86 to 0.98</t>
  </si>
  <si>
    <t>The data that support the findings of this study are available from the corresponding author, ASO, upon reasonable request.</t>
  </si>
  <si>
    <t>siriani@fmrp.usp.br</t>
  </si>
  <si>
    <t>P &lt; .01</t>
  </si>
  <si>
    <t>13/10/2022</t>
  </si>
  <si>
    <t>10.1093/ptj/pzad094</t>
  </si>
  <si>
    <t>The Psychometric Properties of the 9-Item Vestibular Activities Avoidance Instrument</t>
  </si>
  <si>
    <t>We hypothesized that the VAAI-9 would show good to excellent reliability and acceptable convergent validity, the latter measured by significant moderate to strong associations (r &gt; 0.3) with constructs related to fear avoidance beliefs and behaviors, including measures of dizziness-related disability, balance confidence, anxiety, depression, and catastrophizing.</t>
  </si>
  <si>
    <t>These findings confirm our hypothesis that the VAAI-9 will demonstrate evidence of excellent reliability and acceptable convergent validity as a stand-alone measure in a sample of persons with vestibular disorders.</t>
  </si>
  <si>
    <t>The Cronbach α for the baseline VAAI-9 was 0.908</t>
  </si>
  <si>
    <t>10.1093/ptj/pzad157</t>
  </si>
  <si>
    <t>News From the Foundation for Physical Therapy Research, December 2023</t>
  </si>
  <si>
    <t>19/12/2023</t>
  </si>
  <si>
    <t>Jérôme_Martine</t>
  </si>
  <si>
    <t>Point of view</t>
  </si>
  <si>
    <r>
      <rPr>
        <b/>
        <sz val="12"/>
        <color rgb="FF000000"/>
        <rFont val="Calibri"/>
        <family val="2"/>
        <scheme val="minor"/>
      </rPr>
      <t xml:space="preserve">Que veux dire sig_level: </t>
    </r>
    <r>
      <rPr>
        <sz val="12"/>
        <color rgb="FF000000"/>
        <rFont val="Calibri"/>
        <family val="2"/>
        <scheme val="minor"/>
      </rPr>
      <t>Si la valeur significative est mentionnée ou pas/ seuil de significativité</t>
    </r>
  </si>
  <si>
    <t>Leonardo_Huet</t>
  </si>
  <si>
    <t>g.stanford16@imperial.ac.uk</t>
  </si>
  <si>
    <t>4, 7</t>
  </si>
  <si>
    <t>CRD42020144588</t>
  </si>
  <si>
    <t>CRD42020220552</t>
  </si>
  <si>
    <t>Data are made available on reasonable request from the corresponding author at the KITE-Toronto Rehabilitation Institute, University Health Network, Canada.</t>
  </si>
  <si>
    <t>medRxiv</t>
  </si>
  <si>
    <t>10.1101/2022.01.27.22269969</t>
  </si>
  <si>
    <t>When appraising the results based on the standardized effect size, that is, the number of SDs of the difference from baseline in the target velocity of 150 degrees per second, 4 participants (1, 2, 3, and 5) showed a reduction of at least 1 SD, with participant 1 exhibiting a 2.35-SD reduction. Trivial or no changes were detected at 180 degrees per second. Regarding participant 4, a 1.07-SD increase in resistance to passive motion was observed.</t>
  </si>
  <si>
    <t>NCT02010398</t>
  </si>
  <si>
    <t>We hypothesized that higher levels of CRF would be associated with lower ESE and less exercise participation</t>
  </si>
  <si>
    <r>
      <t>level of CRF was a statistically significant predictor of ESE (</t>
    </r>
    <r>
      <rPr>
        <i/>
        <sz val="11"/>
        <color rgb="FF2A2A2A"/>
        <rFont val="Merriweather"/>
        <family val="1"/>
        <charset val="1"/>
      </rPr>
      <t>P</t>
    </r>
    <r>
      <rPr>
        <sz val="11"/>
        <color rgb="FF2A2A2A"/>
        <rFont val="Merriweather"/>
        <family val="1"/>
        <charset val="1"/>
      </rPr>
      <t> = .02), with greater CRF predicting lower ESE.</t>
    </r>
  </si>
  <si>
    <t>Mix</t>
  </si>
  <si>
    <r>
      <t>P</t>
    </r>
    <r>
      <rPr>
        <sz val="11"/>
        <color rgb="FF2A2A2A"/>
        <rFont val="Source Sans Pro"/>
        <family val="2"/>
      </rPr>
      <t> &lt; .05</t>
    </r>
  </si>
  <si>
    <t>Can Clinical Postpartum Muscle Assessment Help Predict the Severity of Postpartum Pelvic Girdle Pain? A Prospective Cohort Study</t>
  </si>
  <si>
    <t>14, 24</t>
  </si>
  <si>
    <t>NCT03703804</t>
  </si>
  <si>
    <t>18, 23</t>
  </si>
  <si>
    <t>Scholarships</t>
  </si>
  <si>
    <t>The data supporting the findings of this study are available from the corresponding author on reasonable request</t>
  </si>
  <si>
    <t>Impaired Neuromuscular Efficiency and Symptom-Limited Aerobic Exercise Capacity 4 Weeks After Recovery From COVID-19 Appear to Be Associated With Disease Severity at Onset</t>
  </si>
  <si>
    <t>15, 4</t>
  </si>
  <si>
    <r>
      <t>Type IIa fibers were activated at a lower power output in participants with severe COVID-19 than in participants with mild COVID-19 and the reference group (</t>
    </r>
    <r>
      <rPr>
        <i/>
        <sz val="8"/>
        <color rgb="FF2A2A2A"/>
        <rFont val="Merriweather"/>
      </rPr>
      <t>P</t>
    </r>
    <r>
      <rPr>
        <sz val="8"/>
        <color rgb="FF2A2A2A"/>
        <rFont val="Merriweather"/>
      </rPr>
      <t> &lt; .01 [95% CI = −38.37 to −6.62 W] and </t>
    </r>
    <r>
      <rPr>
        <i/>
        <sz val="8"/>
        <color rgb="FF2A2A2A"/>
        <rFont val="Merriweather"/>
      </rPr>
      <t>P</t>
    </r>
    <r>
      <rPr>
        <sz val="8"/>
        <color rgb="FF2A2A2A"/>
        <rFont val="Merriweather"/>
      </rPr>
      <t> = .04 [95% CI = −35.63 to −1.64 W], respectively), with a large effect size.</t>
    </r>
  </si>
  <si>
    <t>RBR-6xqcr4</t>
  </si>
  <si>
    <t>Na</t>
  </si>
  <si>
    <t>benedict.wand@nd.edu.au - lorimer.moseley@unisa.edu.au</t>
  </si>
  <si>
    <t>CRD42020196200</t>
  </si>
  <si>
    <t>The data can be provided upon request. This statement can be added to the manuscript before or after the disclosures section.</t>
  </si>
  <si>
    <t>Study Protocol</t>
  </si>
  <si>
    <t>NCT04980300</t>
  </si>
  <si>
    <t>jtjakiel@udel.edu</t>
  </si>
  <si>
    <t>ACTRN12612001154897</t>
  </si>
  <si>
    <t>we expected children with USCP to show more MF than children with TD</t>
  </si>
  <si>
    <r>
      <rPr>
        <sz val="11"/>
        <color rgb="FF2A2A2A"/>
        <rFont val="Merriweather"/>
      </rPr>
      <t>Significantly higher SMF was found in children with USCP than in children with TD for the SFI using grip and using pinch in the nonpreferred hand (</t>
    </r>
    <r>
      <rPr>
        <i/>
        <sz val="11"/>
        <color rgb="FF2A2A2A"/>
        <rFont val="Merriweather"/>
      </rPr>
      <t>P</t>
    </r>
    <r>
      <rPr>
        <sz val="11"/>
        <color rgb="FF2A2A2A"/>
        <rFont val="Merriweather"/>
      </rPr>
      <t> values between .0001 and .001). For DMF, significantly higher values were found in children with TD than in children with USCP for Ratio-Fmean for grip in the nonpreferred hand (P = .001) and for Ratio-Npeaks for grip in the preferred hand (P = .002)</t>
    </r>
  </si>
  <si>
    <t>15, 23</t>
  </si>
  <si>
    <t>14, 23</t>
  </si>
  <si>
    <r>
      <t>The Cohen </t>
    </r>
    <r>
      <rPr>
        <i/>
        <sz val="8"/>
        <color rgb="FF2A2A2A"/>
        <rFont val="Merriweather"/>
      </rPr>
      <t>d</t>
    </r>
    <r>
      <rPr>
        <sz val="8"/>
        <color rgb="FF2A2A2A"/>
        <rFont val="Merriweather"/>
      </rPr>
      <t> effect size was 1.02, and the SRM was 0.95.</t>
    </r>
  </si>
  <si>
    <t>On “Effects of Neural Mobilization on Pain Intensity, Disability, and Mechanosensitivity: An Umbrella Review With Meta–Meta-Analysis.” Cuenca-Martínez F, La Touche R, Varangot-Reille C, et al. Phys Ther. 2022;102:pzac040. https://doi.org/10.1093/ptj/pzac040</t>
  </si>
  <si>
    <t>Letter to the Editor</t>
  </si>
  <si>
    <t>On “Physical Therapy and Mental Health: A Scoping Review.” Heywood SE, Connaughton J, Kinsella R, Black S, Bicchi N, Setchell J. Phys Ther. 2022;102:pzac102. https://doi.org/10.1093/ptj/pzac102</t>
  </si>
  <si>
    <t>1, 4</t>
  </si>
  <si>
    <t>Comparisons of characteristics across AM-PAC mobility categories within each care level (ICU and floor) were performed using analysis of variance or chi-square tests (or nonparametric or exact equivalents where appropriate); pairwise testing was not performed.</t>
  </si>
  <si>
    <t>Both</t>
  </si>
  <si>
    <t>In agreement with other conditions,the amount of rehabilitation was inversely associated with the odds of hospital readmission independent of patient and hospital characteristics.</t>
  </si>
  <si>
    <t>Please note that the person-level data for this study (ie,inpatient claims) are covered under the strict terms of a Data Use Agreement (DUA) with the Centers for Medicare and Medicaid Services (CMS).</t>
  </si>
  <si>
    <t>Individuals after stroke experience a high relative aerobic load during cyclic daily-life activities, despite adopting a lower movement pace than peers with no impairments.</t>
  </si>
  <si>
    <r>
      <t>We performed Kruskal-Wallis χ</t>
    </r>
    <r>
      <rPr>
        <sz val="12"/>
        <color rgb="FF2A2A2A"/>
        <rFont val="Source Sans Pro"/>
        <family val="2"/>
      </rPr>
      <t>2</t>
    </r>
    <r>
      <rPr>
        <sz val="8"/>
        <color rgb="FF2A2A2A"/>
        <rFont val="Merriweather"/>
      </rPr>
      <t> tests for main effects of group on pace, aerobic energy expenditure, economy, and relative aerobic load (in both %</t>
    </r>
    <r>
      <rPr>
        <sz val="12"/>
        <color rgb="FF2A2A2A"/>
        <rFont val="Merriweather"/>
      </rPr>
      <t>V˙o2</t>
    </r>
    <r>
      <rPr>
        <sz val="8"/>
        <color rgb="FF2A2A2A"/>
        <rFont val="Merriweather"/>
      </rPr>
      <t>-VT and %</t>
    </r>
    <r>
      <rPr>
        <sz val="12"/>
        <color rgb="FF2A2A2A"/>
        <rFont val="Merriweather"/>
      </rPr>
      <t>V˙o2</t>
    </r>
    <r>
      <rPr>
        <sz val="8"/>
        <color rgb="FF2A2A2A"/>
        <rFont val="Merriweather"/>
      </rPr>
      <t>peak) for each separate activity.</t>
    </r>
  </si>
  <si>
    <t>This study was registered in the Dutch Trial Registry (NL-64431.029.18).</t>
  </si>
  <si>
    <t>p&lt;0,002</t>
  </si>
  <si>
    <t>Unclear or not stated</t>
  </si>
  <si>
    <t>The predictors of membership to the subgroups, physical therapist treatment use, occupational therapist treatment use, and discharge disposition varied across the 5 subgroups.</t>
  </si>
  <si>
    <t>Data used for this project are not publicly available, however; if interested in gaining access to the data, please contact the first author andpermission to gain access can be discussed.The authors are not able to approve data access; only Health Data Compass can provide access to the data.</t>
  </si>
  <si>
    <t>P&lt;0,05</t>
  </si>
  <si>
    <t>The data supporting this study are available upon reasonable request from the corresponding author.</t>
  </si>
  <si>
    <t>14 ,18</t>
  </si>
  <si>
    <t>CRD42020202701</t>
  </si>
  <si>
    <t>The datasets are available from the corresponding author on reasonable request.</t>
  </si>
  <si>
    <t>NCT04059146
JF2XU</t>
  </si>
  <si>
    <t>Study outcomes and descriptive metadata were deposited in the University of Iowa open-access institutional repository, Iowa Research Online at https://doi.org/10.25820/da ta.006188.</t>
  </si>
  <si>
    <t>We hypothesized that the SPAT would: (1) be feasible and reliable for individuals with different levels of shoulder pain, (2) differentiate between individuals with and without pain, and between 3 levels of pain in those with shoulder pain, and (3) differentiate between the involved and uninvolved shoulder.</t>
  </si>
  <si>
    <t>The SPAT is easy to administer, feasible, and reliable in patients with shoulder pain. The scores of the SPAT differentiate between individuals with and without pain, among different levels of pain, and between involved and uninvolved shoulders.</t>
  </si>
  <si>
    <t>A 1-way analysis of variance (age, weight, height, and body mass index), Kruskal-Wallis (current pain, sex, dominant shoulder, and PENN), and Mann-Whitney (painful shoulder and duration of pain) tests compared demographic, pain, and functional characteristics between groups.</t>
  </si>
  <si>
    <t>P&lt;0,01</t>
  </si>
  <si>
    <t>Tamaño de la Muestra 1.1 software </t>
  </si>
  <si>
    <t>On “Clinical and Research Readiness for Spinal Muscular Atrophy: The Time Is Now for Knowledge Translation.” Krosschell KJ, Young SD, Peterson I, et al. Phys Ther. 2022;102:pzac108. https://doi.org/10.1093/Ptj/pzac108</t>
  </si>
  <si>
    <t>Apr</t>
  </si>
  <si>
    <r>
      <t>Power analysis with a 2-tailed type 1 error of 0.05 and a power of 90% showed that to detect a difference in Glittre ADL test duration between individuals with bronchiectasis and healthy controls required 24 participants per group.</t>
    </r>
    <r>
      <rPr>
        <sz val="8"/>
        <color rgb="FF006FB7"/>
        <rFont val="Source Sans Pro"/>
        <family val="2"/>
      </rPr>
      <t>21</t>
    </r>
    <r>
      <rPr>
        <sz val="8"/>
        <color rgb="FF2A2A2A"/>
        <rFont val="Merriweather"/>
      </rPr>
      <t> The Statistical Package for Social Sciences (SPSS) version 25.0 statistical analysis program (IBM Corp, Armonk, NY, USA) was used to analyze the data. Descriptive statistics were presented. The analyses were performed considering the conformity of the data to the normal distribution. Parametric data were analyzed using Student </t>
    </r>
    <r>
      <rPr>
        <i/>
        <sz val="8"/>
        <color rgb="FF2A2A2A"/>
        <rFont val="Merriweather"/>
      </rPr>
      <t>t</t>
    </r>
    <r>
      <rPr>
        <sz val="8"/>
        <color rgb="FF2A2A2A"/>
        <rFont val="Merriweather"/>
      </rPr>
      <t> test, nonparametric data were compared using the Mann-Whitney </t>
    </r>
    <r>
      <rPr>
        <i/>
        <sz val="8"/>
        <color rgb="FF2A2A2A"/>
        <rFont val="Merriweather"/>
      </rPr>
      <t>U</t>
    </r>
    <r>
      <rPr>
        <sz val="8"/>
        <color rgb="FF2A2A2A"/>
        <rFont val="Merriweather"/>
      </rPr>
      <t> test. Pearson or Spearman correlation coefficients depending on normality were used to determine the relationships between parameters. The statistical significance level</t>
    </r>
    <r>
      <rPr>
        <sz val="8"/>
        <color rgb="FF006FB7"/>
        <rFont val="Source Sans Pro"/>
        <family val="2"/>
      </rPr>
      <t>22</t>
    </r>
    <r>
      <rPr>
        <sz val="8"/>
        <color rgb="FF2A2A2A"/>
        <rFont val="Merriweather"/>
      </rPr>
      <t> for all tests was determined as </t>
    </r>
    <r>
      <rPr>
        <i/>
        <sz val="8"/>
        <color rgb="FF2A2A2A"/>
        <rFont val="Merriweather"/>
      </rPr>
      <t>P</t>
    </r>
    <r>
      <rPr>
        <sz val="8"/>
        <color rgb="FF2A2A2A"/>
        <rFont val="Merriweather"/>
      </rPr>
      <t> &lt; .05. Post hoc power, calculated using the Glittre ADL test duration, revealed Cohen </t>
    </r>
    <r>
      <rPr>
        <i/>
        <sz val="8"/>
        <color rgb="FF2A2A2A"/>
        <rFont val="Merriweather"/>
      </rPr>
      <t>d</t>
    </r>
    <r>
      <rPr>
        <sz val="8"/>
        <color rgb="FF2A2A2A"/>
        <rFont val="Merriweather"/>
      </rPr>
      <t> as 1.08 and 1 − β as 95.66%.</t>
    </r>
  </si>
  <si>
    <t>NCT05084547</t>
  </si>
  <si>
    <t>The sample size and post hoc power analysis were calculated using the G*Power statistical program 3.1.9.6 (Heinrich Heine University, Düsseldorf, Germany).</t>
  </si>
  <si>
    <t>Case report</t>
  </si>
  <si>
    <t>Original research report</t>
  </si>
  <si>
    <t>6, 22</t>
  </si>
  <si>
    <t>Data is available from the corresponding author upon reasonable request.</t>
  </si>
  <si>
    <t>15, 25</t>
  </si>
  <si>
    <t>Our results suggest that our hypothesis was partly correct, because some variables in each category influenced discharge placement in this cohort.</t>
  </si>
  <si>
    <t>Lima</t>
  </si>
  <si>
    <t>Our initial hypothesis was partially confirmed, since the increase in the cognitive task complexity only resulted in higher DTC in children with TD.</t>
  </si>
  <si>
    <t>We considered an effect size of 0.3, test power of 90%, and statistical significance of 5%, in an ANOVA analysis </t>
  </si>
  <si>
    <t>The sample calculation was performed a priori using the G * Power software (version 3.1) to find sample size required to perform a statistical analysis suitable to our research question. </t>
  </si>
  <si>
    <t>Data analysis was facilitated and completed using Dedoose Qualitative Data Management software for collaborative organizational purposes (Dedoose Version 8.0.35, 2018; SocioCultural Research Consultants, LLC, Los Angeles, CA, USA). Thematic analysis as described by Braun and Clark22 was used to interpret findings.</t>
  </si>
  <si>
    <t>On “The Impact of Hypopressive Abdominal Exercise on Linea Alba Morphology in Women Who Are Postpartum: A Short-Term Cross-Sectional Study.” Arranz-Martín B, Navarro-Brazález B, Sánchez-Sánchez B, McLean L, Carazo-Díaz C, Torres-Lacomba M. Phys Ther. 2022;102:pzac086. https://doi.org/10.1093/ptj/pzac086</t>
  </si>
  <si>
    <t>14, 24, 25</t>
  </si>
  <si>
    <t>Brainbridge</t>
  </si>
  <si>
    <t>1, 22</t>
  </si>
  <si>
    <t>CRD42021048159.</t>
  </si>
  <si>
    <t>Data are available from the corresponding author on reasonable request.</t>
  </si>
  <si>
    <r>
      <t>Bivariate analyses (ie, independent </t>
    </r>
    <r>
      <rPr>
        <i/>
        <sz val="8"/>
        <color rgb="FF2A2A2A"/>
        <rFont val="Merriweather"/>
      </rPr>
      <t>t</t>
    </r>
    <r>
      <rPr>
        <sz val="8"/>
        <color rgb="FF2A2A2A"/>
        <rFont val="Merriweather"/>
      </rPr>
      <t> tests or Pearson correlations, as appropriate) were conducted to examine associations between study variables and participant characteristics. Pearson correlations also examined associations among study variables.</t>
    </r>
  </si>
  <si>
    <t>Gomes</t>
  </si>
  <si>
    <t>Protocols</t>
  </si>
  <si>
    <t>3, 4</t>
  </si>
  <si>
    <t>RBR-5tvjs5t</t>
  </si>
  <si>
    <t>All data generated or analyzed during this study are included in this article. Further inquiries can be directed to the corresponding author.</t>
  </si>
  <si>
    <t>14, 25</t>
  </si>
  <si>
    <t>Data are available upon request.</t>
  </si>
  <si>
    <t>Because of the sensitive nature of the data collected for this study, as well as consent form restriction and health privacy laws, we are unable to provide public access to the data set.</t>
  </si>
  <si>
    <t>p&lt;0,05</t>
  </si>
  <si>
    <t>Our hypothesis that higher frailty levels would be associated with worse performance in measures reflecting both the quantity and quality of free-living walking was partially confirmed.</t>
  </si>
  <si>
    <t>Differences in measures reflecting the quantity of walking (ie, number of daily steps, number of walking bouts, and SVM) among participants who were not frail, those who were moderately frail, and those who were severely frail were explored through 1-way analysis of variance (ANOVA) or Kruskal–Wallis tests, as appropriate.</t>
  </si>
  <si>
    <t>NCT02427997</t>
  </si>
  <si>
    <t>The data that support the findings of this study are available from the corresponding author upon reasonable request</t>
  </si>
  <si>
    <t>22, 23</t>
  </si>
  <si>
    <r>
      <t>The magnitude of the differences analyzed with a χ</t>
    </r>
    <r>
      <rPr>
        <sz val="12"/>
        <color rgb="FF2A2A2A"/>
        <rFont val="Source Sans Pro"/>
        <family val="2"/>
      </rPr>
      <t>2</t>
    </r>
    <r>
      <rPr>
        <sz val="8"/>
        <color rgb="FF2A2A2A"/>
        <rFont val="Merriweather"/>
      </rPr>
      <t> square test was analyzed with phi coefficient, where ϕ = 0.10 represented a small effect, ϕ = 0.30 represented a moderate effect, and ϕ = 0.50 represented a large effect. The magnitude of the differences analyzed with paired </t>
    </r>
    <r>
      <rPr>
        <i/>
        <sz val="8"/>
        <color rgb="FF2A2A2A"/>
        <rFont val="Merriweather"/>
      </rPr>
      <t>t</t>
    </r>
    <r>
      <rPr>
        <sz val="8"/>
        <color rgb="FF2A2A2A"/>
        <rFont val="Merriweather"/>
      </rPr>
      <t> test was analyzed with the Cohen </t>
    </r>
    <r>
      <rPr>
        <i/>
        <sz val="8"/>
        <color rgb="FF2A2A2A"/>
        <rFont val="Merriweather"/>
      </rPr>
      <t>d</t>
    </r>
    <r>
      <rPr>
        <sz val="8"/>
        <color rgb="FF2A2A2A"/>
        <rFont val="Merriweather"/>
      </rPr>
      <t>, where </t>
    </r>
    <r>
      <rPr>
        <i/>
        <sz val="8"/>
        <color rgb="FF2A2A2A"/>
        <rFont val="Merriweather"/>
      </rPr>
      <t>d</t>
    </r>
    <r>
      <rPr>
        <sz val="8"/>
        <color rgb="FF2A2A2A"/>
        <rFont val="Merriweather"/>
      </rPr>
      <t> = 0.20 represented a small effect, </t>
    </r>
    <r>
      <rPr>
        <i/>
        <sz val="8"/>
        <color rgb="FF2A2A2A"/>
        <rFont val="Merriweather"/>
      </rPr>
      <t>d</t>
    </r>
    <r>
      <rPr>
        <sz val="8"/>
        <color rgb="FF2A2A2A"/>
        <rFont val="Merriweather"/>
      </rPr>
      <t> = 0.50 represented a moderate effect, and </t>
    </r>
    <r>
      <rPr>
        <i/>
        <sz val="8"/>
        <color rgb="FF2A2A2A"/>
        <rFont val="Merriweather"/>
      </rPr>
      <t>d</t>
    </r>
    <r>
      <rPr>
        <sz val="8"/>
        <color rgb="FF2A2A2A"/>
        <rFont val="Merriweather"/>
      </rPr>
      <t> = 0.80 represented a large effect.</t>
    </r>
  </si>
  <si>
    <r>
      <t>On “Storm Clouds on the Horizon: The 3 Perils of Unconstrained Academic Growth in Physical Therapist Education.” Deusinger SS, Landers MR. </t>
    </r>
    <r>
      <rPr>
        <b/>
        <i/>
        <sz val="12"/>
        <color rgb="FF2A2A2A"/>
        <rFont val="Merriweather"/>
      </rPr>
      <t>Phys Ther.</t>
    </r>
    <r>
      <rPr>
        <b/>
        <sz val="12"/>
        <color rgb="FF2A2A2A"/>
        <rFont val="Merriweather"/>
      </rPr>
      <t> 2022;102:pzac046.</t>
    </r>
  </si>
  <si>
    <t>Essay</t>
  </si>
  <si>
    <t>CRD42022332141</t>
  </si>
  <si>
    <t>Data are available on request from the authors.</t>
  </si>
  <si>
    <t>Additional data elements are available upon request.</t>
  </si>
  <si>
    <t>Dabbagh</t>
  </si>
  <si>
    <t>CRD42018109031</t>
  </si>
  <si>
    <t>Any required links or identifiers for data are present in the manuscript.</t>
  </si>
  <si>
    <t>The final sample size was determined by the principle of data saturation. Qualitative studies require a minimum sample size of at least 12 participants to reach data saturation.28 Assuming that the data from ~20% of participants would be excluded from the analysis, we aimed to recruit a total of 15 participants.</t>
  </si>
  <si>
    <t>https://doi.org/10.1101/2022.04.20.22274114</t>
  </si>
  <si>
    <t>14, 15, 18</t>
  </si>
  <si>
    <t>People with fibromyalgia experienced clinically relevant increases in perceived pain and fatigue localized to the exercising muscle during the 3-day recovery from isometric and concentric exercises, with greater symptoms following concentric exercise.</t>
  </si>
  <si>
    <r>
      <t>Post hoc tests were applied where appropriate with paired </t>
    </r>
    <r>
      <rPr>
        <i/>
        <sz val="8"/>
        <color rgb="FF2A2A2A"/>
        <rFont val="Merriweather"/>
      </rPr>
      <t>t</t>
    </r>
    <r>
      <rPr>
        <sz val="8"/>
        <color rgb="FF2A2A2A"/>
        <rFont val="Merriweather"/>
      </rPr>
      <t>-test, and partial eta-squared (η</t>
    </r>
    <r>
      <rPr>
        <i/>
        <sz val="8"/>
        <color rgb="FF2A2A2A"/>
        <rFont val="Merriweather"/>
      </rPr>
      <t>p</t>
    </r>
    <r>
      <rPr>
        <sz val="12"/>
        <color rgb="FF2A2A2A"/>
        <rFont val="Source Sans Pro"/>
        <family val="2"/>
      </rPr>
      <t>2</t>
    </r>
    <r>
      <rPr>
        <sz val="8"/>
        <color rgb="FF2A2A2A"/>
        <rFont val="Merriweather"/>
      </rPr>
      <t>) was applied as a measure of effect size to indicate the proportion of variance in the dependent variable explained by the independent variable, excluding variance from other independent variables.</t>
    </r>
  </si>
  <si>
    <t>NCT03778385</t>
  </si>
  <si>
    <t>Based on power analysis with an expected medium effect size of 0.5, α = 5%, and nonsphericity correction, the desired sample size for the primary outcome of change in perceived pain and fatigue across 4 timepoints in 2 groups was 12 participants per group.</t>
  </si>
  <si>
    <t>The data that support the findings of this study are available on request from the corresponding author.</t>
  </si>
  <si>
    <r>
      <t>On “Recommendations for Hospital-Based Physical Therapists Managing Patients with COVID-19.” Felten-Barentsz K, Van Oorsouw R, Klooster E, et al. </t>
    </r>
    <r>
      <rPr>
        <b/>
        <i/>
        <sz val="12"/>
        <color rgb="FF2A2A2A"/>
        <rFont val="Merriweather"/>
      </rPr>
      <t>Phys Ther.</t>
    </r>
    <r>
      <rPr>
        <b/>
        <sz val="12"/>
        <color rgb="FF2A2A2A"/>
        <rFont val="Merriweather"/>
      </rPr>
      <t> 2020;100:1444–1457.</t>
    </r>
  </si>
  <si>
    <t>Jul</t>
  </si>
  <si>
    <t>ACTRN12619001253190</t>
  </si>
  <si>
    <t>Data will be stored according to, and as required by, the ethics committee and will be available from the authors on request.</t>
  </si>
  <si>
    <t>Patients With and Without COVID-19 in the Intensive Care Unit: Physical Status Outcome Comparisons 3 Months After Discharge</t>
  </si>
  <si>
    <t>To determine the minimal sample size for the primary analyses, the effect size was set at 0.5, indicating a medium effect size. This effect size was chosen because there are no sufficient data available to calculate an effect size.</t>
  </si>
  <si>
    <t>Based on a 2-tailed outcome, an α error probability of 0.95 and a power of 0.80 with an equal allocation ratio were set leading to a minimal sample size of 128 (64 per group).</t>
  </si>
  <si>
    <t>CRD42019086929</t>
  </si>
  <si>
    <t>Derived data supporting the findings of this study are available from the corresponding author on request.</t>
  </si>
  <si>
    <t>We considered effect sizes of 0.2 to 0.49, ≥0.5 to 0.79, and ≥ 0.8 as representing small, moderate, and high levels of responsiveness, respectively.</t>
  </si>
  <si>
    <r>
      <t>On “Role of Physical Therapists in the Management of Individuals at Risk for or Diagnosed With Venous Thromboembolism: Evidence-Based Clinical Practice Guideline 2022.” Hillegass E, Lukaszewicz K, Puthoff M. </t>
    </r>
    <r>
      <rPr>
        <b/>
        <i/>
        <sz val="12"/>
        <color rgb="FF2A2A2A"/>
        <rFont val="Merriweather"/>
      </rPr>
      <t>Phys Ther.</t>
    </r>
    <r>
      <rPr>
        <b/>
        <sz val="12"/>
        <color rgb="FF2A2A2A"/>
        <rFont val="Merriweather"/>
      </rPr>
      <t> 2022;102:pzac057.</t>
    </r>
  </si>
  <si>
    <t>hypothesizing that IMP and functional performance would be markedly depressed at both ICUD and HD, and IMP would be significantly correlated to functional performance and symptoms.</t>
  </si>
  <si>
    <t>Both IMP and functional performance were significantly reduced in patients with COVID-19 at ICUD and HD.</t>
  </si>
  <si>
    <t>The correlation of SMIP to 6MWT distance was previously observed to be 0.427 (P = .00),16 which ensured that a sample size of 30, using a 1-tailed test with P = .05 and 0.80 power, was sufficient for this study </t>
  </si>
  <si>
    <t>P ≤ .05</t>
  </si>
  <si>
    <t>7, 25</t>
  </si>
  <si>
    <t>No Support</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</si>
  <si>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</si>
  <si>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We collected GPS data for a relatively large sample of older adults, which allowed us to objectively measure community mobility, reduced the risk of recall bias or participant burden that is introduced with patient-reported outcome measures.</t>
  </si>
  <si>
    <t>NCT02663778</t>
  </si>
  <si>
    <t>Partly in line with our hypothesis, the upper cervical SM technique was better than placebo to reduce exophoria at near distance, which seems encouraging for clinical purposes.</t>
  </si>
  <si>
    <r>
      <t>Effect size was estimated using the partial eta squared (η</t>
    </r>
    <r>
      <rPr>
        <sz val="12"/>
        <color rgb="FF2A2A2A"/>
        <rFont val="Source Sans Pro"/>
        <family val="2"/>
      </rPr>
      <t>2</t>
    </r>
    <r>
      <rPr>
        <sz val="8"/>
        <color rgb="FF2A2A2A"/>
        <rFont val="Merriweather"/>
      </rPr>
      <t>), and the level of significance was set to a </t>
    </r>
    <r>
      <rPr>
        <i/>
        <sz val="8"/>
        <color rgb="FF2A2A2A"/>
        <rFont val="Merriweather"/>
      </rPr>
      <t>P</t>
    </r>
    <r>
      <rPr>
        <sz val="8"/>
        <color rgb="FF2A2A2A"/>
        <rFont val="Merriweather"/>
      </rPr>
      <t> value &lt; .05.</t>
    </r>
  </si>
  <si>
    <t>NCT04901533</t>
  </si>
  <si>
    <t>Study outcomes and descriptive metadata are deposited in the University of Seville open-access institutional repository (idUS), available at https://hdl.handle.net/11441/147603.</t>
  </si>
  <si>
    <t>A total of 42 participants, including a 10% dropout rate, were required to complete the study.</t>
  </si>
  <si>
    <t>15, 14</t>
  </si>
  <si>
    <t>We hypothesized that there would be various patterns of the timing of initiation and consistency of physical therapy or occupational therapy use during the 6 months after fracture.</t>
  </si>
  <si>
    <t>Contrary to our hypothesis, there were no meaningful differences in 3-year survival between the early and later initiation groups in this study.</t>
  </si>
  <si>
    <t>NCT05319808</t>
  </si>
  <si>
    <t>a hypothesis of moderate to strong positive correlations between those assessments. (TELE-FMA-UE vs TELE-FMA-LE)</t>
  </si>
  <si>
    <t>Furthermore, and as we hypothesized, the Tele-FMA-LE showed moderate magnitude correlation with ST.</t>
  </si>
  <si>
    <r>
      <t>To test the intrarater and interrater measurement error, standard error of measurement (SEM) was used, which determines the divergence between the results of repeated measures. The SEM was also expressed as a percentage of the total possible range of the instrument and stated that percentages lower than 10 are adequate.or, standard error of measurement (SEM) was used, which determines the divergence between the results of repeated measures. The SEM was determined using the following formula: </t>
    </r>
    <r>
      <rPr>
        <i/>
        <sz val="8"/>
        <color rgb="FF2A2A2A"/>
        <rFont val="Merriweather"/>
      </rPr>
      <t>SEM</t>
    </r>
    <r>
      <rPr>
        <sz val="8"/>
        <color rgb="FF2A2A2A"/>
        <rFont val="Merriweather"/>
      </rPr>
      <t> = </t>
    </r>
    <r>
      <rPr>
        <sz val="12"/>
        <color rgb="FF2A2A2A"/>
        <rFont val="Merriweather"/>
      </rPr>
      <t>(S12+S22)2</t>
    </r>
    <r>
      <rPr>
        <sz val="8"/>
        <color rgb="FF2A2A2A"/>
        <rFont val="Merriweather"/>
      </rPr>
      <t> x </t>
    </r>
    <r>
      <rPr>
        <sz val="12"/>
        <color rgb="FF2A2A2A"/>
        <rFont val="Merriweather"/>
      </rPr>
      <t>1−CCI⁠</t>
    </r>
    <r>
      <rPr>
        <sz val="8"/>
        <color rgb="FF2A2A2A"/>
        <rFont val="Merriweather"/>
      </rPr>
      <t>, where S corresponds to the SD of the measure and the ICC. The minimal detectable change (MDC) with 95% CI (MDC</t>
    </r>
    <r>
      <rPr>
        <vertAlign val="subscript"/>
        <sz val="12"/>
        <color rgb="FF2A2A2A"/>
        <rFont val="Merriweather"/>
      </rPr>
      <t>95</t>
    </r>
    <r>
      <rPr>
        <sz val="8"/>
        <color rgb="FF2A2A2A"/>
        <rFont val="Merriweather"/>
      </rPr>
      <t>) was determined by the following formula: MDC = z* SEM* </t>
    </r>
    <r>
      <rPr>
        <sz val="12"/>
        <color rgb="FF2A2A2A"/>
        <rFont val="Merriweather"/>
      </rPr>
      <t>2⁠</t>
    </r>
    <r>
      <rPr>
        <sz val="8"/>
        <color rgb="FF2A2A2A"/>
        <rFont val="Merriweather"/>
      </rPr>
      <t>, where z = 1.96.</t>
    </r>
  </si>
  <si>
    <t>The results showed that a CAT-total score of ≥10 yielded the same specificity and a higher accuracy and sensitivity than a CAT-energy score of ≥2. </t>
  </si>
  <si>
    <t>Positive LR between 2 and 5, 5 and 10, and &gt;10 provide weak, moderate, and strong evidence to rule in fatigue, respectively, whereas, negative LR between 0.2 and 0.5, 0.1 and 0.2, and &lt;0.1 provide weak, moderate, and strong evidence to rule out fatigue, respectively</t>
  </si>
  <si>
    <r>
      <t>To achieve a sensitivity and specificity of at least 0.80, given a fatigue prevalence of at least 60% with a power of 0.8 and </t>
    </r>
    <r>
      <rPr>
        <i/>
        <sz val="8"/>
        <color rgb="FF2A2A2A"/>
        <rFont val="Merriweather"/>
      </rPr>
      <t>P</t>
    </r>
    <r>
      <rPr>
        <sz val="8"/>
        <color rgb="FF2A2A2A"/>
        <rFont val="Merriweather"/>
      </rPr>
      <t>-value &lt; 0.05, a minimum sample size of 94 participants was required.</t>
    </r>
  </si>
  <si>
    <r>
      <t>AI Technology in Scientific Publishing and in </t>
    </r>
    <r>
      <rPr>
        <b/>
        <i/>
        <sz val="12"/>
        <color rgb="FF2A2A2A"/>
        <rFont val="Merriweather"/>
      </rPr>
      <t>PTJ</t>
    </r>
  </si>
  <si>
    <t>alanmjette@gmail.com </t>
  </si>
  <si>
    <r>
      <t>saurabsharma1@gmail.com</t>
    </r>
    <r>
      <rPr>
        <sz val="11"/>
        <color rgb="FF2A2A2A"/>
        <rFont val="Source Sans Pro"/>
        <family val="2"/>
      </rPr>
      <t>; </t>
    </r>
    <r>
      <rPr>
        <sz val="11"/>
        <color rgb="FF006FB7"/>
        <rFont val="Source Sans Pro"/>
        <family val="2"/>
      </rPr>
      <t>saurab.sharma@unsw.edu.au</t>
    </r>
  </si>
  <si>
    <t>3, 16</t>
  </si>
  <si>
    <t>Since improvements in physical fitness outcomes were seen in both study groups and were sustained on the long-term, we conclude that OPTICARE XL CR has no added value regarding improving physical fitness.</t>
  </si>
  <si>
    <t>NTR6181</t>
  </si>
  <si>
    <t>The dataset generated and analyzed during the current study is available in DANS, at https://easy.dans.knaw.nl/ui/datasets/id/easy-dataset:204552.</t>
  </si>
  <si>
    <t>The sample size calculation was based on an estimated effect on HRQOL, which is described separately.17 A total of 200 patients were needed in our study.</t>
  </si>
  <si>
    <t>NCT05492240</t>
  </si>
  <si>
    <t>CRD42020204011</t>
  </si>
  <si>
    <t>Raw data was obtained from corresponding and first authors of studies included in this review if they were willing to provide it. Also, data was extracted from the published studies themselves. For IPD, data would need to be requested and obtained from the institution that generated the data. Derived data supporting the findings of this study are available from the corresponding author on request.</t>
  </si>
  <si>
    <t>NCT03787966</t>
  </si>
  <si>
    <t>De-identified sections of the dataset will be available from the corresponding author upon reasonable request from the time of publication</t>
  </si>
  <si>
    <r>
      <t>An adequate sample size was estimated as 12 participants,</t>
    </r>
    <r>
      <rPr>
        <sz val="8"/>
        <color rgb="FF006FB7"/>
        <rFont val="Source Sans Pro"/>
        <family val="2"/>
      </rPr>
      <t>45</t>
    </r>
    <r>
      <rPr>
        <sz val="8"/>
        <color rgb="FF2A2A2A"/>
        <rFont val="Merriweather"/>
      </rPr>
      <t> and with a possible drop-out</t>
    </r>
    <r>
      <rPr>
        <sz val="8"/>
        <color rgb="FF006FB7"/>
        <rFont val="Source Sans Pro"/>
        <family val="2"/>
      </rPr>
      <t>46</t>
    </r>
    <r>
      <rPr>
        <sz val="8"/>
        <color rgb="FF2A2A2A"/>
        <rFont val="Merriweather"/>
      </rPr>
      <t> rate of 25%, 15 patients per group would be enough to demonstrate feasibility. </t>
    </r>
  </si>
  <si>
    <t>NCT05216302</t>
  </si>
  <si>
    <t>NCT05005416</t>
  </si>
  <si>
    <t>NCT00597935</t>
  </si>
  <si>
    <t>The OPTIMAL public use dataset is available through the Eunice Kennedy Shriver National Institute of Child Health and Human Development Data and Specimen Hub (DASH) https://dash.nichd.nih.gov/.</t>
  </si>
  <si>
    <t>The normality of the continuous outcome distributions was not formally assessed; however, the analysis methods used are relatively robust to violations of the normality assumption, particularly for samples as large as ours, and we consider the results to be meaningful despite possible violations of the assumption</t>
  </si>
  <si>
    <t>Oct</t>
  </si>
  <si>
    <t>The results supported our hypothesis that both HF (24 sessions in total) and LF (9 sessions in total) supervised rehabilitation programs provided similar clinical results.</t>
  </si>
  <si>
    <t>Partial eta squared was to measure the effect size (ES), where 0.01 was considered low, 0.06 was considered medium, and 0.14 was considered large for effect size.</t>
  </si>
  <si>
    <t>NCT03533088</t>
  </si>
  <si>
    <t>With a power of 0.80 and significance level of .05, 46 patients were needed to express the difference between the treatment groups.</t>
  </si>
  <si>
    <t>hypothesized that the injured limb would have poorer performance than the uninjured limb on each test</t>
  </si>
  <si>
    <t>The injured limb’s quadriceps performance was reduced compared to the uninjured limb in quadriceps strength, RTD, and step-down performance. </t>
  </si>
  <si>
    <t>7,14,21</t>
  </si>
  <si>
    <t>NCT05541432</t>
  </si>
  <si>
    <t>According to de Villers et al, the panel’s size should be 15 to 30 participants if it is composed of experts from the same discipline. If the panel is composed of experts from different disciplines, it should include 5 to 10 participants from each discipline.18 This study aimed to obtain a multidisciplinary expert panel.</t>
  </si>
  <si>
    <t>Longitudinal Relationship Between Handgrip Strength and Cognitive Function in a European Multicentric Population Older Than 50 Years</t>
  </si>
  <si>
    <r>
      <t>P</t>
    </r>
    <r>
      <rPr>
        <sz val="11"/>
        <color rgb="FF2A2A2A"/>
        <rFont val="Merriweather"/>
        <family val="1"/>
        <charset val="1"/>
      </rPr>
      <t> &lt; .05</t>
    </r>
  </si>
  <si>
    <t> ddeutscher@nethealth.com</t>
  </si>
  <si>
    <t>Author Response to Dean E. Phys Ther. 2023:103;pzad031. https://doi.org/10.1093/ptj/pzad031</t>
  </si>
  <si>
    <t>Lecture</t>
  </si>
  <si>
    <t>CRD42022318055</t>
  </si>
  <si>
    <t>Article links to all studies included in this Review are included in the manuscript.</t>
  </si>
  <si>
    <t>At 1 year, the non-significant mean change in steps/day was −341.7 steps (95% CI = −809.3 to 126.0) in HSEP; −265.2 steps (95% CI = −913.2 to 382.9) in SEP, and + 89.4 steps, (95% CI = −568.4 to 747.1) in WA.</t>
  </si>
  <si>
    <t>NCT02341716</t>
  </si>
  <si>
    <r>
      <t>P &lt;</t>
    </r>
    <r>
      <rPr>
        <sz val="11"/>
        <color rgb="FF2A2A2A"/>
        <rFont val="Merriweather"/>
        <family val="1"/>
        <charset val="1"/>
      </rPr>
      <t> .01</t>
    </r>
  </si>
  <si>
    <t>We hypothesized that strengthening exercises such as functional exercises (FEs) would be more effective than aerobic ones</t>
  </si>
  <si>
    <t>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 Moreover, significant differences were observed in the perception of change with treatment in favor of the FE group compared to the AE group</t>
  </si>
  <si>
    <t> Moreover, fatigue and quality of life exhibited clinically significant improvements after treatment within the FE group (−4 and − 0.051, respectively).</t>
  </si>
  <si>
    <t>NCT04996212</t>
  </si>
  <si>
    <t>NCT03959319</t>
  </si>
  <si>
    <t>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</si>
  <si>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We hypothesized that floor rise would be correlated with multiple constructs of gait performance and thus support concurrent validity of the TSS</t>
  </si>
  <si>
    <t>Our findings contribute to the growing body of literature which supports the clinometric properties of the TSS as a salient measure of physical performance in special neurologic and developmental populations, including persons with Parkinson disease17 and Prader-Willi syndrome.</t>
  </si>
  <si>
    <r>
      <t>The TSS performance had a low negative correlation with the ABC (ρ = −0.43; </t>
    </r>
    <r>
      <rPr>
        <i/>
        <sz val="11"/>
        <color rgb="FF2A2A2A"/>
        <rFont val="Merriweather"/>
        <family val="1"/>
        <charset val="1"/>
      </rPr>
      <t>P</t>
    </r>
    <r>
      <rPr>
        <sz val="11"/>
        <color rgb="FF2A2A2A"/>
        <rFont val="Merriweather"/>
        <family val="1"/>
        <charset val="1"/>
      </rPr>
      <t> &lt; .001) and FMA lower extremity scores (ρ = −0.37; </t>
    </r>
    <r>
      <rPr>
        <i/>
        <sz val="11"/>
        <color rgb="FF2A2A2A"/>
        <rFont val="Merriweather"/>
        <family val="1"/>
        <charset val="1"/>
      </rPr>
      <t>P</t>
    </r>
    <r>
      <rPr>
        <sz val="11"/>
        <color rgb="FF2A2A2A"/>
        <rFont val="Merriweather"/>
        <family val="1"/>
        <charset val="1"/>
      </rPr>
      <t> = .005); in addition, a moderate negative relationship with both gait speed (ρ = −0.67; </t>
    </r>
    <r>
      <rPr>
        <i/>
        <sz val="11"/>
        <color rgb="FF2A2A2A"/>
        <rFont val="Merriweather"/>
        <family val="1"/>
        <charset val="1"/>
      </rPr>
      <t>P</t>
    </r>
    <r>
      <rPr>
        <sz val="11"/>
        <color rgb="FF2A2A2A"/>
        <rFont val="Merriweather"/>
        <family val="1"/>
        <charset val="1"/>
      </rPr>
      <t> &lt; .001) and the DGI (ρ = −0.52; </t>
    </r>
    <r>
      <rPr>
        <i/>
        <sz val="11"/>
        <color rgb="FF2A2A2A"/>
        <rFont val="Merriweather"/>
        <family val="1"/>
        <charset val="1"/>
      </rPr>
      <t>P</t>
    </r>
    <r>
      <rPr>
        <sz val="11"/>
        <color rgb="FF2A2A2A"/>
        <rFont val="Merriweather"/>
        <family val="1"/>
        <charset val="1"/>
      </rPr>
      <t> &lt; .001) was demonstrated. There was a strong positive association between TSS and TUG (ρ = 0.70; </t>
    </r>
    <r>
      <rPr>
        <i/>
        <sz val="11"/>
        <color rgb="FF2A2A2A"/>
        <rFont val="Merriweather"/>
        <family val="1"/>
        <charset val="1"/>
      </rPr>
      <t>P</t>
    </r>
    <r>
      <rPr>
        <sz val="11"/>
        <color rgb="FF2A2A2A"/>
        <rFont val="Merriweather"/>
        <family val="1"/>
        <charset val="1"/>
      </rPr>
      <t> &lt; .001) performance</t>
    </r>
  </si>
  <si>
    <t>The data that support findings of this study are available by request from the corresponding author (AFD)</t>
  </si>
  <si>
    <t>The datasets analyzed during the current study are available from the corresponding author on reasonable request</t>
  </si>
  <si>
    <t>18,22,23</t>
  </si>
  <si>
    <t>suggesting that improvements of 3.65 (ST) and 3.85 (DT) seconds are associated with clinically important change; and improvements of 1.96 (ST) and 2.05 (DT) seconds are necessary to conclude actual change has occurred</t>
  </si>
  <si>
    <t>Data from this project are uploaded in FITBIR, https://fitbir.nih.gov/portal/study/viewStudyAction!view.action?studyId=FITBIR-STUDY0000379.</t>
  </si>
  <si>
    <t>13,15</t>
  </si>
  <si>
    <t>Data may be made available upon request</t>
  </si>
  <si>
    <t>1,6,22</t>
  </si>
  <si>
    <t>Timmerberg</t>
  </si>
  <si>
    <t>We found that participation of hospitals in BPCI or CJR was associated with lower likelihood of home health rehabilitation service latency for patients after LEJR</t>
  </si>
  <si>
    <t>Compared to non-BPCI/CJR hospitals, patients discharged from (1) BPCI hospitals had lower odds of home health rehabilitation services latency for knee (OR = 0.88; 95% CI = 0.83–0.94) and hip (OR = 0.84; 95% CI = 0.78–0.90), and (2) CJR hospitals had lower odds of home health rehabilitation services latency for knee (OR = 0.79; 95% CI = 0.74–0.83) and hip (OR = 0.78; 95% CI = 0.73–0.83)</t>
  </si>
  <si>
    <t>The data underlying this article will be shared on reasonable request to the corresponding author</t>
  </si>
  <si>
    <t>The data that support the findings of this study are available from the corresponding author, [JKP], upon reasonable request.</t>
  </si>
  <si>
    <t>The sample size of 11 participants may be considered small from a quantitative research standpoint. However, it is important to emphasize that this is an original qualitative research investigation, and the sample size was derived by achieving theoretical sufficiency.</t>
  </si>
  <si>
    <t>Data are available from the author upon reasonable request.</t>
  </si>
  <si>
    <t>15, 7, 25</t>
  </si>
  <si>
    <t>it has been hypothesized that behavior patterns established during these immediate poststroke months may influence PA behavior in the long term.</t>
  </si>
  <si>
    <t>This argumentation is in line with previous research highlighting the 3-month mark as a transition point from a period of structural and functional changes associated with early poststroke stages to a stabilized trajectory of cognitive recovery in the long term.</t>
  </si>
  <si>
    <t>NCT0265053</t>
  </si>
  <si>
    <t>we hypothesized that VNS paired with mobility training would result in gait improvements</t>
  </si>
  <si>
    <t>VNS paired with mobility training significantly improved gait speed and timed distance in an individual with chronic poststroke mobility impairments</t>
  </si>
  <si>
    <t>when self-selected and fast speeds increased by 0.26 and 0.42 meters/second, respectively</t>
  </si>
  <si>
    <t>NCT02243020</t>
  </si>
  <si>
    <t>Data will be available upon reasonable request to the corresponding author.</t>
  </si>
  <si>
    <t>14,18,21</t>
  </si>
  <si>
    <t>We hypothesized high acceptability and usability scores and aimed to observe the potential for improvement in the secondary outcomes of quality of life and exercise self-efficacy</t>
  </si>
  <si>
    <t>Our investigation found that lower number of hours worked per week, lower educational debt, some time spent in research and administration, and higher anticipated age of retirement were positively associated with higher levels of job satisfaction.</t>
  </si>
  <si>
    <t>We hypothesized the following: The ADAP Shoulder Scale will exhibit moderate (0.40–0.75) or excellent (&gt;0.75) test–retest reliability</t>
  </si>
  <si>
    <t>The data that support the findings of this study are available from the corresponding author, ASO, upon reasonable request</t>
  </si>
  <si>
    <r>
      <t>P</t>
    </r>
    <r>
      <rPr>
        <sz val="11"/>
        <color rgb="FF2A2A2A"/>
        <rFont val="Source Sans Pro"/>
        <family val="2"/>
      </rPr>
      <t> &lt; .01</t>
    </r>
  </si>
  <si>
    <t>e hypothesized that the VAAI-9 would show good to excellent reliability</t>
  </si>
  <si>
    <r>
      <t>The results provided evidence of excellent internal consistency and test</t>
    </r>
    <r>
      <rPr>
        <b/>
        <sz val="11"/>
        <color rgb="FF2A2A2A"/>
        <rFont val="Merriweather"/>
        <family val="1"/>
        <charset val="1"/>
      </rPr>
      <t>–</t>
    </r>
    <r>
      <rPr>
        <sz val="11"/>
        <color rgb="FF2A2A2A"/>
        <rFont val="Merriweather"/>
        <family val="1"/>
        <charset val="1"/>
      </rPr>
      <t>retest reliability as well as convergent validity for the VAAI-9 demonstrated by associations with other measures of related constructs in this sample of adults with vestibular disorders</t>
    </r>
  </si>
  <si>
    <t>researchers_id</t>
  </si>
  <si>
    <t xml:space="preserve">MD −0.43 cm, 95% CI −0.82 </t>
  </si>
  <si>
    <t>Jabouille_LHK &amp; JM</t>
  </si>
  <si>
    <t>News</t>
  </si>
  <si>
    <t>Type IIa fibers were activated at a lower power output in participants with severe COVID-19 than in participants with mild COVID-19 and the reference group (P &lt; .01 [95% CI = −38.37 to −6.62 W] and P = .04 [95% CI = −35.63 to −1.64 W], respectively), with a large effect size.</t>
  </si>
  <si>
    <t>Protocol</t>
  </si>
  <si>
    <t>P &lt; .03</t>
  </si>
  <si>
    <t>Significantly higher SMF was found in children with USCP than in children with TD based on the SFI in both hands. For DMF, mostly nonsignificant differences were found for Ratio-Fmean and Ratio-Npeaks in both hands using grip and pinch, with a trend toward higher values in children with TD.</t>
  </si>
  <si>
    <t>The Cohen d effect size was 1.02, and the SRM was 0.95.</t>
  </si>
  <si>
    <t>P &lt; .002</t>
  </si>
  <si>
    <t>P ≤ .05</t>
  </si>
  <si>
    <t>P &lt; .05</t>
  </si>
  <si>
    <t>Bivariate analyses (ie, independent t tests or Pearson correlations, as appropriate) were conducted to examine associations between study variables and participant characteristics. Pearson correlations also examined associations among study variables.</t>
  </si>
  <si>
    <t>The magnitude of the differences analyzed with a χ2 square test was analyzed with phi coefficient, where ϕ = 0.10 represented a small effect, ϕ = 0.30 represented a moderate effect, and ϕ = 0.50 represented a large effect. The magnitude of the differences analyzed with paired t test was analyzed with the Cohen d, where d = 0.20 represented a small effect, d = 0.50 represented a moderate effect, and d = 0.80 represented a large effect.</t>
  </si>
  <si>
    <t>P = &lt;.003</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</si>
  <si>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</si>
  <si>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The TSS demonstrated concurrent validity with measures of locomotion and balance confidence... Our findings contribute to the growing body of literature which supports the clinometric properties of the TSS.</t>
  </si>
  <si>
    <t>Boisgontier_AF</t>
  </si>
  <si>
    <t>Petrie</t>
  </si>
  <si>
    <t>https://doi.org/10.1093/ptj/pzab243</t>
  </si>
  <si>
    <t xml:space="preserve">Genomic and Epigenomic Evaluation of Electrically Induced Exercise in People With Spinal Cord Injury: Application to Precision Rehabilitation </t>
  </si>
  <si>
    <t xml:space="preserve">We hypothesized that low-frequency and low-force electrically induced exercise would be effective at regulating 2 major signaling pathways in human paralyzed muscle. </t>
  </si>
  <si>
    <t xml:space="preserve">Low-frequency, high-intensity, low-force electrically induced exercise is a potent acute physiological stressor to the PGC-1α and MSTN transcription signaling pathways in human paralyzed muscle. </t>
  </si>
  <si>
    <t xml:space="preserve">The mean fold change </t>
  </si>
  <si>
    <t xml:space="preserve">richard-shields@uiowa.edu </t>
  </si>
  <si>
    <t xml:space="preserve">P &lt; .005 </t>
  </si>
  <si>
    <t>Whitlock</t>
  </si>
  <si>
    <t>https://doi.org/10.1093/ptj/pzab252</t>
  </si>
  <si>
    <t>Lower AM-PAC 6-Clicks Basic Mobility Score Predicts Discharge to a Postacute Care Facility Among Patients in Cardiac Intensive Care Units</t>
  </si>
  <si>
    <t xml:space="preserve">We hypothesized that a lower score on 6-Clicks (lower physical function) would predict discharge to a PAC facility. </t>
  </si>
  <si>
    <t xml:space="preserve">test revealed that patients were more likely to be discharged to a PAC facility if they had lower function on 6-Click </t>
  </si>
  <si>
    <t xml:space="preserve">shilpa.krishnan@emory.edu </t>
  </si>
  <si>
    <t xml:space="preserve">LeDoux </t>
  </si>
  <si>
    <t>https://doi.org/10.1093/ptj/pzab231</t>
  </si>
  <si>
    <t>The Impact of Total Joint Arthroplasty on Long-Term Physical Activity: A Secondary Analysis of the Health and Retirement Study</t>
  </si>
  <si>
    <t xml:space="preserve">We hypothesized that TJA would not be associated with increased long-term PA. </t>
  </si>
  <si>
    <t xml:space="preserve">TJA did not significantly affect long-term vigorous or moderate PA participation frequency in any logit analysis </t>
  </si>
  <si>
    <t xml:space="preserve">We used DiD specification to estimate the association between PA participation and TJA intervention. A DiD specification measures the difference in the outcome between treatment and control groups after intervention minus the difference in the outcome before the intervention. </t>
  </si>
  <si>
    <t xml:space="preserve">The Health and Retirement Study (HRS) and RAND HRS Longitudinal File are publicly available, anonymized data sets. </t>
  </si>
  <si>
    <t xml:space="preserve">cherie.ledoux@cuanschutz.edu </t>
  </si>
  <si>
    <t xml:space="preserve">P&lt;.01 </t>
  </si>
  <si>
    <t xml:space="preserve">Koscielniak </t>
  </si>
  <si>
    <t>https://doi.org/10.1093/ptj/pzab234</t>
  </si>
  <si>
    <t>Evaluating Completeness of Discrete Data on Physical Functioning for Children With Cerebral Palsy in a Pediatric Rehabilitation Learning Health System</t>
  </si>
  <si>
    <t xml:space="preserve">Pearson correlations between the presence of GMFCS and the care site volume for patients revealed a strong correlation (r=.86, P≤.001) </t>
  </si>
  <si>
    <t xml:space="preserve">nik.koscielniak@gmail.com </t>
  </si>
  <si>
    <t xml:space="preserve">Samejima </t>
  </si>
  <si>
    <t>https://doi.org/10.1093/ptj/pzab228</t>
  </si>
  <si>
    <t>Multisite Transcutaneous Spinal Stimulation for Walking and Autonomic Recovery in Motor-Incomplete Tetraplegia: A Single-Subject Design</t>
  </si>
  <si>
    <t>We tested the hypothesis that tSCS paired with intensive locomotor training would provide greater functional gains in locomotor and autonomic function than intensive locomotor training only for people with chronic incomplete cervical SCI.</t>
  </si>
  <si>
    <t xml:space="preserve">Our findings demonstrate that multisite tSCS with locomotor training leads to recovery of walking and autonomic func- tion in 2 participants with incomplete cervical SCI. Walking distance improved threefold more with tSCS combined with locomotor training compared with locomotor training alone. </t>
  </si>
  <si>
    <t xml:space="preserve">ctmoritz@uw.edu </t>
  </si>
  <si>
    <t xml:space="preserve">Louie </t>
  </si>
  <si>
    <t>https://doi.org/10.1093/ptj/pzab246</t>
  </si>
  <si>
    <t>Prevalence of Walking Limitation After Acute Stroke and Its Impact on Discharge to Home</t>
  </si>
  <si>
    <t xml:space="preserve">we hypothesized that between 40% and 50% of patients with stroke would experience walking limitations immediately after stroke, which would significantly impact their discharge outcome. </t>
  </si>
  <si>
    <t xml:space="preserve">In total, 44.1% of patients presented with some degree of lower extremity motor impairment, as assessed using the NIHSS scale, when first admitted to hospital with acute stroke. </t>
  </si>
  <si>
    <t xml:space="preserve">Those with some ambulatory function at admission had 9.48 times greater odds (95% CI = 6.11 to 14.92, P &lt; .001) than non-ambulators for being discharged home after acute hospitalization </t>
  </si>
  <si>
    <t xml:space="preserve">janice.eng@ubc.ca </t>
  </si>
  <si>
    <t>fev</t>
  </si>
  <si>
    <t xml:space="preserve">Markström </t>
  </si>
  <si>
    <t>https://doi.org/10.1093/ptj/pzab218</t>
  </si>
  <si>
    <t>Fear of Reinjury Following Anterior Cruciate Ligament Reconstruction Is Manifested in Muscle Activation Patterns of Single-Leg Side-Hop Landings</t>
  </si>
  <si>
    <t>We hypothesized that individuals with ACLR with higher fear would display a more defensive movement strategy with less joint motion and greater muscle activity in preparation for and during landing and accompanied by poorer PROMs than lower fear individuals with ACLR and asymptomatic controls.</t>
  </si>
  <si>
    <t xml:space="preserve">HIGH-FEAR demonstrated higher biceps femoris electromyography amplitude and higher anterior-posterior co-contraction index during landing than both LOW-FEAR and controls. However, there were no fear-related differences for kinematics or PROMs. </t>
  </si>
  <si>
    <t xml:space="preserve">Effect sizes (ESs) eta squared were presented for main effects (classification: 0.01 = small, 0.1 = medium, 0.25 = large) </t>
  </si>
  <si>
    <t xml:space="preserve">jonas.markstrom@umu.se </t>
  </si>
  <si>
    <t xml:space="preserve">Lentz </t>
  </si>
  <si>
    <t>https://doi.org/10.1093/ptj/pzab256</t>
  </si>
  <si>
    <t>Efficient Screening for Fear of Movement in Outpatient Settings: Short Form and Computer Adaptive Tests for Fear Avoidance and Negative Pain Coping</t>
  </si>
  <si>
    <t xml:space="preserve">mean abso- lute change of 0.06 </t>
  </si>
  <si>
    <t xml:space="preserve">trevor.lentz@duke.edu </t>
  </si>
  <si>
    <t xml:space="preserve">Ansanello </t>
  </si>
  <si>
    <t>https://doi.org/10.1093/ptj/pzab268</t>
  </si>
  <si>
    <t>Development of the Avoidance Daily Activities Photo Scale for Patients With Shoulder Pain</t>
  </si>
  <si>
    <t xml:space="preserve">siriani@fmrp.usp.br </t>
  </si>
  <si>
    <t xml:space="preserve">Filbay </t>
  </si>
  <si>
    <t>https://doi.org/10.1093/ptj/pzab273</t>
  </si>
  <si>
    <t>Fear of Reinjury Following Surgical and Nonsurgical Management of Anterior Cruciate Ligament Injury: An Exploratory Analysis of the NACOX Multicenter Longitudinal Cohort Study</t>
  </si>
  <si>
    <t>We hypothesize that fear of reinjury will improve over time in all treatment groups, that fear of reinjury will be greater after ACLR compared with treatment with rehabilitation alone, and that prognostic factors for fear of reinjury will differ depending on management approach.</t>
  </si>
  <si>
    <t>Fear of reinjury decreased by an estimated 9 points (95% CI=2 to 15; P=.01) between the 3- and 12-month follow-up assessments for the patients who had no ACLR within 24 months of injury (Tab. 2). Post-ACLR, fear of reinjury decreased by an estimated 10 points (95% CI = 4 to 16; P = .001) between the 3- and 12-month follow-up assessments.</t>
  </si>
  <si>
    <t xml:space="preserve">Fear of reinjury decreased by an estimated 9 points </t>
  </si>
  <si>
    <t>joanna.kvist@liu.se</t>
  </si>
  <si>
    <t xml:space="preserve">Chimenti </t>
  </si>
  <si>
    <t>https://doi.org/10.1093/ptj/pzab262</t>
  </si>
  <si>
    <t>Elevated Kinesiophobia Is Associated With Reduced Recovery From Lower Extremity Musculoskeletal Injuries in Military and Civilian Cohorts</t>
  </si>
  <si>
    <t>We hypothesized that participants with elevated kinesiophobia at the initial visit or worsening kinesiophobia over the course of care would have a smaller improvement in function and pain than participants without elevated kinesiophobia.</t>
  </si>
  <si>
    <t xml:space="preserve">As hypothesized, we found that elevated TSK that persisted throughout the duration of care (TSK+) or that worsened during care (TSK_W) was associated with smaller improvement in physical function, pain interference, and pain behavior. </t>
  </si>
  <si>
    <t xml:space="preserve">the TSK_I group had the largest positive improvement in physical function of 14.2±1.1 </t>
  </si>
  <si>
    <t xml:space="preserve">ruth-chimenti@uiowa.edu </t>
  </si>
  <si>
    <t xml:space="preserve">P &gt; 0.05 </t>
  </si>
  <si>
    <t xml:space="preserve">André </t>
  </si>
  <si>
    <t>https://doi.org/10.1093/ptj/pzab275</t>
  </si>
  <si>
    <t>Thoughts on Pain, Physical Activity, and Body in Patients With Recurrent Low Back Pain and Fear: An Interview Study</t>
  </si>
  <si>
    <t xml:space="preserve">mari.lundberg@shh.se </t>
  </si>
  <si>
    <t xml:space="preserve">Wright </t>
  </si>
  <si>
    <t>https://doi.org/10.1093/ptj/pzab264</t>
  </si>
  <si>
    <t>Planning for Safe Hospital Discharge by Identifying Patients Likely to Fall After Discharge</t>
  </si>
  <si>
    <t xml:space="preserve">we hypothesized acute care POMA scores could identify patients who are likely to fall soon after leaving the hospital </t>
  </si>
  <si>
    <t xml:space="preserve">When analyzed alone, higher POMA scores were associated with lower odds of falling, but the association was not significant after adjustment for other factors. </t>
  </si>
  <si>
    <t xml:space="preserve">The mean difference (MD) in POMA score between those with falls data and those without was not significant (MD = 2.29, P = .06) </t>
  </si>
  <si>
    <t xml:space="preserve">jonathan.wright@rm.edu </t>
  </si>
  <si>
    <t>da Silva Almeida</t>
  </si>
  <si>
    <t>https://doi.org/10.1093/ptj/pzab258</t>
  </si>
  <si>
    <t>The Effect of Mat Pilates Training Combined With Aerobic Exercise Versus Mat Pilates Training Alone on Blood Pressure in Women With Hypertension: A Randomized Controlled Trial</t>
  </si>
  <si>
    <t>Not supported</t>
  </si>
  <si>
    <t xml:space="preserve">We hypothesized that MP + AE would have a superior effect on reducing BP compared with MP training alone </t>
  </si>
  <si>
    <t xml:space="preserve">The MP+AE group displayed a BP reduction similar to that of the MP group. </t>
  </si>
  <si>
    <t xml:space="preserve">Effect sizes were determined using gener- alized η2 (ηG2) for the analysis of variance </t>
  </si>
  <si>
    <t>https://clinicaltrials.gov/ct2/show/NCT03791307</t>
  </si>
  <si>
    <t xml:space="preserve">The data from these outcomes are presented in Supplementary Appendix 1. </t>
  </si>
  <si>
    <t xml:space="preserve">isabellafisioucb@gmail.com </t>
  </si>
  <si>
    <t xml:space="preserve">P &gt; .05 </t>
  </si>
  <si>
    <t>Bor</t>
  </si>
  <si>
    <t>https://doi.org/10.1093/ptj/pzab260</t>
  </si>
  <si>
    <t>Perceived Factors of Influence on the Implementation of a Multidimensional Project to Improve Patients’ Movement Behavior During Hospitalization: A Qualitative Study</t>
  </si>
  <si>
    <t>https://trialsearch.who.int/Trial2.aspx?TrialID=NTR7109</t>
  </si>
  <si>
    <t xml:space="preserve">P.Bor-3@umcutrecht.nl </t>
  </si>
  <si>
    <t xml:space="preserve">Tobaigy </t>
  </si>
  <si>
    <t>https://doi.org/10.1093/ptj/pzab267</t>
  </si>
  <si>
    <t>Recalled Number of Falls in the Past Year—Combined With Perceived Mobility—Predicts the Incidence of Future Falls in Unilateral Lower Limb Prosthesis Users</t>
  </si>
  <si>
    <t xml:space="preserve">We hypothesized that a model consisting of easily accessible fall-related variables would predict the number of falls in the next 6 months among established unilateral LLP users. </t>
  </si>
  <si>
    <t xml:space="preserve">The resulting negative binomial regression model supported the hypothesis that a combination of easily accessible fall-related variables would predict the number of future falls in established uni- lateral LLP users </t>
  </si>
  <si>
    <t xml:space="preserve">Likelihood ratio χ 2 omnibus tests and Pearson χ 2 goodness-of-fit tests were run on each iteration of the model </t>
  </si>
  <si>
    <t xml:space="preserve">asawers@uic.edu </t>
  </si>
  <si>
    <r>
      <t>effect size Phi can be calculated as φ = √(</t>
    </r>
    <r>
      <rPr>
        <i/>
        <sz val="12"/>
        <color rgb="FF000000"/>
        <rFont val="Calibri"/>
        <family val="2"/>
        <scheme val="minor"/>
      </rPr>
      <t>X</t>
    </r>
    <r>
      <rPr>
        <sz val="12"/>
        <color rgb="FF000000"/>
        <rFont val="Calibri"/>
        <family val="2"/>
        <scheme val="minor"/>
      </rPr>
      <t>2 / n)</t>
    </r>
  </si>
  <si>
    <t xml:space="preserve">Daher </t>
  </si>
  <si>
    <t>https://doi.org/10.1093/ptj/pzab269</t>
  </si>
  <si>
    <t>Neck Pain Clinical Prediction Rule to Prescribe Combined Aerobic and Neck-Specific Exercises: Secondary Analysis of a Randomized Controlled Trial</t>
  </si>
  <si>
    <t xml:space="preserve">We hypothesized that patients with NP who are likely to respond to this intervention can be identified with such a CPR before treatment is selected. </t>
  </si>
  <si>
    <t xml:space="preserve">A simple 3-item assessment, derived from easily obtainable baseline data, can identify patients with NP who may respond best to combined aerobic and neck-specific exercises. </t>
  </si>
  <si>
    <t xml:space="preserve">Nagelkerke R2 = .40 </t>
  </si>
  <si>
    <t>https://clinicaltrials.gov/ct2/show/NCT02451267</t>
  </si>
  <si>
    <t xml:space="preserve">amiradaher99@gmail.com </t>
  </si>
  <si>
    <t>The pre-regisgtration was for a previous study</t>
  </si>
  <si>
    <t>Sargent</t>
  </si>
  <si>
    <t>https://doi.org/10.1093/ptj/pzab265</t>
  </si>
  <si>
    <t>Motivating Selective Motor Control of Infants at High Risk of Cerebral Palsy Using an In-Home Kicking-Activated Mobile Task: A Pilot Study</t>
  </si>
  <si>
    <t xml:space="preserve">We hypothesized that both infants at high risk of CP and infants with TD would demonstrate kicks with more selective hip- knee control during the learning intervals compared with the non-learning intervals </t>
  </si>
  <si>
    <t xml:space="preserve">Our hypothesis was partially confirmed. </t>
  </si>
  <si>
    <t xml:space="preserve">effect size was computed as Cohen d </t>
  </si>
  <si>
    <t xml:space="preserve">bsargent@pt.usc.edu </t>
  </si>
  <si>
    <t>P &lt; .03</t>
  </si>
  <si>
    <t>Mayer</t>
  </si>
  <si>
    <t>https://doi.org/10.1093/ptj/pzab301</t>
  </si>
  <si>
    <t>Mobility Levels With Physical Rehabilitation Delivered During and After Extracorporeal Membrane Oxygenation: A Marker of Illness Severity or an Indication of Recovery?</t>
  </si>
  <si>
    <t xml:space="preserve">to determine whether physical rehabilitation intervention for individuals who required ECMO is associated with clinical outcomes </t>
  </si>
  <si>
    <t xml:space="preserve">The findings of this study demonstrate that the ability to engage in physical rehabilitation and a positive response to early intervention are associated with survival for patients on ECMO regardless of modality. </t>
  </si>
  <si>
    <t xml:space="preserve">Individuals who received physical rehabilitation while on ECMO were not more likely to survive than patients receiving rehabilitation therapy after ECMO treatment (52% vs 63%; χ2 = 2.37; P = .161). </t>
  </si>
  <si>
    <t xml:space="preserve">The datasets used and/or analyzed during the current study are available from the corresponding author on reasonable request. </t>
  </si>
  <si>
    <t>Kirby.mayer@uky.edu</t>
  </si>
  <si>
    <t>Yuzlu</t>
  </si>
  <si>
    <t>https://doi.org/10.1093/ptj/pzab298</t>
  </si>
  <si>
    <t>The Effect of 2 Different Dual-Task Balance Training Methods on Balance and Gait in Older Adults: A Randomized Controlled Trial</t>
  </si>
  <si>
    <t>We hypothesized that consecutive dual-task balance training would be as effective as IDTT on balance</t>
  </si>
  <si>
    <t xml:space="preserve">In our study, there was no statistical difference in changes in balance (BBS, TUG-ST) and gait speed (10MWT-ST, 10MWT- DT) between the groups </t>
  </si>
  <si>
    <t xml:space="preserve">Eta2 = 0.565 </t>
  </si>
  <si>
    <t>https://www.clinicaltrials.gov/ct2/show/NCT03981692</t>
  </si>
  <si>
    <t>ptsemraoguz@gmail.com.tr</t>
  </si>
  <si>
    <t>Prusynski</t>
  </si>
  <si>
    <t>https://doi.org/10.1093/ptj/pzab292</t>
  </si>
  <si>
    <t>Skilled Nursing Facility Organizational Characteristics Are More Strongly Associated With Multiparticipant Therapy Provision Than Patient Characteristics</t>
  </si>
  <si>
    <t xml:space="preserve">Patients in facilities in states with moratoria on SNF expansion had 37% lower odds of receiving multiparticipant therapy. </t>
  </si>
  <si>
    <t xml:space="preserve">rachelp1@uw.edu </t>
  </si>
  <si>
    <t>Warden</t>
  </si>
  <si>
    <t>https://doi.org/10.1093/ptj/pzab299</t>
  </si>
  <si>
    <t>Sex- and Age-Specific Centile Curves and Downloadable Calculator for Clinical Muscle Strength Tests to Identify Probable Sarcopenia</t>
  </si>
  <si>
    <t xml:space="preserve">stwarden@iu.edu </t>
  </si>
  <si>
    <t>https://doi.org/10.1093/ptj/pzab287</t>
  </si>
  <si>
    <t>Physical Therapists in Oncology Settings: Experiences in Delivering Cancer Rehabilitation Services, Barriers to Care, and Service Development Needs</t>
  </si>
  <si>
    <t xml:space="preserve">brennl10@tcd.ie </t>
  </si>
  <si>
    <t>Butera</t>
  </si>
  <si>
    <t>https://doi.org/10.1093/ptj/pzab283</t>
  </si>
  <si>
    <t>Low Risk for Persistent Back Pain Disability Is Characterized by Lower Pain Sensitivity and Higher Physical Performance</t>
  </si>
  <si>
    <t xml:space="preserve">low-risk SBT subgroup would demonstrate lower pain sensitivity and/or higher physical performance measures compared with medium- and high-risk SBT subgroups. </t>
  </si>
  <si>
    <t xml:space="preserve">Lower pain sensitivity and higher physical performance characterized the low-risk SBT subgroup and may represent additional LBP prognostic factors associated with persistent disability </t>
  </si>
  <si>
    <t xml:space="preserve">Hedge g </t>
  </si>
  <si>
    <t xml:space="preserve">katie.butera@cuanschutz.edu </t>
  </si>
  <si>
    <t>https://doi.org/10.1093/ptj/pzab280</t>
  </si>
  <si>
    <t>An Exploration of the Experiences of Physical Therapists Who Identify as LGBTQIA+: Navigating Sexual Orientation and Gender Identity in Clinical, Academic, and Professional Roles</t>
  </si>
  <si>
    <t xml:space="preserve">m.ross@uq.edu.au </t>
  </si>
  <si>
    <t>Yona</t>
  </si>
  <si>
    <t>https://doi.org/10.1093/ptj/pzab278</t>
  </si>
  <si>
    <t>High Levels of Self-Reported Depressive Symptoms Among Physical Therapists and Physical Therapist Students Are Associated With Musculoskeletal Pain: A Cross-Sectional Study</t>
  </si>
  <si>
    <t>Odds ratios can be interpreted as an effect size</t>
  </si>
  <si>
    <t>asafweisman@gmail.com</t>
  </si>
  <si>
    <t xml:space="preserve">P &lt; .05 </t>
  </si>
  <si>
    <t>Chevan</t>
  </si>
  <si>
    <t>https://doi.org/10.1093/ptj/pzab306</t>
  </si>
  <si>
    <t>Mind the Gap: An Analysis of Physical Therapist Earnings in the United States by Male/Female Sex</t>
  </si>
  <si>
    <t xml:space="preserve">R2 </t>
  </si>
  <si>
    <t xml:space="preserve">Data for this manuscript are publicly available through the US Census Bureau and are not individually identifiable. </t>
  </si>
  <si>
    <t xml:space="preserve">jchevan@springfieldcollege.edu </t>
  </si>
  <si>
    <t>Dakic</t>
  </si>
  <si>
    <t>https://doi.org/10.1093/ptj/pzab284</t>
  </si>
  <si>
    <t>Pelvic Floor Symptoms Are an Overlooked Barrier to Exercise Participation: A Cross-Sectional Online Survey of 4556 Women Who Are Symptomatic</t>
  </si>
  <si>
    <t xml:space="preserve">investigate the association between reporting PF symptoms as an exercise barrier and low PA levels. </t>
  </si>
  <si>
    <t xml:space="preserve">In this large cohort, 1 in 3 women who are symptomatic iden- tified their PF symptoms as a substantial barrier to exercise, causing them to cease exercise often or all of the time. Women whose symptoms were a substantial barrier to exercise had greater odds of reporting low levels of PA </t>
  </si>
  <si>
    <t xml:space="preserve">Odds ratios </t>
  </si>
  <si>
    <t xml:space="preserve">jodie.dakic@monash.edu </t>
  </si>
  <si>
    <t>Cabral</t>
  </si>
  <si>
    <t>https://doi.org/10.1093/ptj/pzab305</t>
  </si>
  <si>
    <t>Are Perineal Massage and Instrument-Assisted Perineal Stretching With Short Protocol Effective for Increasing Pelvic Floor Muscle Extensibility? A Randomized Controlled Trial</t>
  </si>
  <si>
    <t xml:space="preserve">Intergroup Difference </t>
  </si>
  <si>
    <t xml:space="preserve">vanessabaldon@ufu.br </t>
  </si>
  <si>
    <t>Torres-Lacomba</t>
  </si>
  <si>
    <t>https://doi.org/10.1093/ptj/pzab314</t>
  </si>
  <si>
    <t>Manual Lymph Drainage With Progressive Arm Exercises for Axillary Web Syndrome After Breast Cancer Surgery: A Randomized Controlled Trial</t>
  </si>
  <si>
    <t>this study aimed to determine the effectiveness of a physical therapy program tailored to AWS in improving pain</t>
  </si>
  <si>
    <t xml:space="preserve">Compared with the control group, the physical therapy group showed significant and clinically relevant improvements in the primary outcome (self-reported pain intensity) at the primary and 3-month follow-ups. </t>
  </si>
  <si>
    <t xml:space="preserve">The differences between groups were also clinically meaningful at A1 (−23.94 mm) and A2 (−14.22 mm) </t>
  </si>
  <si>
    <t>https://clinicaltrials.gov/ct2/show/NCT02224261</t>
  </si>
  <si>
    <t xml:space="preserve">b.navarro@uah.es </t>
  </si>
  <si>
    <t>JPT</t>
  </si>
  <si>
    <t>https://doi.org/10.1016/j.jphys.2021.12.007</t>
  </si>
  <si>
    <t>Clinical placements in private practice for physiotherapy students are perceived as safe and beneficial for students, private practices and universities: a national mixed-methods study</t>
  </si>
  <si>
    <t>Ignácio Antônio</t>
  </si>
  <si>
    <t>https://doi.org/10.1016/j.jphys.2021.12.004</t>
  </si>
  <si>
    <t>Intravaginal electrical stimulation increases voluntarily pelvic floor muscle contractions in women who are unable to voluntarily contract their pelvic floor muscles: a randomised trial</t>
  </si>
  <si>
    <t>absolute risk difference 0.24</t>
  </si>
  <si>
    <t>https://clinicaltrials.gov/ct2/show/NCT03319095</t>
  </si>
  <si>
    <t>Individual participant data are presented in Table 6 on the eAddenda.</t>
  </si>
  <si>
    <t>cristine@fmrp.usp.br</t>
  </si>
  <si>
    <t>21/12/2021</t>
  </si>
  <si>
    <t>Gravier</t>
  </si>
  <si>
    <t>https://doi.org/10.1016/j.jphys.2021.12.010</t>
  </si>
  <si>
    <t>Prehabilitation sessions can be provided more frequently in a shortened regimen with similar or better efficacy in people with non-small cell lung cancer: a randomised trial</t>
  </si>
  <si>
    <t>The mean between-group difference in the change in V_ O2peak was 1.2 ml/kg/min</t>
  </si>
  <si>
    <t>https://clinicaltrials.gov/ct2/show/NCT03936764</t>
  </si>
  <si>
    <t>f.gravier@adirhautenormandie.com</t>
  </si>
  <si>
    <t>Gimenez</t>
  </si>
  <si>
    <t>https://doi.org/10.1016/j.jphys.2021.12.011</t>
  </si>
  <si>
    <t>Pelvic floor muscle function differs between supine and standing positions in women with stress urinary incontinence: an experimental crossover study</t>
  </si>
  <si>
    <t>The pressure recorded using manometry during an MVC (primary outcome) was lower in standing than in supine, with a mean difference of 27 cmH2O</t>
  </si>
  <si>
    <t>marciamariagimenez@gmail.com</t>
  </si>
  <si>
    <t>https://doi.org/10.1016/j.jphys.2022.02.002</t>
  </si>
  <si>
    <t>An international core capability framework for physiotherapists delivering telephone-based care</t>
  </si>
  <si>
    <t>k.bennell@unimelb.edu.au</t>
  </si>
  <si>
    <t>Boujibar</t>
  </si>
  <si>
    <t>https://doi.org/10.1016/j.jphys.2022.03.001</t>
  </si>
  <si>
    <t>The 6-minute stepper test and the sit-to-stand test predict complications after major pulmonary resection via minimally invasive surgery: a prospective inception cohort study</t>
  </si>
  <si>
    <t>without significant difference between both AUCs (0.031)</t>
  </si>
  <si>
    <t>https://clinicaltrials.gov/ct2/show/NCT03824977</t>
  </si>
  <si>
    <t>F.boujibar@gmail.com</t>
  </si>
  <si>
    <t>Shah</t>
  </si>
  <si>
    <t>https://doi.org/10.1016/j.jphys.2022.03.007</t>
  </si>
  <si>
    <t>Supervised, individualised exercise reduces fatigue and improves strength and quality of life more than unsupervised home exercise in people with chronic Guillain-Barré syndrome: a randomised trial</t>
  </si>
  <si>
    <t>the median betweengroup difference in the amount of improvement in the 100-point Barthel Index was 5 points</t>
  </si>
  <si>
    <t>http://www.ctri.nic.in/Clinicaltrials/pdf_generate.php?trialid=13209&amp;EncHid=&amp;modid=&amp;compid=%27,%2713209det%27</t>
  </si>
  <si>
    <t>Individual participant data are presented in Table 4 on the eAddenda.</t>
  </si>
  <si>
    <t>manishasdr@gmail.com</t>
  </si>
  <si>
    <t>De Vrieze</t>
  </si>
  <si>
    <t>https://doi.org/10.1016/j.jphys.2022.03.010</t>
  </si>
  <si>
    <t>Manual lymphatic drainage with or without fluoroscopy guidance did not substantially improve the effect of decongestive lymphatic therapy in people with breast cancer-related lymphoedema (EFforT-BCRL trial): a multicentre randomised trial</t>
  </si>
  <si>
    <t>between-group differences and their CIs having a magnitude less than about 2 percentage points</t>
  </si>
  <si>
    <t>https://clinicaltrials.gov/ct2/show/NCT02609724</t>
  </si>
  <si>
    <t>tessa.devrieze@kuleuven.be</t>
  </si>
  <si>
    <t>Cacciari</t>
  </si>
  <si>
    <t>https://doi.org/10.1016/j.jphys.2022.06.001</t>
  </si>
  <si>
    <t>Group-based pelvic floor muscle training is a more cost-effective approach to treat urinary incontinence in older women: economic analysis of a randomised trial</t>
  </si>
  <si>
    <t>mean difference 9.0 (95% CI 7.6 to 10.3) and 8.9 (95% CI 7.7 to 10.2) for the group-based and individual PFMT, respectively.</t>
  </si>
  <si>
    <t>https://clinicaltrials.gov/ct2/show/NCT02039830</t>
  </si>
  <si>
    <t>chantal.dumoulin@umontreal.ca</t>
  </si>
  <si>
    <t>23/06/2022</t>
  </si>
  <si>
    <t>Essam El-Sayed Felaya</t>
  </si>
  <si>
    <t>https://doi.org/10.1016/j.jphys.2022.06.002</t>
  </si>
  <si>
    <t>Trunk stabilising exercises promote sternal stability in patients after median sternotomy for heart valve surgery: a randomised trial</t>
  </si>
  <si>
    <t>Therefore, the between-group difference in change provided an estimate of the effect of the exercise regimen on sternal separation: MD 0.09 cm (95% CI 0.07 to 0.11) less separation in the experimental group</t>
  </si>
  <si>
    <t>https://clinicaltrials.gov/ct2/show/NCT04632914</t>
  </si>
  <si>
    <t>elsayedessam22@cu.edu.eg</t>
  </si>
  <si>
    <t>Knoop</t>
  </si>
  <si>
    <t>https://doi.org/10.1016/j.jphys.2022.06.005</t>
  </si>
  <si>
    <t>Stratified exercise therapy does not improve outcomes compared with usual exercise therapy in people with knee osteoarthritis (OCTOPuS study): a cluster randomised trial</t>
  </si>
  <si>
    <t xml:space="preserve">The adjusted mean differences between the experimental and control arms on the primary outcomes knee pain (numerical rating scale) and physical function (KOOS ADL) at T3 were 0.2 </t>
  </si>
  <si>
    <t>NL7463</t>
  </si>
  <si>
    <t>Individual participant data are presented in Table 5 on the eAddenda.</t>
  </si>
  <si>
    <t>j.knoop@vu.nl</t>
  </si>
  <si>
    <t>24/06/2022</t>
  </si>
  <si>
    <t>Shields</t>
  </si>
  <si>
    <t>https://doi.org/10.1093/ptj/pzab248</t>
  </si>
  <si>
    <t>Precision Rehabilitation: How Lifelong Healthy Behaviors Modulate Biology, Determine Health, and Affect Populations</t>
  </si>
  <si>
    <t>https://doi.org/10.1093/ptj/pzab247</t>
  </si>
  <si>
    <t>Epigenetics and the International Classification of Functioning, Disability and Health Model: Bridging Nature, Nurture, and Patient-Centered Population Health</t>
  </si>
  <si>
    <t>Snyder-Mackler</t>
  </si>
  <si>
    <t>https://doi.org/10.1093/ptj/pzab245</t>
  </si>
  <si>
    <t>Holistic Rehabilitation: Biological Embedding of Social Adversity and Its Health Implications</t>
  </si>
  <si>
    <t>Severin</t>
  </si>
  <si>
    <t>https://doi.org/10.1093/ptj/pzab253</t>
  </si>
  <si>
    <t>Precision Medicine and Physical Therapy: A Healthy Living Medicine Approach for the Next Century</t>
  </si>
  <si>
    <t>Magnusson</t>
  </si>
  <si>
    <t>https://doi.org/10.1093/ptj/pzab244</t>
  </si>
  <si>
    <t>Strengthening Population Health Perspectives in Physical Therapist Practice Using Epigenetics</t>
  </si>
  <si>
    <t>Saliba</t>
  </si>
  <si>
    <t>https://doi.org/10.1093/ptj/pzab254</t>
  </si>
  <si>
    <t>Effect of Positive Expiratory Pressure Therapy on Lung Volumes and Health Outcomes in Adults With Chest Trauma: A Systematic Review and Meta-Analysis</t>
  </si>
  <si>
    <t>21/01/2021</t>
  </si>
  <si>
    <t>Childs</t>
  </si>
  <si>
    <t>https://doi.org/10.1093/ptj/pzab239</t>
  </si>
  <si>
    <t>Challenging Assumptions About the Future Supply and Demand of Physical Therapists in the United States</t>
  </si>
  <si>
    <t>Feng</t>
  </si>
  <si>
    <t>https://doi.org/10.1093/ptj/pzab236</t>
  </si>
  <si>
    <t>A Systematic Review and Meta-Analysis of Exercise Interventions and Use of Exercise Principles to Reduce Fear of Falling in Community-Dwelling Older Adults</t>
  </si>
  <si>
    <t>25/12/2020</t>
  </si>
  <si>
    <t>Pugliese</t>
  </si>
  <si>
    <t>https://doi.org/10.1093/ptj/pzab255</t>
  </si>
  <si>
    <t>The Manual Therapy and Strengthening for the Hip (MASH) Trial: Protocol for a Multisite Randomized Trial of a Subgroup of Older Adults With Chronic Back and Hip Pain</t>
  </si>
  <si>
    <t>15/04/2021</t>
  </si>
  <si>
    <t>Sinnige</t>
  </si>
  <si>
    <t>https://doi.org/10.1093/ptj/pzab249</t>
  </si>
  <si>
    <t>Using a Learning Health System to Improve Physical Therapy Care for Patients With Intermittent Claudication: Lessons Learned From the ClaudicatioNet Quality System </t>
  </si>
  <si>
    <t>Leech</t>
  </si>
  <si>
    <t>https://doi.org/10.1093/ptj/pzab250</t>
  </si>
  <si>
    <t>Updates in Motor Learning: Implications for Physical Therapist Practice and Education</t>
  </si>
  <si>
    <t>Dunleavy</t>
  </si>
  <si>
    <t>https://doi.org/10.1093/ptj/pzab238</t>
  </si>
  <si>
    <t>Embedding Population Health in Physical Therapist Professional Education</t>
  </si>
  <si>
    <t>Vlegels</t>
  </si>
  <si>
    <t>https://doi.org/10.1093/ptj/pzab205</t>
  </si>
  <si>
    <t>On “An Analysis of the Relationship Between the Utilization of Physical Therapy Services and Outcomes for Patients With Acute Stroke.” Freburger JK. Phys Ther. 1999;79:906–918</t>
  </si>
  <si>
    <t>Freburger</t>
  </si>
  <si>
    <t>https://doi.org/10.1093/ptj/pzab206</t>
  </si>
  <si>
    <t>Author Response to Vlegels J</t>
  </si>
  <si>
    <t>Wang</t>
  </si>
  <si>
    <t>https://doi.org/10.1093/ptj/pzab221</t>
  </si>
  <si>
    <t>On “Apparent Discordance Between the Epidemiology of COVID-19 and Recommended Outcomes and Treatments: A Scoping Review.” Webber SC, Tittlemier BJ, Loewen HJ. Phys Ther. 2021:101;pzab155. https://doi.org/10.1093/ptj/pzab155 </t>
  </si>
  <si>
    <t>Webber</t>
  </si>
  <si>
    <t>https://doi.org/10.1093/ptj/pzab222</t>
  </si>
  <si>
    <t>Author Response to Liu et al</t>
  </si>
  <si>
    <t>Hedman</t>
  </si>
  <si>
    <t>https://doi.org/10.1093/ptj/pzab237</t>
  </si>
  <si>
    <t>On “Reflections on the Wisdom of Profession-Specific Diagnostic Labels.” Jette AM. Phys Ther. 2021; 101:pzab139. https://doi.org/10.1093/ptj/pzab139</t>
  </si>
  <si>
    <t>https://doi.org/10.1093/ptj/pzab207</t>
  </si>
  <si>
    <t>Freburger JK. An Analysis of the Relationship Between the Utilization of Physical Therapy Services and Outcomes for Patients With Acute Stroke. Phys Ther. 1999;79:906–918. https://doi.org/10.1093/ptj/79.10.906 </t>
  </si>
  <si>
    <t>correction</t>
  </si>
  <si>
    <t>Lundberg</t>
  </si>
  <si>
    <t>https://doi.org/10.1093/ptj/pzac007</t>
  </si>
  <si>
    <t>Fear of Movement: Past, Present, and Future for Rehabilitation and Health</t>
  </si>
  <si>
    <t>Caneiro</t>
  </si>
  <si>
    <t>https://doi.org/10.1093/ptj/pzab271</t>
  </si>
  <si>
    <t>From Fear to Safety: A Roadmap to Recovery From Musculoskeletal Pain</t>
  </si>
  <si>
    <t>Kvist</t>
  </si>
  <si>
    <t>https://doi.org/10.1093/ptj/pzab272</t>
  </si>
  <si>
    <t>Fear of Movement and Reinjury in Sports Medicine: Relevance for Rehabilitation and Return to Sport</t>
  </si>
  <si>
    <t>den Hollander</t>
  </si>
  <si>
    <t>https://doi.org/10.1093/ptj/pzab270</t>
  </si>
  <si>
    <t>Exposure in Vivo as a Treatment Approach to Target Pain-Related Fear: Theory and New Insights From Research and Clinical Practice</t>
  </si>
  <si>
    <t>Ippersiel</t>
  </si>
  <si>
    <t>https://doi.org/10.1093/ptj/pzab274</t>
  </si>
  <si>
    <t>The Relationship Between Pain-Related Threat and Motor Behavior in Nonspecific Low Back Pain: A Systematic Review and Meta-Analysis</t>
  </si>
  <si>
    <t>22/12/2021</t>
  </si>
  <si>
    <t>Kolnes</t>
  </si>
  <si>
    <t>https://doi.org/10.1093/ptj/pzab242</t>
  </si>
  <si>
    <t>Stressed and Distressed: Potential Underpinnings of Exercise-Related Inspiratory Distress in Adolescent Sport Performers</t>
  </si>
  <si>
    <t>Angelo-Garcia</t>
  </si>
  <si>
    <t>https://doi.org/10.1093/ptj/pzab261</t>
  </si>
  <si>
    <t>Quality of Care Indicators for Hospital Physical Therapy Units: A Systematic Review </t>
  </si>
  <si>
    <t>Villanueva-Ruiz</t>
  </si>
  <si>
    <t>https://doi.org/10.1093/ptj/pzab259</t>
  </si>
  <si>
    <t>Effectiveness of Specific Neck Exercise for Nonspecific Neck Pain; Usefulness of Strategies for Patient Selection and Tailored Exercise—A Systematic Review With Meta-Analysis</t>
  </si>
  <si>
    <t>de Oliveira</t>
  </si>
  <si>
    <t>https://doi.org/10.1093/ptj/pzab263</t>
  </si>
  <si>
    <t>Reproducibility of Assessment Tests Addressing Body Structure and Function and Activity in Older Adults With Dementia: A Systematic Review</t>
  </si>
  <si>
    <t>Oatis</t>
  </si>
  <si>
    <t>https://doi.org/10.1093/ptj/pzab276</t>
  </si>
  <si>
    <t>On “Phase III Trials of Enhanced Versus Usual Care Physical Therapy for Patients at Risk for Poor Outcomes Following Knee Arthroplasty: A Perspective on Meaning and a Way Forward.” Riddle DL, Hamilton DF, Dumenci L, Beard DJ. Phys Ther. 2021;101:pzab186. https://doi.org/10.1093/ptj/pzab186</t>
  </si>
  <si>
    <t>Riddle</t>
  </si>
  <si>
    <t>https://doi.org/10.1093/ptj/pzab277</t>
  </si>
  <si>
    <t>Author Response to Oatis et al</t>
  </si>
  <si>
    <t>Jensen</t>
  </si>
  <si>
    <t>https://doi.org/10.1093/ptj/pzab257</t>
  </si>
  <si>
    <t>Time to Shine the Light</t>
  </si>
  <si>
    <t>https://doi.org/10.1093/ptj/pzac013</t>
  </si>
  <si>
    <t>“The Paradox of Physical Therapy”</t>
  </si>
  <si>
    <t>Motl</t>
  </si>
  <si>
    <t>https://doi.org/10.1093/ptj/pzab266</t>
  </si>
  <si>
    <t>Behavior Change Interventions for Health Promotion in Physical Therapist Research and Practice: An Integrative Approach</t>
  </si>
  <si>
    <t>Varangot-Reille</t>
  </si>
  <si>
    <t>https://doi.org/10.1093/ptj/pzab308</t>
  </si>
  <si>
    <t>Exercise and Manual Therapy for the Treatment of Primary Headache: An Umbrella and Mapping Review</t>
  </si>
  <si>
    <t>22/02/2021</t>
  </si>
  <si>
    <t>27/01/2022</t>
  </si>
  <si>
    <t>Cagliari</t>
  </si>
  <si>
    <t>https://doi.org/10.1093/ptj/pzab288</t>
  </si>
  <si>
    <t>Feasibility and Safety of Physical Exercise to Preserve Bone Health in Men With Prostate Cancer Receiving Androgen Deprivation Therapy: A Systematic Review </t>
  </si>
  <si>
    <t>Lopez-Garzon</t>
  </si>
  <si>
    <t>https://doi.org/10.1093/ptj/pzab282</t>
  </si>
  <si>
    <t>Prevention of Chemotherapy-Induced Peripheral Neuropathy With PRESIONA, a Therapeutic Exercise and Blood Flow Restriction Program: A Randomized Controlled Study Protocol</t>
  </si>
  <si>
    <t>Siengsukon</t>
  </si>
  <si>
    <t>https://doi.org/10.1093/ptj/pzab285</t>
  </si>
  <si>
    <t>Physical Therapists’ Role in Addressing Acute Insomnia: Could We Prevent Chronic Insomnia—and Chronic Pain?</t>
  </si>
  <si>
    <t>https://doi.org/10.1093/ptj/pzab293</t>
  </si>
  <si>
    <t>Mindfulness and Acceptance–Based Interventions in Physical Therapist Practice: The Time Is Now</t>
  </si>
  <si>
    <t>Rethorn</t>
  </si>
  <si>
    <t>https://doi.org/10.1093/ptj/pzab291</t>
  </si>
  <si>
    <t>Physical Therapists' Knowledge, Skills, Beliefs, and Organizations Impact Physical Activity Promotion: A Systematic Review and Meta-Analysis</t>
  </si>
  <si>
    <t>17/03/2021</t>
  </si>
  <si>
    <t>Deutsch</t>
  </si>
  <si>
    <t>https://doi.org/10.1093/ptj/pzab281</t>
  </si>
  <si>
    <t>Updated Integrated Framework for Making Clinical Decisions Across the Lifespan and Health Conditions </t>
  </si>
  <si>
    <t>Miyata</t>
  </si>
  <si>
    <t>https://doi.org/10.1093/ptj/pzac009</t>
  </si>
  <si>
    <t>On “Insights Into the Mini-BESTest Scoring System: Comparison of 6 Different Structural Models.” Godi M, Arcolin I, Leavy B, Giardini M, Corna S, Franzén E. Phys Ther.2021;101:pzab180. https://doi.org/10.1093/ptj/pzab180</t>
  </si>
  <si>
    <t>https://doi.org/10.1016/j.jphys.2021.12.001</t>
  </si>
  <si>
    <t>Statistical inference through estimation: recommendations from the International Society of Physiotherapy Journal Editors</t>
  </si>
  <si>
    <t>Jane Chalmers</t>
  </si>
  <si>
    <t>https://doi.org/10.1016/j.jphys.2021.12.003</t>
  </si>
  <si>
    <t>Pelvic health</t>
  </si>
  <si>
    <t>https://doi.org/10.1016/j.jphys.2021.12.012</t>
  </si>
  <si>
    <t>Physiotherapy management for COVID-19 in the acute hospital setting and beyond: an update to clinical practice recommendations</t>
  </si>
  <si>
    <t>23/12/2021</t>
  </si>
  <si>
    <t>Tsang</t>
  </si>
  <si>
    <t>https://doi.org/10.1016/j.jphys.2021.12.009</t>
  </si>
  <si>
    <t>Degree and pattern of dual-task interference during walking vary with component tasks in people after stroke: a systematic review</t>
  </si>
  <si>
    <t>https://doi.org/10.1016/j.jphys.2021.10.002</t>
  </si>
  <si>
    <t>Critically appraised paper: A task-specific sit-to-stand training program for children with cerebral palsy improves mobility and self-care function [synopsis]</t>
  </si>
  <si>
    <t>Toovey</t>
  </si>
  <si>
    <t>https://doi.org/10.1016/j.jphys.2021.10.001</t>
  </si>
  <si>
    <t>Critically appraised paper: A task-specific sit-to-stand training program for children with cerebral palsy improves mobility and self-care function [commentary]</t>
  </si>
  <si>
    <t>https://doi.org/10.1016/j.jphys.2021.11.001</t>
  </si>
  <si>
    <t>Critically appraised paper: In people reporting dyspnoea following COVID-19 hospitalisation, additional telerehabilitation is more effective at improving exercise capacity, muscle strength and the physical component of quality of life than education alone </t>
  </si>
  <si>
    <t>Maddocks</t>
  </si>
  <si>
    <t>https://doi.org/10.1016/j.jphys.2021.11.003</t>
  </si>
  <si>
    <t>https://doi.org/10.1016/j.jphys.2021.11.005</t>
  </si>
  <si>
    <t>Critically appraised paper: Progressive exercise is not superior to best practice advice, and steroid injection is not superior to no injection, for rotator cuff disorders</t>
  </si>
  <si>
    <t>Malliaras</t>
  </si>
  <si>
    <t>https://doi.org/10.1016/j.jphys.2021.11.006</t>
  </si>
  <si>
    <t>Critically appraised paper: Progressive exercise is not superior to best practice advice, and steroid injection is not superior to no injection, for rotator cuff disorders </t>
  </si>
  <si>
    <t>https://doi.org/10.1016/j.jphys.2021.11.007</t>
  </si>
  <si>
    <t>Critically appraised paper: Task-oriented exercise improved disability, pain and quality of life compared with general physiotherapy for surgically treated proximal humeral fractures</t>
  </si>
  <si>
    <t>Bruder</t>
  </si>
  <si>
    <t>https://doi.org/10.1016/j.jphys.2021.11.008</t>
  </si>
  <si>
    <t>Critically appraised paper: Task-oriented exercise improved disability, pain and quality of life compared with general physiotherapy for surgically treated proximal humeral fractures </t>
  </si>
  <si>
    <t>Parry</t>
  </si>
  <si>
    <t>https://doi.org/10.1016/j.jphys.2021.05.003</t>
  </si>
  <si>
    <t>Clinimetrics: The Physical Function in ICU test-scored</t>
  </si>
  <si>
    <t>Hoffman</t>
  </si>
  <si>
    <t>https://doi.org/10.1016/j.jphys.2021.06.019</t>
  </si>
  <si>
    <t>Clinimetrics: Core Outcome Set for trials with Coronavirus disease 2019 (COVID-19-COS)</t>
  </si>
  <si>
    <t>https://doi.org/10.1016/j.jphys.2021.11.004</t>
  </si>
  <si>
    <t>Appraisal of Clinical Practice Guideline: Physical Frailty: ICFSR International Clinical Practice Guidelines for Identification and Management</t>
  </si>
  <si>
    <t>https://doi.org/10.1016/j.jphys.2021.12.005</t>
  </si>
  <si>
    <t>Appraisal of Clinical Practice Guideline: International clinical practice recommendations on the definition, diagnosis, assessment, intervention and psychosocial aspects of developmental coordination disorder</t>
  </si>
  <si>
    <t>Ayre</t>
  </si>
  <si>
    <t>https://doi.org/10.1016/j.jphys.2021.11.002</t>
  </si>
  <si>
    <t>Research Note: Thematic analysis in qualitative research</t>
  </si>
  <si>
    <t>Tian</t>
  </si>
  <si>
    <t>https://doi.org/10.1016/j.jphys.2021.12.002</t>
  </si>
  <si>
    <t>Correspondence: Patient education in knee osteoarthritis</t>
  </si>
  <si>
    <t>Goff</t>
  </si>
  <si>
    <t>https://doi.org/10.1016/j.jphys.2021.12.008</t>
  </si>
  <si>
    <t>Correspondence: Author response to Tian et al</t>
  </si>
  <si>
    <t>https://doi.org/10.1016/j.jphys.2022.02.001</t>
  </si>
  <si>
    <t>Peer support to improve recovery after critical care for COVID-19</t>
  </si>
  <si>
    <t>https://doi.org/10.1016/j.jphys.2022.03.006</t>
  </si>
  <si>
    <t>Advice and education for spinal pain</t>
  </si>
  <si>
    <t>https://doi.org/10.1016/j.jphys.2022.03.008</t>
  </si>
  <si>
    <t>Corrigendum to ‘Statistical inference through estimation: recommendations from the International Society of Physiotherapy Journal Editors’ [J Physiother 2022;68:1–4]</t>
  </si>
  <si>
    <t>Vieira</t>
  </si>
  <si>
    <t>https://doi.org/10.1016/j.jphys.2022.03.011</t>
  </si>
  <si>
    <t>Telerehabilitation improves physical function and reduces dyspnoea in people with COVID-19 and post-COVID-19 conditions: a systematic review</t>
  </si>
  <si>
    <t>Silva</t>
  </si>
  <si>
    <t>https://doi.org/10.1016/j.jphys.2022.03.009</t>
  </si>
  <si>
    <t>No prognostic model for people with recent-onset low back pain has yet been demonstrated to be suitable for use in clinical practice: a systematic review</t>
  </si>
  <si>
    <t>https://doi.org/10.1016/j.jphys.2022.01.001</t>
  </si>
  <si>
    <t>Critically appraised paper: Intensive motor rehabilitation after stroke is more effective within the subacute than acute or chronic phase compared with standard rehabilitation</t>
  </si>
  <si>
    <t>Hayward</t>
  </si>
  <si>
    <t>https://doi.org/10.1016/j.jphys.2022.01.002</t>
  </si>
  <si>
    <t>Critically appraised paper: Intensive motor rehabilitation after stroke is more effective within the subacute than acute or chronic phase compared with standard rehabilitation </t>
  </si>
  <si>
    <t>https://doi.org/10.1016/j.jphys.2022.02.005</t>
  </si>
  <si>
    <t>Critically appraised paper: In people with chronic respiratory disease, telerehabilitation was equivalent to centre-based pulmonary rehabilitation at improving exercise capacity but may not be for dyspnoea</t>
  </si>
  <si>
    <t>Troosters</t>
  </si>
  <si>
    <t>https://doi.org/10.1016/j.jphys.2022.02.006</t>
  </si>
  <si>
    <t>https://doi.org/10.1016/j.jphys.2022.03.003</t>
  </si>
  <si>
    <t>Critically appraised paper: Balance training and cognitive-behavioural therapy are most promising for reducing fatigue severity in people with multiple sclerosis</t>
  </si>
  <si>
    <t>https://doi.org/10.1016/j.jphys.2022.03.002</t>
  </si>
  <si>
    <t>https://doi.org/10.1016/j.jphys.2022.03.004</t>
  </si>
  <si>
    <t>Critically appraised paper: Exercise is safe, clinically effective and cost-effective compared to usual care after non-reconstructive breast cancer surgery</t>
  </si>
  <si>
    <t>McNeely</t>
  </si>
  <si>
    <t>https://doi.org/10.1016/j.jphys.2022.03.005</t>
  </si>
  <si>
    <t>Critically appraised paper: Exercise is safe, clinically effective and cost-effective compared to usual care after non-reconstructive breast cancer surgery </t>
  </si>
  <si>
    <t>https://doi.org/10.1016/j.jphys.2021.07.001</t>
  </si>
  <si>
    <t>Clinimetrics: The European Organisation for Research and Treatment of Cancer (EORTC) QLQ-C30 questionnaire</t>
  </si>
  <si>
    <t>Amon</t>
  </si>
  <si>
    <t>https://doi.org/10.1016/j.jphys.2021.10.003</t>
  </si>
  <si>
    <t>Clinimetrics: Clinical Frailty Scale</t>
  </si>
  <si>
    <t>Moseley</t>
  </si>
  <si>
    <t>https://doi.org/10.1016/j.jphys.2022.02.003</t>
  </si>
  <si>
    <t>Research Note: Evaluating risk of bias in randomised controlled trials</t>
  </si>
  <si>
    <t>Astell-Burt</t>
  </si>
  <si>
    <t>https://doi.org/10.1016/j.jphys.2022.05.016</t>
  </si>
  <si>
    <t>Nature prescriptions for community and planetary health: unrealised potential to improve compliance and outcomes in physiotherapy</t>
  </si>
  <si>
    <t>Reubenson</t>
  </si>
  <si>
    <t>https://doi.org/10.1016/j.jphys.2022.05.012</t>
  </si>
  <si>
    <t>Clinical education of physiotherapy students</t>
  </si>
  <si>
    <t>Holland</t>
  </si>
  <si>
    <t>https://doi.org/10.1016/j.jphys.2022.06.006</t>
  </si>
  <si>
    <t>Physiotherapy management of interstitial lung disease</t>
  </si>
  <si>
    <t>13/06/2022</t>
  </si>
  <si>
    <t>Al Attar</t>
  </si>
  <si>
    <t>https://doi.org/10.1016/j.jphys.2022.05.019</t>
  </si>
  <si>
    <t>Injury prevention programs that include balance training exercises reduce ankle injury rates among soccer players: a systematic review</t>
  </si>
  <si>
    <t>Nascimento</t>
  </si>
  <si>
    <t>https://doi.org/10.1016/j.jphys.2022.05.018</t>
  </si>
  <si>
    <t>Home-based exercises are as effective as equivalent doses of centre-based exercises for improving walking speed and balance after stroke: a systematic review</t>
  </si>
  <si>
    <t>https://doi.org/10.1016/j.jphys.2022.05.010</t>
  </si>
  <si>
    <t>Critically appraised paper: Early surgery is not superior to exercise and education with the option of later surgery for meniscal tears in young adults</t>
  </si>
  <si>
    <t>Culvenor</t>
  </si>
  <si>
    <t>https://doi.org/10.1016/j.jphys.2022.05.011</t>
  </si>
  <si>
    <t>Critically appraised paper: Early surgery is not superior to exercise and education with the option of later surgery for meniscal tears in young adults </t>
  </si>
  <si>
    <t>https://doi.org/10.1016/j.jphys.2022.05.014</t>
  </si>
  <si>
    <t>Critically appraised paper: High-intensity interval training after stroke improves some aspects of physical function, but benefits are not sustained</t>
  </si>
  <si>
    <t>https://doi.org/10.1016/j.jphys.2022.05.015</t>
  </si>
  <si>
    <t>Critically appraised paper: High-intensity interval training after stroke improves some aspects of physical function, but benefits are not sustained </t>
  </si>
  <si>
    <t>https://doi.org/10.1016/j.jphys.2022.05.002</t>
  </si>
  <si>
    <t>Critically appraised paper: For women at risk of breast cancer-related lymphoedema, prophylactic compression sleeve usage reduces and delays arm swelling</t>
  </si>
  <si>
    <t>Czerniec</t>
  </si>
  <si>
    <t>https://doi.org/10.1016/j.jphys.2022.05.003</t>
  </si>
  <si>
    <t>Critically appraised paper: For women at high risk of breast cancer-related lymphoedema, prophylactic compression sleeve usage reduces and delays occurrence of arm swelling</t>
  </si>
  <si>
    <t>https://doi.org/10.1016/j.jphys.2022.05.004</t>
  </si>
  <si>
    <t>Critically appraised paper: In people with chronic obstructive pulmonary disease, a 6-week behaviour change intervention was not superior to a sham intervention at reducing time spent in sedentary behaviour</t>
  </si>
  <si>
    <t>Hill</t>
  </si>
  <si>
    <t>https://doi.org/10.1016/j.jphys.2022.05.005</t>
  </si>
  <si>
    <t>Critically appraised paper: In people with chronic obstructive pulmonary disease, a six-week behaviour change intervention was not superior to a sham intervention at reducing time spent in sedentary behaviour </t>
  </si>
  <si>
    <t>https://doi.org/10.1016/j.jphys.2021.10.004</t>
  </si>
  <si>
    <t>Clinimetrics: The Central Sensitisation Inventory: a useful screening tool for clinicians, but not the gold standard</t>
  </si>
  <si>
    <t>Engelbert</t>
  </si>
  <si>
    <t>https://doi.org/10.1016/j.jphys.2022.02.004</t>
  </si>
  <si>
    <t>Clinimetrics: Assessment of generalised joint hypermobility: the Beighton score</t>
  </si>
  <si>
    <t>https://doi.org/10.1016/j.jphys.2022.05.006</t>
  </si>
  <si>
    <t>Appraisal of Clinical Practice Guideline: Clinical Practice Guideline for Physical Therapist Management of People With Rheumatoid Arthritis</t>
  </si>
  <si>
    <t>https://doi.org/10.1016/j.jphys.2022.05.001</t>
  </si>
  <si>
    <t>Appraisal of Clinical Practice Guideline: Physiotherapy for epidermolysis bullosa</t>
  </si>
  <si>
    <t>https://doi.org/10.1016/j.jphys.2022.05.009</t>
  </si>
  <si>
    <t>Research Note: Designing implementation trials in physiotherapy</t>
  </si>
  <si>
    <t>Lakens</t>
  </si>
  <si>
    <t>https://doi.org/10.1016/j.jphys.2022.06.004</t>
  </si>
  <si>
    <t>Correspondence: Reward, but do not yet require, interval hypothesis tests</t>
  </si>
  <si>
    <t>https://doi.org/10.1016/j.jphys.2022.06.003</t>
  </si>
  <si>
    <t>Correspondence: Response to Lakens</t>
  </si>
  <si>
    <t>Lord Ferguson</t>
  </si>
  <si>
    <t>https://doi.org/10.1093/ptj/pzac004</t>
  </si>
  <si>
    <t>Is the End of the Pandemic the End of Telerehabilitation?</t>
  </si>
  <si>
    <t>Twomey</t>
  </si>
  <si>
    <t>https://doi.org/10.1093/ptj/pzac005</t>
  </si>
  <si>
    <t>Chronic Fatigue and Postexertional Malaise in People Living With Long COVID: An Observational Study</t>
  </si>
  <si>
    <t xml:space="preserve">more breathing discomfort (U = 4938; PHolm = 1.000; r = 0.06). </t>
  </si>
  <si>
    <t>An anonymized dataset is available at https://osf.io/dxu63/.</t>
  </si>
  <si>
    <t xml:space="preserve">rosemary.twomey@ucalgary.ca </t>
  </si>
  <si>
    <t>https://doi.org/10.1101/2021.06.11.21258564</t>
  </si>
  <si>
    <t>https://doi.org/10.1093/ptj/pzab313</t>
  </si>
  <si>
    <t>Impact of Hospital-Based Rehabilitation Services on Discharge to the Community by Value-Based Payment Programs After Joint Replacement Surgery</t>
  </si>
  <si>
    <t xml:space="preserve">We hypothesized that hospitals participating in the BPCI or CJR value-based care models would have higher rates of community discharge after joint replacement </t>
  </si>
  <si>
    <t xml:space="preserve">Participation in BPCI or CJR was not associated with community discharge. </t>
  </si>
  <si>
    <t xml:space="preserve">Compared with those with a low amount of rehabilitation services per day, those with a medium amount of rehabili- tation services per day had a 20% to 28% increased odds of community discharge </t>
  </si>
  <si>
    <t xml:space="preserve">Amol.Karmarkar@vcuhealth.org </t>
  </si>
  <si>
    <t>Kelly</t>
  </si>
  <si>
    <t>https://doi.org/10.1093/ptj/pzab307</t>
  </si>
  <si>
    <t>eHealth Interventions to Support Self-Management in People With Musculoskeletal Disorders, “eHealth: It’s TIME”—A Scoping Review</t>
  </si>
  <si>
    <t>Bourke</t>
  </si>
  <si>
    <t>https://doi.org/10.1093/ptj/pzab290</t>
  </si>
  <si>
    <t>Use of Behavior Change Techniques Alongside Exercise in the Management of Rotator Cuff–Related Shoulder Pain: A Scoping Review</t>
  </si>
  <si>
    <t>Andias</t>
  </si>
  <si>
    <t>https://doi-org.proxy.bib.uottawa.ca/10.1093/ptj/pzab286</t>
  </si>
  <si>
    <t>The Onset of Chronic Musculoskeletal Pain in High School Adolescents: Associated Factors and the Role of Symptoms of Central Sensitization</t>
  </si>
  <si>
    <t>Being female (odds ratio[OR]=2.69,P&lt;.05) […] were significantly associated with chronic pain at 6-months follow-up</t>
  </si>
  <si>
    <t>osaandias@ua.pt</t>
  </si>
  <si>
    <t> 252</t>
  </si>
  <si>
    <t> Palumbo</t>
  </si>
  <si>
    <t>https://doi.org/10.1093/ptj/pzab310 </t>
  </si>
  <si>
    <t>Degree of Safety Against Falls Provided by 4 Different Prosthetic Knee Types in People With Transfemoral Amputation: A Retrospective Observational Study</t>
  </si>
  <si>
    <t>The maximum mean effect size after propensity score weighting over these variables was 0.102</t>
  </si>
  <si>
    <t>TheanonymizeddatathatsupportthefindingsofthisstudyareopenlyavailableinFigshare</t>
  </si>
  <si>
    <t>pierpaolo.palumbo@unibo.it</t>
  </si>
  <si>
    <t>Liew</t>
  </si>
  <si>
    <t>https://doi-org.proxy.bib.uottawa.ca/10.1093/ptj/pzac015</t>
  </si>
  <si>
    <t>Do Short-Term Effects Predict Long-Term Improvements in Women Who Receive Manual Therapy or Surgery for Carpal Tunnel Syndrome? A Bayesian Network Analysis of a Randomized Clinical Trial</t>
  </si>
  <si>
    <t>We hypothesize that the influence of early charge in symptom severity measured by pain intensity will mediate long-term change in function</t>
  </si>
  <si>
    <t>Baseline pain intensity was significantly associated with function at 12 months</t>
  </si>
  <si>
    <t>function at 12 months was 0.09 point (95% CI = 0.07 to 0.11 point) lower in the manual therapy group (suggesting better function) than in the surgery group</t>
  </si>
  <si>
    <t>https://clinicaltrials.gov/ct2/show/NCT01789645</t>
  </si>
  <si>
    <t>cesar.fernandez@urjc.es</t>
  </si>
  <si>
    <t>Osborne</t>
  </si>
  <si>
    <t>https://doi-org.proxy.bib.uottawa.ca/10.1093/ptj/pzab302</t>
  </si>
  <si>
    <t>Physical Therapist Management of Parkinson Disease: A Clinical Practice Guideline From the American Physical Therapy Association </t>
  </si>
  <si>
    <t>https://doi-org.proxy.bib.uottawa.ca/10.1093/ptj/pzab309</t>
  </si>
  <si>
    <t>Postural Maintenance Is Associated With Walking Ability in People Receiving Acute Rehabilitation After a Stroke</t>
  </si>
  <si>
    <t>The sizes of differences between group comparisons were determined by effect size (ES) and calculated as r = Z/ √N</t>
  </si>
  <si>
    <t xml:space="preserve">cywang@csmu.edu.tw </t>
  </si>
  <si>
    <t>Giangiardi</t>
  </si>
  <si>
    <t>https://doi-org.proxy.bib.uottawa.ca/10.1093/ptj/pzac006</t>
  </si>
  <si>
    <t>Functional Outcomes Associated With Independence in Walking Among People With Hereditary Ataxias: An Exploratory Cross-sectional Study</t>
  </si>
  <si>
    <t>we transformed the odds ratio values into prevalence ratio values with the following equation: PR = OR/[(1 − p0) + (p0 × OR)],38,39 where PR = prevalence ratio, OR = odds ratio, and p0 = proportion in the reference group.</t>
  </si>
  <si>
    <t xml:space="preserve">salouche@uol.com.br </t>
  </si>
  <si>
    <t>Kantak</t>
  </si>
  <si>
    <t>https://doi-org.proxy.bib.uottawa.ca/10.1093/ptj/pzab289</t>
  </si>
  <si>
    <t>Linking Pain and Motor Control: Conceptualization of Movement Deficits in Patients With Painful Conditions</t>
  </si>
  <si>
    <t>https://doi-org.proxy.bib.uottawa.ca/10.1093/ptj/pzab296</t>
  </si>
  <si>
    <t>The Critical Role of Nutrition Care to Improve Pain Management: A Global Call to Action for Physical Therapist Practice</t>
  </si>
  <si>
    <t>https://doi-org.proxy.bib.uottawa.ca/10.1093/ptj/pzab297</t>
  </si>
  <si>
    <t>Multidimensional Development and Adaptive Behavioral Functioning in Younger and Older Children With Rett Syndrome </t>
  </si>
  <si>
    <t>We hypothesized that  the 2 age groups would exhibit different developmental skills, with more severe regressions in older children with RTT</t>
  </si>
  <si>
    <t>The results reveal significant differences in developmental performance between older and younger children with RTT </t>
  </si>
  <si>
    <t>higher CSSs were correlated with reduced eye contact (β = −.23, </t>
  </si>
  <si>
    <t xml:space="preserve">yenwu@ntu.edu.tw </t>
  </si>
  <si>
    <t> P &lt; .05</t>
  </si>
  <si>
    <t>Cook</t>
  </si>
  <si>
    <t>https://doi-org.proxy.bib.uottawa.ca/10.1093/ptj/pzab294</t>
  </si>
  <si>
    <t>Understanding the Lived Experience of Caring for a Child With Severe Cerebral Palsy: A Critical Step Toward Psychologically Informed Family-Centered Care</t>
  </si>
  <si>
    <t xml:space="preserve">jason_e_cook@baylor.edu </t>
  </si>
  <si>
    <t>Brown</t>
  </si>
  <si>
    <t> https://doi-org.proxy.bib.uottawa.ca/10.1093/ptj/pzac003</t>
  </si>
  <si>
    <t>Including Arts in Rehabilitation Enhances Outcomes in the Psychomotor, Cognitive, and Affective Domains: A Scoping Review</t>
  </si>
  <si>
    <t>Wassinger</t>
  </si>
  <si>
    <t>https://doi-org.proxy.bib.uottawa.ca/10.1093/ptj/pzac008</t>
  </si>
  <si>
    <t>The Role of Patient Recovery Expectations in the Outcomes of Physical Therapist Intervention: A Systematic Review </t>
  </si>
  <si>
    <t>Starzec-Proserpio</t>
  </si>
  <si>
    <t>https://doi-org.proxy.bib.uottawa.ca/10.1093/ptj/pzab311</t>
  </si>
  <si>
    <t>Association Among Pelvic Girdle Pain, Diastasis Recti Abdominis, Pubic Symphysis Width, and Pain Catastrophizing: A Matched Case–Control Study</t>
  </si>
  <si>
    <t>The results of the palpation examination showed a good correlation with the ultrasound measurements (r2 = 0.71)</t>
  </si>
  <si>
    <t>https://clinicaltrials.gov/ct2/show/NCT03835650</t>
  </si>
  <si>
    <t>m.starzec@outlook.com</t>
  </si>
  <si>
    <t>https://doi-org.proxy.bib.uottawa.ca/10.1093/ptj/pzab295</t>
  </si>
  <si>
    <t>Rasch Validation and Comparison of the Mini-BESTest and S-BESTest in Individuals With Stroke</t>
  </si>
  <si>
    <t>miyatak@ipu.ac.jp</t>
  </si>
  <si>
    <t>Young</t>
  </si>
  <si>
    <t>https://doi-org.proxy.bib.uottawa.ca/10.1093/ptj/pzab279</t>
  </si>
  <si>
    <t>Key Data Elements for Longitudinal Tracking of Physical Function: A Modified Delphi Consensus Study</t>
  </si>
  <si>
    <t>A website has been created (https://health-utah-edu.proxy.bib.uottawa.ca/physical-function-tracking) to share this work along with a data coding document for future use in a data registry.</t>
  </si>
  <si>
    <t>daniel.young@unlv.edu</t>
  </si>
  <si>
    <t>https://doi-org.proxy.bib.uottawa.ca/10.1093/ptj/pzac042</t>
  </si>
  <si>
    <t>News From the Foundation for Physical Therapy Research, April 2022 </t>
  </si>
  <si>
    <t>https://doi-org.proxy.bib.uottawa.ca/10.1093/ptj/pzac044</t>
  </si>
  <si>
    <t>Competency-Based Education: A Framework for Physical Therapist Education Across the Continuum</t>
  </si>
  <si>
    <t>NO</t>
  </si>
  <si>
    <t>Werneke</t>
  </si>
  <si>
    <t>https://doi.org/10.1093/ptj/pzac020</t>
  </si>
  <si>
    <t>Is Telerehabilitation a Viable Option for People With Low Back Pain? Associations Between Telerehabilitation and Outcomes During the COVID-19 Pandemic</t>
  </si>
  <si>
    <t>A positive association between TR and rehabilitation outcomes was observed, with a trend for better FS outcomes and fewer visits when all care was delivered throughTR</t>
  </si>
  <si>
    <t>mwerneke@fotoinc.com</t>
  </si>
  <si>
    <t>Mixed</t>
  </si>
  <si>
    <t>P &lt; 0.1</t>
  </si>
  <si>
    <t>23/02/2022</t>
  </si>
  <si>
    <t>https://doi.org/10.1093/ptj/pzac028</t>
  </si>
  <si>
    <t>Intensive Care Unit–Acquired Weakness in Patients With COVID-19: Occurrence and Associated Factors</t>
  </si>
  <si>
    <t>Participants with ICUAW had longer ICU stays, hospital stays,and time on MV; received more physical therapy sessions; and had lower levels of strength and mobility on awakening, at ICU discharge, and at hospital discharge.</t>
  </si>
  <si>
    <t>https://doi.org/10.1093/ptj/pzac018</t>
  </si>
  <si>
    <t>Competency-Based Education and Practice in Physical Therapy: It’s Time to Act!</t>
  </si>
  <si>
    <t>25/02/2022</t>
  </si>
  <si>
    <t>Harrington</t>
  </si>
  <si>
    <t>https://doi.org/10.1093/ptj/pzac019</t>
  </si>
  <si>
    <t>Physical Therapist Residency Competency-Based Education: Development of an Assessment Instrument</t>
  </si>
  <si>
    <t>The CFA generally supported our hypothesis by identifying 7 distinct factors (DoC)</t>
  </si>
  <si>
    <t>TheCFAgenerallysupportedourhypothesisbyidentifying7dis-tinctfactors(DoC);</t>
  </si>
  <si>
    <t>The inter rater reliability of the associated behaviors ranged from moderate to substantial agreement (κ=0.417–0.774). The internal consistency was high for all DoC at every time point (α reliability coefficients= .881–.955 for entry, .857–.925 for midterm, and .824–.902 for final)</t>
  </si>
  <si>
    <t>kendraharrington@apta.org</t>
  </si>
  <si>
    <t>P&lt;.01</t>
  </si>
  <si>
    <t> Quick </t>
  </si>
  <si>
    <t>https://doi.org/10.1093/ptj/pzac010</t>
  </si>
  <si>
    <t>Physical Therapist and Physical Therapist Student Knowledge, Confidence, Attitudes, and Beliefs About Providing Care for People With Dementia: A Mixed-Methods Systematic Review </t>
  </si>
  <si>
    <t>CRD42020181845</t>
  </si>
  <si>
    <t>Stephen.Quick@monash.edu</t>
  </si>
  <si>
    <t>Chiba</t>
  </si>
  <si>
    <t>https://doi.org/10.1093/ptj/pzac002</t>
  </si>
  <si>
    <t>Isotemporal Substitution of Sedentary Behavior With Moderate to Vigorous Physical Activity Is Associated With Lower Risk of Disability: A Prospective Longitudinal Cohort Study</t>
  </si>
  <si>
    <t>We hypothesized that replacing SB with physical activity would protect against disability.</t>
  </si>
  <si>
    <t>MVPAtimewasassociatedwithadecreaseddisabilityincidenceandreplacing10min/dofSBwithMVPAreducedthehazardofdisabilitybyapproximately14%in2yearsonaverage,butreplacingSBwithLPAwasnotassociatedwithreduceddisability</t>
  </si>
  <si>
    <t>Replacing 10 minutes of SB per day  with MVPA was associated with a decreased disability incidence ( hazardratio=0.870;95%CI=0.766–0.988)</t>
  </si>
  <si>
    <t>ichiba@ncgg.go.jp</t>
  </si>
  <si>
    <t>P &lt; .05</t>
  </si>
  <si>
    <t>13/01/2022</t>
  </si>
  <si>
    <t>https://doi.org/10.1093/ptj/pzab300</t>
  </si>
  <si>
    <t>Effects of Different Static Progressive Stretching Durations on Range of Motion, Myofibroblasts, and Collagen in a Posttraumatic Knee Contracture Rat Model</t>
  </si>
  <si>
    <t>The S30 group improved the most. After treatment, the ROM of the S30 group increased the most, from 66(SD=5) degrees to 115(SD=5) degrees (P&lt;.0001), followed by the ROMs of the S40 (P&lt;.0001) and S20 (P&lt;.0001) groups</t>
  </si>
  <si>
    <t>zhangln301@163.com</t>
  </si>
  <si>
    <t>Participants were rats</t>
  </si>
  <si>
    <t>Budtz</t>
  </si>
  <si>
    <t>https://doi.org/10.1093/ptj/pzac026</t>
  </si>
  <si>
    <t>Primary Care Physical Therapists’ Experiences When Screening for Serious Pathologies Among Their Patients: A Qualitative Study</t>
  </si>
  <si>
    <t>cecbud@rm.dk</t>
  </si>
  <si>
    <t xml:space="preserve">Qualitative </t>
  </si>
  <si>
    <t>Liang</t>
  </si>
  <si>
    <t>https://doi.org/10.1093/ptj/pzac027</t>
  </si>
  <si>
    <t>We hypothesized that all variables would be associated with NDI scores.</t>
  </si>
  <si>
    <t>The first hypothesis of this study was partially upheld.</t>
  </si>
  <si>
    <t>The NDI score in migraine was significantly influenced by neckpain frequency and intensity, but it was also influenced by all odynia (ASC12) and headache disability (HIT-6).</t>
  </si>
  <si>
    <t>l.zhiqi@uq.edu.au</t>
  </si>
  <si>
    <t>Zapanta</t>
  </si>
  <si>
    <t>https://doi.org/10.1093/ptj/pzac022</t>
  </si>
  <si>
    <t>Rethinking Parkinson Disease: Exploring Gut-Brain Interactions and the Potential Role of Exercise</t>
  </si>
  <si>
    <t>kzapanta@usc.edu</t>
  </si>
  <si>
    <t>https://doi.org/10.1093/ptj/pzac016</t>
  </si>
  <si>
    <t>Exploring Inertial-Based Wearable Technologies for Objective Monitoring in Sports-Related Concussion: A Single-Participant Report</t>
  </si>
  <si>
    <t>We hypothesized that using supervised and remote (free-living) assessments with a wearable IMU would yield greater insights than traditional SRC assessment alone.</t>
  </si>
  <si>
    <t>TheuseofIMU-basedwearabletechnologiescanyieldalargernumberofdigital(bio)markercharacteristicsthantheuseoftraditionalassessments</t>
  </si>
  <si>
    <t>The use ofIMU-based wearable technologies can yield a larger number of digital (bio) marker characteristics than the use of traditional assessments, such as temporal gait characteristics and trends on sleep quality.</t>
  </si>
  <si>
    <t>alan.godfrey@northumbria.ac.uk</t>
  </si>
  <si>
    <t>Rabey</t>
  </si>
  <si>
    <t>https://doi.org/10.1093/ptj/pzac017</t>
  </si>
  <si>
    <t>“I Don’t Know Why I’ve Got this Pain!” Allostasis as a Possible Explanatory Model</t>
  </si>
  <si>
    <t>Garzonio</t>
  </si>
  <si>
    <t>https://doi.org/10.1093/ptj/pzac001</t>
  </si>
  <si>
    <t>Effectiveness of Specific Exercise for Deep Cervical Muscles in Nonspecific Neck Pain: A Systematic Review and Meta-Analysis</t>
  </si>
  <si>
    <t>CRD42018094734</t>
  </si>
  <si>
    <t>stefanogarzonio1@gmail.com</t>
  </si>
  <si>
    <t>Thoomes</t>
  </si>
  <si>
    <t>https://doi.org/10.1093/ptj/pzab312</t>
  </si>
  <si>
    <t>Timing of Evidence-Based Nonsurgical Interventions as Part of Multimodal Treatment Guidelines for the Management of Cervical Radiculopathy: A Delphi Study</t>
  </si>
  <si>
    <t>erikthoomes@gmail.com</t>
  </si>
  <si>
    <t>Tousignant-Laflamme </t>
  </si>
  <si>
    <t>https://doi.org/10.1093/ptj/pzac023</t>
  </si>
  <si>
    <t>M+G175Physical Therapy</t>
  </si>
  <si>
    <t>Bordenave</t>
  </si>
  <si>
    <t>https://doi.org/10.1093/ptj/pzac024</t>
  </si>
  <si>
    <t>Volunteer Leadership in the American Physical Therapy Association: A Phenomenological Study of Early Career Physical Therapists</t>
  </si>
  <si>
    <t>lbordenave@atsu.edu</t>
  </si>
  <si>
    <t>Critchley</t>
  </si>
  <si>
    <t>https://doi.org/10.1093/ptj/pzac021</t>
  </si>
  <si>
    <t>Physical Therapy Is an Important Component of Postpartum Care in the Fourth Trimester</t>
  </si>
  <si>
    <t>Jönsson </t>
  </si>
  <si>
    <t>https://doi.org/10.1093/ptj/pzac025</t>
  </si>
  <si>
    <t>Impedance of Extracellular Fluid, Volume, and Local Tissue Water Can Be Reliably Measured in People With Lower Limb Lymphedema</t>
  </si>
  <si>
    <t>Measurements of impedance of extracellular fluid, volume, and local tissue water are reliable in people with mild to moderate LLL.</t>
  </si>
  <si>
    <t>charlotta.jonsson@med.lu.se</t>
  </si>
  <si>
    <t>YES</t>
  </si>
  <si>
    <t>https://doi.org/10.1093/ptj/pzab181</t>
  </si>
  <si>
    <t>https://doi.org/10.1093/ptj/pzac047</t>
  </si>
  <si>
    <t>News From the Foundation for Physical Therapy Research, May 2022</t>
  </si>
  <si>
    <t>https://doi.org/10.1093/ptj/pzac066</t>
  </si>
  <si>
    <t>Masuccio</t>
  </si>
  <si>
    <t>https://doi.org/10.1093/ptj/pzac049</t>
  </si>
  <si>
    <t>Guillain-Barré Syndrome Related and Unrelated to COVID-19: Clinical Follow-Up in the COVID-19 Era</t>
  </si>
  <si>
    <t>fgmasuccio@gmail.com</t>
  </si>
  <si>
    <t>Oorsouw </t>
  </si>
  <si>
    <t>https://doi.org/10.1093/ptj/pzac052</t>
  </si>
  <si>
    <t>A Sense of Being Needed: A Phenomenological Analysis of Hospital-Based Rehabilitation Professionals’ Experiences During the COVID-19 Pandemic</t>
  </si>
  <si>
    <t>Data are digitally secured at the Radboudumc and available upon reasonable request</t>
  </si>
  <si>
    <t>Niek.Koenders@radboudumc.nl</t>
  </si>
  <si>
    <t>Calo </t>
  </si>
  <si>
    <t>https://doi.org/10.1093/ptj/pzac038</t>
  </si>
  <si>
    <t>Grit, Resilience, Mindset, and Academic Success in Physical Therapist Students: A Cross-Sectional, Multicenter Study</t>
  </si>
  <si>
    <t>Grittiness was positively associated with academi csuccess(r=0.24)</t>
  </si>
  <si>
    <t>m.calo@latrobe.edu.au</t>
  </si>
  <si>
    <t>Capin</t>
  </si>
  <si>
    <t>https://doi.org/10.1093/ptj/pzac033</t>
  </si>
  <si>
    <t>Total Knee Arthroplasty Assessments Should Include Strength and Performance-Based Functional Tests to Complement Range-of-Motion and Patient-Reported Outcome Measures</t>
  </si>
  <si>
    <t>jennifer.stevens-lapsley@cuanschutz.edu</t>
  </si>
  <si>
    <t>30/03/2022</t>
  </si>
  <si>
    <t>https://doi.org/10.1093/ptj/pzac040</t>
  </si>
  <si>
    <t>Effects of Neural Mobilization on Pain Intensity, Disability, and Mechanosensitivity: An Umbrella Review With Meta–Meta-Analysis</t>
  </si>
  <si>
    <t>Umbrella Review</t>
  </si>
  <si>
    <t>Pradhan </t>
  </si>
  <si>
    <t>https://doi.org/10.1093/ptj/pzac032</t>
  </si>
  <si>
    <t>Overall Effects and Moderators of Rehabilitation in Patients With Wrist Fracture: A Systematic Review</t>
  </si>
  <si>
    <t>CRD4201810776</t>
  </si>
  <si>
    <t>o.babatunde@keele.ac.uk</t>
  </si>
  <si>
    <t> Xie</t>
  </si>
  <si>
    <t>https://doi.org/10.1093/ptj/pzac050</t>
  </si>
  <si>
    <t>Time Course and Risk Profile of Work-Related Neck Disability: A Longitudinal Latent Class Growth Analysis</t>
  </si>
  <si>
    <t>The trajectory of moderate-fluctuating disability was associated with more severe symptoms, lower vigorous physical activity,</t>
  </si>
  <si>
    <t>yanfei.xie@uq.edu.au</t>
  </si>
  <si>
    <t>Inness</t>
  </si>
  <si>
    <t>https://doi.org/10.1093/ptj/pzac014</t>
  </si>
  <si>
    <t>Factors That Influence the Clinical Implementation of Aerobic Exercise in Stroke Rehabilitation: A Theory-Informed Qualitative Stud</t>
  </si>
  <si>
    <t>liz.inness@uhn.ca</t>
  </si>
  <si>
    <t>Qualitative</t>
  </si>
  <si>
    <t>Monaghan</t>
  </si>
  <si>
    <t>https://doi.org/10.1093/ptj/pzac041</t>
  </si>
  <si>
    <t>Examining the Relationship Between Reactive Stepping Outcomes and Falls in People With Multiple Sclerosis</t>
  </si>
  <si>
    <t>Participants with a history of falls had significantly slower step latencies during backward stepping, but not forward stepping, than those without a history of falls.</t>
  </si>
  <si>
    <t>Daniel.peterson1@asu.edu</t>
  </si>
  <si>
    <t>https://doi.org/10.1093/ptj/pzac030</t>
  </si>
  <si>
    <t>Patient Experiences of Self-Management for Chronic Low Back Pain: A Qualitative Study</t>
  </si>
  <si>
    <t>NCT01789645</t>
  </si>
  <si>
    <t>maurice.bourke1@nhs.net</t>
  </si>
  <si>
    <t>https://doi.org/10.1093/ptj/pzac048</t>
  </si>
  <si>
    <t>Blended-Learning Pain Neuroscience Education and Exercise in High School Students With Chronic Neck Pain: A Randomized Controlled Trial </t>
  </si>
  <si>
    <t>here was a significant decrease in pain intensity from base line to post intervention and from baseline to follow-up in both groups</t>
  </si>
  <si>
    <t>NCT04125901</t>
  </si>
  <si>
    <t>rosaandias@ua.pt</t>
  </si>
  <si>
    <t>18/10/2021</t>
  </si>
  <si>
    <t>Tekerlek</t>
  </si>
  <si>
    <t>https://doi.org/10.1093/ptj/pzac037</t>
  </si>
  <si>
    <t>Developmental Functioning Outcomes in Infants With Cystic Fibrosis: A 24- to 36-Month Follow-Up Study</t>
  </si>
  <si>
    <t>The Motor Optimality Score was significantly lower in the CF group (median=18.5) compared with the control group (median=26)</t>
  </si>
  <si>
    <t>NCT03577756</t>
  </si>
  <si>
    <t>haluktekerlek@gmail.com</t>
  </si>
  <si>
    <t>Dickson</t>
  </si>
  <si>
    <t>https://doi.org/10.1093/ptj/pzac034</t>
  </si>
  <si>
    <t>Transforming the Patient Experience: Moving Beyond Cultural Competence to Cultural Safety</t>
  </si>
  <si>
    <t>Tara.dickson@tufts.edu</t>
  </si>
  <si>
    <t>Green-Wilson</t>
  </si>
  <si>
    <t>https://doi.org/10.1093/ptj/pzac029</t>
  </si>
  <si>
    <t>Self-Leadership Is Critical for All Physical Therapists</t>
  </si>
  <si>
    <t>jgreenwilson@brockport.edu</t>
  </si>
  <si>
    <t>23/03/2022</t>
  </si>
  <si>
    <t>https://doi.org/10.1093/ptj/pzac031</t>
  </si>
  <si>
    <t>Continuing Education Courses for Orthopedic and Sports Physical Therapists in the United States Often Lack Supporting Evidence: A Review of Available Intervention Courses</t>
  </si>
  <si>
    <t>Rawdataareavailableonreasonablerequest.</t>
  </si>
  <si>
    <t>https://doi.org/10.1093/ptj/pzac035</t>
  </si>
  <si>
    <t>Patient Versus Clinician Proxy Reliability of the AM-PAC “6-Clicks” Basic Mobility and Daily Activity Short Forms</t>
  </si>
  <si>
    <t>we hypothesized that reliability would be high for the “6-Clicks”forms specificallyandthatreliabilitywouldbegreaterwhenpatientscompletedtheirself-reportafterthetherapistevaluationversusbefore</t>
  </si>
  <si>
    <t>wefoundmoder-atereliability</t>
  </si>
  <si>
    <t>Reliability of the “6-Clicks”total scores was moderate for both the mobility and activity short forms</t>
  </si>
  <si>
    <t>https://doi.org/10.1093/ptj/pzac069</t>
  </si>
  <si>
    <t>Announcement of the 2022 House of Delegates of the American Physical Therapy Association (APTA)</t>
  </si>
  <si>
    <t>https://doi.org/10.1093/ptj/pzac065</t>
  </si>
  <si>
    <t>News From the Foundation for Physical Therapy Research, June 2022</t>
  </si>
  <si>
    <t>july</t>
  </si>
  <si>
    <t>Pengelly </t>
  </si>
  <si>
    <t>https://doi.org/10.1093/ptj/pzac056</t>
  </si>
  <si>
    <t>SAfety and Feasibility of EArly Resistance Training After Median Sternotomy: The SAFE-ARMS Study</t>
  </si>
  <si>
    <t>the seated row would result in the greatest amount of sternaledgemicro motion at 2 weeks postoperatively</t>
  </si>
  <si>
    <t>this study found that there was negligible (≤2.0mm) sternaledge movement at any timepoint, so no reduction in sternalmicromotion was observed overtime.</t>
  </si>
  <si>
    <t>participants reported no increase in pain when performing any of the 6 upper limb exercises</t>
  </si>
  <si>
    <t>ACTRN12617001430325p</t>
  </si>
  <si>
    <t>j.pengelly@federation.edu.au</t>
  </si>
  <si>
    <t>13/05/2022</t>
  </si>
  <si>
    <t>https://doi.org/10.1093/ptj/pzac046</t>
  </si>
  <si>
    <t>Storm Clouds on the Horizon: The 3 Perils of Unconstrained Academic Growth in Physical Therapist Education</t>
  </si>
  <si>
    <t>Nordstrom </t>
  </si>
  <si>
    <t>https://doi.org/10.1093/ptj/pzac055</t>
  </si>
  <si>
    <t>Crises as the Crucible for Change in Physical Therapist Education</t>
  </si>
  <si>
    <t>tnordstrom@samuelmerritt.edu</t>
  </si>
  <si>
    <t>13/04/2022</t>
  </si>
  <si>
    <t>Struessel</t>
  </si>
  <si>
    <t>https://doi.org/10.1093/ptj/pzac012</t>
  </si>
  <si>
    <t>Quality Improvement Content in Physical Therapist Education: A Scoping Review</t>
  </si>
  <si>
    <t>Tami.Struessel@CUAnschutz.edu</t>
  </si>
  <si>
    <t>Scoping review</t>
  </si>
  <si>
    <t>Myers</t>
  </si>
  <si>
    <t>https://doi.org/10.1093/ptj/pzac063</t>
  </si>
  <si>
    <t>Clinical Teaching Competencies in Physical Therapist Education: A Modified Delphi Study</t>
  </si>
  <si>
    <t>Katherine.D.Myers@duke.edu</t>
  </si>
  <si>
    <t>Delphi study</t>
  </si>
  <si>
    <t>Dudley-Javoroski</t>
  </si>
  <si>
    <t>https://doi.org/10.1093/ptj/pzac067</t>
  </si>
  <si>
    <t>Benchmarking in Academic Physical Therapy Using the PT-GQ Survey: Wave 2 Update With Application to Accreditation Reporting</t>
  </si>
  <si>
    <t>DPT respondents reported significantly lower tolerance for ambiguity, significantly more exhaustion, and significantly less disengagement than medical students.</t>
  </si>
  <si>
    <t>This report used data from the Commission on Accreditationin Physical Therapy Education(CAPTE).</t>
  </si>
  <si>
    <t>richard-shields@uiowa.edu</t>
  </si>
  <si>
    <t>https://doi.org/10.1093/ptj/pzac051</t>
  </si>
  <si>
    <t>Impact of Personalized Outcomes Forecasts on Clinical Reasoning of Physical Therapists in Intermittent Claudication: A Vignette Study</t>
  </si>
  <si>
    <t>joep.teijink@catharinaziekenhuis.nl</t>
  </si>
  <si>
    <t>Doğan</t>
  </si>
  <si>
    <t>https://doi.org/10.1093/ptj/pzac058</t>
  </si>
  <si>
    <t>Abdominal Massage in Functional Chronic Constipation: A Randomized Placebo-Controlled Trial</t>
  </si>
  <si>
    <t>constipation severity, bowel function indicators (defecation frequency and duration and stool consistency), and QoL were found to improve significantly</t>
  </si>
  <si>
    <t>NCT03764995</t>
  </si>
  <si>
    <t>DrÖzgülat:serapky@yahoo.com</t>
  </si>
  <si>
    <t>P&gt;.05</t>
  </si>
  <si>
    <t>Abasıyanık </t>
  </si>
  <si>
    <t>https://doi.org/10.1093/ptj/pzac036</t>
  </si>
  <si>
    <t>Changes in Gait Characteristics During and Immediately After the 6-Minute Walk Test in Persons With Multiple Sclerosis: A Systematic Review</t>
  </si>
  <si>
    <t>CRD42020205773</t>
  </si>
  <si>
    <t>zuhal.abasiyanik@uhasselt.be</t>
  </si>
  <si>
    <t>Mochizuki</t>
  </si>
  <si>
    <t>https://doi.org/10.1093/ptj/pzac060</t>
  </si>
  <si>
    <t>The Toronto Concussion Study: Reference Data for Balance and Gait Measures in Community-Dwelling Adults With Concussion</t>
  </si>
  <si>
    <t>gmochizu@yorku.ca</t>
  </si>
  <si>
    <t>Varshney </t>
  </si>
  <si>
    <t>https://doi.org/10.1093/ptj/pzac053</t>
  </si>
  <si>
    <t>Providing Guidance on Safe Physical Therapy for Patients With Spinal Cord Stimulators: A Call to Action </t>
  </si>
  <si>
    <t>vvarshney@providencehealth.bc.ca</t>
  </si>
  <si>
    <t>Yani</t>
  </si>
  <si>
    <t>https://doi.org/10.1093/ptj/pzac059</t>
  </si>
  <si>
    <t>Impaired Ability to Relax Pelvic Floor Muscles in Men With Chronic Prostatitis/Chronic Pelvic Pain Syndrome</t>
  </si>
  <si>
    <t>This effect was strongest in men who reported ejaculation.</t>
  </si>
  <si>
    <t>kutch@pt.usc.edu</t>
  </si>
  <si>
    <t>Dusing</t>
  </si>
  <si>
    <t>https://doi.org/10.1093/ptj/pzac039</t>
  </si>
  <si>
    <t>The SIT-PT Trial Protocol: A Dose-Matched Randomized Clinical Trial Comparing 2 Physical Therapist Interventions for Infants and Toddlers With Cerebral Palsy</t>
  </si>
  <si>
    <t>NCT04230278</t>
  </si>
  <si>
    <t>stacey.dusing@pt.usc.edu</t>
  </si>
  <si>
    <t>Feldner</t>
  </si>
  <si>
    <t>https://doi.org/10.1093/ptj/pzac062</t>
  </si>
  <si>
    <t>In the Driver’s Seat: A Randomized, Crossover Clinical Trial Protocol Comparing Home and Community Use of the Permobil Explorer Mini and a Modified Ride-On Car by Children With Cerebral Palsy</t>
  </si>
  <si>
    <t>NCT04684576</t>
  </si>
  <si>
    <t>hfeldner@uw.edu</t>
  </si>
  <si>
    <t>23/04/2022</t>
  </si>
  <si>
    <t>Kirk-Sanchez</t>
  </si>
  <si>
    <t>https://doi.org/10.1093/ptj/pzac061</t>
  </si>
  <si>
    <t>The Use of Movement Scripts for Clinical Reasoning in Physical Therapist Education and Practice</t>
  </si>
  <si>
    <t>nkirksanchez@miami.edu</t>
  </si>
  <si>
    <t>Romeo</t>
  </si>
  <si>
    <t>https://doi.org/10.1093/ptj/pzac054</t>
  </si>
  <si>
    <t>Reliability, Validity, and Responsiveness of the Craniocervical Flexion Test in People Who Are Asymptomatic and Patients With Nonspecific Neck Pain: A Systematic Review and Meta-Analysis</t>
  </si>
  <si>
    <t>CRD42020200155</t>
  </si>
  <si>
    <t>anton.rom63@gmail.com</t>
  </si>
  <si>
    <t>https://doi.org/10.1093/ptj/pzac043</t>
  </si>
  <si>
    <t>https://doi.org/10.1093/ptj/pzac045</t>
  </si>
  <si>
    <t>https://doi.org/10.1093/ptj/pzab184</t>
  </si>
  <si>
    <t>Erratum to: Baek CY, Chang WN, Park BY, Lee KB, Kang KY, Choi MR. Effects of Dual-Task Gait Treadmill Training on Gait Ability, Dual-Task Interference, and Fall Efficacy in People With Stroke: A Randomized Controlled Trial. Phys Ther. 2021;101:pzab067.</t>
  </si>
  <si>
    <t>https://doi.org/10.1093/ptj/pzac094</t>
  </si>
  <si>
    <t>News From the Foundation for Physical Therapy Research, July 2022</t>
  </si>
  <si>
    <t>Hillegass</t>
  </si>
  <si>
    <t>https://doi.org/10.1093/ptj/pzac057</t>
  </si>
  <si>
    <t>Role of Physical Therapists in the Management of Individuals at Risk for or Diagnosed With Venous Thromboembolism: Evidence-Based Clinical Practice Guideline 2022</t>
  </si>
  <si>
    <t>ezhillegass@gmail.com</t>
  </si>
  <si>
    <t>Gagnon</t>
  </si>
  <si>
    <t>https://doi.org/10.1093/ptj/pzac074</t>
  </si>
  <si>
    <t>Doctor of Physical Therapy Education in a Hybrid Learning Environment: A Case Report </t>
  </si>
  <si>
    <t>Program outcomes assessment revealed that 97% to 98%of students/graduates reported being somewhat or very satisfied with the 2-year hybrid DPT program at the end of DPT year 1, at graduation, and at 1 year after graduation</t>
  </si>
  <si>
    <t>kendra_gagnon@baylor.edu</t>
  </si>
  <si>
    <t>26/03/2021</t>
  </si>
  <si>
    <t>Maistrello</t>
  </si>
  <si>
    <t>https://doi.org/10.1093/ptj/pzac080</t>
  </si>
  <si>
    <t>Perceptions and Experiences of Individuals With Neck Pain: A Systematic Critical Review of Qualitative Studies With Meta-Summary and Meta-Synthesis</t>
  </si>
  <si>
    <t>doi.org/10.17605/OSF.IO/XTF7P</t>
  </si>
  <si>
    <t>andrea.dellisola@med.lu.se</t>
  </si>
  <si>
    <t>16/06/2022</t>
  </si>
  <si>
    <t>Qualitative SR</t>
  </si>
  <si>
    <t>Binnie</t>
  </si>
  <si>
    <t>https://doi.org/10.1093/ptj/pzac082</t>
  </si>
  <si>
    <t>How Do People With Knee Osteoarthritis Conceptualize Knee Confidence? A Qualitative Study</t>
  </si>
  <si>
    <t>Data are available on reasonable request. Data are in the form of digital voicer ecordings of interviews, which were also transcribed verbatimin to Word files.</t>
  </si>
  <si>
    <t>tara.binnie@curtin.edu.au</t>
  </si>
  <si>
    <t>17/06/2022</t>
  </si>
  <si>
    <t>Wiley</t>
  </si>
  <si>
    <t>https://doi.org/10.1093/ptj/pzac077</t>
  </si>
  <si>
    <t>Sex Differences in Functional Capacity in Older Adults With Stroke: An Analysis of Data From the National Health and Aging Trends Study </t>
  </si>
  <si>
    <t>Women had lower SPPB scores at baseline (difference=0.9,linearized SE=0.3)and over 3years. SPPB scores declined similarly between men and women. Women had lower walking speed (difference=0.08m/s,SE=0.02)as compared with men.</t>
  </si>
  <si>
    <t>The public data base located in the NHATS website includes deidentified data only.</t>
  </si>
  <si>
    <t>Jaqueline da Cunha</t>
  </si>
  <si>
    <t>https://doi.org/10.1093/ptj/pzac079</t>
  </si>
  <si>
    <t>Bicephalic Transcranial Direct-Current Stimulation Does Not Add Benefits to a Footdrop Stimulator for Improving Functional Mobility in People With Chronic Hemiparesis After Stroke: A Double-Blind, Randomized Controlled Trial </t>
  </si>
  <si>
    <t>we hypothe-sized that combining central and peripheral stimulation could maximize rehabilitation gains in this condition.</t>
  </si>
  <si>
    <t>As a result, we did not confirm the preliminary hypothesis</t>
  </si>
  <si>
    <t>No difference between groups was observed during performance of the TUG or other outcomes</t>
  </si>
  <si>
    <t>NCT04077814</t>
  </si>
  <si>
    <t>The data of this study were collected as part of a more extensive randomized clinical trial, and data are being published separately.</t>
  </si>
  <si>
    <t>alinespagnussat@gmail.com</t>
  </si>
  <si>
    <t>Hornby</t>
  </si>
  <si>
    <t>https://doi.org/10.1093/ptj/pzac073</t>
  </si>
  <si>
    <t>Gains in Daily Stepping Activity in People With Chronic Stroke After High-Intensity Gait Training in Variable Contexts</t>
  </si>
  <si>
    <t>post hoc within-group analyses revealed significant gains only following HIT invariable contexts</t>
  </si>
  <si>
    <t>NCT02507466</t>
  </si>
  <si>
    <t>tghornby@iu.edu</t>
  </si>
  <si>
    <t>Looveren</t>
  </si>
  <si>
    <t>https://doi.org/10.1093/ptj/pzac075</t>
  </si>
  <si>
    <t>Combining Cognitive Behavioral Therapy for Insomnia and Chronic Spinal Pain Within Physical Therapy: A Practical Guide for the Implementation of an Integrated Approach</t>
  </si>
  <si>
    <t>eveline.vanlooveren@ugent.be</t>
  </si>
  <si>
    <t>https://doi.org/10.1093/ptj/pzac086</t>
  </si>
  <si>
    <t>The Impact of Hypopressive Abdominal Exercise on Linea Alba Morphology in Women Who Are Postpartum: A Short-Term Cross-Sectional Study</t>
  </si>
  <si>
    <t>No significant differences were found when comparing the IRD at rest, during AHE and during ADIM, but AHE tended to narrow I-point IRD more than ADIM but to widen S-point IRD more than ADIM+SCU</t>
  </si>
  <si>
    <t>beatriz.sanchez@uah.es</t>
  </si>
  <si>
    <t>Seamon</t>
  </si>
  <si>
    <t>https://doi.org/10.1093/ptj/pzac068</t>
  </si>
  <si>
    <t>Revisiting the Concept of Minimal Detectable Change for Patient-Reported Outcome Measures</t>
  </si>
  <si>
    <t>seamon@musc.edu</t>
  </si>
  <si>
    <t>Morgan</t>
  </si>
  <si>
    <t>https://doi.org/10.1093/ptj/pzac078</t>
  </si>
  <si>
    <t>Measurement Properties of Remotely or Self-Administered Lower Extremity Mobility Performance Measures in Adults: A Systematic Review</t>
  </si>
  <si>
    <t>CRD42021232936</t>
  </si>
  <si>
    <t>jrichard@mcmaster.ca</t>
  </si>
  <si>
    <t>https://doi.org/10.1093/ptj/pzac076</t>
  </si>
  <si>
    <t>Construct Validity of the Revised High-Level Mobility Assessment Tool for Children Who Are Developing Typically</t>
  </si>
  <si>
    <t>Bridget.Hill@epworth.org.au</t>
  </si>
  <si>
    <t>İlgen</t>
  </si>
  <si>
    <t> https://doi.org/10.1093/ptj/pzac071</t>
  </si>
  <si>
    <t>On “Effectiveness of High-Frequency Transcranial Magnetic Stimulation and Physical Exercise in Women With Fibromyalgia: A Randomized Controlled Trial.” Izquierdo-Alventosa R, Inglés M, Cortés-Amador S, Gimeno-Mallench L, Sempere-Rubio N, Serra-Añó P. Phys Ther. 2021;101:pzab159.</t>
  </si>
  <si>
    <t>ufukilgen@gmail.com</t>
  </si>
  <si>
    <t>Izquierdo-Alventosa</t>
  </si>
  <si>
    <t>https://doi.org/10.1093/ptj/pzac072</t>
  </si>
  <si>
    <t>Author Response to İlgen</t>
  </si>
  <si>
    <t>pilar.serra@uv.es</t>
  </si>
  <si>
    <t>Macpherson</t>
  </si>
  <si>
    <t>https://doi.org/10.1093/ptj/pzac083</t>
  </si>
  <si>
    <t>cem2183@tc.columbia.edu</t>
  </si>
  <si>
    <t>https://doi.org/10.1093/ptj/pzac084</t>
  </si>
  <si>
    <t>Author Response to Macpherson et al</t>
  </si>
  <si>
    <t>kleech@pt.usc.edu</t>
  </si>
  <si>
    <t>17/07/2022</t>
  </si>
  <si>
    <t>https://doi.org/10.1093/ptj/pzac107</t>
  </si>
  <si>
    <t>Correction to: Elkins MR, Pinto RZ, Verhagen A, et al. Statistical inference through estimation: recommendations from the International Society of Physiotherapy Journal Editors. Phys Ther. 2022;102:pzac066.</t>
  </si>
  <si>
    <t>https://doi.org/10.1093/ptj/pzac085</t>
  </si>
  <si>
    <t>https://doi.org/10.1093/ptj/pzac098</t>
  </si>
  <si>
    <t>https://doi.org/10.1093/ptj/pzac117</t>
  </si>
  <si>
    <t>News From the Foundation for Physical Therapy Research, August 2022 </t>
  </si>
  <si>
    <t>Kigin</t>
  </si>
  <si>
    <t>https://doi.org/10.1093/ptj/pzac100</t>
  </si>
  <si>
    <t>Innovation: It’s in Our DNA</t>
  </si>
  <si>
    <t>cmkigin@gmail.com</t>
  </si>
  <si>
    <t>Furze</t>
  </si>
  <si>
    <t>https://doi.org/10.1093/ptj/pzac093</t>
  </si>
  <si>
    <t>Clinical Reasoning: The Missing Core Competency in Physical Therapist Education and Practice</t>
  </si>
  <si>
    <t>enniferfurze@creighton.edu</t>
  </si>
  <si>
    <t> Beattie</t>
  </si>
  <si>
    <t>https://doi.org/10.1093/ptj/pzac096</t>
  </si>
  <si>
    <t>Physical Therapists Can Be Value-Added Providers in Wilderness Medicine</t>
  </si>
  <si>
    <t>pbeattie@mailbox.sc.edu</t>
  </si>
  <si>
    <t>23/07/2022</t>
  </si>
  <si>
    <t>Abraham</t>
  </si>
  <si>
    <t>https://doi.org/10.1093/ptj/pzac064</t>
  </si>
  <si>
    <t>Master Adaptive Learning as a Framework for Physical Therapist Professional Education: A Call to Action</t>
  </si>
  <si>
    <t>kabraham@su.edu</t>
  </si>
  <si>
    <t>16/05/2022</t>
  </si>
  <si>
    <t>Cho</t>
  </si>
  <si>
    <t>https://doi.org/10.1093/ptj/pzac092</t>
  </si>
  <si>
    <t>Standardization of Air Stacking as Lung Expansion Therapy for Patients With Restrictive Lung Disease: A Pilot Study</t>
  </si>
  <si>
    <t>When the air stacking methods used by caregivers were evaluated, 19 of 45 caregivers (42.2%) used methods inappropriately</t>
  </si>
  <si>
    <t>kswoong@yuhs.ac</t>
  </si>
  <si>
    <t>25/07/2022</t>
  </si>
  <si>
    <t>Herrmann</t>
  </si>
  <si>
    <t>https://doi.org/10.1093/ptj/pzac070</t>
  </si>
  <si>
    <t>Interdisciplinary Management for the First Patient With Post-COVID Double-Lung Transplantation in Inpatient Rehabilitation in the United States: A Case Report</t>
  </si>
  <si>
    <t>TessaLH@gmail.com</t>
  </si>
  <si>
    <t>Manhas</t>
  </si>
  <si>
    <t>https://doi.org/10.1093/ptj/pzac090</t>
  </si>
  <si>
    <t>Development of a Novel Care Rehabilitation Pathway for Post-COVID Conditions (Long COVID) in a Provincial Health System in Alberta, Canada</t>
  </si>
  <si>
    <t>Kiran.poharmanhas@ahs.ca</t>
  </si>
  <si>
    <t>29/06/2022</t>
  </si>
  <si>
    <t>Coronado</t>
  </si>
  <si>
    <t>https://doi.org/10.1093/ptj/pzac091</t>
  </si>
  <si>
    <t>Patient-Centered Goals After Lumbar Spine Surgery: A Secondary Analysis of Cognitive-Behavioral–Based Physical Therapy Outcomes From a Randomized Controlled Trial </t>
  </si>
  <si>
    <t>Participants who met their goals as expected had greater physical function improvement at 6months</t>
  </si>
  <si>
    <t>NCT02184143</t>
  </si>
  <si>
    <t>kristin.archer@vumc.org</t>
  </si>
  <si>
    <t>30/09/2021</t>
  </si>
  <si>
    <t>30/06/2022</t>
  </si>
  <si>
    <t>Fisher</t>
  </si>
  <si>
    <t>https://doi.org/10.1093/ptj/pzac120</t>
  </si>
  <si>
    <t>Screening and Assessment of Cancer-Related Fatigue: A Clinical Practice Guideline for Health Care Providers </t>
  </si>
  <si>
    <t>mary.fisher@udayton.edu</t>
  </si>
  <si>
    <t>Chapman</t>
  </si>
  <si>
    <t>https://doi.org/10.1093/ptj/pzac081</t>
  </si>
  <si>
    <t>Preferred Communication Strategies Used by Physical Therapists in Chronic Pain Rehabilitation: A Qualitative Systematic Review and Meta-Synthesis </t>
  </si>
  <si>
    <t>CRD42020166258</t>
  </si>
  <si>
    <t>Thecompletedataextractiontableisavailableuponrequest</t>
  </si>
  <si>
    <t>kmaluf@sdsu.edu</t>
  </si>
  <si>
    <t>https://doi.org/10.1093/ptj/pzac087</t>
  </si>
  <si>
    <t>Beyond “Exercise as Medicine” in Physical Therapy: Toward the Promotion of Exercise as a Public Good</t>
  </si>
  <si>
    <t>27/06/2022</t>
  </si>
  <si>
    <t>Clark</t>
  </si>
  <si>
    <t>https://doi.org/10.1093/ptj/pzac089</t>
  </si>
  <si>
    <t>The Relationship Between Professionalism and Leadership: Parent–Child or Sibling?</t>
  </si>
  <si>
    <t>clark@uab.edu</t>
  </si>
  <si>
    <t>22/07/2022</t>
  </si>
  <si>
    <t>https://doi.org/10.1093/ptj/pzac110</t>
  </si>
  <si>
    <t>On “Physical Therapist Clinical Practice Guideline for the Management of Individuals With Heart Failure.” Shoemaker MJ, Dias KJ, Lefebvre KM, Heick JD, Collins SM. Phys Ther. 2020;100:14–43. https://doi.org/10.1093/ptj/pzz127; and on “A Knowledge Translation Framework for Optimizing Physical Therapy in Patients With Heart Failure.” Dias KJ, Shoemaker MJ, Lefebvre KM, Heick JD. Phys Ther. 2021;101:pzab079</t>
  </si>
  <si>
    <t> Voorthuizen</t>
  </si>
  <si>
    <t>https://doi.org/10.1093/ptj/pzac105</t>
  </si>
  <si>
    <t>Persistent Exertional Dyspnea and Perceived Exercise Intolerance After Mild COVID-19: A Critical Role for Breathing Dysregulation?</t>
  </si>
  <si>
    <t>we hypothesized that dysfunctional breathing in this group might explain some of thep ersistent symptoms.</t>
  </si>
  <si>
    <t>CPETuncovereddifferentformsofdysregulatedbreathingaslikelyexplanationsforexertionaldyspneaandperceivedexerciseintolerance</t>
  </si>
  <si>
    <t>esther.vanvoorthuizen@radboudumc.nl</t>
  </si>
  <si>
    <t>28/07/2022</t>
  </si>
  <si>
    <t>Zhu</t>
  </si>
  <si>
    <t>https://doi.org/10.1093/ptj/pzac104</t>
  </si>
  <si>
    <t>Effects of Neural Mobilization on Sensory Dysfunction and Peripheral Nerve Degeneration in Rats With Painful Diabetic Neuropathy </t>
  </si>
  <si>
    <t>The behavioral tests showed that a single NM session could reduce hyperalgesia, which was maintained for 48hours. These condtreatment session further improved this treatment effect, and the third session maintained it</t>
  </si>
  <si>
    <t>chhung@mail.ncku.edu.tw</t>
  </si>
  <si>
    <t>Richter</t>
  </si>
  <si>
    <t>https://doi.org/10.1093/ptj/pzac095</t>
  </si>
  <si>
    <t>Disparities Exist in Physical Therapy Utilization and Time to Utilization Between Black and White Patients With Musculoskeletal Pain</t>
  </si>
  <si>
    <t>After adjusting for covariates, White patients were 57% more likely (odds ratio=1.57;95%CI=1.44–1.71)to receive physical therapy compared with Black patients</t>
  </si>
  <si>
    <t>richter@health.slu.edu</t>
  </si>
  <si>
    <t>Krosschell</t>
  </si>
  <si>
    <t>https://doi.org/10.1093/ptj/pzac108</t>
  </si>
  <si>
    <t>Clinical and Research Readiness for Spinal Muscular Atrophy: The Time Is Now for Knowledge Translation</t>
  </si>
  <si>
    <t>Sayner</t>
  </si>
  <si>
    <t>https://doi.org/10.1093/ptj/pzac106</t>
  </si>
  <si>
    <t>Opportunities and Capabilities to Perform Pelvic Floor Muscle Training Are Critical for Participation: A Systematic Review and Qualitative Meta-Synthesis</t>
  </si>
  <si>
    <t>CRD42019143341.</t>
  </si>
  <si>
    <t>alesha.sayner@bhs.org.au</t>
  </si>
  <si>
    <t>Liu</t>
  </si>
  <si>
    <t>https://doi.org/10.1093/ptj/pzac097</t>
  </si>
  <si>
    <t>Improvement of Osteoporosis in Rats With Hind-Limb Unloading Treated With Pulsed Electromagnetic Field and Whole-Body Vibration</t>
  </si>
  <si>
    <t>HU induced a decrease in bone mineral density (BMD), whereas HUP, HUW, and HUPW increased it. Moreover, the bone resorption marker start rate-resistant acidphosphatase (TRAP) and C-terminal peptide of type 1 collagen in the HU group significantly increased, whereas the osteogenesis markers osteocalcin and N-terminal propeptide of type 1 procollagen significantly decreased</t>
  </si>
  <si>
    <t>lxfyg2006@126.com</t>
  </si>
  <si>
    <t>Rats</t>
  </si>
  <si>
    <t>Wyngaarden</t>
  </si>
  <si>
    <t>https://doi.org/10.1093/ptj/pzac101</t>
  </si>
  <si>
    <t>Psychosocial Predictors of Chronic Pain 12 Months After Surgical Fixation for Lower Extremity Fracture: A Prospective Study</t>
  </si>
  <si>
    <t>we hypothesized a priori that psychosocial vari-ables at 6 weeks, 3 months, and 6 months after definitive surgical fixation will carry statistically and clinically meaningful associations with 12-month chronic pain and pain intensity outcomes.</t>
  </si>
  <si>
    <t>psychosocialchar-acteristicsaredynamicanddemonstrateclinicallymeaningfulassociationswithpainoutcomesasearlyas6weeksaftersurgery.</t>
  </si>
  <si>
    <t>In the univariate analysis, all psychosocial variables at 6 weeks, 3 months, 6 months, and 12 months were significantly different between those with and those without chronic pain at 12 months (Cohendrange=0.84to1.65).</t>
  </si>
  <si>
    <t>josh_v_vanwyngaarden@baylor.edu</t>
  </si>
  <si>
    <t>P≤.05</t>
  </si>
  <si>
    <t>Dabbagh </t>
  </si>
  <si>
    <t>https://doi.org/10.1093/ptj/pzac103</t>
  </si>
  <si>
    <t>Psychometric Properties of the Patient-Reported Outcome Measures for People With Ulnar Nerve Entrapment at the Elbow: A Systematic Review</t>
  </si>
  <si>
    <t xml:space="preserve">NA </t>
  </si>
  <si>
    <t>CRD42021232777</t>
  </si>
  <si>
    <t>van der Woude</t>
  </si>
  <si>
    <t>https://doi.org/10.1093/ptj/pzac099</t>
  </si>
  <si>
    <t>Reliability of Muscle Strength and Muscle Power Assessments Using Isokinetic Dynamometry in Neuromuscular Diseases: A Systematic Review</t>
  </si>
  <si>
    <t>dwoude2@umcutrecht.nl</t>
  </si>
  <si>
    <t>James</t>
  </si>
  <si>
    <t>https://doi.org/10.1093/ptj/pzac113</t>
  </si>
  <si>
    <t>Validation of the North Star Assessment for Limb-Girdle Type Muscular Dystrophies </t>
  </si>
  <si>
    <t>TheNSAD had excellent interrater reliability</t>
  </si>
  <si>
    <t>NCT01676077</t>
  </si>
  <si>
    <t>james@ncl.ac.uk</t>
  </si>
  <si>
    <t>https://doi.org/10.1093/ptj/pzac088</t>
  </si>
  <si>
    <t>Test–Retest Reliability of a Static and Dynamic Motor Fatigability Protocol Using Grip and Pinch Strength in Children With Cerebral Palsy</t>
  </si>
  <si>
    <t>For static motor fatigability, the ICCs were moderate to high for F mean 1 and F mean 3 (0.56–0.88), and the SFI showed low to moderate reliability (ICC=0.32–0.72).</t>
  </si>
  <si>
    <t>lieke.brauers@uhasselt.be</t>
  </si>
  <si>
    <t>Nelson</t>
  </si>
  <si>
    <t>https://doi.org/10.1093/ptj/pzac111</t>
  </si>
  <si>
    <t>howardnelsonpt@gmail.com</t>
  </si>
  <si>
    <t>Wetzler</t>
  </si>
  <si>
    <t>https://doi.org/10.1093/ptj/pzac114</t>
  </si>
  <si>
    <t>Dawn.Shear@iahe.com</t>
  </si>
  <si>
    <t>Dice</t>
  </si>
  <si>
    <t>https://doi.org/10.1093/ptj/pzac115</t>
  </si>
  <si>
    <t>Author Response to Shear et al </t>
  </si>
  <si>
    <t>jenifer.dice@gmail.com</t>
  </si>
  <si>
    <t>https://doi.org/10.1093/ptj/pzac140</t>
  </si>
  <si>
    <t>News From the Foundation for Physical Therapy Research, October 2022</t>
  </si>
  <si>
    <t>https://doi.org/10.1093/ptj/pzac124</t>
  </si>
  <si>
    <t>Editor's Note on Spanish Translation of: Chimenti RL, Frey-Law LA, Sluka KA. A Mechanism-Based Approach to Physical Therapist Management of Pain. Phys Ther. 2018;98:302–314</t>
  </si>
  <si>
    <t>addendum</t>
  </si>
  <si>
    <t>https://doi.org/10.1093/ptj/pzac147</t>
  </si>
  <si>
    <t>The Looming Challenge of Long COVID</t>
  </si>
  <si>
    <t>alanmjette@gmail.comand@ajette1</t>
  </si>
  <si>
    <t>Shepherd</t>
  </si>
  <si>
    <t>https://doi.org/10.1093/ptj/pzac109</t>
  </si>
  <si>
    <t>Empowering Physical Therapist Professional Education Programs to Deliver Modern Pain Content </t>
  </si>
  <si>
    <t>mark.shepherd@bellincollege.edu</t>
  </si>
  <si>
    <t>Felter</t>
  </si>
  <si>
    <t>https://doi.org/10.1093/ptj/pzac112</t>
  </si>
  <si>
    <t>Rural Health: The Dirt Road Less Traveled</t>
  </si>
  <si>
    <t>felter@som.umaryland.edu</t>
  </si>
  <si>
    <t>17/03/2022</t>
  </si>
  <si>
    <t>Lohse</t>
  </si>
  <si>
    <t>https://doi.org/10.1093/ptj/pzac118</t>
  </si>
  <si>
    <t>In Defense of Hypothesis Testing: A Response to the Joint Editorial From the International Society of Physiotherapy Journal Editors on Statistical Inference Through Estimation</t>
  </si>
  <si>
    <t>lohse@wustl.edu</t>
  </si>
  <si>
    <t>27/07/2022</t>
  </si>
  <si>
    <t>Miller </t>
  </si>
  <si>
    <t>https://doi.org/10.1093/ptj/pzac121</t>
  </si>
  <si>
    <t>Physical Therapist Telehealth Delivery at 1 Year Into COVID-19</t>
  </si>
  <si>
    <t>We conducted 2 comparisons to test our hypothesis that patient characteristics vary by telehealth volume.</t>
  </si>
  <si>
    <t>telehealthphysicaltherapyvolumevariedbydemographicandclinicalcharacteristicslikeage,Englishspeakingstatus,andreferraldiagnosis</t>
  </si>
  <si>
    <t>telehealth physical therapy volume varied by demographic and clinical characteristics like age, English speaking status, and referral diagnosis</t>
  </si>
  <si>
    <t>matthew.miller4@ucsf.edu</t>
  </si>
  <si>
    <t>Leahy</t>
  </si>
  <si>
    <t>https://doi.org/10.1093/ptj/pzac123</t>
  </si>
  <si>
    <t>Does Online Professional Development for Physical Therapists Enhance Clinical Practice and Patient Outcomes? Protocol for a Mixed Methods, Randomized Controlled Trial</t>
  </si>
  <si>
    <t>ACTRN12622000123741</t>
  </si>
  <si>
    <t>18772874@student.westernsydney.edu.au</t>
  </si>
  <si>
    <t>26/09/2022</t>
  </si>
  <si>
    <t>https://doi.org/10.1093/ptj/pzac116</t>
  </si>
  <si>
    <t>The Fibromyalgia Transcutaneous Electrical Nerve Stimulation in Physical Therapy Study Protocol: A Multisite Embedded Pragmatic Trial</t>
  </si>
  <si>
    <t>NCT04683042</t>
  </si>
  <si>
    <t>https://doi.org/10.1093/ptj/pzac102</t>
  </si>
  <si>
    <t>Physical Therapy and Mental Health: A Scoping Review</t>
  </si>
  <si>
    <t>https://doi.org/10.17605/OSF.IO/WD6ZN</t>
  </si>
  <si>
    <t>Sophie.Heywood@svha.org.au</t>
  </si>
  <si>
    <t>Finsterer</t>
  </si>
  <si>
    <t>https://doi.org/10.1093/ptj/pzac125</t>
  </si>
  <si>
    <t>fifigs1@yahoo.de</t>
  </si>
  <si>
    <t>29/09/2022</t>
  </si>
  <si>
    <t>https://doi.org/10.1093/ptj/pzac126</t>
  </si>
  <si>
    <t>Author Response to Finsterer J </t>
  </si>
  <si>
    <t>Gordon</t>
  </si>
  <si>
    <t>https://doi.org/10.1093/ptj/pzac127</t>
  </si>
  <si>
    <t>jamesgor@pt.usc.edu</t>
  </si>
  <si>
    <t>https://doi.org/10.1093/ptj/pzac128</t>
  </si>
  <si>
    <t>Author Response to Gordon and Tilson</t>
  </si>
  <si>
    <t>https://doi.org/10.1093/ptj/pzac160</t>
  </si>
  <si>
    <t>News From the Foundation for Physical Therapy Research, November 2022</t>
  </si>
  <si>
    <t>Swisher</t>
  </si>
  <si>
    <t>https://doi.org/10.1093/ptj/pzac149</t>
  </si>
  <si>
    <t>Ethics and Moral Agency for a Postpandemic Era: Beyond the Storm</t>
  </si>
  <si>
    <t>LSwisher@usf.edu</t>
  </si>
  <si>
    <t>The publication date has not been mentioned</t>
  </si>
  <si>
    <t>Quiben </t>
  </si>
  <si>
    <t>https://doi.org/10.1093/ptj/pzac135</t>
  </si>
  <si>
    <t>Simulation-Based Education in Physical Therapist Education: Perspectives From the Strategic Initiative Panel on Simulation in Physical Therapist Education</t>
  </si>
  <si>
    <t>Stockert </t>
  </si>
  <si>
    <t>https://doi.org/10.1093/ptj/pzac133</t>
  </si>
  <si>
    <t>Simulation-Based Education in Physical Therapist Professional Education: A Scoping Review</t>
  </si>
  <si>
    <t>stockert@csus.edu</t>
  </si>
  <si>
    <t>Stockert</t>
  </si>
  <si>
    <t>https://doi.org/10.1093/ptj/pzac134</t>
  </si>
  <si>
    <t>Simulation-Based Education in Physical Therapist Education: A Survey of Current Practice</t>
  </si>
  <si>
    <t>Heij</t>
  </si>
  <si>
    <t>https://doi.org/10.1093/ptj/pzac138</t>
  </si>
  <si>
    <t>Implementing a Personalized Physical Therapy Approach (Coach2Move) Is Effective in Increasing Physical Activity and Improving Functional Mobility in Older Adults: A Cluster-Randomized, Stepped Wedge Trial </t>
  </si>
  <si>
    <t>Our hypothesis was that Coach2Move leads to better physical outcomes at reduced costs.</t>
  </si>
  <si>
    <t>Coach2MovewasmoreeffectivecomparedwithUCPindecreasingfrailtystatusandimprovingphysicalactivity,functionalmobility,patient-specificfunctionalcomplaints,andqualityoflife</t>
  </si>
  <si>
    <t>At 6 months, between-group mean differences [95%CI]favored Coach2Move participants on physical activity levels (297[83to512] active minutes), functional mobility (−14.2[−21to−8])seconds), and frailty levels(−5[−8to−1]points).</t>
  </si>
  <si>
    <t>NCT03212859</t>
  </si>
  <si>
    <t>The datasets generated, analyzed, or both during the current study will be available from the corresponding author on reasonable request on  the completion of the study.</t>
  </si>
  <si>
    <t>ward.heij@radboudumc.nl</t>
  </si>
  <si>
    <t>Plaza-Manzano</t>
  </si>
  <si>
    <t>https://doi.org/10.1093/ptj/pzac119</t>
  </si>
  <si>
    <t>A Closer Look at Localized and Distant Pressure Pain Hypersensitivity in People With Lower Extremity Overuse Soft-Tissue Painful Conditions: A Systematic Review and Meta-Analysis</t>
  </si>
  <si>
    <t>https://doi.org/10.17605/OSF.IO/7CXG8.</t>
  </si>
  <si>
    <t>cesarfdlp@yahoo.es/cesar.fernandez@urjc.es</t>
  </si>
  <si>
    <t>29/12/2021</t>
  </si>
  <si>
    <t>Zouch</t>
  </si>
  <si>
    <t>https://doi.org/10.1093/ptj/pzac150</t>
  </si>
  <si>
    <t>Influence of Initial Health Care Provider on Subsequent Health Care Utilization for Patients With a New Onset of Low Back Pain: A Scoping Review</t>
  </si>
  <si>
    <t>The protocol was registered with the Open Science Framework.</t>
  </si>
  <si>
    <t>jzou3929@uni.sydney.edu.au</t>
  </si>
  <si>
    <t>29/11/2021</t>
  </si>
  <si>
    <t>Denk</t>
  </si>
  <si>
    <t>https://doi.org/10.1093/ptj/pzac129</t>
  </si>
  <si>
    <t>Daily-Living Freezing of Gait as Quantified Using Wearables in People With Parkinson Disease: Comparison With Self-Report and Provocation Tests</t>
  </si>
  <si>
    <t>The %TF during unsupervised daily living was mild to moderately correlated with the %TF during a subset of the tasks of the in-homeoff-medication testing but not the on-medication testing or self-report.</t>
  </si>
  <si>
    <t>NCT03978507</t>
  </si>
  <si>
    <t>jhausdor@tlvmc.gov.il</t>
  </si>
  <si>
    <t>https://doi.org/10.1093/ptj/pzac137</t>
  </si>
  <si>
    <t>Does Manual Lymphatic Drainage Add Value in Reducing Suprafascial Fluid Accumulation and Skin Elasticity in Patients With Breast Cancer–Related Lymphedema?</t>
  </si>
  <si>
    <t>Patients receiving fluoroscopy-guided MLD in addition to DLT will have a significantly greater reduction in the amount of local tissue water</t>
  </si>
  <si>
    <t>As an overall result, none of the predefined hypotheses regarding the outcome measures could be retained.</t>
  </si>
  <si>
    <t>At the level of the arm, there was a significant improvement over time in the 3 groups for most of the outcomes.</t>
  </si>
  <si>
    <t>NCT02609724</t>
  </si>
  <si>
    <t>Relevant patient-level data, a full dataset, and statistical analyses are available from the corresponding author upon reasonable request.</t>
  </si>
  <si>
    <t>Goh</t>
  </si>
  <si>
    <t>https://doi.org/10.1093/ptj/pzac122</t>
  </si>
  <si>
    <t>The Ziegler Test Is Reliable and Valid for Measuring Freezing of Gait in People With Parkinson Disease</t>
  </si>
  <si>
    <t>The Ziegler test showed good interrater ( ICC 2,1=0.80; 95% CI=0.65–0.92) and excellent test–retest (ICC3,1=0.91;95%CI=0.82–0.96)reliability when used to measure FOG</t>
  </si>
  <si>
    <t>natalie.allen@sydney.edu.au</t>
  </si>
  <si>
    <t>https://doi.org/10.1093/ptj/pzac165</t>
  </si>
  <si>
    <t>News From the Foundation for Physical Therapy Research, December 2022 </t>
  </si>
  <si>
    <t>Fandim</t>
  </si>
  <si>
    <t>https://doi.org/10.1016/j.jphys.2022.09.006</t>
  </si>
  <si>
    <t>Reasons to become a volunteer rater for the Physiotherapy Evidence Database (PEDro)</t>
  </si>
  <si>
    <t>https://doi.org/10.1016/j.jphys.2022.09.009</t>
  </si>
  <si>
    <t>Perioperative physiotherapy</t>
  </si>
  <si>
    <t>https://doi.org/10.1016/j.jphys.2022.10.001</t>
  </si>
  <si>
    <t>Expression of interest for the journal of physiotherapy Editorial fellowship</t>
  </si>
  <si>
    <t>https://doi.org/10.1016/j.jphys.2022.09.010</t>
  </si>
  <si>
    <t>Physiotherapy management of Achilles tendinopathy</t>
  </si>
  <si>
    <t>Appendices 1, 2, 3 and 4 can be found online at https://doi.org/10.1016/j.jphys.2022.09.010</t>
  </si>
  <si>
    <t>peter.malliaras@monash.edu</t>
  </si>
  <si>
    <t>21/10/2022</t>
  </si>
  <si>
    <t>Dylke</t>
  </si>
  <si>
    <t>https://doi.org/10.1016/j.jphys.2022.09.008</t>
  </si>
  <si>
    <t>Measurement of breast cancer-related lymphoedema</t>
  </si>
  <si>
    <t>Elizabeth.dylke@sydney.edu.au</t>
  </si>
  <si>
    <t>Castellini</t>
  </si>
  <si>
    <t>https://doi.org/10.1016/j.jphys.2022.09.007</t>
  </si>
  <si>
    <t>Some conservative interventions are more effective than others for people with chronic non-specific neck pain: a systematic review and network meta-analysis</t>
  </si>
  <si>
    <t>PROSPERO CRD42019124501</t>
  </si>
  <si>
    <t>The full dataset is freely available online in OSF (https://osf.io/ac653/), a secure online repository for research data.</t>
  </si>
  <si>
    <t>silvia.bargeri@grupposandonato.it</t>
  </si>
  <si>
    <t>17/10/2022</t>
  </si>
  <si>
    <t>https://doi.org/10.1016/j.jphys.2022.09.001</t>
  </si>
  <si>
    <t>Injury prevention programs that include plyometric exercises reduce the incidence of anterior cruciate ligament injury: a systematic review of cluster randomised trials</t>
  </si>
  <si>
    <t>Appendix 1 and Figures 3, 5 and 7 can be found https://doi.org/10.1016/j.jphys.2022.09.001</t>
  </si>
  <si>
    <t>wsattar@uqu.edu.sa</t>
  </si>
  <si>
    <t>https://doi.org/10.1016/j.jphys.2022.09.004</t>
  </si>
  <si>
    <t>Ballistic resistance training has a similar or better effect on mobility than non-ballistic exercise rehabilitation in people with a traumatic brain injury: a randomised trial</t>
  </si>
  <si>
    <t>After 3 months of ballistic resistance training, the experimental group scored 3 points (95% CI 0 to 6) higher on the 54-point HiMAT than the control group and remained 3 points (95% CI –1 to 6) higher at 6 months.</t>
  </si>
  <si>
    <t>ACTRN12611001098921</t>
  </si>
  <si>
    <t>Appendices 1 to 3, Table 4 available https://doi.org/10.1016/j.jphys.2022.09.004</t>
  </si>
  <si>
    <t>gavin.williams@epworth.org.au</t>
  </si>
  <si>
    <t>https://doi.org/10.1016/j.jphys.2022.09.005</t>
  </si>
  <si>
    <t>Diagnostic labels and advice for rotator cuff disease influence perceived need for shoulder surgery: an online randomised experiment</t>
  </si>
  <si>
    <t>Labelling as bursitis (versus rotator cuff tear) decreased perceived need for surgery (mean effect –0.5 on a 0-to-10 scale, 98.3% CI –0.7 to –0.2),</t>
  </si>
  <si>
    <t>ACTRN12621001370897</t>
  </si>
  <si>
    <t>All data relevant to the study are available upon reasonable request to the corresponding author</t>
  </si>
  <si>
    <t>https://doi.org/10.1016/j.jphys.2022.08.002</t>
  </si>
  <si>
    <t>Critically appraised paper: In adults with severe lower limb burns, adding a Wii Fit program to usual physiotherapy improves lower limb function and functional mobility</t>
  </si>
  <si>
    <t>experimental group demonstrated higher scores in both the Lower Limb Functional Index (MD 11, 95% CI 5 to 17) and High Level Mobility Assessment Tool(MD7, 95% CI 3 to 11), and had better performance in the Timed Up and Go test (MD 24.9 seconds, 95% CI 27.3 to 22.4).</t>
  </si>
  <si>
    <t>Costanzo</t>
  </si>
  <si>
    <t>https://doi.org/10.1016/j.jphys.2022.08.001</t>
  </si>
  <si>
    <t>Critically appraised paper: In adults with severe lower limb burns, adding a Wii Fit program to usual physiotherapy improves lower limb function and functional mobility [commentary]</t>
  </si>
  <si>
    <t>https://doi.org/10.1016/j.jphys.2022.08.003</t>
  </si>
  <si>
    <t>Critically appraised paper: An intervention to reduce household recreational screen media usage improves physical activity in children</t>
  </si>
  <si>
    <t>the change in leisure non-sedentary activity in the intervention group children was greater than the control group by 46 minutes (95% CI 28 to 64 minutes)</t>
  </si>
  <si>
    <t>FitzGerald</t>
  </si>
  <si>
    <t>https://doi.org/10.1016/j.jphys.2022.08.004</t>
  </si>
  <si>
    <t>Critically appraised paper: An intervention to reduce household recreational screen media usage improves physical activity in children [commentary]</t>
  </si>
  <si>
    <t>https://doi.org/10.1016/j.jphys.2022.09.003</t>
  </si>
  <si>
    <t>Critically appraised paper: Fall prevention program delivered electronically to community-dwelling older people can reduce fall rate over 24 months</t>
  </si>
  <si>
    <t>the intervention group had a lower fall rate (incidence rate ratio compared with control 0.84, 95% CI 0.72 to 0.98) and lower rate of injurious falls (incidence rate ratio 0.80, 95% CI 0.66 to 0.98)</t>
  </si>
  <si>
    <t>Soh</t>
  </si>
  <si>
    <t>https://doi.org/10.1016/j.jphys.2022.09.002</t>
  </si>
  <si>
    <t>Critically appraised paper: Fall prevention program delivered electronically to community-dwelling older people can reduce fall rate over 24 months [commentary]</t>
  </si>
  <si>
    <t>Ferguson</t>
  </si>
  <si>
    <t>https://doi.org/10.1016/j.jphys.2022.05.007</t>
  </si>
  <si>
    <t>Clinimetrics: Bioelectrical Impedance Analysis in Clinical Practice</t>
  </si>
  <si>
    <t>Haggag</t>
  </si>
  <si>
    <t>https://doi.org/10.1016/j.jphys.2022.05.017</t>
  </si>
  <si>
    <t>Clinimetrics: Modified Rankin Scale (mRS)</t>
  </si>
  <si>
    <t>https://doi.org/10.1016/j.jphys.2022.08.007</t>
  </si>
  <si>
    <t>Appraisal of Clinical Practice Guideline: Physical Therapy Management of Older Adults With Hip Fracture</t>
  </si>
  <si>
    <t>Hancock</t>
  </si>
  <si>
    <t>https://doi.org/10.1016/j.jphys.2022.08.006</t>
  </si>
  <si>
    <t>Research Note: Treatment effect moderators</t>
  </si>
  <si>
    <t>Lang</t>
  </si>
  <si>
    <t>https://doi.org/10.1016/j.jphys.2022.08.005</t>
  </si>
  <si>
    <t>Appraisal of Clinical Practice Guideline: Clinical Practice Guidelines for the Prevention and Management of Pain, Agitation/Sedation, Delirium, Immobility, and Sleep Disruption in Adult Patients in the ICU</t>
  </si>
  <si>
    <t>Winter</t>
  </si>
  <si>
    <t>Liu-Ambrose</t>
  </si>
  <si>
    <t>https://doi.org/10.3138/ptc-2021-0106-gee</t>
  </si>
  <si>
    <t>Physiotherapy for healthy aging</t>
  </si>
  <si>
    <t>teresa.ambrose@ubc.ca .</t>
  </si>
  <si>
    <t>Nazari</t>
  </si>
  <si>
    <t>https://doi.org/10.3138/ptc-2020-0042</t>
  </si>
  <si>
    <t>Psychometric Properties of the Patient-Specific Functional Scale in Patients with Low Back Pathology: A Systematic Review and Meta-Analysis</t>
  </si>
  <si>
    <t>gnazari@uwo.ca.</t>
  </si>
  <si>
    <t>Newman</t>
  </si>
  <si>
    <t>https://doi.org/10.3138/ptc-2020-0069</t>
  </si>
  <si>
    <t>Survey of physiotherapy practice in ontario cardiac surgery insentive care unit.</t>
  </si>
  <si>
    <t>newmanan@mcmaster.ca.</t>
  </si>
  <si>
    <t>Westerdahl</t>
  </si>
  <si>
    <t>https://doi.org/10.3138/ptc-2020-0069-cc</t>
  </si>
  <si>
    <t>Clinician’s Commentary on Newman et al.</t>
  </si>
  <si>
    <t>elisabeth.westerdahl@regionorebrolan.se .</t>
  </si>
  <si>
    <t>Alvarez</t>
  </si>
  <si>
    <t>https://doi.org/10.3138/ptc-2020-0066</t>
  </si>
  <si>
    <t>Use of Mental Health Interventions by Physiotherapists to Treat Individuals with Chronic Conditions: A Systematic Scoping Review</t>
  </si>
  <si>
    <t>alvare@mcmaster.ca.</t>
  </si>
  <si>
    <t>15/06/2020</t>
  </si>
  <si>
    <t>Prado</t>
  </si>
  <si>
    <t>https://doi.org/10.3138/ptc-2020-0038</t>
  </si>
  <si>
    <t>Evidence-Based Practice for Non-Specific Low Back Pain: Canadian Physiotherapists’ Adherence, Beliefs, and Perspectives</t>
  </si>
  <si>
    <t>Independent samples t -tests (two-tailed) tested for dif- ferences in the biomedical beliefs score, the behavioural beliefs score, and the self-efficacy score between physio- therapists with higher and lower adherence to EBCPG rec- ommendations.</t>
  </si>
  <si>
    <t>Joanne.Parsons@umanitoba.ca.</t>
  </si>
  <si>
    <t>winter</t>
  </si>
  <si>
    <t>https://doi.org/10.3138/ptc-2020-0074</t>
  </si>
  <si>
    <t>Exploring the Concept of Leadership from the Perspective of Physical Therapists in the United States</t>
  </si>
  <si>
    <t>we hypothesized that participants’ practice setting would be associated with a difference in their perception of the importance of differ- ent leadership characteristics in each context</t>
  </si>
  <si>
    <t>Interestingly, our findings rejected this hypothesis.</t>
  </si>
  <si>
    <t>We combined χ 2 analysis with post hoc analysis to examine the research question and what association, if any, existed between the importance of leadership char- acteristics by context (dependent variable) and gender (independent variable).</t>
  </si>
  <si>
    <t>jgreenwilson@brockport.edu.</t>
  </si>
  <si>
    <t>Pat A. Miller</t>
  </si>
  <si>
    <t>https://doi.org/10.3138/ptc-2020-0074-cc</t>
  </si>
  <si>
    <t>Clinician’s Commentary on Green-Wilson et al.</t>
  </si>
  <si>
    <t>pmiller@mcmaster.ca.</t>
  </si>
  <si>
    <t>Hall</t>
  </si>
  <si>
    <t>https://doi.org/10.3138/ptc-2020-0078</t>
  </si>
  <si>
    <t>Physical Therapy Management of Low Back Pain: A Survey of Physiotherapists’ Current Assessment and Treatment Practices</t>
  </si>
  <si>
    <t>amanda.hall@med.mun.ca.</t>
  </si>
  <si>
    <t>Wiens</t>
  </si>
  <si>
    <t>https://doi.org/10.3138/ptc-2020-0011</t>
  </si>
  <si>
    <t>Role of Rehabilitation in Opioid Tapering: A Scoping Review</t>
  </si>
  <si>
    <t>packhamt@mcmaster.ca.</t>
  </si>
  <si>
    <t>Vader</t>
  </si>
  <si>
    <t>https://doi.org/10.3138/ptc-2020-0060</t>
  </si>
  <si>
    <t>Physiotherapy Practice in Primary Health Care: A Survey of Physiotherapists in Team-Based Primary Care Organizations in Ontario</t>
  </si>
  <si>
    <t>kyle.vader@queensu.ca.</t>
  </si>
  <si>
    <t>Dufour</t>
  </si>
  <si>
    <t>https://doi.org/10.3138/ptc-2020-0060-cc</t>
  </si>
  <si>
    <t>Clinician’s Commentary on Vader et al.</t>
  </si>
  <si>
    <t>sdufour@mcmaster.ca .</t>
  </si>
  <si>
    <t>Handlery</t>
  </si>
  <si>
    <t>https://doi.org/10.3138/ptc-2020-0035</t>
  </si>
  <si>
    <t>Active Participation of Care Partners in a Physical Activity Intervention Alongside People with Stroke: A Feasibility Study</t>
  </si>
  <si>
    <t>Attendance during the8-week portion was better than during the 19-week portion</t>
  </si>
  <si>
    <t>reed.handlery@acheedu.org.</t>
  </si>
  <si>
    <t>Primeau</t>
  </si>
  <si>
    <t>https://doi.org/10.3138/ptc-2021-0107-gee</t>
  </si>
  <si>
    <t>A Need for Greater Emphasis on 2SLGBTQIA+ Health Among Physiotherapists in Canada</t>
  </si>
  <si>
    <t>cprimea@uwo.ca.</t>
  </si>
  <si>
    <t>Corlia Brandt</t>
  </si>
  <si>
    <t>https://doi.org/10.3138/ptc-2020-0053</t>
  </si>
  <si>
    <t>Postoperative Physiotherapy in Women Undergoing Pelvic Floor Reconstructive Surgery: A Randomized Controlled Clinical Trial</t>
  </si>
  <si>
    <t>address-ing both the PFM and the abdominal muscle groups through an integrated programme might lead to improved outcomes after surgery compared with isolated PFMT</t>
  </si>
  <si>
    <t>The r esults of the current study do not indicate a bene-fit of combining PFMT or abdominal training with recon-structive surgery t improve the symptoms of POP and QOL</t>
  </si>
  <si>
    <t>Beneficial effects ( p &lt; 0.05) were found for the PFMT group</t>
  </si>
  <si>
    <t>PACTR201811741131369</t>
  </si>
  <si>
    <t>corlia.brandt@wits.ac.za.</t>
  </si>
  <si>
    <t>benchmark</t>
  </si>
  <si>
    <t>Dragana Boljanovic-Susic</t>
  </si>
  <si>
    <t>https://doi.org/10.3138/ptc-2020-0056</t>
  </si>
  <si>
    <t>Prevalence of Persistent Pain of the Neuropathic Subtype after Total Hip or Knee Arthroplasty</t>
  </si>
  <si>
    <t>A four-predictor logistic regression model was fit-ted to the data to test the effect of preoperative pain severity</t>
  </si>
  <si>
    <t>The datasets used and analyzed during the current study are available from the corresponding author on rea-sonable request.</t>
  </si>
  <si>
    <t>cziebart@uwo.ca.</t>
  </si>
  <si>
    <t>Ganz</t>
  </si>
  <si>
    <t>https://doi.org/10.3138/ptc-2020-0064</t>
  </si>
  <si>
    <t>Is Physical Activity–Related Self-Efficacy Associated with Moderate to Vigorous Physical Activity and Sedentary Behaviour among Ambulatory Children with Cerebral Palsy?</t>
  </si>
  <si>
    <t>self-efficacy would be positively associated with physical activity and negatively associated with sedentary time</t>
  </si>
  <si>
    <t>Even though self-efficacy did not significantly contribute to explaining the variance in the linear regression models, we observed that greater self-efficacy was associated with more time spent in physical activity.</t>
  </si>
  <si>
    <t>Self-efficac y was positively associated with MVPA time</t>
  </si>
  <si>
    <t>NCT02391324</t>
  </si>
  <si>
    <t>p ≤ 0.05</t>
  </si>
  <si>
    <t>Sarah Stephen</t>
  </si>
  <si>
    <t>https://doi.org/10.3138/ptc-2020-0085</t>
  </si>
  <si>
    <t>Neck Pain and Disability: Are They Related to Dysfunctional Breathing and Stress?</t>
  </si>
  <si>
    <t>Our null hypothesis was that we would find no difference in measures of dys-functional breathing between groups and no correlations between variables</t>
  </si>
  <si>
    <t>I n this study, participants with neck pain reported more symptoms of dysfunctional breathing than those without neck pain on the NQ and SEBQ</t>
  </si>
  <si>
    <t>Participants with neck pain scored higher on the NQ ( p &lt; 0.01) and the SEBQ (p &lt; 0.01) than controls</t>
  </si>
  <si>
    <t>sstephenphysio@gmail.com .</t>
  </si>
  <si>
    <t>p &lt; 0.01</t>
  </si>
  <si>
    <t>98`</t>
  </si>
  <si>
    <t>Manji</t>
  </si>
  <si>
    <t>https://doi.org/10.3138/ptc-2020-0067</t>
  </si>
  <si>
    <t>Exploring the Association between Pain and Fracture Characteristics in Women with Osteoporotic Vertebral Fractures</t>
  </si>
  <si>
    <t>no statistically significant associations between pain and fracture numb</t>
  </si>
  <si>
    <t>lora.giangregorio@uwaterloo.ca .</t>
  </si>
  <si>
    <t>Joni Nedeljak</t>
  </si>
  <si>
    <t>https://doi.org/10.3138/ptc-2020-0068</t>
  </si>
  <si>
    <t>A Scoping Review of Physiotherapeutic Interventions for Trismus in Head and Neck Cancer: Where Is the Manual Therapy?</t>
  </si>
  <si>
    <t>mmcneely@ualberta.ca.</t>
  </si>
  <si>
    <t>22/06/2020</t>
  </si>
  <si>
    <t>15/06/2021</t>
  </si>
  <si>
    <t>Speed</t>
  </si>
  <si>
    <t>https://doi.org/10.3138/ptc-2020-0071</t>
  </si>
  <si>
    <t>Improving Administrative Outcomes in Physiotherapy by Adopting Open-Access Booking</t>
  </si>
  <si>
    <t>W ith the introduction of OAB, the number of on-paper clients dropped by approximately 3.01% (95% CI: −4.50, −1.53) and reversed the pre-OAB trend (i.e., ß = −0.05)</t>
  </si>
  <si>
    <t>dspeed@unb.ca.</t>
  </si>
  <si>
    <t>Anderson</t>
  </si>
  <si>
    <t>https://doi.org/10.3138/ptc-2020-0071-cc</t>
  </si>
  <si>
    <t>Clinician’s Commentary on Speed</t>
  </si>
  <si>
    <t>charlotteanderson@alphahealthservices.ca .</t>
  </si>
  <si>
    <t>Crawford</t>
  </si>
  <si>
    <t>https://doi.org/10.3138/ptc-2020-0119</t>
  </si>
  <si>
    <t>Strategies to Increase Access to Outpatient Physiotherapy Services: A Scoping Review</t>
  </si>
  <si>
    <t>patty.thille@umanitoba.ca .</t>
  </si>
  <si>
    <t>26/10/2020</t>
  </si>
  <si>
    <t>Spadoni</t>
  </si>
  <si>
    <t>https://doi.org/10.3138/ptc-2020-0119-cc</t>
  </si>
  <si>
    <t>Clinician’s Commentary on Crawford et al.</t>
  </si>
  <si>
    <t>spadongf@mcmaster.ca .</t>
  </si>
  <si>
    <t>Vrzic</t>
  </si>
  <si>
    <t>https://doi.org/10.3138/ptc-2020-0098</t>
  </si>
  <si>
    <t>Implementing a Virtual Care Clinical Placement for a Physiotherapy Student in a Hospital-Based Chronic Pain Programme</t>
  </si>
  <si>
    <t>jordan.miller@queensu.ca.</t>
  </si>
  <si>
    <t>Dhir</t>
  </si>
  <si>
    <t>https://doi.org/10.3138/ptc-2020-0098-cc</t>
  </si>
  <si>
    <t>Clinician’s Commentary on Vrzic et al.</t>
  </si>
  <si>
    <t>Meade</t>
  </si>
  <si>
    <t>https://doi.org/10.3138/ptc-2020-0083</t>
  </si>
  <si>
    <t>Using Intervention Mapping in the Systematic Development of a Behaviour Change Intervention to Enhance Exercise Adherence among People with Persistent Musculoskeletal Pain</t>
  </si>
  <si>
    <t>Laurabritt.meade@gmail.com.</t>
  </si>
  <si>
    <t>Basson</t>
  </si>
  <si>
    <t>https://doi.org/10.3138/ptc-2020-0083-cc</t>
  </si>
  <si>
    <t>Clinician’s Commentary on Meade et al.</t>
  </si>
  <si>
    <t>https://doi.org/10.3138/ptc-74-3-gee</t>
  </si>
  <si>
    <t>The Search for Justice: Developing a Collaborative Understanding of Health Justice in Physiotherapy</t>
  </si>
  <si>
    <t>Roch</t>
  </si>
  <si>
    <t>https://doi.org/10.3138/ptc-2020-0095</t>
  </si>
  <si>
    <t>Immediate Effect of Dry Needling on the Viscoelastic Properties of a Trigger Point on the Infraspinatus Muscle Measured with MyotonPRO</t>
  </si>
  <si>
    <t>Our hypothesis was that following a DN intervention on a TP, a significant decrease in tone and stiffness would occur, and an increase in elasticity would be observed.</t>
  </si>
  <si>
    <t>Our findings provide new insights supporting the significant short-term effects of DN on the tone and stiffness of a TP.</t>
  </si>
  <si>
    <t>Analyses of variance showed significant decreases in tone ( p &lt; 0.001) and stiffness (p = 0.003) across time</t>
  </si>
  <si>
    <t>nathaly.gaudreault@usherbrooke.ca .</t>
  </si>
  <si>
    <t>Hiser</t>
  </si>
  <si>
    <t>https://doi.org/10.3138/ptc-2020-0096</t>
  </si>
  <si>
    <t>shiser1@jh.edu.</t>
  </si>
  <si>
    <t>Mixed-method</t>
  </si>
  <si>
    <t>Gruenig</t>
  </si>
  <si>
    <t>https://doi.org/10.3138/ptc-2020-0096-cc</t>
  </si>
  <si>
    <t>Clinician’s Commentary on Hiser et al.</t>
  </si>
  <si>
    <t>https://doi.org/10.3138/ptc-2021-0003</t>
  </si>
  <si>
    <t>Navigating the Grey Zone of Physiotherapy Assistant Autonomy in Home Care: Perspectives of Physiotherapists and Physiotherapy Assistants</t>
  </si>
  <si>
    <t>smckay@vha.ca.</t>
  </si>
  <si>
    <t>O’Hoski</t>
  </si>
  <si>
    <t>https://doi.org/10.3138/ptc-2020-0081</t>
  </si>
  <si>
    <t>Priorities in Pulmonary Rehabilitation Research: The Patient Perspective</t>
  </si>
  <si>
    <t>Sachi.O’Hoski@ westpark.org.</t>
  </si>
  <si>
    <t>Singh</t>
  </si>
  <si>
    <t>https://doi.org/10.3138/ptc-2020-0081-cc</t>
  </si>
  <si>
    <t>Clinician’s Commentary on O’Hoski et al.</t>
  </si>
  <si>
    <t>Hoteit</t>
  </si>
  <si>
    <t>https://doi.org/10.3138/ptc-2020-0093</t>
  </si>
  <si>
    <t>Factors Associated with Intermittent, Constant, and Mixed Pain in People with Knee Osteoarthritis</t>
  </si>
  <si>
    <t>self-reported physical function (OR 0.94; 95% CI: 0.91, 0.98) were associated with a lower likelihood of mixed pain</t>
  </si>
  <si>
    <t>carlesl@mcmaster.ca.</t>
  </si>
  <si>
    <t>Robbins</t>
  </si>
  <si>
    <t>https://doi.org/10.3138/ptc-2020-0093-cc</t>
  </si>
  <si>
    <t>Clinician’s Commentary on Hoteit et al.</t>
  </si>
  <si>
    <t>Withers</t>
  </si>
  <si>
    <t>https://doi.org/10.3138/ptc-2020-0040</t>
  </si>
  <si>
    <t>Experiences of Physiotherapy Students, Health Care Providers, and Patients with a Role-Emerging Student Clinical Placement in an Emergency Department: A Qualitative Study</t>
  </si>
  <si>
    <t>miller@queensu.ca.</t>
  </si>
  <si>
    <t>Chinn</t>
  </si>
  <si>
    <t>https://doi.org/10.3138/ptc-2020-0103</t>
  </si>
  <si>
    <t>Physiotherapists’ Perspectives on Professional Practice Leadership Models: Key Features to Enhance Physiotherapy Practice</t>
  </si>
  <si>
    <t>brenda.mori@utoronto.ca.</t>
  </si>
  <si>
    <t>27/10/2021</t>
  </si>
  <si>
    <t>Graham</t>
  </si>
  <si>
    <t>https://doi.org/10.3138/ptc-2020-0103-cc</t>
  </si>
  <si>
    <t>Clinician’s Commentary on Chinn et al.</t>
  </si>
  <si>
    <t>Negreanu</t>
  </si>
  <si>
    <t>https://doi.org/10.3138/ptc-2020-0118</t>
  </si>
  <si>
    <t>Inclusion of Exercise Prescription in Solid Organ Transplant in Physical Therapy Curricula Across Canadian Universities: A National Survey</t>
  </si>
  <si>
    <t>tania.janaudis-ferreira@mcgill.ca.</t>
  </si>
  <si>
    <t>Ijaz</t>
  </si>
  <si>
    <t>https://doi.org/10.3138/ptc-2020-0116</t>
  </si>
  <si>
    <t>Safety, Effectiveness, and Professional Judgment: A Survey of Training-Related Perspectives Among Physiotherapists Who Practise Acupuncture in Ontario</t>
  </si>
  <si>
    <t>two logistic regression models to determine what factors were associated with respondents’ level of agreement with the views we measured</t>
  </si>
  <si>
    <t>nadine.ijaz@carleton.ca.</t>
  </si>
  <si>
    <t>https://doi.org/10.3138/ptc-2019-0023</t>
  </si>
  <si>
    <t>Investigation of the Kinematic Upper-Limb Movement Assessment (KUMA): A Pilot Study</t>
  </si>
  <si>
    <t xml:space="preserve"> DOI: 10.3138/ptc-2021-0080-gee</t>
  </si>
  <si>
    <t>Challenges with Telerehabilitation for Persons with Stroke: Perspectives from a Clinician and Graduate Researcher</t>
  </si>
  <si>
    <t>Zaccagnini</t>
  </si>
  <si>
    <t>https://doi.org/10.3138/ptc-2021-0029</t>
  </si>
  <si>
    <t>Portfolios with Evidence of Reflective Practice Required by Regulatory Bodies: An Integrative Review</t>
  </si>
  <si>
    <t>marco.zaccagnini@mail.mcgill.ca.</t>
  </si>
  <si>
    <t>Fricke</t>
  </si>
  <si>
    <t>DOI: 10.3138/ptc-2021-0029-cc</t>
  </si>
  <si>
    <t>Clinician’s Commentary on Zaccagnini and Miller</t>
  </si>
  <si>
    <t>Bak Bødskov</t>
  </si>
  <si>
    <t>https://doi.org/10.3138/ptc-2021-0043</t>
  </si>
  <si>
    <t>High Patient Satisfaction with Examination by Advanced Practice Physiotherapists in an Orthopaedic Outpatient Shoulder Clinic: A Cross-Sectional Study Using Quantitative and Qualitative Methods</t>
  </si>
  <si>
    <t>the median score of the item “The visit overall” was 100 (range, min-max, 50–100) and there was no significant difference ( p = 0.06)</t>
  </si>
  <si>
    <t>merete.madsen@midt.rm.dk.</t>
  </si>
  <si>
    <t>Lowry</t>
  </si>
  <si>
    <t>DOI: 10.3138/ptc-2021-0043-cc</t>
  </si>
  <si>
    <t>Clinician’s Commentary on Bødskov et al.</t>
  </si>
  <si>
    <t>Etheridge</t>
  </si>
  <si>
    <t>https://doi.org/10.3138/ptc-2020-0148</t>
  </si>
  <si>
    <t>Barriers to Physiotherapists’ Use of Professional Development Tools for Chronic Pain: A Knowledge Translation Study</t>
  </si>
  <si>
    <t>Chi-square tests revealed statistically significant differences (p &lt; 0.05) between early career members (who had been a PSD member &lt; 5 years) and later career members (who had been a PSD member 5 years). Early</t>
  </si>
  <si>
    <t>torietheridge@snpc.tech.</t>
  </si>
  <si>
    <t>https://doi.org/10.3138/ptc-2020-0123</t>
  </si>
  <si>
    <t>Current Practices in and Barriers to Physiotherapists’ Use of Resistance Exercise with Older Adults in Acute Care</t>
  </si>
  <si>
    <t>respondents who worked in regional, rural, and remote regions reported more frequent monitoring of patients’ use of REx (mean frequency 3.58 [SD 1.12]; 95% CI: 3.29, 3.88) than those in metropolitan areas (mean frequency 3.08 [SD 1.29]; 95% CI: 2.72, 3.45; t103 = −2.11, p = 0.038</t>
  </si>
  <si>
    <t>jasmin.ma@ubc.ca.</t>
  </si>
  <si>
    <t>Peters</t>
  </si>
  <si>
    <t>https://doi.org/10.3138/ptc-2020-0134</t>
  </si>
  <si>
    <t>Quantifying Physical Resilience in Ageing Using Measurement Instruments: A Scoping Review</t>
  </si>
  <si>
    <t>sue.peters@ubc.ca.</t>
  </si>
  <si>
    <t>25/11/2020</t>
  </si>
  <si>
    <t>https://doi.org/10.3138/ptc-2020-0111</t>
  </si>
  <si>
    <t>Signs of Inequitable Access: Users of Private Physiotherapy Services Do Not Reflect the Urban Population in Winnipeg, Manitoba</t>
  </si>
  <si>
    <t>26/02/2022</t>
  </si>
  <si>
    <t>Schwartz</t>
  </si>
  <si>
    <t>https://doi.org/10.3138/ptc-2021-0025</t>
  </si>
  <si>
    <t>Clinical Motor Coordination Tests in Adult Neurology: A Scoping Review</t>
  </si>
  <si>
    <t>24/08/2022</t>
  </si>
  <si>
    <t>Paterson</t>
  </si>
  <si>
    <t>DOI: 10.3138/ptc-2020-0110</t>
  </si>
  <si>
    <t>A Pragmatic Pilot Randomized Controlled Trial of the OA Go Away Among Individuals with Osteoarthritis of the Hip or Knee</t>
  </si>
  <si>
    <t>March</t>
  </si>
  <si>
    <t>Ahmad</t>
  </si>
  <si>
    <t>https://doi.org/10.1016/j.physio.2021.03.011</t>
  </si>
  <si>
    <t>reviewEffects of low-level and high-intensity laser therapy asadjunctive to rehabilitation exercise on pain, stiffness andfunction in knee osteoarthritis: a systematic review andmeta-analysis</t>
  </si>
  <si>
    <t>CRD42020206228</t>
  </si>
  <si>
    <t>Supplementary material related to this article can befound, in the online version, at doi:https://doi.org/10.1016/j.physio.2021.03.011.</t>
  </si>
  <si>
    <t>azzuanahmad@ukm.edu.my</t>
  </si>
  <si>
    <t>Andrade</t>
  </si>
  <si>
    <t>https://doi.org/10.1016/j.physio.2021.03.012</t>
  </si>
  <si>
    <t>Prolonged heart rate recovery time after 6-minute walk test isan independent risk factor for cardiac events in heart failure: Aprospective cohort study</t>
  </si>
  <si>
    <t>It was hypothesised that the time (in minutes) for peakexercise heart rate to return to resting heart rate after the ces-sation of exercise would be a potential marker for predictingcardiac events (hospitalisations and deaths) in patients withHF.</t>
  </si>
  <si>
    <t>Time to returnto resting heart rate ≥3 minutes was found to be an inde-pendent predictor of cardiac events in patients with chronicHF (NYHA classification II and III).</t>
  </si>
  <si>
    <t>No significant differences between patients withand without cardiac events were found for mean walking distance, mean heart rate recovery at 1 minute and mean heart rate recovery at2 minutes</t>
  </si>
  <si>
    <t>naomi.kondo@usp.br</t>
  </si>
  <si>
    <t>22/03/2021</t>
  </si>
  <si>
    <t>Campbell</t>
  </si>
  <si>
    <t>https://doi.org/10.1016/j.physio.2021.12.001</t>
  </si>
  <si>
    <t>Management of urinary incontinence in athletic women:the POsITIve feasibility study</t>
  </si>
  <si>
    <t>NCT03986411</t>
  </si>
  <si>
    <t>gillian.campbell@nottingham.ac.uk</t>
  </si>
  <si>
    <t>17/12/2021</t>
  </si>
  <si>
    <t>Cyr</t>
  </si>
  <si>
    <t>https://doi.org/10.1016/j.physio.2021.09.003</t>
  </si>
  <si>
    <t>Changes in pelvic floor morphometry and muscle function aftermultimodal physiotherapy for gynaecological cancer survivorssuffering from dyspareunia: a prospective interventional studyMarie-</t>
  </si>
  <si>
    <t>Significant changes in pelvic floor morphometry and muscle function were found post-treatment. The</t>
  </si>
  <si>
    <t>NCT03935698</t>
  </si>
  <si>
    <t>marie-pierre.cyr@usherbrooke.ca</t>
  </si>
  <si>
    <t>https://doi.org/10.1016/j.physio.2021.08.006</t>
  </si>
  <si>
    <t>Immuno-modulation with lifestyle behaviour change to reduceSARS-CoV-2 susceptibility and COVID-19 severity: goalsconsistent with contemporary physiotherapy practice</t>
  </si>
  <si>
    <t>Gallasch</t>
  </si>
  <si>
    <t>https://doi.org/10.1016/j.physio.2021.12.002</t>
  </si>
  <si>
    <t>Variable levels of stress and anxiety reported by physiotherapystudents during clinical placements: a cohort study</t>
  </si>
  <si>
    <t>Baseline VAS scores were significantly associated with Weeks 1−5 VAS scores.</t>
  </si>
  <si>
    <t>ACTRN12618000302257</t>
  </si>
  <si>
    <t>dataSupplementary material related to this article can befound, in the online version, at doi:https://doi.org/10.1016/j.physio.2021.12.002.</t>
  </si>
  <si>
    <t>Deborah.Gallasch@sa.gov.au</t>
  </si>
  <si>
    <t>Luan</t>
  </si>
  <si>
    <t>https://doi.org/10.1016/j.physio.2021.10.001</t>
  </si>
  <si>
    <t>reviewKnee osteoarthritis pain and stretching exercises:a systematic review and meta-analysisLijiang</t>
  </si>
  <si>
    <t>https://www.researchregistry.com,</t>
  </si>
  <si>
    <t>dataSupplementary material related to this article can befound, in the online version, at doi:https://doi.org/10.1016/j.physio.2021.10.001</t>
  </si>
  <si>
    <t>Jia.Han@Canberra.edu.au</t>
  </si>
  <si>
    <t>McIsaac</t>
  </si>
  <si>
    <t>https://doi.org/10.1016/j.physio.2021.03.014</t>
  </si>
  <si>
    <t>Rehabilitation after arthroscopic Bankart repair: a systematicscoping review identifying important evidence gaps</t>
  </si>
  <si>
    <t>Supplementary data associated with this article can befound, in the online version, at https://doi.org/10.1016/j.physio.2021.03.014.</t>
  </si>
  <si>
    <t>lauren.beaupre@ualberta.ca</t>
  </si>
  <si>
    <t>23/03/2021</t>
  </si>
  <si>
    <t>Paynter</t>
  </si>
  <si>
    <t>https://doi.org/10.1016/j.physio.2021.11.001</t>
  </si>
  <si>
    <t>An investigation of the predictive validity of selection tools onperformance in physiotherapy training in Australia</t>
  </si>
  <si>
    <t>Academic achievement scores from selection positively predicted written examinations scores.</t>
  </si>
  <si>
    <t>Supplementary material related to this article can befound, in the online version, at doi:https://doi.org/10.1016/j.physio.2021.11.001.</t>
  </si>
  <si>
    <t>sophie.paynter@monash.edu</t>
  </si>
  <si>
    <t>Talasz</t>
  </si>
  <si>
    <t>https://doi.org/10.1016/j.physio.2021.04.003</t>
  </si>
  <si>
    <t>Inappropriate pelvic floor muscle activation during forcedexhalation and coughing in elderly female inpatients withurinary incontinence</t>
  </si>
  <si>
    <t>Correlations between MOS scores and age, BMI and num-ber of childbirths were calculated using Spearman’s rho test</t>
  </si>
  <si>
    <t>helena.talasz@aon.at</t>
  </si>
  <si>
    <t>Tatlow</t>
  </si>
  <si>
    <t>https://doi.org/10.1016/j.physio.2021.09.001</t>
  </si>
  <si>
    <t>Physiotherapy-assisted prone or modified prone positioning inward-based patients with COVID-19: a retrospective cohortstudy</t>
  </si>
  <si>
    <t>Across 32 sessions, SpO2increased after 15-minutes inprone or modified prone in 27/32 (84%) sessions,</t>
  </si>
  <si>
    <t>Supplementary material related to this article can befound, in the online version, at doi:https://doi.org/10.1016/j.physio.2021.09.001.</t>
  </si>
  <si>
    <t>claudia.tatlow@gmail.com</t>
  </si>
  <si>
    <t>https://doi.org/10.1016/j.physio.2021.03.009</t>
  </si>
  <si>
    <t>The role of self-efficacy and catastrophizing in explaining improvements in disability, pain and fatigue among patientswith chronic widespread pain treated with physiotherapy: anexploratory analysis</t>
  </si>
  <si>
    <t>Significant changes in disability, fatigue and cognitive factors were observed after treatment</t>
  </si>
  <si>
    <t>Supplementary data associated with this article can befound, in the online version, at https://doi.org/10.1016/j.physio.2021.03.009.</t>
  </si>
  <si>
    <t>david.thompson@pat.nhs.uk</t>
  </si>
  <si>
    <t>Aldabe</t>
  </si>
  <si>
    <t>https://doi.org/10.1016/j.physio.2021.09.002</t>
  </si>
  <si>
    <t>Management of women with pregnancy-related pelvic girdlepain: an international Delphi study</t>
  </si>
  <si>
    <t>daniela.aldabe@otago.ac.nz</t>
  </si>
  <si>
    <t>Yees</t>
  </si>
  <si>
    <t>Batting</t>
  </si>
  <si>
    <t>https://doi.org/10.1016/j.physio.2021.04.001</t>
  </si>
  <si>
    <t>Minimal clinically important difference of the Four SquareStep Test in people with degenerative spinal conditions</t>
  </si>
  <si>
    <t>Differences in mean change scoresbetween improved and not improved on the FSST wereassessed to calculate the MCID</t>
  </si>
  <si>
    <t>Martha.batting@ouh.nhs.uk</t>
  </si>
  <si>
    <t>17/04/2021</t>
  </si>
  <si>
    <t>Clague-Baker</t>
  </si>
  <si>
    <t>https://doi.org/10.1016/j.physio.2021.11.002</t>
  </si>
  <si>
    <t>Adapted cardiac rehabilitation for people with sub-acute,mild-to-moderate stroke: a mixed methods feasibility study</t>
  </si>
  <si>
    <t>The majority of participants (n = 28) were able to under-take the ISWT, showing a significant increase from baselineto six weeks of 200</t>
  </si>
  <si>
    <t>ISRCTN14861846.</t>
  </si>
  <si>
    <t>Nicola.Baker@liverpool.ac.uk</t>
  </si>
  <si>
    <t>Hannink</t>
  </si>
  <si>
    <t>https://doi.org/10.1016/j.physio.2022.02.003</t>
  </si>
  <si>
    <t>Does thoracic kyphosis severity predict response tophysiotherapy rehabilitation in patients with osteoporoticvertebral fracture? A secondary analysis of the PROVE RCT</t>
  </si>
  <si>
    <t>We hypothesized that factors such as sex, height, BMI,age, number of OVFs, back extensor endurance, pain sever-ity and allocated intervention may influence outcome thusmodels were adjusted with these covariates, then modifiedto represent the significant and most relevant covariates foreach model.</t>
  </si>
  <si>
    <t>showing that increasing kyphosis severity is pos-itively correlated with increased age, number of OVFs andpain, and negatively correlated with back muscle enduranceand functional reach [2,13,14,30]. We found participants withhyperkyphosis were responsive to physiotherapy, regardlessof the type of treatment administered in the PROVE trial,and importantly demonstrated significant clinically-relevantreductions in thoracic curvature.</t>
  </si>
  <si>
    <t>Thoracic kyphosis improved at 4-months and 12-months in participants with moderate hyperkyphosis (-2.4◦and -3.0◦) and severehyperkyphosis</t>
  </si>
  <si>
    <t>ISRCTN 49117867.</t>
  </si>
  <si>
    <t>Data will be made available on request.</t>
  </si>
  <si>
    <t>erin.hannink@ouh.nhs.uk</t>
  </si>
  <si>
    <t>P &lt; 0.05</t>
  </si>
  <si>
    <t>17/02/2022</t>
  </si>
  <si>
    <t>Hwang</t>
  </si>
  <si>
    <t>https://doi.org/10.1016/j.physio.2021.12.004</t>
  </si>
  <si>
    <t>reviewHome-based and remote functional exercise testing in cardiacconditions, during the covid-19 pandemic and beyond: asystematic review</t>
  </si>
  <si>
    <t>CRD42020219512.</t>
  </si>
  <si>
    <t>Supplementary material related to this article can befound, in the online version, at doi:https://doi.org/10.1016/.physio.2021.12.004.</t>
  </si>
  <si>
    <t>r.hwang@uq.net.au</t>
  </si>
  <si>
    <t>https://doi.org/10.1016/j.physio.2021.10.002</t>
  </si>
  <si>
    <t>A systematic review of interventions to increase physicalactivity and reduce sedentary behaviour following bariatricsurgery</t>
  </si>
  <si>
    <t>CRD42019121372</t>
  </si>
  <si>
    <t>Supplementary material related to this article can befound, in the online version, at doi:https://doi.org/10.1016/j.physio.2021.10.002.</t>
  </si>
  <si>
    <t>jennifer.james@liverpool.ac.uk</t>
  </si>
  <si>
    <t>LI</t>
  </si>
  <si>
    <t>https://doi.org/10.1016/j.physio.2021.11.003</t>
  </si>
  <si>
    <t>Effect of water-based walking exercise on rehabilitation ofpatients following ACL reconstruction: a prospective,randomised, single-blind clinical trial</t>
  </si>
  <si>
    <t>The authors hypothesised that water-based walking train-ing would result in greater improvements in muscle strengthcompared with land-based walking training.</t>
  </si>
  <si>
    <t>n the affected leg, the PT/BW ratio for the knee extensor muscles, PAPS and Lysholm scores showedsignificantly greater improvement in the WBG than in the LBG.</t>
  </si>
  <si>
    <t>ChiCTR1900025930</t>
  </si>
  <si>
    <t>shuiyan 1980@163.com</t>
  </si>
  <si>
    <t>Previous studies</t>
  </si>
  <si>
    <t>https://doi.org/10.1016/j.physio.2021.12.005</t>
  </si>
  <si>
    <t>An analysis of the utility, effectiveness and scope of advancedphysiotherapy practitioners in an urgent treatment centre pilot</t>
  </si>
  <si>
    <t>Fishers Exact test found a significant association between‘clinician type’ and treatment (P &lt; 0.001), suggesting at leastone treatment type was used by at least one clinician typemore or less than would be expected under the null hypothesisthat all three clinician types would use the treatment typesequally.</t>
  </si>
  <si>
    <t>Andrew.mcdonough@srft.nhs.uk</t>
  </si>
  <si>
    <t>20/12/2021</t>
  </si>
  <si>
    <t>Pacheco-Brousseau</t>
  </si>
  <si>
    <t>https://doi.org/10.1016/j.physio.2022.03.001</t>
  </si>
  <si>
    <t>Shared decision-making conceptual models for physiotherapy: a theory analysis</t>
  </si>
  <si>
    <t>lpach085@uottawa.ca</t>
  </si>
  <si>
    <t>Pérez-Bruzón</t>
  </si>
  <si>
    <t>https://doi.org/10.1016/j.physio.2021.04.004</t>
  </si>
  <si>
    <t>Effects of neurodynamic interventions on pain sensitivity andfunction in patients with multiple sclerosis: a randomizedclinical trial</t>
  </si>
  <si>
    <t>It was hypothesized that people receiving theneurodynamic interventions would experience significantlybetter outcomes than those subjects who did not receive theneurodynamic interventions</t>
  </si>
  <si>
    <t>indi-viduals with MS receiving neural mobilizations integratedinto the usual care treatment experienced significantly greaterimprovements in PPTs</t>
  </si>
  <si>
    <t>Subjects receiving the neurodynamic interventions experienced larger improvements in PPTs at all locations (moderate effect size,between-groups differences from 89.5 to 186.5 kPa</t>
  </si>
  <si>
    <t>PI/572</t>
  </si>
  <si>
    <t>Supplementary material related to this article can befound, in the online version, at https://doi.org/10.1016/j.physio.2021.04.004.</t>
  </si>
  <si>
    <t>21/04/2021</t>
  </si>
  <si>
    <t>Philp</t>
  </si>
  <si>
    <t>https://doi.org/10.1016/j.physio.2021.12.330</t>
  </si>
  <si>
    <t>Evaluating the clinical decision making of physiotherapists inthe assessment and management of paediatricshoulder instability</t>
  </si>
  <si>
    <t>Supplementary data associated with this article can befound, in the online version, at https://doi.org/10.1016/j.physio.2021.12.330.</t>
  </si>
  <si>
    <t>f.philp@liverpool.ac.uk</t>
  </si>
  <si>
    <t>24/12/2021</t>
  </si>
  <si>
    <t>Reddington</t>
  </si>
  <si>
    <t>https://doi.org/10.1016/j.physio.2022.01.003</t>
  </si>
  <si>
    <t>Patients’ expectations and experiences of accelerated access tophysiotherapy for sciatica: qualitative findings from amixed-methods study</t>
  </si>
  <si>
    <t>Michael.Reddington1@nhs.net</t>
  </si>
  <si>
    <t>September</t>
  </si>
  <si>
    <t>Aoyagi</t>
  </si>
  <si>
    <t>https://doi.org/10.1016/j.physio.2022.02.006</t>
  </si>
  <si>
    <t>Fear of falling does not predict self-reported physical activity:an observational study with community-dwelling older adults</t>
  </si>
  <si>
    <t>We hypothe-sized that older adults with higher FOF would have lowerself-reported physical activity levels.</t>
  </si>
  <si>
    <t>FOF did not predict self-reportedphysical activity levels in community-dwelling older adults,regardless of the measure used, FES-I or Icon-FES, in theanalyses.</t>
  </si>
  <si>
    <t>FOF, as measured by FES-Ior Icon-FES, did not predict self-reported physical activity levels in community-dwelling older adults.</t>
  </si>
  <si>
    <t>The data that support the findings of this study are avail-able from the corresponding author, RZP, upon reasonablerequest.</t>
  </si>
  <si>
    <t>rafaelzp@ufmg.br</t>
  </si>
  <si>
    <t>Aymerich</t>
  </si>
  <si>
    <t>https://doi.org/10.1016/j.physio.2022.01.004</t>
  </si>
  <si>
    <t>“Living more and struggling less”: a qualitative descriptivestudy of patient experiences of physiotherapy informed byAcceptance and Commitment Therapy within amultidisciplinary pain management programme</t>
  </si>
  <si>
    <t>Supplementary material related to this article can befound, in the online version, at doi:https://doi.org/10.1016/j.physio.2022.01.004.</t>
  </si>
  <si>
    <t>whitney.scott@kcl.ac.uk</t>
  </si>
  <si>
    <t>https://doi.org/10.1016/j.physio.2022.02.001</t>
  </si>
  <si>
    <t>Primary care first contact practitioner’s (FCP) challenges andlearning and development needs in providing fitness for workand sickness absence certification: consensus development</t>
  </si>
  <si>
    <t>Burri</t>
  </si>
  <si>
    <t>https://doi.org/10.1016/j.physio.2022.01.005</t>
  </si>
  <si>
    <t>Risk factors associated with physical therapist burnout: asystematic review</t>
  </si>
  <si>
    <t>PROSPERO CRD42020136356.</t>
  </si>
  <si>
    <t>sabrina.burri@duke.edu</t>
  </si>
  <si>
    <t>Coelho</t>
  </si>
  <si>
    <t>https://doi.org/10.1016/j.physio.2022.02.005</t>
  </si>
  <si>
    <t>A systematic review on the effectiveness of perturbation-basedbalance training in postural control and gait in Parkinson’sdisease</t>
  </si>
  <si>
    <t>CRD42020203961</t>
  </si>
  <si>
    <t>daniel.boari@ufabc.edu.br</t>
  </si>
  <si>
    <t>Ellis</t>
  </si>
  <si>
    <t>https://doi.org/10.1016/j.physio.2022.03.004</t>
  </si>
  <si>
    <t>Consideration-of-concept of EvolvRehab-Body for upper limb virtual rehabilitation at home for people late after stroke</t>
  </si>
  <si>
    <t>Slope of plotted data over the 12-week intervention ranged from: − 1.42 (p = 0.26) to 1.36 (p = 0.24) points-per-week for MI and − 0.30 (p = 0.40) to 1.71 (p &lt; 0.001) points-per-week for ARAT.</t>
  </si>
  <si>
    <t>NCT04517812</t>
  </si>
  <si>
    <t>Supplementary data associated with this article can be found in the online version at doi:10.1016/j.physio.2022. 03.004.</t>
  </si>
  <si>
    <t>v.pomeroy@uea.ac.uk</t>
  </si>
  <si>
    <t>Francis</t>
  </si>
  <si>
    <t>https://doi.org/10.1016/j.physio.2022.01.002</t>
  </si>
  <si>
    <t>A systematic review of economic models for cost effectivenessof physiotherapy interventions following total knee and hipreplacement</t>
  </si>
  <si>
    <t>CRD42019151214.</t>
  </si>
  <si>
    <t>f.fatoye@mmu.ac.uk</t>
  </si>
  <si>
    <t>30/01/2022</t>
  </si>
  <si>
    <t>Onal</t>
  </si>
  <si>
    <t>https://doi.org/10.1016/j.physio.2022.02.002</t>
  </si>
  <si>
    <t>Effect of plantar vibration on static and dynamic balance instroke patients: a randomised controlled study</t>
  </si>
  <si>
    <t>Participants receiving plantar vibration experienced greater improvements in static and dynamic balance assessments comparedwith participants in the control group.</t>
  </si>
  <si>
    <t>NCT03784768</t>
  </si>
  <si>
    <t>fztbirolonal@gmail.com</t>
  </si>
  <si>
    <t>14/02/2022</t>
  </si>
  <si>
    <t>Psycharakis</t>
  </si>
  <si>
    <t>https://doi.org/10.1016/j.physio.2022.03.003</t>
  </si>
  <si>
    <t>The WATER study: Which AquaTic ExeRcises increase muscle activity and limit pain for people with low back pain?</t>
  </si>
  <si>
    <t>abduction/adduction and extension/flexion exercises produced higher activity for gluteal muscles.</t>
  </si>
  <si>
    <t>Supplementary data associated with this article can be found in the online version at doi:10.1016/j.physio.2022. 03.003.</t>
  </si>
  <si>
    <t>Stelios.Psycharakis@ed.ac.uk</t>
  </si>
  <si>
    <t>Rajan</t>
  </si>
  <si>
    <t>https://doi.org/10.1016/j.physio.2022.03.002</t>
  </si>
  <si>
    <t>Pain experiences of Hindi-speaking Indian migrants in Sydney: a qualitative study</t>
  </si>
  <si>
    <t>praj6490@uni.sydney.edu.au</t>
  </si>
  <si>
    <t>Rapson</t>
  </si>
  <si>
    <t>https://doi.org/10.1016/j.physio.2022.01.001</t>
  </si>
  <si>
    <t>Effect of different durations of using a standing frame on therate of hip migration in children with moderate to severecerebral palsy: a feasibility study for a randomised controlledtrial</t>
  </si>
  <si>
    <t>NCT02141802</t>
  </si>
  <si>
    <t>Rachel.rapson@nhs.net</t>
  </si>
  <si>
    <t>https://doi.org/10.1016/j.physio.2022.01.006</t>
  </si>
  <si>
    <t>A physiotherapy led Soft Tissue Injury Clinic is an efficientand cost effective model of care. A paediatric specificinterrupted time series study</t>
  </si>
  <si>
    <t>The Soft Tissue Injury Clinic was associated with (mean per-person difference (95%CI), P-value) fewer wait days</t>
  </si>
  <si>
    <t>Data will be made available upon reasonable requests thatare in compliance with ethical, governance and legislativerequirements and approvals.</t>
  </si>
  <si>
    <t>natasha.weaver@my.jcu.edu.au</t>
  </si>
  <si>
    <t>13/02/2022</t>
  </si>
  <si>
    <t>December</t>
  </si>
  <si>
    <t>https://doi.org/10.1016/j.physio.2022.08.003</t>
  </si>
  <si>
    <t>Gender representation amongst editors-in-chief of physiotherapy journals</t>
  </si>
  <si>
    <t>Bozdemir-Ozel</t>
  </si>
  <si>
    <t>https://doi.org/10.1016/j.physio.2022.08.009</t>
  </si>
  <si>
    <t>Energy expenditure and glucose-lowering effect of different exercise modalities in diabetes mellitus</t>
  </si>
  <si>
    <t>Energy expenditure was lower during the 6MWT [median 41 (IQR 18) Kcal] compared with the ISWT [median 51 (IQR 23) Kcal; median difference 11 Kcal, 95% CI 6–16] and the cycle test [median 44 (IQR 25) Kcal; median difference 6 Kcal, 95% CI 0–13].</t>
  </si>
  <si>
    <t>cbozdemirozel@gmail.com</t>
  </si>
  <si>
    <t>Chuang</t>
  </si>
  <si>
    <t>https://doi.org/10.1016/j.physio.2022.07.001</t>
  </si>
  <si>
    <t>Effects of modern technology (exergame and virtual reality) assisted rehabilitation vs conventional rehabilitation in patients with Parkinson’s disease: a network meta-analysis of randomised controlled trials</t>
  </si>
  <si>
    <t>CRD42020220521</t>
  </si>
  <si>
    <t>All data and materials from the current study are availableupon reasonable request.</t>
  </si>
  <si>
    <t>ducktseng@gmail.com</t>
  </si>
  <si>
    <t>16/07/2022</t>
  </si>
  <si>
    <t>Elven</t>
  </si>
  <si>
    <t>https://doi.org/10.1016/j.physio.2022.08.004</t>
  </si>
  <si>
    <t>Assessing clinical reasoning in physical therapy: discriminative validity of the Reasoning 4 Change instrument</t>
  </si>
  <si>
    <t>1. There are differences in all domain scores and subscale scores of the R4C instrument among first semester students, final semester students and physical therapy experts.</t>
  </si>
  <si>
    <t>The results demonstrated differences in all domain and subscale scores among the groups of first semester students, final semester students and physical therapy experts</t>
  </si>
  <si>
    <t>Effect sizes were computed using Cohen’s dwith pooled standard deviations</t>
  </si>
  <si>
    <t>maria.elven@mdu.se</t>
  </si>
  <si>
    <t>28/08/2022</t>
  </si>
  <si>
    <t>Fano-Sizgorich</t>
  </si>
  <si>
    <t>https://doi.org/10.1016/j.physio.2022.07.002</t>
  </si>
  <si>
    <t>To touch or not to touch? Physical rehabilitation during the monkeypox emergency</t>
  </si>
  <si>
    <t>Peru.diego.fano.s@upch.pe</t>
  </si>
  <si>
    <t>Fossen</t>
  </si>
  <si>
    <t>https://doi.org/10.1016/j.physio.2022.08.005</t>
  </si>
  <si>
    <t>Aspects of violence leading to distress and changed attitudes for physiotherapists: A qualitative investigation</t>
  </si>
  <si>
    <t>Supplementary data associated with this article can be found in the online version at doi:10.1016/j.physio.2022. 08.005.</t>
  </si>
  <si>
    <t>vanfos10@msu.edu</t>
  </si>
  <si>
    <t>Frost</t>
  </si>
  <si>
    <t>https://doi.org/10.1016/j.physio.2022.08.007</t>
  </si>
  <si>
    <t>Advanced Practice Physiotherapists and the implementation of the JIGSAW-E model for the management of osteoarthritis in Scottish primary care settings: a qualitative case study</t>
  </si>
  <si>
    <t>h.frost@ed.ac.uk</t>
  </si>
  <si>
    <t>https://doi.org/10.1016/j.physio.2022.05.001</t>
  </si>
  <si>
    <t>Rehabilitation programme including EMG-biofeedbackassisted pelvic floor muscle training for rectus diastasis after childbirth: a randomised controlled trial</t>
  </si>
  <si>
    <t>A significant decrease in IRD was observed in the study group at 6 weeks</t>
  </si>
  <si>
    <t>RCT 02561078.</t>
  </si>
  <si>
    <t>xiongribo@outlook.com</t>
  </si>
  <si>
    <t>Lockstone</t>
  </si>
  <si>
    <t>https://doi.org/10.1016/j.physio.2022.06.001</t>
  </si>
  <si>
    <t>Non-Invasive Positive airway Pressure thErapy to Reduce Postoperative Lung complications following Upper abdominal Surgery (NIPPER PLUS): a pilot randomised control trial</t>
  </si>
  <si>
    <t>Delivery of continuous HFNC was feasible. Delivery of NIV within four-hours of extubation was achieved and delivered safely with &lt; 1% adverse events</t>
  </si>
  <si>
    <t>ACTRN12617000269336</t>
  </si>
  <si>
    <t>Supplementary data associated with this article can be found in the online version at doi:10.1016/j.physio.2022.06.001</t>
  </si>
  <si>
    <t>jane.lockstone@ths.tas.gov.au</t>
  </si>
  <si>
    <t>McAlinden</t>
  </si>
  <si>
    <t>https://doi.org/10.1016/j.physio.2022.08.010</t>
  </si>
  <si>
    <t>Measuring the effects of airway clearance in mechanically ventilated infants and children: A systematic review</t>
  </si>
  <si>
    <t>CRD42017064443</t>
  </si>
  <si>
    <t>Supplementary data associated with this article can be found in the online version at doi:10.1016/j.physio.2022. 08.010.</t>
  </si>
  <si>
    <t>Bronagh.mcalinden@health.qld.gov.au</t>
  </si>
  <si>
    <t>Mcphee</t>
  </si>
  <si>
    <t>https://doi.org/10.1016/j.physio.2022.05.002</t>
  </si>
  <si>
    <t>Educating physiotherapists to work in occupationalhealth and safety (OHS)</t>
  </si>
  <si>
    <t>bmcphee@jkgroup.com.au</t>
  </si>
  <si>
    <t>Naylor</t>
  </si>
  <si>
    <t>https://doi.org/10.1016/j.physio.2022.09.001</t>
  </si>
  <si>
    <t>“You’ve broken the patient”: Physiotherapists’ lived experience of incivility within the healthcare team - An Interpretative Phenomenological Analysis</t>
  </si>
  <si>
    <t>M.J.Naylor@hull.ac.uk</t>
  </si>
  <si>
    <t>Sánchez-Infante</t>
  </si>
  <si>
    <t>https://doi.org/10.1016/j.physio.2022.09.002</t>
  </si>
  <si>
    <t>Changes in electromyographic activity of latent trigger points after a dry needling intervention: a randomised controlled trial</t>
  </si>
  <si>
    <t>We hypothesised that patients who received DN on LTrPs in the upper trapezius muscle would achieve greater reductions in PPT and the EMG signal compared to those who received Sham-DN</t>
  </si>
  <si>
    <t>one session of DN intervention in LTrPs in the upper trapezius muscle increased PPT and EMG muscle activity for the DN group compared to the Sham-DN group</t>
  </si>
  <si>
    <t>The mean change in sEMG at rest between baseline and 30 min was − 0.38</t>
  </si>
  <si>
    <t>NCT04684784</t>
  </si>
  <si>
    <t>jorge.fisio.uclm@gmail.com</t>
  </si>
  <si>
    <t>Stockley</t>
  </si>
  <si>
    <t>https://doi.org/10.1016/j.physio.2022.02.004</t>
  </si>
  <si>
    <t>Why complexity matters in physiotherapy research</t>
  </si>
  <si>
    <t>rstockley1@uclan.ac.uk</t>
  </si>
  <si>
    <t>21/02/2022</t>
  </si>
  <si>
    <t>Theaker</t>
  </si>
  <si>
    <t>https://doi.org/10.1016/j.physio.2022.04.001</t>
  </si>
  <si>
    <t>Assessment of patients’ self-reported levels of adherence to postoperative restrictions following total hip replacement</t>
  </si>
  <si>
    <t>Supplementary data associated with this article can be found in the online version at doi:10.1016/j.physio.2022. 04.001.</t>
  </si>
  <si>
    <t>justine.theaker@mft.nhs.uk</t>
  </si>
  <si>
    <t>26/04/2022</t>
  </si>
  <si>
    <r>
      <t>Correction to: Rogers N. Polio and Its Role in Shaping American Physical Therapy. </t>
    </r>
    <r>
      <rPr>
        <i/>
        <sz val="12"/>
        <color rgb="FF2A2A2A"/>
        <rFont val="Calibri"/>
        <family val="2"/>
        <scheme val="minor"/>
      </rPr>
      <t>Phys Ther.</t>
    </r>
    <r>
      <rPr>
        <sz val="12"/>
        <color rgb="FF2A2A2A"/>
        <rFont val="Calibri"/>
        <family val="2"/>
        <scheme val="minor"/>
      </rPr>
      <t> 2021:101; pzab126</t>
    </r>
  </si>
  <si>
    <r>
      <t>Correction to: Lundberg M, Archer KR. Fear of Movement: Past, Present, and Future for Rehabilitation and Health. </t>
    </r>
    <r>
      <rPr>
        <i/>
        <sz val="12"/>
        <color rgb="FF2A2A2A"/>
        <rFont val="Calibri"/>
        <family val="2"/>
        <scheme val="minor"/>
      </rPr>
      <t>Phys Ther</t>
    </r>
    <r>
      <rPr>
        <sz val="12"/>
        <color rgb="FF2A2A2A"/>
        <rFont val="Calibri"/>
        <family val="2"/>
        <scheme val="minor"/>
      </rPr>
      <t>. 2022;102:pzac007.</t>
    </r>
  </si>
  <si>
    <r>
      <t>Correction to: Li L, Yu P, Yang M, et al. Physical Therapist Management of COVID-19 in the Intensive Care Unit: The West China Hospital Experience. </t>
    </r>
    <r>
      <rPr>
        <i/>
        <sz val="12"/>
        <color rgb="FF2A2A2A"/>
        <rFont val="Calibri"/>
        <family val="2"/>
        <scheme val="minor"/>
      </rPr>
      <t>Phys Ther</t>
    </r>
    <r>
      <rPr>
        <sz val="12"/>
        <color rgb="FF2A2A2A"/>
        <rFont val="Calibri"/>
        <family val="2"/>
        <scheme val="minor"/>
      </rPr>
      <t>. 2021;101:pzaa198</t>
    </r>
  </si>
  <si>
    <r>
      <t>On “Updates in Motor Learning: Implications for Physical Therapist Practice and Education.” Leech KA, Roemmich RT, Gordon J, Reisman DS, Cherry-Allen KM. </t>
    </r>
    <r>
      <rPr>
        <i/>
        <sz val="12"/>
        <color rgb="FF2A2A2A"/>
        <rFont val="Calibri"/>
        <family val="2"/>
        <scheme val="minor"/>
      </rPr>
      <t>Phys Ther</t>
    </r>
    <r>
      <rPr>
        <sz val="12"/>
        <color rgb="FF2A2A2A"/>
        <rFont val="Calibri"/>
        <family val="2"/>
        <scheme val="minor"/>
      </rPr>
      <t>. 2022;102:pzab250</t>
    </r>
  </si>
  <si>
    <r>
      <t>Correction to: Miyata K, Hasegawa S, Iwamoto H, et al. Rasch Validation and Comparison of the Mini-BESTest and S-BESTest in Individuals With Stroke. </t>
    </r>
    <r>
      <rPr>
        <i/>
        <sz val="12"/>
        <color rgb="FF2A2A2A"/>
        <rFont val="Calibri"/>
        <family val="2"/>
        <scheme val="minor"/>
      </rPr>
      <t>Phys Ther</t>
    </r>
    <r>
      <rPr>
        <sz val="12"/>
        <color rgb="FF2A2A2A"/>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</si>
  <si>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color rgb="FF2A2A2A"/>
        <rFont val="Calibri"/>
        <family val="2"/>
        <scheme val="minor"/>
      </rPr>
      <t>Phys Ther</t>
    </r>
    <r>
      <rPr>
        <sz val="12"/>
        <color rgb="FF2A2A2A"/>
        <rFont val="Calibri"/>
        <family val="2"/>
        <scheme val="minor"/>
      </rPr>
      <t>. 2022;102:pzab302.</t>
    </r>
  </si>
  <si>
    <r>
      <t>On “Reflections on the Wisdom of Profession-Specific Diagnostic Labels.” Jette AM. </t>
    </r>
    <r>
      <rPr>
        <i/>
        <sz val="12"/>
        <color rgb="FF2A2A2A"/>
        <rFont val="Calibri"/>
        <family val="2"/>
        <scheme val="minor"/>
      </rPr>
      <t>Phys Ther</t>
    </r>
    <r>
      <rPr>
        <sz val="12"/>
        <color rgb="FF2A2A2A"/>
        <rFont val="Calibri"/>
        <family val="2"/>
        <scheme val="minor"/>
      </rPr>
      <t>. 2021;101:pzab139</t>
    </r>
  </si>
  <si>
    <r>
      <t>On “Manual Therapy in Preadolescent Children: A Delphi Investigation of Physical Therapists in the United States.” Dice JL, Dendy D, Sizer PS, Cook CE, Feuling S, Brismée JM. </t>
    </r>
    <r>
      <rPr>
        <i/>
        <sz val="12"/>
        <color rgb="FF2A2A2A"/>
        <rFont val="Calibri"/>
        <family val="2"/>
        <scheme val="minor"/>
      </rPr>
      <t>Phys Ther</t>
    </r>
    <r>
      <rPr>
        <sz val="12"/>
        <color rgb="FF2A2A2A"/>
        <rFont val="Calibri"/>
        <family val="2"/>
        <scheme val="minor"/>
      </rPr>
      <t>. 2021;101:pzab027</t>
    </r>
  </si>
  <si>
    <r>
      <t>On “Guillain-Barré Syndrome Related and Unrelated to COVID-19: Clinical Follow-Up in the COVID-19 Era.” Masuccio FG, Tipa V, Invernizzi M, Solaro C. </t>
    </r>
    <r>
      <rPr>
        <i/>
        <sz val="12"/>
        <color rgb="FF2A2A2A"/>
        <rFont val="Calibri"/>
        <family val="2"/>
        <scheme val="minor"/>
      </rPr>
      <t>Phys Ther.</t>
    </r>
    <r>
      <rPr>
        <sz val="12"/>
        <color rgb="FF2A2A2A"/>
        <rFont val="Calibri"/>
        <family val="2"/>
        <scheme val="minor"/>
      </rPr>
      <t> 2022; 102:pzac049</t>
    </r>
  </si>
  <si>
    <r>
      <t>On “Storm Clouds on the Horizon: The 3 Perils of Unconstrained Academic Growth in Physical Therapist Education.” Deusinger SS, Landers MR. </t>
    </r>
    <r>
      <rPr>
        <i/>
        <sz val="12"/>
        <color rgb="FF2A2A2A"/>
        <rFont val="Calibri"/>
        <family val="2"/>
        <scheme val="minor"/>
      </rPr>
      <t>Phys Ther.</t>
    </r>
    <r>
      <rPr>
        <sz val="12"/>
        <color rgb="FF2A2A2A"/>
        <rFont val="Calibri"/>
        <family val="2"/>
        <scheme val="minor"/>
      </rPr>
      <t> 2022;102:pzac046</t>
    </r>
  </si>
  <si>
    <t>Letter To The Editor</t>
  </si>
  <si>
    <t>Correction</t>
  </si>
  <si>
    <t>Synopsis</t>
  </si>
  <si>
    <t>Announcement</t>
  </si>
  <si>
    <t xml:space="preserve">Editorial </t>
  </si>
  <si>
    <t>Historical Essay</t>
  </si>
  <si>
    <t>Point Of View</t>
  </si>
  <si>
    <t>We hypothesized that the KUMA would provide more detailed information on active range of motion (AROM), speed, and compensatory trunk movement during active joint movements compared with two subjective clinical measures, the MAS and the CMSA</t>
  </si>
  <si>
    <t xml:space="preserve">the results were generally consistent with MAS and CMSA scores. We believe that kinematic measurement can provide more precise descriptions of changes in movement patterns over time to support evaluation of rehabilitation interventions </t>
  </si>
  <si>
    <t>parvin.eftekhar@uhn.ca</t>
  </si>
  <si>
    <t>The analysis showed significant differences between the affected and unaffected sides for AROM (t4 = 7.91, p = 0.001)</t>
  </si>
  <si>
    <t> Analysis of standardized residuals revealed that all categories were significantly different ( χ23 = 44.3, p &lt; 0.001)</t>
  </si>
  <si>
    <t>X2tests</t>
  </si>
  <si>
    <t>PT-UK</t>
  </si>
  <si>
    <t>Pilot Study</t>
  </si>
  <si>
    <t>Previous Study</t>
  </si>
  <si>
    <t>Benchmark(Purposive Sampling)</t>
  </si>
  <si>
    <t>Benchmark(Snowball Sampling</t>
  </si>
  <si>
    <t xml:space="preserve">Mix </t>
  </si>
  <si>
    <t>qualitative</t>
  </si>
  <si>
    <t>17/10/2021</t>
  </si>
  <si>
    <t>19/02/2021</t>
  </si>
  <si>
    <t>Cronbach alpha</t>
  </si>
  <si>
    <t>The Neck Disability Index Reflects Allodynia and Headache Disability but Not Cervical Musculoskeletal Dysfunction in Migraine</t>
  </si>
  <si>
    <t>Pysiotherapists’ and Physiotherapy Assistants’ Perspectives on Using Three Physical Function Measures in the Intensive Care Unit: A Mixed-Methods Study</t>
  </si>
  <si>
    <t>https://doi.org/10.1016/j.jphys.2023.08.013</t>
  </si>
  <si>
    <t>saurabsharma1@gmail.com</t>
  </si>
  <si>
    <t>Cao</t>
  </si>
  <si>
    <t>https://doi.org/10.1016/j.jphys.2023.11.003</t>
  </si>
  <si>
    <t>Stroke rehabilitation</t>
  </si>
  <si>
    <t>Santuzzi</t>
  </si>
  <si>
    <t>https://doi.org/10.1016/j.jphys.2023.10.010</t>
  </si>
  <si>
    <t>Massage, laser and shockwave therapy improve pain and scar pruritus after burns: a systematic review</t>
  </si>
  <si>
    <t>cintiasantuzzi@yahoo.com.br</t>
  </si>
  <si>
    <t>03/01/2024</t>
  </si>
  <si>
    <t>Cursino de Moura</t>
  </si>
  <si>
    <t>https://doi.org/10.1016/j.jphys.2023.10.012</t>
  </si>
  <si>
    <t>Preoperative respiratory muscle training reduces the risk of pulmonary complications and the length of hospital stay after cardiac surgery: a systematic review</t>
  </si>
  <si>
    <t>francispacagnelli@unoeste.br</t>
  </si>
  <si>
    <t>Delgado</t>
  </si>
  <si>
    <t>https://doi.org/10.1016/j.jphys.2023.11.001</t>
  </si>
  <si>
    <t>Active pelvic movements on a Swiss ball reduced labour duration, pain, fatigue and anxiety in parturient women: a randomised trial</t>
  </si>
  <si>
    <t>this study tested the hypothesis that active pelvic movements on a Swiss ball could improve maternal and neonatal outcomes</t>
  </si>
  <si>
    <t>This study found that the use of active pelvic movements on a Swiss ball, compared with usual care, reduced the duration of the first and second stages of labour, pain intensity, the risk of a caesarean section and vulvar swelling, while also reducing anxiety and fatigue. The groups had similar outcomes in relation to instrumental delivery, episiotomy, the number of sutures, the use of epidural analgesia, the risk of cervical swelling, and neonatal outcomes.</t>
  </si>
  <si>
    <t>The mean duration of use of the exercises involving pelvic mechanics was 152 minutes</t>
  </si>
  <si>
    <t>https://clinicaltrials.gov/study/NCT04124835</t>
  </si>
  <si>
    <t>See Table 6 on the eAddenda for individual participant data.</t>
  </si>
  <si>
    <t>alexmagno_d@hotmail.com</t>
  </si>
  <si>
    <t>previous study</t>
  </si>
  <si>
    <t>29/11/23</t>
  </si>
  <si>
    <t>Osiurak</t>
  </si>
  <si>
    <t>https://doi.org/10.1016/j.jphys.2023.11.002</t>
  </si>
  <si>
    <t>Interactive clinical supervision training added to self-education leads to small improvements in the effectiveness of clinical supervision of physiotherapists: a randomised trial</t>
  </si>
  <si>
    <t>The odds of meeting the efficacy threshold among physiotherapists in the intervention group was 1.09 (95% CI 0.30 to 3.96) times higher than those in the comparison group.</t>
  </si>
  <si>
    <t>https://osf.io/yz3kx</t>
  </si>
  <si>
    <t>David.Snowdon@monash.edu</t>
  </si>
  <si>
    <t>03/12/23</t>
  </si>
  <si>
    <t>https://doi.org/10.1016/j.jphys.2023.11.006</t>
  </si>
  <si>
    <t>Students experienced near peer-led simulation in physiotherapy education as valuable and engaging: a mixed methods study</t>
  </si>
  <si>
    <t>catherine.granger@unimelb.edu.au</t>
  </si>
  <si>
    <t>13/12/23</t>
  </si>
  <si>
    <t>Innocenti</t>
  </si>
  <si>
    <t>https://doi.org/10.1016/j.jphys.2023.11.007</t>
  </si>
  <si>
    <t>In trials of physiotherapy for chronic low back pain, clinical relevance is rarely interpreted, with great heterogeneity in the frameworks and thresholds used: a meta-research study</t>
  </si>
  <si>
    <t>t.innocenti@vu.nl</t>
  </si>
  <si>
    <t>09/12/23</t>
  </si>
  <si>
    <t>https://doi.org/10.1016/j.jphys.2023.10.001</t>
  </si>
  <si>
    <t>Critically appraised paper: In children with overweight or obesity, an aerobic plus resistance exercise program improved cardiometabolic but not mental health [synopsis]</t>
  </si>
  <si>
    <t>25/11/23</t>
  </si>
  <si>
    <t>Tsiros</t>
  </si>
  <si>
    <t>https://doi.org/10.1016/j.jphys.2023.10.002</t>
  </si>
  <si>
    <t>Critically appraised paper: In children with overweight or obesity, an aerobic plus resistance exercise program improved cardiometabolic but not mental health [Commentary]</t>
  </si>
  <si>
    <t>https://doi.org/10.1016/j.jphys.2023.10.005</t>
  </si>
  <si>
    <t>Critically appraised paper: Neck-specific exercise with internet support for chronic whiplash-associated disorders is noninferior to neck-specific exercise at a physiotherapy clinic [synopsis]</t>
  </si>
  <si>
    <t>Sterling</t>
  </si>
  <si>
    <t>https://doi.org/10.1016/j.jphys.2023.10.003</t>
  </si>
  <si>
    <t>Critically appraised paper: Neck-specific exercise with internet support for chronic whiplash-associated disorders is noninferior to neck-specific exercise at a physiotherapy clinic [Commentary]</t>
  </si>
  <si>
    <t>m.sterling@uq.edu.au</t>
  </si>
  <si>
    <t>https://doi.org/10.1016/j.jphys.2023.10.006</t>
  </si>
  <si>
    <t>Critically appraised paper: Education-enhanced care was superior to conventional care on disability, but not on pain, for temporomandibular disorders [synopsis]</t>
  </si>
  <si>
    <t>Egerton</t>
  </si>
  <si>
    <t>https://doi.org/10.1016/j.jphys.2023.10.004</t>
  </si>
  <si>
    <t>Critically appraised paper: Education-enhanced care was superior to conventional care on disability, but not on pain, for temporomandibular disorders [commentary]</t>
  </si>
  <si>
    <t>thorlene.egerton@unimelb.edu.au</t>
  </si>
  <si>
    <t>https://doi.org/10.1016/j.jphys.2023.10.009</t>
  </si>
  <si>
    <t>Critically appraised paper: In adults with chronic obstructive pulmonary disease, long-term telerehabilitation and unsupervised home-based treadmill training reduced hospitalisations and emergency department presentations compared with usual care [synopsis]</t>
  </si>
  <si>
    <t>https://doi.org/10.1016/j.jphys.2023.10.008</t>
  </si>
  <si>
    <t>In adults with chronic obstructive pulmonary disease, long-term telerehabilitation and unsupervised home-based treadmill training reduced hospitalisations and emergency department presentations compared with usual care [commentary]</t>
  </si>
  <si>
    <t>Pool-Goudzwaard</t>
  </si>
  <si>
    <t>https://doi.org/10.1016/j.jphys.2023.11.005</t>
  </si>
  <si>
    <t>Clinimetrics: The International Prostate Symptom Score</t>
  </si>
  <si>
    <t>Furlong</t>
  </si>
  <si>
    <t>https://doi.org/10.1016/j.jphys.2023.10.014</t>
  </si>
  <si>
    <t>Clinimetrics: The Sport Injury Rehabilitation Adherence Scale</t>
  </si>
  <si>
    <t>https://doi.org/10.1016/j.jphys.2023.10.007</t>
  </si>
  <si>
    <t>Appraisal of Clinical Practice Guideline: Guidelines for Perioperative Care in Elective Colorectal Surgery: Enhanced Recovery After Surgery (ERAS) Society Recommendations: 2018</t>
  </si>
  <si>
    <t>27/11/23</t>
  </si>
  <si>
    <t>Mahendran</t>
  </si>
  <si>
    <t>https://doi.org/10.1016/j.jphys.2023.10.013</t>
  </si>
  <si>
    <t>Appraisal of Clinical Practice Guideline: Living Clinical Guidelines for Stroke Management</t>
  </si>
  <si>
    <t>08/12/23</t>
  </si>
  <si>
    <t>Raghunandan</t>
  </si>
  <si>
    <t>https://doi.org/10.1016/j.jphys.2023.11.004</t>
  </si>
  <si>
    <t>Research Note: Discrete choice experiments to elicit preferences for decision-making in physiotherapy</t>
  </si>
  <si>
    <t>Kranenburg</t>
  </si>
  <si>
    <t>https://doi.org/10.1016/j.jphys.2023.11.008</t>
  </si>
  <si>
    <t>Correspondence re: de Best et al</t>
  </si>
  <si>
    <t>Scholten-Peeters</t>
  </si>
  <si>
    <t>https://doi.org/10.1016/j.jphys.2023.11.009</t>
  </si>
  <si>
    <t>Correspondence: Response to Kranenburg et al</t>
  </si>
  <si>
    <t>Scheper</t>
  </si>
  <si>
    <t>https://doi.org/10.1016/j.jphys.2023.07.012</t>
  </si>
  <si>
    <t>Towards responsible use of artificial intelligence in daily practice: what do physiotherapists need to know, consider and do?</t>
  </si>
  <si>
    <t>m.c.scheper@hr.nl</t>
  </si>
  <si>
    <t>Forbes</t>
  </si>
  <si>
    <t>https://doi.org/10.1016/j.jphys.2024.02.019</t>
  </si>
  <si>
    <t>Patient education</t>
  </si>
  <si>
    <t>14/03/23</t>
  </si>
  <si>
    <t>Devoogdt</t>
  </si>
  <si>
    <t>https://doi.org/10.1016/j.jphys.2024.02.020</t>
  </si>
  <si>
    <t>Physiotherapy management of breast cancer treatment-related sequelae</t>
  </si>
  <si>
    <t>22/02/24</t>
  </si>
  <si>
    <t>Gomes-Neto</t>
  </si>
  <si>
    <t>https://doi.org/10.1016/j.jphys.2024.02.018</t>
  </si>
  <si>
    <t>Some types of exercise interventions are more effective than others in people with coronary heart disease: systematic review and network meta-analysis</t>
  </si>
  <si>
    <t>Barnet-Hepples</t>
  </si>
  <si>
    <t>https://doi.org/10.1016/j.jphys.2024.01.001</t>
  </si>
  <si>
    <t>Health coaching improves physical activity, disability and pain in adults with chronic non-cancer pain: a systematic review</t>
  </si>
  <si>
    <t>https://doi.org/10.1016/j.jphys.2024.02.016</t>
  </si>
  <si>
    <t>Remotely delivered physiotherapy is as effective as face-to-face physiotherapy for musculoskeletal conditions (REFORM): a randomised trial</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</si>
  <si>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</si>
  <si>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show that remotely delivered physiotherapy for people with MSK conditions is as good as face-to-face physiotherapy that is typically provided in outpatient settings at public hospitals in Sydney, Australia</t>
  </si>
  <si>
    <t>The mean between-group difference (95% CI) for the PSFS at 6 weeks was 2.7 points (–3.5 to 8.8) favouring remotely delivered physiotherapy</t>
  </si>
  <si>
    <t>ACTRN12619000065190.</t>
  </si>
  <si>
    <t>lisa.harvey@sydney.edu.au</t>
  </si>
  <si>
    <t>16/03/2023</t>
  </si>
  <si>
    <t>Fraga</t>
  </si>
  <si>
    <t>https://doi.org/10.1016/j.jphys.2024.02.017</t>
  </si>
  <si>
    <t>Use of a peanut ball, positioning and pelvic mobility in parturient women shortens labour and improves maternal satisfaction with childbirth: a randomised trial</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</si>
  <si>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</si>
  <si>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The results confirm the a priori hypothesis that using a protocol with a peanut ball, positioning and pelvic mobility reduces the active, expulsive phase and the total duration of labour compared with usual routine care of maternity hospitals in parturients without analgesia.</t>
  </si>
  <si>
    <t>Participants in the experimental group had a shorter total duration of labour, with a mean difference of 89 minutes (95% CI 45 to 132)</t>
  </si>
  <si>
    <t>RBR-74wcnjc</t>
  </si>
  <si>
    <t>carolina.pitangui@upe.br</t>
  </si>
  <si>
    <t>https://doi.org/10.1016/j.jphys.2024.02.002</t>
  </si>
  <si>
    <t>Pregnant women may exercise both abdominal and pelvic floor muscles during pregnancy without increasing the diastasis recti abdominis: a randomised trial</t>
  </si>
  <si>
    <t>Specifically, the results at 2 cm above the umbilicus show a slight possibility that the exercises could increase the DRA by 7 mm and the results at 2 cm below the umbilicus show a slight possibility that the exercises could decrease the DRA by 10 mm</t>
  </si>
  <si>
    <t>https://clinicaltrials.gov/study/NCT04960800</t>
  </si>
  <si>
    <t>For individual participant data, see Table 4 on the eAddenda.</t>
  </si>
  <si>
    <t>11/03/2024</t>
  </si>
  <si>
    <t>https://doi.org/10.1016/j.jphys.2024.02.003</t>
  </si>
  <si>
    <t>Critically appraised paper: In adults with persistent dyspnoea following pulmonary embolism, an exercise-based rehabilitation program improved exercise capacity and quality of life compared with usual care [synopsis]</t>
  </si>
  <si>
    <t>Morris</t>
  </si>
  <si>
    <t>https://doi.org/10.1016/j.jphys.2024.02.006</t>
  </si>
  <si>
    <t>Critically appraised paper: In adults with persistent dyspnoea following pulmonary embolism, an exercise-based rehabilitation program improved exercise capacity and quality of life compared with usual care [commentary]</t>
  </si>
  <si>
    <t>https://doi.org/10.1016/j.jphys.2024.02.005</t>
  </si>
  <si>
    <t>Critically appraised paper: Hand-arm bimanual intensive therapy including lower extremities (HABIT-ILE) improves bi-manual performance and gross motor function in pre-school children with unilateral cerebral palsy [synopsis]</t>
  </si>
  <si>
    <t>Reedman</t>
  </si>
  <si>
    <t>https://doi.org/10.1016/j.jphys.2024.02.004</t>
  </si>
  <si>
    <t>Critically appraised paper: Hand-arm bimanual intensive therapy including lower extremities (HABIT-ILE) improves bimanual performance and gross motor function in pre-school children with unilateral cerebral palsy [commentary]</t>
  </si>
  <si>
    <t>https://doi.org/10.1016/j.jphys.2024.02.014</t>
  </si>
  <si>
    <t>Critically appraised paper: Eccentric resistance training may improve strength and power but not gait in patients with neurological conditions [synopsis]</t>
  </si>
  <si>
    <t>https://doi.org/10.1016/j.jphys.2024.02.013</t>
  </si>
  <si>
    <t>Critically appraised paper: Eccentric resistance training may improve strength and power but not gait in patients with neurological conditions [commentary]</t>
  </si>
  <si>
    <t>https://doi.org/10.1016/j.jphys.2024.03.001</t>
  </si>
  <si>
    <t>Critically appraised paper: Online education improves physiotherapists’ confidence and competence with mechanical insufflation-exsufflation [synopsis]</t>
  </si>
  <si>
    <t>Venville</t>
  </si>
  <si>
    <t>https://doi.org/10.1016/j.jphys.2024.03.002</t>
  </si>
  <si>
    <t>Critically appraised paper: Online education improves physiotherapists’ confidence and competence with mechanical insufflation-exsufflation [commentary]</t>
  </si>
  <si>
    <t>Nasser</t>
  </si>
  <si>
    <t>https://doi.org/10.1016/j.jphys.2024.02.009</t>
  </si>
  <si>
    <t>Clinimetrics: The Victorian Institute of Sport Questionnaire - gluteal tendinopathy (VISA-G)</t>
  </si>
  <si>
    <t>Vella</t>
  </si>
  <si>
    <t>https://doi.org/10.1016/j.jphys.2024.02.011</t>
  </si>
  <si>
    <t>Clinimetrics: The Cumulated Ambulation Score</t>
  </si>
  <si>
    <t>Tyson</t>
  </si>
  <si>
    <t>https://doi.org/10.1016/j.jphys.2024.02.007</t>
  </si>
  <si>
    <t>Appraisal of Clinical Practice Guideline: National Institute for Health and Care Excellence (NICE) clinical practice guideline for myalgic encephalomyelitis (or encephalopathy)/chronic fatigue syndrome: diagnosis and management</t>
  </si>
  <si>
    <t>https://doi.org/10.1016/j.jphys.2024.02.008</t>
  </si>
  <si>
    <t>Appraisal of Clinical Practice Guideline: World Health Organization guideline for non-surgical management of chronic primary low back pain in adults in primary and community care settings</t>
  </si>
  <si>
    <t>Cadilhac</t>
  </si>
  <si>
    <t>https://doi.org/10.1016/j.jphys.2024.02.015</t>
  </si>
  <si>
    <t>Research Note: Registry-based randomised controlled trials with examples from the Australian Stroke Clinical Registry</t>
  </si>
  <si>
    <t>Altinger</t>
  </si>
  <si>
    <t>https://doi.org/10.1016/j.jphys.2024.03.003</t>
  </si>
  <si>
    <t>Using behavioural economics to improve adherence to home exercise programs</t>
  </si>
  <si>
    <t>https://doi.org/10.1016/j.jphys.2024.06.006</t>
  </si>
  <si>
    <t>Hip, knee and ankle disorders</t>
  </si>
  <si>
    <t>https://doi.org/10.1016/j.jphys.2024.06.005</t>
  </si>
  <si>
    <t>Physiotherapy management of major abdominal surgery</t>
  </si>
  <si>
    <t>Simmich</t>
  </si>
  <si>
    <t>https://doi.org/10.1016/j.jphys.2024.06.001</t>
  </si>
  <si>
    <t>Real-time video telerehabilitation shows comparable satisfaction and similar or better attendance and adherence compared with in-person physiotherapy: a systematic review</t>
  </si>
  <si>
    <t>Hug</t>
  </si>
  <si>
    <t>https://doi.org/10.1016/j.jphys.2024.06.003</t>
  </si>
  <si>
    <t>Interventions with a clear focus on achieving behaviour change are important for maintaining training-related gains in people with chronic obstructive pulmonary disease: a systematic review</t>
  </si>
  <si>
    <t>https://doi.org/10.1016/j.jphys.2024.06.004</t>
  </si>
  <si>
    <t>Walking training with auditory cueing improves walking speed more than walking training alone in ambulatory people with Parkinson’s disease: a systematic review</t>
  </si>
  <si>
    <t>https://doi.org/10.1016/j.jphys.2024.02.012</t>
  </si>
  <si>
    <t>Preoperative physiotherapy prevents postoperative pulmonary complications after major abdominal surgery: a meta-analysis of individual patient data</t>
  </si>
  <si>
    <t>Satpute</t>
  </si>
  <si>
    <t>https://doi.org/10.1016/j.jphys.2024.06.002</t>
  </si>
  <si>
    <t>Mulligan manual therapy added to exercise improves headache frequency, intensity and disability more than exercise alone in people with cervicogenic headache: a randomised trial</t>
  </si>
  <si>
    <t xml:space="preserve"> this study hypothesised that MMT will show additional benefits over exercise and sham MMT on headache frequency, intensity and disability over the short and long term in the management of patients with CGH</t>
  </si>
  <si>
    <t>In people with cervicogenic headache, adding Mulligan manual therapy to exercise improves to a clinically worthwhile extent: headache frequency, intensity and duration; headache-related disability; upper cervical rotation; and patient satisfaction.</t>
  </si>
  <si>
    <t>At 4 weeks, the mean difference in headache frequency achieved the smallest worthwhile effect threshold for MMT combined with exercise compared with either of the other groups, but the 95% CIs spanned that threshold (Table 3)</t>
  </si>
  <si>
    <t>CTRI/2019/06/019506.</t>
  </si>
  <si>
    <t>Individual participant data are presented in Table 8. See the eAddenda for Table 8.</t>
  </si>
  <si>
    <t>kiran_ptist@yahoo.co.in</t>
  </si>
  <si>
    <t>19/06/2024</t>
  </si>
  <si>
    <t>https://doi.org/10.1016/j.jphys.2024.04.002</t>
  </si>
  <si>
    <t>Critically appraised paper: A combined digital technology program was not superior to usual care on knee pain following total knee replacement [synopsis]</t>
  </si>
  <si>
    <t>White</t>
  </si>
  <si>
    <t>https://doi.org/10.1016/j.jphys.2024.04.001</t>
  </si>
  <si>
    <t>Critically appraised paper: A combined digital technology program was not superior to usual care on knee pain following total knee replacement [Commentary]</t>
  </si>
  <si>
    <t>https://doi.org/10.1016/j.jphys.2024.05.001</t>
  </si>
  <si>
    <t>Critically appraised paper: In adolescents with moderate-grade idiopathic scoliosis, nighttime bracing with self-mediated physical activity prevented Cobb angle progression [synopsis]</t>
  </si>
  <si>
    <t>Parent</t>
  </si>
  <si>
    <t>https://doi.org/10.1016/j.jphys.2024.05.003</t>
  </si>
  <si>
    <t>Critically appraised paper: In adolescents with moderate-grade idiopathic scoliosis, nighttime bracing with self-mediated physical activity prevented Cobb angle progression [commentary]</t>
  </si>
  <si>
    <t>https://doi.org/10.1016/j.jphys.2024.05.005</t>
  </si>
  <si>
    <t>Critically appraised paper: In adults with idiopathic pulmonary fibrosis, long-term pulmonary rehabilitation did not improve 6-minute walk distance, but improved endurance time compared with usual care [synopsis]</t>
  </si>
  <si>
    <t>Camillo</t>
  </si>
  <si>
    <t>https://doi.org/10.1016/j.jphys.2024.05.004</t>
  </si>
  <si>
    <t>Critically appraised paper: In adults with idiopathic pulmonary fibrosis, long-term pulmonary rehabilitation did not improve 6-minute walk distance, but improved endurance time compared with usual care [commentary]</t>
  </si>
  <si>
    <t>https://doi.org/10.1016/j.jphys.2024.05.016</t>
  </si>
  <si>
    <t>Critically appraised paper: Dynamic neuromuscular stabilisation leads to superior and sustained improvements in balance compared with core stabilisation in patients with multiple sclerosis [synopsis]</t>
  </si>
  <si>
    <t>Donkers</t>
  </si>
  <si>
    <t>https://doi.org/10.1016/j.jphys.2024.05.013</t>
  </si>
  <si>
    <t>Critically appraised paper: Dynamic neuromuscular stabilisation leads to superior and sustained improvements in balance compared with core stabilisation in patients with multiple sclerosis [commentary]</t>
  </si>
  <si>
    <t>Ferraro</t>
  </si>
  <si>
    <t>https://doi.org/10.1016/j.jphys.2024.02.010</t>
  </si>
  <si>
    <t>Clinimetrics: Douleur Neuropathique en 4 Questions (DN4)</t>
  </si>
  <si>
    <t>https://doi.org/10.1016/j.jphys.2024.05.007</t>
  </si>
  <si>
    <t>Clinimetrics: Neurosensory Motor Developmental Assessment</t>
  </si>
  <si>
    <t>Pinheiro</t>
  </si>
  <si>
    <t>https://doi.org/10.1016/j.jphys.2024.05.002</t>
  </si>
  <si>
    <t>Appraisal of Clinical Practice Guideline: Clinical practice guideline for management of osteoporosis and fracture prevention in Canada: 2023 update</t>
  </si>
  <si>
    <t>Rollinson</t>
  </si>
  <si>
    <t>https://doi.org/10.1016/j.jphys.2024.05.009</t>
  </si>
  <si>
    <t>Appraisal of Clinical Practice Guideline: Australian Clinical Guideline for Physical Rehabilitation and Mobilisation in Adult Intensive Care Units: 2023</t>
  </si>
  <si>
    <t>Riberholt</t>
  </si>
  <si>
    <t>https://doi.org/10.1016/j.jphys.2024.05.008</t>
  </si>
  <si>
    <t>Research Note: Trial sequential analysis in systematic reviews with meta-analysis</t>
  </si>
  <si>
    <t>Ackerman</t>
  </si>
  <si>
    <t>https://doi.org/10.1016/j.jphys.2024.08.003</t>
  </si>
  <si>
    <t>Ensuring a fit-for-purpose resource for consumers, clinicians and health services: the updated Osteoarthritis of the Knee Clinical Care Standard</t>
  </si>
  <si>
    <t>Cheng</t>
  </si>
  <si>
    <t>https://doi.org/10.1016/j.jphys.2024.08.004</t>
  </si>
  <si>
    <t>Respiratory conditions</t>
  </si>
  <si>
    <t>Glinsky</t>
  </si>
  <si>
    <t>https://doi.org/10.1016/j.jphys.2024.09.008</t>
  </si>
  <si>
    <t>Physiotherapy management of people with spinal cord injuries: an update</t>
  </si>
  <si>
    <t>da Conceição dos Santos</t>
  </si>
  <si>
    <t>https://doi.org/10.1016/j.jphys.2024.08.008</t>
  </si>
  <si>
    <t>Prophylactic non-invasive positive pressure ventilation reduces complications and length of hospital stay after invasive thoracic procedures: a systematic review</t>
  </si>
  <si>
    <t>https://doi.org/10.1016/j.jphys.2024.08.007</t>
  </si>
  <si>
    <t>Motor imagery priming improves activity and impairment outcomes in people after stroke but the effects of other types of priming are unclear: a systematic review</t>
  </si>
  <si>
    <t>Baeske</t>
  </si>
  <si>
    <t>https://doi.org/10.1016/j.jphys.2024.08.009</t>
  </si>
  <si>
    <t>In people with shoulder pain, mobilisation with movement and exercise improves function and pain more than sham mobilisation with movement and exercise: a randomised trial</t>
  </si>
  <si>
    <t>The experimental group improved shoulder function more at the end of treatment (week 5) than the control group, with a mean between-group difference of 15 points (95% CI 7 to 24)</t>
  </si>
  <si>
    <t>https://clinicaltrials.gov/study/NCT04175184</t>
  </si>
  <si>
    <t>For the primary outcomes, individual participant data are presented in Table 4 on the eAddenda.</t>
  </si>
  <si>
    <t>rafaelbaeske@faccat.br</t>
  </si>
  <si>
    <t>25/09/2024</t>
  </si>
  <si>
    <t>https://doi.org/10.1016/j.jphys.2024.08.005</t>
  </si>
  <si>
    <t>Patients with worse disability respond best to cognitive functional therapy for chronic low back pain: a pre-planned secondary analysis of a randomised trial</t>
  </si>
  <si>
    <t>for each additional point on the Cognitive Flexibility Scale at baseline, the treatment effect increased by 0.10 points (95% CI –0.04 to 0.25) at 13 weeks</t>
  </si>
  <si>
    <t>ACTRN12618001396213.</t>
  </si>
  <si>
    <t>mark.hancock@mq.edu.au</t>
  </si>
  <si>
    <t>Neish</t>
  </si>
  <si>
    <t>https://doi.org/10.1016/j.jphys.2024.08.006</t>
  </si>
  <si>
    <t>Physiotherapy students hold varying attitudes, beliefs and learning preferences regarding LGBTQIA+ healthcare: a mixed methods study</t>
  </si>
  <si>
    <t>Students who identified as having close relationships to the LGTBQIA+ community displayed less heteronormative attitudes and beliefs compared with those with more distant relationships, as seen in the raw mESG, NB and mHABS scores</t>
  </si>
  <si>
    <t>https://doi.org/10.1016/j.jphys.2024.05.015</t>
  </si>
  <si>
    <t>Critically appraised paper: Telerehabilitation consultations with a physiotherapist are non-inferior to in-person consultations for chronic knee pain</t>
  </si>
  <si>
    <t>O’Keeffe</t>
  </si>
  <si>
    <t>https://doi.org/10.1016/j.jphys.2024.05.014</t>
  </si>
  <si>
    <t>Critically appraised paper: Telerehabilitation is non-inferior to in-person care for chronic knee pain [commentary]</t>
  </si>
  <si>
    <t>https://doi.org/10.1016/j.jphys.2024.07.003</t>
  </si>
  <si>
    <t>Critically appraised paper: High-intensity interval training results in greater walking capacity at 8 and 12 weeks than moderate-intensity locomotor training in chronic stroke</t>
  </si>
  <si>
    <t>Lewek</t>
  </si>
  <si>
    <t>https://doi.org/10.1016/j.jphys.2024.07.002</t>
  </si>
  <si>
    <t>Critically appraised paper: High-intensity interval training results in greater walking capacity at 8 and 12 weeks than moderate-intensity locomotor training in chronic stroke [commentary]</t>
  </si>
  <si>
    <t>https://doi.org/10.1016/j.jphys.2024.07.004</t>
  </si>
  <si>
    <t>Critically appraised paper: In people with advanced lung cancer, aerobic exercise and tai chi improve sleep quality, depression and exercise capacity compared with physical activity advice</t>
  </si>
  <si>
    <t>Edbrooke</t>
  </si>
  <si>
    <t>https://doi.org/10.1016/j.jphys.2024.07.005</t>
  </si>
  <si>
    <t>Critically appraised paper: In people with advanced lung cancer, aerobic exercise and tai chi improve sleep quality, anxiety and exercise capacity compared with physical activity advice [commentary]</t>
  </si>
  <si>
    <t>https://doi.org/10.1016/j.jphys.2024.07.007</t>
  </si>
  <si>
    <t>Critically appraised paper: In young children with cerebral palsy, intensive child-initiated mobility training with variability and error is as effective as conventional therapist-directed training for improving gross motor skills</t>
  </si>
  <si>
    <t>Leite</t>
  </si>
  <si>
    <t>https://doi.org/10.1016/j.jphys.2024.08.001</t>
  </si>
  <si>
    <t>Critically appraised paper: In young children with cerebral palsy, intensive child-initiated mobility training with variability and error is as effective as conventional therapist-directed training for improving gross motor skills. [commentary]</t>
  </si>
  <si>
    <t>https://doi.org/10.1016/j.jphys.2024.07.001</t>
  </si>
  <si>
    <t>Clinimetrics: The Melbourne Group Scale</t>
  </si>
  <si>
    <t>https://doi.org/10.1016/j.jphys.2024.05.006</t>
  </si>
  <si>
    <t>Clinimetrics: Keele STarT MSK tool</t>
  </si>
  <si>
    <t>https://doi.org/10.1016/j.jphys.2024.07.006</t>
  </si>
  <si>
    <t>Appraisal of Clinical Practice Guideline: Telerehabilitation in Physical Therapist Practice: A Clinical Practice Guideline From the American Physical Therapy Association</t>
  </si>
  <si>
    <t>https://doi.org/10.1016/j.jphys.2024.08.002</t>
  </si>
  <si>
    <t>Appraisal of Clinical Practice Guideline: Growth, Health and Developmental Follow-up for Children Born Very Preterm</t>
  </si>
  <si>
    <t>https://doi.org/10.1016/j.jphys.2024.08.010</t>
  </si>
  <si>
    <t>Research Note: Interpreting confidence intervals</t>
  </si>
  <si>
    <t>Nam</t>
  </si>
  <si>
    <t>https://doi.org/10.1016/j.jphys.2024.09.003</t>
  </si>
  <si>
    <t>Correspondence re Essam El-Sayed Felaya et al</t>
  </si>
  <si>
    <t>Felaya</t>
  </si>
  <si>
    <t>https://doi.org/10.1016/j.jphys.2024.09.002</t>
  </si>
  <si>
    <t>Response to Nam et al</t>
  </si>
  <si>
    <t>Bourgeois</t>
  </si>
  <si>
    <t>https://doi.org/10.1016/j.jphys.2024.09.004</t>
  </si>
  <si>
    <t>Correspondence: Re Dr Vrieze et al</t>
  </si>
  <si>
    <t>De vrieze</t>
  </si>
  <si>
    <t>https://doi.org/10.1016/j.jphys.2024.09.005</t>
  </si>
  <si>
    <t>Correspondence: Response to Bourgeois</t>
  </si>
  <si>
    <t>mars</t>
  </si>
  <si>
    <t>Herrington</t>
  </si>
  <si>
    <t>https://doi.org/10.3138/ptc-2023-0085</t>
  </si>
  <si>
    <t>The Future is Now for Advanced Practice Physiotherapy in Canada</t>
  </si>
  <si>
    <t>Hung</t>
  </si>
  <si>
    <t>https://doi.org/10.3138/ptc-2023-0021</t>
  </si>
  <si>
    <t>“I Had to Know About It, I Had to Find It, I Had to Know How to Access it”: Experiences of Access to Rehabilitation Services Among People Living with Long COVID</t>
  </si>
  <si>
    <t>dgross@ualberta.ca</t>
  </si>
  <si>
    <t>06/03/2024</t>
  </si>
  <si>
    <t>Scodras</t>
  </si>
  <si>
    <t>https://doi.org/10.3138/ptc-2023-0030</t>
  </si>
  <si>
    <t>Pelvic Health Content in Canadian Entry-To-Practice Physiotherapy Programs: An Online Survey</t>
  </si>
  <si>
    <t>stephanie.scodras@mail.utoronto.ca</t>
  </si>
  <si>
    <t>Smith-Turchyn</t>
  </si>
  <si>
    <t>https://doi.org/10.3138/ptc-2023-0046</t>
  </si>
  <si>
    <t>Evaluating Wall-Mounted Prompts to Facilitate Physical Activity-Related Discussion between Individuals with Cancer and Oncology Health Care Providers: A Pre-post Survey Study</t>
  </si>
  <si>
    <t>smithjf@mcmaster.ca</t>
  </si>
  <si>
    <t>Janssen</t>
  </si>
  <si>
    <t>https://doi.org/10.3138/ptc-2021-0045</t>
  </si>
  <si>
    <t>Educators’ Perspectives on the Teaching and Learning of Type 2 Diabetes Content in Physiotherapy Programmes across Canada</t>
  </si>
  <si>
    <t>sjansse7@uwo.ca</t>
  </si>
  <si>
    <t>11/04/2021</t>
  </si>
  <si>
    <t>Lo</t>
  </si>
  <si>
    <t>https://doi.org/10.3138/ptc-2021-0099</t>
  </si>
  <si>
    <t>Mental Health First Aid Training for Allied Health Clinical Educators: A Pre- and Post-Evaluation</t>
  </si>
  <si>
    <t>Our hypothesis was that MHFA training would affect these factors in a positive manner</t>
  </si>
  <si>
    <t>mean differences</t>
  </si>
  <si>
    <t>melanie.farlie@monash.edu</t>
  </si>
  <si>
    <t>&gt; 0.99</t>
  </si>
  <si>
    <t>26/09/2021</t>
  </si>
  <si>
    <t>Giannini</t>
  </si>
  <si>
    <t>https://doi.org/10.3138/ptc-2021-0057</t>
  </si>
  <si>
    <t>Patient, Family, Caregiver, and Community Engagement in Research: A Sensibility Evaluation of a Novel Infographic and Planning Guide</t>
  </si>
  <si>
    <t>shar.gabison@utoronto.ca</t>
  </si>
  <si>
    <t>20/05/2021</t>
  </si>
  <si>
    <t>Rashid</t>
  </si>
  <si>
    <t>https://doi.org/10.3138/ptc-2021-0098</t>
  </si>
  <si>
    <t>Development of an Algorithm to Screen for Frailty Using the Clinical Frailty Scale with Postoperative Patients Entering Cardiac Rehabilitation</t>
  </si>
  <si>
    <t>tracey.colella@uhn.ca</t>
  </si>
  <si>
    <t>Le Berre</t>
  </si>
  <si>
    <t>https://doi.org/10.3138/ptc-2021-0089</t>
  </si>
  <si>
    <t>Accessibility of Pelvic Floor Physiotherapy for Treating Urinary Incontinence in Older Women in Quebec: An Online Survey</t>
  </si>
  <si>
    <t>20/08/2021</t>
  </si>
  <si>
    <t>Coleman</t>
  </si>
  <si>
    <t>https://doi.org/10.3138/ptc-2021-0100</t>
  </si>
  <si>
    <t>Continuing Professional Development in Response to COVID-19: Knowledge Mobilization for Occupational Therapy and Physiotherapy via a Curated Web Site</t>
  </si>
  <si>
    <t>jaimie.coleman@utoronto.ca</t>
  </si>
  <si>
    <t>28/09/2021</t>
  </si>
  <si>
    <t>McArthur</t>
  </si>
  <si>
    <t>https://doi.org/10.3138/ptc-2021-0100-cc</t>
  </si>
  <si>
    <t>Clinician's Commentary on Coleman et al.</t>
  </si>
  <si>
    <t>Castilho</t>
  </si>
  <si>
    <t>https://doi.org/10.3138/ptc-2021-0110</t>
  </si>
  <si>
    <t>Reliability and Acceptability to Caregivers of Telehealth Administration of the Pediatric Evaluation of Disability Inventory – Computer Adaptive Test (PEDI-CAT) for Brazilian Youth with Down Syndrome</t>
  </si>
  <si>
    <t>paula.chagas@ufjf.br</t>
  </si>
  <si>
    <t>Coster</t>
  </si>
  <si>
    <t>https://doi.org/10.3138/ptc-2021-0110-cc</t>
  </si>
  <si>
    <t>Clinician's Commentary on Chagas et al.</t>
  </si>
  <si>
    <t>Mori</t>
  </si>
  <si>
    <t>https://doi.org/10.3138/ptc-2021-0077</t>
  </si>
  <si>
    <t>The Development of the Canadian Physiotherapy Assessment of Clinical Performance (ACP) 2.0 – Alignment with the 2017 Competency Profile</t>
  </si>
  <si>
    <t>brenda.mori@utoronto.ca</t>
  </si>
  <si>
    <t>Brandt</t>
  </si>
  <si>
    <t>https://doi.org/10.3138/ptc-2021-0077-cc</t>
  </si>
  <si>
    <t>Clinician's Commentary on Mori et al.</t>
  </si>
  <si>
    <t>Moncion</t>
  </si>
  <si>
    <t>https://doi.org/10.3138/ptc-2021-0118</t>
  </si>
  <si>
    <t>Cardiorespiratory Fitness Benefits of Long-Term Maintenance-Phase Cardiac Rehabilitation in Males and Females: A Retrospective Cohort Study</t>
  </si>
  <si>
    <t>Marzolini</t>
  </si>
  <si>
    <t>https://doi.org/10.3138/ptc-2021-0118-cc</t>
  </si>
  <si>
    <t>Clinician's Commentary on Moncion et al.</t>
  </si>
  <si>
    <t>Grawbarger</t>
  </si>
  <si>
    <t>https://doi.org/10.3138/ptc-2023-0018</t>
  </si>
  <si>
    <t>Identifying Relevant Content to Inform a Comprehensive Indigenous Health Curriculum: A Scoping Review</t>
  </si>
  <si>
    <t>https://doi.org/10.3138/ptc-76.1-cochrane</t>
  </si>
  <si>
    <t>What Does Cochrane Say About Assessment and Management of Frailty Among Older Adults?</t>
  </si>
  <si>
    <t>Quach</t>
  </si>
  <si>
    <t>https://doi.org/10.3138/ptc-2023-76-2</t>
  </si>
  <si>
    <t>What’s Next in MHealth Apps in Rehabilitation: Re-Directing Our Attention to Evaluating Quality</t>
  </si>
  <si>
    <t>Desgagnés</t>
  </si>
  <si>
    <t>https://doi.org/10.3138/ptc-2023-0038</t>
  </si>
  <si>
    <t>Efficacy of a Psychologically-Informed Physiotherapy Intervention in Patients with Chronic Low Back Pain at High Risk of Poor Prognosis: A Pilot and Feasibility Randomized Controlled Trial</t>
  </si>
  <si>
    <t>No difference was observed between groups for the number of appointment (PIPT/UP: 8 [min-max: 6–8])</t>
  </si>
  <si>
    <t>hugo.masse-alarie@fmed.ulaval.ca</t>
  </si>
  <si>
    <t>08/05/2024</t>
  </si>
  <si>
    <t>Esculier</t>
  </si>
  <si>
    <t>https://doi.org/10.3138/ptc-2023-0084</t>
  </si>
  <si>
    <t>Return to Running after Knee Arthroplasty: A Case Report</t>
  </si>
  <si>
    <t>case-report</t>
  </si>
  <si>
    <t>jfesculier@therunningclinic.com</t>
  </si>
  <si>
    <t>22/09/2023</t>
  </si>
  <si>
    <t>Gueret</t>
  </si>
  <si>
    <t>https://doi.org/10.3138/ptc-2023-0057</t>
  </si>
  <si>
    <t>Evaluating the Educational Experience of Physiotherapy Students Using the Fitness and Mobility Exercise (FAME) Programme to Learn about Neurological Conditions: An Exploratory Study</t>
  </si>
  <si>
    <t>sue.peters@uwo.ca</t>
  </si>
  <si>
    <t>28/07/2023</t>
  </si>
  <si>
    <t>Ravi</t>
  </si>
  <si>
    <t>https://doi.org/10.3138/ptc-2022-0019</t>
  </si>
  <si>
    <t>A Call to Disrupt Heteronormativity and Cisnormativity in Physical Therapy: Perspectives of 2SLGBTQIPA+ Participants on Future Directions for PT Curricula</t>
  </si>
  <si>
    <t>roshniravi67@gmail.com</t>
  </si>
  <si>
    <t>Setchell</t>
  </si>
  <si>
    <t>https://doi.org/10.3138/ptc-2022-0019-cc</t>
  </si>
  <si>
    <t>Commentary on Ravi et al.</t>
  </si>
  <si>
    <t>https://doi.org/10.3138/ptc-2022-0043</t>
  </si>
  <si>
    <t>Barriers and Facilitators to Cardiovascular Rehabilitation Programmes for People with Lower Limb Amputation: A Survey of Clinical Practice in Canada</t>
  </si>
  <si>
    <t>susan.marzolini@uhn.ca</t>
  </si>
  <si>
    <t>04/05/2022</t>
  </si>
  <si>
    <t>Lennon</t>
  </si>
  <si>
    <t>https://doi.org/10.3138/ptc-2022-0043-cc</t>
  </si>
  <si>
    <t>Commentary on Marzolini et al.</t>
  </si>
  <si>
    <t>Schertzer</t>
  </si>
  <si>
    <t>https://doi.org/10.3138/ptc-2021-0135</t>
  </si>
  <si>
    <t>Physiotherapists’ Adoption and Perceptions of Tele-Rehabilitation for Cardiorespiratory Care in Response to COVID-19</t>
  </si>
  <si>
    <t>https://doi.org/10.3138/ptc-2021-0135-cc</t>
  </si>
  <si>
    <t>https://doi.org/10.3138/ptc-2022-0038</t>
  </si>
  <si>
    <t>Determining Associations Among Health Orientation, Fitness Orientation, and Attitudes Toward Fatness in Physiotherapists and Physiotherapy Students Using Structural Equation Modeling</t>
  </si>
  <si>
    <t>The chi-square test value was 160.326</t>
  </si>
  <si>
    <t>Sandra.Webber@umanitoba.ca</t>
  </si>
  <si>
    <t>https://doi.org/10.3138/ptc-2022-0038-cc</t>
  </si>
  <si>
    <t>Commentary on Webber et al.</t>
  </si>
  <si>
    <t>https://doi.org/10.3138/ptc-2022-0027</t>
  </si>
  <si>
    <t>Difference in Physiotherapy Students’ Training and Objective Structured Clinical Exam Performance Before and During COVID-19</t>
  </si>
  <si>
    <t>mean difference: 4.0, 95% CI: 2.1, 5.8</t>
  </si>
  <si>
    <t>spadongf@mcmaster.ca</t>
  </si>
  <si>
    <t>11/05/2022</t>
  </si>
  <si>
    <t>https://doi.org/10.3138/ptc-2022-0027-cc</t>
  </si>
  <si>
    <t>Commentary on Spadoni et al.</t>
  </si>
  <si>
    <t>https://doi.org/10.3138/ptc-76.2-cochrane</t>
  </si>
  <si>
    <t>What Does Cochrane Say About Cardiac Rehabilitation?</t>
  </si>
  <si>
    <t>https://doi.org/10.3138/ptc-2022-0108</t>
  </si>
  <si>
    <t>The Need for Transformational Change in Social Justice–Informed Physiotherapy</t>
  </si>
  <si>
    <t>Bélanger</t>
  </si>
  <si>
    <t>https://doi.org/10.3138/ptc-2023-0058</t>
  </si>
  <si>
    <t>Knowledge and Care Quality of Physiotherapy Technologists in the Management of Common Shoulder Disorders: Results from a Survey in the Province of Quebec, Canada</t>
  </si>
  <si>
    <t>f.desmeules@umontreal.ca</t>
  </si>
  <si>
    <t>04/08/2023</t>
  </si>
  <si>
    <t>29/08/2024</t>
  </si>
  <si>
    <t>Fisette-Paulhus</t>
  </si>
  <si>
    <t>https://doi.org/10.3138/ptc-2022-0005</t>
  </si>
  <si>
    <t>Introducing a Clinical Practice Guideline in Physiotherapy to Address Sexuality in Adults with a Neuromuscular Disorder</t>
  </si>
  <si>
    <t>https://doi.org/10.3138/ptc-2022-0028</t>
  </si>
  <si>
    <t>Hip and Knee Total Joint Arthroplasty Online Resources for Patients and Health Care Professionals: A Canadian Environmental Scan</t>
  </si>
  <si>
    <t>dstacey@uottawa.ca</t>
  </si>
  <si>
    <t>14/07/2022</t>
  </si>
  <si>
    <t>https://doi.org/10.3138/ptc-2022-0022</t>
  </si>
  <si>
    <t>Physiotherapists’ Perspectives on Type 2 Diabetes Management and as a Primary Condition for Referral to Physiotherapy Services: A Qualitative Descriptive Study</t>
  </si>
  <si>
    <t>Coman</t>
  </si>
  <si>
    <t>https://doi.org/10.3138/ptc-2022-0050</t>
  </si>
  <si>
    <t>Active Rehabilitation Following Acute Mild Traumatic Brain Injury: A Systematic Review</t>
  </si>
  <si>
    <t>sam.stuart@northumbria.ac.uk</t>
  </si>
  <si>
    <t>Al Onazi</t>
  </si>
  <si>
    <t>https://doi.org/10.3138/ptc-2022-0009</t>
  </si>
  <si>
    <t>Benefits of Combined Upper Body Exercise and Compression Therapy for Breast Cancer Related Lymphedema: A Systematic Review</t>
  </si>
  <si>
    <t>mmcneely@ualberta.ca</t>
  </si>
  <si>
    <t>Ibrahim</t>
  </si>
  <si>
    <t>https://doi.org/10.3138/ptc-2022-0009-cc</t>
  </si>
  <si>
    <t>Commentary on Al Onazi et al.</t>
  </si>
  <si>
    <t>https://doi.org/10.3138/ptc-76-3-cochrane</t>
  </si>
  <si>
    <t>What does Cochrane say about Falls Prevention Rehabilitation?</t>
  </si>
  <si>
    <t>Quigley</t>
  </si>
  <si>
    <t>https://doi.org/10.3138/ptc-2023-0054</t>
  </si>
  <si>
    <t>Use of the Patient Generated Index to Identify Physical Health Challenges Among People Living with HIV: A Cross-Sectional Study</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</si>
  <si>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t>
  </si>
  <si>
    <t>Our study provided evidence in support of this hypothesis, with participants who reported a physical health challenge on the PGI scoring worse on the EQ-5D, EQVAS, and PGI than those who did not report a physical health challenge</t>
  </si>
  <si>
    <t>Participants who differed by 20 points in terms of pain [OR: 0.81 (95% CI: 0.71, 0.90)] and vitality [OR: 0.71 (95% CI: 0.63, 0.80)], respectively, had lower odds of reporting a physical health challenge</t>
  </si>
  <si>
    <t>adriaquigley@dal.ca</t>
  </si>
  <si>
    <t>29/11/2024</t>
  </si>
  <si>
    <t>Sandoval</t>
  </si>
  <si>
    <t>https://doi.org/10.3138/ptc-2023-0054-CC</t>
  </si>
  <si>
    <t>Commentary on Quigley et al.</t>
  </si>
  <si>
    <t>Ahluwalia</t>
  </si>
  <si>
    <t>https://doi.org/10.3138/ptc-2023-0054-CC-Ahluwalia</t>
  </si>
  <si>
    <t>Hague</t>
  </si>
  <si>
    <t>https://doi.org/10.3138/ptc-2021-0136</t>
  </si>
  <si>
    <t>Facilitators and Barriers for the Adoption and Use of Telerehabilitation in Outpatient and Community Settings During the COVID-19 Pandemic: A Survey of Ontario Physiotherapists</t>
  </si>
  <si>
    <t>Soever</t>
  </si>
  <si>
    <t>https://doi.org/10.3138/ptc-2022-0084</t>
  </si>
  <si>
    <t>Patient-Reported Experiences of Musculoskeletal Virtual Care Delivered by Advanced Practice Physiotherapists</t>
  </si>
  <si>
    <t>leslie.soever@rogers.com</t>
  </si>
  <si>
    <t>O'Neil</t>
  </si>
  <si>
    <t>https://doi.org/10.3138/ptc-2022-0072</t>
  </si>
  <si>
    <t>Telerehabilitation Implementation: Perspectives from Physiotherapists Working in Complex Care</t>
  </si>
  <si>
    <t>joneil@uottawa.ca</t>
  </si>
  <si>
    <t>28/09/2022</t>
  </si>
  <si>
    <t>https://doi.org/10.3138/ptc-2022-0039</t>
  </si>
  <si>
    <t>Clinical Measures of Balance and Walking Ability in People with Stroke for Assessment via Videoconferencing</t>
  </si>
  <si>
    <t>The estimated ICCs of TUG, 30-sec STS, and 5-times STS between days were 0.97, 0.90, and 0.77, respectively</t>
  </si>
  <si>
    <t>tzu-hsuan.peng@ubc.ca</t>
  </si>
  <si>
    <t>Barclay</t>
  </si>
  <si>
    <t>https://doi.org/10.3138/ptc-2022-0060</t>
  </si>
  <si>
    <t>Identifying Outdoor Winter Walking Programmes and Resources for Older Adults: A Scoping Review of the Grey Literature</t>
  </si>
  <si>
    <t>ruth.barclay@umanitoba.ca</t>
  </si>
  <si>
    <t>24/11/2022</t>
  </si>
  <si>
    <t>Hopkins-Rosseel</t>
  </si>
  <si>
    <t>https://doi.org/10.3138/ptc-2022-0054</t>
  </si>
  <si>
    <t>Developing a National Consensus of the Physiotherapy Entry-Level Business and Practice Management Core Curriculum Competencies: A Delphi Study</t>
  </si>
  <si>
    <t>jm123@queensu.ca</t>
  </si>
  <si>
    <t>https://doi.org/10.3138/ptc-2022-0054-cc_Hall</t>
  </si>
  <si>
    <t>Clinician's Commentary on Hopkins-Rosseel et al.</t>
  </si>
  <si>
    <t>https://doi.org/10.3138/ptc-2022-0016</t>
  </si>
  <si>
    <t>Cost-Effectiveness of Physiotherapy Services for Chronic Condition Management: A Systematic Review of Economic Evaluations Conducted Alongside Randomized Controlled Trials</t>
  </si>
  <si>
    <t>Bhowon</t>
  </si>
  <si>
    <t>https://doi.org/10.3138/ptc-2022-0064</t>
  </si>
  <si>
    <t>Using Geospatial Analysis to Determine the Proximity of Community Gyms for a Population-Based Cohort of Young People with Cerebral Palsy</t>
  </si>
  <si>
    <t>A significant correlation was found between SEIFA scores and distances to gyms (r = −.0.22, p &lt; 0.001)</t>
  </si>
  <si>
    <t>n.shields@latrobe.edu.au</t>
  </si>
  <si>
    <t>https://doi.org/10.3138/ptc-76-4-cochrane</t>
  </si>
  <si>
    <t>What Does Cochrane Say About the Effectiveness of TENS for Managing Acute and Chronic Pain?</t>
  </si>
  <si>
    <t>PT-British</t>
  </si>
  <si>
    <t>Evans</t>
  </si>
  <si>
    <t>https://doi.org/10.1016/j.physio.2023.10.001</t>
  </si>
  <si>
    <t>Physiotherapy for people with dementia: a Call to Action for the development of clinical guidelines</t>
  </si>
  <si>
    <t>Tawiah</t>
  </si>
  <si>
    <t>https://doi.org/10.1016/j.physio.2023.07.002</t>
  </si>
  <si>
    <t>Developing an international competency and capability framework for advanced practice physiotherapy: a scoping review with narrative synthesis</t>
  </si>
  <si>
    <t>andrews.tawiah@queensu.ca</t>
  </si>
  <si>
    <t>11/07/2023</t>
  </si>
  <si>
    <t>Clarke</t>
  </si>
  <si>
    <t>https://doi.org/10.1016/j.physio.2023.09.001</t>
  </si>
  <si>
    <t>The provision and impact of rehabilitation provided by physiotherapists in children and young people with congenital heart disease following cardiac surgery: a scoping review</t>
  </si>
  <si>
    <t>stephanie.clarke17@nhs.net</t>
  </si>
  <si>
    <t>Agley</t>
  </si>
  <si>
    <t>https://doi.org/10.1016/j.physio.2023.12.004</t>
  </si>
  <si>
    <t>Exercise and physical activity promotion for people newly diagnosed with Parkinson’s disease: a UK survey exploring current practice and the views of healthcare professionals</t>
  </si>
  <si>
    <t>la463@cam.ac.uk</t>
  </si>
  <si>
    <t>14/12/2023</t>
  </si>
  <si>
    <t>no information on breakdown</t>
  </si>
  <si>
    <t>Bajuaifer</t>
  </si>
  <si>
    <t>https://doi.org/10.1016/j.physio.2023.10.007</t>
  </si>
  <si>
    <t>Maximum tolerable daily dose of mirror movement therapy ankle exercises after stroke: an early phase dose screening study</t>
  </si>
  <si>
    <t xml:space="preserve"> This showed a decrease of more than 10% from baseline for two participants</t>
  </si>
  <si>
    <t>https://clinicaltrials.gov/study/NCT04339803</t>
  </si>
  <si>
    <t>s.bajuaifer@uea.ac.uk</t>
  </si>
  <si>
    <t>Pereira do Amaral</t>
  </si>
  <si>
    <t>https://doi.org/10.1016/j.physio.2023.08.004</t>
  </si>
  <si>
    <t>Normative values and prediction equations for the modified incremental step test in healthy adults aged 18–83 years</t>
  </si>
  <si>
    <t>Significant correlations were observed between the number of steps and age (r = −0.63)</t>
  </si>
  <si>
    <t>dp-amaral@hotmail.com</t>
  </si>
  <si>
    <t>04/10/2023</t>
  </si>
  <si>
    <t>van der Lee</t>
  </si>
  <si>
    <t>https://doi.org/10.1016/j.physio.2023.12.003</t>
  </si>
  <si>
    <t>Development of a clinical practice guideline for physiotherapy management of adults invasively ventilated with community-acquired pneumonia</t>
  </si>
  <si>
    <t>Volkmer</t>
  </si>
  <si>
    <t>https://doi.org/10.1016/j.physio.2023.09.002</t>
  </si>
  <si>
    <t>Participants’ experiences and acceptability of a home-based walking exercise behaviour-change intervention (MOtivating Structure walking Activity in people with Intermittent Claudication (MOSAIC))</t>
  </si>
  <si>
    <t>l.bearne@sgul.ac.uk</t>
  </si>
  <si>
    <t>23/11/2023</t>
  </si>
  <si>
    <t>https://doi.org/10.1016/j.physio.2023.10.004</t>
  </si>
  <si>
    <t>The National Suspected Cauda Equina Syndrome Pathway: implications for physiotherapists</t>
  </si>
  <si>
    <t>Gargya</t>
  </si>
  <si>
    <t>https://doi.org/10.1016/j.physio.2023.08.002</t>
  </si>
  <si>
    <t>Insufficient research on interventional pain therapies for managing low back pain during pregnancy</t>
  </si>
  <si>
    <t>Ortiz</t>
  </si>
  <si>
    <t>https://doi.org/10.1016/j.physio.2023.09.005</t>
  </si>
  <si>
    <t>Comments on: “The effectiveness of high-intensity laser therapy in individuals with neck pain: a systematic review and meta-analysis”</t>
  </si>
  <si>
    <t>https://doi.org/10.1016/j.physio.2023.10.003</t>
  </si>
  <si>
    <t>Response to Comments on: “The effectiveness of high-intensity laser therapy in individuals with neck pain: a systematic review and meta-analysis”</t>
  </si>
  <si>
    <t>Ananías</t>
  </si>
  <si>
    <t>https://doi.org/10.1016/j.physio.2023.12.005</t>
  </si>
  <si>
    <t>Use of electromyographic biofeedback in rehabilitation following anterior cruciate ligament reconstruction: a systematic review and meta-analysis</t>
  </si>
  <si>
    <t>cvvidal@uc.cl</t>
  </si>
  <si>
    <t>21/12/2023</t>
  </si>
  <si>
    <t>Overmann</t>
  </si>
  <si>
    <t>https://doi.org/10.1016/j.physio.2023.12.002</t>
  </si>
  <si>
    <t>Effectiveness of myofascial release for adults with chronic neck pain: a meta-analysis</t>
  </si>
  <si>
    <t>overmann.lea@gmx.de</t>
  </si>
  <si>
    <t>Kjeldsen</t>
  </si>
  <si>
    <t>https://doi.org/10.1016/j.physio.2024.01.001</t>
  </si>
  <si>
    <t>tkjeldsen@clin.au.dk</t>
  </si>
  <si>
    <t>05/01/2024</t>
  </si>
  <si>
    <t>Pickering</t>
  </si>
  <si>
    <t>https://doi.org/10.1016/j.physio.2023.10.006</t>
  </si>
  <si>
    <t>The use of creative case studies to explore non-verbal and non-ambulant children and young people’s well-being</t>
  </si>
  <si>
    <t>This study is registered with the International Study + Clinical Trials Network Register (ISRCTN) Number:42717948.</t>
  </si>
  <si>
    <t>pickerigndm@cf.ac.uk</t>
  </si>
  <si>
    <t>27/10/2023</t>
  </si>
  <si>
    <t>Belsey</t>
  </si>
  <si>
    <t>https://doi.org/10.1016/j.physio.2023.12.001</t>
  </si>
  <si>
    <t>Skin temperature of the knee was effectively reduced when using a new continuous cold-flow cryocompression device: a randomised controlled crossover trial</t>
  </si>
  <si>
    <t>It was hypothesised that the device would successfully lower skin temperature to within this range during a standard treatment, but that there would be a difference within each condition between the device setting and the final temperature measured at the skin.</t>
  </si>
  <si>
    <t>The main finding from this study, and in support of our hypotheses, was that the Physiolab S1 cryocompression device was successfully able to reduce knee skin temperature to the therapeutic range of 10–15 °C within a 30-minute treatment. However, this was mostly only achieved when the 6 °C or 8 °C device temperature settings were used.</t>
  </si>
  <si>
    <t>Significant low-moderate positive correlations were detected between skin temperature and the demographic variables of mass</t>
  </si>
  <si>
    <t>https://clinicaltrials.gov/study/NCT05136482</t>
  </si>
  <si>
    <t>KneeResearch@pm.me</t>
  </si>
  <si>
    <t>p &lt; 0.05</t>
  </si>
  <si>
    <t>13/12/2023</t>
  </si>
  <si>
    <t>Seuren</t>
  </si>
  <si>
    <t>https://doi.org/10.1016/j.physio.2023.10.002</t>
  </si>
  <si>
    <t>Video analysis of communication by physiotherapists and patients in video consultations: a qualitative study using conversation analysis</t>
  </si>
  <si>
    <t>lucas.seuren@phc.ox.ac.uk</t>
  </si>
  <si>
    <t>14/10/2023</t>
  </si>
  <si>
    <t>Bulté-de Vries</t>
  </si>
  <si>
    <t>https://doi.org/10.1016/j.physio.2023.10.008</t>
  </si>
  <si>
    <t>Does the Keele STarT MSK tool predict the risk of poor outcome in non-specific shoulder complaints in primary care in a Dutch population?</t>
  </si>
  <si>
    <t>The Hosmer–Lemeshow goodness-of-fit test for the SF-12 PCS, SPADI, NPRS and GPE scale scores was non-significant (χ2=7.54, P = 0.48).</t>
  </si>
  <si>
    <t>martine@zorgtopics.nl</t>
  </si>
  <si>
    <t>07/12/2023</t>
  </si>
  <si>
    <t>Quick</t>
  </si>
  <si>
    <t>https://doi.org/10.1016/j.physio.2023.09.004</t>
  </si>
  <si>
    <t>Physiotherapy students are underprepared to work with people living with dementia: a qualitative study</t>
  </si>
  <si>
    <t>Wuyts</t>
  </si>
  <si>
    <t>https://doi.org/10.1016/j.physio.2023.09.003</t>
  </si>
  <si>
    <t>Development and feasibility of an exercise training program in primary care for patients with COPD experiencing an acute exacerbation</t>
  </si>
  <si>
    <t>thierry.troosters@kuleuven.be</t>
  </si>
  <si>
    <t>Neira</t>
  </si>
  <si>
    <t>https://doi.org/10.1016/j.physio.2024.02.005</t>
  </si>
  <si>
    <t>Efficacy of aquatic vs land-based therapy for pain management in women with fibromyalgia: a randomised controlled trial</t>
  </si>
  <si>
    <t>It was hypothesised that AT would be equivalent to LBT, and both AT and LBT would improve pain intensity in people with FM.</t>
  </si>
  <si>
    <t>The results suggest that AT is better than LBT for reducing pain and improving sleep quality in women with FM at 6 weeks of follow-up. Although both therapies improved pain at the end of treatment, the therapeutic effect was maintained for longer in the AT group</t>
  </si>
  <si>
    <t>However, in the LBT group, the VAS score increased by almost 2 points in comparison with the AT group [large effect, Cohen’s d= 0.8; 95% confidence interval (CI) 0.1 to 1.5] at follow-up</t>
  </si>
  <si>
    <t>https://clinicaltrials.gov/study/NCT02695875</t>
  </si>
  <si>
    <t>sabela.rivas@udc.es</t>
  </si>
  <si>
    <t>17/02/2024</t>
  </si>
  <si>
    <t>Tailor</t>
  </si>
  <si>
    <t>https://doi.org/10.1016/j.physio.2024.02.004</t>
  </si>
  <si>
    <t>Student physiotherapists’ perspectives of peer learning during multi-model placements</t>
  </si>
  <si>
    <t>H.Horobin@brighton.ac.uk</t>
  </si>
  <si>
    <t>16/02/2024</t>
  </si>
  <si>
    <t>Said</t>
  </si>
  <si>
    <t>https://doi.org/10.1016/j.physio.2024.02.006</t>
  </si>
  <si>
    <t>Co-designing resources for rehabilitation via telehealth for people with moderate to severe disability post stroke</t>
  </si>
  <si>
    <t>csaid@unimelb.edu.au</t>
  </si>
  <si>
    <t>23/02/2024</t>
  </si>
  <si>
    <t>Newton</t>
  </si>
  <si>
    <t>https://doi.org/10.1016/j.physio.2024.02.003</t>
  </si>
  <si>
    <t>Cognitive Functional Therapy compared with usual physiotherapy care in people with persistent low back pain: a mixed methods feasibility randomised controlled trial in the United Kingdom National Health Service</t>
  </si>
  <si>
    <t>ISRCTN12965286</t>
  </si>
  <si>
    <t>Christopher.newton@uhcw.nhs.uk</t>
  </si>
  <si>
    <t>12/02/2024</t>
  </si>
  <si>
    <t>Murphy</t>
  </si>
  <si>
    <t>https://doi.org/10.1016/j.physio.2024.02.002</t>
  </si>
  <si>
    <t>‘Look up from the waiting list and see the bigger picture’: a qualitative analysis of clinical specialist physiotherapist perspectives on low back pain care in Ireland</t>
  </si>
  <si>
    <t>caitriona.murphy1@ucdconnect.ie</t>
  </si>
  <si>
    <t>Fourie</t>
  </si>
  <si>
    <t>https://doi.org/10.1016/j.physio.2024.02.001</t>
  </si>
  <si>
    <t>Physical function and activity of patients after open abdominal surgery: a prospective cohort study comparing the clinimetric properties of two outcome measures</t>
  </si>
  <si>
    <t>The authors hypothesised that PFIT-s would have a larger responsiveness to change than CPAx in adults who had elective open abdominal surgery.</t>
  </si>
  <si>
    <t>The CPAx was found to have a large responsiveness to change in scores, no floor effect and limited ceiling effect when used for this specific cohort at ICU Day 1 and discharge, compared to the PFIT-s.</t>
  </si>
  <si>
    <t>The CPAx and PFIT-s ICU Day 1 scores demonstrated r = 0.62 (n = 67, p &lt; 0.001)</t>
  </si>
  <si>
    <t>PACTR201908553378781</t>
  </si>
  <si>
    <t>Helena.vanaswegen@wits.ac.za</t>
  </si>
  <si>
    <t>09/02/2024</t>
  </si>
  <si>
    <t>Taniguchi</t>
  </si>
  <si>
    <t>https://doi.org/10.1016/j.physio.2023.10.005</t>
  </si>
  <si>
    <t>Assessing impaired bed mobility in patients with Parkinson’s disease: a scoping review</t>
  </si>
  <si>
    <t>seira.taniguchi@osaka-u.ac.jp</t>
  </si>
  <si>
    <t>28/10/2023</t>
  </si>
  <si>
    <t>Venturini</t>
  </si>
  <si>
    <t>https://doi.org/10.1016/j.physio.2024.01.007</t>
  </si>
  <si>
    <t>Prevalence of burnout among physiotherapists: a systematic review and meta-analysis</t>
  </si>
  <si>
    <t>enrico.venturini@ior.it</t>
  </si>
  <si>
    <t>01/02/2024</t>
  </si>
  <si>
    <t>Dunphy</t>
  </si>
  <si>
    <t>https://doi.org/10.1016/j.physio.2024.04.348</t>
  </si>
  <si>
    <t>Understanding exercise referrals in primary care: a qualitative study of General Practitioners and Physiotherapists</t>
  </si>
  <si>
    <t>david.blane@glasgow.ac.uk</t>
  </si>
  <si>
    <t>25/04/2024</t>
  </si>
  <si>
    <t>No information on breakdown</t>
  </si>
  <si>
    <t>https://doi.org/10.1016/j.physio.2024.04.347</t>
  </si>
  <si>
    <t>A behaviour change intervention to reduce sedentary behaviour in chronic obstructive pulmonary disease: a qualitative study</t>
  </si>
  <si>
    <t>sonia.cheng@sydney.edu.au</t>
  </si>
  <si>
    <t>Gamblin</t>
  </si>
  <si>
    <t>https://doi.org/10.1016/j.physio.2024.01.009</t>
  </si>
  <si>
    <t>“I haven't got a clue what policies are in place for this!”: physiotherapy students’ preparedness to deal with self-harm</t>
  </si>
  <si>
    <t>P.Raby@tees.ac.uk</t>
  </si>
  <si>
    <t>05/02/2024</t>
  </si>
  <si>
    <t>https://doi.org/10.1016/j.physio.2024.04.349</t>
  </si>
  <si>
    <t>Exploring the experiences of UK-based private physiotherapists when running and progressing a physiotherapy business: a hermeneutic phenomenological study</t>
  </si>
  <si>
    <t>elizabeth@nebula-physio.co.uk</t>
  </si>
  <si>
    <t>07/05/2024</t>
  </si>
  <si>
    <t>Snowdon</t>
  </si>
  <si>
    <t>https://doi.org/10.1016/j.physio.2024.05.002</t>
  </si>
  <si>
    <t>Allied health assistant management of people with hip fracture is feasible and may improve patient adherence to hip fracture mobilisation guidelines: a feasibility randomised controlled trial</t>
  </si>
  <si>
    <t>Participants in the AHA group were estimated to have been 15% (HR 1.15, 95% CI 1.02 to 1.28) more likely to step transfer out of bed</t>
  </si>
  <si>
    <t>ACTRN12620000877987.</t>
  </si>
  <si>
    <t>Data are available from the authors upon reasonable request.</t>
  </si>
  <si>
    <t>13/05/2024</t>
  </si>
  <si>
    <t>Dubé</t>
  </si>
  <si>
    <t>https://doi.org/10.1016/j.physio.2024.01.003</t>
  </si>
  <si>
    <t>Will my shoulder pain get better? – secondary analysis of data from a multi-arm randomised controlled trial</t>
  </si>
  <si>
    <t>Our hypotheses were that all three interventions would lead to an increase in PSE and expectations over time</t>
  </si>
  <si>
    <t>In our study, individuals in the motor control group who experienced symptom resolution based on the WORC had higher levels of expectations regarding intervention effectiveness. This is also true for those presenting with higher levels of PSE, regardless of the intervention they received.</t>
  </si>
  <si>
    <t>Analyses regarding patients’ expectations (Figs. 1 and 2) showed a statistically significant increase of expectations over time (0.33/3 [0.19 to 0.47])</t>
  </si>
  <si>
    <t>https://clinicaltrials.gov/study/NCT03892603</t>
  </si>
  <si>
    <t>jean-sebastien.roy@fmed.ulaval.ca</t>
  </si>
  <si>
    <t>19/01/2024</t>
  </si>
  <si>
    <t>Mastwyk</t>
  </si>
  <si>
    <t>https://doi.org/10.1016/j.physio.2024.01.008</t>
  </si>
  <si>
    <t>“You don’t know what you don’t know”: Knowledge, attitudes, and current practice of physiotherapists in recognising and managing metabolic syndrome, a mixed methods study</t>
  </si>
  <si>
    <t>s.mastwyk@latrobe.edu.au</t>
  </si>
  <si>
    <t>p &gt; 0.05</t>
  </si>
  <si>
    <t>30/01/2024</t>
  </si>
  <si>
    <t>Vilarinho</t>
  </si>
  <si>
    <t>https://doi.org/10.1016/j.physio.2024.01.004</t>
  </si>
  <si>
    <t>Reference values for the 1-minute sit-to-stand and 5 times sit-to-stand tests to assess functional capacity: a cross-sectional study</t>
  </si>
  <si>
    <t>participants was used to compute the reference equation. There were significant correlations between the
number of repetitions and age (r = −0.47, moderate)</t>
  </si>
  <si>
    <t>ruivilarinho1@gmail.com</t>
  </si>
  <si>
    <t>20/01/2024</t>
  </si>
  <si>
    <t>Gutiérrez-Espinoza</t>
  </si>
  <si>
    <t>https://doi.org/10.1016/j.physio.2024.03.005</t>
  </si>
  <si>
    <t>Effectiveness of supervised physiotherapy versus a home exercise program in patients with distal radius fracture: a randomized controlled trial with a 2-year follow-up</t>
  </si>
  <si>
    <t xml:space="preserve"> At week
6, the mean difference between groups for PRWE questionnaire was 18.6 points (ES = 1.4; 95% CI = 0.9 to 1.9;
p &lt; 0.001)</t>
  </si>
  <si>
    <t>Brazilian registry of clinical trials UTN no. U1111- 1249-2492</t>
  </si>
  <si>
    <t>Felipe.arayaq@uss.cl</t>
  </si>
  <si>
    <t>Millar</t>
  </si>
  <si>
    <t>https://doi.org/10.1016/j.physio.2023.12.006</t>
  </si>
  <si>
    <t>Carriage of Neisseria meningitidis (meningococci) in the sputum of people with cystic fibrosis (CF): occupational health risks and mitigating interventions for physiotherapists</t>
  </si>
  <si>
    <t>bcmillar@niphl.dnet.co.uk</t>
  </si>
  <si>
    <t>04/01/2024</t>
  </si>
  <si>
    <t>Kuo</t>
  </si>
  <si>
    <t>https://doi.org/10.1016/j.physio.2024.01.005</t>
  </si>
  <si>
    <t>Transabdominal ultrasonography-guided biofeedback training for pelvic floor muscles integrated with stabilization exercise improved pregnancy-related pelvic girdle pain and disability: a randomized controlled trial</t>
  </si>
  <si>
    <t>More importantly, the interactions between time and group were also significant (F=9.80, P &lt; 0.001), indicating that the changes in pain intensity over time differed between the groups</t>
  </si>
  <si>
    <t>https://clinicaltrials.gov/study/NCT05181384</t>
  </si>
  <si>
    <t>yijutsai@mail.ncku.edu.tw</t>
  </si>
  <si>
    <t>24/01/2024</t>
  </si>
  <si>
    <t>https://doi.org/10.1016/j.physio.2024.03.003</t>
  </si>
  <si>
    <t>Metabolic syndrome is prevalent and undiagnosed in clients attending private practice physiotherapy: a cross-sectional study</t>
  </si>
  <si>
    <t>The model had good fit (Hosmer and Lemeshow Test, χ2 (9, n=212) = 46.11, p &lt; .001) and explained 27% (Nagelkerke R2) of the variance in presence of metabolic syndrome</t>
  </si>
  <si>
    <t>29/03/2024</t>
  </si>
  <si>
    <t>Yeowell</t>
  </si>
  <si>
    <t>https://doi.org/10.1016/j.physio.2024.02.007</t>
  </si>
  <si>
    <t>Clinical negligence and physiotherapy: UK survey of physiotherapists’ experiences of litigation</t>
  </si>
  <si>
    <t>g.yeowell@mmu.ac.uk</t>
  </si>
  <si>
    <t>03/03/2024</t>
  </si>
  <si>
    <t>https://doi.org/10.1016/j.physio.2024.03.004</t>
  </si>
  <si>
    <t>Neuropathic pain is a feature in patients with symptomatic femoral acetabular impingement</t>
  </si>
  <si>
    <t>The HADS (anxiety) demonstrated significantly higher levels of baseline anxiety in the NeP group (borderline anxiety) (Z = −2.77, p = 0.024) compared to the nociceptive group</t>
  </si>
  <si>
    <t>simon.wood@ouh.nhs.uk</t>
  </si>
  <si>
    <t>p = &lt;0.01</t>
  </si>
  <si>
    <t>16/04/2024</t>
  </si>
  <si>
    <t>https://doi.org/10.1016/j.physio.2024.01.006</t>
  </si>
  <si>
    <t>Patients’, physiotherapists’ and other stakeholders’ experiences and perceptions about supported home physiotherapy for people with musculoskeletal conditions: a qualitative study</t>
  </si>
  <si>
    <t>ACTRN12619000065190</t>
  </si>
  <si>
    <t>hannah.withers@sydney.edu.au</t>
  </si>
  <si>
    <t>Willmore</t>
  </si>
  <si>
    <t>https://doi.org/10.1016/j.physio.2024.05.001</t>
  </si>
  <si>
    <t>Rehabilitation guidelines following arthroscopic shoulder stabilisation surgery for traumatic instability – a Delphi consensus</t>
  </si>
  <si>
    <t>elaine.willmore@nhs.net</t>
  </si>
  <si>
    <t>15/05/2024</t>
  </si>
  <si>
    <t>Parkinson</t>
  </si>
  <si>
    <t>https://doi.org/10.1016/j.physio.2024.06.001</t>
  </si>
  <si>
    <t>Views and experiences of non-medical prescribing: a national survey of prescribing physiotherapists</t>
  </si>
  <si>
    <t>daniel.parkinson3@nhs.net</t>
  </si>
  <si>
    <t>08/06/2024</t>
  </si>
  <si>
    <t>Wrzeciono</t>
  </si>
  <si>
    <t>https://doi.org/10.1016/j.physio.2024.07.003</t>
  </si>
  <si>
    <t>Psychologically-enhanced cardiac rehabilitation for psychological and functional improvement in patients with cardiovascular disease: a systematic review with meta-analysis and future research directions</t>
  </si>
  <si>
    <t>blazej.cieslik@hsancamillo.it</t>
  </si>
  <si>
    <t>08/07/2024</t>
  </si>
  <si>
    <t>Cardini</t>
  </si>
  <si>
    <t>https://doi.org/10.1016/j.physio.2024.101413</t>
  </si>
  <si>
    <t>Exploring the effectiveness of circuit training rehabilitation on balance, gait, and fatigue in multiple sclerosis: a systematic review and meta-analysis</t>
  </si>
  <si>
    <t>davide.cattaneo@unimi.it</t>
  </si>
  <si>
    <t>20/07/2024</t>
  </si>
  <si>
    <t>Salvalaggio</t>
  </si>
  <si>
    <t>https://doi.org/10.1016/j.physio.2024.101417</t>
  </si>
  <si>
    <t>Predictive factors and dose–response effect of rehabilitation for upper limb induced recovery after stroke: systematic review with proportional meta-analyses</t>
  </si>
  <si>
    <t>silvia.salvalaggio@hsancamillo.it</t>
  </si>
  <si>
    <t>03/08/2024</t>
  </si>
  <si>
    <t>Salazar-Méndez</t>
  </si>
  <si>
    <t>https://doi.org/10.1016/j.physio.2024.101418</t>
  </si>
  <si>
    <t>Optimal days of application of kinesiotaping for the treatment of lumbo-pelvic pain during pregnancy. A systematic review and dose-response meta-analysis</t>
  </si>
  <si>
    <t>r_nunez@uchile.cl</t>
  </si>
  <si>
    <t>02/08/2024</t>
  </si>
  <si>
    <t>https://doi.org/10.1016/j.physio.2024.101420</t>
  </si>
  <si>
    <t>Do individuals with ankle instability show altered lower extremity kinematics and kinetics during walking? A systematic review and meta-analysis</t>
  </si>
  <si>
    <t>08/08/2024</t>
  </si>
  <si>
    <t xml:space="preserve"> O’ Riordan</t>
  </si>
  <si>
    <t>https://doi.org/10.1016/j.physio.2024.101423</t>
  </si>
  <si>
    <t>The effects of a prescribed exercise programme in people with metastatic breast cancer: a systematic review</t>
  </si>
  <si>
    <t>joyceoriordan21@rcsi.com</t>
  </si>
  <si>
    <t>17/08/2024</t>
  </si>
  <si>
    <t>https://doi.org/10.1016/j.physio.2024.101424</t>
  </si>
  <si>
    <t>‘A challenge to my professional identity’- resisting the shift from over-management to self-management for back pain within an implementation trial: a qualitative study</t>
  </si>
  <si>
    <t>Feldmanron5@gmail.com</t>
  </si>
  <si>
    <t>16/08/2024</t>
  </si>
  <si>
    <t>Gilanliogullari</t>
  </si>
  <si>
    <t>https://doi.org/10.1016/j.physio.2024.101427</t>
  </si>
  <si>
    <t>The evaluation of daily activity questionnaire for stroke survivors: cross-cultural adaptation, content validity and digitisation</t>
  </si>
  <si>
    <t>n.gilanliogullari1@salford.ac.uk</t>
  </si>
  <si>
    <t>12/09/2024</t>
  </si>
  <si>
    <t>Bhardwaj</t>
  </si>
  <si>
    <t>https://doi.org/10.1016/j.physio.2024.101416</t>
  </si>
  <si>
    <t>Barriers, facilitators and referral patterns of general practitioners, physiotherapists, and people with osteoarthritis to exercise</t>
  </si>
  <si>
    <t>Data presented in this study are available under the terms of the Creative Commons Attribution 4.0 International (CC BY 4.0) from Zenodo at: https://doi.org/10.5281/zenodo.7428386.</t>
  </si>
  <si>
    <t>avantika.bhardwaj@ul.ie</t>
  </si>
  <si>
    <t>24/07/2024</t>
  </si>
  <si>
    <t>Soares de Paula</t>
  </si>
  <si>
    <t>https://doi.org/10.1016/j.physio.2024.101419</t>
  </si>
  <si>
    <t>Translating a Clinical Practice Guideline to a Portuguese, Spanish and English Practice Brief to promote exercise therapy for paediatric Charcot-Marie-Tooth disease</t>
  </si>
  <si>
    <t>acms@fmrp.usp.br</t>
  </si>
  <si>
    <t>06/08/2024</t>
  </si>
  <si>
    <t xml:space="preserve">wx                                                                            </t>
  </si>
  <si>
    <t>https://doi.org/10.1016/j.physio.2024.07.001</t>
  </si>
  <si>
    <t>Dementia content and delivery in physiotherapy curricula: an international study of entry level physiotherapy programmes in Ireland the United Kingdom and New Zealand</t>
  </si>
  <si>
    <t>Özden</t>
  </si>
  <si>
    <t>https://doi.org/10.1016/j.physio.2023.09.006</t>
  </si>
  <si>
    <t>https://doi.org/10.1016/j.physio.2024.01.002</t>
  </si>
  <si>
    <t>Response to Letter to the Editor on: The concurrent validity and reliability of virtual reality to measure shoulder flexion and scaption range of motion</t>
  </si>
  <si>
    <t>George</t>
  </si>
  <si>
    <t>https://doi.org/10.1093/ptj/pzad177</t>
  </si>
  <si>
    <t>My View of PTJ</t>
  </si>
  <si>
    <t>Dao</t>
  </si>
  <si>
    <t>https://doi.org/10.1093/ptj/pzad143</t>
  </si>
  <si>
    <t>Firearm Violence as a Public Health Crisis: A Call to Action for Physical Therapists</t>
  </si>
  <si>
    <t>15/10/2023</t>
  </si>
  <si>
    <t>Peter</t>
  </si>
  <si>
    <t>https://doi.org/10.1093/ptj/pzad103</t>
  </si>
  <si>
    <t>Simplicity: Using the Power of Plain Language to Encourage Patient-Centered Communication</t>
  </si>
  <si>
    <t>12/10/2023</t>
  </si>
  <si>
    <t>Louis</t>
  </si>
  <si>
    <t>https://doi.org/10.1093/ptj/pzad130</t>
  </si>
  <si>
    <t>High-Intensity Small Muscle Mass Training in Patients With Heart Failure: Rationale and Design of a Randomized Controlled Trial</t>
  </si>
  <si>
    <t>27/09/2023</t>
  </si>
  <si>
    <t>Reid</t>
  </si>
  <si>
    <t>https://doi.org/10.1093/ptj/pzad144</t>
  </si>
  <si>
    <t>A Novel Role for Physical Therapists in Infection Prevention and Control in Response to the COVID-19 Pandemic: An Administrative Case Report</t>
  </si>
  <si>
    <t>mia.palazzo@nyulangone.org</t>
  </si>
  <si>
    <t>16/10/2023</t>
  </si>
  <si>
    <t>Moore</t>
  </si>
  <si>
    <t>https://doi.org/10.1093/ptj/pzad142</t>
  </si>
  <si>
    <t>Identifying Perspectives on Physical Therapist Residency Program Goals: Hallmarks of Success and Excellence</t>
  </si>
  <si>
    <t>The data that support the findings of this study are available from the corresponding author, JM, upon reasonable request.</t>
  </si>
  <si>
    <t>jgmoore@miami.edu</t>
  </si>
  <si>
    <t>22/12/2022</t>
  </si>
  <si>
    <t>Q Methodology is a mixed methods approach to study human subjectivity</t>
  </si>
  <si>
    <t>https://doi.org/10.1093/ptj/pzad152</t>
  </si>
  <si>
    <t>Structural Equation Modeling: Effects of Master Adaptive Learner and Clinical Learning Environment Attributes on Career Satisfaction and Intention to Stay</t>
  </si>
  <si>
    <t>Career satisfaction demonstrated significant positive total effects from both resilience (r = .110) and basic psychological need satisfaction at work (r = .459</t>
  </si>
  <si>
    <t>Raine.Osborne@UNF.edu</t>
  </si>
  <si>
    <t>P ≤ .01 ; P ≤ .05 ; P ≤ .001</t>
  </si>
  <si>
    <t>06/11/2023</t>
  </si>
  <si>
    <t>We used a 2-step structural equation modeling process for analyzing the survey data.</t>
  </si>
  <si>
    <t>Hanlon</t>
  </si>
  <si>
    <t>https://doi.org/10.1093/ptj/pzad112</t>
  </si>
  <si>
    <t>Walking Exercise Sustainability Through Telehealth for Veterans With Lower-Limb Amputation: A Study Protocol</t>
  </si>
  <si>
    <t>https://clinicaltrials.gov/study/NCT05412550</t>
  </si>
  <si>
    <t>shawn.hanlon@cuanschutz.edu</t>
  </si>
  <si>
    <t>14/03/2023</t>
  </si>
  <si>
    <t>24/08/2023</t>
  </si>
  <si>
    <t>https://doi.org/10.1093/ptj/pzad115</t>
  </si>
  <si>
    <t>The Prevalence of Cognitive Impairment Among Medicare Beneficiaries Who Use Outpatient Physical Therapy</t>
  </si>
  <si>
    <t>Prevalence of cognitive impairment was also highest among those who reported difficulty with walking and MVPA 1 time a week or less.</t>
  </si>
  <si>
    <t>22/08/2022</t>
  </si>
  <si>
    <t>Gibbs</t>
  </si>
  <si>
    <t>https://doi.org/10.1093/ptj/pzad114</t>
  </si>
  <si>
    <t>Are Exercise Interventions in Clinical Trials for Chronic Low Back Pain Dosed Appropriately to Meet the World Health Organization’s Physical Activity Guidelines?</t>
  </si>
  <si>
    <t>https://osf.io/tebmn/</t>
  </si>
  <si>
    <t>Data supporting the results of this study are available on the Open Science Framework (https://osf.io/tebmn/).</t>
  </si>
  <si>
    <t>mitchell.gibbs@unsw.edu.au</t>
  </si>
  <si>
    <t>The objective of this study was to identify the proportion of exercise interventions investigated in randomized controlled trials for people with CLBP that meet the WHO physical activity guidelines</t>
  </si>
  <si>
    <t>Moroder</t>
  </si>
  <si>
    <t>https://doi.org/10.1093/ptj/pzad145</t>
  </si>
  <si>
    <t>Neuromuscular Electrical Stimulation–Enhanced Physical Therapist Intervention for Functional Posterior Shoulder Instability (Type B1): A Multicenter Randomized Controlled Trial</t>
  </si>
  <si>
    <t>The hypothesis of this study was that NMES-enhanced physical therapy leads to better patient-reported outcome than the current gold standard of treatment in patients with FPSI.</t>
  </si>
  <si>
    <t>NMES-enhanced physical therapy leads to statistically significant and clinically relevant improvement of outcomes in the treatment of FPSI compared to conventional physical therapy alone</t>
  </si>
  <si>
    <t>The effect sizes were reported as the difference in group means for continuous parameters and relative risk for dichotomous outcomes</t>
  </si>
  <si>
    <t>https://www.isrctn.com/ISRCTN10085480?q=ISRCTN10085480&amp;filters=&amp;sort=&amp;offset=1&amp;totalResults=1&amp;page=1&amp;pageSize=10</t>
  </si>
  <si>
    <t>Original study data is available upon request</t>
  </si>
  <si>
    <t>philipp.moroder@kws.ch</t>
  </si>
  <si>
    <t>23/10/2023</t>
  </si>
  <si>
    <t>Rieger</t>
  </si>
  <si>
    <t>https://doi.org/10.1093/ptj/pzad136</t>
  </si>
  <si>
    <t>Effects of Perturbation-Based Treadmill Training on Balance Performance, Daily Life Gait, and Falls in Older Adults: REACT Randomized Controlled Trial</t>
  </si>
  <si>
    <t>We hypothesized that participants in the REACT group (with perturbations) would show larger effects than those in the control group (without perturbations) on all outcome measure</t>
  </si>
  <si>
    <t>These training effects did not translate into significant improvements in daily life gait quality or physical activity. However, the number of daily life falls and the percentage of fallers decreased significantly more in the experimental group</t>
  </si>
  <si>
    <t>Comparison of delta values between groups yielded significantly larger improvements in the REACT group than in the control group for SPPB (P = .03) and FES-I (P = .01)</t>
  </si>
  <si>
    <t>NTR7703 / NL66322.028.18</t>
  </si>
  <si>
    <t>Individual participant data presented in the figures are available upon request.</t>
  </si>
  <si>
    <t>m.pijnappels@vu.nl</t>
  </si>
  <si>
    <t>25/01/2023</t>
  </si>
  <si>
    <t>09/10/2023</t>
  </si>
  <si>
    <t>Mañago</t>
  </si>
  <si>
    <t>https://doi.org/10.1093/ptj/pzad135</t>
  </si>
  <si>
    <t>Feasibility of Low-Load Resistance Training Using Blood Flow Restriction for People With Advanced Multiple Sclerosis: A Prospective Cohort Study</t>
  </si>
  <si>
    <t>Mean difference between pre and post-intervention evaluation</t>
  </si>
  <si>
    <t>The authors confirm that the data supporting the findings of this study are available within the article [and/or] its supplementary material.</t>
  </si>
  <si>
    <t>mark.manago@ucdenver.edu</t>
  </si>
  <si>
    <t>Feasibility study</t>
  </si>
  <si>
    <t>Cristini</t>
  </si>
  <si>
    <t>https://doi.org/10.1093/ptj/pzad073</t>
  </si>
  <si>
    <t>The Effect of Different Types of Exercise on Sleep Quality and Architecture in Parkinson Disease: A Single-Blinded Randomized Clinical Trial Protocol</t>
  </si>
  <si>
    <t>MP5020221584—ClinicalTrials.gov</t>
  </si>
  <si>
    <t>Data will be stored according to, and as required by, the ethics committee and will be available from the authors upon request.</t>
  </si>
  <si>
    <t>marc.roigpull@mcgill.ca</t>
  </si>
  <si>
    <t>Avila</t>
  </si>
  <si>
    <t>https://doi.org/10.1093/ptj/pzad105</t>
  </si>
  <si>
    <t>Effectiveness of Cognitive Functional Therapy Versus Core Exercises and Manual Therapy in Patients With Chronic Low Back Pain After Spinal Surgery: Randomized Controlled Trial</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</si>
  <si>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</si>
  <si>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This trial showed that CFT reduced pain intensity and improved function, with large effect sizes, after intervention compared with CORE-MT</t>
  </si>
  <si>
    <t>Effect sizes for primary and secondary continuous outcomes were calculated as Cohen d (standardized MD) from estimated marginal means and SE estimates from the primary adjusted analysis</t>
  </si>
  <si>
    <t>Brazilian Clinical Trial Registry, Registration No. RBR-928rqc</t>
  </si>
  <si>
    <t>https://data.mendeley.com/datasets/vwp8wmyw8p/1</t>
  </si>
  <si>
    <t>neymeziat@gmail.com</t>
  </si>
  <si>
    <t>P &lt; .001. ; P &lt; .05.</t>
  </si>
  <si>
    <t>16/10/2022</t>
  </si>
  <si>
    <t>07/08/2023</t>
  </si>
  <si>
    <t>Terradas-Monllor</t>
  </si>
  <si>
    <t>https://doi.org/10.1093/ptj/pzad141</t>
  </si>
  <si>
    <t>Postoperative Psychological Predictors for Chronic Postsurgical Pain After a Knee Arthroplasty: A Prospective Observational Study</t>
  </si>
  <si>
    <t>Odds ratio</t>
  </si>
  <si>
    <t>clinicaltrials.gov NCT03378440</t>
  </si>
  <si>
    <t>marc.terradas@uvic.cat</t>
  </si>
  <si>
    <t>13/10/2023</t>
  </si>
  <si>
    <t>Rubsam</t>
  </si>
  <si>
    <t>https://doi.org/10.1093/ptj/pzad151</t>
  </si>
  <si>
    <t>Heterogeneity of Tasks and Outcome Measures in Dual Tasking Studies in Children With Cerebral Palsy: A Scoping Review</t>
  </si>
  <si>
    <t>mgilb7@uic.edu</t>
  </si>
  <si>
    <t>Plante</t>
  </si>
  <si>
    <t>https://doi.org/10.1093/ptj/pzad133</t>
  </si>
  <si>
    <t>Evaluation of Transparency and Openness Guidelines in Physical Therapist Journals</t>
  </si>
  <si>
    <t>https://osf.io/u4j8n</t>
  </si>
  <si>
    <t>The data that supports the findings of this study are available in the information of this article.</t>
  </si>
  <si>
    <t>jacqueline.plante@bellincollege.edu</t>
  </si>
  <si>
    <t>Goal to evaluate the extent that physical therapist journals support open science </t>
  </si>
  <si>
    <t>Palad</t>
  </si>
  <si>
    <t>https://doi.org/10.1093/ptj/pzad129</t>
  </si>
  <si>
    <t>Physical Therapists’ Social Responsibility in the Philippines Entails Adopting a Societal Practice Framework: A Qualitative Study</t>
  </si>
  <si>
    <t>yypalad@up.edu.ph</t>
  </si>
  <si>
    <t>https://doi.org/10.1093/ptj/pzad113</t>
  </si>
  <si>
    <t>Reliability, Measurement Error, Responsiveness, and Minimal Important Change of the Patient-Specific Functional Scale 2.0 for Patients With Nonspecific Neck Pain</t>
  </si>
  <si>
    <t>Additionally, the PSFS 2.0 showed substantial to high correlations with the change score of the NDI, and the GPE in predicting improvement in patient status versus no change</t>
  </si>
  <si>
    <t>Netherlands Trial Register NTR7463</t>
  </si>
  <si>
    <t>Data are available from the authors upon request</t>
  </si>
  <si>
    <t>P &lt;.05 ; P &lt;.01</t>
  </si>
  <si>
    <t>test-retest</t>
  </si>
  <si>
    <t>Huang</t>
  </si>
  <si>
    <t>https://doi.org/10.1093/ptj/pzad146</t>
  </si>
  <si>
    <t>The Movement Assessment Battery for Children Second Edition in Ages 3 to 6 Years: A Cross-Cultural Comparison for Children in Taiwan</t>
  </si>
  <si>
    <t>Cohen d &gt; 0.2, 0.5, and 0.8 indicated small, moderate, and large effect sizes.</t>
  </si>
  <si>
    <t>The data that support the findings of this study are available from the first author, CYH, upon reasonable request</t>
  </si>
  <si>
    <t>klchen@mail.ncku.edu.tw</t>
  </si>
  <si>
    <t>26/10/2023</t>
  </si>
  <si>
    <t>https://doi.org/10.1093/ptj/pzad167</t>
  </si>
  <si>
    <t>News From the Foundation for Physical Therapy Research, January 2024</t>
  </si>
  <si>
    <t>08/01/2024</t>
  </si>
  <si>
    <t>https://doi.org/10.1093/ptj/pzae008</t>
  </si>
  <si>
    <t>Advances in Rehabilitation Technology to Transform Health</t>
  </si>
  <si>
    <t>15/01/2024</t>
  </si>
  <si>
    <t>08/02/2024</t>
  </si>
  <si>
    <t>Wales</t>
  </si>
  <si>
    <t>https://doi.org/10.1093/ptj/pzad076</t>
  </si>
  <si>
    <t>Coproduction and Usability of a Smartphone App for Falls Reporting in Parkinson Disease</t>
  </si>
  <si>
    <t>rosie.e.morris@northumbria.ac.uk</t>
  </si>
  <si>
    <t>Master</t>
  </si>
  <si>
    <t>https://doi.org/10.1093/ptj/pzad096</t>
  </si>
  <si>
    <t>Combining Wearable Technology and Telehealth Counseling for Rehabilitation After Lumbar Spine Surgery: Feasibility and Acceptability of a Physical Activity Intervention</t>
  </si>
  <si>
    <t>We hypothesized that participants would report being satisfied with the wearable device and telehealth counseling physical activity intervention</t>
  </si>
  <si>
    <t>High retention rates for the study, as well as high participation and satisfaction with the intervention, support future clinical trials of a telehealth physical activity intervention</t>
  </si>
  <si>
    <t>The within-participant assessment of steps per day showed a larger median increase in steps per day in the intervention group at 3 and 6 months</t>
  </si>
  <si>
    <t>ClinicalTrials.gov (NCT04591249).</t>
  </si>
  <si>
    <t>The dataset used and analyzed for the current study is available by reasonable request and at the discretion of the corresponding author</t>
  </si>
  <si>
    <t>John</t>
  </si>
  <si>
    <t>https://doi.org/10.1093/ptj/pzad121</t>
  </si>
  <si>
    <t>Accuracy of Video-Based Gait Analysis Using Pose Estimation During Treadmill Walking Versus Overground Walking in Persons After Stroke</t>
  </si>
  <si>
    <t>We hypothesized that video-based gait parameters measured during treadmill walking would be more accurate than those measured during overground walking</t>
  </si>
  <si>
    <t>Contrary to our hypothesis, we did not find that our sagittal video-based gait analysis was more accurate during treadmill walking than overground walking</t>
  </si>
  <si>
    <t>We performed Pearson correlation analyses and calculated the ICC(1, 1) to measure associations and reliability</t>
  </si>
  <si>
    <t>The data underlying this article are available in GitHub at https://github.com/janstenum/GaitAnalysis-PoseEstimation.</t>
  </si>
  <si>
    <t>rroemmi1@jhmi.edu</t>
  </si>
  <si>
    <t>Lentz</t>
  </si>
  <si>
    <t>https://doi.org/10.1093/ptj/pzad127</t>
  </si>
  <si>
    <t>If You Build It, Will They Come? Patient and Provider Use of a Novel Hybrid Telehealth Care Pathway for Low Back Pain</t>
  </si>
  <si>
    <t>ClinicalTrials.gov registry (NCT04411420)</t>
  </si>
  <si>
    <t>Data are available from the author upon reasonable request</t>
  </si>
  <si>
    <t>trevor.lentz@duke.edu</t>
  </si>
  <si>
    <t>15/01/2023</t>
  </si>
  <si>
    <t>Weston</t>
  </si>
  <si>
    <t>https://doi.org/10.1093/ptj/pzad134</t>
  </si>
  <si>
    <t>Quantifying Turning Tasks With Wearable Sensors: A Reliability Assessment</t>
  </si>
  <si>
    <t>ICC, mean difference</t>
  </si>
  <si>
    <t>The data presented in this study will be available upon request</t>
  </si>
  <si>
    <t>antonelp@ohsu.edu</t>
  </si>
  <si>
    <t>19/12/2022</t>
  </si>
  <si>
    <t>https://doi.org/10.1093/ptj/pzad140</t>
  </si>
  <si>
    <t>Uptake of Technology for Neurorehabilitation in Clinical Practice: A Scoping Review</t>
  </si>
  <si>
    <t>https://doi.org/10.1093/ptj/pzad172</t>
  </si>
  <si>
    <t>Wearable Technology to Capture Arm Use of People With Stroke in Home and Community Settings: Feasibility and Early Insights on Motor Performance</t>
  </si>
  <si>
    <t>we hypothesize that paretic arm use (ie, motor performance) will be associated with measures of motor capacity and self-efficacy.</t>
  </si>
  <si>
    <t>Sensor-derived motor performance was closely related to clinical measures of motor capacity (impairments, activity limitations, and self-perceived arm and hand use and quality) and self-efficacy</t>
  </si>
  <si>
    <t>There was a moderate positive correlation (ρ = 0.69; P &lt; .001) between the time in active movement of the paretic versus less affected arm and hand</t>
  </si>
  <si>
    <t>marika.demers@umontreal.ca</t>
  </si>
  <si>
    <t>https://doi.org/10.1101/2023.01.25.23284790</t>
  </si>
  <si>
    <t>02/01/2024</t>
  </si>
  <si>
    <t>Rosenfeldt</t>
  </si>
  <si>
    <t>https://doi.org/10.1093/ptj/pzad174</t>
  </si>
  <si>
    <t>Use of a Home-Based, Commercial Exercise Platform to Remotely Monitor Aerobic Exercise Adherence and Intensity in People With Parkinson Disease</t>
  </si>
  <si>
    <t>ClinicalTrials.gov (NCT04000360).</t>
  </si>
  <si>
    <t>albertj@ccf.org</t>
  </si>
  <si>
    <t>11/01/2024</t>
  </si>
  <si>
    <t>Lin</t>
  </si>
  <si>
    <t>https://doi.org/10.1093/ptj/pzad176</t>
  </si>
  <si>
    <t>Application of Artificial Intelligence in Infant Movement Classification: A Reliability and Validity Study in Infants Who Were Full-Term and Preterm</t>
  </si>
  <si>
    <t>ICC, The intra and interrater reliabilities for movement annotation of videos by the therapists showed high agreements (88%–100%)</t>
  </si>
  <si>
    <t>NCT04684173 and NCT05456126 at https://clinicaltrials.gov/.</t>
  </si>
  <si>
    <t>Data are available on reasonable request. D</t>
  </si>
  <si>
    <t>jeng@ntu.edu.tw</t>
  </si>
  <si>
    <t>18/10/2023</t>
  </si>
  <si>
    <t>O'brien</t>
  </si>
  <si>
    <t>https://doi.org/10.1093/ptj/pzad183</t>
  </si>
  <si>
    <t>Early Prediction of Poststroke Rehabilitation Outcomes Using Wearable Sensors</t>
  </si>
  <si>
    <t>We hypothesized that incorporating lower-limb IMU data would improve the prediction of discharge outcomes relative to models trained on clinicianscored FAs and demographic and clinical patient information (PI) alone</t>
  </si>
  <si>
    <t>sensor data improved the predictions of ambulation and risk of falling (with weighted F1 scores increasing by 19.6% and 23.4%, respectively) and maintained similar performance for predictions of independence, compared to a benchmark model without sensor data</t>
  </si>
  <si>
    <t>The benchmark PI + FA ambulation model had a WF1 of 0.709. Gait-based IMU features, either alone or combined with balance features, improved performance in both the streamlined and comprehensive sensor model configurations by 19.6%</t>
  </si>
  <si>
    <t>ajayaraman@sralab.org</t>
  </si>
  <si>
    <t>Spangler</t>
  </si>
  <si>
    <t>https://doi.org/10.1093/ptj/pzad184</t>
  </si>
  <si>
    <t>Automation of Functional Mobility Assessments at Home Using a Multimodal Sensor System Integrating Inertial Measurement Units and Computer Vision (IMU-Vision)</t>
  </si>
  <si>
    <t>A χ square (χ2) test evaluated the differences in score accuracy across the 3 activity types: standing balance, sit-to-stand, and
walking</t>
  </si>
  <si>
    <t>louawad@bu.edu</t>
  </si>
  <si>
    <t>02/02/2023</t>
  </si>
  <si>
    <t>30/12/2023</t>
  </si>
  <si>
    <t>https://doi.org/10.1093/ptj/pzad185</t>
  </si>
  <si>
    <t>Identifying Clinical Phenotypes in People Who Are Hispanic/Latino With Chronic Low Back Pain: Use of Sensor-Based Measures of Posture and Movement, Pain, and Psychological Factors</t>
  </si>
  <si>
    <t>Mean difference. Differences between groups revealed that participants in group 1 were significantly taller (P = .01) and heavier (P = .043) and that more were employed full time (40%) than part time (12%) (P = .007).</t>
  </si>
  <si>
    <t>This study is a cross-sectional, observational secondary analysis of baseline data from an ongoing randomized clinical trial (Protocol ID: 228489; NCT05005416).</t>
  </si>
  <si>
    <t>https://doi.org/10.1093/ptj/pzad154</t>
  </si>
  <si>
    <t>Physical Therapist Interventions to Reduce Headache Intensity, Frequency, and Duration in Patients With Cervicogenic Headache: A Systematic Review and Network Meta-Analysis</t>
  </si>
  <si>
    <t>Sveaas</t>
  </si>
  <si>
    <t>https://doi.org/10.1093/ptj/pzad160</t>
  </si>
  <si>
    <t>Effects of Analgesics on Self-Reported Physical Function and Walking Ability in People With Hip or Knee Osteoarthritis: A Systematic Review and Meta-Analysis</t>
  </si>
  <si>
    <t>03/10/2022</t>
  </si>
  <si>
    <t>19/11/2023</t>
  </si>
  <si>
    <t>Herranz-Gómez</t>
  </si>
  <si>
    <t>https://doi.org/10.1093/ptj/pzad132</t>
  </si>
  <si>
    <t>The Benefit of Exercise in Patients With Cancer Who Are Receiving Chemotherapy: A Systematic Review and Network Meta-Analysis</t>
  </si>
  <si>
    <t>https://doi.org/10.1093/ptj/pzad153</t>
  </si>
  <si>
    <t>Physical Activity Supported by Low-Cost Mobile Technology for Back Pain (PAT-Back) to Reduce Disability in Older Adults: Results of a Feasibility Study</t>
  </si>
  <si>
    <t>Mean differences. Participants in the PAT-Back group self-reported less pain intensity and more functional capacity than the control group.</t>
  </si>
  <si>
    <t>https://ensaiosclinicos.gov.br/rg/RBR-653xcn</t>
  </si>
  <si>
    <t>anaellen13@gmail.com</t>
  </si>
  <si>
    <t>Swink</t>
  </si>
  <si>
    <t>https://doi.org/10.1093/ptj/pzad155</t>
  </si>
  <si>
    <t>Telehealth Walking Self-Management for Individuals With Amputation: A Qualitative Study of Therapist Perspectives on Adoption</t>
  </si>
  <si>
    <t>laura.swink@colostate.edu</t>
  </si>
  <si>
    <t>20/12/2022</t>
  </si>
  <si>
    <t>07/11/2023</t>
  </si>
  <si>
    <t>Rusinga</t>
  </si>
  <si>
    <t>https://doi.org/10.1093/ptj/pzad139</t>
  </si>
  <si>
    <t>Exploring the Systemic Structures That Affect Access to Physical Therapist Services for Non-Indigenous Black People in Australia</t>
  </si>
  <si>
    <t>The authors do not have permission to share the data.</t>
  </si>
  <si>
    <t>n.cordeirodacosta@uq.edu.au</t>
  </si>
  <si>
    <t>Lee Swisher</t>
  </si>
  <si>
    <t>https://doi.org/10.1093/ptj/pzad161Letter to the editor</t>
  </si>
  <si>
    <t>On “Relationships Between Burnout and Resilience: Experiences of Physical Therapists and Occupational Therapists During the COVID–19 Pandemic.” Roundy PE, Stearns ZR, Willis MW, et al. Phys Ther. 2023;103:pzad022.</t>
  </si>
  <si>
    <t>https://doi.org/10.1093/ptj/pzad162</t>
  </si>
  <si>
    <t>Author Response to Swisher et al</t>
  </si>
  <si>
    <t>https://doi.org/10.1093/ptj/pzae004</t>
  </si>
  <si>
    <t>News From the Foundation for Physical Therapy Research, February 2024</t>
  </si>
  <si>
    <t>https://doi.org/10.1093/ptj/pzae013</t>
  </si>
  <si>
    <t>Correction to: Post AA, Rio EK, Sluka KA, et al. Efficacy of Telehealth for Movement-Evoked Pain in People With Chronic Achilles Tendinopathy: A Noninferiority Analysis. Phys Ther. 2023;103:pzac171.</t>
  </si>
  <si>
    <t>https://doi.org/10.1093/ptj/pzad175</t>
  </si>
  <si>
    <t>Reevaluating Rehabilitation Practice for Patients Who Were Critically Ill After COVID-19 Infection: An Administrative Case Report</t>
  </si>
  <si>
    <t>Fabero-Garrido</t>
  </si>
  <si>
    <t>https://doi.org/10.1093/ptj/pzad164</t>
  </si>
  <si>
    <t>Effects of Respiratory Muscle Training on Exercise Capacity, Quality of Life, and Respiratory and Pulmonary Function in People With Ischemic Heart Disease: Systematic Review and Meta-Analysis</t>
  </si>
  <si>
    <t>28/11/2023</t>
  </si>
  <si>
    <t>Farrokhi</t>
  </si>
  <si>
    <t>https://doi.org/10.1093/ptj/pzad173</t>
  </si>
  <si>
    <t>The Influence of Active, Passive, and Manual Therapy Interventions for Low Back Pain on Opioid Prescription and Health Care Utilization</t>
  </si>
  <si>
    <t>We hypothesized that patients with a larger proportion of physical therapist visits with at least 1 passive intervention and those with care that included a larger proportion of passive interventions would have greater likelihood of having 1-year escalation-of-care events.</t>
  </si>
  <si>
    <t>The main findings of the study confirmed the hypothesis that greater utilization of passive interventions, either alone or in conjunction with active interventions, resulted in greater 1-year odds of receiving opioid prescriptions, spinal injections, and specialty care visits</t>
  </si>
  <si>
    <t>Odds ratio. The results from the regression analysis suggest patients with a 10% higher proportion of visits that included at least 1 active procedure code, had an associated 7% higher likelihood of LBP hospitalization, but we did not observe any associations with receiving an opioid prescription, a spinal injection, or a specialty care visit</t>
  </si>
  <si>
    <t>shawnfarrokhi@gmail.com</t>
  </si>
  <si>
    <t>P &lt; .01</t>
  </si>
  <si>
    <t>04/08/2022</t>
  </si>
  <si>
    <t>18/12/2023</t>
  </si>
  <si>
    <t>Judd</t>
  </si>
  <si>
    <t>https://doi.org/10.1093/ptj/pzad168original</t>
  </si>
  <si>
    <t>Incorporating Functional Strength Integration Techniques During Total Hip Arthroplasty Rehabilitation: A Randomized Controlled Trial</t>
  </si>
  <si>
    <t>We hypothesized that the FSI protocol would result in better functional performance (eg, gait), muscle strength, mechanics, and quality of life compared to a control (CON) group participating in an exercise program that did not include a focus on remediating movement compensation during rehabilitation after THA.</t>
  </si>
  <si>
    <t>However, the results of this investigation did not support our hypothesis that FSI improves physical function after THA more than a standardized rehabilitation program</t>
  </si>
  <si>
    <t>There were no statistically significant between-group differences in the change in 6MWT distance at the primary endpoint, POST2. Participants in the CON group improved their 6MWT distance by 60.3 m (95% CI = 43.0 to 77.7 m), and those in the FSI group improved their 6MWT distance by 72.1 m (95% CI = 53.6 to 90.8 m)</t>
  </si>
  <si>
    <t>https://clinicaltrials.gov/study/NCT02920866</t>
  </si>
  <si>
    <t>Dana.Judd@cuanschutz.edu</t>
  </si>
  <si>
    <t>15/12/2023</t>
  </si>
  <si>
    <t>McLaughlin</t>
  </si>
  <si>
    <t>https://doi.org/10.1093/ptj/pzad180</t>
  </si>
  <si>
    <t>Examining the Relationship Between Individual Patient Factors and Substantial Clinical Benefit From Telerehabilitation Among Patients With Chronic Low Back Pain</t>
  </si>
  <si>
    <t>Mean differences. Overall, 16 (16.3%) patients in our cohort experienced substantial clinical benefit with telerehabilitation</t>
  </si>
  <si>
    <t>https://clinicaltrials.gov/study/NCT05103462</t>
  </si>
  <si>
    <t>kevin.mclaughlin@jhmi.edu</t>
  </si>
  <si>
    <t>29/11/2022</t>
  </si>
  <si>
    <t>29/12/2023</t>
  </si>
  <si>
    <t>Doren</t>
  </si>
  <si>
    <t>https://doi.org/10.1093/ptj/pzad159</t>
  </si>
  <si>
    <t>Evaluating the Neural Underpinnings of Motivation for Walking Exercise</t>
  </si>
  <si>
    <t>we hypothesized that dmPFC would be more active during periods of additional motivation and would have greater motivation-related activity than other brain regions</t>
  </si>
  <si>
    <t>As hypothesized, dmPFC was more active during extra-motivation trials, and greater dmPFC activity was associated with more self-determined motivation for exercise and faster walking speed</t>
  </si>
  <si>
    <t>Mean estimate. Compared with standard trials, extra-motivation trials had higher HbO2 in all brain regions tested</t>
  </si>
  <si>
    <t>Pierce.Boyne@uc.edu</t>
  </si>
  <si>
    <t>P ≤ .002</t>
  </si>
  <si>
    <t>bioRxiv</t>
  </si>
  <si>
    <t>https://doi.org/10.1101/2022.12.30.522346</t>
  </si>
  <si>
    <t>30/12/2022</t>
  </si>
  <si>
    <t>Park</t>
  </si>
  <si>
    <t>https://doi.org/10.1093/ptj/pzad165</t>
  </si>
  <si>
    <t>Investigating the Telerehabilitation With Aims to Improve Lower Extremity Recovery Poststroke Program: A Feasibility Study</t>
  </si>
  <si>
    <t>Cohen d. There were statistically significant improvements in the TUG (Z = −2.3; P = .02; d = 0.57</t>
  </si>
  <si>
    <t>https://clinicaltrials.gov/study/NCT04265664</t>
  </si>
  <si>
    <t>brodie.sakakibara@ubc.ca</t>
  </si>
  <si>
    <t>05/12/2023</t>
  </si>
  <si>
    <t>https://doi.org/10.1093/ptj/pzad158</t>
  </si>
  <si>
    <t>Effect of Rhythmically Cued Exercise Interventions on Functions in Patients With Parkinson Disease: A Meta-Analysis</t>
  </si>
  <si>
    <t>25/02/2023</t>
  </si>
  <si>
    <t>Reoli</t>
  </si>
  <si>
    <t>https://doi.org/10.1093/ptj/pzad166</t>
  </si>
  <si>
    <t>The Scale for Assessment and Rating of Ataxia Is Reliable and Valid in the Telehealth Setting for Patients With Cerebellar Ataxia</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</si>
  <si>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</si>
  <si>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</si>
  <si>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Using a z value of −2.04, we found the effect size to be −0.39, indicating a moderate order effect</t>
  </si>
  <si>
    <t>rreoli1@jhmi.edu</t>
  </si>
  <si>
    <t>Stilwell</t>
  </si>
  <si>
    <t>https://doi.org/10.1093/ptj/pzad170</t>
  </si>
  <si>
    <t>On “Fragility and Back Pain: Lessons From the Frontiers of Biopsychosocial Practice.” Nicholls DA. Phys Ther. 2023;103:pzad040. https://doi.org/10.1093/ptj/pzad040</t>
  </si>
  <si>
    <t>Beneciuk</t>
  </si>
  <si>
    <t>https://doi.org/10.1093/ptj/pzae002</t>
  </si>
  <si>
    <t>On “Fragility and Back Pain: Lessons From the Frontiers of Biopsychosocial Practice.” Nicholls DA. Phys Ther. 2023; 103:pzad040. https://doi.org/10.1093/ptj/pzad040</t>
  </si>
  <si>
    <t>Celik</t>
  </si>
  <si>
    <t>https://doi.org/10.1093/ptj/pzae046</t>
  </si>
  <si>
    <t>On “Post–COVID-19 Intensive Care Unit-Acquired Weakness Compromises Long-Term Functional Status.” Schmidt D, Margarites AG, Alvarenga LPKB, Paesi PM, Friedman G, Sbruzzi G. Phys Ther. 2023;103:pzad117. http://doi.org/10.1093/ptj/pzad117</t>
  </si>
  <si>
    <t>https://doi.org/10.1093/ptj/pzae032</t>
  </si>
  <si>
    <t>In memoriam</t>
  </si>
  <si>
    <t>association business</t>
  </si>
  <si>
    <t>https://doi.org/10.1093/ptj/pzae016</t>
  </si>
  <si>
    <t>News From the Foundation for Physical Therapy Research, March 2024</t>
  </si>
  <si>
    <t>https://doi.org/10.1093/ptj/pzae060</t>
  </si>
  <si>
    <t>My View of PTJ: How Potential for Impact Is Factored Into Article Review</t>
  </si>
  <si>
    <t>Studer</t>
  </si>
  <si>
    <t>https://doi.org/10.1093/ptj/pzae009</t>
  </si>
  <si>
    <t>Patient Choice and Motivators: Should Behavioral Economics Inform The Plan of Care?</t>
  </si>
  <si>
    <t>27/01/2024</t>
  </si>
  <si>
    <t>https://doi.org/10.1093/ptj/pzae018</t>
  </si>
  <si>
    <t>Is It Time to Reframe How Health Care Professionals Label Musculoskeletal Conditions?</t>
  </si>
  <si>
    <t>14/02/2024</t>
  </si>
  <si>
    <t>Hollman</t>
  </si>
  <si>
    <t>https://doi.org/10.1093/ptj/pzae006</t>
  </si>
  <si>
    <t>Detecting Artificial Intelligence-Generated Personal Statements in Professional Physical Therapist Education Program Applications: A Lexical Analysis</t>
  </si>
  <si>
    <t>We hypothesized that AI-generated personal statements would exhibit lower lexical sophistication than those written by humans</t>
  </si>
  <si>
    <t>Summarizing, RQA indices detected personal statements generated by ChatGPT as being
less lexically sophisticated and more predictable, repetitive, and disordered than those composed by human applicants to a professional physical therapist education program.</t>
  </si>
  <si>
    <t>Each of these differences was statistically significant (P &lt; .001) with large effect sizes (Cohen d &gt; 0.9)</t>
  </si>
  <si>
    <t>hollman.john@mayo.edu</t>
  </si>
  <si>
    <t>17/03/2023</t>
  </si>
  <si>
    <t>18/01/2024</t>
  </si>
  <si>
    <t>Wolden</t>
  </si>
  <si>
    <t>https://doi.org/10.1093/ptj/pzad163</t>
  </si>
  <si>
    <t>Implementation of Physical Therapist Services for Men Undergoing Radical Prostatectomy: An Administrative Case Report</t>
  </si>
  <si>
    <t>mwolden@uj.edu</t>
  </si>
  <si>
    <t>25/11/2023</t>
  </si>
  <si>
    <t>Palm</t>
  </si>
  <si>
    <t>https://doi.org/10.1093/ptj/pzae014</t>
  </si>
  <si>
    <t>Effects of Group Exercise on Motor Function and Mobility for Parkinson Disease: A Systematic Review and Meta-Analysis</t>
  </si>
  <si>
    <t>diana.palm@uj.edu</t>
  </si>
  <si>
    <t>Wenger</t>
  </si>
  <si>
    <t>https://doi.org/10.1093/ptj/pzad178</t>
  </si>
  <si>
    <t>Evaluating and Characterizing the Scope of Care for Interventions Labeled as Manual Therapy in Low Back Pain Trials: A Scoping Review</t>
  </si>
  <si>
    <t>laura.wenger@utah.edu</t>
  </si>
  <si>
    <t>16/02/2023</t>
  </si>
  <si>
    <t>González-de-la-Flor</t>
  </si>
  <si>
    <t>https://doi.org/10.1093/ptj/pzad179</t>
  </si>
  <si>
    <t>Clinical Presentation Differences Among Four Subtypes of Femoroacetabular Impingement: A Case–Control Study</t>
  </si>
  <si>
    <t>The effect size was estimated using the partial eta squared if it was significant</t>
  </si>
  <si>
    <t>juavaler@ucm.es</t>
  </si>
  <si>
    <t>Stern</t>
  </si>
  <si>
    <t>https://doi.org/10.1093/ptj/pzae015</t>
  </si>
  <si>
    <t>Variation in Utilization of Physical Therapist and Occupational Therapist Services After Rotator Cuff Repair: A Population-Based Study</t>
  </si>
  <si>
    <t>Older age was associated with increased utilization of rehabilitation compared to those who were 18 to 34 years old (OR = 1.43 to 1.57 [P &lt; .001; 4- to 6-point difference in probabilities]</t>
  </si>
  <si>
    <t>brocha.stern@mountsinai.org</t>
  </si>
  <si>
    <t>Labie</t>
  </si>
  <si>
    <t>https://doi.org/10.1093/ptj/pzad181</t>
  </si>
  <si>
    <t>Integration of Cognitive Behavioral Therapy for Insomnia in Best-Practice Care for Patients With Knee Osteoarthritis and Insomnia: A Randomized Controlled Trial Protocol</t>
  </si>
  <si>
    <t>Liesbet.debaets@vub.be</t>
  </si>
  <si>
    <t>Rahlin</t>
  </si>
  <si>
    <t>https://doi.org/10.1093/ptj/pzae038</t>
  </si>
  <si>
    <t>Perception-Action Approach Versus Standard Care for Infants With Congenital Muscular Torticollis: A Pilot Single-Blind Randomized Controlled Trial</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</si>
  <si>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t>
  </si>
  <si>
    <t>The intermediate and large effect sizes favored the final scores on all outcome measures obtained for both groups, except for the MFS leftto-right score difference that showed no effect for the standard care group (d = 0.02)</t>
  </si>
  <si>
    <t>Cohen d. There was a larger treatment effect in the P-AA group (d = 1.49) compared to the standard care group (d = 1.06).</t>
  </si>
  <si>
    <t>https://clinicaltrials.gov/study/NCT02824848</t>
  </si>
  <si>
    <t>Mary.Rahlin@rosalindfranklin.edu</t>
  </si>
  <si>
    <t>14/03/2024</t>
  </si>
  <si>
    <t>https://doi.org/10.1093/ptj/pzae005</t>
  </si>
  <si>
    <t>Implementation of Peer-Assisted Physical Activity Via Telehealth for Adults on the Autism Spectrum: A Mixed Methods Feasibility Study</t>
  </si>
  <si>
    <t>melissatovin@gmail.com</t>
  </si>
  <si>
    <t>17/01/2024</t>
  </si>
  <si>
    <t>Hofmann</t>
  </si>
  <si>
    <t>https://doi.org/10.1093/ptj/pzae010</t>
  </si>
  <si>
    <t>LGBTQIA+ Cultural Competence in Physical Therapy: An Exploratory Qualitative Study From the Clinician’s Perspective</t>
  </si>
  <si>
    <t>mhofmann001@regis.edu</t>
  </si>
  <si>
    <t>21/02/2023</t>
  </si>
  <si>
    <t>https://doi.org/10.1093/ptj/pzad171</t>
  </si>
  <si>
    <t>The Impact of Exercising on Pelvic Symptom Severity, Pelvic Floor Muscle Strength, and Diastasis Recti Abdominis After Pregnancy: A Longitudinal Prospective Cohort Study</t>
  </si>
  <si>
    <t>Our study shows that participants who engaged in low impact exercises during the first 3 months postpartum reported decreased pelvic girdle pain, whereas no statistically significant improvement was seen in non exercisers from 3 to 12 months</t>
  </si>
  <si>
    <t>Tamura</t>
  </si>
  <si>
    <t>https://doi.org/10.1093/ptj/pzae017</t>
  </si>
  <si>
    <t>Pooled Minimal Clinically Important Differences of the Mini-Balance Evaluation Systems Test in Patients With Early Subacute Stroke: A Multicenter Prospective Observational Study</t>
  </si>
  <si>
    <t>The correlation coefficient between changes in MiniBESTest scores and the participant’s GRC score was 0.19 (P = 0.18)</t>
  </si>
  <si>
    <t>m12204013@gunma-u.ac.jp</t>
  </si>
  <si>
    <t>P &lt; .05 ; P &lt; .01</t>
  </si>
  <si>
    <t>https://doi.org/10.1093/ptj/pzae056</t>
  </si>
  <si>
    <t>News From the Foundation for Physical Therapy Research, April 2024</t>
  </si>
  <si>
    <t>21/04/2024</t>
  </si>
  <si>
    <t>Palacios-Ceña</t>
  </si>
  <si>
    <t>https://doi.org/10.1093/ptj/pzae043</t>
  </si>
  <si>
    <t>Supervised Telerehabilitation and Home-Based Respiratory Muscle Training for Post–COVID-19 Condition Symptoms: A Nested Qualitative Study Exploring the Perspectives of Participants in a Randomized Controlled Trial</t>
  </si>
  <si>
    <t>https://clinicaltrials.gov/study/NCT04734561</t>
  </si>
  <si>
    <t>The data that support the findings of the study are available on request from the corresponding author, upon reasonable request. The data are not public due to ethics restrictions.</t>
  </si>
  <si>
    <t>javier.gueita@urjc.es</t>
  </si>
  <si>
    <t>01/10/2023</t>
  </si>
  <si>
    <t>20/03/2024</t>
  </si>
  <si>
    <t>Sañudo</t>
  </si>
  <si>
    <t>https://doi.org/10.1093/ptj/pzae025</t>
  </si>
  <si>
    <t>Whole-Body Vibration to Improve Physical Function Parameters in Nursing Home Residents Older Than 80 Years: A Systematic Review With Meta-Analysis</t>
  </si>
  <si>
    <t>greverte@us.es</t>
  </si>
  <si>
    <t>10/07/2023</t>
  </si>
  <si>
    <t>29/02/2024</t>
  </si>
  <si>
    <t>Podschun</t>
  </si>
  <si>
    <t>https://doi.org/10.1093/ptj/pzae029</t>
  </si>
  <si>
    <t>Application of the Staged Approach for Rehabilitation Classification System and Associated Improvements in Patient-Reported Outcomes Following Rehabilitation for Shoulder Pain</t>
  </si>
  <si>
    <t>There was a significant difference in changes in pain scores between the matched and unmatched groups (t690 = 6.3; P &lt; .001). The mean difference between groups was 1.2 (95% CI = 0.8 to 1.6), and Cohen d was 0.5</t>
  </si>
  <si>
    <t>laura.podschun@ahu.edu</t>
  </si>
  <si>
    <t>1/8/2023</t>
  </si>
  <si>
    <t>27/02/2024</t>
  </si>
  <si>
    <t>Solsona-Carcas</t>
  </si>
  <si>
    <t>https://doi.org/10.1093/ptj/pzae007</t>
  </si>
  <si>
    <t>Physical Therapist Interventions Versus or Combined With Surgical Treatment in Nontraumatic Degenerative Meniscal Pathology: A Systematic Review and Network Meta-Analysis</t>
  </si>
  <si>
    <t>mplopez@usj.es</t>
  </si>
  <si>
    <t>Zhang</t>
  </si>
  <si>
    <t>https://doi.org/10.1093/ptj/pzae024</t>
  </si>
  <si>
    <t>The Needs and Experiences of Patients Returning to Work After Total Knee Arthroplasty and Total Hip Arthroplasty: A Systematic Review and Meta-Synthesis</t>
  </si>
  <si>
    <t>honghongji-2005@163.com</t>
  </si>
  <si>
    <t>24/02/2024</t>
  </si>
  <si>
    <t>Galgon</t>
  </si>
  <si>
    <t>https://doi.org/10.1093/ptj/pzae027</t>
  </si>
  <si>
    <t>Experienced Clinical Decision-Making in Physical Therapist Management of Concussion: A Qualitative Study</t>
  </si>
  <si>
    <t>agalgon@sju.edu</t>
  </si>
  <si>
    <t>22/02/2024</t>
  </si>
  <si>
    <t>Andersson-Watz</t>
  </si>
  <si>
    <t>https://doi.org/10.1093/ptj/pzae012</t>
  </si>
  <si>
    <t>Introducing Mechanically Assisted Cough for Patients With Progressive Neurological Disease: Patient–Physical Therapist Interaction and Physical Therapist Perspective</t>
  </si>
  <si>
    <t>anna.andersson-watz@regionorebrolan.se</t>
  </si>
  <si>
    <t>Fu</t>
  </si>
  <si>
    <t>https://doi.org/10.1093/ptj/pzae011</t>
  </si>
  <si>
    <t>Constraint-Induced Movement Therapy Promotes Myelin Remodeling and Motor Function by Mediating Sox2/Fyn Signals in Rats With Hemiplegic Cerebral Palsy</t>
  </si>
  <si>
    <t>We hypothesized that CIMT might overcome the RhoA/ROCK2 pathway by mediating Sox2/Fyn signals, thereby promoting myelin remodeling and improving motor function in rats with HCP.</t>
  </si>
  <si>
    <t>This is the first study to show that CIMT might partially regulate the Sox2/Fyn/RhoA/ROCK2 pathway to promote myelin remodeling in the motor cortex of rats</t>
  </si>
  <si>
    <t>Moreover, Q-PCR data showed that the expression of Fyn was significantly positively correlated with Sox2 (r = 0.361;P &lt; .05),</t>
  </si>
  <si>
    <t>The datasets used and analyzed during the current study are available from the corresponding author on reasonable request</t>
  </si>
  <si>
    <t>xksyi@126.com</t>
  </si>
  <si>
    <t>Rats study</t>
  </si>
  <si>
    <t>https://doi.org/10.1093/ptj/pzae045</t>
  </si>
  <si>
    <t>Telerehabilitation in Physical Therapist Practice: A Clinical Practice Guideline From the American Physical Therapy Association</t>
  </si>
  <si>
    <t>21/03/2024</t>
  </si>
  <si>
    <t>González-Mena</t>
  </si>
  <si>
    <t>https://doi.org/10.1093/ptj/pzae019</t>
  </si>
  <si>
    <t>Treatment of Women With Primary Dysmenorrhea With Manual Therapy and Electrotherapy Techniques: A Systematic Review and Meta-Analysis</t>
  </si>
  <si>
    <t>rleir@unileon.es</t>
  </si>
  <si>
    <t>Liaw</t>
  </si>
  <si>
    <t>https://doi.org/10.1093/ptj/pzae026</t>
  </si>
  <si>
    <t>Trunk Muscle Function and Core Stability in Women Who Had Muscle-Sparing Pedicled Transverse Rectus Abdominis Myocutaneous Flap Breast Reconstruction</t>
  </si>
  <si>
    <t>The Mann–Whitney statistics indicated that the strength of rotation in the TRAM group was significantly lower than that of the corresponding side in the control group, no matter whether the side of rotation was ipsilateral (U = 151.0 [P &lt; .001]) or contralateral to the rectus abdominis that had undergone surgery (U = 153.5 [P &lt; .001</t>
  </si>
  <si>
    <t>lijili@kmu.edu.tw</t>
  </si>
  <si>
    <t>27/04/2023</t>
  </si>
  <si>
    <t>Galardini</t>
  </si>
  <si>
    <t>https://doi.org/10.1093/ptj/pzae033</t>
  </si>
  <si>
    <t>Minimal Clinically Important Difference of the Disabilities of the Arm, Shoulder and Hand (DASH) and the Shortened Version of the DASH (QuickDASH) in People With Musculoskeletal Disorders: A Systematic Review and Meta-Analysis</t>
  </si>
  <si>
    <t>leonardo.pellicciari@gmail.com</t>
  </si>
  <si>
    <t>28/05/2023</t>
  </si>
  <si>
    <t>04/03/2024</t>
  </si>
  <si>
    <t>https://doi.org/10.1093/ptj/pzae022</t>
  </si>
  <si>
    <t>On “Concerns on the Science and Practice of a Movement System.” Joyce CT, Beneciuk JM, George SZ. Phys Ther. 2023;103:pzad087. https://doi.org/10.1093/ptj/pzad087</t>
  </si>
  <si>
    <t>20/11/2023</t>
  </si>
  <si>
    <t>21/02/2024</t>
  </si>
  <si>
    <t>https://doi.org/10.1093/ptj/pzae068</t>
  </si>
  <si>
    <t>News From the Foundation for Physical Therapy Research, May 2024</t>
  </si>
  <si>
    <t>18/05/2024</t>
  </si>
  <si>
    <t>https://doi.org/10.1093/ptj/pzae079</t>
  </si>
  <si>
    <t>A Tension Not Mentioned: When Clinical Research Favors Internal Over External Validity</t>
  </si>
  <si>
    <t>28/06/2024</t>
  </si>
  <si>
    <t>Cauilan-Aguila</t>
  </si>
  <si>
    <t>https://doi.org/10.1093/ptj/pzae020</t>
  </si>
  <si>
    <t>When East Meets West: Considerations in Physical Therapist Care for the Asian American Population</t>
  </si>
  <si>
    <t>allee@msmu.edu</t>
  </si>
  <si>
    <t>18/04/2023</t>
  </si>
  <si>
    <t>https://doi.org/10.1093/ptj/pzae044</t>
  </si>
  <si>
    <t>Igniting the Fire of Discovery: Creating Partnerships Between Research, Education, and Practice</t>
  </si>
  <si>
    <t>Stacey.Dusing@pt.usc.edu</t>
  </si>
  <si>
    <t>27/03/2024</t>
  </si>
  <si>
    <t>González-Seguel</t>
  </si>
  <si>
    <t>https://doi.org/10.1093/ptj/pzae048</t>
  </si>
  <si>
    <t>Early Mobilization Dose Reporting in Randomized Clinical Trials With Patients Who Were Mechanically Ventilated: A Scoping Review</t>
  </si>
  <si>
    <t>feligonzalezs@udd.cl</t>
  </si>
  <si>
    <t>26/07/2023</t>
  </si>
  <si>
    <t>22/03/2024</t>
  </si>
  <si>
    <t>Ehrmann Feldman</t>
  </si>
  <si>
    <t>https://doi.org/10.1093/ptj/pzae042</t>
  </si>
  <si>
    <t>Decline in Mobility and Balance in Persons With Post–COVID-19 Condition</t>
  </si>
  <si>
    <t>Females (OR = 1.60; 95% CI = 1.02–2.49), persons between 45 and 64 years old as opposed to younger persons (OR = 1.90; 95% CI = 1.28– 2.83), persons who were obese (OR = 1.45; 95% CI = 1.00–
2.29), and those who had been hospitalized for COVID (OR = 2.13; 95% CI = 1.21–3.75) were more likely to have moderate to severe deterioration in mobility</t>
  </si>
  <si>
    <t>debbie.feldman@umontreal.ca</t>
  </si>
  <si>
    <t>19/03/2024</t>
  </si>
  <si>
    <t>Bontinck</t>
  </si>
  <si>
    <t>https://doi.org/10.1093/ptj/pzae040</t>
  </si>
  <si>
    <t>Online Exercise Programs for Chronic Nonspecific Neck Pain: A Randomized Controlled Trial Reveals Comparable Effects of Global, Local, and Combined Approaches</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</si>
  <si>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</si>
  <si>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</si>
  <si>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Cohen d effect sizes for NDI after treatment were calculated</t>
  </si>
  <si>
    <t>https://clinicaltrials.gov/study/NCT04749823</t>
  </si>
  <si>
    <t>jente.bontinck@Ugent.be</t>
  </si>
  <si>
    <t>09/06/2023</t>
  </si>
  <si>
    <t>18/03/2024</t>
  </si>
  <si>
    <t>Albert-Lucena</t>
  </si>
  <si>
    <t>https://doi.org/10.1093/ptj/pzae041</t>
  </si>
  <si>
    <t>Exploring Symptom Responses to Upper Limb Neural Test Variations of the Radial Nerve in Patients With Lateral Epicondylalgia: An Observational Study</t>
  </si>
  <si>
    <t>The primary hypothesis was that different responses would be provoked with different sequences of the ULNT2b and that 1 or some of the sequences would reproduce symptoms similar to those experienced by patients with lateral epicondylalgia, suggesting the involvement of the radial nerve in this condition.</t>
  </si>
  <si>
    <t>Our main findings revealed significant differences in paresthesia sensations, triggering recognizable symptoms, response and distribution
of painful symptoms across the 4 test conditions</t>
  </si>
  <si>
    <t>In the matter of positive and negative test outcomes, the Chi-square test revealed a significant association between the test conditions and the outcomes (P &lt; .001) as summarized in Table 2</t>
  </si>
  <si>
    <t>marconav@ucm.es</t>
  </si>
  <si>
    <t>https://doi.org/10.1093/ptj/pzae039</t>
  </si>
  <si>
    <t>Concurrent Validity and Reliability of Video-Based Approach to Assess Physical Function in Adults With Knee Osteoarthritis</t>
  </si>
  <si>
    <t>There was a high degree of reliability (ICC = 0.75–1.00, excellent) demonstrated in all performance-based tests performed
for both, interrater and intrarater reliability</t>
  </si>
  <si>
    <t>05/02/2023</t>
  </si>
  <si>
    <t>https://doi.org/10.1093/ptj/pzae037</t>
  </si>
  <si>
    <t>Blood Flow Restriction and Veterans With Multiple Sclerosis and Advanced Disability: Protocol for a Randomized Controlled Trial</t>
  </si>
  <si>
    <t>mark.manago@cuanschutz.edu</t>
  </si>
  <si>
    <t>07/03/2024</t>
  </si>
  <si>
    <t>Silvernail</t>
  </si>
  <si>
    <t>https://doi.org/10.1093/ptj/pzae036</t>
  </si>
  <si>
    <t>Orthopaedic Manual Physical Therapy: A Modern Definition and Description</t>
  </si>
  <si>
    <t>jasonsilvernail@gmail.com</t>
  </si>
  <si>
    <t>11/06/2023</t>
  </si>
  <si>
    <t>08/03/2024</t>
  </si>
  <si>
    <t>https://doi.org/10.1093/ptj/pzae050</t>
  </si>
  <si>
    <t>Developing an Accumulative Assessment System of Upper Extremity Motor Function in Patients With Stroke Using Deep Learning</t>
  </si>
  <si>
    <t>The ICC values of the AAS-UE were 0.96</t>
  </si>
  <si>
    <t>clhsieh@ntu.edu.tw</t>
  </si>
  <si>
    <t>26/03/2024</t>
  </si>
  <si>
    <t>Sahrmann</t>
  </si>
  <si>
    <t>https://doi.org/10.1093/ptj/pzae034</t>
  </si>
  <si>
    <t>https://doi.org/10.1093/ptj/pzae035</t>
  </si>
  <si>
    <t>Author Response to Sahrmann</t>
  </si>
  <si>
    <t>22/12/2023</t>
  </si>
  <si>
    <t>https://doi.org/10.1093/ptj/pzae076</t>
  </si>
  <si>
    <t>News From the Foundation for Physical Therapy Research, June 2024</t>
  </si>
  <si>
    <t>27/06/2024</t>
  </si>
  <si>
    <t>https://doi.org/10.1093/ptj/pzae077</t>
  </si>
  <si>
    <t>Correction to: Telerehabilitation in Physical Therapist Practice: A Clinical Practice Guideline From the American Physical Therapy Association</t>
  </si>
  <si>
    <t>13/06/2024</t>
  </si>
  <si>
    <t>Delitto</t>
  </si>
  <si>
    <t>https://doi.org/10.1093/ptj/pzae100</t>
  </si>
  <si>
    <t>Implementing Evidence-Based Care Relies on a Whole Lot More Than the Creation of Generalizable ResearchGet accessArrow</t>
  </si>
  <si>
    <t>15/07/2024</t>
  </si>
  <si>
    <t>01/08/2024</t>
  </si>
  <si>
    <t>Nordstrom</t>
  </si>
  <si>
    <t>https://doi.org/10.1093/ptj/pzae051</t>
  </si>
  <si>
    <t>Accreditation Can Advance Excellence in Physical Therapist Education: A Call to ActionGet accessArrow</t>
  </si>
  <si>
    <t>02/08/2023</t>
  </si>
  <si>
    <t>Shirai</t>
  </si>
  <si>
    <t>https://doi.org/10.1093/ptj/pzae064</t>
  </si>
  <si>
    <t>Relationship Among Falls, Fear of Falling, and Physical Activity Level in Patients on Hemodialysis</t>
  </si>
  <si>
    <t>A 1-point increase in FES-I score was associated
with a 4% increase in the OR for falls</t>
  </si>
  <si>
    <t>m.saito.tl@juntendo.ac.jp</t>
  </si>
  <si>
    <t>&lt;.01</t>
  </si>
  <si>
    <t>05/08/2023</t>
  </si>
  <si>
    <t>02/05/2024</t>
  </si>
  <si>
    <t>Oliveira Araújo</t>
  </si>
  <si>
    <t>https://doi.org/10.1093/ptj/pzae061</t>
  </si>
  <si>
    <t>Inspiratory Muscle Training in Phase 1 and 2 Postoperative Cardiac Rehabilitation Following Coronary Artery Bypass Graft Surgery: Systematic Review With Meta-Analysis</t>
  </si>
  <si>
    <t>clenia.araujo@terra.com.br</t>
  </si>
  <si>
    <t>Nüesch</t>
  </si>
  <si>
    <t>https://doi.org/10.1093/ptj/pzae057</t>
  </si>
  <si>
    <t>Validation of the Cervical Torsion Test and Head-Neck Differentiation Test in Patients With Peripheral Vestibular Hypofunction</t>
  </si>
  <si>
    <t>It was hypothesized that in patients with VH, a CTT or HNDT en bloc but not in torsion would provoke symptoms because of the aforementioned mechanism. </t>
  </si>
  <si>
    <t>The results confirmed the hypothesis that patients with VH more often report dizziness-associated symptoms during clinical tests, such as the CTT and HNDT</t>
  </si>
  <si>
    <t>The odds of a positive test during the CTT in torsion increased for every additional point on the NDI by 1.33 (95% CI = 1.08–1.85)</t>
  </si>
  <si>
    <t>andrea.nueesch@usz.ch</t>
  </si>
  <si>
    <t>&lt;.01 ; &lt;.05</t>
  </si>
  <si>
    <t>09/04/2024</t>
  </si>
  <si>
    <t>Uragami</t>
  </si>
  <si>
    <t>https://doi.org/10.1093/ptj/pzae055</t>
  </si>
  <si>
    <t>Prognosis of Pain After Stroke During Rehabilitation Depends on the Pain Quality</t>
  </si>
  <si>
    <t>We hypothesized that using pain quality can help classify the individual subtypes of pain after stroke, estimate the precise prognosis, and provide an individualized treatment plan for pain management</t>
  </si>
  <si>
    <t>Although future studies are required to validate our findings, the assessment of pain quality could be useful to classify patients with pain after stroke and to predict their pain prognosis according to the subtypes.</t>
  </si>
  <si>
    <t>The Kruskal–Wallis test showed that the total PainDETECT score of CL1 was higher than that of CL3 and CL4</t>
  </si>
  <si>
    <t>m.ohsumi@kio.ac.jp</t>
  </si>
  <si>
    <t>p&lt;.05</t>
  </si>
  <si>
    <t>03/04/2024</t>
  </si>
  <si>
    <t>Participants not addressed in results, only in method, and no info on gender</t>
  </si>
  <si>
    <t>https://doi.org/10.1093/ptj/pzae053</t>
  </si>
  <si>
    <t>Efficacy of Physical Activity Promoting Interventions in Physical Therapy and Exercise Therapy for Persons With Noncommunicable Diseases: An Overview of Systematic Reviews</t>
  </si>
  <si>
    <t>klaus.pfeifer@fau.de</t>
  </si>
  <si>
    <t>17/08/2023</t>
  </si>
  <si>
    <t>02/04/2024</t>
  </si>
  <si>
    <t>Sertorio</t>
  </si>
  <si>
    <t>https://doi.org/10.1093/ptj/pzae058</t>
  </si>
  <si>
    <t>Factors Associated With Physical Inactivity of Recipients of a Kidney Transplant: Results From the ADHERE BRAZIL Multicenter Study</t>
  </si>
  <si>
    <t>Patients with a family income above 1 reference salary had a 34% reduction in the association with physical inactivity
(odds ratio = 0.66; 95% CI = 0.48–0.90; P = .01</t>
  </si>
  <si>
    <t>https://clinicaltrials.gov/study/NCT02066935</t>
  </si>
  <si>
    <t>The data on which the analyses are based are available upon request on the Open Science Framework website at https://osf.io/zg97b/ and https://osf.io/qhmdg/.</t>
  </si>
  <si>
    <t>heladysanders@gmail.com</t>
  </si>
  <si>
    <t>23/04/2023</t>
  </si>
  <si>
    <t>Omaña</t>
  </si>
  <si>
    <t>https://doi.org/10.1093/ptj/pzae052</t>
  </si>
  <si>
    <t>Attitudes and Beliefs of Physical Therapists and Physical Therapist Students Toward Working With Older Adults: A Systematic Review</t>
  </si>
  <si>
    <t>homana@uwo.ca</t>
  </si>
  <si>
    <t>18/08/2023</t>
  </si>
  <si>
    <t>Calafiore</t>
  </si>
  <si>
    <t>https://doi.org/10.1093/ptj/pzae054</t>
  </si>
  <si>
    <t>Efficacy of Rehabilitative Techniques on Pain Relief in Patients With Vulvodynia: A Systematic Review and Meta-Analysis</t>
  </si>
  <si>
    <t>nicola.marotta@unicz.it.</t>
  </si>
  <si>
    <t>Rauseo</t>
  </si>
  <si>
    <t>https://doi.org/10.1093/ptj/pzae063</t>
  </si>
  <si>
    <t>Unlocking Patient Voices: Advancing Physical Therapist Practice With Discrete Choice Experiments</t>
  </si>
  <si>
    <t>Cr2208@mynsu.nova.edu</t>
  </si>
  <si>
    <t>25/09/2023</t>
  </si>
  <si>
    <t>Hinrichs-Kinney</t>
  </si>
  <si>
    <t>https://doi.org/10.1093/ptj/pzae059</t>
  </si>
  <si>
    <t>On “Is Clinical Research as Helpful to Clinicians as It Could Be?” Turolla A, Guccione AA, Tedeschi R, Pillastrini P. Phys Ther. 2023;103:pzad060. https://doi.org/10.1093/ptj/pzad060</t>
  </si>
  <si>
    <t>11/12/2023</t>
  </si>
  <si>
    <t>https://doi.org/10.1093/ptj/pzae078</t>
  </si>
  <si>
    <t>News From the Foundation for Physical Therapy Research, July 2024</t>
  </si>
  <si>
    <t>29/04/2024</t>
  </si>
  <si>
    <t>https://doi.org/10.1093/ptj/pzae003</t>
  </si>
  <si>
    <t>Correction to: Timing of Evidence-Based Nonsurgical Interventions as Part of Multimodal Treatment Guidelines for the Management of Cervical Radiculopathy: A Delphi Study</t>
  </si>
  <si>
    <t>21/7/2024</t>
  </si>
  <si>
    <t>https://doi.org/10.1093/ptj/pzae021</t>
  </si>
  <si>
    <t>Correction to: Effects of a Novel Web-Based Sensorimotor Exercise Program for Patients With Subacute Whiplash-Associated Disorders: Protocol for a Randomized Clinical Trial</t>
  </si>
  <si>
    <t>https://doi.org/10.1093/ptj/pzae049</t>
  </si>
  <si>
    <t>A Call to Action: Develop Physical Therapist Practice Guidelines to Affirm People Who Identify as LGBTQIA+</t>
  </si>
  <si>
    <t>Azzam</t>
  </si>
  <si>
    <t>https://doi.org/10.1093/ptj/pzae067</t>
  </si>
  <si>
    <t>The Effect of Total Knee Replacement on Dual–Task Gait Performance in Older Adults</t>
  </si>
  <si>
    <t>We hypothesized that the decrease in pain and improvement in knee function following surgery would be associated with reduced attentional cost of gait.</t>
  </si>
  <si>
    <t>Contrary to our first hypothesis, there were no differences in gait DTCs before and after surgery, despite a significant improvement in pain</t>
  </si>
  <si>
    <t>Single-task step time in the ipsilateral (operated)
leg decreased significantly (t37 = 2.49; P = .02, d = 0.40;
95% CI = 0.01 to 0.11)</t>
  </si>
  <si>
    <t>https://clinicaltrials.gov/study/NCT04877873</t>
  </si>
  <si>
    <t>tkrasovsk@univ.haifa.ac.il</t>
  </si>
  <si>
    <t>16/06/2023</t>
  </si>
  <si>
    <t>01/05/2024</t>
  </si>
  <si>
    <t>Vieira Brüggemann</t>
  </si>
  <si>
    <t>https://doi.org/10.1093/ptj/pzae065</t>
  </si>
  <si>
    <t>Inspiratory Muscle Training in Patients Living With Chronic Kidney Disease and Receiving Hemodialysis: Meta-Analysis of Randomized Controlled Trials</t>
  </si>
  <si>
    <t>03/07/2023</t>
  </si>
  <si>
    <t>Oliveira</t>
  </si>
  <si>
    <t>https://doi.org/10.1093/ptj/pzae073</t>
  </si>
  <si>
    <t>Effectiveness of Photobiomodulation in Reducing Pain and Disability in Patients With Knee Osteoarthritis: A Systematic Review With Meta-Analysis</t>
  </si>
  <si>
    <t>sofiaoliveira@dem.uminho.pt</t>
  </si>
  <si>
    <t>22/05/2024</t>
  </si>
  <si>
    <t>Kemani</t>
  </si>
  <si>
    <t>https://doi.org/10.1093/ptj/pzae069</t>
  </si>
  <si>
    <t>Long-Term Follow-Up of a Person-Centered Prehabilitation Program Based on Cognitive-Behavioral Physical Therapy for Patients Scheduled for Lumbar Fusion</t>
  </si>
  <si>
    <t>there was a statistically significant interaction at the 12-month follow-up, in favor of the control group (d = 0.45; 95% CI = −0.89 to −0.02; Table; Between group d</t>
  </si>
  <si>
    <t>https://www.isrctn.com/ISRCTN17115599?q=ISRCTN17115599&amp;filters=&amp;sort=&amp;offset=1&amp;totalResults=1&amp;page=1&amp;pageSize=10</t>
  </si>
  <si>
    <t>mike.kemani@regionstockholm.se</t>
  </si>
  <si>
    <t>P &lt;.05</t>
  </si>
  <si>
    <t>16/05/2024</t>
  </si>
  <si>
    <t>https://doi.org/10.1093/ptj/pzae066</t>
  </si>
  <si>
    <t>Prognostic Factors and Treatment Effect Modifiers for Physical Health, Opioid Prescription, and Health Care Utilization in Patients With Musculoskeletal Disorders in Primary Care: Exploratory Secondary Analysis of the STEMS Randomized Trial of Direct Access to Physical Therapist–Led Care</t>
  </si>
  <si>
    <t>Those with higher pain self-efficacy (aOR = 0.96; 95% CI = 0.95 to 0.98), as well as those with higher level of education (aOR = 0.35; 95% CI = 0.20 to 0.61)
compared to those with the lowest levels of or no formal education, were less likely to be prescribed opioids.</t>
  </si>
  <si>
    <t>https://www.isrctn.com/ISRCTN23378642?q=ISRCTN23378642&amp;filters=&amp;sort=&amp;offset=1&amp;totalResults=1&amp;page=1&amp;pageSize=10</t>
  </si>
  <si>
    <t>https://doi.org/10.1093/ptj/pzae083</t>
  </si>
  <si>
    <t>Holistic Care for People Living With Chronic Musculoskeletal Pain: The Relevance and Importance of Sexual Function</t>
  </si>
  <si>
    <t>ilana.ackerman@monash.edu</t>
  </si>
  <si>
    <t>30/10/2023</t>
  </si>
  <si>
    <t>16/07/2024</t>
  </si>
  <si>
    <t>https://doi.org/10.1093/ptj/pzae071</t>
  </si>
  <si>
    <t>The Targeted Motor Control Screening Tool Is Valid for 4-Year-Old Children</t>
  </si>
  <si>
    <t>Receiver operating characteristic curve analysis revealed an area under the curve of 0.80 (95% CI = 0.70–0.90; P &lt; .001).
This indicated that the TMC had an acceptable to excellent level of discrimination between those with and without at least
an atypical level of development according to the NSMDA.</t>
  </si>
  <si>
    <t>The data supporting the findings of this study are available from the corresponding author upon request.</t>
  </si>
  <si>
    <t>laura.brown@mq.edu.au</t>
  </si>
  <si>
    <t>&lt;0.05 ; = &lt;0.005</t>
  </si>
  <si>
    <t>03/09/2023</t>
  </si>
  <si>
    <t>14/05/2024</t>
  </si>
  <si>
    <t>https://doi.org/10.1093/ptj/pzae106</t>
  </si>
  <si>
    <t>Author Response to Ozudogru Celik T. Phys Ther. 2024;104:pzae046. https://doi.org/10.1093/ptj/pzae046</t>
  </si>
  <si>
    <t>23/07/2024</t>
  </si>
  <si>
    <t>https://doi.org/10.1093/ptj/pzae115</t>
  </si>
  <si>
    <t>News From the Foundation for Physical Therapy Research, August 2024</t>
  </si>
  <si>
    <t>https://doi.org/10.1093/ptj/pzae031</t>
  </si>
  <si>
    <t>Editor's Note on: Physical Therapist Management of Parkinson Disease: A Clinical Practice Guideline From the American Physical Therapy Association, Volume 102, Issue 4, April 2022, pzab302, https://doi.org/10.1093/ptj/pzab302</t>
  </si>
  <si>
    <t>https://doi.org/10.1093/ptj/pzae028</t>
  </si>
  <si>
    <t>Correction to: Upper Quadrant Edema Patient-Reported Outcome Measure Is Reliable, Valid, and Efficient for Patients With Lymphatic and Venous Disorders</t>
  </si>
  <si>
    <t>https://doi.org/10.1093/ptj/pzae030</t>
  </si>
  <si>
    <t>Correction to: Building the Science of Physical Therapy: Conundrums and a Wicked Problem</t>
  </si>
  <si>
    <t>https://doi.org/10.1093/ptj/pzae113</t>
  </si>
  <si>
    <t>Correction to: Accuracy of Video-Based Gait Analysis Using Pose Estimation During Treadmill Walking Versus Overground Walking in Persons After Stroke</t>
  </si>
  <si>
    <t>https://doi.org/10.1093/ptj/pzae111</t>
  </si>
  <si>
    <t>Health Disparities in Rehabilitation—Education Focus</t>
  </si>
  <si>
    <t>dawn.magnusson@cuanschutz.edu</t>
  </si>
  <si>
    <t>31/07/2024</t>
  </si>
  <si>
    <t>04/09/2024</t>
  </si>
  <si>
    <t>https://doi.org/10.1093/ptj/pzad169</t>
  </si>
  <si>
    <t>Queering the Physical Therapy Curriculum: Suggested Competency Standards to Eliminate LGBTQIA+ Health Disparities</t>
  </si>
  <si>
    <t>15/04/2023</t>
  </si>
  <si>
    <t>08/12/2023</t>
  </si>
  <si>
    <t>Whalen Smith</t>
  </si>
  <si>
    <t>https://doi.org/10.1093/ptj/pzae092</t>
  </si>
  <si>
    <t>Training an Anti-Ableist Physical Therapist Workforce: Critical Perspectives of Health Care Education That Contribute to Health Inequities for People With Disabilities</t>
  </si>
  <si>
    <t>Cara.Whalen-Smith@osumc.edu</t>
  </si>
  <si>
    <t>13/07/2024</t>
  </si>
  <si>
    <t>Varnado</t>
  </si>
  <si>
    <t>https://doi.org/10.1093/ptj/pzae097</t>
  </si>
  <si>
    <t>Culturally Responsive Pedagogy in Physical Therapy Education</t>
  </si>
  <si>
    <t>kvarnado@csm.edu</t>
  </si>
  <si>
    <t>01/07/2023</t>
  </si>
  <si>
    <t>17/07/2024</t>
  </si>
  <si>
    <t>Herrman</t>
  </si>
  <si>
    <t>https://doi.org/10.1093/ptj/pzae108</t>
  </si>
  <si>
    <t>Working in the Margins: The Untapped Potential of Disability Inclusion</t>
  </si>
  <si>
    <t>dherrman1@niu.edu</t>
  </si>
  <si>
    <t>https://doi.org/10.1093/ptj/pzae091</t>
  </si>
  <si>
    <t>A Community Development Approach in Physical Therapist Education</t>
  </si>
  <si>
    <t>02/07/2023</t>
  </si>
  <si>
    <t>11/07/2024</t>
  </si>
  <si>
    <t>Somyoo</t>
  </si>
  <si>
    <t>https://doi.org/10.1093/ptj/pzae096</t>
  </si>
  <si>
    <t>Diversifying the Physical Therapist Workforce Through Holistic Hiring, Admissions, and Retention Processes</t>
  </si>
  <si>
    <t>nsomyoo@csm.edu</t>
  </si>
  <si>
    <t>27/09/2024</t>
  </si>
  <si>
    <t>Bell</t>
  </si>
  <si>
    <t>https://doi.org/10.1093/ptj/pzae098</t>
  </si>
  <si>
    <t>A Culture Shift for Excellence in Physical Therapy: Promoting Equity Through the Structural Determinants of Health</t>
  </si>
  <si>
    <t>karla.bell@jefferson.edu</t>
  </si>
  <si>
    <t>18/07/2024</t>
  </si>
  <si>
    <t>https://doi.org/10.1093/ptj/pzae103</t>
  </si>
  <si>
    <t>How Integrating the 5 Pillars of Community Practice Can Transform Physical Therapist Education and Reduce Health Disparities</t>
  </si>
  <si>
    <t>Williams-York</t>
  </si>
  <si>
    <t>https://doi.org/10.1093/ptj/pzae095</t>
  </si>
  <si>
    <t>Burnout, Exhaustion, Experiences of Discrimination, and Stress Among Underrepresented and First-Generation College Students in Graduate Health Profession Education</t>
  </si>
  <si>
    <t>FGCSs were significantly more likely than nonFGCSs to report exhaustion (adjusted odds ratio [aOR]: 1.50; 95% CI = 1.04–2.16), family stress (aOR: 3.11; 95% CI = 2.13–4.55), and financial stress (aOR: 1.74; 95% CI = 1.21–2.50)</t>
  </si>
  <si>
    <t>Data are freely available on reasonable request.</t>
  </si>
  <si>
    <t>yorkbern@uw.edu</t>
  </si>
  <si>
    <t>https://doi.org/10.1093/ptj/pzae070</t>
  </si>
  <si>
    <t>Instructing to Impact: Exploration of Doctor of Physical Therapy Education Instruction of Social Determinants of Health and Health Equity for People With Disabilities</t>
  </si>
  <si>
    <t>No information on phase 2 male/female breakdown</t>
  </si>
  <si>
    <t>https://doi.org/10.1093/ptj/pzae047</t>
  </si>
  <si>
    <t>National Benchmarks to Understand How Doctor of Physical Therapy Learners From Minoritized Race and Ethnicity Groups Perceive Their Physical Therapist Education Program</t>
  </si>
  <si>
    <t>We hypothesized that, as has been observed among several REM groups elsewhere in health care education,10–12,27–30 learners will report more shortcomings in their DPT education experience than their non-minoritized peers, but that they may also be more likely than their peers to prioritize caring for people from underserved communities</t>
  </si>
  <si>
    <t>Physical therapist education is difficult and creates challenges for all learners,54,55 but individuals from REM groups appear to be at greater risk for adverse exposures than their peers.</t>
  </si>
  <si>
    <t>Among REM groups, Black/African American and Asian respondents were more likely to select below entry-level than White respondents (both P &lt; .004)</t>
  </si>
  <si>
    <t>P &lt; .004</t>
  </si>
  <si>
    <t>Richardson</t>
  </si>
  <si>
    <t>https://doi.org/10.1093/ptj/pzae084</t>
  </si>
  <si>
    <t>Equitable Grading Practices in Physical Therapist Education: A Case Report</t>
  </si>
  <si>
    <t>srichardson@csm.edu</t>
  </si>
  <si>
    <t>Kennedy</t>
  </si>
  <si>
    <t>https://doi.org/10.1093/ptj/pzae089</t>
  </si>
  <si>
    <t>Cultural Responsiveness in Academic Physical Therapy: An Administrative Case Report</t>
  </si>
  <si>
    <t>kai.kennedy@ucsf.edu</t>
  </si>
  <si>
    <t>Reeves</t>
  </si>
  <si>
    <t>https://doi.org/10.1093/ptj/pzae080</t>
  </si>
  <si>
    <t>Effect of a 4-Week Telerehabilitation Program for People With Post-COVID Syndrome on Physical Function and Symptoms: Protocol for a Randomized Controlled Trial</t>
  </si>
  <si>
    <t>29/06/2024</t>
  </si>
  <si>
    <t>Cancela-Cilleruelo</t>
  </si>
  <si>
    <t>https://doi.org/10.1093/ptj/pzae075</t>
  </si>
  <si>
    <t>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</si>
  <si>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</si>
  <si>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Our results further confirm the presence of altered nociceptive processing and
a potential presence of structural changes in the wrist extensor tendon in LE, but they were not associated, potentially representing 2 different phenomena.</t>
  </si>
  <si>
    <t>The magnitude of the effect size was determined with the partial eta-squared (η2) as proposed by Cohen.The ANCOVA revealed significant between-groups differences for PPTs at all points: C5–C6 (F1,72 = 20.786, P &lt; .001,
η2 = 0.182)</t>
  </si>
  <si>
    <t>04/06/2024</t>
  </si>
  <si>
    <t>https://doi.org/10.1093/ptj/pzae129</t>
  </si>
  <si>
    <t>News From the Foundation for Physical Therapy Research, September 2024</t>
  </si>
  <si>
    <t>21/09/2024</t>
  </si>
  <si>
    <t>https://doi.org/10.1093/ptj/pzae131</t>
  </si>
  <si>
    <t>Correction to: Video-Game-Based Exercises for Older People With Chronic Low Back Pain: A Randomized Controlled Trial (GAMEBACK)</t>
  </si>
  <si>
    <t>26/09/2024</t>
  </si>
  <si>
    <t>https://doi.org/10.1093/ptj/pzae134</t>
  </si>
  <si>
    <t>Correction to: Neck Pain Clinical Prediction Rule to Prescribe Combined Aerobic and Neck-Specific Exercises: Secondary Analysis of a Randomized Controlled Trial</t>
  </si>
  <si>
    <t>28/09/2024</t>
  </si>
  <si>
    <t>https://doi.org/10.1093/ptj/pzae126</t>
  </si>
  <si>
    <t>Correction to: Screening and Assessment of Cancer-Related Fatigue: A Clinical Practice Guideline for Health Care Providers</t>
  </si>
  <si>
    <t>https://doi.org/10.1093/ptj/pzae143</t>
  </si>
  <si>
    <t>Health Disparities in Rehabilitation—Practice/Research Focus</t>
  </si>
  <si>
    <t>23/09/2024</t>
  </si>
  <si>
    <t>30/10/2024</t>
  </si>
  <si>
    <t>Twardzik</t>
  </si>
  <si>
    <t>https://doi.org/10.1093/ptj/pzad182</t>
  </si>
  <si>
    <t>Community Mobility Among Older Adults Who Are Socioeconomically Disadvantaged: Addressing the Poverty Penalty</t>
  </si>
  <si>
    <t>jfalvey@som.umaryland.edu</t>
  </si>
  <si>
    <t>26/01/2023</t>
  </si>
  <si>
    <t>Papa</t>
  </si>
  <si>
    <t>https://doi.org/10.1093/ptj/pzae102</t>
  </si>
  <si>
    <t>Becoming JEDI Warriors in Physical Therapy Research: A Multifaceted Approach</t>
  </si>
  <si>
    <t>capolugo@uagm.edu</t>
  </si>
  <si>
    <t>30/06/2023</t>
  </si>
  <si>
    <t>25/07/2024</t>
  </si>
  <si>
    <t>Segraves</t>
  </si>
  <si>
    <t>https://doi.org/10.1093/ptj/pzae117</t>
  </si>
  <si>
    <t>Maternal Health Disparities in Acute Care Rehabilitation</t>
  </si>
  <si>
    <t>23/08/2024</t>
  </si>
  <si>
    <t>McKinney</t>
  </si>
  <si>
    <t>https://doi.org/10.1093/ptj/pzae121</t>
  </si>
  <si>
    <t>Women’s Health Across the Lifespan: A Sex- and Gender-Focused Perspective</t>
  </si>
  <si>
    <t>jmckinney@mamallc.org</t>
  </si>
  <si>
    <t>31/08/2024</t>
  </si>
  <si>
    <t>https://doi.org/10.1093/ptj/pzae136</t>
  </si>
  <si>
    <t>Addressing Health Care Access Disparities Through a Public Health Approach to Physical Therapist Practice</t>
  </si>
  <si>
    <t>17/09/2024</t>
  </si>
  <si>
    <t>Rowley</t>
  </si>
  <si>
    <t>https://doi.org/10.1093/ptj/pzae072</t>
  </si>
  <si>
    <t>Diversity, Equity, Inclusion, and Antiracism Research in Physical Therapy Over the Last 25 Years: A Scoping Review</t>
  </si>
  <si>
    <t>michael.rowley@csueastbay.edu</t>
  </si>
  <si>
    <t>21/05/2024</t>
  </si>
  <si>
    <t>Bove</t>
  </si>
  <si>
    <t>https://doi.org/10.1093/ptj/pzae074</t>
  </si>
  <si>
    <t>Beyond Discharge Disposition: A Scoping Review on Sociodemographic Disparities in Rehabilitation Use After Hip and Knee Arthroplasty</t>
  </si>
  <si>
    <t>Allyn.bove@pitt.edu</t>
  </si>
  <si>
    <t>18/06/2024</t>
  </si>
  <si>
    <t>Patel</t>
  </si>
  <si>
    <t>https://doi.org/10.1093/ptj/pzae090</t>
  </si>
  <si>
    <t>Disparities in Physical Therapy Outcomes Based on Race and Ethnicity: A Scoping Review</t>
  </si>
  <si>
    <t>rpatel@twu.edu</t>
  </si>
  <si>
    <t>Vorensky</t>
  </si>
  <si>
    <t>https://doi.org/10.1093/ptj/pzae120</t>
  </si>
  <si>
    <t>Relationships Between Socioecological Factors and Self-Efficacy to Participate in Physical Activity for Adults With Chronic Musculoskeletal Pain: An Integrative Review</t>
  </si>
  <si>
    <t>mvorens1@gmail.com</t>
  </si>
  <si>
    <t>30/08/2024</t>
  </si>
  <si>
    <t>Lane</t>
  </si>
  <si>
    <t>https://doi.org/10.1093/ptj/pzae001</t>
  </si>
  <si>
    <t>Differences in Pain Experience Among Different Racial and Ethnic Groups</t>
  </si>
  <si>
    <t>We hypothesized that self-reported pain intensity at baseline would differ between Black participants and non-Hispanic White participants, and pain catastrophizing and pain self-efficacy would each mediate this difference</t>
  </si>
  <si>
    <t>Identified a significant baseline difference in pain intensity between Black participants and non-Hispanic White participants. As hypothesized, race-based differences in pain intensity at baseline were mediated by pain catastrophizing and self-efficacy.</t>
  </si>
  <si>
    <t>Addition of the interaction terms added significantly to the explained variance of the base model
(adjusted R2 = 0.25; P &lt; .042)</t>
  </si>
  <si>
    <t>https://clinicaltrials.gov/study/NCT03168165</t>
  </si>
  <si>
    <t>elizabeth.lane@utah.edu</t>
  </si>
  <si>
    <t>P &lt; .042</t>
  </si>
  <si>
    <t>10/04/2023</t>
  </si>
  <si>
    <t>https://doi.org/10.1093/ptj/pzae062</t>
  </si>
  <si>
    <t>LGBTQIA+ Cultural Competence in Physical Therapist Education and Practice: A Qualitative Study From the Patients’ Perspective</t>
  </si>
  <si>
    <t>01/06/2023</t>
  </si>
  <si>
    <t>Aird</t>
  </si>
  <si>
    <t>https://doi.org/10.1093/ptj/pzae086</t>
  </si>
  <si>
    <t>Transgender, Gender-Diverse, and Nonbinary Experiences in Physical Therapy: A Descriptive Qualitative Study</t>
  </si>
  <si>
    <t>Data are not available due to ethical restrictions</t>
  </si>
  <si>
    <t>http://dx.doi.org/10.1101/2023.10.10.23296844</t>
  </si>
  <si>
    <t>10/07/2024</t>
  </si>
  <si>
    <t>Romanow</t>
  </si>
  <si>
    <t>https://doi.org/10.1093/ptj/pzae107</t>
  </si>
  <si>
    <t>A Falls Prevention Program for People After Stroke in Guyana: An International Collaboration</t>
  </si>
  <si>
    <t>We hypothesize that the falls prevention program created will be acceptable to clinicians and people who use it, and that completing the exercise program for 8 weeks will help to decrease both fall risk and fear of falling in individuals poststroke.</t>
  </si>
  <si>
    <t>Our findings suggest that the modified falls program developed through our collaborative process demonstrates both acceptability and preliminary effectiveness.</t>
  </si>
  <si>
    <t>Improvements in time to complete the FTSTS ranged from 3.58 to 37.6 seconds faster than pretest
scores.</t>
  </si>
  <si>
    <t>The data that support the findings of this study are available upon reasonable request from the corresponding author (MP). The data are not publicly available due to their containing information that could compromise the privacy of research participants.</t>
  </si>
  <si>
    <t>mpascal@misericordia.edu</t>
  </si>
  <si>
    <t>&lt; .05</t>
  </si>
  <si>
    <t>07/08/2024</t>
  </si>
  <si>
    <t>No information on male/female breakdown</t>
  </si>
  <si>
    <t>Colón-Semenza</t>
  </si>
  <si>
    <t>https://doi.org/10.1093/ptj/pzae119</t>
  </si>
  <si>
    <t>Comparing Physical Activity and Exercise Experiences, Values, and Beliefs of Latino, Latina, and/or Latine People and Non-Latino, Non-Latina, and/or Non-Latine People With Parkinson Disease: A Qualitative Study</t>
  </si>
  <si>
    <t>The data that support the findings of this study are available from the corresponding author, C.C-S., upon reasonable request</t>
  </si>
  <si>
    <t>cristina.colon-semenza@uconn.edu</t>
  </si>
  <si>
    <t>22/08/2024</t>
  </si>
  <si>
    <t>Ofek</t>
  </si>
  <si>
    <t>https://doi.org/10.1093/ptj/pzae109</t>
  </si>
  <si>
    <t>Geographic Inequity in Physical Medicine and
Rehabilitation Services: An Administrative
Case Report of Successful Advocacy for Change</t>
  </si>
  <si>
    <t>hadasbarkolofek@gmail.com</t>
  </si>
  <si>
    <t>https://doi.org/10.1093/ptj/pzae150</t>
  </si>
  <si>
    <t>My View of PTJ: 10 Months Later…</t>
  </si>
  <si>
    <t>steven.george@duke.edu</t>
  </si>
  <si>
    <t>29/10/2024</t>
  </si>
  <si>
    <t>Klatt</t>
  </si>
  <si>
    <t>https://doi.org/10.1093/ptj/pzae087</t>
  </si>
  <si>
    <t>Activity and Participation Are Associated With Future Falls, Hospitalizations, and Emergency Visits in Community-Dwelling Older Adults</t>
  </si>
  <si>
    <t>we hypothesized that greater activity and participation would be associated with lower fall rates, fewer ED visits, and hospitalizations.</t>
  </si>
  <si>
    <t>Greater self-reported activity and participation are significantly associated with a lower fall risk, reduced emergency room visits and hospitalizations</t>
  </si>
  <si>
    <t>there was an 18% lower rate of falls (IRR = 0.82, 95% CI = 0.74–0.92) for each fivepoint higher score in activity as measured by LLFDI-overall function</t>
  </si>
  <si>
    <t>https://clinicaltrials.gov/study/NCT01986647</t>
  </si>
  <si>
    <t>The datasets generated during and/or analyzed during the current study are available from Dr Jennifer S. Brach on reasonable request.</t>
  </si>
  <si>
    <t>brooke.klatt@pitt.edu</t>
  </si>
  <si>
    <t>12/07/2024</t>
  </si>
  <si>
    <t>Sekita</t>
  </si>
  <si>
    <t>https://doi.org/10.1093/ptj/pzae099</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</si>
  <si>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</si>
  <si>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</si>
  <si>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One main finding was that hip and knee strength of the surgical side as well as hip strength of the nonsurgical side did not recover to the same level observed in control participants, even 12 months after THA</t>
  </si>
  <si>
    <t>the TUG 12 months after THA was 118% that of control participants</t>
  </si>
  <si>
    <t>The datasets used and/or analyzed during the current study are available from the corresponding author on reasonable request</t>
  </si>
  <si>
    <t>takahira@med.kitasato-u.ac.jp</t>
  </si>
  <si>
    <t>26/07/2024</t>
  </si>
  <si>
    <t>Women study</t>
  </si>
  <si>
    <t>https://doi.org/10.1093/ptj/pzae082</t>
  </si>
  <si>
    <t>Upper Limb Function in People With Upper and Lower Limb Loss 8 Years Postinjury: The Armed Services Trauma Outcome Study (ADVANCE) Cohort Study</t>
  </si>
  <si>
    <t>UL disability in people with lower limb loss is greater than the Uninjured group</t>
  </si>
  <si>
    <t>While the difference between participants with lower limb loss and the Uninjured group was very small and did not meet the MCID, adjusted analysis showed significantly increased odds (1.70) for a higher DASH score.</t>
  </si>
  <si>
    <t>After adjustment for confounders, the odds of having a higher DASH score was 2.75 (95% CI = 2.20–3.43) times higher for participants that were Injured versus Uninjured participants</t>
  </si>
  <si>
    <t>Data are available upon reasonable request. Given the sensitive nature of the participants, the data have not been made widely available. Requests for data will be considered on a case-by-case basis and subject to UK Ministry of Defence clearance. The views expressed are those of the authors and not necessarily those of the NHS, the NIHR, or the Department of Health.</t>
  </si>
  <si>
    <t>f.watson@imperial.ac.uk</t>
  </si>
  <si>
    <t>02/07/2024</t>
  </si>
  <si>
    <t>Men study</t>
  </si>
  <si>
    <t>https://doi.org/10.1093/ptj/pzae101</t>
  </si>
  <si>
    <t>The Influence of Active, Passive, and Manual Therapy Interventions on Escalation of Health Care Events After Physical Therapist Care in Veterans With Low Back Pain</t>
  </si>
  <si>
    <t>We hypothesized that CPG-supported interventions such as therapeutic exercise and manual therapy would be associated with less undesired escalation-of-care events, while those not supported by the CPGs, such as manual traction, would have more undesired escalation-of-care events.</t>
  </si>
  <si>
    <t>the escalation-of-care events were lower for the group who only received active interventions, as compared with those who received a combination of active and passive interventions</t>
  </si>
  <si>
    <t>The mean number of physical therapist visits during the episode of care was higher (P &lt; .01) for patients who received active plus &gt;1 passive intervention [6.4 (SD = 7.4)]</t>
  </si>
  <si>
    <t>The data underlying this article cannot be shared publicly to ensure the privacy of individuals whose medical data was used in the study.</t>
  </si>
  <si>
    <t>Christiansen</t>
  </si>
  <si>
    <t>https://doi.org/10.1093/ptj/pzae088</t>
  </si>
  <si>
    <t>Optimizing Total Knee Arthroplasty Rehabilitation With Telehealth Physical Activity Behavior Change Intervention: A Randomized Clinical Trial</t>
  </si>
  <si>
    <t>Change in average daily step count from baseline to 14 weeks was greater in the PABC group than the control group by an
estimated 931 steps from the statistical model (P = .024</t>
  </si>
  <si>
    <t>https://clinicaltrials.gov/study/NCT03226106</t>
  </si>
  <si>
    <t>A deidentified database will be publicly available through the trial registry</t>
  </si>
  <si>
    <t>cory.christiansen@cuanschutz.edu</t>
  </si>
  <si>
    <t>pilot study</t>
  </si>
  <si>
    <t>Yap</t>
  </si>
  <si>
    <t>https://doi.org/10.1093/ptj/pzae085</t>
  </si>
  <si>
    <t>Vestibular Rehabilitation: Improving Symptomatic and Functional Outcomes of Persons With Vestibular Schwannoma: A Systematic Review</t>
  </si>
  <si>
    <t>e.gane@uq.edu.au</t>
  </si>
  <si>
    <t>Allen</t>
  </si>
  <si>
    <t>https://doi.org/10.1093/ptj/pzae094</t>
  </si>
  <si>
    <t xml:space="preserve">
Prestroke Physical Activity Matters for Functional Limitations: A Longitudinal Case–Control Study of 12,860 Participants</t>
  </si>
  <si>
    <t>We hypothesized that higher levels of prestroke physical activity would reduce poststroke functional limitations in a cohort of people with stroke</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</si>
  <si>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</si>
  <si>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Results of the mixed-effects models showed an interaction effect between stroke status and physical activity on ADL limitations (b = −0.076; 95% CI = −0.142 to −0.011; P = .022;</t>
  </si>
  <si>
    <t>In accordance with good research practices,84 the R code used to analyze the data is publicly available online.85 The SHARE dataset is available at http://www.share-project.org/da ta-access.html and the DOIs for the waves used in the current study are the following: 10.6103/SHARE.w1.600, 10.6103/SHARE.w2.600, 10.6103/SHARE.w4.600, 10.6103/SHARE.w5.600, 10.6103/SHARE. w6.600, 10.6103/SHARE.w7.711, 10.6103/SHARE.w8cabeta.001.</t>
  </si>
  <si>
    <t>matthieu.boisgontier@uottawa.ca</t>
  </si>
  <si>
    <t>04/04/2024</t>
  </si>
  <si>
    <t>https://doi.org/10.1101/2023.09.14.23295576</t>
  </si>
  <si>
    <t>20/10/2023</t>
  </si>
  <si>
    <t>Boswell</t>
  </si>
  <si>
    <t>https://doi.org/10.1093/ptj/pzae081</t>
  </si>
  <si>
    <t>Development of Movement and Postural Patterns in Full-Term Infants Who Are at Low Risk in Belgium, India, Norway, and the United States</t>
  </si>
  <si>
    <t>We hypothesized that the development of the motor repertoire would be similar between countries, but that younger infants would show more atypical posture patterns than older infants.</t>
  </si>
  <si>
    <t>Each of the five subcategories of the MOS-R assesses different aspects of early motor development. Our study showed associations with countryPostural patterns were not associated with the infant’s country in this study, but infants videotaped at 10–11 weeks had reduced optimality of postural patterns more often than infants at 12–16 weeks.</t>
  </si>
  <si>
    <t>In a multivariable analysis including country and postterm age, compared with Norway, the odds of reduced or absent age adequacy
were increased for infants from Belgium (OR = 3.38 95% CI = 1.24–9.22)</t>
  </si>
  <si>
    <t>The participants of this study did not give written consent for their data to be shared publicly, and due to privacy concerns surrounding the use of videos, these data are not available.</t>
  </si>
  <si>
    <t>lboswell@luriechildrens.org</t>
  </si>
  <si>
    <t>https://doi.org/10.1093/ptj/pzae140</t>
  </si>
  <si>
    <t>News From the Foundation for Physical Therapy Research, October 2024</t>
  </si>
  <si>
    <t>24/10/2024</t>
  </si>
  <si>
    <t>https://doi.org/10.1093/ptj/pzae168</t>
  </si>
  <si>
    <t>All I Really Needed to Know as a Researcher I Learned Playing D&amp;D</t>
  </si>
  <si>
    <t>18/11/2024</t>
  </si>
  <si>
    <t>04/12/2024</t>
  </si>
  <si>
    <t>Swärdh</t>
  </si>
  <si>
    <t>https://doi.org/10.1093/ptj/pzae130</t>
  </si>
  <si>
    <t>From Knowledge to Action: Fostering Advocacy Skills for Planetary Health in Physical Therapy</t>
  </si>
  <si>
    <t>emma.swardh@ki.se</t>
  </si>
  <si>
    <t>06/09/2024</t>
  </si>
  <si>
    <t>https://doi.org/10.1093/ptj/pzae118</t>
  </si>
  <si>
    <t>Facial Swelling and Neuritis After Internal Carotid Endarterectomy in an 81-Year-Old Woman With Type 2 Diabetes Mellitus: A Case Report</t>
  </si>
  <si>
    <t>jennifer.simpson@timberlanept.com</t>
  </si>
  <si>
    <t>21/08/2024</t>
  </si>
  <si>
    <t>Moran</t>
  </si>
  <si>
    <t>https://doi.org/10.1093/ptj/pzae154</t>
  </si>
  <si>
    <t>The Past, Present, and Future of Excellence in Physical Therapist Education Across the Continuum</t>
  </si>
  <si>
    <t>mtovin@miami.edu</t>
  </si>
  <si>
    <t>20/09/2024</t>
  </si>
  <si>
    <t>28/11/2024</t>
  </si>
  <si>
    <t>Briggs</t>
  </si>
  <si>
    <t>https://doi.org/10.1093/ptj/pzae144</t>
  </si>
  <si>
    <t>National Study Examining Excellence and Value in Physical Therapist Residency Education: Part 1—Design, Methods, and Results</t>
  </si>
  <si>
    <t>De-identified case descriptions used for qualitative analysis are available upon request. Raw data is not available due to requirements for maintaining participant confidentiality.</t>
  </si>
  <si>
    <t>Matt.Briggs@osumc.edu</t>
  </si>
  <si>
    <t>examining exemplary physical therapist residency programs</t>
  </si>
  <si>
    <t>https://doi.org/10.1093/ptj/pzae145</t>
  </si>
  <si>
    <t>National Study Examining Excellence and Value in Physical Therapist Residency Education: Part 2—A Call to Action</t>
  </si>
  <si>
    <t>06/12/2023</t>
  </si>
  <si>
    <t>Rundell</t>
  </si>
  <si>
    <t>https://doi.org/10.1093/ptj/pzae110</t>
  </si>
  <si>
    <t>Associations of Co-Occurring Chronic Conditions With Use of Rehabilitation Services in Older Adults With Back Pain: A Population-Based Cohort Study</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</si>
  <si>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</si>
  <si>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any rehabilitation use increased with a greater number of chronic conditions and was associated with having arthritis.</t>
  </si>
  <si>
    <t>The odds of rehabilitation use to improve back function increased by 17% for every additional chronic condition. (OR = 1.17, 95% CI = 1.05–1.30)</t>
  </si>
  <si>
    <t>https://clinicaltrials.gov/study/NCT03632122</t>
  </si>
  <si>
    <t>The data that support the findings of this study are openly available via the public data files from the National Health and Aging Trends Study at https://www.nhats.org/researcher/data-access.</t>
  </si>
  <si>
    <t>srundell@uw.edu</t>
  </si>
  <si>
    <t>19/10/2023</t>
  </si>
  <si>
    <t>https://doi.org/10.1093/ptj/pzae093</t>
  </si>
  <si>
    <t>Implementing the Effective Coach2Move Approach for Community-Dwelling Older Adults With Mobility Limitations in Physical Therapist Practice: A Multi-Methods Process Evaluation</t>
  </si>
  <si>
    <t>Indicators for fidelity to Coach2Move increased significantly from a mean (SD) of 35% (12%) at baseline to
47% (15%) at follow-up.</t>
  </si>
  <si>
    <t>https://clinicaltrials.gov/study/NCT03212859</t>
  </si>
  <si>
    <t>Data of the randomized trial can be accessed through: https://life sciences.datastations.nl/dataset.xhtml?persistentId=doi:10.17026/da ns-xrr-br4c. Additional datasets generated, analyzed, or both during the current study will be available from the corresponding author on reasonable request on the completion of the study.</t>
  </si>
  <si>
    <t>n = Physical therapists + patients</t>
  </si>
  <si>
    <t>https://doi.org/10.1093/ptj/pzae112</t>
  </si>
  <si>
    <t>Computerized Adaptive Testing for the Berg Balance Scale Improves Measurement Efficiency Without Compromising Precision in People With Stroke</t>
  </si>
  <si>
    <t>It was hypothesized an item response theory analysis with the Andrich Rating Scale Model (RSM)29,30 would confirm the measurement properties of the BBS previously reported for persons poststroke</t>
  </si>
  <si>
    <t>While other groups have recommended removing misfitting items from the BBS,28 this study did not find empirical evidence that the mean-square standardized residual point estimates indicated significant misfit (as supported by 95% CIs) or an impact on measurement quality</t>
  </si>
  <si>
    <t>Item difficulty and person measures had a strong linear association between the RSM and the PCM (r = 0.99; r = 0.99)</t>
  </si>
  <si>
    <t>https://clinicaltrials.gov/study/NCT00243919</t>
  </si>
  <si>
    <t>seamon@musc.edu.</t>
  </si>
  <si>
    <t>lijima</t>
  </si>
  <si>
    <t>https://doi.org/10.1093/ptj/pzae142</t>
  </si>
  <si>
    <t>Fine Motor Impairment and Its Impact on Social Outcomes in Survivors of Pediatric Acute Lymphoblastic Leukemia: St. Jude Lifetime Cohort Study</t>
  </si>
  <si>
    <t>Survivors were more likely to be male (52.5% vs 43.7%, P = .002), less likely to be college graduates (39.1% vs
60.4%, P &lt; .001)</t>
  </si>
  <si>
    <t>https://clinicaltrials.gov/study/NCT00760656</t>
  </si>
  <si>
    <t>The data that support the findings of this study are openly available at: https://www.stjude.cloud/research-domains/cancer-survivorship.43 Data specific for this paper will be uploaded to https://zenodo.org concomitant with publication of the manuscript.</t>
  </si>
  <si>
    <t>kiri.ness@stjude.org</t>
  </si>
  <si>
    <t>all Ps &lt; .05</t>
  </si>
  <si>
    <t>López-de-Uralde-Villanueva</t>
  </si>
  <si>
    <t>https://doi.org/10.1093/ptj/pzae124</t>
  </si>
  <si>
    <t>New Protocol for Evaluating Maximum Inspiratory Pressure: Concurrent Validity and Test-Retest Reliability</t>
  </si>
  <si>
    <t>The test-retest reliability for the MIP test using the new protocol was excellent (ICC = 0.92)</t>
  </si>
  <si>
    <t>rfabero@ucm.es</t>
  </si>
  <si>
    <t>03/09/2024</t>
  </si>
  <si>
    <t>Hébert</t>
  </si>
  <si>
    <t>https://doi.org/10.1093/ptj/pzae104</t>
  </si>
  <si>
    <t>On “Concerns on the Science and Practice of a Movement System.” Joyce CT, Beneciuk JM, George SZ. Phys Ther. 2023;103:pzad087. https://doi.org/10.1093/ptj/pzad087 </t>
  </si>
  <si>
    <t>lucj.hebert@fmed.ulaval.ca</t>
  </si>
  <si>
    <t>10/04/2024</t>
  </si>
  <si>
    <t>https://doi.org/10.1093/ptj/pzae105</t>
  </si>
  <si>
    <t>Author Response to Hébert and Perron</t>
  </si>
  <si>
    <t>https://doi.org/10.1093/ptj/pzae116</t>
  </si>
  <si>
    <t>On “Is it Time to Reframe How Health Care Professionals Label Musculoskeletal Conditions?” Zadro JR, O’Keeffe M, Ferreira GE. Phys Ther. 2024;104:pzae018. https://doi.org/10.1093/ptj/pzae018</t>
  </si>
  <si>
    <t>24/04/2024</t>
  </si>
  <si>
    <t>https://doi.org/10.1093/ptj/pzae153</t>
  </si>
  <si>
    <t>News From the Foundation for Physical Therapy Research, November 2024</t>
  </si>
  <si>
    <t>18/10/2024</t>
  </si>
  <si>
    <t>26/11/2024</t>
  </si>
  <si>
    <t>https://doi.org/10.1093/ptj/pzae156</t>
  </si>
  <si>
    <t>Arriba y Adelante: Looking Outward and Moving Ahead</t>
  </si>
  <si>
    <t>deutsch@shp.rutgers.edu</t>
  </si>
  <si>
    <t>24/09/2024</t>
  </si>
  <si>
    <t>18/12/2024</t>
  </si>
  <si>
    <t>https://doi.org/10.1093/ptj/pzae166</t>
  </si>
  <si>
    <t>Attacking the Research-Practice Barrier</t>
  </si>
  <si>
    <t>editoral</t>
  </si>
  <si>
    <t>20/12/2024</t>
  </si>
  <si>
    <t>https://doi.org/10.1093/ptj/pzae169</t>
  </si>
  <si>
    <t>Progressive Multicomponent Intervention for Older Adults in Home Health Settings Following Hospitalization: Randomized Clinical Trial</t>
  </si>
  <si>
    <t>We hypothesized that the PMC group would experience greater improvements in physical function 60 days following discharge from a hospital or SNF compared to the enhanced UC group.</t>
  </si>
  <si>
    <t>Findings did not support our hypothesis that the PMC intervention would lead to greater physical function improvements compared to enhanced UC delivered over a target of 12 visits during a 60-day period</t>
  </si>
  <si>
    <t>Least squares mean change</t>
  </si>
  <si>
    <t>https://clinicaltrials.gov/study/NCT02905370</t>
  </si>
  <si>
    <t>Data will be made available upon request.</t>
  </si>
  <si>
    <t>https://doi.org/10.1093/ptj/pzae173</t>
  </si>
  <si>
    <t>Improving Function in Older Adults With Hospital-Associated Deconditioning: Lessons Learned Comparing a Randomized Controlled Trial to Real World Practice</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</si>
  <si>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</si>
  <si>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 However,
it cannot be determined whether the greater improvement of the EUC and PMC groups are due to components of the interventions delivered or confounding factors associated with the addition of a non-randomized group during the clinical trial.</t>
  </si>
  <si>
    <t>In the model comparing EUC and TUC groups, the EUC group improved their SPPB score by 1.44 points with a 95% CI ranging from 0.90 to 1.99, while the TUC group improved by 0.40 points with a 95% CI ranging from −0.39 to 1.19</t>
  </si>
  <si>
    <t>https://clinicaltrials.gov/ct2/show/NCT02905370</t>
  </si>
  <si>
    <t>20/09/2023</t>
  </si>
  <si>
    <t>Green</t>
  </si>
  <si>
    <t>https://doi.org/10.1093/ptj/pzae135</t>
  </si>
  <si>
    <t>Feasibility of a Multidomain Resiliency Assessment in Patients With Advanced Heart Failure Requiring Surgery: A Pilot Study</t>
  </si>
  <si>
    <t>Distances improved past baseline by 3 months to 348.6 m (IQR = 300.1–369.9) for HT</t>
  </si>
  <si>
    <t>The authors agree to make data from this manuscript available upon reasonable request.</t>
  </si>
  <si>
    <t>ashley.poole@duke.edu</t>
  </si>
  <si>
    <t>05/09/2024</t>
  </si>
  <si>
    <t>Sharp</t>
  </si>
  <si>
    <t>https://doi.org/10.1093/ptj/pzae138</t>
  </si>
  <si>
    <t>Validation of a Clinical Teaching Competency Framework for Physical Therapists: A Mixed-Methods Approach</t>
  </si>
  <si>
    <t>Individuals with CCIP training compared to those without training were more likely to agree that the competency framework provided value in their role, 95.4% versus 86.3% [χ2(1, N = 204) = 5.01, P = .025]</t>
  </si>
  <si>
    <t>Data associated with this study are available within this article and the associated figures and tables. Raw data requests are available, within reason, by contacting the corresponding author.</t>
  </si>
  <si>
    <t>Sharp@umn.edu</t>
  </si>
  <si>
    <t>P &gt; .005</t>
  </si>
  <si>
    <t>11/09/2023</t>
  </si>
  <si>
    <t>16/09/2024</t>
  </si>
  <si>
    <t>O'Bright</t>
  </si>
  <si>
    <t>https://doi.org/10.1093/ptj/pzae123</t>
  </si>
  <si>
    <t>Physical Therapists in Primary Care in the United States: An Overview of Current Practice Models and Implementation Strategies</t>
  </si>
  <si>
    <t>info@redefinehealthed.com</t>
  </si>
  <si>
    <t>https://doi.org/10.1093/ptj/pzae127</t>
  </si>
  <si>
    <t>Frontloaded Home Health Physical Therapy Reduces Hospital Readmissions Among Medicare Fee-for-Service Beneficiaries</t>
  </si>
  <si>
    <t>The adjusted risk of all cause 30-day readmission was 43% lower for older adults receiving 2 or more HHPT visits in the first week (RR = 0.57; 95% CI = 0.41–0.79)</t>
  </si>
  <si>
    <t>The data used in this study were obtained with permission from NHATS and the Center for Medicare and Medicaid Services (CMS). Due to restrictions, these data are not available to be shared by the authors but may be accessed upon request from NHATS and CMS.</t>
  </si>
  <si>
    <t>Kevin.McLaughlin@jhmi.edu</t>
  </si>
  <si>
    <t>n = number of hospitalizations</t>
  </si>
  <si>
    <t>Jonas de Freitas</t>
  </si>
  <si>
    <t>https://doi.org/10.1093/ptj/pzae132</t>
  </si>
  <si>
    <t>“I Have Faith in God That I Will Get Better”—The Multidimensional Perceptions and Expectations of Patients With Chronic Shoulder Pain: A Qualitative Analysis of Common Sense</t>
  </si>
  <si>
    <t>The data supporting the findings of this study are available from the first author, but access is restricted due to licensing agreements, and therefore, the data are not publicly available. However, the data can be obtained from the authors upon reasonable request and with the
permission of the study participants.</t>
  </si>
  <si>
    <t>siriani@fmrp.usp.br.</t>
  </si>
  <si>
    <t>Casanovas-Alvarez</t>
  </si>
  <si>
    <t>https://doi.org/10.1093/ptj/pzae151</t>
  </si>
  <si>
    <t>Effectiveness of an Exercise and Educational-Based Prehabilitation Program in Patients With Breast Cancer Receiving Neoadjuvant Chemotherapy (PREOptimize) on Functional Outcomes: A Randomized Controlled Trial</t>
  </si>
  <si>
    <t>Our hypothesis was that a prehabilitation program during NAT would result in an accelerated recovery of the arm and shoulder function after surgery as well as improvements in functional capacity, muscle strength, and HRQoL before surgical intervention and across recovery</t>
  </si>
  <si>
    <t>Our results showed that the intervention was able to maintain arm function before surgery compared to usual care, but this effect was dissipated after surgery In addition, improvements in functional capacity, physical activity levels, and symptom frequency and/or severity were reported after prehabilitation, but these were neither sustained in the recovery phase</t>
  </si>
  <si>
    <t>The linear mixedeffects model revealed a significant effect of the surgery, worsening the outcome, with notable differences at T2 (z = 5.952,
P &lt; .001) and T3 (z = 3.020, P = .002)</t>
  </si>
  <si>
    <t>https://clinicaltrials.gov/study/NCT05216302</t>
  </si>
  <si>
    <t>Data leading to the results of this study can be available upon a reasonable request to the corresponding author</t>
  </si>
  <si>
    <t>sebio@clinic.cat.</t>
  </si>
  <si>
    <t>Breast cancer study</t>
  </si>
  <si>
    <t>Thievos</t>
  </si>
  <si>
    <t>https://doi.org/10.1093/ptj/pzae128</t>
  </si>
  <si>
    <t>Cognitive Functional Therapy for Chronic Low Back Pain: A Systematic Review and Meta-Analysis</t>
  </si>
  <si>
    <t>lena.thiveos@hdr.mq.edu.au</t>
  </si>
  <si>
    <t>Prosser</t>
  </si>
  <si>
    <t>https://doi.org/10.1093/ptj/pzae125</t>
  </si>
  <si>
    <t>Type and Distribution of Gross Motor Activity During Physical Therapy in Young Children With Cerebral Palsy</t>
  </si>
  <si>
    <t>As expected, higher baseline gross motor function, as measured by the GMFM-66, was related to both greater movement time (r = 0.62; P &lt; .0001) and greater upright time during therapy (r = 0.44; P = .007).</t>
  </si>
  <si>
    <t>https://clinicaltrials.gov/study/NCT02340026</t>
  </si>
  <si>
    <t>prosserl@chop.edu</t>
  </si>
  <si>
    <t>Domingues</t>
  </si>
  <si>
    <t>https://doi.org/10.1093/ptj/pzae114</t>
  </si>
  <si>
    <t>Factors Associated With Physical Activity and Sedentary Behavior in People With Parkinson Disease: A Systematic Review and Meta-Analysis</t>
  </si>
  <si>
    <t>vitoria.domingues@alumni.usp.br</t>
  </si>
  <si>
    <t>10/08/2024</t>
  </si>
  <si>
    <t>Fuentes-Aparicio</t>
  </si>
  <si>
    <t>https://doi.org/10.1093/ptj/pzae141</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</si>
  <si>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</si>
  <si>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</si>
  <si>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provenWe observed differences in thickness and thickness pattern when comparing nulliparous versus primiparous and multiparous women, but not between both postpartum women conditions</t>
  </si>
  <si>
    <t>Cohen d. The results of the ANOVA for the abdominal and lumbar muscles thickness are summarized in Table 3.</t>
  </si>
  <si>
    <t>sofia.perez-alenda@uv.es</t>
  </si>
  <si>
    <t>10/10/2024</t>
  </si>
  <si>
    <t>Study on women</t>
  </si>
  <si>
    <t>https://doi.org/10.1093/ptj/pzae165</t>
  </si>
  <si>
    <t>News From the Foundation for Physical Therapy Research, December 2024</t>
  </si>
  <si>
    <t>19/12/2024</t>
  </si>
  <si>
    <t>https://doi.org/10.1093/ptj/pzae163</t>
  </si>
  <si>
    <t>Correction to: Exploring Symptom Responses to Upper Limb Neural Test Variations of the Radial Nerve in Patients With Lateral Epicondylalgia: An Observational Study</t>
  </si>
  <si>
    <t>17/12/2024</t>
  </si>
  <si>
    <t>01/04/2023</t>
  </si>
  <si>
    <t>16/10/2024</t>
  </si>
  <si>
    <t>or each additional point on the Cognitive Flexibility Scale at baseline, the treatment effect increased by 0.10 points (95% CI –0.04 to 0.25) at 13 weeks</t>
  </si>
  <si>
    <t>We hypothesize that wall-mounted PA prompts (e.g., images) could be a low-burden strategy
implemented within cancer centres to prompt patients
and OCPs to discuss PA</t>
  </si>
  <si>
    <t xml:space="preserve"> Although no significant difference was found post-prompt for occurrence
of PA discussion between individuals with cancer and
their OCP at a single interaction, a significant difference
was found in the number of PA discussions occurring
overall during care</t>
  </si>
  <si>
    <t>a significant difference was found between timepoints for
the number of PA discussions occurring at some point
during care (66% vs. 80%; p = 0.026</t>
  </si>
  <si>
    <t>The overall interpretation of results is that a customized MHFA intervention positively impacted knowledge,
perceptions, intentions, and confidence in supporting
students with mental health issues.</t>
  </si>
  <si>
    <t>Point estimates of the ICC’s varied from 0.77
to 0.97</t>
  </si>
  <si>
    <t>it was hypothesized that earlier enrolment
would be associated with greater improvements in CRF (VO2 peak) over time</t>
  </si>
  <si>
    <t>Findings from this study suggest that improvements in
CRF from long-term CR are possible for up to two years
in males and up to five years in females, regardless of the
magnitude of the delay between the cardiac event and the
initiation of CR</t>
  </si>
  <si>
    <t>Males had greater VO2 peak values at baseline compared to females (22.9 ± 7.0 vs. 16.0
± 4.1 mL/kg/min, t[74] = 7.50, p &lt; 0.001)</t>
  </si>
  <si>
    <t xml:space="preserve">
Commentary on Schertzer et al.</t>
  </si>
  <si>
    <t>We anticipated that fitness orientation and
health orientation would be strongly positively related,
and that health orientation would directly predict negative attitudes toward fatness.</t>
  </si>
  <si>
    <t>Contrary to our hypothesis, higher levels of health orientation did not directly predict negative
attitudes toward fatness</t>
  </si>
  <si>
    <t>Significant correlations
were observed between the number of steps and age
(r = −0.63)</t>
  </si>
  <si>
    <t xml:space="preserve">
Exercise compared to a control condition or other conservative treatment options in patients with Greater Trochanteric Pain Syndrome: a systematic review and meta-analysis of randomized controlled trials</t>
  </si>
  <si>
    <t>Data sharing statement
There are no data available.</t>
  </si>
  <si>
    <t>Data Availability Statement
The data underlying this article will be shared on reasonable request to the corresponding author</t>
  </si>
  <si>
    <t>18/05/2023</t>
  </si>
  <si>
    <t>25/11/2024</t>
  </si>
  <si>
    <t>29/12/2024</t>
  </si>
  <si>
    <t>∗P &lt; .05. ∗∗P &lt; .01</t>
  </si>
  <si>
    <t>. Our main findings revealed significant differences in paresthesia sensations, triggering recognizable symptoms, response and distribution
of painful symptoms across the 4 test conditions</t>
  </si>
  <si>
    <t>We hypothesized that improved physical activity (measured in daily steps) would be accompanied by greater improvement in functional performance outcomes (30-Second Chair-Stand test, 6-Minute Walk Test, Timed “Up &amp; Go” Test).</t>
  </si>
  <si>
    <t>The lack of between-group differences in secondary outcomes was contrary to our hypothesis</t>
  </si>
  <si>
    <t>Adèle Guillermot Exertier</t>
  </si>
  <si>
    <t>Physio Canada</t>
  </si>
  <si>
    <t>march</t>
  </si>
  <si>
    <t>herringjul@hhsc.ca</t>
  </si>
  <si>
    <t>I Had to Know About It, I Had to Find It, I Had to Know How to Access it”: Experiences of Access to Rehabilitation Services Among People Living with Long COVID</t>
  </si>
  <si>
    <t>Similarly, pelvic floor muscle training was delivered in 83.3% of Canadian programs prior to 199820 and 74.8% of American programs in 2002,30 compared to 100% of the Canadian programs in this current study.</t>
  </si>
  <si>
    <t>We hypothesize that wall-mounted PA prompts (e.g., images) could be a low-burden strategy implemented within cancer centres to prompt patients and OCPs to discuss PA.</t>
  </si>
  <si>
    <t>This study demonstrated preliminary evidence of benefit of wall-mounted prompts to facilitate PA discus sions between individuals with cancer and their OCP.</t>
  </si>
  <si>
    <t xml:space="preserve"> Sample size was calculated using G*Power for two independent groups and two measurements (pre and post prompt) with one-tail (assuming an effect in one direction), an estimated effect size of 0.2, alpha of 0.05, and power of 0.80.</t>
  </si>
  <si>
    <t>Our hypothesis was that MHFA training would affect these factors in a positive manner.</t>
  </si>
  <si>
    <t>The overall interpretation of results is that a custom ized MHFA intervention positively impacted knowledge, perceptions, intentions, and confidence in supporting students with mental health issues.</t>
  </si>
  <si>
    <t>mean differencies</t>
  </si>
  <si>
    <t>&gt;0,99</t>
  </si>
  <si>
    <t>Gianinni</t>
  </si>
  <si>
    <t>Berre</t>
  </si>
  <si>
    <t>caitlin.mcarthur@dal.ca</t>
  </si>
  <si>
    <t>To analyze the test-retest reliability between the two versions, Intraclass Correlation Coefficient (ICC) 2.1 were calcu lated</t>
  </si>
  <si>
    <t>wjcoster@bu.edu</t>
  </si>
  <si>
    <t>corlia.brandt@wits.ac.za</t>
  </si>
  <si>
    <t>it was hypothesized that earlier enrolment would be associated with greater improvements in CRF (VO2 peak) over time.</t>
  </si>
  <si>
    <t>Our findings suggest that ben efits in CRF are still possible with long-term CR in both males and females regardless of delays in CR enrolment.</t>
  </si>
  <si>
    <t>Men compared to women</t>
  </si>
  <si>
    <t> Quachi1@mcmaster.ca</t>
  </si>
  <si>
    <t xml:space="preserve"> There was a between-group difference between  the time addressing psychosocial fac tors (PIPT: mean 38% [SD 20%]; UP: mean 6% [SD 9%]).</t>
  </si>
  <si>
    <t>Stchell</t>
  </si>
  <si>
    <t>j.setchell@uq.edu.au</t>
  </si>
  <si>
    <t>olive.lennon@ucd.ie</t>
  </si>
  <si>
    <t>Commentary on Schertzer et al.</t>
  </si>
  <si>
    <t>prashna.singh@thp.ca</t>
  </si>
  <si>
    <t>We anticipated that fitness orientation and health orientation would be strongly positively related, and that health orientation would directly predict negative attitudes toward fatness.</t>
  </si>
  <si>
    <t>Contrary to our hypothesis, higher lev els of health orientation did not directly predict negative attitudes toward fatness.</t>
  </si>
  <si>
    <t>Chi-square</t>
  </si>
  <si>
    <t>blake.lawrence@curtin.edu.au</t>
  </si>
  <si>
    <t>The mean OSCE performance scores for Cohort A and B were 77.9 (95% CI: 76.7, 79.1) and 81.9 (95% CI: 80.5, 83.3), respectively (mean difference: 4.0, 95% CI: 2.1, 5.8).</t>
  </si>
  <si>
    <t>Mark.Hall@ualberta.ca</t>
  </si>
  <si>
    <t>August</t>
  </si>
  <si>
    <t>Letter to the editor</t>
  </si>
  <si>
    <t>Cynthia.gagnon4@usherbrooke.ca</t>
  </si>
  <si>
    <t>Benefits of CombinedUpperBodyExerciseand Compression Therapy for Breast Cancer Related Lymphedema:ASystematicReview</t>
  </si>
  <si>
    <t>The reported relative excess lymphedema volume ranged from 16.2% to 26.2% when compared to the non-affected arm</t>
  </si>
  <si>
    <t>Commentary on Al Onazi et al</t>
  </si>
  <si>
    <t>marize.ibrahim@mail.mcgill.ca</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</si>
  <si>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 We also hypothesized that participants who reported a physical health challenge would differ on standardized health-related quality of life item scores from those who did not report a physical health challenge and reporting a physical health challenge would explain downstreamhealth-relatedquality of life on standardized measures.</t>
  </si>
  <si>
    <t xml:space="preserve"> Our study provided evidence in support of this hypothesis, with participants who reported a physical health challenge on the PGI scoring worse on the EQ-5D, EQ VAS, and PGI than those who did not report a physical health challenge. We did not make the same observation using the WHOQOLHIV-BREFqualityoflifeitemandthe RAND-36 general health item did not meet the clinically important threshold.</t>
  </si>
  <si>
    <t>As the sample size was large, the two distribu tions were statistically different (chi-square: 11.85 (df4), p=0.019)butnotclinically significant, as no health cate gory differed by 10% betweenthesetwogroups.</t>
  </si>
  <si>
    <t>Roberto.sandoval@va.gov</t>
  </si>
  <si>
    <t>pahluwalia@realizecanada.org</t>
  </si>
  <si>
    <t>. The estimated ICCs of TUG, 30-secSTS, and5-timesSTSbetweendayswere0.97, 0.90,and0.77, respectively.</t>
  </si>
  <si>
    <t>mark.hall@ualberta.ca</t>
  </si>
  <si>
    <t>A significant correlation was found between SEIFA scores and distances to gyms (r =−.0.22, p &lt; 0.001)</t>
  </si>
  <si>
    <t>Journal of physiotherapy</t>
  </si>
  <si>
    <t>one trial reported a unclear between-group difference 3 months after cessation of the intervention (MD –0.2, 95% CI –0.8 to 0.4).</t>
  </si>
  <si>
    <t>Meta-analysis showed that experimental group participants were discharged earlier from the hospital compared with the control group (MD −1.7 days, 95% CI −2.4 to −1.1, I2 = 0%, high-quality evidence)</t>
  </si>
  <si>
    <t>this study tested the hypothesis that active pelvic movements on a Swiss ball could improve maternal and neonatal outcomes.</t>
  </si>
  <si>
    <t> Swiss ball exercises targeted at pelvic biomechanics for specific stages of labour: reduced the duration of the first and second stages of labour; decreased pain intensity and maternal fatigue and anxiety; increased the likelihood of vaginal delivery rather than caesarean section; and lessened the risk of swelling of the vulva. </t>
  </si>
  <si>
    <t>Mean (SD) of groups and mean (95% CI) between-group difference for severity of pain measured at baseline and 30-minute intervals.</t>
  </si>
  <si>
    <t>The experimental group demonstrated a greater reduction in depersonalisation compared with the comparison group (MD –3.0 units, 95% CI –4.6 to –1.3)</t>
  </si>
  <si>
    <t>The power of each included study was calculated considering the p-value cut-off used in the study, the number of participants for each group, the between-group difference of 20% on the primary outcome</t>
  </si>
  <si>
    <t>Medrxiv</t>
  </si>
  <si>
    <t>https://doi.org/10.1101/2022.12.14.22283454</t>
  </si>
  <si>
    <t>Compared with the control group, the exercise group demonstrated significantly lower cardiometabolic risk z-scores (when cardiorespiratory fitness was included) (MD –0.38 SD, 95% CI –0.738 to –0.021),</t>
  </si>
  <si>
    <t>between-group difference: 1.4 percentage points (95% CI –2.5 to 5.3) at 3 months and 0.9 percentage points (95% CI –3.6 to 5.3) at 15 months.</t>
  </si>
  <si>
    <t>Education-enhanced conventional care was not superior to conventional care at 6 weeks on pain (MD 0.3; 95% CI –0.4 to 1.0)</t>
  </si>
  <si>
    <t>the primary outcome was lower in both the telerehabilitation group (1.18 events/person-year, 95% CI 0.94 to 1.46) and the unsupervised treadmill group (1.14 events/person-year, 95% CI 0.92 to 1.41) compared with the control group (1.88 events/person-year, 95% CI 1.58 to 2.21).</t>
  </si>
  <si>
    <t>Correspondence re: de Best et al</t>
  </si>
  <si>
    <t>Scholten-Peeters </t>
  </si>
  <si>
    <t>April</t>
  </si>
  <si>
    <t>https://doi.org/10.1016/j.jphys.2024.02.001</t>
  </si>
  <si>
    <t>Call for applications: Journal of Physiotherapy Scientiﬁc Editor</t>
  </si>
  <si>
    <t>Nele.devoogdt@kuleuven.be</t>
  </si>
  <si>
    <t>high-intensity interval training (MD 4.5, 95% CI 3.7 to 5.4</t>
  </si>
  <si>
    <t>mansueto.neto@ufba.br</t>
  </si>
  <si>
    <t>talia.barnet-hepples@sydney.edu.au</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</si>
  <si>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</si>
  <si>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support the use of remotely delivered physiotherapy for the treatment of some MSK conditions</t>
  </si>
  <si>
    <t>The mean between-group difference (95% CI) for the PSFS at 6 weeks was 2.7 points (–3.5 to 8.8)</t>
  </si>
  <si>
    <t>Duarte de Sena Fraga</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</si>
  <si>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</si>
  <si>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 mean differences of 82 minutes (95% CI 41 to 125), 8 minutes (95% CI 0 to 18) and 89 minutes (95% CI 45 to 132), respectively.</t>
  </si>
  <si>
    <t>Mean differences in change in the IRD between groups from baseline to gestation week 37 and from baseline to 6 weeks postpartum are reported with 95% CI.</t>
  </si>
  <si>
    <t>the HABIT-ILE group demonstrated higher AHA scores (MD 5.19 units; 95% CI 2.84 to 7.55</t>
  </si>
  <si>
    <t>The intervention improved confidence with prescription (MD 3.6, 95% CI 2.7 to 4.5) and application (MD 2.9, 95% CI 1.9 to 3.9)</t>
  </si>
  <si>
    <t>hayden.venville@health.nsw.gov.au</t>
  </si>
  <si>
    <t>Appraisal of Clinical Practice Guideline: National Institute for Health and Care Excellence (NICE) clinical practice guideline for myalgic encephalomyelitis (or encephalopathy)/chronic fatigue syndrome: diagnosis and management</t>
  </si>
  <si>
    <t>July</t>
  </si>
  <si>
    <t>gemma.altinger@sydney.edu.au</t>
  </si>
  <si>
    <t>https://doi.org/10.1016/j.jphys.2024.05.010</t>
  </si>
  <si>
    <t>Expressions of interest for the Journal of Physiotherapy Editorial Fellowship</t>
  </si>
  <si>
    <t>https://doi.org/10.1016/j.jphys.2024.05.011</t>
  </si>
  <si>
    <t>Call for applications for membership of the Editorial Board</t>
  </si>
  <si>
    <t>https://doi.org/10.1016/j.jphys.2024.05.012</t>
  </si>
  <si>
    <t>Readers’ Choice Award</t>
  </si>
  <si>
    <t>The hypothesis that very early mobilisation can prevent PPC and improve other outcomes should be tested in a high-quality RCT</t>
  </si>
  <si>
    <t>The evidence of postoperative early mobilisation to prevent postoperative ileus is weak.</t>
  </si>
  <si>
    <t>likely to reduce hospital length of stay by 3 days in patients with multiple co-morbidities (MD –3.3 days, 95% CI –6.2 to –0.3).5</t>
  </si>
  <si>
    <t>ianthe.boden@utas.edu.au</t>
  </si>
  <si>
    <t>Real-time video telerehabilitation shows comparable satisfaction and similar or better attendance and adherence compared with in-person physiotherapy: a systematic review</t>
  </si>
  <si>
    <t>j.simmich@uq.edu.au</t>
  </si>
  <si>
    <t>compared with the control group, the experimental group had a greater 6-minute walk distance (MD 40 m, 95% CI 24 to 56, prediction interval –6 to 86, n = 993, I2 = 58%, H2 = 2.4).</t>
  </si>
  <si>
    <t>sarah.dcosta@postgrad.curtin.edu.au</t>
  </si>
  <si>
    <t>Low to moderate quality evidence suggested that auditory cueing provided negligible effects on cadence (MD 2 steps/minute; 95% CI –12 to 16, I2 = 83%; n = 98)</t>
  </si>
  <si>
    <t>prof.lucasnascimento@gmail.com</t>
  </si>
  <si>
    <t>resulted in an unclear estimate when adjusted for trial, age, ASA and surgery category (adjusted MD –0.8 days, 95% CI –1.9 to 0.3)</t>
  </si>
  <si>
    <t>Ianthe.boden@utas.edu.au</t>
  </si>
  <si>
    <t>this study hypothesised that MMT will show additional benefits over exercise and sham MMT on headache frequency, intensity and disability over the short and long term in the management of patients with CGH.</t>
  </si>
  <si>
    <t>We were particularly interested in the effects on headache frequency, which showed immediate benefit favouring the MMT plus exercise group compared with the exercise alone group </t>
  </si>
  <si>
    <t>El-Sayed Felaya</t>
  </si>
  <si>
    <t>https://doi.org/10.1016/j.jphys.2024.09.001</t>
  </si>
  <si>
    <t>Corrigendum to ‘Trunk stabilising exercises promote sternal stability in patients after median sternotomy for heart valve surgery: a randomised trial’ [J Physiother 2022;68:197–202]</t>
  </si>
  <si>
    <t>joanne.glinsky@sydney.edu.au</t>
  </si>
  <si>
    <t>Da Conceição dos Santos </t>
  </si>
  <si>
    <t>NIV decreased length of stay to a worthwhile extent when compared with usual respiratory care (MD –1.4 days, 95% CI –2.2 to –0.5)</t>
  </si>
  <si>
    <t>adrianalunardi@hotmail.com</t>
  </si>
  <si>
    <t>Standardised mean difference (95% CI) of the effect of motor imagery priming on activity outcomes. Con = control group, Exp = experimental group.</t>
  </si>
  <si>
    <t>At week 5, the effect of the experimental intervention on pain-related self-efficacy was uncertain (MD 6, 95% CI –4 to 15). </t>
  </si>
  <si>
    <t>O'Keeffe</t>
  </si>
  <si>
    <t>Ribeiro Leite</t>
  </si>
  <si>
    <t>Correspondence re Essam El-Sayed Felaya et al</t>
  </si>
  <si>
    <t>Response to Nam et al</t>
  </si>
  <si>
    <t>Correspondence: Re Dr Vrieze et al</t>
  </si>
  <si>
    <t>pierre.bourgeois@outlook.be</t>
  </si>
  <si>
    <t>Physiotherapy</t>
  </si>
  <si>
    <t>10.1016/j.physio.2023.10.001 External Link</t>
  </si>
  <si>
    <t>cath.evans@flinders.edu.au</t>
  </si>
  <si>
    <t>10.1016/j.physio.2023.07.002 External Link</t>
  </si>
  <si>
    <t>10.1016/j.physio.2023.09.001 External Link</t>
  </si>
  <si>
    <t>10.1016/j.physio.2023.12.004 </t>
  </si>
  <si>
    <t>10.1016/j.physio.2023.10.007 External Link</t>
  </si>
  <si>
    <t>Pereira do Amaral</t>
  </si>
  <si>
    <t>10.1016/j.physio.2023.08.004 </t>
  </si>
  <si>
    <t>Van der lee</t>
  </si>
  <si>
    <t>10.1016/j.physio.2023.12.003 </t>
  </si>
  <si>
    <t>Lisa.vanderlee@health.wa.gov.au</t>
  </si>
  <si>
    <t>10.1016/j.physio.2023.09.002 External Link</t>
  </si>
  <si>
    <t>10.1016/j.physio.2023.10.004</t>
  </si>
  <si>
    <t>john.williams123@nhs.net</t>
  </si>
  <si>
    <t>10.1016/j.physio.2023.08.002 External Link</t>
  </si>
  <si>
    <t>agargya1989@gmail.com</t>
  </si>
  <si>
    <t>Andrés de la Barra Ortiz</t>
  </si>
  <si>
    <t>10.1016/j.physio.2023.09.005 </t>
  </si>
  <si>
    <t>hdelabarra@unab.cl</t>
  </si>
  <si>
    <t>10.1016/j.physio.2023.10.003 External Link</t>
  </si>
  <si>
    <t>lr-liao@126.com</t>
  </si>
  <si>
    <t>June</t>
  </si>
  <si>
    <t>Ananias</t>
  </si>
  <si>
    <t>10.1016/j.physio.2023.12.005 </t>
  </si>
  <si>
    <t>no significant difference in Lysholm score (mean difference −6.21, 95% CI −17.51 to 5.08; I2 =59%) or pain between the biofeedback group and the control group.</t>
  </si>
  <si>
    <t>10.1016/j.physio.2023.12.002 </t>
  </si>
  <si>
    <t>a significant difference emerged (d= −1.15, 95% CI = [−2.11 to 0.2], p = 0.03) with a calculated mean difference (MD) of −1.15 on the pain rating scale</t>
  </si>
  <si>
    <t>10.1016/j.physio.2024.01.001</t>
  </si>
  <si>
    <t>Exercise compared to a control condition or other conservative treatment options in patients with Greater Trochanteric Pain Syndrome: a systematic review and meta-analysis of randomized controlled trials</t>
  </si>
  <si>
    <t>Moderate-certainty evidence suggests that exercise likely reduces disease severity slightly in the long term (mean difference: 5.67 [95% CI, 2.03 to 9.30])</t>
  </si>
  <si>
    <t>10.1016/j.physio.2023.10.006</t>
  </si>
  <si>
    <t>10.1016/j.physio.2023.12.001 External Link</t>
  </si>
  <si>
    <t>Physiolab S1 cryocompression device was successfully able to reduce knee skin temperature to the therapeutic range of 10–15 °C within a 30-minute treatment. However, this was mostly only achieved when the 6 °C or 8 °C device temperature settings were used.</t>
  </si>
  <si>
    <t>Correlations between skin temperature and body mass (Spearman’s rho).† significant correlation (p &lt; 0.05).* significant correlation (p &lt; 0.01).</t>
  </si>
  <si>
    <t>https://clinicaltrials.gov/study/NCT05136482?term=NCT05136482&amp;rank=1</t>
  </si>
  <si>
    <t>10.1016/j.physio.2023.10.002 External Link</t>
  </si>
  <si>
    <t>Bulté-de Vries</t>
  </si>
  <si>
    <t>10.1016/j.physio.2023.10.008</t>
  </si>
  <si>
    <t>10.1016/j.physio.2023.09.004 External Link</t>
  </si>
  <si>
    <t>10.1016/j.physio.2023.09.003 External Link</t>
  </si>
  <si>
    <t>10.1016/j.physio.2024.02.005 </t>
  </si>
  <si>
    <t>This study found that women with FM who had undertaken AT experienced significantly greater improvements in pain and sleep quality compared with women who had undertaken LBT at follow-up.</t>
  </si>
  <si>
    <t>significant difference was found between the groups at follow-up (large effect size, Cohen’s d=0.8; 95% CI 0.1 to 1.5)</t>
  </si>
  <si>
    <t>P&lt; .05</t>
  </si>
  <si>
    <t>10.1016/j.physio.2024.02.004 </t>
  </si>
  <si>
    <t>https://www.physiotherapyjournal.com/article/S0031-9406(24)00431-0/fulltext</t>
  </si>
  <si>
    <t>10.1016/j.physio.2024.02.006</t>
  </si>
  <si>
    <t>10.1016/j.physio.2024.02.003 </t>
  </si>
  <si>
    <t>10.1016/j.physio.2024.02.002</t>
  </si>
  <si>
    <t>Look up from the waiting list and see the bigger picture’: a qualitative analysis of clinical specialist physiotherapist perspectives on low back pain care in Ireland</t>
  </si>
  <si>
    <t>10.1016/j.physio.2024.02.001</t>
  </si>
  <si>
    <t>The CPAx had a large responsiveness to change in scores compared to the moderate responsiveness of PFIT-s.</t>
  </si>
  <si>
    <t>The CPAx and PFIT-s ICU Day 1 scores demonstrated r = 0.62 (n = 67, p &lt; 0.001) and CPAx and PFIT-s ICU discharge scores r = 0.51 (n = 67, p &lt; 0.001) indicating moderate convergent validity.</t>
  </si>
  <si>
    <t>Sept</t>
  </si>
  <si>
    <t>10.1016/j.physio.2023.10.005</t>
  </si>
  <si>
    <t> Excellent inter-rater reliability (intraclass correlation coefficient [ICC] = 0.97; ranged 0.95–0.98)</t>
  </si>
  <si>
    <t>10.1016/j.physio.2024.01.007 </t>
  </si>
  <si>
    <t>10.1016/j.physio.2024.04.348 External Link</t>
  </si>
  <si>
    <t>Wing Mei Cheng</t>
  </si>
  <si>
    <t>10.1016/j.physio.2024.04.347</t>
  </si>
  <si>
    <t>10.1016/j.physio.2024.01.009 </t>
  </si>
  <si>
    <t>10.1016/j.physio.2024.04.349 External Link</t>
  </si>
  <si>
    <t>10.1016/j.physio.2024.05.002</t>
  </si>
  <si>
    <t> Participants in the AHA group may have spent less time in acute hospital (MD −0.8 days, 95% CI −2.3 to 0.7) than participants in the physiotherapy group.</t>
  </si>
  <si>
    <t>10.1016/j.physio.2024.01.003</t>
  </si>
  <si>
    <t>Our hypotheses were that all three interventions would lead to an increase in PSE and expectations over time and that higher expectations and PSE would lead to greater symptom resolution. </t>
  </si>
  <si>
    <t>Finally, our analyses did not reveal that improvements over time in patients’ expectations or PSE led to better outcomes since there were no time-by-resolution interaction. This interaction would have indicated that whether symptoms resolve or not is different based on how one of our predictive outcomes (patients’ expectations or PSE) evolve over time.</t>
  </si>
  <si>
    <t>10.1016/j.physio.2024.01.008</t>
  </si>
  <si>
    <t>p&gt;.05</t>
  </si>
  <si>
    <t>10.1016/j.physio.2024.01.004 </t>
  </si>
  <si>
    <t>There were significant correlations between the number of repetitions and age (r = −0.47, moderate, p &lt; 0.001)</t>
  </si>
  <si>
    <t>10.1016/j.physio.2024.03.005</t>
  </si>
  <si>
    <t>the mean difference between groups for PRWE questionnaire was 18.6 points (ES = 1.4; 95% CI = 0.9 to 1.9; p &lt; 0.001).</t>
  </si>
  <si>
    <t>10.1016/j.physio.2023.12.006</t>
  </si>
  <si>
    <t>Carriage of Neisseria meningitidis (meningococci) in the sputum of people with cystic fibrosis (CF): occupational health risks and mitigating interventions for physiotherapists</t>
  </si>
  <si>
    <t>10.1016/j.physio.2024.01.005</t>
  </si>
  <si>
    <t>mean difference 5.9, P = 0.05, 95% CI 0.0 to 11.9]</t>
  </si>
  <si>
    <t>10.1016/j.physio.2024.03.003</t>
  </si>
  <si>
    <t>Compared to participants without metabolic syndrome, those with metabolic syndrome were significantly less confident in their ability to change their lifestyle (MD −6.6 units, 95%CI −12.0 to −1.1)</t>
  </si>
  <si>
    <t>10.1016/j.physio.2024.02.007</t>
  </si>
  <si>
    <t>10.1016/j.physio.2024.03.004</t>
  </si>
  <si>
    <t>10.1016/j.physio.2024.01.006</t>
  </si>
  <si>
    <t>10.1016/j.physio.2024.05.001</t>
  </si>
  <si>
    <t>10.1016/j.physio.2024.06.001</t>
  </si>
  <si>
    <t>10.1016/j.physio.2024.07.003</t>
  </si>
  <si>
    <t>https://www.crd.york.ac.uk/PROSPERO/view/CRD42022304063</t>
  </si>
  <si>
    <t>10.1016/j.physio.2024.101413</t>
  </si>
  <si>
    <t>Similar results were found between studies (n.participants = 339, Supplementary Fig. 2) with a MD of 3.34 points (95%CI: −0.41,7.09; p = 0.08).</t>
  </si>
  <si>
    <t>https://www.crd.york.ac.uk/PROSPERO/view/CRD42021286834</t>
  </si>
  <si>
    <t>10.1016/j.physio.2024.101417</t>
  </si>
  <si>
    <t> It was estimated that 5 to 10 days of KT use was required to exceed the MCID of 2 points described in the literature for VAS [41] (mean difference at 5 days = −1.49, 95% CI = −1.74 to −1.23; at 10 days = −2.63, 95% CI = −3.05 to −2.22).</t>
  </si>
  <si>
    <t>https://www.crd.york.ac.uk/PROSPERO/view/CRD42023388174</t>
  </si>
  <si>
    <t> During certain walking phases, CAI participants demonstrated significantly more ankle inversion (unit: degree) compared to non-CAI controls, healthy controls, and copers, with WMD: 3.71 (95% CI: 3.15 to 4.27, I2: 18%, p &lt; 0.00001)</t>
  </si>
  <si>
    <t>Riordan</t>
  </si>
  <si>
    <t>10.1016/j.physio.2024.101423</t>
  </si>
  <si>
    <t>A challenge to my professional identity’- resisting the shift from over-management to self-management for back pain within an implementation trial: a qualitative study</t>
  </si>
  <si>
    <t>10.1016/j.physio.2024.101427</t>
  </si>
  <si>
    <t>10.1016/j.physio.2024.101416</t>
  </si>
  <si>
    <t>Data presented in this study are available under the terms of the Creative Commons Attribution 4.0 International (CC BY 4.0) from Zenodo at: https://doi.org/10.5281/zenodo.7428386</t>
  </si>
  <si>
    <t>10.1016/j.physio.2024.101419</t>
  </si>
  <si>
    <t>10.1016/j.physio.2024.07.001</t>
  </si>
  <si>
    <t>10.1016/j.physio.2023.09.006</t>
  </si>
  <si>
    <t>fatihozden@mu.edu.tr</t>
  </si>
  <si>
    <t>10.1016/j.physio.2024.01.002</t>
  </si>
  <si>
    <t>10.1016/j.physio.2024.03.002</t>
  </si>
  <si>
    <t>Erratum to “Maximum tolerable daily dose of mirror movement therapy ankle exercises after stroke: an early phase dose screening study” [Physiotherapy 122 (2024) 30–39]</t>
  </si>
  <si>
    <t>Erratum</t>
  </si>
  <si>
    <t>Implementing Evidence-Based Care Relies on a Whole Lot More Than the Creation of Generalizable Research</t>
  </si>
  <si>
    <t>delitto@pitt.edu</t>
  </si>
  <si>
    <t>Accreditation Can Advance Excellence in Physical Therapist Education: A Call to Action</t>
  </si>
  <si>
    <t>A negative correlation was also identified between the FES-I and both the SPPB score (r = −0.59; P &lt; .001)</t>
  </si>
  <si>
    <t>mean difference of 10.46 cm H2O (95% CI = 2.83 to 18.19) (I2 = 70%).</t>
  </si>
  <si>
    <t>In 16 of 19 patients (84.2%) experienced symptoms on at least 1 test, compared to 1 of 19 HC (5.2%)</t>
  </si>
  <si>
    <t>P &lt;.01</t>
  </si>
  <si>
    <t>This subgrouping approach enabled relation of the subtypes with the prognosis of pain in the patients. Although future studies are required to validate our findings, the assessment of pain quality could be useful to classify patients with pain after stroke and to predict their pain prognosis according to the subtypes. </t>
  </si>
  <si>
    <t>https://clinicaltrials.gov/study/NCT02066935?term=NCT02066935&amp;rank=1</t>
  </si>
  <si>
    <t>The data on which the analyses are based are available upon request on the Open Science Framework website at https://osf.io/zg97b/ and https://osf.io/qhmdg/.</t>
  </si>
  <si>
    <t>nicola.marotta@unicz.it</t>
  </si>
  <si>
    <t>On “Is Clinical Research as Helpful to Clinicians as It Could Be?” Turolla A, Guccione AA, Tedeschi R, Pillastrini P. Phys Ther. 2023;103:pzad060.</t>
  </si>
  <si>
    <t>Lauren.hinrichs-kinney@cuanschutz.edu</t>
  </si>
  <si>
    <t>We hypothesized that the decrease in pain and improvement in knee function following surgery would be associated with reduced attentional cost of gait. Furthermore, we hypothesized that patients with larger improvements in pain, proprioception, dynamic balance, and balance confidence will have larger decrements in DTCs following surgery.</t>
  </si>
  <si>
    <t>Contrary to our first hypothesis, there were no differences in gait DTCs before and after surgery, despite a significant improvement in pain. </t>
  </si>
  <si>
    <t>Results showed that only change in dynamic balance was positively associated with change in gait speed (Fig. 3) and negatively associated with stride time DTC, suggesting that patients who improved their balance also improved their gait speed (r = 0.43; P = .01) and stride time DTC (r = −0.49; P &lt; .001) following surgery</t>
  </si>
  <si>
    <t>https://clinicaltrials.gov/study/NCT04877873?term=NCT04877873&amp;rank=1</t>
  </si>
  <si>
    <t>Brüggemann</t>
  </si>
  <si>
    <t>jociane@santacasa.org.br</t>
  </si>
  <si>
    <t>https://www.isrctn.com/ISRCTN17115599</t>
  </si>
  <si>
    <t>Holistic Care for People Living With Chronic Musculoskeletal Pain: The Relevance and Importance of Sexual Function </t>
  </si>
  <si>
    <t> There were significant positive correlations between the item totals overall and for each area on the NSMDA and the TMC which were moderate (range in r = 0.40–0.61)</t>
  </si>
  <si>
    <t>P&lt;0.05</t>
  </si>
  <si>
    <t>Author Response to Ozudogru Celik T. Phys Ther. 2024;104:pzae046.</t>
  </si>
  <si>
    <t>We hypothesized that, as has been observed among several REM groups elsewhere in health care education, learners will report more shortcomings in their DPT education experience than their non-minoritized peers, but that they may also be more likely than their peers to prioritize caring for people from underserved communities.</t>
  </si>
  <si>
    <t>individuals from REM groups appear to be at greater risk for adverse exposures than their peers. REM groups should be paired with rigorous examination of student satisfaction</t>
  </si>
  <si>
    <t>P &lt; .012</t>
  </si>
  <si>
    <t>Cultural Responsiveness in Academic Physical Therapy: An Administrative Case Report </t>
  </si>
  <si>
    <t>Jennifer.Alison@sydney.edu.au</t>
  </si>
  <si>
    <t xml:space="preserve"> 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</si>
  <si>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</si>
  <si>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This study revealed bilateral widespread hypersensitivity to pressure pain, as expressed by lower PPT in both symptomatic and distant pain-free areas, and structural morphological changes of the wrist extensor tendon, but not the ERCB or supinator muscle, in individuals with LE</t>
  </si>
  <si>
    <t>A significant, but small, positive association between ECRB muscle width and PPT at the lateral epicondyle (r = 0.341, P = .041) was found</t>
  </si>
  <si>
    <t>rebeca@erawinc.com</t>
  </si>
  <si>
    <t>lkeyser@mamallc.org</t>
  </si>
  <si>
    <t>Diversity, Equity, Inclusion, and Antiracism Research in Physical Therapy Over the Last 25 Years: A Scoping Review</t>
  </si>
  <si>
    <t>we hypothesize that a small percentage of physical therapy research studies investigating diversity, equity, and inclusion will include discussions of racism.</t>
  </si>
  <si>
    <t>Findings from the scoping review supported the hypothesis that a small percentage of published studies investigating issues related to diversity, equity, and inclusion in physical therapy would include substantial discussions of racism.</t>
  </si>
  <si>
    <t>https://osf.io/34qve</t>
  </si>
  <si>
    <t>The full list of included articles that support the findings of this study are openly available in Open Science Framework at https://osf.io/kh528/?view_only=ede236cfc1f941dd9e25c4a90d23333c.</t>
  </si>
  <si>
    <t>We hypothesized that self-reported pain intensity at baseline would differ between Black participants and non-Hispanic White participants, and pain catastrophizing and pain self-efficacy would each mediate this difference. We further hypothesized that race would moderate the relationship between baseline pain catastrophizing and self-efficacy with pain intensity outcomes assessed after 12 weeks.</t>
  </si>
  <si>
    <t>As hypothesized, race-based differences in pain intensity at baseline were mediated by pain catastrophizing and self-efficacy. We also found that race moderated the relationship between baseline pain catastrophizing and self-efficacy and pain intensity outcomes after 12 weeks. </t>
  </si>
  <si>
    <t>https://clinicaltrials.gov/study/NCT03168165?term=NCT03168165&amp;rank=1</t>
  </si>
  <si>
    <t>https://doi.org/10.1101/2023.10.10.23296844</t>
  </si>
  <si>
    <t>Romanow Pascal</t>
  </si>
  <si>
    <t>We hypothesize that the falls prevention program created will be acceptable to clinicians and people who use it, and that completing the exercise program for 8 weeks will help to decrease both fall risk and fear of falling in individuals poststroke</t>
  </si>
  <si>
    <t>Based on our results, a falls prevention program tailored toward functional activities while considering geographical and environmental factors can be effective in decreasing both fall risk and fear of falling in this population.</t>
  </si>
  <si>
    <t>The data that support the findings of this study are available upon reasonable request from the corresponding author</t>
  </si>
  <si>
    <t>Colon-Semenza</t>
  </si>
  <si>
    <t>The data that support the findings of this study are available from the corresponding author, C.C-S., upon reasonable request.</t>
  </si>
  <si>
    <t>Geographic Inequity in Physical Medicine and Rehabilitation Services: An Administrative Case Report of Successful Advocacy for Change</t>
  </si>
  <si>
    <t>Our findings indicate that activity and participation have stronger associations with falls, weaker associations for hospitalizations, and weakest associations for ED visits.</t>
  </si>
  <si>
    <t>18% lower rate of falls (IRR = 0.82, 95% CI = 0.74–0.92) for each fivepoint higher score in activity as measured by LLFDI-overall function</t>
  </si>
  <si>
    <t>https://clinicaltrials.gov/study/NCT01986647?term=NCT01986647&amp;rank=1</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</si>
  <si>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</si>
  <si>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</si>
  <si>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Hip and knee muscle strength on both the surgical and nonsurgical sides in female patients may not recover to the same level observed in control participants 12 months after THA</t>
  </si>
  <si>
    <t>All hip muscles (flexor, extensor, and abductor) on the surgical side showed significantly lower strength than that on the nonsurgical side before and 3 and 6 months after THA ( P &lt; .05), with a lower effect size than that for control participants (Tabs. 2 and 3).</t>
  </si>
  <si>
    <t>Upper Limb Function in People With Upper and Lower Limb Loss 8 Years Postinjury: The Armed Services Trauma Outcome Study (ADVANCE) Cohort Study</t>
  </si>
  <si>
    <t>The aims of this study were to test the following hypotheses in the Injured group is greater than the Uninjured (control) group; (1) UL disability in people with lower limb loss is greater than the Uninjured group; (2) UL disability in people with major UL loss is greater than in people with partial UL loss; and (3) UL disability in people with major and partial UL loss is greater than the Uninjured group and remaining Injured subgroups.</t>
  </si>
  <si>
    <t>In conclusion, there is some evidence for more UL disability in people with lower limb loss compared to an Uninjured comparison group 8 years after injury, but it is not currently clinically significant. People with major and partial UL loss have more UL disability than other Injured subgroups and the Uninjured control group, but this is low compared to other reported populations</t>
  </si>
  <si>
    <t>The small, nonsignificant difference in DASH scores between Inj-LL and the Uninjured group (0.83 vs 0.00; P = .06)</t>
  </si>
  <si>
    <t>The findings of this study indicate that the management of LBP in veterans primarily focuses on active interventions, which is consistent with recommendations from current CPGs. In most cases, the number of physical therapist visits, duration of care, and the escalation-of-care events were lower for patients who only received active interventions, as compared with those who received a combination of active and passive interventions</t>
  </si>
  <si>
    <t>The estimated 30-Second Chair-Stand test and 6-Minute Walk Test mean scores improved within groups for both groups (baseline to 14 weeks).</t>
  </si>
  <si>
    <t>https://clinicaltrials.gov/study/NCT03226106?term=NCT03226106&amp;rank=1</t>
  </si>
  <si>
    <t>A deidentified database will be publicly available through the trial registry.</t>
  </si>
  <si>
    <t>Van Allen</t>
  </si>
  <si>
    <t>Prestroke Physical Activity Matters for Functional Limitations: A Longitudinal Case–Control Study of 12,860 Participants</t>
  </si>
  <si>
    <t>We hypothesized that higher levels of prestroke physical activity would reduce poststroke functional limitations in a cohort of people with stroke. We further hypothesized that this beneficial effect of physical activity would be weaker in a cohort of participants without stroke matched for baseline (ie, before participants from either cohort had experienced a stroke) age, sex, body mass index, ADL and IADL limitations, and country of residence over a similar number of follow-up years</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</si>
  <si>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</si>
  <si>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The SHARE dataset is available at http://www.share-project.org/data-access.html</t>
  </si>
  <si>
    <t>P&lt; 2.0 × 10*−16</t>
  </si>
  <si>
    <t>Our study showed associations with country and age of video recording that varied among these categories, and these will be considered in turn.</t>
  </si>
  <si>
    <t>Older infants had more normal posture patterns (r = .206, P = .005)</t>
  </si>
  <si>
    <t>All I Really Needed to Know as a Researcher I Learned Playing D&amp;D </t>
  </si>
  <si>
    <t>Moran Tovin</t>
  </si>
  <si>
    <t>De-identified case descriptions used for qualitative analysis are available upon request.</t>
  </si>
  <si>
    <t>Associations of Co-Occurring Chronic Conditions With Use of Rehabilitation Services in Older Adults With Back Pain: A Population-Based Cohort Study </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</si>
  <si>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</si>
  <si>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that older adults with back pain and a greater number of chronic conditions had increased use of any rehabilitation compared to those with 0 or 1 condition</t>
  </si>
  <si>
    <t>https://clinicaltrials.gov/study/NCT03632122?term=NCT03632122&amp;rank=1</t>
  </si>
  <si>
    <t>We observed greater increases (mean difference = 8%; 95% CI = 5%–11%) in level of adoption among physical therapists with a specialization in geriatrics than in physical therapists without that specialization.</t>
  </si>
  <si>
    <t>https://clinicaltrials.gov/study/NCT03212859?term=NCT03212859&amp;rank=1</t>
  </si>
  <si>
    <t>Data of the randomized trial can be accessed through: https://lifesciences.datastations.nl/dataset.xhtml?persistentId=doi:10.17026/dans-xrr-br4c. </t>
  </si>
  <si>
    <t>Computerized Adaptive Testing for the Berg Balance Scale Improves Measurement Efficiency Without Compromising Precision in People With Stroke </t>
  </si>
  <si>
    <t>It was hypothesized an item response theory analysis with the Andrich Rating Scale Model (RSM)29,30 would confirm the measurement properties of the BBS previously reported for persons poststroke.25,27 Additionally, it was hypothesized simulated CAT would demonstrate improved measurement efficiency without compromising precision compared to the full administration of the BBS.</t>
  </si>
  <si>
    <t>These results support the hypothesis that BBS CAT can efficiently measure balance ability with a high degree of precision. BBS CAT measured balance ability within a half logit of error using 4 to 5 items for most participants.</t>
  </si>
  <si>
    <t>Residual correlations from a one-factor confirmatory analysis between all items were between −0.2 and 0.2 indicating items were independent</t>
  </si>
  <si>
    <t>https://clinicaltrials.gov/study/NCT00243919?term=NCT00243919&amp;rank=1</t>
  </si>
  <si>
    <t>Iijima</t>
  </si>
  <si>
    <t>https://clinicaltrials.gov/study/NCT00760656?term=NCT00760656&amp;rank=1</t>
  </si>
  <si>
    <t>Lopez-de-uralde-villanueva</t>
  </si>
  <si>
    <t>New Protocol for Evaluating Maximum Inspiratory Pressure: Concurrent Validity and Test-Retest Reliability </t>
  </si>
  <si>
    <t>On “Concerns on the Science and Practice of a Movement System.” Joyce CT, Beneciuk JM, George SZ. Phys Ther. 2023;103:pzad087</t>
  </si>
  <si>
    <t>On “Is it Time to Reframe How Health Care Professionals Label Musculoskeletal Conditions?” Zadro JR, O’Keeffe M, Ferreira GE. Phys Ther. 2024;104:pzae018</t>
  </si>
  <si>
    <t>News From the Foundation for Physical Therapy Research, November 2024 </t>
  </si>
  <si>
    <t>findings did not support our hypothesis that the PMC intervention would lead to greater physical function improvements compared to enhanced UC delivered over a target of 12 visits during a 60-day period.</t>
  </si>
  <si>
    <t>https://clinicaltrials.gov/study/NCT02905370?term=NCT02905370&amp;rank=1</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</si>
  <si>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</si>
  <si>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t>
  </si>
  <si>
    <t>Data will be made available upon request</t>
  </si>
  <si>
    <t>There was also a notable difference between SCCEs and CIs on how they perceived the instrument helping them identify CI needs as an educator, [χ2(1, N = 204) = 5.89, P = .022].</t>
  </si>
  <si>
    <t>Due to restrictions, these data are not available to be shared by the authors but may be accessed upon request from NHATS and CMS.</t>
  </si>
  <si>
    <t>“I Have Faith in God That I Will Get Better”—The Multidimensional Perceptions and Expectations of Patients With Chronic Shoulder Pain: A Qualitative Analysis of Common Sense </t>
  </si>
  <si>
    <t>However, the data can be obtained from the authors upon reasonable request and with the permission of the study participants</t>
  </si>
  <si>
    <t>A prehabilitation program based on Nordic walking and therapeutic education in patients who had breast cancer and were receiving NAT is effective in increasing functional capacity and physical activity levels before surgery, reducing cancerrelated fatigue, and preventing upper body dysfunction prior Downloaded from https://academic.oup.com/ptj/article/104/12/pzae151/7826672 by University of Ottawa user on 07 July 2025 8 Prehabilitation for Patients Undergoing Neoadjuvant Therapy for Breast Cancer to surgery.</t>
  </si>
  <si>
    <t>the difference between the prehab and control groups was significant (t = −2.257, df = 232; α = .05; unpaired, 2-tailed, P = .025),</t>
  </si>
  <si>
    <t>https://clinicaltrials.gov/study/NCT05216302?term=NCT05216302&amp;rank=1</t>
  </si>
  <si>
    <t>Data leading to the results of this study can be available upon a reasonable request to the corresponding author.</t>
  </si>
  <si>
    <t>Thiveos</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</si>
  <si>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</si>
  <si>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</si>
  <si>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 We observed differences in thickness and thickness pattern when comparing nulliparous versus primiparous and multiparous women, but not between both postpartum women conditions.</t>
  </si>
  <si>
    <t>For intragroup abdominal muscle comparisons, nulliparous women had significant differences between all abdominal muscles (P &lt; .001)</t>
  </si>
  <si>
    <t>Supplementary Data for this article are available online.</t>
  </si>
  <si>
    <t>P &gt; .05</t>
  </si>
  <si>
    <t>k.dao@tufts.edu</t>
  </si>
  <si>
    <t>Pat.camp@hli.ubc.ca</t>
  </si>
  <si>
    <t>menaka.louis@griffithuni.edu.au</t>
  </si>
  <si>
    <t>Career satisfaction demonstrated significant positive total effects from both resilience (r = .110) and basic psychological need satisfaction at work (r = .459)</t>
  </si>
  <si>
    <t>Data supporting the results of this study are available on the Open Science Framework (https://osf.io/tebmn/)</t>
  </si>
  <si>
    <t>Although NMES-enhanced physical therapy showed a statistically significant improvement from baseline exceeding the minimal clinically relevant difference at all follow-up time points</t>
  </si>
  <si>
    <t>in the physical therapist group (difference in means of 64%; 95% CI = 14% to 115%; P = .017)</t>
  </si>
  <si>
    <t>https://www.isrctn.com/ISRCTN10085480</t>
  </si>
  <si>
    <t>Original study data is available upon request.</t>
  </si>
  <si>
    <t>Effects of Perturbation-Based Treadmill Training on Balance Performance, Daily Life Gait, and Falls in Older Adults: REACT Randomized Controlled Trial </t>
  </si>
  <si>
    <t>We hypothesized that participants in the REACT group (with perturbations) would show larger effects than those in the control group (without perturbations) on all outcome measures.</t>
  </si>
  <si>
    <t>agree with a significant reduction of falls in the REACT group</t>
  </si>
  <si>
    <t>Delta values did not significantly differ between groups, but significant improvements across both groups were found for the Mini-BESTest total scores (3 [−7, 10] [P &lt; .001])</t>
  </si>
  <si>
    <t>Mean Difference (95% CI) ; Before intervention ; After intervention</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</si>
  <si>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</si>
  <si>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Treatment with CFT was superior to CORE-MT in reducing pain intensity and increasing function with a large posttreatment effect size in patients with chronic low back pain after spinal surgery.</t>
  </si>
  <si>
    <t>In the analysis of primary outcomes, CFT was more effective than CORE-MT in reducing pain (MD = 2.42; 95% CI = 1.69 to 3.14; effect size = 0.85)</t>
  </si>
  <si>
    <t>https://ensaiosclinicos.gov.br/rg/RBR-928rqc</t>
  </si>
  <si>
    <t>Data bank (deidentified participant data), R-scripts, and the printed results of the statistical analysis are available at: Meziat, Ney (2022), “Trial CFT for FBSS,” Mendeley Data, V1, doi: 10.17632/vwp8wmyw8p.1</t>
  </si>
  <si>
    <t>https://clinicaltrials.gov/study/NCT03378440?term=NCT03378440&amp;rank=1</t>
  </si>
  <si>
    <t>The mean difference was 0.15 (4.70 at first test and 4.50 at second test)</t>
  </si>
  <si>
    <t>Netherlands Trial Register (NTR7463)</t>
  </si>
  <si>
    <t>Data are available from the authors upon request.</t>
  </si>
  <si>
    <t>The Movement Assessment Battery for Children Second Edition in Ages 3 to 6 Years: A Cross-Cultural Comparison for Children in Taiwan</t>
  </si>
  <si>
    <t>The effect size ranged from 0.55 to 1.08. Children in Taiwan performed better on MD and BAL and on the total scale. </t>
  </si>
  <si>
    <t>The data that support the findings of this study are available from the first author, CYH, upon reasonable request.</t>
  </si>
  <si>
    <t>We hypothesized that participants would report being satisfied with the wearable device and telehealth counseling physical activity intervention, and within-participant improvements in outcomes would be larger for the intervention group when compared descriptively to a usual care group.</t>
  </si>
  <si>
    <t>A physical activity intervention incorporating wearable technology and telehealth counseling from a physical therapist appears to be feasible and acceptable for patients recovering from lumbar spine surgery</t>
  </si>
  <si>
    <t>https://clinicaltrials.gov/study/NCT04591249?term=NCT04591249&amp;rank=1</t>
  </si>
  <si>
    <t>The dataset used and analyzed for the current study is available by reasonable request and at the discretion of the corresponding author.</t>
  </si>
  <si>
    <t>We hypothesized that video-based gait parameters measured during treadmill walking would be more accurate than those measured during overground walking and that video-based kinematics from more proximal joints (eg, hip and knee) would be measured more accurately than ankle kinematics.</t>
  </si>
  <si>
    <t>ICCs indicated excellent reliability for all step length and step time analyses</t>
  </si>
  <si>
    <t>The data underlying this article are available in GitHub at https://github.com/janstenum/GaitAnalysis-PoseEstimation.</t>
  </si>
  <si>
    <t>https://clinicaltrials.gov/study/NCT04411420?term=NCT04411420&amp;rank=1</t>
  </si>
  <si>
    <t>Quantifying Turning Tasks With Wearable Sensors: A Reliability Assessment </t>
  </si>
  <si>
    <t>Excellent test–retest reliability was found for peak turning speed of the 180-degree turn at the trunk (ICC = 0.76) and lumbar segments (ICC = 0.75) during the 1 MW. </t>
  </si>
  <si>
    <t>angela.weston@utah.edu</t>
  </si>
  <si>
    <t>n.hancock@uea.ac.uk</t>
  </si>
  <si>
    <t>we hypothesize that paretic arm use (ie, motor performance) will be associated with measures of motor capacity and self-efficacy. We expect that self-reported measures of arm use may have a weaker relationship with sensor-based measures of motor performance, as self-reported measures are known to vary greatly with direct measures of activity.</t>
  </si>
  <si>
    <t>The results support our hypothesis that motor capacity and sensor-based performance measures are closely related</t>
  </si>
  <si>
    <t>test the hypothesis that regular aerobic exercise can alter the trajectory of PD.</t>
  </si>
  <si>
    <t>https://clinicaltrials.gov/study/NCT04000360?term=NCT04000360&amp;rank=1</t>
  </si>
  <si>
    <t>https://clinicaltrials.gov/study/NCT05456126?term=NCT05456126&amp;rank=1</t>
  </si>
  <si>
    <t>Data are available on reasonable request</t>
  </si>
  <si>
    <t>O'Brien</t>
  </si>
  <si>
    <t>We hypothesized that incorporating lower-limb IMU data would improve the prediction of discharge outcomes relative to models trained on clinician-scored FAs and demographic and clinical patient information (PI) alone.</t>
  </si>
  <si>
    <t>For patients who were ambulatory at admission, we found that the IMU sensor data recorded from the lumbar and ankles during walking tasks improved early predictions of poststroke inpatient rehabilitation outcomes</t>
  </si>
  <si>
    <t>Accuracy rates differed across activities (χ2(2) = 19.9, P &lt; .001)</t>
  </si>
  <si>
    <t>Differences between groups revealed that participants in group 1 were significantly taller (P = .01) and heavier (P = .043)</t>
  </si>
  <si>
    <t>https://clinicaltrials.gov/study/NCT05005416?term=NCT05005416&amp;rank=1</t>
  </si>
  <si>
    <t>https://doi.org/10.1093/ptj/pzad147</t>
  </si>
  <si>
    <t>A Call to Action for Mental and Behavioral Health Stakeholders: Use Physical Therapists to Close the Gap in Depression Care</t>
  </si>
  <si>
    <t>andres.jung@posteo.de</t>
  </si>
  <si>
    <t>Effects of Analgesics on Self-Reported Physical Function and Walking Ability in People With Hip or Knee Osteoarthritis: A Systematic Review and Meta-Analysis </t>
  </si>
  <si>
    <t>silje.h.sveaas@uia.no</t>
  </si>
  <si>
    <t>Herranz-Gomez</t>
  </si>
  <si>
    <t>cvarangotreille@gmail.com</t>
  </si>
  <si>
    <t>do Nascimento Santos</t>
  </si>
  <si>
    <t>https://doi.org/10.1093/ptj/pzad161</t>
  </si>
  <si>
    <t>On “Relationships Between Burnout and Resilience: Experiences of Physical Therapists and Occupational Therapists During the COVID–19 Pandemic.” Roundy PE, Stearns ZR, Willis MW, et al. Phys Ther. 2023;103:pzad022</t>
  </si>
  <si>
    <t>Author Response to Swisher et al</t>
  </si>
  <si>
    <t>Reevaluating Rehabilitation Practice for Patients Who Were Critically Ill After COVID-19 Infection: An Administrative Case Report </t>
  </si>
  <si>
    <t>Malachy.Clancy@jefferson.edu</t>
  </si>
  <si>
    <t>gusplaza@ucm.es</t>
  </si>
  <si>
    <t>We hypothesized that patients with a larger proportion of physical therapist visits with at least 1 passive intervention and those with care that included a larger proportion of passive interventions would have greater likelihood of having 1-year escalation-of-care events. We also hypothesized that the use of CPG-recommended interventions, such as manual therapy in addition to active interventions, will reduce odds of 1-year escalation-of-care events as compared to the use of active interventions alone.</t>
  </si>
  <si>
    <t>The findings from the current study suggest that greater utilization of passive interventions for management of LBP may result in greater likelihood of receiving opioid prescriptions, spinal injections, and specialty care visits. In addition, passive interventions used in conjunction with active interventions were no better than active interventions alone.</t>
  </si>
  <si>
    <t>https://doi.org/10.1093/ptj/pzad168</t>
  </si>
  <si>
    <t>We hypothesized that by improving movement compensations, gait would be more efficient, and we would observe greater distance walked in the 6MWT if FSI was successful.</t>
  </si>
  <si>
    <t>the results of this investigation did not support our hypothesis that FSI improves physical function after THA more than a standardized rehabilitation program.</t>
  </si>
  <si>
    <t>a between-group difference of −25.6 m (95% CI = −55.7 to 4.5 m; P = .09)</t>
  </si>
  <si>
    <t>https://clinicaltrials.gov/study/NCT02920866?term=NCT02920866&amp;rank=1</t>
  </si>
  <si>
    <t>https://clinicaltrials.gov/study/NCT05103462?term=NCT05103462&amp;rank=1</t>
  </si>
  <si>
    <t>we hypothesized that dmPFC would be more active during periods of additional motivation and would have greater motivation-related activity than other brain regions. We also hypothesized that greater dmPFC activation would be associated with more self-determined motivation and faster walking.</t>
  </si>
  <si>
    <t>As hypothesized, dmPFC was more active during extra-motivation trials, and greater dmPFC activity was associated with more self-determined motivation for exercise and faster walking speeds. In addition, dmPFC was the only tested brain region that was associated with both self-reported motivation and walking speed.</t>
  </si>
  <si>
    <t>medrxiv</t>
  </si>
  <si>
    <t>https://www.biorxiv.org/content/10.1101/2022.12.30.522346v1</t>
  </si>
  <si>
    <t>Effect sizes for all outcomes ranged between 0.11 and 0.95.</t>
  </si>
  <si>
    <t>https://clinicaltrials.gov/study/NCT04265664?term=NCT04265664&amp;rank=1</t>
  </si>
  <si>
    <t>chenxi8@mail.sysu.edu.cn</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</si>
  <si>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</si>
  <si>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</si>
  <si>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Raters were found to have excellent interrater reliability for both the in-person SARA (ICC [2,4] = 0.97; n = 19) and the telehealth SARA (ICC [2.4] = 0.98; n = 14) (Tab. 2).</t>
  </si>
  <si>
    <t>On “Fragility and Back Pain: Lessons From the Frontiers of Biopsychosocial Practice.” Nicholls DA. Phys Ther. 2023;103:pzad040.</t>
  </si>
  <si>
    <t>PeterStilwell@dal.ca</t>
  </si>
  <si>
    <t>On “Fragility and Back Pain: Lessons From the Frontiers of Biopsychosocial Practice.” Nicholls DA. Phys Ther. 2023; 103:pzad040.</t>
  </si>
  <si>
    <t>beneciuk@phhp.ufl.edu</t>
  </si>
  <si>
    <t>Ozudogru</t>
  </si>
  <si>
    <t>On “Post–COVID-19 Intensive Care Unit-Acquired Weakness Compromises Long-Term Functional Status.” Schmidt D, Margarites AG, Alvarenga LPKB, Paesi PM, Friedman G, Sbruzzi G. Phys Ther. 2023;103:pzad117.</t>
  </si>
  <si>
    <t>tugbaozudogru0626@gmail.com</t>
  </si>
  <si>
    <t>tiffany.shubert@gmail.com</t>
  </si>
  <si>
    <t>We hypothesized that AI-generated personal statements would exhibit lower lexical sophistication than those written by humans.</t>
  </si>
  <si>
    <t>Supporting our hypothesis, ChatGPT-generated narratives are less lexically sophisticated, displaying less diverse word choices and phrasing strategies, making them more predictable.</t>
  </si>
  <si>
    <t>Recurrence plots from AI-generated personal statements were more recurrent (mean difference = 0.23% REC)</t>
  </si>
  <si>
    <t>There was a significant effect (MD = −5.92; 95% CI = −7.94 to −3.90) </t>
  </si>
  <si>
    <t>https://www.crd.york.ac.uk/PROSPERO/view/CRD42021232342</t>
  </si>
  <si>
    <t>Mean Difference Between Sexes Assigned at Birth (95% CI)</t>
  </si>
  <si>
    <t>uavaler@ucm.es</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</si>
  <si>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 (2) there would be no significant difference between the groups on the above-listed measures after the intervention is completed; (3) the P-AA group would achieve greater gains than the standard care group between the initial and final evaluations on the FSOS10 used to assess the use of both sides of the body for movement and play; and (4) the P-AA group would demonstrate higher TBS Version 2.212 scores than the standard care group, based on participants’ behavior during intervention sessions.</t>
  </si>
  <si>
    <t>Results supported 3 of 4 study hypotheses. Hypothesis 1 was supported only partially, with smaller effect sizes and CIs crossing zero for the P-AA group on several outcome measures</t>
  </si>
  <si>
    <t>https://clinicaltrials.gov/study/NCT02824848?term=NCT02824848&amp;rank=1</t>
  </si>
  <si>
    <t>The Chi-square analysis showed no statistically significant differences among the participants who had pelvic symptoms at 3 months but no longer reported symptoms at 12 months postpartum.</t>
  </si>
  <si>
    <t>https://clinicaltrials.gov/study/NCT03703804?term=NCT03703804&amp;rank=1</t>
  </si>
  <si>
    <t>https://clinicaltrials.gov/study/NCT04734561?term=NCT04734561&amp;rank=1</t>
  </si>
  <si>
    <t>The data that support the findings of the study are available on request from the corresponding author, upon reasonable request.</t>
  </si>
  <si>
    <t>Whole-Body Vibration to Improve Physical Function Parameters in Nursing Home Residents Older Than 80 Years: A Systematic Review With Meta-Analysis</t>
  </si>
  <si>
    <t>The mean difference between groups was 1.2 (95% CI = 0.8 to 1.6)</t>
  </si>
  <si>
    <t>aura.podschun@ahu.edu</t>
  </si>
  <si>
    <t>The Needs and Experiences of Patients Returning to Work After Total Knee Arthroplasty and Total Hip Arthroplasty: A Systematic Review and Meta-Synthesis </t>
  </si>
  <si>
    <t>CIMT might upregulate the Sox2 expression in the brain of rats with HCP and help Fyn transcription to overcome the RhoA/ROCK2 pathway</t>
  </si>
  <si>
    <t>the expression of Fyn was negatively correlated with RhoA/ROCK2 (rs = −0.483 and −0.488, respectively</t>
  </si>
  <si>
    <t>The datasets used and analyzed during the current study are available from the corresponding author on reasonable request.</t>
  </si>
  <si>
    <t>kittyhelu@126.com</t>
  </si>
  <si>
    <t>Telerehabilitation in Physical Therapist Practice: A Clinical Practice Guideline From the American Physical Therapy Association </t>
  </si>
  <si>
    <t>The percentage of participants who could score 3 or higher for trunk extensor strength was significantly lower in the TRAM group than in the control group (72.5% and 93.3%, respectively) (χ21,0.95 = 4.92 [P = .025])</t>
  </si>
  <si>
    <t>On “Concerns on the Science and Practice of a Movement System.” Joyce CT, Beneciuk JM, George SZ. Phys Ther. 2023;103:pzad087.</t>
  </si>
  <si>
    <t>l-hedman@northwestern.edu</t>
  </si>
  <si>
    <t>The Pearson correlation coefficients range from 0.45 to 0.63 and are all statistically significant.</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</si>
  <si>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</si>
  <si>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</si>
  <si>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Bonferroni post hoc analysis showed that NDI scores were significantly lower after treatment and at the 3-month follow-up than at baseline (mean difference = −2.06 [95% CI = −3.49 to −0.63] [P = .001]</t>
  </si>
  <si>
    <t>https://clinicaltrials.gov/study/NCT04749823?term=NCT04749823&amp;rank=1</t>
  </si>
  <si>
    <t>this study demonstrated that ULNT2b sequences and the resisted supination tests triggered differently paresthesia sensations, symptoms recognizable by the patients, and distribution of painful symptoms in patients with lateral epicondylalgia. </t>
  </si>
  <si>
    <t>There was a high degree of reliability (ICC = 0.75–1.00, excellent) demonstrated in all performance-based tests performed for both, interrater and intrarater reliability. </t>
  </si>
  <si>
    <t>The test–retest indicator of the AAS-UE, the ICC, was 0.96 (Tab. 5), which was similar to that of the FMA-UE (0.97).</t>
  </si>
  <si>
    <t>sahrmanns@wustl.edu</t>
  </si>
  <si>
    <t>Jabouille_Guillemot-Exertier</t>
  </si>
  <si>
    <t>Association Business</t>
  </si>
  <si>
    <r>
      <t>Correction to: Rogers N. Polio and Its Role in Shaping American Physical Therapy. </t>
    </r>
    <r>
      <rPr>
        <i/>
        <sz val="12"/>
        <rFont val="Calibri"/>
        <family val="2"/>
        <scheme val="minor"/>
      </rPr>
      <t>Phys Ther.</t>
    </r>
    <r>
      <rPr>
        <sz val="12"/>
        <rFont val="Calibri"/>
        <family val="2"/>
        <scheme val="minor"/>
      </rPr>
      <t> 2021:101; pzab126</t>
    </r>
  </si>
  <si>
    <r>
      <t>Correction to: Lundberg M, Archer KR. Fear of Movement: Past, Present, and Future for Rehabilitation and Health. </t>
    </r>
    <r>
      <rPr>
        <i/>
        <sz val="12"/>
        <rFont val="Calibri"/>
        <family val="2"/>
        <scheme val="minor"/>
      </rPr>
      <t>Phys Ther</t>
    </r>
    <r>
      <rPr>
        <sz val="12"/>
        <rFont val="Calibri"/>
        <family val="2"/>
        <scheme val="minor"/>
      </rPr>
      <t>. 2022;102:pzac007.</t>
    </r>
  </si>
  <si>
    <r>
      <t>Correction to: Li L, Yu P, Yang M, et al. Physical Therapist Management of COVID-19 in the Intensive Care Unit: The West China Hospital Experience. </t>
    </r>
    <r>
      <rPr>
        <i/>
        <sz val="12"/>
        <rFont val="Calibri"/>
        <family val="2"/>
        <scheme val="minor"/>
      </rPr>
      <t>Phys Ther</t>
    </r>
    <r>
      <rPr>
        <sz val="12"/>
        <rFont val="Calibri"/>
        <family val="2"/>
        <scheme val="minor"/>
      </rPr>
      <t>. 2021;101:pzaa198</t>
    </r>
  </si>
  <si>
    <r>
      <t>On “Updates in Motor Learning: Implications for Physical Therapist Practice and Education.” Leech KA, Roemmich RT, Gordon J, Reisman DS, Cherry-Allen KM. </t>
    </r>
    <r>
      <rPr>
        <i/>
        <sz val="12"/>
        <rFont val="Calibri"/>
        <family val="2"/>
        <scheme val="minor"/>
      </rPr>
      <t>Phys Ther</t>
    </r>
    <r>
      <rPr>
        <sz val="12"/>
        <rFont val="Calibri"/>
        <family val="2"/>
        <scheme val="minor"/>
      </rPr>
      <t>. 2022;102:pzab250</t>
    </r>
  </si>
  <si>
    <r>
      <t>Correction to: Miyata K, Hasegawa S, Iwamoto H, et al. Rasch Validation and Comparison of the Mini-BESTest and S-BESTest in Individuals With Stroke. </t>
    </r>
    <r>
      <rPr>
        <i/>
        <sz val="12"/>
        <rFont val="Calibri"/>
        <family val="2"/>
        <scheme val="minor"/>
      </rPr>
      <t>Phys Ther</t>
    </r>
    <r>
      <rPr>
        <sz val="12"/>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</si>
  <si>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rFont val="Calibri"/>
        <family val="2"/>
        <scheme val="minor"/>
      </rPr>
      <t>Phys Ther</t>
    </r>
    <r>
      <rPr>
        <sz val="12"/>
        <rFont val="Calibri"/>
        <family val="2"/>
        <scheme val="minor"/>
      </rPr>
      <t>. 2022;102:pzab302.</t>
    </r>
  </si>
  <si>
    <r>
      <t>On “Reflections on the Wisdom of Profession-Specific Diagnostic Labels.” Jette AM. </t>
    </r>
    <r>
      <rPr>
        <i/>
        <sz val="12"/>
        <rFont val="Calibri"/>
        <family val="2"/>
        <scheme val="minor"/>
      </rPr>
      <t>Phys Ther</t>
    </r>
    <r>
      <rPr>
        <sz val="12"/>
        <rFont val="Calibri"/>
        <family val="2"/>
        <scheme val="minor"/>
      </rPr>
      <t>. 2021;101:pzab139</t>
    </r>
  </si>
  <si>
    <r>
      <t>On “Manual Therapy in Preadolescent Children: A Delphi Investigation of Physical Therapists in the United States.” Dice JL, Dendy D, Sizer PS, Cook CE, Feuling S, Brismée JM. </t>
    </r>
    <r>
      <rPr>
        <i/>
        <sz val="12"/>
        <rFont val="Calibri"/>
        <family val="2"/>
        <scheme val="minor"/>
      </rPr>
      <t>Phys Ther</t>
    </r>
    <r>
      <rPr>
        <sz val="12"/>
        <rFont val="Calibri"/>
        <family val="2"/>
        <scheme val="minor"/>
      </rPr>
      <t>. 2021;101:pzab027</t>
    </r>
  </si>
  <si>
    <r>
      <t>On “Guillain-Barré Syndrome Related and Unrelated to COVID-19: Clinical Follow-Up in the COVID-19 Era.” Masuccio FG, Tipa V, Invernizzi M, Solaro C. </t>
    </r>
    <r>
      <rPr>
        <i/>
        <sz val="12"/>
        <rFont val="Calibri"/>
        <family val="2"/>
        <scheme val="minor"/>
      </rPr>
      <t>Phys Ther.</t>
    </r>
    <r>
      <rPr>
        <sz val="12"/>
        <rFont val="Calibri"/>
        <family val="2"/>
        <scheme val="minor"/>
      </rPr>
      <t> 2022; 102:pzac049</t>
    </r>
  </si>
  <si>
    <r>
      <t>On “Storm Clouds on the Horizon: The 3 Perils of Unconstrained Academic Growth in Physical Therapist Education.” Deusinger SS, Landers MR. </t>
    </r>
    <r>
      <rPr>
        <i/>
        <sz val="12"/>
        <rFont val="Calibri"/>
        <family val="2"/>
        <scheme val="minor"/>
      </rPr>
      <t>Phys Ther.</t>
    </r>
    <r>
      <rPr>
        <sz val="12"/>
        <rFont val="Calibri"/>
        <family val="2"/>
        <scheme val="minor"/>
      </rPr>
      <t> 2022;102:pzac046</t>
    </r>
  </si>
  <si>
    <t>Palumbo</t>
  </si>
  <si>
    <t>https://doi.org/10.1093/ptj/pzab310</t>
  </si>
  <si>
    <t>Meta-analysis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</si>
</sst>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d\-mm\-yy;@"/>
    <numFmt numFmtId="166" formatCode="dd/mm/yyyy;@"/>
    <numFmt numFmtId="167" formatCode="[$-40C]General"/>
    <numFmt numFmtId="168" formatCode="[$-40C]dd\-mm\-yy"/>
    <numFmt numFmtId="169" formatCode="[$-40C]dd\-mmm"/>
    <numFmt numFmtId="170" formatCode="[$-40C]d\-m\-yy"/>
    <numFmt numFmtId="171" formatCode="[$-40C]#,##0"/>
    <numFmt numFmtId="172" formatCode="[$-40C]dd\-mmm\-yy"/>
  </numFmts>
  <fonts count="72">
    <font>
      <sz val="11"/>
      <color theme="1"/>
      <name val="Calibri"/>
      <family val="2"/>
      <scheme val="minor"/>
    </font>
    <font>
      <b/>
      <sz val="11"/>
      <color theme="1"/>
      <name val="Calibri"/>
      <family val="2"/>
      <scheme val="minor"/>
    </font>
    <font>
      <u/>
      <sz val="11"/>
      <color theme="10"/>
      <name val="Calibri"/>
      <family val="2"/>
      <scheme val="minor"/>
    </font>
    <font>
      <u/>
      <sz val="12"/>
      <color theme="10"/>
      <name val="Calibri"/>
      <family val="2"/>
      <scheme val="minor"/>
    </font>
    <font>
      <sz val="12"/>
      <color rgb="FF505050"/>
      <name val="Bahnschrift"/>
      <family val="2"/>
    </font>
    <font>
      <sz val="12"/>
      <color rgb="FF000000"/>
      <name val="Calibri"/>
      <family val="2"/>
      <scheme val="minor"/>
    </font>
    <font>
      <sz val="12"/>
      <color rgb="FF305496"/>
      <name val="Calibri"/>
      <family val="2"/>
      <scheme val="minor"/>
    </font>
    <font>
      <sz val="11"/>
      <color rgb="FF2A2A2A"/>
      <name val="Calibri"/>
      <family val="2"/>
      <scheme val="minor"/>
    </font>
    <font>
      <sz val="12"/>
      <color rgb="FF1F1F1F"/>
      <name val="ElsevierSans"/>
      <charset val="1"/>
    </font>
    <font>
      <u/>
      <sz val="12"/>
      <color rgb="FF0563C1"/>
      <name val="Calibri"/>
      <family val="2"/>
      <scheme val="minor"/>
    </font>
    <font>
      <sz val="12"/>
      <color rgb="FF2A2A2A"/>
      <name val="Calibri"/>
      <family val="2"/>
      <scheme val="minor"/>
    </font>
    <font>
      <sz val="11"/>
      <color rgb="FF9C5700"/>
      <name val="Calibri"/>
      <family val="2"/>
      <scheme val="minor"/>
    </font>
    <font>
      <sz val="9"/>
      <color rgb="FF2A2A2A"/>
      <name val="Merriweather"/>
    </font>
    <font>
      <sz val="9"/>
      <color rgb="FF2A2A2A"/>
      <name val="Calibri"/>
      <family val="2"/>
      <scheme val="minor"/>
    </font>
    <font>
      <sz val="10"/>
      <color rgb="FF2E2E2E"/>
      <name val="Calibri"/>
      <family val="2"/>
      <scheme val="minor"/>
    </font>
    <font>
      <b/>
      <sz val="12"/>
      <color rgb="FF000000"/>
      <name val="Calibri"/>
      <family val="2"/>
      <scheme val="minor"/>
    </font>
    <font>
      <sz val="11"/>
      <color rgb="FF000000"/>
      <name val="Calibri"/>
      <family val="2"/>
      <scheme val="minor"/>
    </font>
    <font>
      <sz val="11"/>
      <color rgb="FF242424"/>
      <name val="Calibri"/>
      <family val="2"/>
      <scheme val="minor"/>
    </font>
    <font>
      <sz val="11"/>
      <color rgb="FF000000"/>
      <name val="Aptos Narrow"/>
    </font>
    <font>
      <sz val="11"/>
      <color rgb="FF242424"/>
      <name val="Aptos Narrow"/>
    </font>
    <font>
      <sz val="12"/>
      <color rgb="FF1F1F1F"/>
      <name val="Calibri"/>
      <family val="2"/>
      <scheme val="minor"/>
    </font>
    <font>
      <b/>
      <sz val="12"/>
      <color theme="1"/>
      <name val="Calibri"/>
      <family val="2"/>
      <scheme val="minor"/>
    </font>
    <font>
      <sz val="12"/>
      <color rgb="FF000000"/>
      <name val="Calibri"/>
      <family val="2"/>
    </font>
    <font>
      <sz val="12"/>
      <name val="Calibri"/>
      <family val="2"/>
    </font>
    <font>
      <sz val="12"/>
      <color theme="1"/>
      <name val="Calibri"/>
      <family val="2"/>
      <scheme val="minor"/>
    </font>
    <font>
      <sz val="12"/>
      <color rgb="FF2A2A2A"/>
      <name val="Calibri"/>
      <family val="2"/>
    </font>
    <font>
      <b/>
      <sz val="12"/>
      <color rgb="FF2A2A2A"/>
      <name val="Merriweather"/>
    </font>
    <font>
      <sz val="11"/>
      <color rgb="FF2A2A2A"/>
      <name val="Merriweather"/>
    </font>
    <font>
      <sz val="11"/>
      <color rgb="FF2A2A2A"/>
      <name val="Times New Roman"/>
      <family val="1"/>
    </font>
    <font>
      <sz val="9"/>
      <color rgb="FF2A2A2A"/>
      <name val="Source Sans Pro"/>
      <family val="2"/>
    </font>
    <font>
      <sz val="10"/>
      <color rgb="FF2E2E2E"/>
      <name val="Arial"/>
      <family val="2"/>
    </font>
    <font>
      <b/>
      <sz val="11"/>
      <color rgb="FF000000"/>
      <name val="Calibri"/>
      <family val="2"/>
      <scheme val="minor"/>
    </font>
    <font>
      <sz val="11"/>
      <color rgb="FF000000"/>
      <name val="Ui-Sans-Serif"/>
      <charset val="1"/>
    </font>
    <font>
      <sz val="12"/>
      <color rgb="FF1F1F1F"/>
      <name val="ElsevierGulliver"/>
      <charset val="1"/>
    </font>
    <font>
      <i/>
      <sz val="11"/>
      <color rgb="FF2A2A2A"/>
      <name val="Calibri"/>
      <family val="2"/>
      <scheme val="minor"/>
    </font>
    <font>
      <sz val="11"/>
      <color rgb="FF2E2E2E"/>
      <name val="Calibri"/>
      <family val="2"/>
      <scheme val="minor"/>
    </font>
    <font>
      <sz val="11"/>
      <color rgb="FF2A2A2A"/>
      <name val="Source Sans Pro"/>
      <family val="2"/>
    </font>
    <font>
      <b/>
      <sz val="18"/>
      <color rgb="FF2A2A2A"/>
      <name val="Merriweather"/>
      <family val="1"/>
      <charset val="1"/>
    </font>
    <font>
      <sz val="8"/>
      <color rgb="FF2A2A2A"/>
      <name val="Merriweather"/>
    </font>
    <font>
      <sz val="11"/>
      <color rgb="FF2A2A2A"/>
      <name val="Merriweather"/>
      <family val="1"/>
      <charset val="1"/>
    </font>
    <font>
      <i/>
      <sz val="11"/>
      <color rgb="FF2A2A2A"/>
      <name val="Merriweather"/>
      <family val="1"/>
      <charset val="1"/>
    </font>
    <font>
      <i/>
      <sz val="11"/>
      <color rgb="FF2A2A2A"/>
      <name val="Source Sans Pro"/>
      <family val="2"/>
    </font>
    <font>
      <i/>
      <sz val="8"/>
      <color rgb="FF2A2A2A"/>
      <name val="Merriweather"/>
    </font>
    <font>
      <i/>
      <sz val="11"/>
      <color rgb="FF2A2A2A"/>
      <name val="Merriweather"/>
    </font>
    <font>
      <sz val="12"/>
      <color rgb="FF2A2A2A"/>
      <name val="Source Sans Pro"/>
      <family val="2"/>
    </font>
    <font>
      <sz val="12"/>
      <color rgb="FF2A2A2A"/>
      <name val="Merriweather"/>
    </font>
    <font>
      <sz val="8"/>
      <color rgb="FF006FB7"/>
      <name val="Source Sans Pro"/>
      <family val="2"/>
    </font>
    <font>
      <sz val="12"/>
      <name val="Calibri"/>
      <family val="2"/>
      <scheme val="minor"/>
    </font>
    <font>
      <b/>
      <i/>
      <sz val="12"/>
      <color rgb="FF2A2A2A"/>
      <name val="Merriweather"/>
    </font>
    <font>
      <vertAlign val="subscript"/>
      <sz val="12"/>
      <color rgb="FF2A2A2A"/>
      <name val="Merriweather"/>
    </font>
    <font>
      <u/>
      <sz val="11"/>
      <color rgb="FF006FB7"/>
      <name val="Source Sans Pro"/>
      <family val="2"/>
    </font>
    <font>
      <sz val="11"/>
      <color rgb="FF006FB7"/>
      <name val="Source Sans Pro"/>
      <family val="2"/>
    </font>
    <font>
      <b/>
      <sz val="12"/>
      <color rgb="FF2A2A2A"/>
      <name val="Merriweather"/>
      <family val="1"/>
      <charset val="1"/>
    </font>
    <font>
      <b/>
      <sz val="11"/>
      <color rgb="FF2A2A2A"/>
      <name val="Merriweather"/>
      <family val="1"/>
      <charset val="1"/>
    </font>
    <font>
      <sz val="11"/>
      <name val="Calibri"/>
      <family val="2"/>
      <scheme val="minor"/>
    </font>
    <font>
      <sz val="11"/>
      <name val="Ui-Sans-Serif"/>
      <charset val="1"/>
    </font>
    <font>
      <sz val="11"/>
      <name val="ElsevierGulliver"/>
      <charset val="1"/>
    </font>
    <font>
      <i/>
      <sz val="12"/>
      <color rgb="FF000000"/>
      <name val="Calibri"/>
      <family val="2"/>
      <scheme val="minor"/>
    </font>
    <font>
      <sz val="12"/>
      <color rgb="FF505050"/>
      <name val="Calibri"/>
      <family val="2"/>
      <scheme val="minor"/>
    </font>
    <font>
      <i/>
      <sz val="12"/>
      <color rgb="FF2A2A2A"/>
      <name val="Calibri"/>
      <family val="2"/>
      <scheme val="minor"/>
    </font>
    <font>
      <sz val="12"/>
      <color rgb="FF2E2E2E"/>
      <name val="Calibri"/>
      <family val="2"/>
      <scheme val="minor"/>
    </font>
    <font>
      <b/>
      <sz val="12"/>
      <color rgb="FF000000"/>
      <name val="Calibri"/>
      <family val="2"/>
    </font>
    <font>
      <u/>
      <sz val="12"/>
      <color rgb="FF0563C1"/>
      <name val="Calibri"/>
      <family val="2"/>
    </font>
    <font>
      <sz val="11"/>
      <color rgb="FF000000"/>
      <name val="Arial"/>
      <family val="2"/>
    </font>
    <font>
      <u/>
      <sz val="11"/>
      <color rgb="FF0563C1"/>
      <name val="Arial"/>
      <family val="2"/>
    </font>
    <font>
      <sz val="11"/>
      <color rgb="FF9C0006"/>
      <name val="Calibri"/>
      <family val="2"/>
    </font>
    <font>
      <sz val="12"/>
      <color rgb="FF9C0006"/>
      <name val="Calibri"/>
      <family val="2"/>
    </font>
    <font>
      <sz val="12"/>
      <color rgb="FF212121"/>
      <name val="Calibri"/>
      <family val="2"/>
    </font>
    <font>
      <sz val="12"/>
      <color rgb="FF2E2E2E"/>
      <name val="Calibri"/>
      <family val="2"/>
    </font>
    <font>
      <b/>
      <sz val="12"/>
      <name val="Calibri"/>
      <family val="2"/>
      <scheme val="minor"/>
    </font>
    <font>
      <u/>
      <sz val="12"/>
      <name val="Calibri"/>
      <family val="2"/>
      <scheme val="minor"/>
    </font>
    <font>
      <i/>
      <sz val="12"/>
      <name val="Calibri"/>
      <family val="2"/>
      <scheme val="minor"/>
    </font>
  </fonts>
  <fills count="20">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FF00"/>
        <bgColor rgb="FF000000"/>
      </patternFill>
    </fill>
    <fill>
      <patternFill patternType="solid">
        <fgColor rgb="FFFFF2CC"/>
        <bgColor rgb="FF000000"/>
      </patternFill>
    </fill>
    <fill>
      <patternFill patternType="solid">
        <fgColor rgb="FFFFFFFF"/>
        <bgColor indexed="64"/>
      </patternFill>
    </fill>
    <fill>
      <patternFill patternType="solid">
        <fgColor rgb="FFFFFFFF"/>
        <bgColor rgb="FF000000"/>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0"/>
        <bgColor theme="0" tint="-0.14999847407452621"/>
      </patternFill>
    </fill>
    <fill>
      <patternFill patternType="solid">
        <fgColor theme="0"/>
        <bgColor indexed="64"/>
      </patternFill>
    </fill>
    <fill>
      <patternFill patternType="solid">
        <fgColor rgb="FFFFFFFF"/>
        <bgColor rgb="FFFFFFFF"/>
      </patternFill>
    </fill>
    <fill>
      <patternFill patternType="solid">
        <fgColor rgb="FFFFC7CE"/>
        <bgColor rgb="FFFFC7CE"/>
      </patternFill>
    </fill>
    <fill>
      <patternFill patternType="solid">
        <fgColor rgb="FF33FF99"/>
        <bgColor rgb="FF33FF99"/>
      </patternFill>
    </fill>
    <fill>
      <patternFill patternType="solid">
        <fgColor rgb="FFFFFF99"/>
        <bgColor rgb="FFFFFF99"/>
      </patternFill>
    </fill>
    <fill>
      <patternFill patternType="solid">
        <fgColor rgb="FF00CCFF"/>
        <bgColor rgb="FF00CCFF"/>
      </patternFill>
    </fill>
  </fills>
  <borders count="4">
    <border>
      <left/>
      <right/>
      <top/>
      <bottom/>
      <diagonal/>
    </border>
    <border>
      <left/>
      <right/>
      <top style="thin">
        <color indexed="64"/>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D9D9D9"/>
      </left>
      <right style="thin">
        <color rgb="FFD9D9D9"/>
      </right>
      <top style="thin">
        <color rgb="FFD9D9D9"/>
      </top>
      <bottom style="thin">
        <color rgb="FFD9D9D9"/>
      </bottom>
      <diagonal/>
    </border>
  </borders>
  <cellStyleXfs count="10">
    <xf numFmtId="0" fontId="0" fillId="0" borderId="0"/>
    <xf numFmtId="0" fontId="2" fillId="0" borderId="0" applyNumberFormat="0" applyFill="0" applyBorder="0" applyAlignment="0" applyProtection="0"/>
    <xf numFmtId="0" fontId="11" fillId="2" borderId="0" applyNumberFormat="0" applyBorder="0" applyAlignment="0" applyProtection="0"/>
    <xf numFmtId="0" fontId="24" fillId="0" borderId="0"/>
    <xf numFmtId="0" fontId="3" fillId="0" borderId="0" applyNumberFormat="0" applyFill="0" applyBorder="0" applyAlignment="0" applyProtection="0"/>
    <xf numFmtId="167" fontId="22" fillId="0" borderId="0" applyBorder="0" applyProtection="0"/>
    <xf numFmtId="167" fontId="62" fillId="0" borderId="0" applyBorder="0" applyProtection="0"/>
    <xf numFmtId="0" fontId="63" fillId="0" borderId="0"/>
    <xf numFmtId="0" fontId="64" fillId="0" borderId="0" applyNumberFormat="0" applyFill="0" applyBorder="0" applyAlignment="0" applyProtection="0"/>
    <xf numFmtId="167" fontId="65" fillId="16" borderId="0" applyBorder="0" applyProtection="0"/>
  </cellStyleXfs>
  <cellXfs count="283">
    <xf numFmtId="0" fontId="0" fillId="0" borderId="0" xfId="0"/>
    <xf numFmtId="0" fontId="0" fillId="0" borderId="0" xfId="0" applyAlignment="1">
      <alignment wrapText="1"/>
    </xf>
    <xf numFmtId="0" fontId="1" fillId="0" borderId="0" xfId="0" applyFont="1"/>
    <xf numFmtId="0" fontId="3" fillId="0" borderId="0" xfId="1" applyFont="1" applyFill="1" applyBorder="1" applyAlignment="1"/>
    <xf numFmtId="0" fontId="3" fillId="0" borderId="0" xfId="1" applyFont="1" applyBorder="1" applyAlignment="1"/>
    <xf numFmtId="0" fontId="4" fillId="0" borderId="0" xfId="0" applyFont="1"/>
    <xf numFmtId="164" fontId="5" fillId="0" borderId="0" xfId="0" applyNumberFormat="1" applyFont="1"/>
    <xf numFmtId="0" fontId="5" fillId="0" borderId="0" xfId="0" applyFont="1"/>
    <xf numFmtId="0" fontId="2" fillId="0" borderId="0" xfId="1"/>
    <xf numFmtId="0" fontId="0" fillId="0" borderId="0" xfId="0" applyAlignment="1">
      <alignment vertical="center"/>
    </xf>
    <xf numFmtId="0" fontId="2" fillId="0" borderId="0" xfId="1" applyFill="1"/>
    <xf numFmtId="0" fontId="6" fillId="0" borderId="0" xfId="0" applyFont="1"/>
    <xf numFmtId="164" fontId="0" fillId="0" borderId="0" xfId="0" applyNumberFormat="1"/>
    <xf numFmtId="0" fontId="2" fillId="0" borderId="0" xfId="1" applyFill="1" applyBorder="1" applyAlignment="1"/>
    <xf numFmtId="0" fontId="7" fillId="0" borderId="0" xfId="0" applyFont="1"/>
    <xf numFmtId="15" fontId="8" fillId="0" borderId="0" xfId="0" applyNumberFormat="1" applyFont="1"/>
    <xf numFmtId="14" fontId="5" fillId="0" borderId="0" xfId="0" applyNumberFormat="1" applyFont="1"/>
    <xf numFmtId="0" fontId="2" fillId="0" borderId="0" xfId="1" applyBorder="1" applyAlignment="1"/>
    <xf numFmtId="0" fontId="9" fillId="0" borderId="0" xfId="0" applyFont="1"/>
    <xf numFmtId="0" fontId="10" fillId="0" borderId="0" xfId="0" applyFont="1"/>
    <xf numFmtId="0" fontId="2" fillId="0" borderId="0" xfId="1" applyAlignment="1"/>
    <xf numFmtId="0" fontId="3" fillId="0" borderId="0" xfId="1" applyFont="1" applyBorder="1" applyAlignment="1">
      <alignment vertical="center"/>
    </xf>
    <xf numFmtId="16" fontId="0" fillId="0" borderId="0" xfId="0" applyNumberFormat="1"/>
    <xf numFmtId="0" fontId="12" fillId="0" borderId="0" xfId="0" applyFont="1"/>
    <xf numFmtId="14" fontId="0" fillId="0" borderId="0" xfId="0" applyNumberFormat="1"/>
    <xf numFmtId="0" fontId="13" fillId="0" borderId="0" xfId="0" applyFont="1"/>
    <xf numFmtId="0" fontId="2" fillId="0" borderId="0" xfId="1" applyBorder="1" applyAlignment="1">
      <alignment vertical="center"/>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5" fillId="3" borderId="0" xfId="0" applyFont="1" applyFill="1"/>
    <xf numFmtId="0" fontId="2" fillId="3" borderId="0" xfId="1" applyFill="1"/>
    <xf numFmtId="0" fontId="19" fillId="0" borderId="0" xfId="0" applyFont="1"/>
    <xf numFmtId="0" fontId="17" fillId="4" borderId="0" xfId="0" applyFont="1" applyFill="1"/>
    <xf numFmtId="0" fontId="5" fillId="4" borderId="0" xfId="0" applyFont="1" applyFill="1"/>
    <xf numFmtId="0" fontId="5" fillId="5" borderId="0" xfId="0" applyFont="1" applyFill="1"/>
    <xf numFmtId="0" fontId="5" fillId="0" borderId="0" xfId="0" applyFont="1" applyAlignment="1">
      <alignment vertical="center"/>
    </xf>
    <xf numFmtId="0" fontId="2" fillId="6" borderId="0" xfId="1" applyFill="1"/>
    <xf numFmtId="0" fontId="9" fillId="6" borderId="0" xfId="0" applyFont="1" applyFill="1"/>
    <xf numFmtId="0" fontId="2" fillId="0" borderId="0" xfId="1" applyAlignment="1">
      <alignment wrapText="1"/>
    </xf>
    <xf numFmtId="3" fontId="5" fillId="0" borderId="0" xfId="0" applyNumberFormat="1" applyFont="1"/>
    <xf numFmtId="0" fontId="20" fillId="5" borderId="0" xfId="0" applyFont="1" applyFill="1"/>
    <xf numFmtId="0" fontId="20" fillId="0" borderId="0" xfId="0" applyFont="1"/>
    <xf numFmtId="0" fontId="5" fillId="7" borderId="0" xfId="0" applyFont="1" applyFill="1"/>
    <xf numFmtId="0" fontId="9" fillId="7" borderId="0" xfId="0" applyFont="1" applyFill="1"/>
    <xf numFmtId="0" fontId="11" fillId="2" borderId="0" xfId="2"/>
    <xf numFmtId="0" fontId="21" fillId="0" borderId="0" xfId="0" applyFont="1"/>
    <xf numFmtId="0" fontId="22" fillId="0" borderId="0" xfId="0" applyFont="1"/>
    <xf numFmtId="0" fontId="23" fillId="0" borderId="0" xfId="0" applyFont="1"/>
    <xf numFmtId="0" fontId="24" fillId="0" borderId="0" xfId="0" applyFont="1"/>
    <xf numFmtId="164" fontId="24" fillId="0" borderId="0" xfId="0" applyNumberFormat="1" applyFont="1"/>
    <xf numFmtId="0" fontId="25" fillId="0" borderId="0" xfId="0" applyFont="1"/>
    <xf numFmtId="0" fontId="2" fillId="8" borderId="0" xfId="1" applyFill="1" applyAlignment="1">
      <alignment wrapText="1"/>
    </xf>
    <xf numFmtId="0" fontId="0" fillId="0" borderId="0" xfId="0" applyAlignment="1">
      <alignment horizontal="left"/>
    </xf>
    <xf numFmtId="0" fontId="26" fillId="0" borderId="0" xfId="0" applyFont="1"/>
    <xf numFmtId="3" fontId="0" fillId="0" borderId="0" xfId="0" applyNumberFormat="1"/>
    <xf numFmtId="0" fontId="27" fillId="0" borderId="0" xfId="0" applyFont="1"/>
    <xf numFmtId="0" fontId="28" fillId="0" borderId="0" xfId="0" applyFont="1"/>
    <xf numFmtId="0" fontId="29" fillId="0" borderId="0" xfId="0" applyFont="1"/>
    <xf numFmtId="0" fontId="30" fillId="0" borderId="0" xfId="0" applyFont="1"/>
    <xf numFmtId="0" fontId="3" fillId="0" borderId="0" xfId="1" applyFont="1" applyFill="1" applyBorder="1" applyAlignment="1">
      <alignment vertical="center"/>
    </xf>
    <xf numFmtId="0" fontId="5" fillId="9" borderId="0" xfId="0" applyFont="1" applyFill="1"/>
    <xf numFmtId="9" fontId="16" fillId="0" borderId="0" xfId="0" applyNumberFormat="1" applyFont="1"/>
    <xf numFmtId="0" fontId="31" fillId="0" borderId="0" xfId="0" applyFont="1"/>
    <xf numFmtId="9" fontId="5" fillId="0" borderId="0" xfId="0" applyNumberFormat="1" applyFont="1"/>
    <xf numFmtId="0" fontId="32" fillId="0" borderId="0" xfId="0" applyFont="1"/>
    <xf numFmtId="0" fontId="5" fillId="0" borderId="0" xfId="0" applyFont="1" applyAlignment="1">
      <alignment horizontal="center"/>
    </xf>
    <xf numFmtId="0" fontId="33" fillId="0" borderId="0" xfId="0" applyFont="1"/>
    <xf numFmtId="0" fontId="2" fillId="9" borderId="0" xfId="1" applyFill="1" applyAlignment="1"/>
    <xf numFmtId="0" fontId="17" fillId="7" borderId="0" xfId="0" applyFont="1" applyFill="1"/>
    <xf numFmtId="0" fontId="34" fillId="0" borderId="0" xfId="0" applyFont="1"/>
    <xf numFmtId="0" fontId="35" fillId="0" borderId="0" xfId="0" applyFont="1"/>
    <xf numFmtId="0" fontId="0" fillId="3" borderId="0" xfId="0" applyFill="1"/>
    <xf numFmtId="0" fontId="21" fillId="10" borderId="0" xfId="0" applyFont="1" applyFill="1"/>
    <xf numFmtId="164" fontId="21" fillId="10" borderId="0" xfId="0" applyNumberFormat="1" applyFont="1" applyFill="1"/>
    <xf numFmtId="164" fontId="21" fillId="0" borderId="0" xfId="0" applyNumberFormat="1" applyFont="1"/>
    <xf numFmtId="0" fontId="2" fillId="0" borderId="0" xfId="1" applyBorder="1"/>
    <xf numFmtId="0" fontId="5"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14" fontId="24" fillId="0" borderId="0" xfId="0" applyNumberFormat="1" applyFont="1"/>
    <xf numFmtId="0" fontId="41" fillId="0" borderId="0" xfId="0" applyFont="1"/>
    <xf numFmtId="164" fontId="0" fillId="11" borderId="0" xfId="0" applyNumberFormat="1" applyFill="1"/>
    <xf numFmtId="0" fontId="38" fillId="3" borderId="0" xfId="0" applyFont="1" applyFill="1"/>
    <xf numFmtId="0" fontId="0" fillId="12" borderId="0" xfId="0" applyFill="1"/>
    <xf numFmtId="0" fontId="47" fillId="0" borderId="0" xfId="1" applyFont="1"/>
    <xf numFmtId="0" fontId="5" fillId="0" borderId="0" xfId="1" applyFont="1"/>
    <xf numFmtId="0" fontId="2" fillId="0" borderId="0" xfId="1" applyBorder="1" applyAlignment="1">
      <alignment wrapText="1"/>
    </xf>
    <xf numFmtId="0" fontId="17" fillId="3" borderId="0" xfId="0" applyFont="1" applyFill="1"/>
    <xf numFmtId="0" fontId="24" fillId="3" borderId="0" xfId="0" applyFont="1" applyFill="1"/>
    <xf numFmtId="0" fontId="50" fillId="0" borderId="0" xfId="0" applyFont="1"/>
    <xf numFmtId="1" fontId="24" fillId="0" borderId="0" xfId="0" applyNumberFormat="1" applyFont="1"/>
    <xf numFmtId="0" fontId="40" fillId="0" borderId="0" xfId="0" applyFont="1"/>
    <xf numFmtId="0" fontId="52" fillId="0" borderId="0" xfId="0" applyFont="1"/>
    <xf numFmtId="0" fontId="0" fillId="0" borderId="1" xfId="0" applyBorder="1"/>
    <xf numFmtId="0" fontId="36" fillId="0" borderId="1" xfId="0" applyFont="1" applyBorder="1"/>
    <xf numFmtId="0" fontId="2" fillId="0" borderId="1" xfId="1" applyBorder="1"/>
    <xf numFmtId="0" fontId="24" fillId="0" borderId="1" xfId="0" applyFont="1" applyBorder="1"/>
    <xf numFmtId="0" fontId="17" fillId="0" borderId="1" xfId="0" applyFont="1" applyBorder="1"/>
    <xf numFmtId="0" fontId="39" fillId="0" borderId="1" xfId="0" applyFont="1" applyBorder="1"/>
    <xf numFmtId="164" fontId="24" fillId="0" borderId="1" xfId="0" applyNumberFormat="1" applyFont="1" applyBorder="1"/>
    <xf numFmtId="0" fontId="3" fillId="0" borderId="0" xfId="1" applyFont="1"/>
    <xf numFmtId="165" fontId="24" fillId="0" borderId="0" xfId="0" applyNumberFormat="1" applyFont="1"/>
    <xf numFmtId="0" fontId="52" fillId="8" borderId="0" xfId="0" applyFont="1" applyFill="1"/>
    <xf numFmtId="0" fontId="54" fillId="0" borderId="0" xfId="0" applyFont="1"/>
    <xf numFmtId="0" fontId="54" fillId="0" borderId="0" xfId="1" applyFont="1" applyFill="1" applyBorder="1" applyAlignment="1"/>
    <xf numFmtId="164" fontId="54" fillId="0" borderId="0" xfId="0" applyNumberFormat="1" applyFont="1"/>
    <xf numFmtId="0" fontId="55" fillId="0" borderId="0" xfId="0" applyFont="1"/>
    <xf numFmtId="0" fontId="54" fillId="0" borderId="0" xfId="1" applyFont="1" applyFill="1" applyAlignment="1"/>
    <xf numFmtId="0" fontId="54" fillId="0" borderId="0" xfId="1" applyFont="1" applyFill="1"/>
    <xf numFmtId="0" fontId="54" fillId="0" borderId="0" xfId="1" applyFont="1" applyFill="1" applyBorder="1" applyAlignment="1">
      <alignment vertical="center"/>
    </xf>
    <xf numFmtId="14" fontId="54" fillId="0" borderId="0" xfId="0" applyNumberFormat="1" applyFont="1"/>
    <xf numFmtId="0" fontId="56" fillId="0" borderId="0" xfId="0" applyFont="1"/>
    <xf numFmtId="0" fontId="0" fillId="13" borderId="2" xfId="0" applyFill="1" applyBorder="1"/>
    <xf numFmtId="14" fontId="0" fillId="13" borderId="2" xfId="0" applyNumberFormat="1" applyFill="1" applyBorder="1" applyAlignment="1">
      <alignment horizontal="right"/>
    </xf>
    <xf numFmtId="0" fontId="0" fillId="14" borderId="2" xfId="0" applyFill="1" applyBorder="1"/>
    <xf numFmtId="14" fontId="0" fillId="14" borderId="2" xfId="0" applyNumberFormat="1" applyFill="1" applyBorder="1" applyAlignment="1">
      <alignment horizontal="right"/>
    </xf>
    <xf numFmtId="14" fontId="0" fillId="13" borderId="2" xfId="0" applyNumberFormat="1" applyFill="1" applyBorder="1"/>
    <xf numFmtId="0" fontId="2" fillId="13" borderId="2" xfId="1" applyFill="1" applyBorder="1"/>
    <xf numFmtId="164" fontId="0" fillId="14" borderId="2" xfId="0" applyNumberFormat="1" applyFill="1" applyBorder="1"/>
    <xf numFmtId="0" fontId="7" fillId="13" borderId="2" xfId="0" applyFont="1" applyFill="1" applyBorder="1"/>
    <xf numFmtId="14" fontId="0" fillId="14" borderId="2" xfId="0" applyNumberFormat="1" applyFill="1" applyBorder="1"/>
    <xf numFmtId="0" fontId="2" fillId="14" borderId="2" xfId="1" applyFill="1" applyBorder="1"/>
    <xf numFmtId="0" fontId="24" fillId="0" borderId="0" xfId="3"/>
    <xf numFmtId="0" fontId="5" fillId="0" borderId="0" xfId="3" applyFont="1"/>
    <xf numFmtId="164" fontId="5" fillId="0" borderId="0" xfId="3" applyNumberFormat="1" applyFont="1"/>
    <xf numFmtId="0" fontId="15" fillId="0" borderId="0" xfId="0" applyFont="1"/>
    <xf numFmtId="0" fontId="24" fillId="0" borderId="0" xfId="3" applyFont="1"/>
    <xf numFmtId="164" fontId="24" fillId="0" borderId="0" xfId="3" applyNumberFormat="1" applyFont="1"/>
    <xf numFmtId="0" fontId="24" fillId="0" borderId="0" xfId="3" applyFont="1" applyAlignment="1">
      <alignment vertical="center"/>
    </xf>
    <xf numFmtId="0" fontId="3" fillId="0" borderId="0" xfId="4" applyFont="1"/>
    <xf numFmtId="3" fontId="24" fillId="0" borderId="0" xfId="3" applyNumberFormat="1" applyFont="1"/>
    <xf numFmtId="14" fontId="24" fillId="0" borderId="0" xfId="3" applyNumberFormat="1" applyFont="1"/>
    <xf numFmtId="15" fontId="20" fillId="0" borderId="0" xfId="0" applyNumberFormat="1" applyFont="1"/>
    <xf numFmtId="0" fontId="58" fillId="0" borderId="0" xfId="0" applyFont="1"/>
    <xf numFmtId="0" fontId="10" fillId="0" borderId="0" xfId="3" applyFont="1"/>
    <xf numFmtId="0" fontId="60" fillId="0" borderId="0" xfId="3" applyFont="1"/>
    <xf numFmtId="0" fontId="24" fillId="0" borderId="0" xfId="0" applyFont="1" applyAlignment="1">
      <alignment vertical="center"/>
    </xf>
    <xf numFmtId="0" fontId="3" fillId="0" borderId="0" xfId="1" applyFont="1" applyFill="1"/>
    <xf numFmtId="0" fontId="3" fillId="0" borderId="0" xfId="1" applyFont="1" applyAlignment="1"/>
    <xf numFmtId="0" fontId="47" fillId="0" borderId="0" xfId="0" applyFont="1"/>
    <xf numFmtId="0" fontId="47" fillId="0" borderId="0" xfId="1" applyFont="1" applyFill="1" applyBorder="1" applyAlignment="1"/>
    <xf numFmtId="164" fontId="47" fillId="0" borderId="0" xfId="0" applyNumberFormat="1" applyFont="1"/>
    <xf numFmtId="0" fontId="47" fillId="0" borderId="0" xfId="1" applyFont="1" applyFill="1" applyAlignment="1"/>
    <xf numFmtId="0" fontId="47" fillId="0" borderId="0" xfId="1" applyFont="1" applyFill="1"/>
    <xf numFmtId="0" fontId="47" fillId="0" borderId="0" xfId="1" applyFont="1" applyFill="1" applyBorder="1" applyAlignment="1">
      <alignment vertical="center"/>
    </xf>
    <xf numFmtId="14" fontId="47" fillId="0" borderId="0" xfId="0" applyNumberFormat="1" applyFont="1"/>
    <xf numFmtId="0" fontId="24" fillId="13" borderId="2" xfId="0" applyFont="1" applyFill="1" applyBorder="1"/>
    <xf numFmtId="14" fontId="24" fillId="13" borderId="2" xfId="0" applyNumberFormat="1" applyFont="1" applyFill="1" applyBorder="1" applyAlignment="1">
      <alignment horizontal="right"/>
    </xf>
    <xf numFmtId="0" fontId="24" fillId="14" borderId="2" xfId="0" applyFont="1" applyFill="1" applyBorder="1"/>
    <xf numFmtId="14" fontId="24" fillId="14" borderId="2" xfId="0" applyNumberFormat="1" applyFont="1" applyFill="1" applyBorder="1" applyAlignment="1">
      <alignment horizontal="right"/>
    </xf>
    <xf numFmtId="14" fontId="24" fillId="13" borderId="2" xfId="0" applyNumberFormat="1" applyFont="1" applyFill="1" applyBorder="1"/>
    <xf numFmtId="0" fontId="3" fillId="13" borderId="2" xfId="1" applyFont="1" applyFill="1" applyBorder="1"/>
    <xf numFmtId="0" fontId="60" fillId="0" borderId="0" xfId="0" applyFont="1"/>
    <xf numFmtId="0" fontId="5" fillId="0" borderId="0" xfId="0" applyFont="1"/>
    <xf numFmtId="0" fontId="5" fillId="0" borderId="0" xfId="0" applyFont="1"/>
    <xf numFmtId="0" fontId="24" fillId="0" borderId="0" xfId="0" applyFont="1" applyBorder="1"/>
    <xf numFmtId="0" fontId="47" fillId="0" borderId="0" xfId="0" applyFont="1" applyBorder="1"/>
    <xf numFmtId="0" fontId="24" fillId="0" borderId="0" xfId="3" applyFont="1" applyBorder="1"/>
    <xf numFmtId="0" fontId="24" fillId="0" borderId="0" xfId="3" applyBorder="1"/>
    <xf numFmtId="14" fontId="24" fillId="0" borderId="0" xfId="3" applyNumberFormat="1" applyFont="1" applyBorder="1"/>
    <xf numFmtId="14" fontId="47" fillId="0" borderId="0" xfId="0" applyNumberFormat="1" applyFont="1" applyBorder="1"/>
    <xf numFmtId="164" fontId="5" fillId="0" borderId="0" xfId="0" applyNumberFormat="1" applyFont="1" applyBorder="1"/>
    <xf numFmtId="164" fontId="24" fillId="0" borderId="0" xfId="0" applyNumberFormat="1" applyFont="1" applyBorder="1"/>
    <xf numFmtId="16" fontId="24" fillId="0" borderId="0" xfId="0" applyNumberFormat="1" applyFont="1" applyBorder="1"/>
    <xf numFmtId="164" fontId="47" fillId="0" borderId="0" xfId="0" applyNumberFormat="1" applyFont="1" applyBorder="1"/>
    <xf numFmtId="0" fontId="24" fillId="14" borderId="0" xfId="0" applyFont="1" applyFill="1" applyBorder="1"/>
    <xf numFmtId="0" fontId="24" fillId="13" borderId="0" xfId="0" applyFont="1" applyFill="1" applyBorder="1"/>
    <xf numFmtId="0" fontId="24" fillId="14" borderId="0" xfId="3" applyFont="1" applyFill="1"/>
    <xf numFmtId="0" fontId="5" fillId="0" borderId="0" xfId="0" applyFont="1"/>
    <xf numFmtId="166" fontId="24" fillId="0" borderId="0" xfId="3" applyNumberFormat="1" applyFont="1"/>
    <xf numFmtId="166" fontId="24" fillId="0" borderId="0" xfId="3" applyNumberFormat="1" applyFont="1" applyBorder="1"/>
    <xf numFmtId="14" fontId="24" fillId="0" borderId="0" xfId="3" applyNumberFormat="1" applyBorder="1"/>
    <xf numFmtId="14" fontId="5" fillId="0" borderId="0" xfId="0" applyNumberFormat="1" applyFont="1" applyBorder="1"/>
    <xf numFmtId="15" fontId="20" fillId="0" borderId="0" xfId="0" applyNumberFormat="1" applyFont="1" applyBorder="1"/>
    <xf numFmtId="0" fontId="10" fillId="13" borderId="2" xfId="0" applyFont="1" applyFill="1" applyBorder="1"/>
    <xf numFmtId="14" fontId="24" fillId="14" borderId="2" xfId="0" applyNumberFormat="1" applyFont="1" applyFill="1" applyBorder="1"/>
    <xf numFmtId="164" fontId="24" fillId="14" borderId="2" xfId="0" applyNumberFormat="1" applyFont="1" applyFill="1" applyBorder="1"/>
    <xf numFmtId="0" fontId="3" fillId="14" borderId="2" xfId="1" applyFont="1" applyFill="1" applyBorder="1"/>
    <xf numFmtId="167" fontId="61" fillId="0" borderId="0" xfId="5" applyFont="1"/>
    <xf numFmtId="167" fontId="22" fillId="0" borderId="0" xfId="5"/>
    <xf numFmtId="167" fontId="22" fillId="0" borderId="0" xfId="5" applyAlignment="1">
      <alignment vertical="center"/>
    </xf>
    <xf numFmtId="167" fontId="22" fillId="15" borderId="0" xfId="5" applyFill="1"/>
    <xf numFmtId="167" fontId="62" fillId="0" borderId="0" xfId="6"/>
    <xf numFmtId="0" fontId="63" fillId="0" borderId="0" xfId="7"/>
    <xf numFmtId="167" fontId="25" fillId="0" borderId="0" xfId="5" applyFont="1"/>
    <xf numFmtId="167" fontId="12" fillId="0" borderId="0" xfId="5" applyFont="1"/>
    <xf numFmtId="165" fontId="22" fillId="0" borderId="0" xfId="5" applyNumberFormat="1"/>
    <xf numFmtId="168" fontId="22" fillId="0" borderId="0" xfId="5" applyNumberFormat="1"/>
    <xf numFmtId="167" fontId="62" fillId="0" borderId="0" xfId="6" applyAlignment="1">
      <alignment vertical="center"/>
    </xf>
    <xf numFmtId="169" fontId="22" fillId="0" borderId="0" xfId="5" applyNumberFormat="1"/>
    <xf numFmtId="167" fontId="4" fillId="0" borderId="0" xfId="5" applyFont="1"/>
    <xf numFmtId="170" fontId="22" fillId="0" borderId="0" xfId="5" applyNumberFormat="1"/>
    <xf numFmtId="167" fontId="41" fillId="0" borderId="0" xfId="5" applyFont="1"/>
    <xf numFmtId="167" fontId="36" fillId="0" borderId="0" xfId="5" applyFont="1"/>
    <xf numFmtId="167" fontId="43" fillId="0" borderId="0" xfId="5" applyFont="1"/>
    <xf numFmtId="167" fontId="22" fillId="15" borderId="3" xfId="5" applyFill="1" applyBorder="1"/>
    <xf numFmtId="167" fontId="45" fillId="0" borderId="0" xfId="5" applyFont="1"/>
    <xf numFmtId="171" fontId="22" fillId="0" borderId="0" xfId="5" applyNumberFormat="1"/>
    <xf numFmtId="172" fontId="22" fillId="0" borderId="0" xfId="5" applyNumberFormat="1"/>
    <xf numFmtId="167" fontId="66" fillId="15" borderId="3" xfId="9" applyFont="1" applyFill="1" applyBorder="1"/>
    <xf numFmtId="167" fontId="67" fillId="0" borderId="0" xfId="5" applyFont="1"/>
    <xf numFmtId="167" fontId="22" fillId="17" borderId="0" xfId="5" applyFill="1"/>
    <xf numFmtId="167" fontId="62" fillId="17" borderId="0" xfId="6" applyFill="1"/>
    <xf numFmtId="168" fontId="22" fillId="17" borderId="0" xfId="5" applyNumberFormat="1" applyFill="1"/>
    <xf numFmtId="167" fontId="62" fillId="15" borderId="0" xfId="6" applyFill="1"/>
    <xf numFmtId="168" fontId="22" fillId="15" borderId="0" xfId="5" applyNumberFormat="1" applyFill="1"/>
    <xf numFmtId="167" fontId="22" fillId="18" borderId="0" xfId="5" applyFill="1"/>
    <xf numFmtId="167" fontId="22" fillId="0" borderId="0" xfId="6" applyFont="1"/>
    <xf numFmtId="167" fontId="25" fillId="15" borderId="0" xfId="5" applyFont="1" applyFill="1"/>
    <xf numFmtId="167" fontId="25" fillId="19" borderId="0" xfId="5" applyFont="1" applyFill="1"/>
    <xf numFmtId="167" fontId="25" fillId="18" borderId="0" xfId="5" applyFont="1" applyFill="1"/>
    <xf numFmtId="167" fontId="68" fillId="0" borderId="0" xfId="5" applyFont="1"/>
    <xf numFmtId="167" fontId="68" fillId="15" borderId="0" xfId="5" applyFont="1" applyFill="1"/>
    <xf numFmtId="167" fontId="68" fillId="17" borderId="0" xfId="5" applyFont="1" applyFill="1"/>
    <xf numFmtId="0" fontId="69" fillId="0" borderId="0" xfId="0" applyFont="1"/>
    <xf numFmtId="0" fontId="47" fillId="0" borderId="0" xfId="3" applyFont="1"/>
    <xf numFmtId="164" fontId="47" fillId="0" borderId="0" xfId="3" applyNumberFormat="1" applyFont="1"/>
    <xf numFmtId="0" fontId="47" fillId="0" borderId="0" xfId="3" applyFont="1" applyAlignment="1">
      <alignment vertical="center"/>
    </xf>
    <xf numFmtId="0" fontId="70" fillId="0" borderId="0" xfId="4" applyFont="1"/>
    <xf numFmtId="3" fontId="47" fillId="0" borderId="0" xfId="3" applyNumberFormat="1" applyFont="1"/>
    <xf numFmtId="14" fontId="47" fillId="0" borderId="0" xfId="3" applyNumberFormat="1" applyFont="1"/>
    <xf numFmtId="0" fontId="47" fillId="13" borderId="0" xfId="0" applyFont="1" applyFill="1" applyBorder="1"/>
    <xf numFmtId="0" fontId="47" fillId="0" borderId="0" xfId="3" applyFont="1" applyBorder="1"/>
    <xf numFmtId="14" fontId="47" fillId="0" borderId="0" xfId="3" applyNumberFormat="1" applyFont="1" applyBorder="1"/>
    <xf numFmtId="0" fontId="47" fillId="14" borderId="0" xfId="0" applyFont="1" applyFill="1" applyBorder="1"/>
    <xf numFmtId="0" fontId="47" fillId="14" borderId="0" xfId="3" applyFont="1" applyFill="1"/>
    <xf numFmtId="166" fontId="47" fillId="0" borderId="0" xfId="3" applyNumberFormat="1" applyFont="1"/>
    <xf numFmtId="166" fontId="47" fillId="0" borderId="0" xfId="3" applyNumberFormat="1" applyFont="1" applyBorder="1"/>
    <xf numFmtId="0" fontId="70" fillId="0" borderId="0" xfId="1" applyFont="1"/>
    <xf numFmtId="0" fontId="47" fillId="0" borderId="0" xfId="0" applyFont="1" applyAlignment="1">
      <alignment vertical="center"/>
    </xf>
    <xf numFmtId="0" fontId="70" fillId="0" borderId="0" xfId="1" applyFont="1" applyFill="1"/>
    <xf numFmtId="0" fontId="70" fillId="0" borderId="0" xfId="1" applyFont="1" applyFill="1" applyBorder="1" applyAlignment="1"/>
    <xf numFmtId="0" fontId="70" fillId="0" borderId="0" xfId="1" applyFont="1" applyBorder="1" applyAlignment="1"/>
    <xf numFmtId="15" fontId="47" fillId="0" borderId="0" xfId="0" applyNumberFormat="1" applyFont="1" applyBorder="1"/>
    <xf numFmtId="15" fontId="47" fillId="0" borderId="0" xfId="0" applyNumberFormat="1" applyFont="1"/>
    <xf numFmtId="0" fontId="70" fillId="0" borderId="0" xfId="0" applyFont="1"/>
    <xf numFmtId="0" fontId="70" fillId="0" borderId="0" xfId="1" applyFont="1" applyAlignment="1"/>
    <xf numFmtId="0" fontId="70" fillId="0" borderId="0" xfId="1" applyFont="1" applyBorder="1" applyAlignment="1">
      <alignment vertical="center"/>
    </xf>
    <xf numFmtId="16" fontId="47" fillId="0" borderId="0" xfId="0" applyNumberFormat="1" applyFont="1" applyBorder="1"/>
    <xf numFmtId="0" fontId="47" fillId="13" borderId="2" xfId="0" applyFont="1" applyFill="1" applyBorder="1"/>
    <xf numFmtId="14" fontId="47" fillId="13" borderId="2" xfId="0" applyNumberFormat="1" applyFont="1" applyFill="1" applyBorder="1" applyAlignment="1">
      <alignment horizontal="right"/>
    </xf>
    <xf numFmtId="0" fontId="47" fillId="14" borderId="2" xfId="0" applyFont="1" applyFill="1" applyBorder="1"/>
    <xf numFmtId="14" fontId="47" fillId="14" borderId="2" xfId="0" applyNumberFormat="1" applyFont="1" applyFill="1" applyBorder="1" applyAlignment="1">
      <alignment horizontal="right"/>
    </xf>
    <xf numFmtId="14" fontId="47" fillId="13" borderId="2" xfId="0" applyNumberFormat="1" applyFont="1" applyFill="1" applyBorder="1"/>
    <xf numFmtId="0" fontId="70" fillId="13" borderId="2" xfId="1" applyFont="1" applyFill="1" applyBorder="1"/>
    <xf numFmtId="164" fontId="47" fillId="14" borderId="2" xfId="0" applyNumberFormat="1" applyFont="1" applyFill="1" applyBorder="1"/>
    <xf numFmtId="14" fontId="47" fillId="14" borderId="2" xfId="0" applyNumberFormat="1" applyFont="1" applyFill="1" applyBorder="1"/>
    <xf numFmtId="0" fontId="70" fillId="14" borderId="2" xfId="1" applyFont="1" applyFill="1" applyBorder="1"/>
    <xf numFmtId="167" fontId="47" fillId="0" borderId="0" xfId="5" applyFont="1"/>
    <xf numFmtId="168" fontId="47" fillId="0" borderId="0" xfId="5" applyNumberFormat="1" applyFont="1" applyAlignment="1">
      <alignment horizontal="left"/>
    </xf>
    <xf numFmtId="167" fontId="47" fillId="0" borderId="0" xfId="5" applyFont="1" applyAlignment="1">
      <alignment vertical="center"/>
    </xf>
    <xf numFmtId="167" fontId="47" fillId="15" borderId="0" xfId="5" applyFont="1" applyFill="1"/>
    <xf numFmtId="165" fontId="47" fillId="15" borderId="0" xfId="5" applyNumberFormat="1" applyFont="1" applyFill="1"/>
    <xf numFmtId="167" fontId="70" fillId="0" borderId="0" xfId="6" applyFont="1"/>
    <xf numFmtId="165" fontId="47" fillId="0" borderId="0" xfId="5" applyNumberFormat="1" applyFont="1"/>
    <xf numFmtId="168" fontId="47" fillId="0" borderId="0" xfId="5" applyNumberFormat="1" applyFont="1"/>
    <xf numFmtId="167" fontId="70" fillId="0" borderId="0" xfId="6" applyFont="1" applyAlignment="1">
      <alignment vertical="center"/>
    </xf>
    <xf numFmtId="169" fontId="47" fillId="0" borderId="0" xfId="5" applyNumberFormat="1" applyFont="1"/>
    <xf numFmtId="167" fontId="47" fillId="0" borderId="0" xfId="5" applyFont="1" applyAlignment="1">
      <alignment wrapText="1"/>
    </xf>
    <xf numFmtId="170" fontId="47" fillId="0" borderId="0" xfId="5" applyNumberFormat="1" applyFont="1"/>
    <xf numFmtId="167" fontId="70" fillId="0" borderId="0" xfId="6" applyFont="1" applyAlignment="1">
      <alignment vertical="center" wrapText="1"/>
    </xf>
    <xf numFmtId="167" fontId="47" fillId="15" borderId="3" xfId="5" applyFont="1" applyFill="1" applyBorder="1"/>
    <xf numFmtId="171" fontId="47" fillId="0" borderId="0" xfId="5" applyNumberFormat="1" applyFont="1"/>
    <xf numFmtId="172" fontId="47" fillId="0" borderId="0" xfId="5" applyNumberFormat="1" applyFont="1"/>
    <xf numFmtId="167" fontId="47" fillId="15" borderId="3" xfId="9" applyFont="1" applyFill="1" applyBorder="1"/>
    <xf numFmtId="0" fontId="47" fillId="0" borderId="0" xfId="7" applyFont="1"/>
    <xf numFmtId="167" fontId="70" fillId="0" borderId="0" xfId="8" applyNumberFormat="1" applyFont="1" applyFill="1" applyAlignment="1"/>
    <xf numFmtId="167" fontId="70" fillId="0" borderId="0" xfId="1" applyNumberFormat="1" applyFont="1"/>
    <xf numFmtId="167" fontId="71" fillId="0" borderId="0" xfId="5" applyFont="1"/>
    <xf numFmtId="167" fontId="2" fillId="0" borderId="0" xfId="1" applyNumberFormat="1"/>
    <xf numFmtId="167" fontId="2" fillId="0" borderId="0" xfId="1" applyNumberFormat="1" applyFill="1" applyAlignment="1"/>
    <xf numFmtId="0" fontId="5" fillId="0" borderId="0" xfId="0" applyFont="1"/>
    <xf numFmtId="0" fontId="5" fillId="7" borderId="0" xfId="0" applyFont="1" applyFill="1"/>
    <xf numFmtId="0" fontId="15" fillId="0" borderId="0" xfId="0" applyFont="1"/>
    <xf numFmtId="9" fontId="5" fillId="0" borderId="0" xfId="0" applyNumberFormat="1" applyFont="1"/>
    <xf numFmtId="0" fontId="17" fillId="0" borderId="0" xfId="0" applyFont="1"/>
    <xf numFmtId="0" fontId="2" fillId="0" borderId="0" xfId="1" applyAlignment="1"/>
    <xf numFmtId="0" fontId="5" fillId="9" borderId="0" xfId="0" applyFont="1" applyFill="1"/>
  </cellXfs>
  <cellStyles count="10">
    <cellStyle name="Excel Built-in Bad" xfId="9" xr:uid="{59D1BB01-77F8-4AB2-91FA-B7F127B4D484}"/>
    <cellStyle name="Excel Built-in Hyperlink" xfId="6" xr:uid="{10C91ED5-48E0-4D12-A014-561F66893316}"/>
    <cellStyle name="Excel Built-in Normal" xfId="5" xr:uid="{40231498-D1D2-4263-9562-B60D3603C438}"/>
    <cellStyle name="Hyperlink" xfId="1" builtinId="8"/>
    <cellStyle name="Hyperlink 2" xfId="4" xr:uid="{2388AEAA-3F1D-443D-9CAA-89F72B053913}"/>
    <cellStyle name="Hyperlink 3" xfId="8" xr:uid="{948DF90F-A46D-49DE-AFAD-7D3755CE2E14}"/>
    <cellStyle name="Neutral" xfId="2" builtinId="28"/>
    <cellStyle name="Normal" xfId="0" builtinId="0"/>
    <cellStyle name="Normal 2" xfId="3" xr:uid="{D2C14872-0236-44EE-A10F-F7BB50938DDA}"/>
    <cellStyle name="Normal 3" xfId="7" xr:uid="{884C5D88-5A2F-4276-8797-C3618B8FBAC2}"/>
  </cellStyles>
  <dxfs count="92">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rgb="FF2A2A2A"/>
        <name val="Merriweather"/>
        <scheme val="none"/>
      </font>
    </dxf>
    <dxf>
      <font>
        <b val="0"/>
        <i val="0"/>
        <strike val="0"/>
        <condense val="0"/>
        <extend val="0"/>
        <outline val="0"/>
        <shadow val="0"/>
        <u val="none"/>
        <vertAlign val="baseline"/>
        <sz val="9"/>
        <color rgb="FF2A2A2A"/>
        <name val="Source Sans Pro"/>
        <family val="2"/>
        <scheme val="none"/>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family val="2"/>
        <scheme val="minor"/>
      </font>
    </dxf>
    <dxf>
      <fill>
        <patternFill>
          <bgColor theme="9" tint="0.39994506668294322"/>
        </patternFill>
      </fill>
    </dxf>
    <dxf>
      <fill>
        <patternFill>
          <bgColor rgb="FFFFC7CE"/>
        </patternFill>
      </fill>
    </dxf>
    <dxf>
      <fill>
        <patternFill>
          <bgColor theme="9" tint="0.39994506668294322"/>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strike val="0"/>
      </font>
      <fill>
        <patternFill>
          <bgColor rgb="FFFF0000"/>
        </patternFill>
      </fill>
    </dxf>
    <dxf>
      <font>
        <strike val="0"/>
      </font>
      <fill>
        <patternFill>
          <bgColor rgb="FFC9A4E4"/>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bgColor theme="7" tint="0.79998168889431442"/>
        </patternFill>
      </fill>
    </dxf>
    <dxf>
      <numFmt numFmtId="173" formatCode="dd/mm/yyyy"/>
    </dxf>
    <dxf>
      <numFmt numFmtId="173" formatCode="dd/mm/yyyy"/>
    </dxf>
    <dxf>
      <fill>
        <patternFill>
          <bgColor rgb="FFB889DB"/>
        </patternFill>
      </fill>
    </dxf>
    <dxf>
      <fill>
        <patternFill>
          <bgColor theme="7" tint="0.79998168889431442"/>
        </patternFill>
      </fill>
    </dxf>
    <dxf>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TJ/2023/Donn&#233;es%20PTJ%202023%20-%20Jabouille_LHK%20et%20JM%2021-04-2025%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LHK &amp; JM"/>
      <sheetName val="J&amp;M updated"/>
      <sheetName val="Data Jabouille"/>
      <sheetName val="Comparaison"/>
      <sheetName val="Data finales"/>
    </sheetNames>
    <sheetDataSet>
      <sheetData sheetId="0"/>
      <sheetData sheetId="1"/>
      <sheetData sheetId="2">
        <row r="2">
          <cell r="G2" t="str">
            <v>10.1093/ptj/pzac130</v>
          </cell>
        </row>
        <row r="3">
          <cell r="G3" t="str">
            <v>10.1093/ptj/pzac131</v>
          </cell>
        </row>
        <row r="4">
          <cell r="G4" t="str">
            <v>10.1093/ptj/pzac148</v>
          </cell>
        </row>
        <row r="5">
          <cell r="G5" t="str">
            <v>10.1093/ptj/pzac136</v>
          </cell>
        </row>
        <row r="6">
          <cell r="G6" t="str">
            <v>10.1093/ptj/pzac132</v>
          </cell>
        </row>
        <row r="7">
          <cell r="G7" t="str">
            <v>10.1093/ptj/pzac153</v>
          </cell>
        </row>
        <row r="8">
          <cell r="G8" t="str">
            <v>10.1093/ptj/pzac154</v>
          </cell>
        </row>
        <row r="9">
          <cell r="G9" t="str">
            <v>10.1093/ptj/pzac146</v>
          </cell>
        </row>
        <row r="10">
          <cell r="G10" t="str">
            <v>10.1093/ptj/pzac143</v>
          </cell>
        </row>
        <row r="11">
          <cell r="G11" t="str">
            <v>10.1093/ptj/pzac152</v>
          </cell>
        </row>
        <row r="12">
          <cell r="G12" t="str">
            <v>10.1093/ptj/pzac141</v>
          </cell>
        </row>
        <row r="13">
          <cell r="G13" t="str">
            <v>10.1093/ptj/pzac145</v>
          </cell>
        </row>
        <row r="14">
          <cell r="G14" t="str">
            <v>10.1093/ptj/pzac142</v>
          </cell>
        </row>
        <row r="15">
          <cell r="G15" t="str">
            <v>10.1093/ptj/pzac168</v>
          </cell>
        </row>
        <row r="16">
          <cell r="G16" t="str">
            <v>10.1093/ptj/pzac157</v>
          </cell>
        </row>
        <row r="17">
          <cell r="G17" t="str">
            <v>10.1093/ptj/pzac167</v>
          </cell>
        </row>
        <row r="18">
          <cell r="G18" t="str">
            <v>10.1093/ptj/pzac158</v>
          </cell>
        </row>
        <row r="19">
          <cell r="G19" t="str">
            <v>10.1093/ptj/pzac151</v>
          </cell>
        </row>
        <row r="20">
          <cell r="G20" t="str">
            <v>10.1093/ptj/pzac159</v>
          </cell>
        </row>
        <row r="21">
          <cell r="G21" t="str">
            <v>10.1093/ptj/pzac139</v>
          </cell>
        </row>
        <row r="22">
          <cell r="G22" t="str">
            <v>10.1093/ptj/pzac166</v>
          </cell>
        </row>
        <row r="23">
          <cell r="G23" t="str">
            <v>10.1093/ptj/pzac155</v>
          </cell>
        </row>
        <row r="24">
          <cell r="G24" t="str">
            <v>10.1093/ptj/pzac156</v>
          </cell>
        </row>
        <row r="25">
          <cell r="G25" t="str">
            <v>10.1093/ptj/pzac144</v>
          </cell>
        </row>
        <row r="26">
          <cell r="G26" t="str">
            <v>10.1093/ptj/pzac161</v>
          </cell>
        </row>
        <row r="27">
          <cell r="G27" t="str">
            <v>10.1093/ptj/pzac162</v>
          </cell>
        </row>
        <row r="28">
          <cell r="G28" t="str">
            <v>10.1093/ptj/pzac163</v>
          </cell>
        </row>
        <row r="29">
          <cell r="G29" t="str">
            <v>10.1093/ptj/pzac164</v>
          </cell>
        </row>
        <row r="30">
          <cell r="G30" t="str">
            <v>10.1093/ptj/pzad004</v>
          </cell>
        </row>
        <row r="31">
          <cell r="G31" t="str">
            <v>10.1093/ptj/pzad007</v>
          </cell>
        </row>
        <row r="32">
          <cell r="G32" t="str">
            <v>10.1093/ptj/pzac170</v>
          </cell>
        </row>
        <row r="33">
          <cell r="G33" t="str">
            <v>10.1093/ptj/pzad005</v>
          </cell>
        </row>
        <row r="34">
          <cell r="G34" t="str">
            <v>10.1093/ptj/pzad001</v>
          </cell>
        </row>
        <row r="35">
          <cell r="G35" t="str">
            <v>10.1093/ptj/pzad003</v>
          </cell>
        </row>
        <row r="36">
          <cell r="G36" t="str">
            <v>10.1093/ptj/pzac169</v>
          </cell>
        </row>
        <row r="37">
          <cell r="G37" t="str">
            <v>10.1093/ptj/pzac171</v>
          </cell>
        </row>
        <row r="38">
          <cell r="G38" t="str">
            <v>10.1093/ptj/pzad006</v>
          </cell>
        </row>
        <row r="39">
          <cell r="G39" t="str">
            <v>10.1093/ptj/pzad008</v>
          </cell>
        </row>
        <row r="40">
          <cell r="G40" t="str">
            <v>10.1093/ptj/pzad020</v>
          </cell>
        </row>
        <row r="41">
          <cell r="G41" t="str">
            <v>10.1093/ptj/pzad012</v>
          </cell>
        </row>
        <row r="42">
          <cell r="G42" t="str">
            <v>10.1093/ptj/pzad017</v>
          </cell>
        </row>
        <row r="43">
          <cell r="G43" t="str">
            <v>10.1093/ptj/pzad015</v>
          </cell>
        </row>
        <row r="44">
          <cell r="G44" t="str">
            <v>10.1093/ptj/pzad010</v>
          </cell>
        </row>
        <row r="45">
          <cell r="G45" t="str">
            <v>10.1093/ptj/pzad002</v>
          </cell>
        </row>
        <row r="46">
          <cell r="G46" t="str">
            <v>10.1093/ptj/pzad009</v>
          </cell>
        </row>
        <row r="47">
          <cell r="G47" t="str">
            <v>10.1093/ptj/pzad016</v>
          </cell>
        </row>
        <row r="48">
          <cell r="G48" t="str">
            <v>10.1093/ptj/pzad011</v>
          </cell>
        </row>
        <row r="49">
          <cell r="G49" t="str">
            <v>10.1093/ptj/pzad018</v>
          </cell>
        </row>
        <row r="50">
          <cell r="G50" t="str">
            <v>10.1093/ptj/pzad019</v>
          </cell>
        </row>
        <row r="51">
          <cell r="G51" t="str">
            <v>10.1093/ptj/pzad038</v>
          </cell>
        </row>
        <row r="52">
          <cell r="G52" t="str">
            <v>10.1093/ptj/pzad024</v>
          </cell>
        </row>
        <row r="53">
          <cell r="G53" t="str">
            <v>10.1093/ptj/pzad013</v>
          </cell>
        </row>
        <row r="54">
          <cell r="G54" t="str">
            <v>10.1093/ptj/pzad022</v>
          </cell>
        </row>
        <row r="55">
          <cell r="G55" t="str">
            <v>10.1093/ptj/pzad028</v>
          </cell>
        </row>
        <row r="56">
          <cell r="G56" t="str">
            <v>10.1093/ptj/pzad026</v>
          </cell>
        </row>
        <row r="57">
          <cell r="G57" t="str">
            <v>10.1093/ptj/pzad021</v>
          </cell>
        </row>
        <row r="58">
          <cell r="G58" t="str">
            <v>10.1093/ptj/pzad014</v>
          </cell>
        </row>
        <row r="59">
          <cell r="G59" t="str">
            <v>10.1093/ptj/pzad032</v>
          </cell>
        </row>
        <row r="60">
          <cell r="G60" t="str">
            <v>10.1093/ptj/pzad030</v>
          </cell>
        </row>
        <row r="61">
          <cell r="G61" t="str">
            <v>10.1093/ptj/pzad025</v>
          </cell>
        </row>
        <row r="62">
          <cell r="G62" t="str">
            <v>10.1093/ptj/pzad031</v>
          </cell>
        </row>
        <row r="63">
          <cell r="G63" t="str">
            <v>10.1093/ptj/pzad043</v>
          </cell>
        </row>
        <row r="64">
          <cell r="G64" t="str">
            <v>10.1093/ptj/pzad050</v>
          </cell>
        </row>
        <row r="65">
          <cell r="G65" t="str">
            <v>10.1093/ptj/pzad040</v>
          </cell>
        </row>
        <row r="66">
          <cell r="G66" t="str">
            <v>10.1093/ptj/pzad027</v>
          </cell>
        </row>
        <row r="67">
          <cell r="G67" t="str">
            <v>10.1093/ptj/pzad041</v>
          </cell>
        </row>
        <row r="68">
          <cell r="G68" t="str">
            <v>10.1093/ptj/pzad029</v>
          </cell>
        </row>
        <row r="69">
          <cell r="G69" t="str">
            <v>10.1093/ptj/pzad034</v>
          </cell>
        </row>
        <row r="70">
          <cell r="G70" t="str">
            <v>10.1093/ptj/pzad033</v>
          </cell>
        </row>
        <row r="71">
          <cell r="G71" t="str">
            <v>10.1093/ptj/pzad023</v>
          </cell>
        </row>
        <row r="72">
          <cell r="G72" t="str">
            <v>10.1093/ptj/pzad037</v>
          </cell>
        </row>
        <row r="73">
          <cell r="G73" t="str">
            <v>10.1093/ptj/pzad061</v>
          </cell>
        </row>
        <row r="74">
          <cell r="G74" t="str">
            <v>10.1093/ptj/pzad046</v>
          </cell>
        </row>
        <row r="75">
          <cell r="G75" t="str">
            <v>10.1093/ptj/pzad044</v>
          </cell>
        </row>
        <row r="76">
          <cell r="G76" t="str">
            <v>10.1093/ptj/pzad039</v>
          </cell>
        </row>
        <row r="77">
          <cell r="G77" t="str">
            <v>10.1093/ptj/pzad052</v>
          </cell>
        </row>
        <row r="78">
          <cell r="G78" t="str">
            <v>10.1093/ptj/pzad047</v>
          </cell>
        </row>
        <row r="79">
          <cell r="G79" t="str">
            <v>10.1093/ptj/pzad048</v>
          </cell>
        </row>
        <row r="80">
          <cell r="G80" t="str">
            <v>10.1093/ptj/pzad045</v>
          </cell>
        </row>
        <row r="81">
          <cell r="G81" t="str">
            <v>10.1093/ptj/pzad042</v>
          </cell>
        </row>
        <row r="82">
          <cell r="G82" t="str">
            <v>10.1093/ptj/pzad058</v>
          </cell>
        </row>
        <row r="83">
          <cell r="G83" t="str">
            <v>10.1093/ptj/pzad035</v>
          </cell>
        </row>
        <row r="84">
          <cell r="G84" t="str">
            <v>10.1093/ptj/pzad036</v>
          </cell>
        </row>
        <row r="85">
          <cell r="G85" t="str">
            <v>10.1093/ptj/pzad089</v>
          </cell>
        </row>
        <row r="86">
          <cell r="G86" t="str">
            <v>10.1093/ptj/pzad060</v>
          </cell>
        </row>
        <row r="87">
          <cell r="G87" t="str">
            <v>10.1093/ptj/pzad049</v>
          </cell>
        </row>
        <row r="88">
          <cell r="G88" t="str">
            <v>10.1093/ptj/pzad065</v>
          </cell>
        </row>
        <row r="89">
          <cell r="G89" t="str">
            <v>10.1093/ptj/pzad051</v>
          </cell>
        </row>
        <row r="90">
          <cell r="G90" t="str">
            <v>10.1093/ptj/pzad071</v>
          </cell>
        </row>
        <row r="91">
          <cell r="G91" t="str">
            <v>10.1093/ptj/pzad069</v>
          </cell>
        </row>
        <row r="92">
          <cell r="G92" t="str">
            <v>10.1093/ptj/pzad090</v>
          </cell>
        </row>
        <row r="93">
          <cell r="G93" t="str">
            <v>10.1093/ptj/pzad063</v>
          </cell>
        </row>
        <row r="94">
          <cell r="G94" t="str">
            <v>10.1093/ptj/pzad056</v>
          </cell>
        </row>
        <row r="95">
          <cell r="G95" t="str">
            <v>10.1093/ptj/pzad054</v>
          </cell>
        </row>
        <row r="96">
          <cell r="G96" t="str">
            <v>10.1093/ptj/pzad064</v>
          </cell>
        </row>
        <row r="97">
          <cell r="G97" t="str">
            <v>10.1093/ptj/pzad110</v>
          </cell>
        </row>
        <row r="98">
          <cell r="G98" t="str">
            <v>10.1093/ptj/pzad104</v>
          </cell>
        </row>
        <row r="99">
          <cell r="G99" t="str">
            <v>10.1093/ptj/pzad081</v>
          </cell>
        </row>
        <row r="100">
          <cell r="G100" t="str">
            <v>10.1093/ptj/pzad055</v>
          </cell>
        </row>
        <row r="101">
          <cell r="G101" t="str">
            <v>10.1093/ptj/pzad053</v>
          </cell>
        </row>
        <row r="102">
          <cell r="G102" t="str">
            <v>10.1093/ptj/pzad067</v>
          </cell>
        </row>
        <row r="103">
          <cell r="G103" t="str">
            <v>10.1093/ptj/pzad074</v>
          </cell>
        </row>
        <row r="104">
          <cell r="G104" t="str">
            <v>10.1093/ptj/pzad082</v>
          </cell>
        </row>
        <row r="105">
          <cell r="G105" t="str">
            <v>10.1093/ptj/pzad070</v>
          </cell>
        </row>
        <row r="106">
          <cell r="G106" t="str">
            <v>10.1093/ptj/pzad062</v>
          </cell>
        </row>
        <row r="107">
          <cell r="G107" t="str">
            <v>10.1093/ptj/pzad068</v>
          </cell>
        </row>
        <row r="108">
          <cell r="G108" t="str">
            <v>10.1093/ptj/pzad059</v>
          </cell>
        </row>
        <row r="109">
          <cell r="G109" t="str">
            <v>10.1093/ptj/pzad124</v>
          </cell>
        </row>
        <row r="110">
          <cell r="G110" t="str">
            <v>10.1093/ptj/pzad072</v>
          </cell>
        </row>
        <row r="111">
          <cell r="G111" t="str">
            <v>10.1093/ptj/pzad079</v>
          </cell>
        </row>
        <row r="112">
          <cell r="G112" t="str">
            <v>10.1093/ptj/pzad066</v>
          </cell>
        </row>
        <row r="113">
          <cell r="G113" t="str">
            <v>10.1093/ptj/pzad108</v>
          </cell>
        </row>
        <row r="114">
          <cell r="G114" t="str">
            <v>10.1093/ptj/pzad120</v>
          </cell>
        </row>
        <row r="115">
          <cell r="G115" t="str">
            <v>10.1093/ptj/pzad080</v>
          </cell>
        </row>
        <row r="116">
          <cell r="G116" t="str">
            <v>10.1093/ptj/pzad077</v>
          </cell>
        </row>
        <row r="117">
          <cell r="G117" t="str">
            <v>10.1093/ptj/pzad057</v>
          </cell>
        </row>
        <row r="118">
          <cell r="G118" t="str">
            <v>10.1093/ptj/pzad126</v>
          </cell>
        </row>
        <row r="119">
          <cell r="G119" t="str">
            <v>10.1093/ptj/pzad102</v>
          </cell>
        </row>
        <row r="120">
          <cell r="G120" t="str">
            <v>10.1093/ptj/pzad075</v>
          </cell>
        </row>
        <row r="121">
          <cell r="G121" t="str">
            <v>10.1093/ptj/pzad083</v>
          </cell>
        </row>
        <row r="122">
          <cell r="G122" t="str">
            <v>10.1093/ptj/pzad131</v>
          </cell>
        </row>
        <row r="123">
          <cell r="G123" t="str">
            <v>10.1093/ptj/pzad137</v>
          </cell>
        </row>
        <row r="124">
          <cell r="G124" t="str">
            <v>10.1093/ptj/pzad150</v>
          </cell>
        </row>
        <row r="125">
          <cell r="G125" t="str">
            <v>10.1093/ptj/pzad149</v>
          </cell>
        </row>
        <row r="126">
          <cell r="G126" t="str">
            <v>10.1093/ptj/pzad119</v>
          </cell>
        </row>
        <row r="127">
          <cell r="G127" t="str">
            <v>10.1093/ptj/pzad086</v>
          </cell>
        </row>
        <row r="128">
          <cell r="G128" t="str">
            <v>10.1093/ptj/pzad118</v>
          </cell>
        </row>
        <row r="129">
          <cell r="G129" t="str">
            <v>10.1093/ptj/pzad111</v>
          </cell>
        </row>
        <row r="130">
          <cell r="G130" t="str">
            <v>10.1093/ptj/pzad106</v>
          </cell>
        </row>
        <row r="131">
          <cell r="G131" t="str">
            <v>10.1093/ptj/pzad122</v>
          </cell>
        </row>
        <row r="132">
          <cell r="G132" t="str">
            <v>10.1093/ptj/pzad128</v>
          </cell>
        </row>
        <row r="133">
          <cell r="G133" t="str">
            <v>10.1093/ptj/pzad084</v>
          </cell>
        </row>
        <row r="134">
          <cell r="G134" t="str">
            <v>10.1093/ptj/pzad116</v>
          </cell>
        </row>
        <row r="135">
          <cell r="G135" t="str">
            <v>10.1093/ptj/pzad109</v>
          </cell>
        </row>
        <row r="136">
          <cell r="G136" t="str">
            <v>10.1093/ptj/pzad100</v>
          </cell>
        </row>
        <row r="137">
          <cell r="G137" t="str">
            <v>10.1093/ptj/pzad107</v>
          </cell>
        </row>
        <row r="138">
          <cell r="G138" t="str">
            <v>10.1093/ptj/pzad148</v>
          </cell>
        </row>
        <row r="139">
          <cell r="G139" t="str">
            <v>10.1093/ptj/pzad156</v>
          </cell>
        </row>
        <row r="140">
          <cell r="G140" t="str">
            <v>10.1093/ptj/pzad087</v>
          </cell>
        </row>
        <row r="141">
          <cell r="G141" t="str">
            <v>10.1093/ptj/pzad125</v>
          </cell>
        </row>
        <row r="142">
          <cell r="G142" t="str">
            <v>10.1093/ptj/pzad117</v>
          </cell>
        </row>
        <row r="143">
          <cell r="G143" t="str">
            <v>10.1093/ptj/pzad078</v>
          </cell>
        </row>
        <row r="144">
          <cell r="G144" t="str">
            <v>10.1093/ptj/pzad099</v>
          </cell>
        </row>
        <row r="145">
          <cell r="G145" t="str">
            <v>10.1093/ptj/pzad085</v>
          </cell>
        </row>
        <row r="146">
          <cell r="G146" t="str">
            <v>10.1093/ptj/pzad123</v>
          </cell>
        </row>
        <row r="147">
          <cell r="G147" t="str">
            <v>10.1093/ptj/pzad088</v>
          </cell>
        </row>
        <row r="148">
          <cell r="G148" t="str">
            <v>10.1093/ptj/pzad091</v>
          </cell>
        </row>
        <row r="149">
          <cell r="G149" t="str">
            <v>10.1093/ptj/pzad095</v>
          </cell>
        </row>
        <row r="150">
          <cell r="G150" t="str">
            <v>10.1093/ptj/pzad092</v>
          </cell>
        </row>
        <row r="151">
          <cell r="G151" t="str">
            <v>10.1093/ptj/pzad097</v>
          </cell>
        </row>
        <row r="152">
          <cell r="G152" t="str">
            <v>10.1093/ptj/pzad098</v>
          </cell>
        </row>
        <row r="153">
          <cell r="G153" t="str">
            <v>10.1093/ptj/pzad138</v>
          </cell>
        </row>
        <row r="154">
          <cell r="G154" t="str">
            <v>10.1093/ptj/pzad093</v>
          </cell>
        </row>
        <row r="155">
          <cell r="G155" t="str">
            <v>10.1093/ptj/pzad101</v>
          </cell>
        </row>
        <row r="156">
          <cell r="G156" t="str">
            <v>10.1093/ptj/pzad094</v>
          </cell>
        </row>
        <row r="157">
          <cell r="G157" t="str">
            <v>10.1093/ptj/pzad157</v>
          </cell>
        </row>
      </sheetData>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B14F1-693C-4EC8-87A5-4FD98AECAFB3}" name="Date_Jabouille" displayName="Date_Jabouille" ref="A1:AT157" totalsRowShown="0">
  <autoFilter ref="A1:AT157" xr:uid="{22512345-4E30-4E54-BB21-44E425F39F20}"/>
  <sortState xmlns:xlrd2="http://schemas.microsoft.com/office/spreadsheetml/2017/richdata2" ref="A2:AT157">
    <sortCondition ref="A1:A157"/>
  </sortState>
  <tableColumns count="46">
    <tableColumn id="1" xr3:uid="{78EE5634-55E9-4B76-A682-3990C390E9C5}" name="Colonne1"/>
    <tableColumn id="2" xr3:uid="{8F043DB6-3784-45DF-BBBC-02BDA50056F1}" name="researcher_id"/>
    <tableColumn id="3" xr3:uid="{72B84EDB-5FAF-43A1-BE67-135BC10F31A8}" name="journal"/>
    <tableColumn id="4" xr3:uid="{0B73E8F2-AE95-492D-811D-25F8F74C7E8C}" name="year"/>
    <tableColumn id="5" xr3:uid="{39FC117F-39C8-4E47-BC8F-370C79BCC3D0}" name="month"/>
    <tableColumn id="6" xr3:uid="{E00B6690-29FD-49D0-BF0E-1D6EC030B043}" name="author"/>
    <tableColumn id="7" xr3:uid="{4D47E99D-8806-4B33-9ED4-D43DDC187116}" name="doi"/>
    <tableColumn id="8" xr3:uid="{C70FF507-3EF4-464D-9542-BBCA8D4600A4}" name="title"/>
    <tableColumn id="9" xr3:uid="{63EA6BF1-F534-4498-A702-0D778DB61C07}" name="type"/>
    <tableColumn id="10" xr3:uid="{2EA284F7-0B36-4CFA-B295-0D68702C74C4}" name="category"/>
    <tableColumn id="11" xr3:uid="{E4206CB9-3EF2-4F6C-B7AA-C4C0D0D5F9AD}" name="systematic review"/>
    <tableColumn id="12" xr3:uid="{930CBDCF-167D-481A-BF66-D7FF5627D687}" name="meta-analysis"/>
    <tableColumn id="13" xr3:uid="{B19AF103-E85B-4BBA-B27E-BE1445740933}" name="replication"/>
    <tableColumn id="14" xr3:uid="{8635045E-3984-49E7-9110-ADAE17C03982}" name="hypo_tested"/>
    <tableColumn id="15" xr3:uid="{BB3D2BED-01AB-4049-AB0D-C7FF49B177AB}" name="num_hyp"/>
    <tableColumn id="16" xr3:uid="{813D6D75-3FEB-4162-A6EC-B32FB6221DAF}" name="support_hyp1"/>
    <tableColumn id="17" xr3:uid="{1B2A6A2E-66BC-4AAA-A445-6BAA805E1F3E}" name="hyp1_quote"/>
    <tableColumn id="18" xr3:uid="{C29E289B-3F9B-4023-99B1-0FEA5F74B028}" name="hyp1_result"/>
    <tableColumn id="19" xr3:uid="{BFECE9B1-B516-44B8-AFA9-78438DEF51BB}" name="effect_size"/>
    <tableColumn id="20" xr3:uid="{E83D6654-9F11-43FC-A3EB-61F95608B185}" name="quote_effect_size"/>
    <tableColumn id="21" xr3:uid="{7512CC30-9322-4317-91E1-463E84D5B9B5}" name="prereg"/>
    <tableColumn id="22" xr3:uid="{F043DE0A-D901-42B8-9CC9-BC4A25DF940B}" name="prereg_link"/>
    <tableColumn id="23" xr3:uid="{C386584B-B39B-4574-950C-D7F8A022416C}" name="data_state"/>
    <tableColumn id="24" xr3:uid="{F3199414-B7A6-4513-8A0C-E3CC08C65498}" name="data_state_quote"/>
    <tableColumn id="25" xr3:uid="{28C713A8-0A43-47BF-A7B9-AC245C1E86F7}" name="open_data"/>
    <tableColumn id="26" xr3:uid="{AA6CD35C-1F00-4F4A-AD3F-0D141D5D26BF}" name="email_corresp_author"/>
    <tableColumn id="27" xr3:uid="{C6960E21-AF21-4E69-BE71-ED3454CD4C9C}" name="sig_level"/>
    <tableColumn id="28" xr3:uid="{D2B49D7B-E991-47F2-AB9A-E77E967C022C}" name="sig_test"/>
    <tableColumn id="29" xr3:uid="{86A5BFF5-389C-41D3-B6D2-D12CD01A2994}" name="pval_sig"/>
    <tableColumn id="30" xr3:uid="{8D845FF2-8758-4CD9-8B9C-B6D4A8B8BA2C}" name="pval_type"/>
    <tableColumn id="31" xr3:uid="{605D3CC6-9C67-4F39-A72C-C3DA5E2D3A22}" name="rel_pval"/>
    <tableColumn id="32" xr3:uid="{B17439E9-F770-4CCA-88A9-0FE174E6140B}" name="absence of effect"/>
    <tableColumn id="33" xr3:uid="{7933D7D9-4EE0-4FF7-AF66-61E7EBD491FB}" name="sample_info"/>
    <tableColumn id="34" xr3:uid="{833085A3-B4D3-45F9-BBE8-72EEE83B00A3}" name="n"/>
    <tableColumn id="35" xr3:uid="{74DC775F-D90C-4D5C-8AD2-836D7EDCB021}" name="n_justification"/>
    <tableColumn id="36" xr3:uid="{7E59162A-1165-4008-B7D9-48940D79312E}" name="justification_type"/>
    <tableColumn id="37" xr3:uid="{6BAB2788-7D8C-4638-9761-839F34B4305C}" name="preprint"/>
    <tableColumn id="38" xr3:uid="{077ACE7D-D7FA-49E6-BDF2-91A15CC6EC46}" name="preprint_server"/>
    <tableColumn id="39" xr3:uid="{201A5435-DCA1-41DE-A269-6F9134BA66B2}" name="date preprint"/>
    <tableColumn id="40" xr3:uid="{26ACCD19-E9DA-457B-A9AC-ECF7D7FE53DB}" name="doi_preprint"/>
    <tableColumn id="41" xr3:uid="{BE57083F-547B-4642-89AE-4DB760E2FEE4}" name="submission date" dataDxfId="54"/>
    <tableColumn id="42" xr3:uid="{B7A93095-3744-4D34-990B-DB8668B20C96}" name="published online" dataDxfId="53"/>
    <tableColumn id="43" xr3:uid="{B4DD4318-AAF2-404A-A97D-4ECC9236A5AE}" name="days from submission"/>
    <tableColumn id="44" xr3:uid="{79CED535-D51F-4658-9622-75464ED4E7B7}" name="days from preprint"/>
    <tableColumn id="45" xr3:uid="{A6284D6E-8AA9-4B67-9539-DCDB1A6E9326}" name="women"/>
    <tableColumn id="46" xr3:uid="{72ACF30A-B2BC-47E2-829D-CFDBC01F8256}" name="me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FD54FD-AC1C-46C3-83E3-77709B7DC909}" name="JL_updated" displayName="JL_updated" ref="A1:AX157" totalsRowShown="0" headerRowDxfId="37" dataDxfId="36">
  <autoFilter ref="A1:AX157" xr:uid="{519024FF-142F-4C33-8E16-1FE307F593AE}"/>
  <sortState xmlns:xlrd2="http://schemas.microsoft.com/office/spreadsheetml/2017/richdata2" ref="A2:AX157">
    <sortCondition ref="A1:A157"/>
  </sortState>
  <tableColumns count="50">
    <tableColumn id="1" xr3:uid="{4D8A668A-03C9-47F2-B98B-062DBC13CE9F}" name="Colonne1"/>
    <tableColumn id="2" xr3:uid="{E38EEB39-979C-460E-833E-D3765B823CBC}" name="researcher_id"/>
    <tableColumn id="3" xr3:uid="{7134399C-7913-42B6-A1E1-37D60510FAA4}" name="journal"/>
    <tableColumn id="4" xr3:uid="{F33B7104-9BCE-4415-9A95-A0BFD352F0B6}" name="year"/>
    <tableColumn id="5" xr3:uid="{F9144CBC-CCB0-4AD2-8875-01949D5D0CF8}" name="month"/>
    <tableColumn id="6" xr3:uid="{AA896C56-CB58-4864-8BD6-B891000B5C02}" name="author" dataDxfId="35"/>
    <tableColumn id="7" xr3:uid="{83B6BBB5-07B2-42AF-A9B3-CB1048884857}" name="doi"/>
    <tableColumn id="8" xr3:uid="{FFE12EF6-892D-412E-BECB-AF12BE18F4AB}" name="title" dataDxfId="34"/>
    <tableColumn id="9" xr3:uid="{19E388E7-F97A-45B0-9E0F-66C15F43FE64}" name="type"/>
    <tableColumn id="10" xr3:uid="{53B0A558-225E-4033-83A6-C14AD37FB9DA}" name="category"/>
    <tableColumn id="11" xr3:uid="{D04D565F-E53C-4EF6-A6F1-31D4006B29EB}" name="systematic review"/>
    <tableColumn id="12" xr3:uid="{680AC4A6-5C91-4138-AE3B-B282763DA32C}" name="meta-analysis"/>
    <tableColumn id="13" xr3:uid="{89D4FC42-04B9-4A1B-9E28-BEFC5E4EF461}" name="replication"/>
    <tableColumn id="14" xr3:uid="{F538BDDB-0D19-4872-B313-3D0DCBC6F735}" name="hypo_tested" dataDxfId="33">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15" xr3:uid="{3287AEB4-5850-4E68-92C7-0C73B133FCFB}" name="num_hyp" dataDxfId="32">
      <calculatedColumnFormula>IF(OR($N2="No",$N2="NA"),"NA","à Remplir")</calculatedColumnFormula>
    </tableColumn>
    <tableColumn id="16" xr3:uid="{3CC6A4A4-7C38-443E-9F08-4068D2E1BEA9}" name="support_hyp1" dataDxfId="31">
      <calculatedColumnFormula>IF(OR($N2="No",$N2="NA"),"NA","à Remplir")</calculatedColumnFormula>
    </tableColumn>
    <tableColumn id="17" xr3:uid="{864D3182-E54A-447C-937F-AA2D0A68CA0B}" name="hyp1_quote" dataDxfId="30">
      <calculatedColumnFormula>IF(OR($N2="No",$N2="NA"),"NA","à Remplir")</calculatedColumnFormula>
    </tableColumn>
    <tableColumn id="18" xr3:uid="{A59DC58D-44E4-4714-8C18-23126570C22A}" name="hyp1_result" dataDxfId="29">
      <calculatedColumnFormula>IF(OR($N2="No",$N2="NA"),"NA","à Remplir")</calculatedColumnFormula>
    </tableColumn>
    <tableColumn id="19" xr3:uid="{41DC262A-D310-408E-878A-AB275AFBD1C5}" name="effect_size" dataDxfId="28">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0" xr3:uid="{1821971F-3649-4EA9-8C9A-1B80FC06995E}" name="quote_effect_size" dataDxfId="27">
      <calculatedColumnFormula>IF(OR(S2="No",S2="NA"),"NA","à Remplir")</calculatedColumnFormula>
    </tableColumn>
    <tableColumn id="21" xr3:uid="{28904149-F889-4883-A902-9308354B182C}" name="prereg" dataDxfId="26"/>
    <tableColumn id="22" xr3:uid="{F2BBAB64-243C-4417-8F0F-2D939143FB43}" name="prereg_link" dataDxfId="25"/>
    <tableColumn id="23" xr3:uid="{2A34BB64-F274-4561-B599-D53F4404B8C8}" name="data_state" dataDxfId="24"/>
    <tableColumn id="24" xr3:uid="{C031F112-6FC1-4217-A6F3-E597118E7DF6}" name="data_state_quote" dataDxfId="23"/>
    <tableColumn id="25" xr3:uid="{630B5D65-AB7F-4317-B587-73A6081E5FDC}" name="open_data" dataDxfId="22"/>
    <tableColumn id="26" xr3:uid="{E7DE06EB-32B3-47DD-97C7-96463636E457}" name="email_corresp_author" dataCellStyle="Hyperlink"/>
    <tableColumn id="27" xr3:uid="{801DB034-F4D3-4FDF-8E6F-0286B93B6EDF}" name="sig_level" dataDxfId="21">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8" xr3:uid="{E2691C40-9FD9-44A2-A4D1-C5203FB9BDF1}" name="sig_test" dataDxfId="20">
      <calculatedColumnFormula array="1">IF($I2="Review","NA",_xlfn.IFS($I2="Letter to the Editor","NA",$I2="Author response","NA",$I2="Scholarships","NA",$I2="Original",_xlfn.IFS($AA2="No","NA",$AA2="Yes","À Remplir"),$I2="Study protocol","NA",$I2="Commentary","NA",$I2="Opinions","NA",$I2="Editorial","NA",$I2="Perspective","NA",$I2="Author response","NA",$I2="Essay","NA",$I2="Guidelines","NA",$I2="Case Report",_xlfn.IFS($AA2="No","No",$AA2="Yes","À Remplir")))</calculatedColumnFormula>
    </tableColumn>
    <tableColumn id="29" xr3:uid="{742AB39B-3BF4-4E92-A6AE-0395454BE86D}" name="pval_sig" dataDxfId="19">
      <calculatedColumnFormula>IF(OR($AB2="No",$AB2="NA"),"NA","à Remplir")</calculatedColumnFormula>
    </tableColumn>
    <tableColumn id="30" xr3:uid="{676E3A08-F6B5-4BE0-A5D3-19D4EBC28AC9}" name="pval_type" dataDxfId="18">
      <calculatedColumnFormula>IF(OR($AB2="No",$AB2="NA"),"NA","à Remplir")</calculatedColumnFormula>
    </tableColumn>
    <tableColumn id="31" xr3:uid="{4D84BE7C-E3AB-4134-B890-474FE47940EF}" name="rel_pval">
      <calculatedColumnFormula>IF(OR($AB2="No",$AB2="NA"),"NA",IF(AD2="Exact","NA","À Remplir"))</calculatedColumnFormula>
    </tableColumn>
    <tableColumn id="32" xr3:uid="{9864A4CD-C37A-4EBD-B30A-FEFB19A87CD1}" name="absence of effect">
      <calculatedColumnFormula array="1">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calculatedColumnFormula>
    </tableColumn>
    <tableColumn id="33" xr3:uid="{7523AF0D-E412-4B15-8D6F-393286F7D494}" name="sample_info" dataDxfId="17">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34" xr3:uid="{8DA78EF6-73FE-4063-9754-81F4BEC00BF6}" name="n" dataDxfId="16">
      <calculatedColumnFormula>IF(OR($AG2="No",$AG2="NA"),"NA","à Remplir")</calculatedColumnFormula>
    </tableColumn>
    <tableColumn id="35" xr3:uid="{55ECB745-1E60-4DF6-8F4C-546F5BB099B1}" name="n_justification" dataDxfId="15">
      <calculatedColumnFormula>IF(OR($AG2="No",$AG2="NA"),"NA","à Remplir")</calculatedColumnFormula>
    </tableColumn>
    <tableColumn id="36" xr3:uid="{CD69901B-EDF1-4402-A6E6-B45908E5FBCA}" name="justification_type" dataDxfId="14">
      <calculatedColumnFormula>IF(OR($AG2="No",$AG2="NA"),"NA",IF(AI2="No","NA","À remplir"))</calculatedColumnFormula>
    </tableColumn>
    <tableColumn id="37" xr3:uid="{844EFA01-FD57-4155-99FE-8C576CF4A57A}" name="preprint" dataDxfId="13"/>
    <tableColumn id="38" xr3:uid="{B39D430B-0BA6-497B-9839-918797601D73}" name="preprint_server" dataDxfId="12">
      <calculatedColumnFormula>IF(OR($AK2="No",$AK2="NA"),"NA","à Remplir")</calculatedColumnFormula>
    </tableColumn>
    <tableColumn id="39" xr3:uid="{A7C44F16-7920-4A89-8B5B-AE07E59C4474}" name="date preprint" dataDxfId="11">
      <calculatedColumnFormula>IF(OR($AK2="No",$AK2="NA"),"NA","à Remplir")</calculatedColumnFormula>
    </tableColumn>
    <tableColumn id="40" xr3:uid="{3C6CFDD4-EABA-405E-B72B-1695416AFDE2}" name="doi_preprint" dataDxfId="10">
      <calculatedColumnFormula>IF(OR($AK2="No",$AK2="NA"),"NA","à Remplir")</calculatedColumnFormula>
    </tableColumn>
    <tableColumn id="41" xr3:uid="{0E6A0835-0537-4016-A1E8-BDC8BC5664B3}" name="submission date" dataDxfId="9"/>
    <tableColumn id="42" xr3:uid="{BCDD873A-BAF5-4CA3-B5DC-DA3FB5E28874}" name="published online" dataDxfId="8"/>
    <tableColumn id="43" xr3:uid="{9A497769-B5DF-4F5D-9E16-51FF95AD6752}" name="days from submission" dataDxfId="7">
      <calculatedColumnFormula>IFERROR(AP2-AO2,"NA")</calculatedColumnFormula>
    </tableColumn>
    <tableColumn id="44" xr3:uid="{3201E059-2C73-411F-874C-9E0B1781BD99}" name="days from preprint" dataDxfId="6">
      <calculatedColumnFormula>IFERROR(AP2-AM2,"NA")</calculatedColumnFormula>
    </tableColumn>
    <tableColumn id="45" xr3:uid="{85CFFAA2-AD33-47A1-A5A8-F9442B40EAA3}" name="women" dataDxfId="5">
      <calculatedColumnFormula>IF(OR($AG2="No",$AG2="NA"),"NA",($AH2-$AT2))</calculatedColumnFormula>
    </tableColumn>
    <tableColumn id="46" xr3:uid="{D8D18A9C-709C-40DB-8B23-79C60652B9D6}" name="men" dataDxfId="4">
      <calculatedColumnFormula>IF(OR($AG2="No",$AG2="NA"),"NA",($AH2-$AS2))</calculatedColumnFormula>
    </tableColumn>
    <tableColumn id="47" xr3:uid="{E03F2EF5-05A9-4334-8E29-38C606077D0A}" name="Ethnicité (mention)" dataDxfId="3">
      <calculatedColumnFormula>IF(OR($AG2="No",$AG2="NA"),"NA","à Remplir")</calculatedColumnFormula>
    </tableColumn>
    <tableColumn id="48" xr3:uid="{41C307B6-1D29-4325-BA46-4D466338127E}" name="Niveau d'éducation" dataDxfId="2">
      <calculatedColumnFormula>IF(OR($AG2="No",$AG2="NA"),"NA","à Remplir")</calculatedColumnFormula>
    </tableColumn>
    <tableColumn id="49" xr3:uid="{14409EAD-601D-477E-B2C4-1A6AF08F4C4E}" name="Niveau socio-écono" dataDxfId="1">
      <calculatedColumnFormula>IF(OR($AG2="No",$AG2="NA"),"NA","à Remplir")</calculatedColumnFormula>
    </tableColumn>
    <tableColumn id="50" xr3:uid="{853B3B44-A9B5-4C6F-8F9D-C0C7BDF1AE1F}" name="Communauté LGBTQ+" dataDxfId="0">
      <calculatedColumnFormula>IF(OR($AG2="No",$AG2="NA"),"NA","à Remplir")</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324" Type="http://schemas.openxmlformats.org/officeDocument/2006/relationships/hyperlink" Target="https://doi.org/10.1016/j.physio.2024.01.006" TargetMode="External"/><Relationship Id="rId366" Type="http://schemas.openxmlformats.org/officeDocument/2006/relationships/hyperlink" Target="https://clinicaltrials.gov/study/NCT04749823"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335" Type="http://schemas.openxmlformats.org/officeDocument/2006/relationships/hyperlink" Target="https://ensaiosclinicos.gov.br/rg/RBR-653xcn" TargetMode="External"/><Relationship Id="rId377" Type="http://schemas.openxmlformats.org/officeDocument/2006/relationships/hyperlink" Target="https://academic.oup.com/ptj/article/104/12/pzae165/7928551"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304" Type="http://schemas.openxmlformats.org/officeDocument/2006/relationships/hyperlink" Target="mailto:mark.elkins@sydney.edu.au" TargetMode="External"/><Relationship Id="rId346" Type="http://schemas.openxmlformats.org/officeDocument/2006/relationships/hyperlink" Target="mailto:kevin.mclaughlin@jhmi.edu" TargetMode="External"/><Relationship Id="rId388" Type="http://schemas.openxmlformats.org/officeDocument/2006/relationships/hyperlink" Target="https://doi.org/10.1016/j.physio.2022.06.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315" Type="http://schemas.openxmlformats.org/officeDocument/2006/relationships/hyperlink" Target="https://doi.org/10.1016/j.physio.2023.12.001" TargetMode="External"/><Relationship Id="rId357" Type="http://schemas.openxmlformats.org/officeDocument/2006/relationships/hyperlink" Target="https://doi.org/10.1093/ptj/pzae032"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326" Type="http://schemas.openxmlformats.org/officeDocument/2006/relationships/hyperlink" Target="mailto:matthew.miller4@ucsf.edu" TargetMode="External"/><Relationship Id="rId65" Type="http://schemas.openxmlformats.org/officeDocument/2006/relationships/hyperlink" Target="https://doi.org/10.1016/j.jphys.2023.05.015" TargetMode="External"/><Relationship Id="rId130" Type="http://schemas.openxmlformats.org/officeDocument/2006/relationships/hyperlink" Target="https://doi.org/10.1016/j.jphys.2023.08.011" TargetMode="External"/><Relationship Id="rId368" Type="http://schemas.openxmlformats.org/officeDocument/2006/relationships/hyperlink" Target="mailto:tkrasovsk@univ.haifa.ac.il" TargetMode="External"/><Relationship Id="rId172" Type="http://schemas.openxmlformats.org/officeDocument/2006/relationships/hyperlink" Target="https://doi.org/10.3138/ptc-75-1-cochrane" TargetMode="External"/><Relationship Id="rId228" Type="http://schemas.openxmlformats.org/officeDocument/2006/relationships/hyperlink" Target="https://doi.org/10.3138/ptc-2021-0111" TargetMode="External"/><Relationship Id="rId281" Type="http://schemas.openxmlformats.org/officeDocument/2006/relationships/hyperlink" Target="mailto:beate.dejaco@han.nl" TargetMode="External"/><Relationship Id="rId337" Type="http://schemas.openxmlformats.org/officeDocument/2006/relationships/hyperlink" Target="https://doi.org/10.1093/ptj/pzad155" TargetMode="External"/><Relationship Id="rId34" Type="http://schemas.openxmlformats.org/officeDocument/2006/relationships/hyperlink" Target="https://doi.org/10.1093/ptj/pzab218" TargetMode="External"/><Relationship Id="rId76" Type="http://schemas.openxmlformats.org/officeDocument/2006/relationships/hyperlink" Target="https://doi.org/10.1016/j.jphys.2023.03.002" TargetMode="External"/><Relationship Id="rId141" Type="http://schemas.openxmlformats.org/officeDocument/2006/relationships/hyperlink" Target="mailto:merollim@unimelb.edu.au" TargetMode="External"/><Relationship Id="rId379" Type="http://schemas.openxmlformats.org/officeDocument/2006/relationships/hyperlink" Target="https://doi.org/10.3138/ptc-2021-0098" TargetMode="External"/><Relationship Id="rId7" Type="http://schemas.openxmlformats.org/officeDocument/2006/relationships/hyperlink" Target="mailto:LSwisher@usf.edu" TargetMode="External"/><Relationship Id="rId183" Type="http://schemas.openxmlformats.org/officeDocument/2006/relationships/hyperlink" Target="https://doi.org/10.3138/ptc-2021-0026-cc" TargetMode="External"/><Relationship Id="rId239" Type="http://schemas.openxmlformats.org/officeDocument/2006/relationships/hyperlink" Target="https://doi.org/10.1016/j.physio.2022.09.005" TargetMode="External"/><Relationship Id="rId390" Type="http://schemas.openxmlformats.org/officeDocument/2006/relationships/hyperlink" Target="https://doi.org/10.1016/j.jphys.2024.08.009" TargetMode="External"/><Relationship Id="rId250" Type="http://schemas.openxmlformats.org/officeDocument/2006/relationships/hyperlink" Target="https://doi.org/10.1016/j.physio.2022.09.007" TargetMode="External"/><Relationship Id="rId292" Type="http://schemas.openxmlformats.org/officeDocument/2006/relationships/hyperlink" Target="https://doi.org/10.1016/j.physio.2023.07.001" TargetMode="External"/><Relationship Id="rId306" Type="http://schemas.openxmlformats.org/officeDocument/2006/relationships/hyperlink" Target="mailto:thorlene.egerton@unimelb.edu.au" TargetMode="External"/><Relationship Id="rId45" Type="http://schemas.openxmlformats.org/officeDocument/2006/relationships/hyperlink" Target="https://doi.org/10.1016/j.jphys.2022.06.007"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348" Type="http://schemas.openxmlformats.org/officeDocument/2006/relationships/hyperlink" Target="mailto:Pierce.Boyne@uc.edu" TargetMode="External"/><Relationship Id="rId152" Type="http://schemas.openxmlformats.org/officeDocument/2006/relationships/hyperlink" Target="mailto:ashan.weerakkody@health.wa.gov.au"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56" Type="http://schemas.openxmlformats.org/officeDocument/2006/relationships/hyperlink" Target="https://doi.org/10.1016/j.jphys.2023.02.006" TargetMode="External"/><Relationship Id="rId317" Type="http://schemas.openxmlformats.org/officeDocument/2006/relationships/hyperlink" Target="https://doi.org/10.1016/j.physio.2023.09.003" TargetMode="External"/><Relationship Id="rId359" Type="http://schemas.openxmlformats.org/officeDocument/2006/relationships/hyperlink" Target="mailto:honghongji-2005@163.com"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63" Type="http://schemas.openxmlformats.org/officeDocument/2006/relationships/hyperlink" Target="https://doi.org/10.3138/ptc-2020-0121-cc" TargetMode="External"/><Relationship Id="rId219" Type="http://schemas.openxmlformats.org/officeDocument/2006/relationships/hyperlink" Target="https://doi.org/10.3138/ptc-2021-0084" TargetMode="External"/><Relationship Id="rId370" Type="http://schemas.openxmlformats.org/officeDocument/2006/relationships/hyperlink" Target="https://academic.oup.com/ptj/article/104/10/pzae120/7746108" TargetMode="External"/><Relationship Id="rId230" Type="http://schemas.openxmlformats.org/officeDocument/2006/relationships/hyperlink" Target="https://doi.org/10.3138/ptc-2021-0068" TargetMode="External"/><Relationship Id="rId25" Type="http://schemas.openxmlformats.org/officeDocument/2006/relationships/hyperlink" Target="mailto:r.hwang@uq.net.au"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328" Type="http://schemas.openxmlformats.org/officeDocument/2006/relationships/hyperlink" Target="https://doi.org/10.1093/ptj/pzad145" TargetMode="External"/><Relationship Id="rId132" Type="http://schemas.openxmlformats.org/officeDocument/2006/relationships/hyperlink" Target="https://osf.io/a6r3k/" TargetMode="External"/><Relationship Id="rId174" Type="http://schemas.openxmlformats.org/officeDocument/2006/relationships/hyperlink" Target="https://doi.org/10.3138/ptc-2021-0040" TargetMode="External"/><Relationship Id="rId381" Type="http://schemas.openxmlformats.org/officeDocument/2006/relationships/hyperlink" Target="https://doi.org/10.3138/ptc-2022-0043" TargetMode="External"/><Relationship Id="rId241" Type="http://schemas.openxmlformats.org/officeDocument/2006/relationships/hyperlink" Target="https://doi.org/10.1016/j.physio.2022.09.003" TargetMode="External"/><Relationship Id="rId36" Type="http://schemas.openxmlformats.org/officeDocument/2006/relationships/hyperlink" Target="https://doi.org/10.1016/j.jphys.2022.11.011" TargetMode="External"/><Relationship Id="rId283" Type="http://schemas.openxmlformats.org/officeDocument/2006/relationships/hyperlink" Target="https://doi.org/10.1016/j.physio.2023.03.001" TargetMode="External"/><Relationship Id="rId339" Type="http://schemas.openxmlformats.org/officeDocument/2006/relationships/hyperlink" Target="mailto:n.cordeirodacosta@uq.edu.au" TargetMode="External"/><Relationship Id="rId78" Type="http://schemas.openxmlformats.org/officeDocument/2006/relationships/hyperlink" Target="https://doi.org/10.1016/j.jphys.2023.05.002" TargetMode="External"/><Relationship Id="rId101" Type="http://schemas.openxmlformats.org/officeDocument/2006/relationships/hyperlink" Target="https://doi.org/10.1016/j.jphys.2023.07.011" TargetMode="External"/><Relationship Id="rId143" Type="http://schemas.openxmlformats.org/officeDocument/2006/relationships/hyperlink" Target="mailto:dr.tanyabrijwasi2020@gmail.com" TargetMode="External"/><Relationship Id="rId185" Type="http://schemas.openxmlformats.org/officeDocument/2006/relationships/hyperlink" Target="mailto:Debbie.Feldman@umontreal.ca." TargetMode="External"/><Relationship Id="rId350" Type="http://schemas.openxmlformats.org/officeDocument/2006/relationships/hyperlink" Target="mailto:brodie.sakakibara@ubc.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392" Type="http://schemas.openxmlformats.org/officeDocument/2006/relationships/hyperlink" Target="https://doi.org/10.1093/ptj/pzae058" TargetMode="External"/><Relationship Id="rId252" Type="http://schemas.openxmlformats.org/officeDocument/2006/relationships/hyperlink" Target="https://doi.org/10.1016/j.physio.2022.10.001" TargetMode="External"/><Relationship Id="rId294" Type="http://schemas.openxmlformats.org/officeDocument/2006/relationships/hyperlink" Target="mailto:hamzehh@edgehill.ac.uk" TargetMode="External"/><Relationship Id="rId308" Type="http://schemas.openxmlformats.org/officeDocument/2006/relationships/hyperlink" Target="mailto:mark.elkins@sydney.edu.au" TargetMode="External"/><Relationship Id="rId47" Type="http://schemas.openxmlformats.org/officeDocument/2006/relationships/hyperlink" Target="https://doi.org/10.1016/j.jphys.2022.11.001"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54" Type="http://schemas.openxmlformats.org/officeDocument/2006/relationships/hyperlink" Target="https://doi.org/10.3138/ptc-2021-0051" TargetMode="External"/><Relationship Id="rId361" Type="http://schemas.openxmlformats.org/officeDocument/2006/relationships/hyperlink" Target="https://doi.org/10.1093/ptj/pzae012" TargetMode="External"/><Relationship Id="rId196" Type="http://schemas.openxmlformats.org/officeDocument/2006/relationships/hyperlink" Target="mailto:katherine.montpetit-tourangeau@umontreal.ca."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19" Type="http://schemas.openxmlformats.org/officeDocument/2006/relationships/hyperlink" Target="https://doi.org/10.1016/j.physio.2024.04.348"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330" Type="http://schemas.openxmlformats.org/officeDocument/2006/relationships/hyperlink" Target="https://doi.org/10.1093/ptj/pzae008"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351" Type="http://schemas.openxmlformats.org/officeDocument/2006/relationships/hyperlink" Target="https://doi.org/10.1093/ptj/pzad158" TargetMode="External"/><Relationship Id="rId372" Type="http://schemas.openxmlformats.org/officeDocument/2006/relationships/hyperlink" Target="https://academic.oup.com/ptj/article/104/10/pzae150/7848399" TargetMode="External"/><Relationship Id="rId393" Type="http://schemas.openxmlformats.org/officeDocument/2006/relationships/printerSettings" Target="../printerSettings/printerSettings1.bin"/><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309" Type="http://schemas.openxmlformats.org/officeDocument/2006/relationships/hyperlink" Target="https://doi.org/10.1016/j.jphys.2024.02.017"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320" Type="http://schemas.openxmlformats.org/officeDocument/2006/relationships/hyperlink" Target="https://doi.org/10.1016/j.physio.2024.04.347"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341" Type="http://schemas.openxmlformats.org/officeDocument/2006/relationships/hyperlink" Target="https://doi.org/10.1093/ptj/pzae013" TargetMode="External"/><Relationship Id="rId362" Type="http://schemas.openxmlformats.org/officeDocument/2006/relationships/hyperlink" Target="mailto:anna.andersson-watz@regionorebrolan.se" TargetMode="External"/><Relationship Id="rId383" Type="http://schemas.openxmlformats.org/officeDocument/2006/relationships/hyperlink" Target="https://doi.org/10.1093/ptj/pzab310"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310" Type="http://schemas.openxmlformats.org/officeDocument/2006/relationships/hyperlink" Target="https://doi.org/10.1016/j.jphys.2024.02.002"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331" Type="http://schemas.openxmlformats.org/officeDocument/2006/relationships/hyperlink" Target="mailto:marika.demers@umontreal.ca" TargetMode="External"/><Relationship Id="rId352" Type="http://schemas.openxmlformats.org/officeDocument/2006/relationships/hyperlink" Target="https://doi.org/10.1093/ptj/pzad166" TargetMode="External"/><Relationship Id="rId373" Type="http://schemas.openxmlformats.org/officeDocument/2006/relationships/hyperlink" Target="https://academic.oup.com/ptj/article/104/10/pzae140/7833615"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321" Type="http://schemas.openxmlformats.org/officeDocument/2006/relationships/hyperlink" Target="https://doi.org/10.1016/j.physio.2024.05.002" TargetMode="External"/><Relationship Id="rId342" Type="http://schemas.openxmlformats.org/officeDocument/2006/relationships/hyperlink" Target="mailto:shawnfarrokhi@gmail.com" TargetMode="External"/><Relationship Id="rId363" Type="http://schemas.openxmlformats.org/officeDocument/2006/relationships/hyperlink" Target="mailto:xksyi@126.com" TargetMode="External"/><Relationship Id="rId384" Type="http://schemas.openxmlformats.org/officeDocument/2006/relationships/hyperlink" Target="https://doi.org/10.1093/ptj/pzad168"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311" Type="http://schemas.openxmlformats.org/officeDocument/2006/relationships/hyperlink" Target="https://doi.org/10.1016/j.jphys.2024.06.002" TargetMode="External"/><Relationship Id="rId332" Type="http://schemas.openxmlformats.org/officeDocument/2006/relationships/hyperlink" Target="mailto:jeng@ntu.edu.tw" TargetMode="External"/><Relationship Id="rId353" Type="http://schemas.openxmlformats.org/officeDocument/2006/relationships/hyperlink" Target="mailto:rreoli1@jhmi.edu" TargetMode="External"/><Relationship Id="rId374" Type="http://schemas.openxmlformats.org/officeDocument/2006/relationships/hyperlink" Target="https://academic.oup.com/ptj/article/104/11/pzae104/7718520"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322" Type="http://schemas.openxmlformats.org/officeDocument/2006/relationships/hyperlink" Target="https://doi.org/10.1016/j.physio.2024.03.005" TargetMode="External"/><Relationship Id="rId343" Type="http://schemas.openxmlformats.org/officeDocument/2006/relationships/hyperlink" Target="https://clinicaltrials.gov/study/NCT02920866" TargetMode="External"/><Relationship Id="rId364" Type="http://schemas.openxmlformats.org/officeDocument/2006/relationships/hyperlink" Target="mailto:rleir@unileon.es"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385" Type="http://schemas.openxmlformats.org/officeDocument/2006/relationships/hyperlink" Target="https://doi.org/10.1093/ptj/pzad16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312" Type="http://schemas.openxmlformats.org/officeDocument/2006/relationships/hyperlink" Target="https://doi.org/10.1016/j.jphys.2024.08.006" TargetMode="External"/><Relationship Id="rId333" Type="http://schemas.openxmlformats.org/officeDocument/2006/relationships/hyperlink" Target="mailto:louawad@bu.edu" TargetMode="External"/><Relationship Id="rId354" Type="http://schemas.openxmlformats.org/officeDocument/2006/relationships/hyperlink" Target="https://doi.org/10.1093/ptj/pzad170"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75" Type="http://schemas.openxmlformats.org/officeDocument/2006/relationships/hyperlink" Target="https://academic.oup.com/ptj/article/104/12/pzae169/7929385" TargetMode="External"/><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323" Type="http://schemas.openxmlformats.org/officeDocument/2006/relationships/hyperlink" Target="https://doi.org/10.1016/j.physio.2024.03.003" TargetMode="External"/><Relationship Id="rId344" Type="http://schemas.openxmlformats.org/officeDocument/2006/relationships/hyperlink" Target="mailto:Dana.Judd@cuanschutz.edu"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365" Type="http://schemas.openxmlformats.org/officeDocument/2006/relationships/hyperlink" Target="mailto:leonardo.pellicciari@gmail.com" TargetMode="External"/><Relationship Id="rId386" Type="http://schemas.openxmlformats.org/officeDocument/2006/relationships/hyperlink" Target="https://doi.org/10.3138/ptc-2022-0054-cc_Hall"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313" Type="http://schemas.openxmlformats.org/officeDocument/2006/relationships/hyperlink" Target="https://doi.org/10.1016/j.physio.2023.08.004"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334" Type="http://schemas.openxmlformats.org/officeDocument/2006/relationships/hyperlink" Target="mailto:sgombatto@sdsu.edu" TargetMode="External"/><Relationship Id="rId355" Type="http://schemas.openxmlformats.org/officeDocument/2006/relationships/hyperlink" Target="https://doi.org/10.1093/ptj/pzae002" TargetMode="External"/><Relationship Id="rId376" Type="http://schemas.openxmlformats.org/officeDocument/2006/relationships/hyperlink" Target="https://clinicaltrials.gov/study/NCT05216302"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hyperlink" Target="mailto:saurabsharma1@gmail.com" TargetMode="External"/><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345" Type="http://schemas.openxmlformats.org/officeDocument/2006/relationships/hyperlink" Target="https://clinicaltrials.gov/study/NCT05103462" TargetMode="External"/><Relationship Id="rId387" Type="http://schemas.openxmlformats.org/officeDocument/2006/relationships/hyperlink" Target="https://doi.org/10.1016/j.jphys.2022.09.004"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314" Type="http://schemas.openxmlformats.org/officeDocument/2006/relationships/hyperlink" Target="https://doi.org/10.1016/j.physio.2023.10.006" TargetMode="External"/><Relationship Id="rId356" Type="http://schemas.openxmlformats.org/officeDocument/2006/relationships/hyperlink" Target="https://doi.org/10.1093/ptj/pzae046"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325" Type="http://schemas.openxmlformats.org/officeDocument/2006/relationships/hyperlink" Target="mailto:mia.palazzo@nyulangone.org" TargetMode="External"/><Relationship Id="rId367" Type="http://schemas.openxmlformats.org/officeDocument/2006/relationships/hyperlink" Target="https://clinicaltrials.gov/study/NCT02066935"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336" Type="http://schemas.openxmlformats.org/officeDocument/2006/relationships/hyperlink" Target="mailto:anaellen13@gmail.com"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 Id="rId378" Type="http://schemas.openxmlformats.org/officeDocument/2006/relationships/hyperlink" Target="https://academic.oup.com/ptj/article/104/12/pzae163/7926936"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91" Type="http://schemas.openxmlformats.org/officeDocument/2006/relationships/hyperlink" Target="mailto:nina-margrethe.theodorsen@uib.no" TargetMode="External"/><Relationship Id="rId305" Type="http://schemas.openxmlformats.org/officeDocument/2006/relationships/hyperlink" Target="mailto:m.sterling@uq.edu.au" TargetMode="External"/><Relationship Id="rId347" Type="http://schemas.openxmlformats.org/officeDocument/2006/relationships/hyperlink" Target="https://doi.org/10.1093/ptj/pzad159" TargetMode="External"/><Relationship Id="rId44" Type="http://schemas.openxmlformats.org/officeDocument/2006/relationships/hyperlink" Target="https://doi.org/10.1016/j.jphys.2022.12.006" TargetMode="External"/><Relationship Id="rId86" Type="http://schemas.openxmlformats.org/officeDocument/2006/relationships/hyperlink" Target="https://doi.org/10.1016/j.jphys.2023.05.014" TargetMode="External"/><Relationship Id="rId151" Type="http://schemas.openxmlformats.org/officeDocument/2006/relationships/hyperlink" Target="mailto:mark.elkins@sydney.edu.au" TargetMode="External"/><Relationship Id="rId389" Type="http://schemas.openxmlformats.org/officeDocument/2006/relationships/hyperlink" Target="https://doi.org/10.3138/ptc-2021-0041"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316" Type="http://schemas.openxmlformats.org/officeDocument/2006/relationships/hyperlink" Target="https://doi.org/10.1016/j.physio.2023.10.008" TargetMode="External"/><Relationship Id="rId55" Type="http://schemas.openxmlformats.org/officeDocument/2006/relationships/hyperlink" Target="https://doi.org/10.1016/j.jphys.2023.02.005"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358" Type="http://schemas.openxmlformats.org/officeDocument/2006/relationships/hyperlink" Target="https://doi.org/10.1093/ptj/pzae016" TargetMode="External"/><Relationship Id="rId162" Type="http://schemas.openxmlformats.org/officeDocument/2006/relationships/hyperlink" Target="mailto:dwalton5@uwo.ca." TargetMode="External"/><Relationship Id="rId218" Type="http://schemas.openxmlformats.org/officeDocument/2006/relationships/hyperlink" Target="https://doi.org/10.3138/ptc-2021-0079-cc" TargetMode="External"/><Relationship Id="rId271" Type="http://schemas.openxmlformats.org/officeDocument/2006/relationships/hyperlink" Target="https://www.anzctr.org.au/Trial/Registration/TrialReview.aspx?id=362394&amp;isReview=true" TargetMode="External"/><Relationship Id="rId24" Type="http://schemas.openxmlformats.org/officeDocument/2006/relationships/hyperlink" Target="https://doi.org/10.3138/ptc-2020-0035" TargetMode="External"/><Relationship Id="rId66" Type="http://schemas.openxmlformats.org/officeDocument/2006/relationships/hyperlink" Target="https://doi.org/10.1016/j.jphys.2023.05.018" TargetMode="External"/><Relationship Id="rId131" Type="http://schemas.openxmlformats.org/officeDocument/2006/relationships/hyperlink" Target="https://clinicaltrials.gov/study/NCT03128801" TargetMode="External"/><Relationship Id="rId327" Type="http://schemas.openxmlformats.org/officeDocument/2006/relationships/hyperlink" Target="https://doi.org/10.1093/ptj/pzad114" TargetMode="External"/><Relationship Id="rId369" Type="http://schemas.openxmlformats.org/officeDocument/2006/relationships/hyperlink" Target="https://academic.oup.com/ptj/article/104/10/pzae136/7759394" TargetMode="External"/><Relationship Id="rId173" Type="http://schemas.openxmlformats.org/officeDocument/2006/relationships/hyperlink" Target="https://doi.org/10.3138/ptc-2023-01-31-gee" TargetMode="External"/><Relationship Id="rId229" Type="http://schemas.openxmlformats.org/officeDocument/2006/relationships/hyperlink" Target="mailto:eloisesimpson@hotmail.com" TargetMode="External"/><Relationship Id="rId380" Type="http://schemas.openxmlformats.org/officeDocument/2006/relationships/hyperlink" Target="https://doi.org/10.3138/ptc-2021-0077" TargetMode="External"/><Relationship Id="rId240" Type="http://schemas.openxmlformats.org/officeDocument/2006/relationships/hyperlink" Target="https://doi.org/10.1016/j.physio.2022.09.006" TargetMode="External"/><Relationship Id="rId35" Type="http://schemas.openxmlformats.org/officeDocument/2006/relationships/hyperlink" Target="https://doi.org/10.1016/j.jphys.2022.11.012"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338" Type="http://schemas.openxmlformats.org/officeDocument/2006/relationships/hyperlink" Target="mailto:laura.swink@colostate.edu" TargetMode="External"/><Relationship Id="rId8" Type="http://schemas.openxmlformats.org/officeDocument/2006/relationships/hyperlink" Target="mailto:stockert@csus.edu" TargetMode="External"/><Relationship Id="rId142" Type="http://schemas.openxmlformats.org/officeDocument/2006/relationships/hyperlink" Target="mailto:b.vicenzino@uq.edu.au" TargetMode="External"/><Relationship Id="rId184" Type="http://schemas.openxmlformats.org/officeDocument/2006/relationships/hyperlink" Target="https://doi.org/10.3138/ptc-2020-0142" TargetMode="External"/><Relationship Id="rId391" Type="http://schemas.openxmlformats.org/officeDocument/2006/relationships/hyperlink" Target="https://doi.org/10.1093/ptj/pzad171" TargetMode="External"/><Relationship Id="rId251" Type="http://schemas.openxmlformats.org/officeDocument/2006/relationships/hyperlink" Target="mailto:heigsti@regis.edu" TargetMode="External"/><Relationship Id="rId46" Type="http://schemas.openxmlformats.org/officeDocument/2006/relationships/hyperlink" Target="https://doi.org/10.1016/j.jphys.2022.06.008" TargetMode="External"/><Relationship Id="rId293" Type="http://schemas.openxmlformats.org/officeDocument/2006/relationships/hyperlink" Target="https://www.comet-initiative.org/Studies/Details/1931" TargetMode="External"/><Relationship Id="rId307" Type="http://schemas.openxmlformats.org/officeDocument/2006/relationships/hyperlink" Target="mailto:m.c.scheper@hr.nl" TargetMode="External"/><Relationship Id="rId349" Type="http://schemas.openxmlformats.org/officeDocument/2006/relationships/hyperlink" Target="https://doi.org/10.1101/2022.12.30.522346"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53" Type="http://schemas.openxmlformats.org/officeDocument/2006/relationships/hyperlink" Target="https://www.crd.york.ac.uk/prospero/display_record.php?RecordID=21522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360" Type="http://schemas.openxmlformats.org/officeDocument/2006/relationships/hyperlink" Target="mailto:agalgon@sju.edu" TargetMode="External"/><Relationship Id="rId220" Type="http://schemas.openxmlformats.org/officeDocument/2006/relationships/hyperlink" Target="mailto:Marg.i.fitch@gmail.com" TargetMode="External"/><Relationship Id="rId15" Type="http://schemas.openxmlformats.org/officeDocument/2006/relationships/hyperlink" Target="mailto:dwoude2@umcutrecht.nl"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318" Type="http://schemas.openxmlformats.org/officeDocument/2006/relationships/hyperlink" Target="https://doi.org/10.1016/j.physio.2024.02.006" TargetMode="External"/><Relationship Id="rId99" Type="http://schemas.openxmlformats.org/officeDocument/2006/relationships/hyperlink" Target="https://www.sciencedirect.com/science/article/pii/S1836955323000401" TargetMode="External"/><Relationship Id="rId122" Type="http://schemas.openxmlformats.org/officeDocument/2006/relationships/hyperlink" Target="https://doi.org/10.1016/j.jphys.2023.08.001" TargetMode="External"/><Relationship Id="rId164" Type="http://schemas.openxmlformats.org/officeDocument/2006/relationships/hyperlink" Target="https://doi.org/10.3138/ptc-2020-0122" TargetMode="External"/><Relationship Id="rId371" Type="http://schemas.openxmlformats.org/officeDocument/2006/relationships/hyperlink" Target="https://academic.oup.com/ptj/article/104/10/pzae062/7646426"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73" Type="http://schemas.openxmlformats.org/officeDocument/2006/relationships/hyperlink" Target="mailto:p.reed@swansea.ac.uk" TargetMode="External"/><Relationship Id="rId329" Type="http://schemas.openxmlformats.org/officeDocument/2006/relationships/hyperlink" Target="mailto:neymeziat@gmail.com" TargetMode="External"/><Relationship Id="rId68" Type="http://schemas.openxmlformats.org/officeDocument/2006/relationships/hyperlink" Target="mailto:s.l.gluppe@nih.no" TargetMode="External"/><Relationship Id="rId133" Type="http://schemas.openxmlformats.org/officeDocument/2006/relationships/hyperlink" Target="https://clinicaltrials.gov/study/NCT04122924" TargetMode="External"/><Relationship Id="rId175" Type="http://schemas.openxmlformats.org/officeDocument/2006/relationships/hyperlink" Target="mailto:joneil@uottawa.ca." TargetMode="External"/><Relationship Id="rId340" Type="http://schemas.openxmlformats.org/officeDocument/2006/relationships/hyperlink" Target="https://doi.org/10.1093/ptj/pzae004" TargetMode="External"/><Relationship Id="rId200" Type="http://schemas.openxmlformats.org/officeDocument/2006/relationships/hyperlink" Target="https://doi.org/10.3138/ptc-2021-0085" TargetMode="External"/><Relationship Id="rId382" Type="http://schemas.openxmlformats.org/officeDocument/2006/relationships/hyperlink" Target="https://doi.org/10.3138/ptc-2021-013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291" Type="http://schemas.openxmlformats.org/officeDocument/2006/relationships/hyperlink" Target="mailto:nina-margrethe.theodorsen@uib.no" TargetMode="External"/><Relationship Id="rId44" Type="http://schemas.openxmlformats.org/officeDocument/2006/relationships/hyperlink" Target="https://doi.org/10.1016/j.jphys.2022.12.006" TargetMode="External"/><Relationship Id="rId65" Type="http://schemas.openxmlformats.org/officeDocument/2006/relationships/hyperlink" Target="https://doi.org/10.1016/j.jphys.2023.05.015" TargetMode="External"/><Relationship Id="rId86" Type="http://schemas.openxmlformats.org/officeDocument/2006/relationships/hyperlink" Target="https://doi.org/10.1016/j.jphys.2023.05.014" TargetMode="External"/><Relationship Id="rId130" Type="http://schemas.openxmlformats.org/officeDocument/2006/relationships/hyperlink" Target="https://doi.org/10.1016/j.jphys.2023.08.011" TargetMode="External"/><Relationship Id="rId151" Type="http://schemas.openxmlformats.org/officeDocument/2006/relationships/hyperlink" Target="mailto:mark.elkins@sydney.edu.au" TargetMode="External"/><Relationship Id="rId172" Type="http://schemas.openxmlformats.org/officeDocument/2006/relationships/hyperlink" Target="https://doi.org/10.3138/ptc-75-1-cochrane"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28" Type="http://schemas.openxmlformats.org/officeDocument/2006/relationships/hyperlink" Target="https://doi.org/10.3138/ptc-2021-0111"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281" Type="http://schemas.openxmlformats.org/officeDocument/2006/relationships/hyperlink" Target="mailto:beate.dejaco@han.nl" TargetMode="External"/><Relationship Id="rId34" Type="http://schemas.openxmlformats.org/officeDocument/2006/relationships/hyperlink" Target="https://doi.org/10.1093/ptj/pzab218" TargetMode="External"/><Relationship Id="rId55" Type="http://schemas.openxmlformats.org/officeDocument/2006/relationships/hyperlink" Target="https://doi.org/10.1016/j.jphys.2023.02.005" TargetMode="External"/><Relationship Id="rId76" Type="http://schemas.openxmlformats.org/officeDocument/2006/relationships/hyperlink" Target="https://doi.org/10.1016/j.jphys.2023.03.002"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141" Type="http://schemas.openxmlformats.org/officeDocument/2006/relationships/hyperlink" Target="mailto:merollim@unimelb.edu.au" TargetMode="External"/><Relationship Id="rId7" Type="http://schemas.openxmlformats.org/officeDocument/2006/relationships/hyperlink" Target="mailto:LSwisher@usf.edu" TargetMode="External"/><Relationship Id="rId162" Type="http://schemas.openxmlformats.org/officeDocument/2006/relationships/hyperlink" Target="mailto:dwalton5@uwo.ca." TargetMode="External"/><Relationship Id="rId183" Type="http://schemas.openxmlformats.org/officeDocument/2006/relationships/hyperlink" Target="https://doi.org/10.3138/ptc-2021-0026-cc" TargetMode="External"/><Relationship Id="rId218" Type="http://schemas.openxmlformats.org/officeDocument/2006/relationships/hyperlink" Target="https://doi.org/10.3138/ptc-2021-0079-cc" TargetMode="External"/><Relationship Id="rId239" Type="http://schemas.openxmlformats.org/officeDocument/2006/relationships/hyperlink" Target="https://doi.org/10.1016/j.physio.2022.09.005" TargetMode="External"/><Relationship Id="rId250" Type="http://schemas.openxmlformats.org/officeDocument/2006/relationships/hyperlink" Target="https://doi.org/10.1016/j.physio.2022.09.007" TargetMode="External"/><Relationship Id="rId271" Type="http://schemas.openxmlformats.org/officeDocument/2006/relationships/hyperlink" Target="https://www.anzctr.org.au/Trial/Registration/TrialReview.aspx?id=362394&amp;isReview=true" TargetMode="External"/><Relationship Id="rId292" Type="http://schemas.openxmlformats.org/officeDocument/2006/relationships/hyperlink" Target="https://doi.org/10.1016/j.physio.2023.07.001" TargetMode="External"/><Relationship Id="rId24" Type="http://schemas.openxmlformats.org/officeDocument/2006/relationships/hyperlink" Target="https://doi.org/10.3138/ptc-2020-0035" TargetMode="External"/><Relationship Id="rId45" Type="http://schemas.openxmlformats.org/officeDocument/2006/relationships/hyperlink" Target="https://doi.org/10.1016/j.jphys.2022.06.007" TargetMode="External"/><Relationship Id="rId66" Type="http://schemas.openxmlformats.org/officeDocument/2006/relationships/hyperlink" Target="https://doi.org/10.1016/j.jphys.2023.05.018"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131" Type="http://schemas.openxmlformats.org/officeDocument/2006/relationships/hyperlink" Target="https://clinicaltrials.gov/study/NCT03128801" TargetMode="External"/><Relationship Id="rId152" Type="http://schemas.openxmlformats.org/officeDocument/2006/relationships/hyperlink" Target="mailto:ashan.weerakkody@health.wa.gov.au" TargetMode="External"/><Relationship Id="rId173" Type="http://schemas.openxmlformats.org/officeDocument/2006/relationships/hyperlink" Target="https://doi.org/10.3138/ptc-2023-01-31-gee"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29" Type="http://schemas.openxmlformats.org/officeDocument/2006/relationships/hyperlink" Target="mailto:eloisesimpson@hotmail.com" TargetMode="External"/><Relationship Id="rId240" Type="http://schemas.openxmlformats.org/officeDocument/2006/relationships/hyperlink" Target="https://doi.org/10.1016/j.physio.2022.09.00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35" Type="http://schemas.openxmlformats.org/officeDocument/2006/relationships/hyperlink" Target="https://doi.org/10.1016/j.jphys.2022.11.012" TargetMode="External"/><Relationship Id="rId56" Type="http://schemas.openxmlformats.org/officeDocument/2006/relationships/hyperlink" Target="https://doi.org/10.1016/j.jphys.2023.02.006"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8" Type="http://schemas.openxmlformats.org/officeDocument/2006/relationships/hyperlink" Target="mailto:stockert@csus.edu"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42" Type="http://schemas.openxmlformats.org/officeDocument/2006/relationships/hyperlink" Target="mailto:b.vicenzino@uq.edu.au" TargetMode="External"/><Relationship Id="rId163" Type="http://schemas.openxmlformats.org/officeDocument/2006/relationships/hyperlink" Target="https://doi.org/10.3138/ptc-2020-0121-cc" TargetMode="External"/><Relationship Id="rId184" Type="http://schemas.openxmlformats.org/officeDocument/2006/relationships/hyperlink" Target="https://doi.org/10.3138/ptc-2020-0142" TargetMode="External"/><Relationship Id="rId219" Type="http://schemas.openxmlformats.org/officeDocument/2006/relationships/hyperlink" Target="https://doi.org/10.3138/ptc-2021-0084" TargetMode="External"/><Relationship Id="rId230" Type="http://schemas.openxmlformats.org/officeDocument/2006/relationships/hyperlink" Target="https://doi.org/10.3138/ptc-2021-0068" TargetMode="External"/><Relationship Id="rId251" Type="http://schemas.openxmlformats.org/officeDocument/2006/relationships/hyperlink" Target="mailto:heigsti@regis.edu" TargetMode="External"/><Relationship Id="rId25" Type="http://schemas.openxmlformats.org/officeDocument/2006/relationships/hyperlink" Target="mailto:r.hwang@uq.net.au" TargetMode="External"/><Relationship Id="rId46" Type="http://schemas.openxmlformats.org/officeDocument/2006/relationships/hyperlink" Target="https://doi.org/10.1016/j.jphys.2022.06.008"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293" Type="http://schemas.openxmlformats.org/officeDocument/2006/relationships/hyperlink" Target="https://www.comet-initiative.org/Studies/Details/1931"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32" Type="http://schemas.openxmlformats.org/officeDocument/2006/relationships/hyperlink" Target="https://osf.io/a6r3k/" TargetMode="External"/><Relationship Id="rId153" Type="http://schemas.openxmlformats.org/officeDocument/2006/relationships/hyperlink" Target="https://www.crd.york.ac.uk/prospero/display_record.php?RecordID=215220" TargetMode="External"/><Relationship Id="rId174" Type="http://schemas.openxmlformats.org/officeDocument/2006/relationships/hyperlink" Target="https://doi.org/10.3138/ptc-2021-004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220" Type="http://schemas.openxmlformats.org/officeDocument/2006/relationships/hyperlink" Target="mailto:Marg.i.fitch@gmail.com" TargetMode="External"/><Relationship Id="rId241" Type="http://schemas.openxmlformats.org/officeDocument/2006/relationships/hyperlink" Target="https://doi.org/10.1016/j.physio.2022.09.003" TargetMode="External"/><Relationship Id="rId15" Type="http://schemas.openxmlformats.org/officeDocument/2006/relationships/hyperlink" Target="mailto:dwoude2@umcutrecht.nl" TargetMode="External"/><Relationship Id="rId36" Type="http://schemas.openxmlformats.org/officeDocument/2006/relationships/hyperlink" Target="https://doi.org/10.1016/j.jphys.2022.11.011"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283" Type="http://schemas.openxmlformats.org/officeDocument/2006/relationships/hyperlink" Target="https://doi.org/10.1016/j.physio.2023.03.001" TargetMode="External"/><Relationship Id="rId78" Type="http://schemas.openxmlformats.org/officeDocument/2006/relationships/hyperlink" Target="https://doi.org/10.1016/j.jphys.2023.05.002" TargetMode="External"/><Relationship Id="rId99" Type="http://schemas.openxmlformats.org/officeDocument/2006/relationships/hyperlink" Target="https://www.sciencedirect.com/science/article/pii/S1836955323000401" TargetMode="External"/><Relationship Id="rId101" Type="http://schemas.openxmlformats.org/officeDocument/2006/relationships/hyperlink" Target="https://doi.org/10.1016/j.jphys.2023.07.011" TargetMode="External"/><Relationship Id="rId122" Type="http://schemas.openxmlformats.org/officeDocument/2006/relationships/hyperlink" Target="https://doi.org/10.1016/j.jphys.2023.08.001" TargetMode="External"/><Relationship Id="rId143" Type="http://schemas.openxmlformats.org/officeDocument/2006/relationships/hyperlink" Target="mailto:dr.tanyabrijwasi2020@gmail.com" TargetMode="External"/><Relationship Id="rId164" Type="http://schemas.openxmlformats.org/officeDocument/2006/relationships/hyperlink" Target="https://doi.org/10.3138/ptc-2020-0122" TargetMode="External"/><Relationship Id="rId185" Type="http://schemas.openxmlformats.org/officeDocument/2006/relationships/hyperlink" Target="mailto:Debbie.Feldman@umontreal.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52" Type="http://schemas.openxmlformats.org/officeDocument/2006/relationships/hyperlink" Target="https://doi.org/10.1016/j.physio.2022.10.001" TargetMode="External"/><Relationship Id="rId273" Type="http://schemas.openxmlformats.org/officeDocument/2006/relationships/hyperlink" Target="mailto:p.reed@swansea.ac.uk" TargetMode="External"/><Relationship Id="rId294" Type="http://schemas.openxmlformats.org/officeDocument/2006/relationships/hyperlink" Target="mailto:hamzehh@edgehill.ac.uk" TargetMode="External"/><Relationship Id="rId47" Type="http://schemas.openxmlformats.org/officeDocument/2006/relationships/hyperlink" Target="https://doi.org/10.1016/j.jphys.2022.11.001" TargetMode="External"/><Relationship Id="rId68" Type="http://schemas.openxmlformats.org/officeDocument/2006/relationships/hyperlink" Target="mailto:s.l.gluppe@nih.no"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33" Type="http://schemas.openxmlformats.org/officeDocument/2006/relationships/hyperlink" Target="https://clinicaltrials.gov/study/NCT04122924" TargetMode="External"/><Relationship Id="rId154" Type="http://schemas.openxmlformats.org/officeDocument/2006/relationships/hyperlink" Target="https://doi.org/10.3138/ptc-2021-0051" TargetMode="External"/><Relationship Id="rId175" Type="http://schemas.openxmlformats.org/officeDocument/2006/relationships/hyperlink" Target="mailto:joneil@uottawa.ca." TargetMode="External"/><Relationship Id="rId196" Type="http://schemas.openxmlformats.org/officeDocument/2006/relationships/hyperlink" Target="mailto:katherine.montpetit-tourangeau@umontreal.ca." TargetMode="External"/><Relationship Id="rId200" Type="http://schemas.openxmlformats.org/officeDocument/2006/relationships/hyperlink" Target="https://doi.org/10.3138/ptc-2021-0085"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printerSettings" Target="../printerSettings/printerSettings2.bin"/><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ophie.Heywood@svha.org.au" TargetMode="External"/><Relationship Id="rId18" Type="http://schemas.openxmlformats.org/officeDocument/2006/relationships/hyperlink" Target="https://doi.org/10.1093/ptj/pzac038" TargetMode="External"/><Relationship Id="rId26" Type="http://schemas.openxmlformats.org/officeDocument/2006/relationships/hyperlink" Target="https://doi.org/10.1016/j.physio.2022.08.009" TargetMode="External"/><Relationship Id="rId21" Type="http://schemas.openxmlformats.org/officeDocument/2006/relationships/hyperlink" Target="https://doi.org/10.3138/ptc-2021-0106-gee" TargetMode="External"/><Relationship Id="rId34" Type="http://schemas.openxmlformats.org/officeDocument/2006/relationships/hyperlink" Target="https://doi.org/10.1093/ptj/pzab218" TargetMode="External"/><Relationship Id="rId7" Type="http://schemas.openxmlformats.org/officeDocument/2006/relationships/hyperlink" Target="mailto:LSwisher@usf.edu" TargetMode="External"/><Relationship Id="rId12" Type="http://schemas.openxmlformats.org/officeDocument/2006/relationships/hyperlink" Target="https://doi.org/10.17605/OSF.IO/WD6ZN" TargetMode="External"/><Relationship Id="rId17" Type="http://schemas.openxmlformats.org/officeDocument/2006/relationships/hyperlink" Target="mailto:joep.teijink@catharinaziekenhuis.nl" TargetMode="External"/><Relationship Id="rId25" Type="http://schemas.openxmlformats.org/officeDocument/2006/relationships/hyperlink" Target="mailto:r.hwang@uq.net.au" TargetMode="External"/><Relationship Id="rId33" Type="http://schemas.openxmlformats.org/officeDocument/2006/relationships/hyperlink" Target="https://doi.org/10.1093/ptj/pzab258" TargetMode="External"/><Relationship Id="rId2" Type="http://schemas.openxmlformats.org/officeDocument/2006/relationships/hyperlink" Target="https://doi.org/10.1016/j.jphys.2021.12.001" TargetMode="External"/><Relationship Id="rId16" Type="http://schemas.openxmlformats.org/officeDocument/2006/relationships/hyperlink" Target="mailto:kmaluf@sdsu.edu" TargetMode="External"/><Relationship Id="rId20" Type="http://schemas.openxmlformats.org/officeDocument/2006/relationships/hyperlink" Target="https://doi.org/10.1093/ptj/pzac034" TargetMode="External"/><Relationship Id="rId29" Type="http://schemas.openxmlformats.org/officeDocument/2006/relationships/hyperlink" Target="mailto:merete.madsen@midt.rm.dk." TargetMode="External"/><Relationship Id="rId1" Type="http://schemas.openxmlformats.org/officeDocument/2006/relationships/hyperlink" Target="https://clinicaltrials.gov/ct2/show/NCT03319095" TargetMode="External"/><Relationship Id="rId6" Type="http://schemas.openxmlformats.org/officeDocument/2006/relationships/hyperlink" Target="mailto:tessa.devrieze@kuleuven.be" TargetMode="External"/><Relationship Id="rId11" Type="http://schemas.openxmlformats.org/officeDocument/2006/relationships/hyperlink" Target="mailto:matthew.miller4@ucsf.edu" TargetMode="External"/><Relationship Id="rId24" Type="http://schemas.openxmlformats.org/officeDocument/2006/relationships/hyperlink" Target="https://doi.org/10.3138/ptc-2020-0035" TargetMode="External"/><Relationship Id="rId32" Type="http://schemas.openxmlformats.org/officeDocument/2006/relationships/hyperlink" Target="https://clinicaltrials.gov/ct2/show/NCT03791307" TargetMode="External"/><Relationship Id="rId37" Type="http://schemas.openxmlformats.org/officeDocument/2006/relationships/printerSettings" Target="../printerSettings/printerSettings3.bin"/><Relationship Id="rId5" Type="http://schemas.openxmlformats.org/officeDocument/2006/relationships/hyperlink" Target="mailto:stefanogarzonio1@gmail.com" TargetMode="External"/><Relationship Id="rId15" Type="http://schemas.openxmlformats.org/officeDocument/2006/relationships/hyperlink" Target="mailto:dwoude2@umcutrecht.nl" TargetMode="External"/><Relationship Id="rId23" Type="http://schemas.openxmlformats.org/officeDocument/2006/relationships/hyperlink" Target="https://doi.org/10.3138/ptc-2020-0069" TargetMode="External"/><Relationship Id="rId28" Type="http://schemas.openxmlformats.org/officeDocument/2006/relationships/hyperlink" Target="mailto:miller@queensu.ca." TargetMode="External"/><Relationship Id="rId36" Type="http://schemas.openxmlformats.org/officeDocument/2006/relationships/hyperlink" Target="https://doi.org/10.1016/j.jphys.2022.02.002" TargetMode="External"/><Relationship Id="rId10" Type="http://schemas.openxmlformats.org/officeDocument/2006/relationships/hyperlink" Target="mailto:jzou3929@uni.sydney.edu.au" TargetMode="External"/><Relationship Id="rId19" Type="http://schemas.openxmlformats.org/officeDocument/2006/relationships/hyperlink" Target="mailto:jennifer.stevens-lapsley@cuanschutz.edu" TargetMode="External"/><Relationship Id="rId31" Type="http://schemas.openxmlformats.org/officeDocument/2006/relationships/hyperlink" Target="https://doi.org/10.1093/ptj/pzab261" TargetMode="External"/><Relationship Id="rId4" Type="http://schemas.openxmlformats.org/officeDocument/2006/relationships/hyperlink" Target="mailto:silvia.bargeri@grupposandonato.it" TargetMode="External"/><Relationship Id="rId9" Type="http://schemas.openxmlformats.org/officeDocument/2006/relationships/hyperlink" Target="mailto:stockert@csus.edu" TargetMode="External"/><Relationship Id="rId14" Type="http://schemas.openxmlformats.org/officeDocument/2006/relationships/hyperlink" Target="mailto:alesha.sayner@bhs.org.au" TargetMode="External"/><Relationship Id="rId22" Type="http://schemas.openxmlformats.org/officeDocument/2006/relationships/hyperlink" Target="https://doi.org/10.3138/ptc-2020-0042" TargetMode="External"/><Relationship Id="rId27" Type="http://schemas.openxmlformats.org/officeDocument/2006/relationships/hyperlink" Target="mailto:Peru.diego.fano.s@upch.pe" TargetMode="External"/><Relationship Id="rId30" Type="http://schemas.openxmlformats.org/officeDocument/2006/relationships/hyperlink" Target="https://doi.org/10.1016/j.jphys.2022.09.009" TargetMode="External"/><Relationship Id="rId35" Type="http://schemas.openxmlformats.org/officeDocument/2006/relationships/hyperlink" Target="mailto:parvin.eftekhar@uhn.ca" TargetMode="External"/><Relationship Id="rId8" Type="http://schemas.openxmlformats.org/officeDocument/2006/relationships/hyperlink" Target="mailto:stockert@csus.edu" TargetMode="External"/><Relationship Id="rId3" Type="http://schemas.openxmlformats.org/officeDocument/2006/relationships/hyperlink" Target="mailto:Stephen.Quick@monash.edu"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mailto:mark.elkins@sydney.edu.au" TargetMode="External"/><Relationship Id="rId21" Type="http://schemas.openxmlformats.org/officeDocument/2006/relationships/hyperlink" Target="https://doi.org/10.1016/j.jphys.2023.02.005" TargetMode="External"/><Relationship Id="rId63" Type="http://schemas.openxmlformats.org/officeDocument/2006/relationships/hyperlink" Target="https://www.sciencedirect.com/science/article/pii/S1836955323000425" TargetMode="External"/><Relationship Id="rId159" Type="http://schemas.openxmlformats.org/officeDocument/2006/relationships/hyperlink" Target="https://doi.org/10.3138/ptc-75.2-cochrane" TargetMode="External"/><Relationship Id="rId170" Type="http://schemas.openxmlformats.org/officeDocument/2006/relationships/hyperlink" Target="mailto:madarak@moravian.edu." TargetMode="External"/><Relationship Id="rId226" Type="http://schemas.openxmlformats.org/officeDocument/2006/relationships/hyperlink" Target="https://doi.org/10.1016/j.physio.2022.11.003" TargetMode="External"/><Relationship Id="rId107" Type="http://schemas.openxmlformats.org/officeDocument/2006/relationships/hyperlink" Target="mailto:merollim@unimelb.edu.au" TargetMode="External"/><Relationship Id="rId11" Type="http://schemas.openxmlformats.org/officeDocument/2006/relationships/hyperlink" Target="https://doi.org/10.1016/j.jphys.2022.06.007" TargetMode="External"/><Relationship Id="rId32" Type="http://schemas.openxmlformats.org/officeDocument/2006/relationships/hyperlink" Target="https://doi.org/10.1016/j.jphys.2023.05.018" TargetMode="External"/><Relationship Id="rId53" Type="http://schemas.openxmlformats.org/officeDocument/2006/relationships/hyperlink" Target="https://www.sciencedirect.com/science/article/pii/S1836955323000310" TargetMode="External"/><Relationship Id="rId74" Type="http://schemas.openxmlformats.org/officeDocument/2006/relationships/hyperlink" Target="mailto:stela@ufscar.br" TargetMode="External"/><Relationship Id="rId128" Type="http://schemas.openxmlformats.org/officeDocument/2006/relationships/hyperlink" Target="mailto:dwalton5@uwo.ca." TargetMode="External"/><Relationship Id="rId149" Type="http://schemas.openxmlformats.org/officeDocument/2006/relationships/hyperlink" Target="https://doi.org/10.3138/ptc-2021-0026-cc" TargetMode="External"/><Relationship Id="rId5" Type="http://schemas.openxmlformats.org/officeDocument/2006/relationships/hyperlink" Target="https://www.sciencedirect.com/science/article/pii/S1836955322001230" TargetMode="External"/><Relationship Id="rId95" Type="http://schemas.openxmlformats.org/officeDocument/2006/relationships/hyperlink" Target="https://doi.org/10.1016/j.jphys.2023.08.012" TargetMode="External"/><Relationship Id="rId160" Type="http://schemas.openxmlformats.org/officeDocument/2006/relationships/hyperlink" Target="https://doi.org/10.3138/ptc-2022-0111" TargetMode="External"/><Relationship Id="rId181" Type="http://schemas.openxmlformats.org/officeDocument/2006/relationships/hyperlink" Target="https://doi.org/10.3138/ptc-2023-0005" TargetMode="External"/><Relationship Id="rId216" Type="http://schemas.openxmlformats.org/officeDocument/2006/relationships/hyperlink" Target="https://doi.org/10.1016/j.physio.2022.09.007" TargetMode="External"/><Relationship Id="rId237" Type="http://schemas.openxmlformats.org/officeDocument/2006/relationships/hyperlink" Target="https://www.anzctr.org.au/Trial/Registration/TrialReview.aspx?id=362394&amp;isReview=true" TargetMode="External"/><Relationship Id="rId258" Type="http://schemas.openxmlformats.org/officeDocument/2006/relationships/hyperlink" Target="https://doi.org/10.1016/j.physio.2023.07.001" TargetMode="External"/><Relationship Id="rId22" Type="http://schemas.openxmlformats.org/officeDocument/2006/relationships/hyperlink" Target="https://doi.org/10.1016/j.jphys.2023.02.006" TargetMode="External"/><Relationship Id="rId43" Type="http://schemas.openxmlformats.org/officeDocument/2006/relationships/hyperlink" Target="https://doi.org/10.1016/j.jphys.2023.03.001" TargetMode="External"/><Relationship Id="rId64" Type="http://schemas.openxmlformats.org/officeDocument/2006/relationships/hyperlink" Target="https://doi.org/10.1016/j.jphys.2023.05.007" TargetMode="External"/><Relationship Id="rId118" Type="http://schemas.openxmlformats.org/officeDocument/2006/relationships/hyperlink" Target="mailto:ashan.weerakkody@health.wa.gov.au" TargetMode="External"/><Relationship Id="rId139" Type="http://schemas.openxmlformats.org/officeDocument/2006/relationships/hyperlink" Target="https://doi.org/10.3138/ptc-2023-01-31-gee" TargetMode="External"/><Relationship Id="rId85" Type="http://schemas.openxmlformats.org/officeDocument/2006/relationships/hyperlink" Target="https://doi.org/10.1016/j.jphys.2023.07.008" TargetMode="External"/><Relationship Id="rId150" Type="http://schemas.openxmlformats.org/officeDocument/2006/relationships/hyperlink" Target="https://doi.org/10.3138/ptc-2020-0142" TargetMode="External"/><Relationship Id="rId171" Type="http://schemas.openxmlformats.org/officeDocument/2006/relationships/hyperlink" Target="https://doi.org/10.3138/ptc-2021-0078" TargetMode="External"/><Relationship Id="rId192" Type="http://schemas.openxmlformats.org/officeDocument/2006/relationships/hyperlink" Target="mailto:nakamura@yorku.ca" TargetMode="External"/><Relationship Id="rId206" Type="http://schemas.openxmlformats.org/officeDocument/2006/relationships/hyperlink" Target="https://doi.org/10.1016/j.physio.2022.09.006" TargetMode="External"/><Relationship Id="rId227" Type="http://schemas.openxmlformats.org/officeDocument/2006/relationships/hyperlink" Target="https://doi.org/10.1016/j.physio.2022.11.006" TargetMode="External"/><Relationship Id="rId248" Type="http://schemas.openxmlformats.org/officeDocument/2006/relationships/hyperlink" Target="https://doi.org/10.1016/j.physio.2023.02.003" TargetMode="External"/><Relationship Id="rId12" Type="http://schemas.openxmlformats.org/officeDocument/2006/relationships/hyperlink" Target="https://doi.org/10.1016/j.jphys.2022.06.008" TargetMode="External"/><Relationship Id="rId33" Type="http://schemas.openxmlformats.org/officeDocument/2006/relationships/hyperlink" Target="https://doi.org/10.1016/j.jphys.2023.05.017" TargetMode="External"/><Relationship Id="rId108" Type="http://schemas.openxmlformats.org/officeDocument/2006/relationships/hyperlink" Target="mailto:b.vicenzino@uq.edu.au" TargetMode="External"/><Relationship Id="rId129" Type="http://schemas.openxmlformats.org/officeDocument/2006/relationships/hyperlink" Target="https://doi.org/10.3138/ptc-2020-0121-cc" TargetMode="External"/><Relationship Id="rId54" Type="http://schemas.openxmlformats.org/officeDocument/2006/relationships/hyperlink" Target="https://doi.org/10.1016/j.jphys.2023.03.003" TargetMode="External"/><Relationship Id="rId75" Type="http://schemas.openxmlformats.org/officeDocument/2006/relationships/hyperlink" Target="https://doi.org/10.1016/j.jphys.2023.08.006" TargetMode="External"/><Relationship Id="rId96" Type="http://schemas.openxmlformats.org/officeDocument/2006/relationships/hyperlink" Target="https://doi.org/10.1016/j.jphys.2023.08.011" TargetMode="External"/><Relationship Id="rId140" Type="http://schemas.openxmlformats.org/officeDocument/2006/relationships/hyperlink" Target="https://doi.org/10.3138/ptc-2021-0040" TargetMode="External"/><Relationship Id="rId161" Type="http://schemas.openxmlformats.org/officeDocument/2006/relationships/hyperlink" Target="https://doi.org/10.3138/ptc-2022-0123" TargetMode="External"/><Relationship Id="rId182" Type="http://schemas.openxmlformats.org/officeDocument/2006/relationships/hyperlink" Target="mailto:jaynie@ualberta.ca" TargetMode="External"/><Relationship Id="rId217" Type="http://schemas.openxmlformats.org/officeDocument/2006/relationships/hyperlink" Target="mailto:heigsti@regis.edu" TargetMode="External"/><Relationship Id="rId6" Type="http://schemas.openxmlformats.org/officeDocument/2006/relationships/hyperlink" Target="https://doi.org/10.1016/j.jphys.2022.12.004" TargetMode="External"/><Relationship Id="rId238" Type="http://schemas.openxmlformats.org/officeDocument/2006/relationships/hyperlink" Target="https://clinicaltrials.gov/study/NCT02549157" TargetMode="External"/><Relationship Id="rId259" Type="http://schemas.openxmlformats.org/officeDocument/2006/relationships/hyperlink" Target="https://www.comet-initiative.org/Studies/Details/1931" TargetMode="External"/><Relationship Id="rId23" Type="http://schemas.openxmlformats.org/officeDocument/2006/relationships/hyperlink" Target="https://doi.org/10.1016/j.jphys.2023.02.004" TargetMode="External"/><Relationship Id="rId119" Type="http://schemas.openxmlformats.org/officeDocument/2006/relationships/hyperlink" Target="https://www.crd.york.ac.uk/prospero/display_record.php?RecordID=215220" TargetMode="External"/><Relationship Id="rId44" Type="http://schemas.openxmlformats.org/officeDocument/2006/relationships/hyperlink" Target="https://doi.org/10.1016/j.jphys.2023.05.002" TargetMode="External"/><Relationship Id="rId65" Type="http://schemas.openxmlformats.org/officeDocument/2006/relationships/hyperlink" Target="https://www.sciencedirect.com/science/article/pii/S1836955323000401" TargetMode="External"/><Relationship Id="rId86" Type="http://schemas.openxmlformats.org/officeDocument/2006/relationships/hyperlink" Target="https://doi.org/10.1016/j.jphys.2023.07.006" TargetMode="External"/><Relationship Id="rId130" Type="http://schemas.openxmlformats.org/officeDocument/2006/relationships/hyperlink" Target="https://doi.org/10.3138/ptc-2020-0122" TargetMode="External"/><Relationship Id="rId151" Type="http://schemas.openxmlformats.org/officeDocument/2006/relationships/hyperlink" Target="mailto:Debbie.Feldman@umontreal.ca." TargetMode="External"/><Relationship Id="rId172" Type="http://schemas.openxmlformats.org/officeDocument/2006/relationships/hyperlink" Target="mailto:jess.nolan@health.wa.gov.au." TargetMode="External"/><Relationship Id="rId193" Type="http://schemas.openxmlformats.org/officeDocument/2006/relationships/hyperlink" Target="https://doi.org/10.3138/ptc-2021-0090-cc" TargetMode="External"/><Relationship Id="rId207" Type="http://schemas.openxmlformats.org/officeDocument/2006/relationships/hyperlink" Target="https://doi.org/10.1016/j.physio.2022.09.003" TargetMode="External"/><Relationship Id="rId228" Type="http://schemas.openxmlformats.org/officeDocument/2006/relationships/hyperlink" Target="https://doi.org/10.1016/j.physio.2022.11.007" TargetMode="External"/><Relationship Id="rId249" Type="http://schemas.openxmlformats.org/officeDocument/2006/relationships/hyperlink" Target="https://doi.org/10.1016/j.physio.2023.03.001" TargetMode="External"/><Relationship Id="rId13" Type="http://schemas.openxmlformats.org/officeDocument/2006/relationships/hyperlink" Target="https://doi.org/10.1016/j.jphys.2022.11.001" TargetMode="External"/><Relationship Id="rId109" Type="http://schemas.openxmlformats.org/officeDocument/2006/relationships/hyperlink" Target="mailto:dr.tanyabrijwasi2020@gmail.com" TargetMode="External"/><Relationship Id="rId260" Type="http://schemas.openxmlformats.org/officeDocument/2006/relationships/hyperlink" Target="mailto:hamzehh@edgehill.ac.uk" TargetMode="External"/><Relationship Id="rId34" Type="http://schemas.openxmlformats.org/officeDocument/2006/relationships/hyperlink" Target="mailto:s.l.gluppe@nih.no" TargetMode="External"/><Relationship Id="rId55" Type="http://schemas.openxmlformats.org/officeDocument/2006/relationships/hyperlink" Target="https://www.sciencedirect.com/science/article/pii/S1836955323000322" TargetMode="External"/><Relationship Id="rId76" Type="http://schemas.openxmlformats.org/officeDocument/2006/relationships/hyperlink" Target="https://doi.org/10.1016/j.jphys.2023.08.007" TargetMode="External"/><Relationship Id="rId97" Type="http://schemas.openxmlformats.org/officeDocument/2006/relationships/hyperlink" Target="https://clinicaltrials.gov/study/NCT03128801" TargetMode="External"/><Relationship Id="rId120" Type="http://schemas.openxmlformats.org/officeDocument/2006/relationships/hyperlink" Target="https://doi.org/10.3138/ptc-2021-0051" TargetMode="External"/><Relationship Id="rId141" Type="http://schemas.openxmlformats.org/officeDocument/2006/relationships/hyperlink" Target="mailto:joneil@uottawa.ca." TargetMode="External"/><Relationship Id="rId7" Type="http://schemas.openxmlformats.org/officeDocument/2006/relationships/hyperlink" Target="https://www.sciencedirect.com/science/article/pii/S1836955322001242" TargetMode="External"/><Relationship Id="rId162" Type="http://schemas.openxmlformats.org/officeDocument/2006/relationships/hyperlink" Target="mailto:katherine.montpetit-tourangeau@umontreal.ca." TargetMode="External"/><Relationship Id="rId183" Type="http://schemas.openxmlformats.org/officeDocument/2006/relationships/hyperlink" Target="https://doi.org/10.3138/ptc-2021-0079" TargetMode="External"/><Relationship Id="rId218" Type="http://schemas.openxmlformats.org/officeDocument/2006/relationships/hyperlink" Target="https://doi.org/10.1016/j.physio.2022.10.001" TargetMode="External"/><Relationship Id="rId239" Type="http://schemas.openxmlformats.org/officeDocument/2006/relationships/hyperlink" Target="mailto:p.reed@swansea.ac.uk" TargetMode="External"/><Relationship Id="rId250" Type="http://schemas.openxmlformats.org/officeDocument/2006/relationships/hyperlink" Target="https://doi.org/10.1016/j.physio.2023.07.003" TargetMode="External"/><Relationship Id="rId24" Type="http://schemas.openxmlformats.org/officeDocument/2006/relationships/hyperlink" Target="https://doi.org/10.1016/j.jphys.2023.02.003" TargetMode="External"/><Relationship Id="rId45" Type="http://schemas.openxmlformats.org/officeDocument/2006/relationships/hyperlink" Target="https://www.sciencedirect.com/science/article/pii/S183695532300036X" TargetMode="External"/><Relationship Id="rId66" Type="http://schemas.openxmlformats.org/officeDocument/2006/relationships/hyperlink" Target="https://doi.org/10.1016/j.jphys.2023.05.005" TargetMode="External"/><Relationship Id="rId87" Type="http://schemas.openxmlformats.org/officeDocument/2006/relationships/hyperlink" Target="https://doi.org/10.1016/j.jphys.2023.07.007" TargetMode="External"/><Relationship Id="rId110" Type="http://schemas.openxmlformats.org/officeDocument/2006/relationships/hyperlink" Target="mailto:Nfoster@uq.edu.au" TargetMode="External"/><Relationship Id="rId131" Type="http://schemas.openxmlformats.org/officeDocument/2006/relationships/hyperlink" Target="mailto:dwalton5@uwo.ca." TargetMode="External"/><Relationship Id="rId152" Type="http://schemas.openxmlformats.org/officeDocument/2006/relationships/hyperlink" Target="https://doi.org/10.3138/ptc-2021-0020" TargetMode="External"/><Relationship Id="rId173" Type="http://schemas.openxmlformats.org/officeDocument/2006/relationships/hyperlink" Target="https://doi.org/10.3138/ptc-2021-0078-cc" TargetMode="External"/><Relationship Id="rId194" Type="http://schemas.openxmlformats.org/officeDocument/2006/relationships/hyperlink" Target="https://doi.org/10.3138/ptc-2021-0111" TargetMode="External"/><Relationship Id="rId208" Type="http://schemas.openxmlformats.org/officeDocument/2006/relationships/hyperlink" Target="mailto:kimberley.haines@wh.org.au" TargetMode="External"/><Relationship Id="rId229" Type="http://schemas.openxmlformats.org/officeDocument/2006/relationships/hyperlink" Target="mailto:s.hartley@mmu.ac.uk" TargetMode="External"/><Relationship Id="rId240" Type="http://schemas.openxmlformats.org/officeDocument/2006/relationships/hyperlink" Target="https://doi.org/10.1016/j.physio.2023.02.004" TargetMode="External"/><Relationship Id="rId261" Type="http://schemas.openxmlformats.org/officeDocument/2006/relationships/hyperlink" Target="https://doi.org/10.1016/j.physio.2023.07.004" TargetMode="External"/><Relationship Id="rId14" Type="http://schemas.openxmlformats.org/officeDocument/2006/relationships/hyperlink" Target="https://doi.org/10.1016/j.jphys.2023.02.013" TargetMode="External"/><Relationship Id="rId35" Type="http://schemas.openxmlformats.org/officeDocument/2006/relationships/hyperlink" Target="https://www.sciencedirect.com/science/article/pii/S1836955323000437" TargetMode="External"/><Relationship Id="rId56" Type="http://schemas.openxmlformats.org/officeDocument/2006/relationships/hyperlink" Target="https://doi.org/10.1016/j.jphys.2023.03.004" TargetMode="External"/><Relationship Id="rId77" Type="http://schemas.openxmlformats.org/officeDocument/2006/relationships/hyperlink" Target="https://doi.org/10.1016/j.jphys.2023.08.008" TargetMode="External"/><Relationship Id="rId100" Type="http://schemas.openxmlformats.org/officeDocument/2006/relationships/hyperlink" Target="https://ensaiosclinicos.gov.br/rg/RBR-662hn2" TargetMode="External"/><Relationship Id="rId8" Type="http://schemas.openxmlformats.org/officeDocument/2006/relationships/hyperlink" Target="https://doi.org/10.1016/j.jphys.2022.12.005" TargetMode="External"/><Relationship Id="rId98" Type="http://schemas.openxmlformats.org/officeDocument/2006/relationships/hyperlink" Target="https://osf.io/a6r3k/" TargetMode="External"/><Relationship Id="rId121" Type="http://schemas.openxmlformats.org/officeDocument/2006/relationships/hyperlink" Target="mailto:sarib.malik.sooac@gmail.com" TargetMode="External"/><Relationship Id="rId142" Type="http://schemas.openxmlformats.org/officeDocument/2006/relationships/hyperlink" Target="https://doi.org/10.3138/ptc-2021-0040-cc" TargetMode="External"/><Relationship Id="rId163" Type="http://schemas.openxmlformats.org/officeDocument/2006/relationships/hyperlink" Target="https://doi.org/10.3138/ptc-2021-0075" TargetMode="External"/><Relationship Id="rId184" Type="http://schemas.openxmlformats.org/officeDocument/2006/relationships/hyperlink" Target="https://doi.org/10.3138/ptc-2021-0079-cc" TargetMode="External"/><Relationship Id="rId219" Type="http://schemas.openxmlformats.org/officeDocument/2006/relationships/hyperlink" Target="https://doi.org/10.1016/j.physio.2022.11.005" TargetMode="External"/><Relationship Id="rId230" Type="http://schemas.openxmlformats.org/officeDocument/2006/relationships/hyperlink" Target="https://doi.org/10.1016/j.physio.2022.11.001" TargetMode="External"/><Relationship Id="rId251" Type="http://schemas.openxmlformats.org/officeDocument/2006/relationships/hyperlink" Target="mailto:liaolinrong@gdmu.edu.cn" TargetMode="External"/><Relationship Id="rId25" Type="http://schemas.openxmlformats.org/officeDocument/2006/relationships/hyperlink" Target="https://doi.org/10.1016/j.jphys.2022.07.001" TargetMode="External"/><Relationship Id="rId46" Type="http://schemas.openxmlformats.org/officeDocument/2006/relationships/hyperlink" Target="https://doi.org/10.1016/j.jphys.2023.05.001" TargetMode="External"/><Relationship Id="rId67" Type="http://schemas.openxmlformats.org/officeDocument/2006/relationships/hyperlink" Target="https://doi.org/10.1016/j.jphys.2023.07.011" TargetMode="External"/><Relationship Id="rId88" Type="http://schemas.openxmlformats.org/officeDocument/2006/relationships/hyperlink" Target="https://doi.org/10.1016/j.jphys.2023.08.001" TargetMode="External"/><Relationship Id="rId111" Type="http://schemas.openxmlformats.org/officeDocument/2006/relationships/hyperlink" Target="mailto:Catherine.granger@unimelb.edu.au" TargetMode="External"/><Relationship Id="rId132" Type="http://schemas.openxmlformats.org/officeDocument/2006/relationships/hyperlink" Target="https://doi.org/10.3138/ptc-2021-0041-cc" TargetMode="External"/><Relationship Id="rId153" Type="http://schemas.openxmlformats.org/officeDocument/2006/relationships/hyperlink" Target="mailto:nguitar@uwo.ca." TargetMode="External"/><Relationship Id="rId174" Type="http://schemas.openxmlformats.org/officeDocument/2006/relationships/hyperlink" Target="https://doi.org/10.3138/ptc-2021-0086" TargetMode="External"/><Relationship Id="rId195" Type="http://schemas.openxmlformats.org/officeDocument/2006/relationships/hyperlink" Target="mailto:eloisesimpson@hotmail.com" TargetMode="External"/><Relationship Id="rId209" Type="http://schemas.openxmlformats.org/officeDocument/2006/relationships/hyperlink" Target="https://doi.org/10.1016/j.physio.2022.06.002" TargetMode="External"/><Relationship Id="rId220" Type="http://schemas.openxmlformats.org/officeDocument/2006/relationships/hyperlink" Target="https://doi.org/10.1016/j.physio.2023.02.002" TargetMode="External"/><Relationship Id="rId241" Type="http://schemas.openxmlformats.org/officeDocument/2006/relationships/hyperlink" Target="mailto:sheillg@tcd.ie" TargetMode="External"/><Relationship Id="rId15" Type="http://schemas.openxmlformats.org/officeDocument/2006/relationships/hyperlink" Target="https://doi.org/10.1016/j.jphys.2023.02.002" TargetMode="External"/><Relationship Id="rId36" Type="http://schemas.openxmlformats.org/officeDocument/2006/relationships/hyperlink" Target="https://doi.org/10.1016/j.jphys.2023.05.008" TargetMode="External"/><Relationship Id="rId57" Type="http://schemas.openxmlformats.org/officeDocument/2006/relationships/hyperlink" Target="https://www.sciencedirect.com/science/article/pii/S1836955323000358" TargetMode="External"/><Relationship Id="rId262" Type="http://schemas.openxmlformats.org/officeDocument/2006/relationships/hyperlink" Target="mailto:cameron.black9@nhs.net" TargetMode="External"/><Relationship Id="rId78" Type="http://schemas.openxmlformats.org/officeDocument/2006/relationships/hyperlink" Target="mailto:g.g.m.scholten-peeters@vu.nl" TargetMode="External"/><Relationship Id="rId99" Type="http://schemas.openxmlformats.org/officeDocument/2006/relationships/hyperlink" Target="https://clinicaltrials.gov/study/NCT04122924" TargetMode="External"/><Relationship Id="rId101" Type="http://schemas.openxmlformats.org/officeDocument/2006/relationships/hyperlink" Target="https://doi.org/10.1016/j.jphys.2022.11.007" TargetMode="External"/><Relationship Id="rId122" Type="http://schemas.openxmlformats.org/officeDocument/2006/relationships/hyperlink" Target="https://doi.org/10.3138/ptc-2021-0051-cc" TargetMode="External"/><Relationship Id="rId143" Type="http://schemas.openxmlformats.org/officeDocument/2006/relationships/hyperlink" Target="https://doi.org/10.3138/ptc-2022-0092" TargetMode="External"/><Relationship Id="rId164" Type="http://schemas.openxmlformats.org/officeDocument/2006/relationships/hyperlink" Target="mailto:anne.hudon@umontreal.ca." TargetMode="External"/><Relationship Id="rId185" Type="http://schemas.openxmlformats.org/officeDocument/2006/relationships/hyperlink" Target="https://doi.org/10.3138/ptc-2021-0084" TargetMode="External"/><Relationship Id="rId9" Type="http://schemas.openxmlformats.org/officeDocument/2006/relationships/hyperlink" Target="https://www.sciencedirect.com/science/article/pii/S1836955322001254" TargetMode="External"/><Relationship Id="rId210" Type="http://schemas.openxmlformats.org/officeDocument/2006/relationships/hyperlink" Target="mailto:Louise.Johnson@uhd.nhs.uk" TargetMode="External"/><Relationship Id="rId26" Type="http://schemas.openxmlformats.org/officeDocument/2006/relationships/hyperlink" Target="https://doi.org/10.1016/j.jphys.2022.11.006" TargetMode="External"/><Relationship Id="rId231" Type="http://schemas.openxmlformats.org/officeDocument/2006/relationships/hyperlink" Target="https://doi.org/10.1016/j.physio.2023.06.001" TargetMode="External"/><Relationship Id="rId252" Type="http://schemas.openxmlformats.org/officeDocument/2006/relationships/hyperlink" Target="https://doi.org/10.1016/j.physio.2023.07.005" TargetMode="External"/><Relationship Id="rId47" Type="http://schemas.openxmlformats.org/officeDocument/2006/relationships/hyperlink" Target="https://doi.org/10.1016/j.jphys.2023.05.011" TargetMode="External"/><Relationship Id="rId68" Type="http://schemas.openxmlformats.org/officeDocument/2006/relationships/hyperlink" Target="https://doi.org/10.1016/j.jphys.2023.08.010" TargetMode="External"/><Relationship Id="rId89" Type="http://schemas.openxmlformats.org/officeDocument/2006/relationships/hyperlink" Target="https://doi.org/10.1016/j.jphys.2023.08.002" TargetMode="External"/><Relationship Id="rId112" Type="http://schemas.openxmlformats.org/officeDocument/2006/relationships/hyperlink" Target="mailto:mark.elkins@sydney.edu.au" TargetMode="External"/><Relationship Id="rId133" Type="http://schemas.openxmlformats.org/officeDocument/2006/relationships/hyperlink" Target="https://doi.org/10.3138/ptc-2021-0016" TargetMode="External"/><Relationship Id="rId154" Type="http://schemas.openxmlformats.org/officeDocument/2006/relationships/hyperlink" Target="https://doi.org/10.3138/ptc-2021-0020-cc" TargetMode="External"/><Relationship Id="rId175" Type="http://schemas.openxmlformats.org/officeDocument/2006/relationships/hyperlink" Target="mailto:araisanen@westernu.edu." TargetMode="External"/><Relationship Id="rId196" Type="http://schemas.openxmlformats.org/officeDocument/2006/relationships/hyperlink" Target="https://doi.org/10.3138/ptc-2021-0068" TargetMode="External"/><Relationship Id="rId200" Type="http://schemas.openxmlformats.org/officeDocument/2006/relationships/hyperlink" Target="https://doi.org/10.3138/ptc-75.4-cochrane" TargetMode="External"/><Relationship Id="rId16" Type="http://schemas.openxmlformats.org/officeDocument/2006/relationships/hyperlink" Target="mailto:r.wingbermuhle@somt.nl" TargetMode="External"/><Relationship Id="rId221" Type="http://schemas.openxmlformats.org/officeDocument/2006/relationships/hyperlink" Target="https://doi.org/10.1016/j.physio.2023.02.001" TargetMode="External"/><Relationship Id="rId242" Type="http://schemas.openxmlformats.org/officeDocument/2006/relationships/hyperlink" Target="https://doi.org/10.1016/j.physio.2023.04.001" TargetMode="External"/><Relationship Id="rId263" Type="http://schemas.openxmlformats.org/officeDocument/2006/relationships/hyperlink" Target="https://doi.org/10.1016/j.physio.2023.06.006" TargetMode="External"/><Relationship Id="rId37" Type="http://schemas.openxmlformats.org/officeDocument/2006/relationships/hyperlink" Target="mailto:l.wood2@exeter.ac.uk" TargetMode="External"/><Relationship Id="rId58" Type="http://schemas.openxmlformats.org/officeDocument/2006/relationships/hyperlink" Target="https://doi.org/10.1016/j.jphys.2023.04.002" TargetMode="External"/><Relationship Id="rId79" Type="http://schemas.openxmlformats.org/officeDocument/2006/relationships/hyperlink" Target="https://doi.org/10.1016/j.jphys.2023.08.009" TargetMode="External"/><Relationship Id="rId102" Type="http://schemas.openxmlformats.org/officeDocument/2006/relationships/hyperlink" Target="https://doi.org/10.1016/j.jphys.2023.02.016" TargetMode="External"/><Relationship Id="rId123" Type="http://schemas.openxmlformats.org/officeDocument/2006/relationships/hyperlink" Target="https://doi.org/10.3138/ptc-2021-0032" TargetMode="External"/><Relationship Id="rId144" Type="http://schemas.openxmlformats.org/officeDocument/2006/relationships/hyperlink" Target="mailto:a.ezzat@latrobe.edu.au." TargetMode="External"/><Relationship Id="rId90" Type="http://schemas.openxmlformats.org/officeDocument/2006/relationships/hyperlink" Target="https://doi.org/10.1016/j.jphys.2023.03.005" TargetMode="External"/><Relationship Id="rId165" Type="http://schemas.openxmlformats.org/officeDocument/2006/relationships/hyperlink" Target="https://doi.org/10.3138/ptc-2021-0075-cc" TargetMode="External"/><Relationship Id="rId186" Type="http://schemas.openxmlformats.org/officeDocument/2006/relationships/hyperlink" Target="mailto:Marg.i.fitch@gmail.com" TargetMode="External"/><Relationship Id="rId211" Type="http://schemas.openxmlformats.org/officeDocument/2006/relationships/hyperlink" Target="https://clinicaltrials.gov/study/NCT03792126" TargetMode="External"/><Relationship Id="rId232" Type="http://schemas.openxmlformats.org/officeDocument/2006/relationships/hyperlink" Target="mailto:chenxiwen_1992@163.com" TargetMode="External"/><Relationship Id="rId253" Type="http://schemas.openxmlformats.org/officeDocument/2006/relationships/hyperlink" Target="mailto:hegang@cupes.edu.cn" TargetMode="External"/><Relationship Id="rId27" Type="http://schemas.openxmlformats.org/officeDocument/2006/relationships/hyperlink" Target="https://doi.org/10.1016/j.jphys.2023.02.010" TargetMode="External"/><Relationship Id="rId48" Type="http://schemas.openxmlformats.org/officeDocument/2006/relationships/hyperlink" Target="https://www.sciencedirect.com/science/article/pii/S1836955323000516" TargetMode="External"/><Relationship Id="rId69" Type="http://schemas.openxmlformats.org/officeDocument/2006/relationships/hyperlink" Target="https://doi.org/10.1016/j.jphys.2023.08.016" TargetMode="External"/><Relationship Id="rId113" Type="http://schemas.openxmlformats.org/officeDocument/2006/relationships/hyperlink" Target="mailto:Christina.AbdelShaheed@sydney.edu.au" TargetMode="External"/><Relationship Id="rId134" Type="http://schemas.openxmlformats.org/officeDocument/2006/relationships/hyperlink" Target="mailto:mrmaly@uwaterloo.ca" TargetMode="External"/><Relationship Id="rId80" Type="http://schemas.openxmlformats.org/officeDocument/2006/relationships/hyperlink" Target="https://doi.org/10.1016/j.jphys.2023.07.003" TargetMode="External"/><Relationship Id="rId155" Type="http://schemas.openxmlformats.org/officeDocument/2006/relationships/hyperlink" Target="https://doi.org/10.3138/ptc-2021-0053" TargetMode="External"/><Relationship Id="rId176" Type="http://schemas.openxmlformats.org/officeDocument/2006/relationships/hyperlink" Target="https://doi.org/10.3138/ptc-2021-0074" TargetMode="External"/><Relationship Id="rId197" Type="http://schemas.openxmlformats.org/officeDocument/2006/relationships/hyperlink" Target="mailto:atamatolulope@gmail.com" TargetMode="External"/><Relationship Id="rId201" Type="http://schemas.openxmlformats.org/officeDocument/2006/relationships/hyperlink" Target="https://doi.org/10.1016/j.physio.2022.09.004" TargetMode="External"/><Relationship Id="rId222" Type="http://schemas.openxmlformats.org/officeDocument/2006/relationships/hyperlink" Target="https://doi.org/10.1016/j.physio.2022.11.002" TargetMode="External"/><Relationship Id="rId243" Type="http://schemas.openxmlformats.org/officeDocument/2006/relationships/hyperlink" Target="mailto:Sanam.tavakkoli@monash.edu" TargetMode="External"/><Relationship Id="rId264" Type="http://schemas.openxmlformats.org/officeDocument/2006/relationships/hyperlink" Target="https://doi.org/10.1016/j.physio.2023.08.003" TargetMode="External"/><Relationship Id="rId17" Type="http://schemas.openxmlformats.org/officeDocument/2006/relationships/hyperlink" Target="https://doi.org/10.1016/j.jphys.2023.02.001" TargetMode="External"/><Relationship Id="rId38" Type="http://schemas.openxmlformats.org/officeDocument/2006/relationships/hyperlink" Target="https://doi.org/10.1016/j.jphys.2023.05.009" TargetMode="External"/><Relationship Id="rId59" Type="http://schemas.openxmlformats.org/officeDocument/2006/relationships/hyperlink" Target="https://www.sciencedirect.com/science/article/pii/S1836955323000413" TargetMode="External"/><Relationship Id="rId103" Type="http://schemas.openxmlformats.org/officeDocument/2006/relationships/hyperlink" Target="https://www.crd.york.ac.uk/prospero/display_record.php?RecordID=112451" TargetMode="External"/><Relationship Id="rId124" Type="http://schemas.openxmlformats.org/officeDocument/2006/relationships/hyperlink" Target="https://doi.org/10.3138/ptc-2021-0030" TargetMode="External"/><Relationship Id="rId70" Type="http://schemas.openxmlformats.org/officeDocument/2006/relationships/hyperlink" Target="mailto:mark.elkins@sydney.edu.au" TargetMode="External"/><Relationship Id="rId91" Type="http://schemas.openxmlformats.org/officeDocument/2006/relationships/hyperlink" Target="https://doi.org/10.1016/j.jphys.2023.08.004" TargetMode="External"/><Relationship Id="rId145" Type="http://schemas.openxmlformats.org/officeDocument/2006/relationships/hyperlink" Target="mailto:joneil@uottawa.ca." TargetMode="External"/><Relationship Id="rId166" Type="http://schemas.openxmlformats.org/officeDocument/2006/relationships/hyperlink" Target="https://doi.org/10.3138/ptc-2021-0085" TargetMode="External"/><Relationship Id="rId187" Type="http://schemas.openxmlformats.org/officeDocument/2006/relationships/hyperlink" Target="https://doi.org/10.3138/ptc-2021-0084-cc" TargetMode="External"/><Relationship Id="rId1" Type="http://schemas.openxmlformats.org/officeDocument/2006/relationships/hyperlink" Target="https://doi.org/10.1016/j.jphys.2022.11.012" TargetMode="External"/><Relationship Id="rId212" Type="http://schemas.openxmlformats.org/officeDocument/2006/relationships/hyperlink" Target="https://doi.org/10.1016/j.physio.2022.08.002" TargetMode="External"/><Relationship Id="rId233" Type="http://schemas.openxmlformats.org/officeDocument/2006/relationships/hyperlink" Target="https://doi.org/10.1016/j.physio.2023.06.003" TargetMode="External"/><Relationship Id="rId254" Type="http://schemas.openxmlformats.org/officeDocument/2006/relationships/hyperlink" Target="https://doi.org/10.1016/j.physio.2023.07.006" TargetMode="External"/><Relationship Id="rId28" Type="http://schemas.openxmlformats.org/officeDocument/2006/relationships/hyperlink" Target="https://doi.org/10.1016/j.jphys.2023.02.011" TargetMode="External"/><Relationship Id="rId49" Type="http://schemas.openxmlformats.org/officeDocument/2006/relationships/hyperlink" Target="https://doi.org/10.1016/j.jphys.2023.05.016" TargetMode="External"/><Relationship Id="rId114" Type="http://schemas.openxmlformats.org/officeDocument/2006/relationships/hyperlink" Target="mailto:mark.elkins@sydney.edu.au" TargetMode="External"/><Relationship Id="rId60" Type="http://schemas.openxmlformats.org/officeDocument/2006/relationships/hyperlink" Target="https://doi.org/10.1016/j.jphys.2023.05.006" TargetMode="External"/><Relationship Id="rId81" Type="http://schemas.openxmlformats.org/officeDocument/2006/relationships/hyperlink" Target="https://doi.org/10.1016/j.jphys.2023.07.002" TargetMode="External"/><Relationship Id="rId135" Type="http://schemas.openxmlformats.org/officeDocument/2006/relationships/hyperlink" Target="https://doi.org/10.3138/ptc-2021-0006" TargetMode="External"/><Relationship Id="rId156" Type="http://schemas.openxmlformats.org/officeDocument/2006/relationships/hyperlink" Target="mailto:emilyrh.chen@mail.utoronto.ca." TargetMode="External"/><Relationship Id="rId177" Type="http://schemas.openxmlformats.org/officeDocument/2006/relationships/hyperlink" Target="https://doi.org/10.3138/ptc-2021-0074-cc" TargetMode="External"/><Relationship Id="rId198" Type="http://schemas.openxmlformats.org/officeDocument/2006/relationships/hyperlink" Target="https://doi.org/10.3138/ptc-2020-0141-cc" TargetMode="External"/><Relationship Id="rId202" Type="http://schemas.openxmlformats.org/officeDocument/2006/relationships/hyperlink" Target="https://doi.org/10.1016/j.physio.2022.05.003" TargetMode="External"/><Relationship Id="rId223" Type="http://schemas.openxmlformats.org/officeDocument/2006/relationships/hyperlink" Target="mailto:emma.shkurka@gosh.nhs.uk" TargetMode="External"/><Relationship Id="rId244" Type="http://schemas.openxmlformats.org/officeDocument/2006/relationships/hyperlink" Target="https://doi.org/10.1016/j.physio.2023.03.002" TargetMode="External"/><Relationship Id="rId18" Type="http://schemas.openxmlformats.org/officeDocument/2006/relationships/hyperlink" Target="mailto:Kathryn.Watson@health.wa.gov.au" TargetMode="External"/><Relationship Id="rId39" Type="http://schemas.openxmlformats.org/officeDocument/2006/relationships/hyperlink" Target="mailto:C.Peiris@latrobe.edu.au" TargetMode="External"/><Relationship Id="rId265" Type="http://schemas.openxmlformats.org/officeDocument/2006/relationships/hyperlink" Target="https://doi.org/10.1101/2022.04.20.22274114" TargetMode="External"/><Relationship Id="rId50" Type="http://schemas.openxmlformats.org/officeDocument/2006/relationships/hyperlink" Target="https://doi.org/10.1016/j.jphys.2023.05.013" TargetMode="External"/><Relationship Id="rId104" Type="http://schemas.openxmlformats.org/officeDocument/2006/relationships/hyperlink" Target="mailto:joshua.zadro@sydney.edu.au" TargetMode="External"/><Relationship Id="rId125" Type="http://schemas.openxmlformats.org/officeDocument/2006/relationships/hyperlink" Target="mailto:gmcintosh@spinecanada.ca" TargetMode="External"/><Relationship Id="rId146" Type="http://schemas.openxmlformats.org/officeDocument/2006/relationships/hyperlink" Target="https://doi.org/10.3138/ptc-2021-0039" TargetMode="External"/><Relationship Id="rId167" Type="http://schemas.openxmlformats.org/officeDocument/2006/relationships/hyperlink" Target="mailto:kristin.musselman@utoronto.ca." TargetMode="External"/><Relationship Id="rId188" Type="http://schemas.openxmlformats.org/officeDocument/2006/relationships/hyperlink" Target="https://doi.org/10.3138/ptc-2021-0097" TargetMode="External"/><Relationship Id="rId71" Type="http://schemas.openxmlformats.org/officeDocument/2006/relationships/hyperlink" Target="https://doi.org/10.1016/j.jphys.2023.08.005" TargetMode="External"/><Relationship Id="rId92" Type="http://schemas.openxmlformats.org/officeDocument/2006/relationships/hyperlink" Target="https://doi.org/10.1016/j.jphys.2023.07.001" TargetMode="External"/><Relationship Id="rId213" Type="http://schemas.openxmlformats.org/officeDocument/2006/relationships/hyperlink" Target="mailto:Praveen.Kumar@uwe.ac.uk" TargetMode="External"/><Relationship Id="rId234" Type="http://schemas.openxmlformats.org/officeDocument/2006/relationships/hyperlink" Target="https://doi.org/10.1016/j.physio.2023.05.002" TargetMode="External"/><Relationship Id="rId2" Type="http://schemas.openxmlformats.org/officeDocument/2006/relationships/hyperlink" Target="https://doi.org/10.1016/j.jphys.2022.11.011" TargetMode="External"/><Relationship Id="rId29" Type="http://schemas.openxmlformats.org/officeDocument/2006/relationships/hyperlink" Target="https://doi.org/10.1016/j.jphys.2023.04.001" TargetMode="External"/><Relationship Id="rId255" Type="http://schemas.openxmlformats.org/officeDocument/2006/relationships/hyperlink" Target="mailto:Maryanne.jess@yahoo.com" TargetMode="External"/><Relationship Id="rId40" Type="http://schemas.openxmlformats.org/officeDocument/2006/relationships/hyperlink" Target="https://doi.org/10.1016/j.jphys.2023.05.010" TargetMode="External"/><Relationship Id="rId115" Type="http://schemas.openxmlformats.org/officeDocument/2006/relationships/hyperlink" Target="mailto:C.Kite2@wlv.ac.uk" TargetMode="External"/><Relationship Id="rId136" Type="http://schemas.openxmlformats.org/officeDocument/2006/relationships/hyperlink" Target="mailto:paula.chagas@ufjf.edu.br." TargetMode="External"/><Relationship Id="rId157" Type="http://schemas.openxmlformats.org/officeDocument/2006/relationships/hyperlink" Target="https://doi.org/10.3138/ptc-2021-0021" TargetMode="External"/><Relationship Id="rId178" Type="http://schemas.openxmlformats.org/officeDocument/2006/relationships/hyperlink" Target="https://doi.org/10.3138/ptc-2021-0071" TargetMode="External"/><Relationship Id="rId61" Type="http://schemas.openxmlformats.org/officeDocument/2006/relationships/hyperlink" Target="https://www.sciencedirect.com/science/article/pii/S1836955323000474" TargetMode="External"/><Relationship Id="rId82" Type="http://schemas.openxmlformats.org/officeDocument/2006/relationships/hyperlink" Target="https://doi.org/10.1016/j.jphys.2023.07.005" TargetMode="External"/><Relationship Id="rId199" Type="http://schemas.openxmlformats.org/officeDocument/2006/relationships/hyperlink" Target="mailto:araujoda@mcmaster.ca" TargetMode="External"/><Relationship Id="rId203" Type="http://schemas.openxmlformats.org/officeDocument/2006/relationships/hyperlink" Target="mailto:Cathy.Jenkins@ouh.nhs.uk" TargetMode="External"/><Relationship Id="rId19" Type="http://schemas.openxmlformats.org/officeDocument/2006/relationships/hyperlink" Target="https://doi.org/10.1016/j.jphys.2023.02.009" TargetMode="External"/><Relationship Id="rId224" Type="http://schemas.openxmlformats.org/officeDocument/2006/relationships/hyperlink" Target="https://doi.org/10.1016/j.physio.2022.11.004" TargetMode="External"/><Relationship Id="rId245" Type="http://schemas.openxmlformats.org/officeDocument/2006/relationships/hyperlink" Target="mailto:Katie.sheehan@kcl.ac.uk" TargetMode="External"/><Relationship Id="rId266" Type="http://schemas.openxmlformats.org/officeDocument/2006/relationships/hyperlink" Target="https://doi.org/10.1101/2022.01.27.22269969" TargetMode="External"/><Relationship Id="rId30" Type="http://schemas.openxmlformats.org/officeDocument/2006/relationships/hyperlink" Target="https://doi.org/10.1016/j.jphys.2023.05.004" TargetMode="External"/><Relationship Id="rId105" Type="http://schemas.openxmlformats.org/officeDocument/2006/relationships/hyperlink" Target="mailto:mark.elkins@sydney.edu.au" TargetMode="External"/><Relationship Id="rId126" Type="http://schemas.openxmlformats.org/officeDocument/2006/relationships/hyperlink" Target="https://doi.org/10.3138/ptc-2021-0031" TargetMode="External"/><Relationship Id="rId147" Type="http://schemas.openxmlformats.org/officeDocument/2006/relationships/hyperlink" Target="https://doi.org/10.3138/ptc-2021-0039-cc" TargetMode="External"/><Relationship Id="rId168" Type="http://schemas.openxmlformats.org/officeDocument/2006/relationships/hyperlink" Target="https://doi.org/10.3138/ptc-2021-0085-cc" TargetMode="External"/><Relationship Id="rId51" Type="http://schemas.openxmlformats.org/officeDocument/2006/relationships/hyperlink" Target="https://www.sciencedirect.com/science/article/pii/S1836955323000498" TargetMode="External"/><Relationship Id="rId72" Type="http://schemas.openxmlformats.org/officeDocument/2006/relationships/hyperlink" Target="https://www.sciencedirect.com/science/article/pii/S1836955323000917" TargetMode="External"/><Relationship Id="rId93" Type="http://schemas.openxmlformats.org/officeDocument/2006/relationships/hyperlink" Target="https://doi.org/10.1016/j.jphys.2023.07.009" TargetMode="External"/><Relationship Id="rId189" Type="http://schemas.openxmlformats.org/officeDocument/2006/relationships/hyperlink" Target="mailto:lisa.wickerson@uhn.ca" TargetMode="External"/><Relationship Id="rId3" Type="http://schemas.openxmlformats.org/officeDocument/2006/relationships/hyperlink" Target="https://ctri.nic.in/Clinicaltrials/pmaindet2.php?EncHid=NjE4MTE=&amp;Enc=&amp;userName=" TargetMode="External"/><Relationship Id="rId214" Type="http://schemas.openxmlformats.org/officeDocument/2006/relationships/hyperlink" Target="https://doi.org/10.1016/j.physio.2022.08.006" TargetMode="External"/><Relationship Id="rId235" Type="http://schemas.openxmlformats.org/officeDocument/2006/relationships/hyperlink" Target="https://doi.org/10.1016/j.physio.2023.05.001" TargetMode="External"/><Relationship Id="rId256" Type="http://schemas.openxmlformats.org/officeDocument/2006/relationships/hyperlink" Target="https://doi.org/10.1016/j.physio.2023.08.001" TargetMode="External"/><Relationship Id="rId116" Type="http://schemas.openxmlformats.org/officeDocument/2006/relationships/hyperlink" Target="mailto:christopher.maher@sydney.edu.au" TargetMode="External"/><Relationship Id="rId137" Type="http://schemas.openxmlformats.org/officeDocument/2006/relationships/hyperlink" Target="https://doi.org/10.3138/ptc-2021-0006-cc" TargetMode="External"/><Relationship Id="rId158" Type="http://schemas.openxmlformats.org/officeDocument/2006/relationships/hyperlink" Target="mailto:ahmed.abou-sharkh@mail.mcgill.ca." TargetMode="External"/><Relationship Id="rId20" Type="http://schemas.openxmlformats.org/officeDocument/2006/relationships/hyperlink" Target="https://doi.org/10.1016/j.jphys.2023.02.008" TargetMode="External"/><Relationship Id="rId41" Type="http://schemas.openxmlformats.org/officeDocument/2006/relationships/hyperlink" Target="https://www.sciencedirect.com/science/article/pii/S1836955323000292" TargetMode="External"/><Relationship Id="rId62" Type="http://schemas.openxmlformats.org/officeDocument/2006/relationships/hyperlink" Target="https://doi.org/10.1016/j.jphys.2023.05.012" TargetMode="External"/><Relationship Id="rId83" Type="http://schemas.openxmlformats.org/officeDocument/2006/relationships/hyperlink" Target="https://www.sciencedirect.com/science/article/pii/S1836955323000760" TargetMode="External"/><Relationship Id="rId179" Type="http://schemas.openxmlformats.org/officeDocument/2006/relationships/hyperlink" Target="mailto:desiree.maltais@rea.ulaval.ca" TargetMode="External"/><Relationship Id="rId190" Type="http://schemas.openxmlformats.org/officeDocument/2006/relationships/hyperlink" Target="https://doi.org/10.3138/ptc-2021-0097-cc" TargetMode="External"/><Relationship Id="rId204" Type="http://schemas.openxmlformats.org/officeDocument/2006/relationships/hyperlink" Target="https://doi.org/10.1016/j.physio.2022.08.008" TargetMode="External"/><Relationship Id="rId225" Type="http://schemas.openxmlformats.org/officeDocument/2006/relationships/hyperlink" Target="https://www.anzctr.org.au/Trial/Registration/TrialReview.aspx?id=376222&amp;isReview=true" TargetMode="External"/><Relationship Id="rId246" Type="http://schemas.openxmlformats.org/officeDocument/2006/relationships/hyperlink" Target="https://doi.org/10.1016/j.physio.2023.06.005" TargetMode="External"/><Relationship Id="rId267" Type="http://schemas.openxmlformats.org/officeDocument/2006/relationships/printerSettings" Target="../printerSettings/printerSettings4.bin"/><Relationship Id="rId106" Type="http://schemas.openxmlformats.org/officeDocument/2006/relationships/hyperlink" Target="mailto:Annemarie.Lee@%20monash.edu" TargetMode="External"/><Relationship Id="rId127" Type="http://schemas.openxmlformats.org/officeDocument/2006/relationships/hyperlink" Target="https://doi.org/10.3138/ptc-2020-0121" TargetMode="External"/><Relationship Id="rId10" Type="http://schemas.openxmlformats.org/officeDocument/2006/relationships/hyperlink" Target="https://doi.org/10.1016/j.jphys.2022.12.006" TargetMode="External"/><Relationship Id="rId31" Type="http://schemas.openxmlformats.org/officeDocument/2006/relationships/hyperlink" Target="https://doi.org/10.1016/j.jphys.2023.05.015" TargetMode="External"/><Relationship Id="rId52" Type="http://schemas.openxmlformats.org/officeDocument/2006/relationships/hyperlink" Target="https://doi.org/10.1016/j.jphys.2023.05.014" TargetMode="External"/><Relationship Id="rId73" Type="http://schemas.openxmlformats.org/officeDocument/2006/relationships/hyperlink" Target="https://doi.org/10.1016/j.jphys.2023.08.014" TargetMode="External"/><Relationship Id="rId94" Type="http://schemas.openxmlformats.org/officeDocument/2006/relationships/hyperlink" Target="https://doi.org/10.1016/j.jphys.2023.08.003" TargetMode="External"/><Relationship Id="rId148" Type="http://schemas.openxmlformats.org/officeDocument/2006/relationships/hyperlink" Target="mailto:helen.razmjou@Sunnybrook.ca." TargetMode="External"/><Relationship Id="rId169" Type="http://schemas.openxmlformats.org/officeDocument/2006/relationships/hyperlink" Target="https://doi.org/10.3138/ptc-2020-0141" TargetMode="External"/><Relationship Id="rId4" Type="http://schemas.openxmlformats.org/officeDocument/2006/relationships/hyperlink" Target="https://doi.org/10.1016/j.jphys.2022.11.005" TargetMode="External"/><Relationship Id="rId180" Type="http://schemas.openxmlformats.org/officeDocument/2006/relationships/hyperlink" Target="https://doi.org/10.3138/ptc-75.3-cochrane" TargetMode="External"/><Relationship Id="rId215" Type="http://schemas.openxmlformats.org/officeDocument/2006/relationships/hyperlink" Target="https://clinicaltrials.gov/study/NCT03643432" TargetMode="External"/><Relationship Id="rId236" Type="http://schemas.openxmlformats.org/officeDocument/2006/relationships/hyperlink" Target="mailto:nicola.saywell@aut.ac.nz" TargetMode="External"/><Relationship Id="rId257" Type="http://schemas.openxmlformats.org/officeDocument/2006/relationships/hyperlink" Target="mailto:nina-margrethe.theodorsen@uib.no" TargetMode="External"/><Relationship Id="rId42" Type="http://schemas.openxmlformats.org/officeDocument/2006/relationships/hyperlink" Target="https://doi.org/10.1016/j.jphys.2023.03.002" TargetMode="External"/><Relationship Id="rId84" Type="http://schemas.openxmlformats.org/officeDocument/2006/relationships/hyperlink" Target="https://doi.org/10.1016/j.jphys.2023.07.010" TargetMode="External"/><Relationship Id="rId138" Type="http://schemas.openxmlformats.org/officeDocument/2006/relationships/hyperlink" Target="https://doi.org/10.3138/ptc-75-1-cochrane" TargetMode="External"/><Relationship Id="rId191" Type="http://schemas.openxmlformats.org/officeDocument/2006/relationships/hyperlink" Target="https://doi.org/10.3138/ptc-2021-0090" TargetMode="External"/><Relationship Id="rId205" Type="http://schemas.openxmlformats.org/officeDocument/2006/relationships/hyperlink" Target="https://doi.org/10.1016/j.physio.2022.09.005" TargetMode="External"/><Relationship Id="rId247" Type="http://schemas.openxmlformats.org/officeDocument/2006/relationships/hyperlink" Target="mailto:beate.dejaco@han.n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093/ptj/pzad145" TargetMode="External"/><Relationship Id="rId21" Type="http://schemas.openxmlformats.org/officeDocument/2006/relationships/hyperlink" Target="https://doi.org/10.1016/j.physio.2024.03.003" TargetMode="External"/><Relationship Id="rId42" Type="http://schemas.openxmlformats.org/officeDocument/2006/relationships/hyperlink" Target="mailto:Dana.Judd@cuanschutz.edu" TargetMode="External"/><Relationship Id="rId47" Type="http://schemas.openxmlformats.org/officeDocument/2006/relationships/hyperlink" Target="https://doi.org/10.1101/2022.12.30.522346" TargetMode="External"/><Relationship Id="rId63" Type="http://schemas.openxmlformats.org/officeDocument/2006/relationships/hyperlink" Target="mailto:leonardo.pellicciari@gmail.com" TargetMode="External"/><Relationship Id="rId68" Type="http://schemas.openxmlformats.org/officeDocument/2006/relationships/hyperlink" Target="https://academic.oup.com/ptj/article/104/10/pzae120/7746108" TargetMode="External"/><Relationship Id="rId16" Type="http://schemas.openxmlformats.org/officeDocument/2006/relationships/hyperlink" Target="https://doi.org/10.1016/j.physio.2024.02.006" TargetMode="External"/><Relationship Id="rId11" Type="http://schemas.openxmlformats.org/officeDocument/2006/relationships/hyperlink" Target="https://doi.org/10.1016/j.physio.2023.08.004" TargetMode="External"/><Relationship Id="rId24" Type="http://schemas.openxmlformats.org/officeDocument/2006/relationships/hyperlink" Target="mailto:matthew.miller4@ucsf.edu" TargetMode="External"/><Relationship Id="rId32" Type="http://schemas.openxmlformats.org/officeDocument/2006/relationships/hyperlink" Target="mailto:sgombatto@sdsu.edu" TargetMode="External"/><Relationship Id="rId37" Type="http://schemas.openxmlformats.org/officeDocument/2006/relationships/hyperlink" Target="mailto:n.cordeirodacosta@uq.edu.au" TargetMode="External"/><Relationship Id="rId40" Type="http://schemas.openxmlformats.org/officeDocument/2006/relationships/hyperlink" Target="mailto:shawnfarrokhi@gmail.com" TargetMode="External"/><Relationship Id="rId45" Type="http://schemas.openxmlformats.org/officeDocument/2006/relationships/hyperlink" Target="https://doi.org/10.1093/ptj/pzad159" TargetMode="External"/><Relationship Id="rId53" Type="http://schemas.openxmlformats.org/officeDocument/2006/relationships/hyperlink" Target="https://doi.org/10.1093/ptj/pzae002" TargetMode="External"/><Relationship Id="rId58" Type="http://schemas.openxmlformats.org/officeDocument/2006/relationships/hyperlink" Target="mailto:agalgon@sju.edu" TargetMode="External"/><Relationship Id="rId66" Type="http://schemas.openxmlformats.org/officeDocument/2006/relationships/hyperlink" Target="mailto:tkrasovsk@univ.haifa.ac.il" TargetMode="External"/><Relationship Id="rId74" Type="http://schemas.openxmlformats.org/officeDocument/2006/relationships/hyperlink" Target="https://clinicaltrials.gov/study/NCT05216302" TargetMode="External"/><Relationship Id="rId79" Type="http://schemas.openxmlformats.org/officeDocument/2006/relationships/hyperlink" Target="https://doi.org/10.3138/ptc-2022-0043" TargetMode="External"/><Relationship Id="rId5" Type="http://schemas.openxmlformats.org/officeDocument/2006/relationships/hyperlink" Target="mailto:m.c.scheper@hr.nl" TargetMode="External"/><Relationship Id="rId61" Type="http://schemas.openxmlformats.org/officeDocument/2006/relationships/hyperlink" Target="mailto:xksyi@126.com" TargetMode="External"/><Relationship Id="rId19" Type="http://schemas.openxmlformats.org/officeDocument/2006/relationships/hyperlink" Target="https://doi.org/10.1016/j.physio.2024.05.002" TargetMode="External"/><Relationship Id="rId14" Type="http://schemas.openxmlformats.org/officeDocument/2006/relationships/hyperlink" Target="https://doi.org/10.1016/j.physio.2023.10.008" TargetMode="External"/><Relationship Id="rId22" Type="http://schemas.openxmlformats.org/officeDocument/2006/relationships/hyperlink" Target="https://doi.org/10.1016/j.physio.2024.01.006" TargetMode="External"/><Relationship Id="rId27" Type="http://schemas.openxmlformats.org/officeDocument/2006/relationships/hyperlink" Target="mailto:neymeziat@gmail.com" TargetMode="External"/><Relationship Id="rId30" Type="http://schemas.openxmlformats.org/officeDocument/2006/relationships/hyperlink" Target="mailto:jeng@ntu.edu.tw" TargetMode="External"/><Relationship Id="rId35" Type="http://schemas.openxmlformats.org/officeDocument/2006/relationships/hyperlink" Target="https://doi.org/10.1093/ptj/pzad155" TargetMode="External"/><Relationship Id="rId43" Type="http://schemas.openxmlformats.org/officeDocument/2006/relationships/hyperlink" Target="https://clinicaltrials.gov/study/NCT05103462" TargetMode="External"/><Relationship Id="rId48" Type="http://schemas.openxmlformats.org/officeDocument/2006/relationships/hyperlink" Target="mailto:brodie.sakakibara@ubc.ca" TargetMode="External"/><Relationship Id="rId56" Type="http://schemas.openxmlformats.org/officeDocument/2006/relationships/hyperlink" Target="https://doi.org/10.1093/ptj/pzae016" TargetMode="External"/><Relationship Id="rId64" Type="http://schemas.openxmlformats.org/officeDocument/2006/relationships/hyperlink" Target="https://clinicaltrials.gov/study/NCT04749823" TargetMode="External"/><Relationship Id="rId69" Type="http://schemas.openxmlformats.org/officeDocument/2006/relationships/hyperlink" Target="https://academic.oup.com/ptj/article/104/10/pzae062/7646426" TargetMode="External"/><Relationship Id="rId77" Type="http://schemas.openxmlformats.org/officeDocument/2006/relationships/hyperlink" Target="https://doi.org/10.3138/ptc-2021-0098" TargetMode="External"/><Relationship Id="rId8" Type="http://schemas.openxmlformats.org/officeDocument/2006/relationships/hyperlink" Target="https://doi.org/10.1016/j.jphys.2024.02.002" TargetMode="External"/><Relationship Id="rId51" Type="http://schemas.openxmlformats.org/officeDocument/2006/relationships/hyperlink" Target="mailto:rreoli1@jhmi.edu" TargetMode="External"/><Relationship Id="rId72" Type="http://schemas.openxmlformats.org/officeDocument/2006/relationships/hyperlink" Target="https://academic.oup.com/ptj/article/104/11/pzae104/7718520" TargetMode="External"/><Relationship Id="rId80" Type="http://schemas.openxmlformats.org/officeDocument/2006/relationships/hyperlink" Target="https://doi.org/10.3138/ptc-2021-0135" TargetMode="External"/><Relationship Id="rId3" Type="http://schemas.openxmlformats.org/officeDocument/2006/relationships/hyperlink" Target="mailto:m.sterling@uq.edu.au" TargetMode="External"/><Relationship Id="rId12" Type="http://schemas.openxmlformats.org/officeDocument/2006/relationships/hyperlink" Target="https://doi.org/10.1016/j.physio.2023.10.006" TargetMode="External"/><Relationship Id="rId17" Type="http://schemas.openxmlformats.org/officeDocument/2006/relationships/hyperlink" Target="https://doi.org/10.1016/j.physio.2024.04.348" TargetMode="External"/><Relationship Id="rId25" Type="http://schemas.openxmlformats.org/officeDocument/2006/relationships/hyperlink" Target="https://doi.org/10.1093/ptj/pzad114" TargetMode="External"/><Relationship Id="rId33" Type="http://schemas.openxmlformats.org/officeDocument/2006/relationships/hyperlink" Target="https://ensaiosclinicos.gov.br/rg/RBR-653xcn" TargetMode="External"/><Relationship Id="rId38" Type="http://schemas.openxmlformats.org/officeDocument/2006/relationships/hyperlink" Target="https://doi.org/10.1093/ptj/pzae004" TargetMode="External"/><Relationship Id="rId46" Type="http://schemas.openxmlformats.org/officeDocument/2006/relationships/hyperlink" Target="mailto:Pierce.Boyne@uc.edu" TargetMode="External"/><Relationship Id="rId59" Type="http://schemas.openxmlformats.org/officeDocument/2006/relationships/hyperlink" Target="https://doi.org/10.1093/ptj/pzae012" TargetMode="External"/><Relationship Id="rId67" Type="http://schemas.openxmlformats.org/officeDocument/2006/relationships/hyperlink" Target="https://academic.oup.com/ptj/article/104/10/pzae136/7759394" TargetMode="External"/><Relationship Id="rId20" Type="http://schemas.openxmlformats.org/officeDocument/2006/relationships/hyperlink" Target="https://doi.org/10.1016/j.physio.2024.03.005" TargetMode="External"/><Relationship Id="rId41" Type="http://schemas.openxmlformats.org/officeDocument/2006/relationships/hyperlink" Target="https://clinicaltrials.gov/study/NCT02920866" TargetMode="External"/><Relationship Id="rId54" Type="http://schemas.openxmlformats.org/officeDocument/2006/relationships/hyperlink" Target="https://doi.org/10.1093/ptj/pzae046" TargetMode="External"/><Relationship Id="rId62" Type="http://schemas.openxmlformats.org/officeDocument/2006/relationships/hyperlink" Target="mailto:rleir@unileon.es" TargetMode="External"/><Relationship Id="rId70" Type="http://schemas.openxmlformats.org/officeDocument/2006/relationships/hyperlink" Target="https://academic.oup.com/ptj/article/104/10/pzae150/7848399" TargetMode="External"/><Relationship Id="rId75" Type="http://schemas.openxmlformats.org/officeDocument/2006/relationships/hyperlink" Target="https://academic.oup.com/ptj/article/104/12/pzae165/7928551" TargetMode="External"/><Relationship Id="rId1" Type="http://schemas.openxmlformats.org/officeDocument/2006/relationships/hyperlink" Target="mailto:saurabsharma1@gmail.com" TargetMode="External"/><Relationship Id="rId6" Type="http://schemas.openxmlformats.org/officeDocument/2006/relationships/hyperlink" Target="mailto:mark.elkins@sydney.edu.au" TargetMode="External"/><Relationship Id="rId15" Type="http://schemas.openxmlformats.org/officeDocument/2006/relationships/hyperlink" Target="https://doi.org/10.1016/j.physio.2023.09.003" TargetMode="External"/><Relationship Id="rId23" Type="http://schemas.openxmlformats.org/officeDocument/2006/relationships/hyperlink" Target="mailto:mia.palazzo@nyulangone.org" TargetMode="External"/><Relationship Id="rId28" Type="http://schemas.openxmlformats.org/officeDocument/2006/relationships/hyperlink" Target="https://doi.org/10.1093/ptj/pzae008" TargetMode="External"/><Relationship Id="rId36" Type="http://schemas.openxmlformats.org/officeDocument/2006/relationships/hyperlink" Target="mailto:laura.swink@colostate.edu" TargetMode="External"/><Relationship Id="rId49" Type="http://schemas.openxmlformats.org/officeDocument/2006/relationships/hyperlink" Target="https://doi.org/10.1093/ptj/pzad158" TargetMode="External"/><Relationship Id="rId57" Type="http://schemas.openxmlformats.org/officeDocument/2006/relationships/hyperlink" Target="mailto:honghongji-2005@163.com" TargetMode="External"/><Relationship Id="rId10" Type="http://schemas.openxmlformats.org/officeDocument/2006/relationships/hyperlink" Target="https://doi.org/10.1016/j.jphys.2024.08.006" TargetMode="External"/><Relationship Id="rId31" Type="http://schemas.openxmlformats.org/officeDocument/2006/relationships/hyperlink" Target="mailto:louawad@bu.edu" TargetMode="External"/><Relationship Id="rId44" Type="http://schemas.openxmlformats.org/officeDocument/2006/relationships/hyperlink" Target="mailto:kevin.mclaughlin@jhmi.edu" TargetMode="External"/><Relationship Id="rId52" Type="http://schemas.openxmlformats.org/officeDocument/2006/relationships/hyperlink" Target="https://doi.org/10.1093/ptj/pzad170" TargetMode="External"/><Relationship Id="rId60" Type="http://schemas.openxmlformats.org/officeDocument/2006/relationships/hyperlink" Target="mailto:anna.andersson-watz@regionorebrolan.se" TargetMode="External"/><Relationship Id="rId65" Type="http://schemas.openxmlformats.org/officeDocument/2006/relationships/hyperlink" Target="https://clinicaltrials.gov/study/NCT02066935" TargetMode="External"/><Relationship Id="rId73" Type="http://schemas.openxmlformats.org/officeDocument/2006/relationships/hyperlink" Target="https://academic.oup.com/ptj/article/104/12/pzae169/7929385" TargetMode="External"/><Relationship Id="rId78" Type="http://schemas.openxmlformats.org/officeDocument/2006/relationships/hyperlink" Target="https://doi.org/10.3138/ptc-2021-0077" TargetMode="External"/><Relationship Id="rId4" Type="http://schemas.openxmlformats.org/officeDocument/2006/relationships/hyperlink" Target="mailto:thorlene.egerton@unimelb.edu.au" TargetMode="External"/><Relationship Id="rId9" Type="http://schemas.openxmlformats.org/officeDocument/2006/relationships/hyperlink" Target="https://doi.org/10.1016/j.jphys.2024.06.002" TargetMode="External"/><Relationship Id="rId13" Type="http://schemas.openxmlformats.org/officeDocument/2006/relationships/hyperlink" Target="https://doi.org/10.1016/j.physio.2023.12.001" TargetMode="External"/><Relationship Id="rId18" Type="http://schemas.openxmlformats.org/officeDocument/2006/relationships/hyperlink" Target="https://doi.org/10.1016/j.physio.2024.04.347" TargetMode="External"/><Relationship Id="rId39" Type="http://schemas.openxmlformats.org/officeDocument/2006/relationships/hyperlink" Target="https://doi.org/10.1093/ptj/pzae013" TargetMode="External"/><Relationship Id="rId34" Type="http://schemas.openxmlformats.org/officeDocument/2006/relationships/hyperlink" Target="mailto:anaellen13@gmail.com" TargetMode="External"/><Relationship Id="rId50" Type="http://schemas.openxmlformats.org/officeDocument/2006/relationships/hyperlink" Target="https://doi.org/10.1093/ptj/pzad166" TargetMode="External"/><Relationship Id="rId55" Type="http://schemas.openxmlformats.org/officeDocument/2006/relationships/hyperlink" Target="https://doi.org/10.1093/ptj/pzae032" TargetMode="External"/><Relationship Id="rId76" Type="http://schemas.openxmlformats.org/officeDocument/2006/relationships/hyperlink" Target="https://academic.oup.com/ptj/article/104/12/pzae163/7926936" TargetMode="External"/><Relationship Id="rId7" Type="http://schemas.openxmlformats.org/officeDocument/2006/relationships/hyperlink" Target="https://doi.org/10.1016/j.jphys.2024.02.017" TargetMode="External"/><Relationship Id="rId71" Type="http://schemas.openxmlformats.org/officeDocument/2006/relationships/hyperlink" Target="https://academic.oup.com/ptj/article/104/10/pzae140/7833615" TargetMode="External"/><Relationship Id="rId2" Type="http://schemas.openxmlformats.org/officeDocument/2006/relationships/hyperlink" Target="mailto:mark.elkins@sydney.edu.au" TargetMode="External"/><Relationship Id="rId29" Type="http://schemas.openxmlformats.org/officeDocument/2006/relationships/hyperlink" Target="mailto:marika.demers@umontreal.ca"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doi.org/10.1016/j.jphys.2022.07.001" TargetMode="External"/><Relationship Id="rId21" Type="http://schemas.openxmlformats.org/officeDocument/2006/relationships/hyperlink" Target="https://doi.org/10.1016/j.jphys.2023.02.008" TargetMode="External"/><Relationship Id="rId42" Type="http://schemas.openxmlformats.org/officeDocument/2006/relationships/hyperlink" Target="https://www.sciencedirect.com/science/article/pii/S1836955323000292" TargetMode="External"/><Relationship Id="rId47" Type="http://schemas.openxmlformats.org/officeDocument/2006/relationships/hyperlink" Target="https://doi.org/10.1016/j.jphys.2023.05.001" TargetMode="External"/><Relationship Id="rId63" Type="http://schemas.openxmlformats.org/officeDocument/2006/relationships/hyperlink" Target="https://doi.org/10.1016/j.jphys.2023.05.012" TargetMode="External"/><Relationship Id="rId68" Type="http://schemas.openxmlformats.org/officeDocument/2006/relationships/hyperlink" Target="https://doi.org/10.1016/j.jphys.2023.07.011" TargetMode="External"/><Relationship Id="rId84" Type="http://schemas.openxmlformats.org/officeDocument/2006/relationships/hyperlink" Target="https://www.sciencedirect.com/science/article/pii/S1836955323000760" TargetMode="External"/><Relationship Id="rId89" Type="http://schemas.openxmlformats.org/officeDocument/2006/relationships/hyperlink" Target="https://doi.org/10.1016/j.jphys.2023.08.001" TargetMode="External"/><Relationship Id="rId16" Type="http://schemas.openxmlformats.org/officeDocument/2006/relationships/hyperlink" Target="https://doi.org/10.1016/j.jphys.2023.02.002" TargetMode="External"/><Relationship Id="rId11" Type="http://schemas.openxmlformats.org/officeDocument/2006/relationships/hyperlink" Target="https://doi.org/10.1016/j.jphys.2022.12.006" TargetMode="External"/><Relationship Id="rId32" Type="http://schemas.openxmlformats.org/officeDocument/2006/relationships/hyperlink" Target="https://doi.org/10.1016/j.jphys.2023.05.015" TargetMode="External"/><Relationship Id="rId37" Type="http://schemas.openxmlformats.org/officeDocument/2006/relationships/hyperlink" Target="https://doi.org/10.1016/j.jphys.2023.05.008" TargetMode="External"/><Relationship Id="rId53" Type="http://schemas.openxmlformats.org/officeDocument/2006/relationships/hyperlink" Target="https://doi.org/10.1016/j.jphys.2023.05.014" TargetMode="External"/><Relationship Id="rId58" Type="http://schemas.openxmlformats.org/officeDocument/2006/relationships/hyperlink" Target="https://www.sciencedirect.com/science/article/pii/S1836955323000358" TargetMode="External"/><Relationship Id="rId74" Type="http://schemas.openxmlformats.org/officeDocument/2006/relationships/hyperlink" Target="https://doi.org/10.1016/j.jphys.2023.08.014" TargetMode="External"/><Relationship Id="rId79" Type="http://schemas.openxmlformats.org/officeDocument/2006/relationships/hyperlink" Target="mailto:g.g.m.scholten-peeters@vu.nl" TargetMode="External"/><Relationship Id="rId5" Type="http://schemas.openxmlformats.org/officeDocument/2006/relationships/hyperlink" Target="https://doi.org/10.1016/j.jphys.2022.11.005" TargetMode="External"/><Relationship Id="rId90" Type="http://schemas.openxmlformats.org/officeDocument/2006/relationships/hyperlink" Target="https://doi.org/10.1016/j.jphys.2023.08.002" TargetMode="External"/><Relationship Id="rId95" Type="http://schemas.openxmlformats.org/officeDocument/2006/relationships/hyperlink" Target="https://doi.org/10.1016/j.jphys.2023.08.003" TargetMode="External"/><Relationship Id="rId22" Type="http://schemas.openxmlformats.org/officeDocument/2006/relationships/hyperlink" Target="https://doi.org/10.1016/j.jphys.2023.02.005" TargetMode="External"/><Relationship Id="rId27" Type="http://schemas.openxmlformats.org/officeDocument/2006/relationships/hyperlink" Target="https://doi.org/10.1016/j.jphys.2022.11.006" TargetMode="External"/><Relationship Id="rId43" Type="http://schemas.openxmlformats.org/officeDocument/2006/relationships/hyperlink" Target="https://doi.org/10.1016/j.jphys.2023.03.002" TargetMode="External"/><Relationship Id="rId48" Type="http://schemas.openxmlformats.org/officeDocument/2006/relationships/hyperlink" Target="https://doi.org/10.1016/j.jphys.2023.05.011" TargetMode="External"/><Relationship Id="rId64" Type="http://schemas.openxmlformats.org/officeDocument/2006/relationships/hyperlink" Target="https://www.sciencedirect.com/science/article/pii/S1836955323000425" TargetMode="External"/><Relationship Id="rId69" Type="http://schemas.openxmlformats.org/officeDocument/2006/relationships/hyperlink" Target="https://doi.org/10.1016/j.jphys.2023.08.010" TargetMode="External"/><Relationship Id="rId80" Type="http://schemas.openxmlformats.org/officeDocument/2006/relationships/hyperlink" Target="https://doi.org/10.1016/j.jphys.2023.08.009" TargetMode="External"/><Relationship Id="rId85" Type="http://schemas.openxmlformats.org/officeDocument/2006/relationships/hyperlink" Target="https://doi.org/10.1016/j.jphys.2023.07.010" TargetMode="External"/><Relationship Id="rId3" Type="http://schemas.openxmlformats.org/officeDocument/2006/relationships/hyperlink" Target="https://doi.org/10.1016/j.jphys.2022.11.011" TargetMode="External"/><Relationship Id="rId12" Type="http://schemas.openxmlformats.org/officeDocument/2006/relationships/hyperlink" Target="https://doi.org/10.1016/j.jphys.2022.06.007" TargetMode="External"/><Relationship Id="rId17" Type="http://schemas.openxmlformats.org/officeDocument/2006/relationships/hyperlink" Target="mailto:r.wingbermuhle@somt.nl" TargetMode="External"/><Relationship Id="rId25" Type="http://schemas.openxmlformats.org/officeDocument/2006/relationships/hyperlink" Target="https://doi.org/10.1016/j.jphys.2023.02.003" TargetMode="External"/><Relationship Id="rId33" Type="http://schemas.openxmlformats.org/officeDocument/2006/relationships/hyperlink" Target="https://doi.org/10.1016/j.jphys.2023.05.018" TargetMode="External"/><Relationship Id="rId38" Type="http://schemas.openxmlformats.org/officeDocument/2006/relationships/hyperlink" Target="mailto:l.wood2@exeter.ac.uk" TargetMode="External"/><Relationship Id="rId46" Type="http://schemas.openxmlformats.org/officeDocument/2006/relationships/hyperlink" Target="https://www.sciencedirect.com/science/article/pii/S183695532300036X" TargetMode="External"/><Relationship Id="rId59" Type="http://schemas.openxmlformats.org/officeDocument/2006/relationships/hyperlink" Target="https://doi.org/10.1016/j.jphys.2023.04.002" TargetMode="External"/><Relationship Id="rId67" Type="http://schemas.openxmlformats.org/officeDocument/2006/relationships/hyperlink" Target="https://doi.org/10.1016/j.jphys.2023.05.005" TargetMode="External"/><Relationship Id="rId20" Type="http://schemas.openxmlformats.org/officeDocument/2006/relationships/hyperlink" Target="https://doi.org/10.1016/j.jphys.2023.02.009" TargetMode="External"/><Relationship Id="rId41" Type="http://schemas.openxmlformats.org/officeDocument/2006/relationships/hyperlink" Target="https://doi.org/10.1016/j.jphys.2023.05.010" TargetMode="External"/><Relationship Id="rId54" Type="http://schemas.openxmlformats.org/officeDocument/2006/relationships/hyperlink" Target="https://www.sciencedirect.com/science/article/pii/S1836955323000310" TargetMode="External"/><Relationship Id="rId62" Type="http://schemas.openxmlformats.org/officeDocument/2006/relationships/hyperlink" Target="https://www.sciencedirect.com/science/article/pii/S1836955323000474" TargetMode="External"/><Relationship Id="rId70" Type="http://schemas.openxmlformats.org/officeDocument/2006/relationships/hyperlink" Target="https://doi.org/10.1016/j.jphys.2023.08.016" TargetMode="External"/><Relationship Id="rId75" Type="http://schemas.openxmlformats.org/officeDocument/2006/relationships/hyperlink" Target="mailto:stela@ufscar.br" TargetMode="External"/><Relationship Id="rId83" Type="http://schemas.openxmlformats.org/officeDocument/2006/relationships/hyperlink" Target="https://doi.org/10.1016/j.jphys.2023.07.005" TargetMode="External"/><Relationship Id="rId88" Type="http://schemas.openxmlformats.org/officeDocument/2006/relationships/hyperlink" Target="https://doi.org/10.1016/j.jphys.2023.07.007" TargetMode="External"/><Relationship Id="rId91" Type="http://schemas.openxmlformats.org/officeDocument/2006/relationships/hyperlink" Target="https://doi.org/10.1016/j.jphys.2023.03.005" TargetMode="External"/><Relationship Id="rId96" Type="http://schemas.openxmlformats.org/officeDocument/2006/relationships/hyperlink" Target="https://doi.org/10.1016/j.jphys.2023.08.012" TargetMode="External"/><Relationship Id="rId1" Type="http://schemas.openxmlformats.org/officeDocument/2006/relationships/hyperlink" Target="https://doi.org/10.1016/j.jphys.2022.11.012" TargetMode="External"/><Relationship Id="rId6" Type="http://schemas.openxmlformats.org/officeDocument/2006/relationships/hyperlink" Target="https://www.sciencedirect.com/science/article/pii/S1836955322001230" TargetMode="External"/><Relationship Id="rId15" Type="http://schemas.openxmlformats.org/officeDocument/2006/relationships/hyperlink" Target="https://doi.org/10.1016/j.jphys.2023.02.013" TargetMode="External"/><Relationship Id="rId23" Type="http://schemas.openxmlformats.org/officeDocument/2006/relationships/hyperlink" Target="https://doi.org/10.1016/j.jphys.2023.02.006" TargetMode="External"/><Relationship Id="rId28" Type="http://schemas.openxmlformats.org/officeDocument/2006/relationships/hyperlink" Target="https://doi.org/10.1016/j.jphys.2023.02.010" TargetMode="External"/><Relationship Id="rId36" Type="http://schemas.openxmlformats.org/officeDocument/2006/relationships/hyperlink" Target="https://www.sciencedirect.com/science/article/pii/S1836955323000437" TargetMode="External"/><Relationship Id="rId49" Type="http://schemas.openxmlformats.org/officeDocument/2006/relationships/hyperlink" Target="https://www.sciencedirect.com/science/article/pii/S1836955323000516" TargetMode="External"/><Relationship Id="rId57" Type="http://schemas.openxmlformats.org/officeDocument/2006/relationships/hyperlink" Target="https://doi.org/10.1016/j.jphys.2023.03.004" TargetMode="External"/><Relationship Id="rId10" Type="http://schemas.openxmlformats.org/officeDocument/2006/relationships/hyperlink" Target="https://www.sciencedirect.com/science/article/pii/S1836955322001254" TargetMode="External"/><Relationship Id="rId31" Type="http://schemas.openxmlformats.org/officeDocument/2006/relationships/hyperlink" Target="https://doi.org/10.1016/j.jphys.2023.05.004" TargetMode="External"/><Relationship Id="rId44" Type="http://schemas.openxmlformats.org/officeDocument/2006/relationships/hyperlink" Target="https://doi.org/10.1016/j.jphys.2023.03.001" TargetMode="External"/><Relationship Id="rId52" Type="http://schemas.openxmlformats.org/officeDocument/2006/relationships/hyperlink" Target="https://www.sciencedirect.com/science/article/pii/S1836955323000498" TargetMode="External"/><Relationship Id="rId60" Type="http://schemas.openxmlformats.org/officeDocument/2006/relationships/hyperlink" Target="https://www.sciencedirect.com/science/article/pii/S1836955323000413" TargetMode="External"/><Relationship Id="rId65" Type="http://schemas.openxmlformats.org/officeDocument/2006/relationships/hyperlink" Target="https://doi.org/10.1016/j.jphys.2023.05.007" TargetMode="External"/><Relationship Id="rId73" Type="http://schemas.openxmlformats.org/officeDocument/2006/relationships/hyperlink" Target="https://www.sciencedirect.com/science/article/pii/S1836955323000917" TargetMode="External"/><Relationship Id="rId78" Type="http://schemas.openxmlformats.org/officeDocument/2006/relationships/hyperlink" Target="https://doi.org/10.1016/j.jphys.2023.08.008" TargetMode="External"/><Relationship Id="rId81" Type="http://schemas.openxmlformats.org/officeDocument/2006/relationships/hyperlink" Target="https://doi.org/10.1016/j.jphys.2023.07.003" TargetMode="External"/><Relationship Id="rId86" Type="http://schemas.openxmlformats.org/officeDocument/2006/relationships/hyperlink" Target="https://doi.org/10.1016/j.jphys.2023.07.008" TargetMode="External"/><Relationship Id="rId94" Type="http://schemas.openxmlformats.org/officeDocument/2006/relationships/hyperlink" Target="https://doi.org/10.1016/j.jphys.2023.07.009" TargetMode="External"/><Relationship Id="rId4" Type="http://schemas.openxmlformats.org/officeDocument/2006/relationships/hyperlink" Target="https://ctri.nic.in/Clinicaltrials/pmaindet2.php?EncHid=NjE4MTE=&amp;Enc=&amp;userName=" TargetMode="External"/><Relationship Id="rId9" Type="http://schemas.openxmlformats.org/officeDocument/2006/relationships/hyperlink" Target="https://doi.org/10.1016/j.jphys.2022.12.005" TargetMode="External"/><Relationship Id="rId13" Type="http://schemas.openxmlformats.org/officeDocument/2006/relationships/hyperlink" Target="https://doi.org/10.1016/j.jphys.2022.06.008" TargetMode="External"/><Relationship Id="rId18" Type="http://schemas.openxmlformats.org/officeDocument/2006/relationships/hyperlink" Target="https://doi.org/10.1016/j.jphys.2023.02.001" TargetMode="External"/><Relationship Id="rId39" Type="http://schemas.openxmlformats.org/officeDocument/2006/relationships/hyperlink" Target="https://doi.org/10.1016/j.jphys.2023.05.009" TargetMode="External"/><Relationship Id="rId34" Type="http://schemas.openxmlformats.org/officeDocument/2006/relationships/hyperlink" Target="https://doi.org/10.1016/j.jphys.2023.05.017" TargetMode="External"/><Relationship Id="rId50" Type="http://schemas.openxmlformats.org/officeDocument/2006/relationships/hyperlink" Target="https://doi.org/10.1016/j.jphys.2023.05.016" TargetMode="External"/><Relationship Id="rId55" Type="http://schemas.openxmlformats.org/officeDocument/2006/relationships/hyperlink" Target="https://doi.org/10.1016/j.jphys.2023.03.003" TargetMode="External"/><Relationship Id="rId76" Type="http://schemas.openxmlformats.org/officeDocument/2006/relationships/hyperlink" Target="https://doi.org/10.1016/j.jphys.2023.08.006" TargetMode="External"/><Relationship Id="rId97" Type="http://schemas.openxmlformats.org/officeDocument/2006/relationships/hyperlink" Target="https://doi.org/10.1016/j.jphys.2023.08.011" TargetMode="External"/><Relationship Id="rId7" Type="http://schemas.openxmlformats.org/officeDocument/2006/relationships/hyperlink" Target="https://doi.org/10.1016/j.jphys.2022.12.004" TargetMode="External"/><Relationship Id="rId71" Type="http://schemas.openxmlformats.org/officeDocument/2006/relationships/hyperlink" Target="mailto:mark.elkins@sydney.edu.au" TargetMode="External"/><Relationship Id="rId92" Type="http://schemas.openxmlformats.org/officeDocument/2006/relationships/hyperlink" Target="https://doi.org/10.1016/j.jphys.2023.08.004" TargetMode="External"/><Relationship Id="rId2" Type="http://schemas.openxmlformats.org/officeDocument/2006/relationships/hyperlink" Target="mailto:b.vicenzino@uq.edu.au" TargetMode="External"/><Relationship Id="rId29" Type="http://schemas.openxmlformats.org/officeDocument/2006/relationships/hyperlink" Target="https://doi.org/10.1016/j.jphys.2023.02.011" TargetMode="External"/><Relationship Id="rId24" Type="http://schemas.openxmlformats.org/officeDocument/2006/relationships/hyperlink" Target="https://doi.org/10.1016/j.jphys.2023.02.004" TargetMode="External"/><Relationship Id="rId40" Type="http://schemas.openxmlformats.org/officeDocument/2006/relationships/hyperlink" Target="mailto:C.Peiris@latrobe.edu.au" TargetMode="External"/><Relationship Id="rId45" Type="http://schemas.openxmlformats.org/officeDocument/2006/relationships/hyperlink" Target="https://doi.org/10.1016/j.jphys.2023.05.002" TargetMode="External"/><Relationship Id="rId66" Type="http://schemas.openxmlformats.org/officeDocument/2006/relationships/hyperlink" Target="https://www.sciencedirect.com/science/article/pii/S1836955323000401" TargetMode="External"/><Relationship Id="rId87" Type="http://schemas.openxmlformats.org/officeDocument/2006/relationships/hyperlink" Target="https://doi.org/10.1016/j.jphys.2023.07.006" TargetMode="External"/><Relationship Id="rId61" Type="http://schemas.openxmlformats.org/officeDocument/2006/relationships/hyperlink" Target="https://doi.org/10.1016/j.jphys.2023.05.006" TargetMode="External"/><Relationship Id="rId82" Type="http://schemas.openxmlformats.org/officeDocument/2006/relationships/hyperlink" Target="https://doi.org/10.1016/j.jphys.2023.07.002" TargetMode="External"/><Relationship Id="rId19" Type="http://schemas.openxmlformats.org/officeDocument/2006/relationships/hyperlink" Target="mailto:Kathryn.Watson@health.wa.gov.au" TargetMode="External"/><Relationship Id="rId14" Type="http://schemas.openxmlformats.org/officeDocument/2006/relationships/hyperlink" Target="https://doi.org/10.1016/j.jphys.2022.11.001" TargetMode="External"/><Relationship Id="rId30" Type="http://schemas.openxmlformats.org/officeDocument/2006/relationships/hyperlink" Target="https://doi.org/10.1016/j.jphys.2023.04.001" TargetMode="External"/><Relationship Id="rId35" Type="http://schemas.openxmlformats.org/officeDocument/2006/relationships/hyperlink" Target="mailto:s.l.gluppe@nih.no" TargetMode="External"/><Relationship Id="rId56" Type="http://schemas.openxmlformats.org/officeDocument/2006/relationships/hyperlink" Target="https://www.sciencedirect.com/science/article/pii/S1836955323000322" TargetMode="External"/><Relationship Id="rId77" Type="http://schemas.openxmlformats.org/officeDocument/2006/relationships/hyperlink" Target="https://doi.org/10.1016/j.jphys.2023.08.007" TargetMode="External"/><Relationship Id="rId8" Type="http://schemas.openxmlformats.org/officeDocument/2006/relationships/hyperlink" Target="https://www.sciencedirect.com/science/article/pii/S1836955322001242" TargetMode="External"/><Relationship Id="rId51" Type="http://schemas.openxmlformats.org/officeDocument/2006/relationships/hyperlink" Target="https://doi.org/10.1016/j.jphys.2023.05.013" TargetMode="External"/><Relationship Id="rId72" Type="http://schemas.openxmlformats.org/officeDocument/2006/relationships/hyperlink" Target="https://doi.org/10.1016/j.jphys.2023.08.005" TargetMode="External"/><Relationship Id="rId93" Type="http://schemas.openxmlformats.org/officeDocument/2006/relationships/hyperlink" Target="https://doi.org/10.1016/j.jphys.2023.07.00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oi.org/10.1016/j.jphys.2023.02.013" TargetMode="External"/><Relationship Id="rId117" Type="http://schemas.openxmlformats.org/officeDocument/2006/relationships/hyperlink" Target="https://doi.org/10.1016/j.jphys.2023.07.010" TargetMode="External"/><Relationship Id="rId21" Type="http://schemas.openxmlformats.org/officeDocument/2006/relationships/hyperlink" Target="https://doi.org/10.1016/j.jphys.2022.10.002" TargetMode="External"/><Relationship Id="rId42" Type="http://schemas.openxmlformats.org/officeDocument/2006/relationships/hyperlink" Target="https://doi.org/10.1016/j.jphys.2023.01.001" TargetMode="External"/><Relationship Id="rId47" Type="http://schemas.openxmlformats.org/officeDocument/2006/relationships/hyperlink" Target="https://doi.org/10.1016/j.jphys.2023.05.015" TargetMode="External"/><Relationship Id="rId63" Type="http://schemas.openxmlformats.org/officeDocument/2006/relationships/hyperlink" Target="https://doi.org/10.1016/j.jphys.2023.05.014" TargetMode="External"/><Relationship Id="rId68" Type="http://schemas.openxmlformats.org/officeDocument/2006/relationships/hyperlink" Target="https://doi.org/10.1016/j.jphys.2023.05.012" TargetMode="External"/><Relationship Id="rId84" Type="http://schemas.openxmlformats.org/officeDocument/2006/relationships/hyperlink" Target="https://doi.org/10.1016/j.jphys.2023.08.007" TargetMode="External"/><Relationship Id="rId89" Type="http://schemas.openxmlformats.org/officeDocument/2006/relationships/hyperlink" Target="https://doi.org/10.1016/j.jphys.2023.07.002" TargetMode="External"/><Relationship Id="rId112" Type="http://schemas.openxmlformats.org/officeDocument/2006/relationships/hyperlink" Target="https://doi.org/10.1016/j.jphys.2023.03.001" TargetMode="External"/><Relationship Id="rId16" Type="http://schemas.openxmlformats.org/officeDocument/2006/relationships/hyperlink" Target="https://doi.org/10.1016/j.jphys.2022.12.003" TargetMode="External"/><Relationship Id="rId107" Type="http://schemas.openxmlformats.org/officeDocument/2006/relationships/hyperlink" Target="https://doi.org/10.1016/j.jphys.2022.12.003" TargetMode="External"/><Relationship Id="rId11" Type="http://schemas.openxmlformats.org/officeDocument/2006/relationships/hyperlink" Target="mailto:b.vicenzino@uq.edu.au" TargetMode="External"/><Relationship Id="rId32" Type="http://schemas.openxmlformats.org/officeDocument/2006/relationships/hyperlink" Target="mailto:r.wingbermuhle@somt.nl" TargetMode="External"/><Relationship Id="rId37" Type="http://schemas.openxmlformats.org/officeDocument/2006/relationships/hyperlink" Target="https://doi.org/10.1016/j.jphys.2023.02.003" TargetMode="External"/><Relationship Id="rId53" Type="http://schemas.openxmlformats.org/officeDocument/2006/relationships/hyperlink" Target="https://doi.org/10.1016/j.jphys.2023.05.008" TargetMode="External"/><Relationship Id="rId58" Type="http://schemas.openxmlformats.org/officeDocument/2006/relationships/hyperlink" Target="https://doi.org/10.1016/j.jphys.2023.05.010" TargetMode="External"/><Relationship Id="rId74" Type="http://schemas.openxmlformats.org/officeDocument/2006/relationships/hyperlink" Target="mailto:mark.elkins@sydney.edu.au" TargetMode="External"/><Relationship Id="rId79" Type="http://schemas.openxmlformats.org/officeDocument/2006/relationships/hyperlink" Target="https://doi.org/10.1016/j.jphys.2023.08.014" TargetMode="External"/><Relationship Id="rId102" Type="http://schemas.openxmlformats.org/officeDocument/2006/relationships/hyperlink" Target="https://clinicaltrials.gov/study/NCT03128801" TargetMode="External"/><Relationship Id="rId123" Type="http://schemas.openxmlformats.org/officeDocument/2006/relationships/hyperlink" Target="https://doi.org/10.1016/j.jphys.2023.02.008" TargetMode="External"/><Relationship Id="rId5" Type="http://schemas.openxmlformats.org/officeDocument/2006/relationships/hyperlink" Target="https://doi.org/10.1016/j.jphys.2022.11.013" TargetMode="External"/><Relationship Id="rId90" Type="http://schemas.openxmlformats.org/officeDocument/2006/relationships/hyperlink" Target="https://doi.org/10.1016/j.jphys.2023.07.010" TargetMode="External"/><Relationship Id="rId95" Type="http://schemas.openxmlformats.org/officeDocument/2006/relationships/hyperlink" Target="https://doi.org/10.1016/j.jphys.2023.08.004" TargetMode="External"/><Relationship Id="rId22" Type="http://schemas.openxmlformats.org/officeDocument/2006/relationships/hyperlink" Target="https://doi.org/10.1016/j.jphys.2022.11.002" TargetMode="External"/><Relationship Id="rId27" Type="http://schemas.openxmlformats.org/officeDocument/2006/relationships/hyperlink" Target="https://doi.org/10.1016/j.jphys.2023.02.015" TargetMode="External"/><Relationship Id="rId43" Type="http://schemas.openxmlformats.org/officeDocument/2006/relationships/hyperlink" Target="https://doi.org/10.1016/j.jphys.2023.04.001" TargetMode="External"/><Relationship Id="rId48" Type="http://schemas.openxmlformats.org/officeDocument/2006/relationships/hyperlink" Target="https://doi.org/10.1016/j.jphys.2023.05.018" TargetMode="External"/><Relationship Id="rId64" Type="http://schemas.openxmlformats.org/officeDocument/2006/relationships/hyperlink" Target="https://doi.org/10.1016/j.jphys.2023.03.003" TargetMode="External"/><Relationship Id="rId69" Type="http://schemas.openxmlformats.org/officeDocument/2006/relationships/hyperlink" Target="https://doi.org/10.1016/j.jphys.2023.05.007" TargetMode="External"/><Relationship Id="rId113" Type="http://schemas.openxmlformats.org/officeDocument/2006/relationships/hyperlink" Target="https://doi.org/10.1016/j.jphys.2023.05.001" TargetMode="External"/><Relationship Id="rId118" Type="http://schemas.openxmlformats.org/officeDocument/2006/relationships/hyperlink" Target="https://doi.org/10.1016/j.jphys.2023.07.004" TargetMode="External"/><Relationship Id="rId80" Type="http://schemas.openxmlformats.org/officeDocument/2006/relationships/hyperlink" Target="mailto:stela@ufscar.br" TargetMode="External"/><Relationship Id="rId85" Type="http://schemas.openxmlformats.org/officeDocument/2006/relationships/hyperlink" Target="mailto:ashan.weerakkody@health.wa.gov.au" TargetMode="External"/><Relationship Id="rId12" Type="http://schemas.openxmlformats.org/officeDocument/2006/relationships/hyperlink" Target="https://doi.org/10.1016/j.jphys.2022.11.011" TargetMode="External"/><Relationship Id="rId17" Type="http://schemas.openxmlformats.org/officeDocument/2006/relationships/hyperlink" Target="https://doi.org/10.1016/j.jphys.2022.12.005" TargetMode="External"/><Relationship Id="rId33" Type="http://schemas.openxmlformats.org/officeDocument/2006/relationships/hyperlink" Target="https://doi.org/10.1016/j.jphys.2023.02.001" TargetMode="External"/><Relationship Id="rId38" Type="http://schemas.openxmlformats.org/officeDocument/2006/relationships/hyperlink" Target="https://doi.org/10.1016/j.jphys.2022.07.001" TargetMode="External"/><Relationship Id="rId59" Type="http://schemas.openxmlformats.org/officeDocument/2006/relationships/hyperlink" Target="mailto:tash.pocovi@mq.edu.au" TargetMode="External"/><Relationship Id="rId103" Type="http://schemas.openxmlformats.org/officeDocument/2006/relationships/hyperlink" Target="mailto:thaischaves@ufscar.br" TargetMode="External"/><Relationship Id="rId108" Type="http://schemas.openxmlformats.org/officeDocument/2006/relationships/hyperlink" Target="https://doi.org/10.1016/j.jphys.2022.12.005" TargetMode="External"/><Relationship Id="rId54" Type="http://schemas.openxmlformats.org/officeDocument/2006/relationships/hyperlink" Target="https://osf.io/jt6p4/" TargetMode="External"/><Relationship Id="rId70" Type="http://schemas.openxmlformats.org/officeDocument/2006/relationships/hyperlink" Target="https://doi.org/10.1016/j.jphys.2023.05.005" TargetMode="External"/><Relationship Id="rId75" Type="http://schemas.openxmlformats.org/officeDocument/2006/relationships/hyperlink" Target="https://doi.org/10.1016/j.jphys.2023.08.016" TargetMode="External"/><Relationship Id="rId91" Type="http://schemas.openxmlformats.org/officeDocument/2006/relationships/hyperlink" Target="https://doi.org/10.1016/j.jphys.2023.07.004" TargetMode="External"/><Relationship Id="rId96" Type="http://schemas.openxmlformats.org/officeDocument/2006/relationships/hyperlink" Target="https://doi.org/10.1016/j.jphys.2023.07.001" TargetMode="External"/><Relationship Id="rId1" Type="http://schemas.openxmlformats.org/officeDocument/2006/relationships/hyperlink" Target="https://doi.org/10.1016/j.jphys.2022.11.009" TargetMode="External"/><Relationship Id="rId6" Type="http://schemas.openxmlformats.org/officeDocument/2006/relationships/hyperlink" Target="mailto:Annemarie.Lee@%20monash.edu" TargetMode="External"/><Relationship Id="rId23" Type="http://schemas.openxmlformats.org/officeDocument/2006/relationships/hyperlink" Target="https://doi.org/10.1016/j.jphys.2022.11.001" TargetMode="External"/><Relationship Id="rId28" Type="http://schemas.openxmlformats.org/officeDocument/2006/relationships/hyperlink" Target="mailto:Catherine.granger@unimelb.edu.au" TargetMode="External"/><Relationship Id="rId49" Type="http://schemas.openxmlformats.org/officeDocument/2006/relationships/hyperlink" Target="https://www.crd.york.ac.uk/prospero/display_record.php?RecordID=215220" TargetMode="External"/><Relationship Id="rId114" Type="http://schemas.openxmlformats.org/officeDocument/2006/relationships/hyperlink" Target="https://doi.org/10.1016/j.jphys.2023.05.016" TargetMode="External"/><Relationship Id="rId119" Type="http://schemas.openxmlformats.org/officeDocument/2006/relationships/hyperlink" Target="https://doi.org/10.1016/j.jphys.2023.07.007" TargetMode="External"/><Relationship Id="rId44" Type="http://schemas.openxmlformats.org/officeDocument/2006/relationships/hyperlink" Target="mailto:Christina.AbdelShaheed@sydney.edu.au" TargetMode="External"/><Relationship Id="rId60" Type="http://schemas.openxmlformats.org/officeDocument/2006/relationships/hyperlink" Target="https://doi.org/10.1016/j.jphys.2023.03.001" TargetMode="External"/><Relationship Id="rId65" Type="http://schemas.openxmlformats.org/officeDocument/2006/relationships/hyperlink" Target="https://doi.org/10.1016/j.jphys.2023.03.004" TargetMode="External"/><Relationship Id="rId81" Type="http://schemas.openxmlformats.org/officeDocument/2006/relationships/hyperlink" Target="https://doi.org/10.1016/j.jphys.2023.08.006" TargetMode="External"/><Relationship Id="rId86" Type="http://schemas.openxmlformats.org/officeDocument/2006/relationships/hyperlink" Target="https://doi.org/10.1016/j.jphys.2023.08.008" TargetMode="External"/><Relationship Id="rId4" Type="http://schemas.openxmlformats.org/officeDocument/2006/relationships/hyperlink" Target="mailto:mark.elkins@sydney.edu.au" TargetMode="External"/><Relationship Id="rId9" Type="http://schemas.openxmlformats.org/officeDocument/2006/relationships/hyperlink" Target="mailto:merollim@unimelb.edu.au" TargetMode="External"/><Relationship Id="rId13" Type="http://schemas.openxmlformats.org/officeDocument/2006/relationships/hyperlink" Target="mailto:dr.tanyabrijwasi2020@gmail.com" TargetMode="External"/><Relationship Id="rId18" Type="http://schemas.openxmlformats.org/officeDocument/2006/relationships/hyperlink" Target="https://doi.org/10.1016/j.jphys.2022.12.006" TargetMode="External"/><Relationship Id="rId39" Type="http://schemas.openxmlformats.org/officeDocument/2006/relationships/hyperlink" Target="https://doi.org/10.1016/j.jphys.2022.11.006" TargetMode="External"/><Relationship Id="rId109" Type="http://schemas.openxmlformats.org/officeDocument/2006/relationships/hyperlink" Target="https://doi.org/10.1016/j.jphys.2022.12.006" TargetMode="External"/><Relationship Id="rId34" Type="http://schemas.openxmlformats.org/officeDocument/2006/relationships/hyperlink" Target="mailto:Kathryn.Watson@health.wa.gov.au" TargetMode="External"/><Relationship Id="rId50" Type="http://schemas.openxmlformats.org/officeDocument/2006/relationships/hyperlink" Target="mailto:C.Kite2@wlv.ac.uk" TargetMode="External"/><Relationship Id="rId55" Type="http://schemas.openxmlformats.org/officeDocument/2006/relationships/hyperlink" Target="mailto:l.wood2@exeter.ac.uk" TargetMode="External"/><Relationship Id="rId76" Type="http://schemas.openxmlformats.org/officeDocument/2006/relationships/hyperlink" Target="mailto:mark.elkins@sydney.edu.au" TargetMode="External"/><Relationship Id="rId97" Type="http://schemas.openxmlformats.org/officeDocument/2006/relationships/hyperlink" Target="https://doi.org/10.1016/j.jphys.2023.07.009" TargetMode="External"/><Relationship Id="rId104" Type="http://schemas.openxmlformats.org/officeDocument/2006/relationships/hyperlink" Target="https://osf.io/a6r3k/" TargetMode="External"/><Relationship Id="rId120" Type="http://schemas.openxmlformats.org/officeDocument/2006/relationships/hyperlink" Target="https://doi.org/10.1016/j.jphys.2023.08.002" TargetMode="External"/><Relationship Id="rId7" Type="http://schemas.openxmlformats.org/officeDocument/2006/relationships/hyperlink" Target="https://doi.org/10.1016/j.jphys.2022.11.008" TargetMode="External"/><Relationship Id="rId71" Type="http://schemas.openxmlformats.org/officeDocument/2006/relationships/hyperlink" Target="https://doi.org/10.1016/j.jphys.2023.07.011" TargetMode="External"/><Relationship Id="rId92" Type="http://schemas.openxmlformats.org/officeDocument/2006/relationships/hyperlink" Target="https://doi.org/10.1016/j.jphys.2023.07.007" TargetMode="External"/><Relationship Id="rId2" Type="http://schemas.openxmlformats.org/officeDocument/2006/relationships/hyperlink" Target="mailto:joshua.zadro@sydney.edu.au" TargetMode="External"/><Relationship Id="rId29" Type="http://schemas.openxmlformats.org/officeDocument/2006/relationships/hyperlink" Target="https://doi.org/10.1016/j.jphys.2023.02.007" TargetMode="External"/><Relationship Id="rId24" Type="http://schemas.openxmlformats.org/officeDocument/2006/relationships/hyperlink" Target="https://doi.org/10.1016/j.jphys.2023.02.014" TargetMode="External"/><Relationship Id="rId40" Type="http://schemas.openxmlformats.org/officeDocument/2006/relationships/hyperlink" Target="https://doi.org/10.1016/j.jphys.2023.02.010" TargetMode="External"/><Relationship Id="rId45" Type="http://schemas.openxmlformats.org/officeDocument/2006/relationships/hyperlink" Target="https://doi.org/10.1016/j.jphys.2023.05.004" TargetMode="External"/><Relationship Id="rId66" Type="http://schemas.openxmlformats.org/officeDocument/2006/relationships/hyperlink" Target="https://doi.org/10.1016/j.jphys.2023.04.002" TargetMode="External"/><Relationship Id="rId87" Type="http://schemas.openxmlformats.org/officeDocument/2006/relationships/hyperlink" Target="mailto:g.g.m.scholten-peeters@vu.nl" TargetMode="External"/><Relationship Id="rId110" Type="http://schemas.openxmlformats.org/officeDocument/2006/relationships/hyperlink" Target="https://doi.org/10.1016/j.jphys.2023.02.006" TargetMode="External"/><Relationship Id="rId115" Type="http://schemas.openxmlformats.org/officeDocument/2006/relationships/hyperlink" Target="https://doi.org/10.1016/j.jphys.2023.05.014" TargetMode="External"/><Relationship Id="rId61" Type="http://schemas.openxmlformats.org/officeDocument/2006/relationships/hyperlink" Target="https://doi.org/10.1016/j.jphys.2023.05.001" TargetMode="External"/><Relationship Id="rId82" Type="http://schemas.openxmlformats.org/officeDocument/2006/relationships/hyperlink" Target="https://osf.io/3erjx/" TargetMode="External"/><Relationship Id="rId19" Type="http://schemas.openxmlformats.org/officeDocument/2006/relationships/hyperlink" Target="https://doi.org/10.1016/j.jphys.2022.06.007" TargetMode="External"/><Relationship Id="rId14" Type="http://schemas.openxmlformats.org/officeDocument/2006/relationships/hyperlink" Target="https://doi.org/10.1016/j.jphys.2022.11.005" TargetMode="External"/><Relationship Id="rId30" Type="http://schemas.openxmlformats.org/officeDocument/2006/relationships/hyperlink" Target="https://doi.org/10.1016/j.jphys.2023.02.016" TargetMode="External"/><Relationship Id="rId35" Type="http://schemas.openxmlformats.org/officeDocument/2006/relationships/hyperlink" Target="https://doi.org/10.1016/j.jphys.2023.02.008" TargetMode="External"/><Relationship Id="rId56" Type="http://schemas.openxmlformats.org/officeDocument/2006/relationships/hyperlink" Target="https://doi.org/10.1016/j.jphys.2023.05.009" TargetMode="External"/><Relationship Id="rId77" Type="http://schemas.openxmlformats.org/officeDocument/2006/relationships/hyperlink" Target="https://doi.org/10.1016/j.jphys.2023.08.005" TargetMode="External"/><Relationship Id="rId100" Type="http://schemas.openxmlformats.org/officeDocument/2006/relationships/hyperlink" Target="https://doi.org/10.1016/j.jphys.2023.08.011" TargetMode="External"/><Relationship Id="rId105" Type="http://schemas.openxmlformats.org/officeDocument/2006/relationships/hyperlink" Target="mailto:mark.elkins@sydney.edu.au" TargetMode="External"/><Relationship Id="rId8" Type="http://schemas.openxmlformats.org/officeDocument/2006/relationships/hyperlink" Target="https://doi.org/10.1016/j.jphys.2022.11.012" TargetMode="External"/><Relationship Id="rId51" Type="http://schemas.openxmlformats.org/officeDocument/2006/relationships/hyperlink" Target="https://doi.org/10.1016/j.jphys.2023.05.017" TargetMode="External"/><Relationship Id="rId72" Type="http://schemas.openxmlformats.org/officeDocument/2006/relationships/hyperlink" Target="mailto:christopher.maher@sydney.edu.au" TargetMode="External"/><Relationship Id="rId93" Type="http://schemas.openxmlformats.org/officeDocument/2006/relationships/hyperlink" Target="https://doi.org/10.1016/j.jphys.2023.08.002" TargetMode="External"/><Relationship Id="rId98" Type="http://schemas.openxmlformats.org/officeDocument/2006/relationships/hyperlink" Target="https://doi.org/10.1016/j.jphys.2023.08.003" TargetMode="External"/><Relationship Id="rId121" Type="http://schemas.openxmlformats.org/officeDocument/2006/relationships/hyperlink" Target="https://doi.org/10.1016/j.jphys.2023.02.012" TargetMode="External"/><Relationship Id="rId3" Type="http://schemas.openxmlformats.org/officeDocument/2006/relationships/hyperlink" Target="https://doi.org/10.1016/j.jphys.2022.11.010" TargetMode="External"/><Relationship Id="rId25" Type="http://schemas.openxmlformats.org/officeDocument/2006/relationships/hyperlink" Target="mailto:Nfoster@uq.edu.au" TargetMode="External"/><Relationship Id="rId46" Type="http://schemas.openxmlformats.org/officeDocument/2006/relationships/hyperlink" Target="mailto:mark.elkins@sydney.edu.au" TargetMode="External"/><Relationship Id="rId67" Type="http://schemas.openxmlformats.org/officeDocument/2006/relationships/hyperlink" Target="https://doi.org/10.1016/j.jphys.2023.05.006" TargetMode="External"/><Relationship Id="rId116" Type="http://schemas.openxmlformats.org/officeDocument/2006/relationships/hyperlink" Target="https://doi.org/10.1016/j.jphys.2023.07.002" TargetMode="External"/><Relationship Id="rId20" Type="http://schemas.openxmlformats.org/officeDocument/2006/relationships/hyperlink" Target="https://doi.org/10.1016/j.jphys.2022.06.008" TargetMode="External"/><Relationship Id="rId41" Type="http://schemas.openxmlformats.org/officeDocument/2006/relationships/hyperlink" Target="https://doi.org/10.1016/j.jphys.2023.02.011" TargetMode="External"/><Relationship Id="rId62" Type="http://schemas.openxmlformats.org/officeDocument/2006/relationships/hyperlink" Target="https://doi.org/10.1016/j.jphys.2023.05.016" TargetMode="External"/><Relationship Id="rId83" Type="http://schemas.openxmlformats.org/officeDocument/2006/relationships/hyperlink" Target="mailto:h.hansford@unsw.edu.au" TargetMode="External"/><Relationship Id="rId88" Type="http://schemas.openxmlformats.org/officeDocument/2006/relationships/hyperlink" Target="https://doi.org/10.1016/j.jphys.2023.08.009" TargetMode="External"/><Relationship Id="rId111" Type="http://schemas.openxmlformats.org/officeDocument/2006/relationships/hyperlink" Target="https://doi.org/10.1016/j.jphys.2023.02.003" TargetMode="External"/><Relationship Id="rId15" Type="http://schemas.openxmlformats.org/officeDocument/2006/relationships/hyperlink" Target="https://doi.org/10.1016/j.jphys.2022.11.004" TargetMode="External"/><Relationship Id="rId36" Type="http://schemas.openxmlformats.org/officeDocument/2006/relationships/hyperlink" Target="https://doi.org/10.1016/j.jphys.2023.02.006" TargetMode="External"/><Relationship Id="rId57" Type="http://schemas.openxmlformats.org/officeDocument/2006/relationships/hyperlink" Target="mailto:C.Peiris@latrobe.edu.au" TargetMode="External"/><Relationship Id="rId106" Type="http://schemas.openxmlformats.org/officeDocument/2006/relationships/hyperlink" Target="https://doi.org/10.1016/j.jphys.2022.11.004" TargetMode="External"/><Relationship Id="rId10" Type="http://schemas.openxmlformats.org/officeDocument/2006/relationships/hyperlink" Target="https://doi.org/10.1016/j.jphys.2022.11.007" TargetMode="External"/><Relationship Id="rId31" Type="http://schemas.openxmlformats.org/officeDocument/2006/relationships/hyperlink" Target="https://doi.org/10.1016/j.jphys.2023.02.002" TargetMode="External"/><Relationship Id="rId52" Type="http://schemas.openxmlformats.org/officeDocument/2006/relationships/hyperlink" Target="mailto:s.l.gluppe@nih.no" TargetMode="External"/><Relationship Id="rId73" Type="http://schemas.openxmlformats.org/officeDocument/2006/relationships/hyperlink" Target="https://doi.org/10.1016/j.jphys.2023.08.010" TargetMode="External"/><Relationship Id="rId78" Type="http://schemas.openxmlformats.org/officeDocument/2006/relationships/hyperlink" Target="mailto:simon.lafrance.1@umontreal.ca" TargetMode="External"/><Relationship Id="rId94" Type="http://schemas.openxmlformats.org/officeDocument/2006/relationships/hyperlink" Target="https://doi.org/10.1016/j.jphys.2023.03.005" TargetMode="External"/><Relationship Id="rId99" Type="http://schemas.openxmlformats.org/officeDocument/2006/relationships/hyperlink" Target="https://doi.org/10.1016/j.jphys.2023.08.012" TargetMode="External"/><Relationship Id="rId101" Type="http://schemas.openxmlformats.org/officeDocument/2006/relationships/hyperlink" Target="https://www.crd.york.ac.uk/prospero/display_record.php?RecordID=112451" TargetMode="External"/><Relationship Id="rId122" Type="http://schemas.openxmlformats.org/officeDocument/2006/relationships/hyperlink" Target="mailto:m.ross@uq.edu.au"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joneil@uottawa.ca." TargetMode="External"/><Relationship Id="rId21" Type="http://schemas.openxmlformats.org/officeDocument/2006/relationships/hyperlink" Target="https://doi.org/10.3138/ptc-2021-0040" TargetMode="External"/><Relationship Id="rId42" Type="http://schemas.openxmlformats.org/officeDocument/2006/relationships/hyperlink" Target="https://doi.org/10.3138/ptc-2022-0123" TargetMode="External"/><Relationship Id="rId47" Type="http://schemas.openxmlformats.org/officeDocument/2006/relationships/hyperlink" Target="https://doi.org/10.3138/ptc-2021-0085" TargetMode="External"/><Relationship Id="rId63" Type="http://schemas.openxmlformats.org/officeDocument/2006/relationships/hyperlink" Target="mailto:jaynie@ualberta.ca" TargetMode="External"/><Relationship Id="rId68" Type="http://schemas.openxmlformats.org/officeDocument/2006/relationships/hyperlink" Target="https://doi.org/10.3138/ptc-2021-0084-cc" TargetMode="External"/><Relationship Id="rId16" Type="http://schemas.openxmlformats.org/officeDocument/2006/relationships/hyperlink" Target="https://doi.org/10.3138/ptc-2021-0006" TargetMode="External"/><Relationship Id="rId11" Type="http://schemas.openxmlformats.org/officeDocument/2006/relationships/hyperlink" Target="https://doi.org/10.3138/ptc-2020-0122" TargetMode="External"/><Relationship Id="rId32" Type="http://schemas.openxmlformats.org/officeDocument/2006/relationships/hyperlink" Target="mailto:Debbie.Feldman@umontreal.ca." TargetMode="External"/><Relationship Id="rId37" Type="http://schemas.openxmlformats.org/officeDocument/2006/relationships/hyperlink" Target="mailto:emilyrh.chen@mail.utoronto.ca." TargetMode="External"/><Relationship Id="rId53" Type="http://schemas.openxmlformats.org/officeDocument/2006/relationships/hyperlink" Target="mailto:jess.nolan@health.wa.gov.au." TargetMode="External"/><Relationship Id="rId58" Type="http://schemas.openxmlformats.org/officeDocument/2006/relationships/hyperlink" Target="https://doi.org/10.3138/ptc-2021-0074-cc" TargetMode="External"/><Relationship Id="rId74" Type="http://schemas.openxmlformats.org/officeDocument/2006/relationships/hyperlink" Target="https://doi.org/10.3138/ptc-2021-0090-cc" TargetMode="External"/><Relationship Id="rId79" Type="http://schemas.openxmlformats.org/officeDocument/2006/relationships/hyperlink" Target="https://doi.org/10.3138/ptc-2020-0141-cc" TargetMode="External"/><Relationship Id="rId5" Type="http://schemas.openxmlformats.org/officeDocument/2006/relationships/hyperlink" Target="https://doi.org/10.3138/ptc-2021-0030" TargetMode="External"/><Relationship Id="rId61" Type="http://schemas.openxmlformats.org/officeDocument/2006/relationships/hyperlink" Target="https://doi.org/10.3138/ptc-75.3-cochrane" TargetMode="External"/><Relationship Id="rId82" Type="http://schemas.openxmlformats.org/officeDocument/2006/relationships/printerSettings" Target="../printerSettings/printerSettings5.bin"/><Relationship Id="rId19" Type="http://schemas.openxmlformats.org/officeDocument/2006/relationships/hyperlink" Target="https://doi.org/10.3138/ptc-75-1-cochrane" TargetMode="External"/><Relationship Id="rId14" Type="http://schemas.openxmlformats.org/officeDocument/2006/relationships/hyperlink" Target="https://doi.org/10.3138/ptc-2021-0016" TargetMode="External"/><Relationship Id="rId22" Type="http://schemas.openxmlformats.org/officeDocument/2006/relationships/hyperlink" Target="mailto:joneil@uottawa.ca." TargetMode="External"/><Relationship Id="rId27" Type="http://schemas.openxmlformats.org/officeDocument/2006/relationships/hyperlink" Target="https://doi.org/10.3138/ptc-2021-0039" TargetMode="External"/><Relationship Id="rId30" Type="http://schemas.openxmlformats.org/officeDocument/2006/relationships/hyperlink" Target="https://doi.org/10.3138/ptc-2021-0026-cc" TargetMode="External"/><Relationship Id="rId35" Type="http://schemas.openxmlformats.org/officeDocument/2006/relationships/hyperlink" Target="https://doi.org/10.3138/ptc-2021-0020-cc" TargetMode="External"/><Relationship Id="rId43" Type="http://schemas.openxmlformats.org/officeDocument/2006/relationships/hyperlink" Target="mailto:katherine.montpetit-tourangeau@umontreal.ca." TargetMode="External"/><Relationship Id="rId48" Type="http://schemas.openxmlformats.org/officeDocument/2006/relationships/hyperlink" Target="mailto:kristin.musselman@utoronto.ca." TargetMode="External"/><Relationship Id="rId56" Type="http://schemas.openxmlformats.org/officeDocument/2006/relationships/hyperlink" Target="mailto:araisanen@westernu.edu." TargetMode="External"/><Relationship Id="rId64" Type="http://schemas.openxmlformats.org/officeDocument/2006/relationships/hyperlink" Target="https://doi.org/10.3138/ptc-2021-0079" TargetMode="External"/><Relationship Id="rId69" Type="http://schemas.openxmlformats.org/officeDocument/2006/relationships/hyperlink" Target="https://doi.org/10.3138/ptc-2021-0097" TargetMode="External"/><Relationship Id="rId77" Type="http://schemas.openxmlformats.org/officeDocument/2006/relationships/hyperlink" Target="https://doi.org/10.3138/ptc-2021-0068" TargetMode="External"/><Relationship Id="rId8" Type="http://schemas.openxmlformats.org/officeDocument/2006/relationships/hyperlink" Target="https://doi.org/10.3138/ptc-2020-0121" TargetMode="External"/><Relationship Id="rId51" Type="http://schemas.openxmlformats.org/officeDocument/2006/relationships/hyperlink" Target="mailto:madarak@moravian.edu." TargetMode="External"/><Relationship Id="rId72" Type="http://schemas.openxmlformats.org/officeDocument/2006/relationships/hyperlink" Target="https://doi.org/10.3138/ptc-2021-0090" TargetMode="External"/><Relationship Id="rId80" Type="http://schemas.openxmlformats.org/officeDocument/2006/relationships/hyperlink" Target="mailto:araujoda@mcmaster.ca" TargetMode="External"/><Relationship Id="rId3" Type="http://schemas.openxmlformats.org/officeDocument/2006/relationships/hyperlink" Target="https://doi.org/10.3138/ptc-2021-0051-cc" TargetMode="External"/><Relationship Id="rId12" Type="http://schemas.openxmlformats.org/officeDocument/2006/relationships/hyperlink" Target="mailto:dwalton5@uwo.ca." TargetMode="External"/><Relationship Id="rId17" Type="http://schemas.openxmlformats.org/officeDocument/2006/relationships/hyperlink" Target="mailto:paula.chagas@ufjf.edu.br." TargetMode="External"/><Relationship Id="rId25" Type="http://schemas.openxmlformats.org/officeDocument/2006/relationships/hyperlink" Target="mailto:a.ezzat@latrobe.edu.au." TargetMode="External"/><Relationship Id="rId33" Type="http://schemas.openxmlformats.org/officeDocument/2006/relationships/hyperlink" Target="https://doi.org/10.3138/ptc-2021-0020" TargetMode="External"/><Relationship Id="rId38" Type="http://schemas.openxmlformats.org/officeDocument/2006/relationships/hyperlink" Target="https://doi.org/10.3138/ptc-2021-0021" TargetMode="External"/><Relationship Id="rId46" Type="http://schemas.openxmlformats.org/officeDocument/2006/relationships/hyperlink" Target="https://doi.org/10.3138/ptc-2021-0075-cc" TargetMode="External"/><Relationship Id="rId59" Type="http://schemas.openxmlformats.org/officeDocument/2006/relationships/hyperlink" Target="https://doi.org/10.3138/ptc-2021-0071" TargetMode="External"/><Relationship Id="rId67" Type="http://schemas.openxmlformats.org/officeDocument/2006/relationships/hyperlink" Target="mailto:Marg.i.fitch@gmail.com" TargetMode="External"/><Relationship Id="rId20" Type="http://schemas.openxmlformats.org/officeDocument/2006/relationships/hyperlink" Target="https://doi.org/10.3138/ptc-2023-01-31-gee" TargetMode="External"/><Relationship Id="rId41" Type="http://schemas.openxmlformats.org/officeDocument/2006/relationships/hyperlink" Target="https://doi.org/10.3138/ptc-2022-0111" TargetMode="External"/><Relationship Id="rId54" Type="http://schemas.openxmlformats.org/officeDocument/2006/relationships/hyperlink" Target="https://doi.org/10.3138/ptc-2021-0078-cc" TargetMode="External"/><Relationship Id="rId62" Type="http://schemas.openxmlformats.org/officeDocument/2006/relationships/hyperlink" Target="https://doi.org/10.3138/ptc-2023-0005" TargetMode="External"/><Relationship Id="rId70" Type="http://schemas.openxmlformats.org/officeDocument/2006/relationships/hyperlink" Target="mailto:lisa.wickerson@uhn.ca" TargetMode="External"/><Relationship Id="rId75" Type="http://schemas.openxmlformats.org/officeDocument/2006/relationships/hyperlink" Target="https://doi.org/10.3138/ptc-2021-0111" TargetMode="External"/><Relationship Id="rId1" Type="http://schemas.openxmlformats.org/officeDocument/2006/relationships/hyperlink" Target="https://doi.org/10.3138/ptc-2021-0051" TargetMode="External"/><Relationship Id="rId6" Type="http://schemas.openxmlformats.org/officeDocument/2006/relationships/hyperlink" Target="mailto:gmcintosh@spinecanada.ca" TargetMode="External"/><Relationship Id="rId15" Type="http://schemas.openxmlformats.org/officeDocument/2006/relationships/hyperlink" Target="mailto:mrmaly@uwaterloo.ca" TargetMode="External"/><Relationship Id="rId23" Type="http://schemas.openxmlformats.org/officeDocument/2006/relationships/hyperlink" Target="https://doi.org/10.3138/ptc-2021-0040-cc" TargetMode="External"/><Relationship Id="rId28" Type="http://schemas.openxmlformats.org/officeDocument/2006/relationships/hyperlink" Target="https://doi.org/10.3138/ptc-2021-0039-cc" TargetMode="External"/><Relationship Id="rId36" Type="http://schemas.openxmlformats.org/officeDocument/2006/relationships/hyperlink" Target="https://doi.org/10.3138/ptc-2021-0053" TargetMode="External"/><Relationship Id="rId49" Type="http://schemas.openxmlformats.org/officeDocument/2006/relationships/hyperlink" Target="https://doi.org/10.3138/ptc-2021-0085-cc" TargetMode="External"/><Relationship Id="rId57" Type="http://schemas.openxmlformats.org/officeDocument/2006/relationships/hyperlink" Target="https://doi.org/10.3138/ptc-2021-0074" TargetMode="External"/><Relationship Id="rId10" Type="http://schemas.openxmlformats.org/officeDocument/2006/relationships/hyperlink" Target="https://doi.org/10.3138/ptc-2020-0121-cc" TargetMode="External"/><Relationship Id="rId31" Type="http://schemas.openxmlformats.org/officeDocument/2006/relationships/hyperlink" Target="https://doi.org/10.3138/ptc-2020-0142" TargetMode="External"/><Relationship Id="rId44" Type="http://schemas.openxmlformats.org/officeDocument/2006/relationships/hyperlink" Target="https://doi.org/10.3138/ptc-2021-0075" TargetMode="External"/><Relationship Id="rId52" Type="http://schemas.openxmlformats.org/officeDocument/2006/relationships/hyperlink" Target="https://doi.org/10.3138/ptc-2021-0078" TargetMode="External"/><Relationship Id="rId60" Type="http://schemas.openxmlformats.org/officeDocument/2006/relationships/hyperlink" Target="mailto:desiree.maltais@rea.ulaval.ca" TargetMode="External"/><Relationship Id="rId65" Type="http://schemas.openxmlformats.org/officeDocument/2006/relationships/hyperlink" Target="https://doi.org/10.3138/ptc-2021-0079-cc" TargetMode="External"/><Relationship Id="rId73" Type="http://schemas.openxmlformats.org/officeDocument/2006/relationships/hyperlink" Target="mailto:nakamura@yorku.ca" TargetMode="External"/><Relationship Id="rId78" Type="http://schemas.openxmlformats.org/officeDocument/2006/relationships/hyperlink" Target="mailto:atamatolulope@gmail.com" TargetMode="External"/><Relationship Id="rId81" Type="http://schemas.openxmlformats.org/officeDocument/2006/relationships/hyperlink" Target="https://doi.org/10.3138/ptc-75.4-cochrane" TargetMode="External"/><Relationship Id="rId4" Type="http://schemas.openxmlformats.org/officeDocument/2006/relationships/hyperlink" Target="https://doi.org/10.3138/ptc-2021-0032" TargetMode="External"/><Relationship Id="rId9" Type="http://schemas.openxmlformats.org/officeDocument/2006/relationships/hyperlink" Target="mailto:dwalton5@uwo.ca." TargetMode="External"/><Relationship Id="rId13" Type="http://schemas.openxmlformats.org/officeDocument/2006/relationships/hyperlink" Target="https://doi.org/10.3138/ptc-2021-0041-cc" TargetMode="External"/><Relationship Id="rId18" Type="http://schemas.openxmlformats.org/officeDocument/2006/relationships/hyperlink" Target="https://doi.org/10.3138/ptc-2021-0006-cc" TargetMode="External"/><Relationship Id="rId39" Type="http://schemas.openxmlformats.org/officeDocument/2006/relationships/hyperlink" Target="mailto:ahmed.abou-sharkh@mail.mcgill.ca." TargetMode="External"/><Relationship Id="rId34" Type="http://schemas.openxmlformats.org/officeDocument/2006/relationships/hyperlink" Target="mailto:nguitar@uwo.ca." TargetMode="External"/><Relationship Id="rId50" Type="http://schemas.openxmlformats.org/officeDocument/2006/relationships/hyperlink" Target="https://doi.org/10.3138/ptc-2020-0141" TargetMode="External"/><Relationship Id="rId55" Type="http://schemas.openxmlformats.org/officeDocument/2006/relationships/hyperlink" Target="https://doi.org/10.3138/ptc-2021-0086" TargetMode="External"/><Relationship Id="rId76" Type="http://schemas.openxmlformats.org/officeDocument/2006/relationships/hyperlink" Target="mailto:eloisesimpson@hotmail.com" TargetMode="External"/><Relationship Id="rId7" Type="http://schemas.openxmlformats.org/officeDocument/2006/relationships/hyperlink" Target="https://doi.org/10.3138/ptc-2021-0031" TargetMode="External"/><Relationship Id="rId71" Type="http://schemas.openxmlformats.org/officeDocument/2006/relationships/hyperlink" Target="https://doi.org/10.3138/ptc-2021-0097-cc" TargetMode="External"/><Relationship Id="rId2" Type="http://schemas.openxmlformats.org/officeDocument/2006/relationships/hyperlink" Target="mailto:sarib.malik.sooac@gmail.com" TargetMode="External"/><Relationship Id="rId29" Type="http://schemas.openxmlformats.org/officeDocument/2006/relationships/hyperlink" Target="mailto:helen.razmjou@Sunnybrook.ca." TargetMode="External"/><Relationship Id="rId24" Type="http://schemas.openxmlformats.org/officeDocument/2006/relationships/hyperlink" Target="https://doi.org/10.3138/ptc-2022-0092" TargetMode="External"/><Relationship Id="rId40" Type="http://schemas.openxmlformats.org/officeDocument/2006/relationships/hyperlink" Target="https://doi.org/10.3138/ptc-75.2-cochrane" TargetMode="External"/><Relationship Id="rId45" Type="http://schemas.openxmlformats.org/officeDocument/2006/relationships/hyperlink" Target="mailto:anne.hudon@umontreal.ca." TargetMode="External"/><Relationship Id="rId66" Type="http://schemas.openxmlformats.org/officeDocument/2006/relationships/hyperlink" Target="https://doi.org/10.3138/ptc-2021-0084"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oi.org/10.3138/ptc-2021-0039" TargetMode="External"/><Relationship Id="rId18" Type="http://schemas.openxmlformats.org/officeDocument/2006/relationships/hyperlink" Target="https://doi.org/10.3138/ptc-2021-0021" TargetMode="External"/><Relationship Id="rId26" Type="http://schemas.openxmlformats.org/officeDocument/2006/relationships/hyperlink" Target="https://doi.org/10.3138/ptc-2021-0071" TargetMode="External"/><Relationship Id="rId3" Type="http://schemas.openxmlformats.org/officeDocument/2006/relationships/hyperlink" Target="https://doi.org/10.3138/ptc-2021-0030" TargetMode="External"/><Relationship Id="rId21" Type="http://schemas.openxmlformats.org/officeDocument/2006/relationships/hyperlink" Target="https://doi.org/10.3138/ptc-2021-0085" TargetMode="External"/><Relationship Id="rId34" Type="http://schemas.openxmlformats.org/officeDocument/2006/relationships/hyperlink" Target="https://doi.org/10.3138/ptc-2021-0081" TargetMode="External"/><Relationship Id="rId7" Type="http://schemas.openxmlformats.org/officeDocument/2006/relationships/hyperlink" Target="https://doi.org/10.3138/ptc-2021-0041" TargetMode="External"/><Relationship Id="rId12" Type="http://schemas.openxmlformats.org/officeDocument/2006/relationships/hyperlink" Target="https://doi.org/10.3138/ptc-2022-0092" TargetMode="External"/><Relationship Id="rId17" Type="http://schemas.openxmlformats.org/officeDocument/2006/relationships/hyperlink" Target="https://doi.org/10.3138/ptc-2021-0053" TargetMode="External"/><Relationship Id="rId25" Type="http://schemas.openxmlformats.org/officeDocument/2006/relationships/hyperlink" Target="https://doi.org/10.3138/ptc-2021-0074" TargetMode="External"/><Relationship Id="rId33" Type="http://schemas.openxmlformats.org/officeDocument/2006/relationships/hyperlink" Target="https://doi.org/10.3138/ptc-2021-0068" TargetMode="External"/><Relationship Id="rId2" Type="http://schemas.openxmlformats.org/officeDocument/2006/relationships/hyperlink" Target="https://doi.org/10.3138/ptc-2021-0032" TargetMode="External"/><Relationship Id="rId16" Type="http://schemas.openxmlformats.org/officeDocument/2006/relationships/hyperlink" Target="https://doi.org/10.3138/ptc-2021-0020" TargetMode="External"/><Relationship Id="rId20" Type="http://schemas.openxmlformats.org/officeDocument/2006/relationships/hyperlink" Target="https://doi.org/10.3138/ptc-2021-0075" TargetMode="External"/><Relationship Id="rId29" Type="http://schemas.openxmlformats.org/officeDocument/2006/relationships/hyperlink" Target="https://doi.org/10.3138/ptc-2021-0084" TargetMode="External"/><Relationship Id="rId1" Type="http://schemas.openxmlformats.org/officeDocument/2006/relationships/hyperlink" Target="https://doi.org/10.3138/ptc-2021-0051" TargetMode="External"/><Relationship Id="rId6" Type="http://schemas.openxmlformats.org/officeDocument/2006/relationships/hyperlink" Target="https://doi.org/10.3138/ptc-2020-0122" TargetMode="External"/><Relationship Id="rId11" Type="http://schemas.openxmlformats.org/officeDocument/2006/relationships/hyperlink" Target="https://doi.org/10.3138/ptc-2021-0040" TargetMode="External"/><Relationship Id="rId24" Type="http://schemas.openxmlformats.org/officeDocument/2006/relationships/hyperlink" Target="https://doi.org/10.3138/ptc-2021-0086" TargetMode="External"/><Relationship Id="rId32" Type="http://schemas.openxmlformats.org/officeDocument/2006/relationships/hyperlink" Target="https://doi.org/10.3138/ptc-2021-0111" TargetMode="External"/><Relationship Id="rId5" Type="http://schemas.openxmlformats.org/officeDocument/2006/relationships/hyperlink" Target="https://doi.org/10.3138/ptc-2020-0121" TargetMode="External"/><Relationship Id="rId15" Type="http://schemas.openxmlformats.org/officeDocument/2006/relationships/hyperlink" Target="https://doi.org/10.3138/ptc-2020-0142" TargetMode="External"/><Relationship Id="rId23" Type="http://schemas.openxmlformats.org/officeDocument/2006/relationships/hyperlink" Target="https://doi.org/10.3138/ptc-2021-0078" TargetMode="External"/><Relationship Id="rId28" Type="http://schemas.openxmlformats.org/officeDocument/2006/relationships/hyperlink" Target="https://doi.org/10.3138/ptc-2021-0079" TargetMode="External"/><Relationship Id="rId10" Type="http://schemas.openxmlformats.org/officeDocument/2006/relationships/hyperlink" Target="https://doi.org/10.3138/ptc-2022-0117" TargetMode="External"/><Relationship Id="rId19" Type="http://schemas.openxmlformats.org/officeDocument/2006/relationships/hyperlink" Target="https://doi.org/10.3138/ptc-2022-0123" TargetMode="External"/><Relationship Id="rId31" Type="http://schemas.openxmlformats.org/officeDocument/2006/relationships/hyperlink" Target="https://doi.org/10.3138/ptc-2021-0090" TargetMode="External"/><Relationship Id="rId4" Type="http://schemas.openxmlformats.org/officeDocument/2006/relationships/hyperlink" Target="https://doi.org/10.3138/ptc-2021-0031" TargetMode="External"/><Relationship Id="rId9" Type="http://schemas.openxmlformats.org/officeDocument/2006/relationships/hyperlink" Target="https://doi.org/10.3138/ptc-2021-0006" TargetMode="External"/><Relationship Id="rId14" Type="http://schemas.openxmlformats.org/officeDocument/2006/relationships/hyperlink" Target="https://doi.org/10.3138/ptc-2021-0026" TargetMode="External"/><Relationship Id="rId22" Type="http://schemas.openxmlformats.org/officeDocument/2006/relationships/hyperlink" Target="https://doi.org/10.3138/ptc-2020-0141" TargetMode="External"/><Relationship Id="rId27" Type="http://schemas.openxmlformats.org/officeDocument/2006/relationships/hyperlink" Target="https://doi.org/10.3138/ptc-2023-0005" TargetMode="External"/><Relationship Id="rId30" Type="http://schemas.openxmlformats.org/officeDocument/2006/relationships/hyperlink" Target="https://doi.org/10.3138/ptc-2021-0097" TargetMode="External"/><Relationship Id="rId8" Type="http://schemas.openxmlformats.org/officeDocument/2006/relationships/hyperlink" Target="https://doi.org/10.3138/ptc-2021-0016"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doi.org/10.1016/j.physio.2022.10.001" TargetMode="External"/><Relationship Id="rId18" Type="http://schemas.openxmlformats.org/officeDocument/2006/relationships/hyperlink" Target="mailto:emma.shkurka@gosh.nhs.uk" TargetMode="External"/><Relationship Id="rId26" Type="http://schemas.openxmlformats.org/officeDocument/2006/relationships/hyperlink" Target="mailto:PeterJ.Thomas@health.qld.gov.au" TargetMode="External"/><Relationship Id="rId39" Type="http://schemas.openxmlformats.org/officeDocument/2006/relationships/hyperlink" Target="https://doi.org/10.1016/j.physio.2023.04.001" TargetMode="External"/><Relationship Id="rId21" Type="http://schemas.openxmlformats.org/officeDocument/2006/relationships/hyperlink" Target="mailto:Praveen.Kumar@uwe.ac.uk" TargetMode="External"/><Relationship Id="rId34" Type="http://schemas.openxmlformats.org/officeDocument/2006/relationships/hyperlink" Target="https://www.anzctr.org.au/Trial/Registration/TrialReview.aspx?id=362394&amp;isReview=true" TargetMode="External"/><Relationship Id="rId42" Type="http://schemas.openxmlformats.org/officeDocument/2006/relationships/hyperlink" Target="mailto:Katie.sheehan@kcl.ac.uk" TargetMode="External"/><Relationship Id="rId47" Type="http://schemas.openxmlformats.org/officeDocument/2006/relationships/hyperlink" Target="https://doi.org/10.1016/j.physio.2023.07.003" TargetMode="External"/><Relationship Id="rId50" Type="http://schemas.openxmlformats.org/officeDocument/2006/relationships/hyperlink" Target="mailto:hegang@cupes.edu.cn" TargetMode="External"/><Relationship Id="rId55" Type="http://schemas.openxmlformats.org/officeDocument/2006/relationships/hyperlink" Target="https://doi.org/10.1016/j.physio.2023.07.001" TargetMode="External"/><Relationship Id="rId7" Type="http://schemas.openxmlformats.org/officeDocument/2006/relationships/hyperlink" Target="mailto:kimberley.haines@wh.org.au" TargetMode="External"/><Relationship Id="rId2" Type="http://schemas.openxmlformats.org/officeDocument/2006/relationships/hyperlink" Target="https://doi.org/10.1016/j.physio.2022.05.003" TargetMode="External"/><Relationship Id="rId16" Type="http://schemas.openxmlformats.org/officeDocument/2006/relationships/hyperlink" Target="https://doi.org/10.1016/j.physio.2023.02.001" TargetMode="External"/><Relationship Id="rId29" Type="http://schemas.openxmlformats.org/officeDocument/2006/relationships/hyperlink" Target="https://doi.org/10.1016/j.physio.2022.11.001" TargetMode="External"/><Relationship Id="rId11" Type="http://schemas.openxmlformats.org/officeDocument/2006/relationships/hyperlink" Target="https://doi.org/10.1016/j.physio.2022.09.007" TargetMode="External"/><Relationship Id="rId24" Type="http://schemas.openxmlformats.org/officeDocument/2006/relationships/hyperlink" Target="https://www.anzctr.org.au/Trial/Registration/TrialReview.aspx?id=376222&amp;isReview=true" TargetMode="External"/><Relationship Id="rId32" Type="http://schemas.openxmlformats.org/officeDocument/2006/relationships/hyperlink" Target="https://doi.org/10.1016/j.physio.2023.05.001" TargetMode="External"/><Relationship Id="rId37" Type="http://schemas.openxmlformats.org/officeDocument/2006/relationships/hyperlink" Target="https://doi.org/10.1016/j.physio.2023.02.004" TargetMode="External"/><Relationship Id="rId40" Type="http://schemas.openxmlformats.org/officeDocument/2006/relationships/hyperlink" Target="mailto:Sanam.tavakkoli@monash.edu" TargetMode="External"/><Relationship Id="rId45" Type="http://schemas.openxmlformats.org/officeDocument/2006/relationships/hyperlink" Target="https://doi.org/10.1016/j.physio.2023.02.003" TargetMode="External"/><Relationship Id="rId53" Type="http://schemas.openxmlformats.org/officeDocument/2006/relationships/hyperlink" Target="https://doi.org/10.1016/j.physio.2023.08.001" TargetMode="External"/><Relationship Id="rId58" Type="http://schemas.openxmlformats.org/officeDocument/2006/relationships/hyperlink" Target="https://doi.org/10.1016/j.physio.2023.07.004" TargetMode="External"/><Relationship Id="rId5" Type="http://schemas.openxmlformats.org/officeDocument/2006/relationships/hyperlink" Target="https://doi.org/10.1016/j.physio.2022.09.006" TargetMode="External"/><Relationship Id="rId61" Type="http://schemas.openxmlformats.org/officeDocument/2006/relationships/hyperlink" Target="https://doi.org/10.1016/j.physio.2023.08.003" TargetMode="External"/><Relationship Id="rId19" Type="http://schemas.openxmlformats.org/officeDocument/2006/relationships/hyperlink" Target="https://doi.org/10.1016/j.physio.2022.11.004" TargetMode="External"/><Relationship Id="rId14" Type="http://schemas.openxmlformats.org/officeDocument/2006/relationships/hyperlink" Target="https://doi.org/10.1016/j.physio.2022.11.005" TargetMode="External"/><Relationship Id="rId22" Type="http://schemas.openxmlformats.org/officeDocument/2006/relationships/hyperlink" Target="https://clinicaltrials.gov/study/NCT03643432" TargetMode="External"/><Relationship Id="rId27" Type="http://schemas.openxmlformats.org/officeDocument/2006/relationships/hyperlink" Target="https://doi.org/10.1016/j.physio.2022.11.007" TargetMode="External"/><Relationship Id="rId30" Type="http://schemas.openxmlformats.org/officeDocument/2006/relationships/hyperlink" Target="https://doi.org/10.1016/j.physio.2023.06.003" TargetMode="External"/><Relationship Id="rId35" Type="http://schemas.openxmlformats.org/officeDocument/2006/relationships/hyperlink" Target="https://clinicaltrials.gov/study/NCT02549157" TargetMode="External"/><Relationship Id="rId43" Type="http://schemas.openxmlformats.org/officeDocument/2006/relationships/hyperlink" Target="https://doi.org/10.1016/j.physio.2023.06.005" TargetMode="External"/><Relationship Id="rId48" Type="http://schemas.openxmlformats.org/officeDocument/2006/relationships/hyperlink" Target="mailto:liaolinrong@gdmu.edu.cn" TargetMode="External"/><Relationship Id="rId56" Type="http://schemas.openxmlformats.org/officeDocument/2006/relationships/hyperlink" Target="https://www.comet-initiative.org/Studies/Details/1931" TargetMode="External"/><Relationship Id="rId8" Type="http://schemas.openxmlformats.org/officeDocument/2006/relationships/hyperlink" Target="https://doi.org/10.1016/j.physio.2022.06.002" TargetMode="External"/><Relationship Id="rId51" Type="http://schemas.openxmlformats.org/officeDocument/2006/relationships/hyperlink" Target="https://doi.org/10.1016/j.physio.2023.07.006" TargetMode="External"/><Relationship Id="rId3" Type="http://schemas.openxmlformats.org/officeDocument/2006/relationships/hyperlink" Target="https://doi.org/10.1016/j.physio.2022.08.008" TargetMode="External"/><Relationship Id="rId12" Type="http://schemas.openxmlformats.org/officeDocument/2006/relationships/hyperlink" Target="mailto:heigsti@regis.edu" TargetMode="External"/><Relationship Id="rId17" Type="http://schemas.openxmlformats.org/officeDocument/2006/relationships/hyperlink" Target="https://doi.org/10.1016/j.physio.2022.11.002" TargetMode="External"/><Relationship Id="rId25" Type="http://schemas.openxmlformats.org/officeDocument/2006/relationships/hyperlink" Target="https://doi.org/10.1016/j.physio.2022.11.006" TargetMode="External"/><Relationship Id="rId33" Type="http://schemas.openxmlformats.org/officeDocument/2006/relationships/hyperlink" Target="mailto:nicola.saywell@aut.ac.nz" TargetMode="External"/><Relationship Id="rId38" Type="http://schemas.openxmlformats.org/officeDocument/2006/relationships/hyperlink" Target="mailto:sheillg@tcd.ie" TargetMode="External"/><Relationship Id="rId46" Type="http://schemas.openxmlformats.org/officeDocument/2006/relationships/hyperlink" Target="https://doi.org/10.1016/j.physio.2023.03.001" TargetMode="External"/><Relationship Id="rId59" Type="http://schemas.openxmlformats.org/officeDocument/2006/relationships/hyperlink" Target="mailto:cameron.black9@nhs.net" TargetMode="External"/><Relationship Id="rId20" Type="http://schemas.openxmlformats.org/officeDocument/2006/relationships/hyperlink" Target="mailto:Louise.Johnson@uhd.nhs.uk" TargetMode="External"/><Relationship Id="rId41" Type="http://schemas.openxmlformats.org/officeDocument/2006/relationships/hyperlink" Target="https://doi.org/10.1016/j.physio.2023.03.002" TargetMode="External"/><Relationship Id="rId54" Type="http://schemas.openxmlformats.org/officeDocument/2006/relationships/hyperlink" Target="mailto:nina-margrethe.theodorsen@uib.no" TargetMode="External"/><Relationship Id="rId62" Type="http://schemas.openxmlformats.org/officeDocument/2006/relationships/hyperlink" Target="https://doi.org/10.1016/j.physio.2023.06.001" TargetMode="External"/><Relationship Id="rId1" Type="http://schemas.openxmlformats.org/officeDocument/2006/relationships/hyperlink" Target="https://doi.org/10.1016/j.physio.2022.09.004" TargetMode="External"/><Relationship Id="rId6" Type="http://schemas.openxmlformats.org/officeDocument/2006/relationships/hyperlink" Target="https://doi.org/10.1016/j.physio.2022.09.003" TargetMode="External"/><Relationship Id="rId15" Type="http://schemas.openxmlformats.org/officeDocument/2006/relationships/hyperlink" Target="https://doi.org/10.1016/j.physio.2023.02.002" TargetMode="External"/><Relationship Id="rId23" Type="http://schemas.openxmlformats.org/officeDocument/2006/relationships/hyperlink" Target="mailto:Louise.Hansell@health.nsw.gov.au" TargetMode="External"/><Relationship Id="rId28" Type="http://schemas.openxmlformats.org/officeDocument/2006/relationships/hyperlink" Target="mailto:s.hartley@mmu.ac.uk" TargetMode="External"/><Relationship Id="rId36" Type="http://schemas.openxmlformats.org/officeDocument/2006/relationships/hyperlink" Target="mailto:p.reed@swansea.ac.uk" TargetMode="External"/><Relationship Id="rId49" Type="http://schemas.openxmlformats.org/officeDocument/2006/relationships/hyperlink" Target="https://doi.org/10.1016/j.physio.2023.07.005" TargetMode="External"/><Relationship Id="rId57" Type="http://schemas.openxmlformats.org/officeDocument/2006/relationships/hyperlink" Target="mailto:hamzehh@edgehill.ac.uk" TargetMode="External"/><Relationship Id="rId10" Type="http://schemas.openxmlformats.org/officeDocument/2006/relationships/hyperlink" Target="https://doi.org/10.1016/j.physio.2022.08.006" TargetMode="External"/><Relationship Id="rId31" Type="http://schemas.openxmlformats.org/officeDocument/2006/relationships/hyperlink" Target="https://doi.org/10.1016/j.physio.2023.05.002" TargetMode="External"/><Relationship Id="rId44" Type="http://schemas.openxmlformats.org/officeDocument/2006/relationships/hyperlink" Target="mailto:beate.dejaco@han.nl" TargetMode="External"/><Relationship Id="rId52" Type="http://schemas.openxmlformats.org/officeDocument/2006/relationships/hyperlink" Target="mailto:Maryanne.jess@yahoo.com" TargetMode="External"/><Relationship Id="rId60" Type="http://schemas.openxmlformats.org/officeDocument/2006/relationships/hyperlink" Target="https://doi.org/10.1016/j.physio.2023.06.006" TargetMode="External"/><Relationship Id="rId4" Type="http://schemas.openxmlformats.org/officeDocument/2006/relationships/hyperlink" Target="https://doi.org/10.1016/j.physio.2022.09.005" TargetMode="External"/><Relationship Id="rId9" Type="http://schemas.openxmlformats.org/officeDocument/2006/relationships/hyperlink" Target="https://doi.org/10.1016/j.physio.2022.08.002"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i.org/10.1016/j.physio.2022.11.007" TargetMode="External"/><Relationship Id="rId13" Type="http://schemas.openxmlformats.org/officeDocument/2006/relationships/hyperlink" Target="https://doi.org/10.1016/j.physio.2023.07.005" TargetMode="External"/><Relationship Id="rId3" Type="http://schemas.openxmlformats.org/officeDocument/2006/relationships/hyperlink" Target="https://doi.org/10.1016/j.physio.2023.04.001" TargetMode="External"/><Relationship Id="rId7" Type="http://schemas.openxmlformats.org/officeDocument/2006/relationships/hyperlink" Target="mailto:chenxiwen_1992@163.com" TargetMode="External"/><Relationship Id="rId12" Type="http://schemas.openxmlformats.org/officeDocument/2006/relationships/hyperlink" Target="mailto:liaolinrong@gdmu.edu.cn" TargetMode="External"/><Relationship Id="rId2" Type="http://schemas.openxmlformats.org/officeDocument/2006/relationships/hyperlink" Target="mailto:d.benjamin@latrobe.edu.au" TargetMode="External"/><Relationship Id="rId16" Type="http://schemas.openxmlformats.org/officeDocument/2006/relationships/hyperlink" Target="https://doi.org/10.1016/j.physio.2023.07.004" TargetMode="External"/><Relationship Id="rId1" Type="http://schemas.openxmlformats.org/officeDocument/2006/relationships/hyperlink" Target="mailto:Cathy.Jenkins@ouh.nhs.uk" TargetMode="External"/><Relationship Id="rId6" Type="http://schemas.openxmlformats.org/officeDocument/2006/relationships/hyperlink" Target="https://doi.org/10.1016/j.physio.2023.06.001" TargetMode="External"/><Relationship Id="rId11" Type="http://schemas.openxmlformats.org/officeDocument/2006/relationships/hyperlink" Target="mailto:manuela.karloh@udesc.br" TargetMode="External"/><Relationship Id="rId5" Type="http://schemas.openxmlformats.org/officeDocument/2006/relationships/hyperlink" Target="mailto:Katie.sheehan@kcl.ac.uk" TargetMode="External"/><Relationship Id="rId15" Type="http://schemas.openxmlformats.org/officeDocument/2006/relationships/hyperlink" Target="mailto:Maryanne.jess@yahoo.com" TargetMode="External"/><Relationship Id="rId10" Type="http://schemas.openxmlformats.org/officeDocument/2006/relationships/hyperlink" Target="https://doi.org/10.1016/j.physio.2023.03.001" TargetMode="External"/><Relationship Id="rId4" Type="http://schemas.openxmlformats.org/officeDocument/2006/relationships/hyperlink" Target="mailto:Sanam.tavakkoli@monash.edu" TargetMode="External"/><Relationship Id="rId9" Type="http://schemas.openxmlformats.org/officeDocument/2006/relationships/hyperlink" Target="mailto:s.hartley@mmu.ac.uk" TargetMode="External"/><Relationship Id="rId14" Type="http://schemas.openxmlformats.org/officeDocument/2006/relationships/hyperlink" Target="https://doi.org/10.1016/j.physio.2023.07.006"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clinicaltrials.gov/study/NCT04901533" TargetMode="External"/><Relationship Id="rId13" Type="http://schemas.openxmlformats.org/officeDocument/2006/relationships/hyperlink" Target="https://clinicaltrials.gov/study/NCT02341716" TargetMode="External"/><Relationship Id="rId18" Type="http://schemas.openxmlformats.org/officeDocument/2006/relationships/hyperlink" Target="https://doi.org/10.1093/ptj/pzac130" TargetMode="External"/><Relationship Id="rId3" Type="http://schemas.openxmlformats.org/officeDocument/2006/relationships/hyperlink" Target="https://www.anzctr.org.au/Trial/Registration/TrialReview.aspx?ACTRN=12612001154897" TargetMode="External"/><Relationship Id="rId21" Type="http://schemas.openxmlformats.org/officeDocument/2006/relationships/printerSettings" Target="../printerSettings/printerSettings6.bin"/><Relationship Id="rId7" Type="http://schemas.openxmlformats.org/officeDocument/2006/relationships/hyperlink" Target="https://clinicaltrials.gov/study/NCT02663778" TargetMode="External"/><Relationship Id="rId12" Type="http://schemas.openxmlformats.org/officeDocument/2006/relationships/hyperlink" Target="https://clinicaltrials.gov/study/NCT03533088" TargetMode="External"/><Relationship Id="rId17" Type="http://schemas.openxmlformats.org/officeDocument/2006/relationships/hyperlink" Target="https://clinicaltrials.gov/study/NCT02650531" TargetMode="External"/><Relationship Id="rId2" Type="http://schemas.openxmlformats.org/officeDocument/2006/relationships/hyperlink" Target="https://ensaiosclinicos.gov.br/rg/RBR-6xqcr4" TargetMode="External"/><Relationship Id="rId16" Type="http://schemas.openxmlformats.org/officeDocument/2006/relationships/hyperlink" Target="mailto:torunn.askim@ntnu.no" TargetMode="External"/><Relationship Id="rId20" Type="http://schemas.openxmlformats.org/officeDocument/2006/relationships/hyperlink" Target="mailto:ddeutscher@nethealth.com" TargetMode="External"/><Relationship Id="rId1" Type="http://schemas.openxmlformats.org/officeDocument/2006/relationships/hyperlink" Target="https://clinicaltrials.gov/study/NCT03703804" TargetMode="External"/><Relationship Id="rId6" Type="http://schemas.openxmlformats.org/officeDocument/2006/relationships/hyperlink" Target="https://clinicaltrials.gov/study/NCT03778385" TargetMode="External"/><Relationship Id="rId11" Type="http://schemas.openxmlformats.org/officeDocument/2006/relationships/hyperlink" Target="https://clinicaltrials.gov/study/NCT00597935" TargetMode="External"/><Relationship Id="rId5" Type="http://schemas.openxmlformats.org/officeDocument/2006/relationships/hyperlink" Target="https://clinicaltrials.gov/study/NCT02427997" TargetMode="External"/><Relationship Id="rId15" Type="http://schemas.openxmlformats.org/officeDocument/2006/relationships/hyperlink" Target="https://clinicaltrials.gov/study/NCT03959319" TargetMode="External"/><Relationship Id="rId10" Type="http://schemas.openxmlformats.org/officeDocument/2006/relationships/hyperlink" Target="https://easy.dans.knaw.nl/ui/datasets/id/easy-dataset:204552." TargetMode="External"/><Relationship Id="rId19" Type="http://schemas.openxmlformats.org/officeDocument/2006/relationships/hyperlink" Target="mailto:benedict.wand@nd.edu.au" TargetMode="External"/><Relationship Id="rId4" Type="http://schemas.openxmlformats.org/officeDocument/2006/relationships/hyperlink" Target="https://clinicaltrials.gov/study/NCT05084547" TargetMode="External"/><Relationship Id="rId9" Type="http://schemas.openxmlformats.org/officeDocument/2006/relationships/hyperlink" Target="https://trialsearch.who.int/" TargetMode="External"/><Relationship Id="rId14" Type="http://schemas.openxmlformats.org/officeDocument/2006/relationships/hyperlink" Target="https://clinicaltrials.gov/study/NCT04996212" TargetMode="External"/><Relationship Id="rId22"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17" Type="http://schemas.openxmlformats.org/officeDocument/2006/relationships/hyperlink" Target="mailto:sebio@clinic.cat" TargetMode="External"/><Relationship Id="rId21" Type="http://schemas.openxmlformats.org/officeDocument/2006/relationships/hyperlink" Target="https://doi.org/10.1093/ptj/pzad004" TargetMode="External"/><Relationship Id="rId63" Type="http://schemas.openxmlformats.org/officeDocument/2006/relationships/hyperlink" Target="https://doi.org/10.1101/2022.04.20.22274114" TargetMode="External"/><Relationship Id="rId159" Type="http://schemas.openxmlformats.org/officeDocument/2006/relationships/hyperlink" Target="mailto:johnsoj8@ccf.org" TargetMode="External"/><Relationship Id="rId170" Type="http://schemas.openxmlformats.org/officeDocument/2006/relationships/hyperlink" Target="https://doi.org/10.1093/ptj/pzad131" TargetMode="External"/><Relationship Id="rId226" Type="http://schemas.openxmlformats.org/officeDocument/2006/relationships/hyperlink" Target="https://doi.org/10.1093/ptj/pzad094" TargetMode="External"/><Relationship Id="rId268" Type="http://schemas.openxmlformats.org/officeDocument/2006/relationships/hyperlink" Target="mailto:jdoorley@mgh.harvard.edu" TargetMode="External"/><Relationship Id="rId32" Type="http://schemas.openxmlformats.org/officeDocument/2006/relationships/hyperlink" Target="https://doi.org/10.1093/ptj/pzad019" TargetMode="External"/><Relationship Id="rId74" Type="http://schemas.openxmlformats.org/officeDocument/2006/relationships/hyperlink" Target="mailto:edelle.field-fote@shepherd.org" TargetMode="External"/><Relationship Id="rId128" Type="http://schemas.openxmlformats.org/officeDocument/2006/relationships/hyperlink" Target="mailto:fztserdar@hotmail.com" TargetMode="External"/><Relationship Id="rId5" Type="http://schemas.openxmlformats.org/officeDocument/2006/relationships/hyperlink" Target="mailto:s.m.giuffre@csuohio.edu" TargetMode="External"/><Relationship Id="rId181" Type="http://schemas.openxmlformats.org/officeDocument/2006/relationships/hyperlink" Target="mailto:Jennifer.Stevens-Lapsley@CUAnschutz.edu" TargetMode="External"/><Relationship Id="rId237" Type="http://schemas.openxmlformats.org/officeDocument/2006/relationships/hyperlink" Target="https://doi.org/10.1093/ptj/pzac143" TargetMode="External"/><Relationship Id="rId279" Type="http://schemas.openxmlformats.org/officeDocument/2006/relationships/hyperlink" Target="mailto:luis.suso@gmail.com" TargetMode="External"/><Relationship Id="rId43" Type="http://schemas.openxmlformats.org/officeDocument/2006/relationships/hyperlink" Target="https://doi.org/10.1093/ptj/pzad027" TargetMode="External"/><Relationship Id="rId139" Type="http://schemas.openxmlformats.org/officeDocument/2006/relationships/hyperlink" Target="https://doi.org/10.1093/ptj/pzad068" TargetMode="External"/><Relationship Id="rId85" Type="http://schemas.openxmlformats.org/officeDocument/2006/relationships/hyperlink" Target="https://doi.org/10.1093/ptj/pzad046" TargetMode="External"/><Relationship Id="rId150" Type="http://schemas.openxmlformats.org/officeDocument/2006/relationships/hyperlink" Target="https://doi.org/10.1093/ptj/pzad082" TargetMode="External"/><Relationship Id="rId171" Type="http://schemas.openxmlformats.org/officeDocument/2006/relationships/hyperlink" Target="mailto:merrill.landers@unlv.edu" TargetMode="External"/><Relationship Id="rId192" Type="http://schemas.openxmlformats.org/officeDocument/2006/relationships/hyperlink" Target="https://doi.org/10.1093/ptj/pzad120" TargetMode="External"/><Relationship Id="rId206" Type="http://schemas.openxmlformats.org/officeDocument/2006/relationships/hyperlink" Target="mailto:sgore@mghihp.edu" TargetMode="External"/><Relationship Id="rId227" Type="http://schemas.openxmlformats.org/officeDocument/2006/relationships/hyperlink" Target="mailto:bish@ufl.edu" TargetMode="External"/><Relationship Id="rId248" Type="http://schemas.openxmlformats.org/officeDocument/2006/relationships/hyperlink" Target="https://doi.org/10.1093/ptj/pzac155" TargetMode="External"/><Relationship Id="rId269" Type="http://schemas.openxmlformats.org/officeDocument/2006/relationships/hyperlink" Target="mailto:sabine.vesting@gu.se" TargetMode="External"/><Relationship Id="rId12" Type="http://schemas.openxmlformats.org/officeDocument/2006/relationships/hyperlink" Target="mailto:h.houdijk@umcg.nl" TargetMode="External"/><Relationship Id="rId33" Type="http://schemas.openxmlformats.org/officeDocument/2006/relationships/hyperlink" Target="https://doi.org/10.1093/ptj/pzad022" TargetMode="External"/><Relationship Id="rId108" Type="http://schemas.openxmlformats.org/officeDocument/2006/relationships/hyperlink" Target="https://doi.org/10.1093/ptj/pzad056" TargetMode="External"/><Relationship Id="rId129" Type="http://schemas.openxmlformats.org/officeDocument/2006/relationships/hyperlink" Target="mailto:srpeterson01@atsu.edu" TargetMode="External"/><Relationship Id="rId280" Type="http://schemas.openxmlformats.org/officeDocument/2006/relationships/hyperlink" Target="mailto:rmcgrath@csu.edu.au" TargetMode="External"/><Relationship Id="rId54" Type="http://schemas.openxmlformats.org/officeDocument/2006/relationships/hyperlink" Target="mailto:adabbag@uwo.ca" TargetMode="External"/><Relationship Id="rId75" Type="http://schemas.openxmlformats.org/officeDocument/2006/relationships/hyperlink" Target="https://doi.org/10.1093/ptj/pzad038" TargetMode="External"/><Relationship Id="rId96" Type="http://schemas.openxmlformats.org/officeDocument/2006/relationships/hyperlink" Target="https://doi.org/10.1093/ptj/pzad052" TargetMode="External"/><Relationship Id="rId140" Type="http://schemas.openxmlformats.org/officeDocument/2006/relationships/hyperlink" Target="mailto:sgombatto@sdsu.edu" TargetMode="External"/><Relationship Id="rId161" Type="http://schemas.openxmlformats.org/officeDocument/2006/relationships/hyperlink" Target="mailto:michlusardi@gmail.com" TargetMode="External"/><Relationship Id="rId182" Type="http://schemas.openxmlformats.org/officeDocument/2006/relationships/hyperlink" Target="https://doi.org/10.1093/ptj/pzad123" TargetMode="External"/><Relationship Id="rId217" Type="http://schemas.openxmlformats.org/officeDocument/2006/relationships/hyperlink" Target="mailto:ddeutscher@nethealth.com" TargetMode="External"/><Relationship Id="rId6" Type="http://schemas.openxmlformats.org/officeDocument/2006/relationships/hyperlink" Target="mailto:amit@utah.edu" TargetMode="External"/><Relationship Id="rId238" Type="http://schemas.openxmlformats.org/officeDocument/2006/relationships/hyperlink" Target="https://doi.org/10.1093/ptj/pzac152" TargetMode="External"/><Relationship Id="rId259" Type="http://schemas.openxmlformats.org/officeDocument/2006/relationships/hyperlink" Target="mailto:g.stanford16@imperial.ac.uk" TargetMode="External"/><Relationship Id="rId23" Type="http://schemas.openxmlformats.org/officeDocument/2006/relationships/hyperlink" Target="https://doi.org/10.1093/ptj/pzad008" TargetMode="External"/><Relationship Id="rId119" Type="http://schemas.openxmlformats.org/officeDocument/2006/relationships/hyperlink" Target="mailto:zoe.mckeough@sydney.edu.au" TargetMode="External"/><Relationship Id="rId270" Type="http://schemas.openxmlformats.org/officeDocument/2006/relationships/hyperlink" Target="mailto:k.mescouto@uq.net.au" TargetMode="External"/><Relationship Id="rId44" Type="http://schemas.openxmlformats.org/officeDocument/2006/relationships/hyperlink" Target="mailto:cnchen@nycu.edu.tw" TargetMode="External"/><Relationship Id="rId65" Type="http://schemas.openxmlformats.org/officeDocument/2006/relationships/hyperlink" Target="https://doi.org/10.1093/ptj/pzad037" TargetMode="External"/><Relationship Id="rId86" Type="http://schemas.openxmlformats.org/officeDocument/2006/relationships/hyperlink" Target="mailto:srpeterson01@atsu.edu" TargetMode="External"/><Relationship Id="rId130" Type="http://schemas.openxmlformats.org/officeDocument/2006/relationships/hyperlink" Target="mailto:maloga@ugr.es" TargetMode="External"/><Relationship Id="rId151" Type="http://schemas.openxmlformats.org/officeDocument/2006/relationships/hyperlink" Target="https://doi.org/10.1093/ptj/pzad079" TargetMode="External"/><Relationship Id="rId172" Type="http://schemas.openxmlformats.org/officeDocument/2006/relationships/hyperlink" Target="https://doi.org/10.1093/ptj/pzad081" TargetMode="External"/><Relationship Id="rId193" Type="http://schemas.openxmlformats.org/officeDocument/2006/relationships/hyperlink" Target="https://doi.org/10.1093/ptj/pzad097" TargetMode="External"/><Relationship Id="rId207" Type="http://schemas.openxmlformats.org/officeDocument/2006/relationships/hyperlink" Target="https://doi.org/10.1093/ptj/pzad110" TargetMode="External"/><Relationship Id="rId228" Type="http://schemas.openxmlformats.org/officeDocument/2006/relationships/hyperlink" Target="mailto:atang@mcmaster.ca" TargetMode="External"/><Relationship Id="rId249" Type="http://schemas.openxmlformats.org/officeDocument/2006/relationships/hyperlink" Target="https://doi.org/10.1093/ptj/pzac156" TargetMode="External"/><Relationship Id="rId13" Type="http://schemas.openxmlformats.org/officeDocument/2006/relationships/hyperlink" Target="https://doi.org/10.1093/ptj/pzad007" TargetMode="External"/><Relationship Id="rId109" Type="http://schemas.openxmlformats.org/officeDocument/2006/relationships/hyperlink" Target="mailto:schwabsr@mail.uc.edu" TargetMode="External"/><Relationship Id="rId260" Type="http://schemas.openxmlformats.org/officeDocument/2006/relationships/hyperlink" Target="mailto:kathleen-sluka@uiowa.edu" TargetMode="External"/><Relationship Id="rId281" Type="http://schemas.openxmlformats.org/officeDocument/2006/relationships/hyperlink" Target="mailto:Sophie.Heywood@svha.or.au" TargetMode="External"/><Relationship Id="rId34" Type="http://schemas.openxmlformats.org/officeDocument/2006/relationships/hyperlink" Target="https://doi.org/10.1093/ptj/pzad021" TargetMode="External"/><Relationship Id="rId55" Type="http://schemas.openxmlformats.org/officeDocument/2006/relationships/hyperlink" Target="https://doi.org/10.1093/ptj/pzad033" TargetMode="External"/><Relationship Id="rId76" Type="http://schemas.openxmlformats.org/officeDocument/2006/relationships/hyperlink" Target="https://doi.org/10.1093/ptj/pzad042" TargetMode="External"/><Relationship Id="rId97" Type="http://schemas.openxmlformats.org/officeDocument/2006/relationships/hyperlink" Target="mailto:tdavenport@pacific.edu" TargetMode="External"/><Relationship Id="rId120" Type="http://schemas.openxmlformats.org/officeDocument/2006/relationships/hyperlink" Target="https://doi.org/10.1093/ptj/pzad065" TargetMode="External"/><Relationship Id="rId141" Type="http://schemas.openxmlformats.org/officeDocument/2006/relationships/hyperlink" Target="https://doi.org/10.1093/ptj/pzad104" TargetMode="External"/><Relationship Id="rId7" Type="http://schemas.openxmlformats.org/officeDocument/2006/relationships/hyperlink" Target="https://doi.org/10.1093/ptj/pzad001" TargetMode="External"/><Relationship Id="rId162" Type="http://schemas.openxmlformats.org/officeDocument/2006/relationships/hyperlink" Target="mailto:Gerard.brennan@imail.org" TargetMode="External"/><Relationship Id="rId183" Type="http://schemas.openxmlformats.org/officeDocument/2006/relationships/hyperlink" Target="mailto:amit@utah.edu" TargetMode="External"/><Relationship Id="rId218" Type="http://schemas.openxmlformats.org/officeDocument/2006/relationships/hyperlink" Target="https://doi.org/10.1093/ptj/pzad106" TargetMode="External"/><Relationship Id="rId239" Type="http://schemas.openxmlformats.org/officeDocument/2006/relationships/hyperlink" Target="https://doi.org/10.1093/ptj/pzac141" TargetMode="External"/><Relationship Id="rId250" Type="http://schemas.openxmlformats.org/officeDocument/2006/relationships/hyperlink" Target="https://doi.org/10.1093/ptj/pzac144" TargetMode="External"/><Relationship Id="rId271" Type="http://schemas.openxmlformats.org/officeDocument/2006/relationships/hyperlink" Target="mailto:al.rix@alfred.org.au" TargetMode="External"/><Relationship Id="rId24" Type="http://schemas.openxmlformats.org/officeDocument/2006/relationships/hyperlink" Target="https://doi.org/10.1093/ptj/pzad013" TargetMode="External"/><Relationship Id="rId45" Type="http://schemas.openxmlformats.org/officeDocument/2006/relationships/hyperlink" Target="https://doi.org/10.1093/ptj/pzad032" TargetMode="External"/><Relationship Id="rId66" Type="http://schemas.openxmlformats.org/officeDocument/2006/relationships/hyperlink" Target="mailto:karin.barentsz@radboudumc.nl" TargetMode="External"/><Relationship Id="rId87" Type="http://schemas.openxmlformats.org/officeDocument/2006/relationships/hyperlink" Target="https://doi.org/10.1093/ptj/pzad047" TargetMode="External"/><Relationship Id="rId110" Type="http://schemas.openxmlformats.org/officeDocument/2006/relationships/hyperlink" Target="mailto:ddeutscher@nethealth.com" TargetMode="External"/><Relationship Id="rId131" Type="http://schemas.openxmlformats.org/officeDocument/2006/relationships/hyperlink" Target="mailto:lfdez@us.es" TargetMode="External"/><Relationship Id="rId152" Type="http://schemas.openxmlformats.org/officeDocument/2006/relationships/hyperlink" Target="https://doi.org/10.1093/ptj/pzad080" TargetMode="External"/><Relationship Id="rId173" Type="http://schemas.openxmlformats.org/officeDocument/2006/relationships/hyperlink" Target="https://doi.org/10.1093/ptj/pzad102" TargetMode="External"/><Relationship Id="rId194" Type="http://schemas.openxmlformats.org/officeDocument/2006/relationships/hyperlink" Target="https://doi.org/10.1093/ptj/pzad091" TargetMode="External"/><Relationship Id="rId208" Type="http://schemas.openxmlformats.org/officeDocument/2006/relationships/hyperlink" Target="https://doi.org/10.1093/ptj/pzad116" TargetMode="External"/><Relationship Id="rId229" Type="http://schemas.openxmlformats.org/officeDocument/2006/relationships/hyperlink" Target="mailto:jt2634@cumc.columbia.edu" TargetMode="External"/><Relationship Id="rId240" Type="http://schemas.openxmlformats.org/officeDocument/2006/relationships/hyperlink" Target="https://doi.org/10.1093/ptj/pzac145" TargetMode="External"/><Relationship Id="rId261" Type="http://schemas.openxmlformats.org/officeDocument/2006/relationships/hyperlink" Target="mailto:beaucm1@mcmaster.ca" TargetMode="External"/><Relationship Id="rId14" Type="http://schemas.openxmlformats.org/officeDocument/2006/relationships/hyperlink" Target="https://doi.org/10.1093/ptj/pzad006" TargetMode="External"/><Relationship Id="rId35" Type="http://schemas.openxmlformats.org/officeDocument/2006/relationships/hyperlink" Target="https://doi.org/10.1093/ptj/pzad023" TargetMode="External"/><Relationship Id="rId56" Type="http://schemas.openxmlformats.org/officeDocument/2006/relationships/hyperlink" Target="mailto:giovanni-berardi@uiowa.edu" TargetMode="External"/><Relationship Id="rId77" Type="http://schemas.openxmlformats.org/officeDocument/2006/relationships/hyperlink" Target="mailto:dillibe@usc.edu" TargetMode="External"/><Relationship Id="rId100" Type="http://schemas.openxmlformats.org/officeDocument/2006/relationships/hyperlink" Target="https://doi.org/10.1093/ptj/pzad054" TargetMode="External"/><Relationship Id="rId282" Type="http://schemas.openxmlformats.org/officeDocument/2006/relationships/hyperlink" Target="mailto:katrijn.klingels@uhasselt.be" TargetMode="External"/><Relationship Id="rId8" Type="http://schemas.openxmlformats.org/officeDocument/2006/relationships/hyperlink" Target="https://doi.org/10.1093/ptj/pzad003" TargetMode="External"/><Relationship Id="rId98" Type="http://schemas.openxmlformats.org/officeDocument/2006/relationships/hyperlink" Target="https://doi.org/10.1093/ptj/pzad057" TargetMode="External"/><Relationship Id="rId121" Type="http://schemas.openxmlformats.org/officeDocument/2006/relationships/hyperlink" Target="mailto:andreas.wallin@ki.se" TargetMode="External"/><Relationship Id="rId142" Type="http://schemas.openxmlformats.org/officeDocument/2006/relationships/hyperlink" Target="mailto:alanmjette@gmail.com" TargetMode="External"/><Relationship Id="rId163" Type="http://schemas.openxmlformats.org/officeDocument/2006/relationships/hyperlink" Target="mailto:roylatouche@yahoo.es" TargetMode="External"/><Relationship Id="rId184" Type="http://schemas.openxmlformats.org/officeDocument/2006/relationships/hyperlink" Target="https://doi.org/10.1093/ptj/pzad122" TargetMode="External"/><Relationship Id="rId219" Type="http://schemas.openxmlformats.org/officeDocument/2006/relationships/hyperlink" Target="mailto:kwalden@praxisinstitute.org" TargetMode="External"/><Relationship Id="rId230" Type="http://schemas.openxmlformats.org/officeDocument/2006/relationships/hyperlink" Target="https://doi.org/10.1093/ptj/pzac131" TargetMode="External"/><Relationship Id="rId251" Type="http://schemas.openxmlformats.org/officeDocument/2006/relationships/hyperlink" Target="https://doi.org/10.1093/ptj/pzac161" TargetMode="External"/><Relationship Id="rId25" Type="http://schemas.openxmlformats.org/officeDocument/2006/relationships/hyperlink" Target="https://doi.org/10.1093/ptj/pzad014" TargetMode="External"/><Relationship Id="rId46" Type="http://schemas.openxmlformats.org/officeDocument/2006/relationships/hyperlink" Target="mailto:jsosnoff@kumc.edu" TargetMode="External"/><Relationship Id="rId67" Type="http://schemas.openxmlformats.org/officeDocument/2006/relationships/hyperlink" Target="https://doi.org/10.1093/ptj/pzad040" TargetMode="External"/><Relationship Id="rId272" Type="http://schemas.openxmlformats.org/officeDocument/2006/relationships/hyperlink" Target="mailto:sabrina.eggmann@insel.ch" TargetMode="External"/><Relationship Id="rId88" Type="http://schemas.openxmlformats.org/officeDocument/2006/relationships/hyperlink" Target="mailto:corey.simon@duke.edu" TargetMode="External"/><Relationship Id="rId111" Type="http://schemas.openxmlformats.org/officeDocument/2006/relationships/hyperlink" Target="https://doi.org/10.1093/ptj/pzad060" TargetMode="External"/><Relationship Id="rId132" Type="http://schemas.openxmlformats.org/officeDocument/2006/relationships/hyperlink" Target="https://hdl.handle.net/11441/147603" TargetMode="External"/><Relationship Id="rId153" Type="http://schemas.openxmlformats.org/officeDocument/2006/relationships/hyperlink" Target="https://doi.org/10.1093/ptj/pzad085" TargetMode="External"/><Relationship Id="rId174" Type="http://schemas.openxmlformats.org/officeDocument/2006/relationships/hyperlink" Target="mailto:litian@sysush.com" TargetMode="External"/><Relationship Id="rId195" Type="http://schemas.openxmlformats.org/officeDocument/2006/relationships/hyperlink" Target="https://doi.org/10.1093/ptj/pzad084" TargetMode="External"/><Relationship Id="rId209" Type="http://schemas.openxmlformats.org/officeDocument/2006/relationships/hyperlink" Target="mailto:rmcgrath@csu.edu.au" TargetMode="External"/><Relationship Id="rId220" Type="http://schemas.openxmlformats.org/officeDocument/2006/relationships/hyperlink" Target="https://doi.org/10.1093/ptj/pzad098" TargetMode="External"/><Relationship Id="rId241" Type="http://schemas.openxmlformats.org/officeDocument/2006/relationships/hyperlink" Target="https://doi.org/10.1093/ptj/pzac142" TargetMode="External"/><Relationship Id="rId15" Type="http://schemas.openxmlformats.org/officeDocument/2006/relationships/hyperlink" Target="https://doi.org/10.1093/ptj/pzad011" TargetMode="External"/><Relationship Id="rId36" Type="http://schemas.openxmlformats.org/officeDocument/2006/relationships/hyperlink" Target="https://doi.org/10.1093/ptj/pzad026" TargetMode="External"/><Relationship Id="rId57" Type="http://schemas.openxmlformats.org/officeDocument/2006/relationships/hyperlink" Target="https://doi.org/10.1093/ptj/pzad020" TargetMode="External"/><Relationship Id="rId262" Type="http://schemas.openxmlformats.org/officeDocument/2006/relationships/hyperlink" Target="mailto:marta.pr@fundacionsegundaparte.org" TargetMode="External"/><Relationship Id="rId283" Type="http://schemas.openxmlformats.org/officeDocument/2006/relationships/hyperlink" Target="mailto:tdalager@health.sdu.dk" TargetMode="External"/><Relationship Id="rId78" Type="http://schemas.openxmlformats.org/officeDocument/2006/relationships/hyperlink" Target="https://doi.org/10.1093/ptj/pzad044" TargetMode="External"/><Relationship Id="rId99" Type="http://schemas.openxmlformats.org/officeDocument/2006/relationships/hyperlink" Target="mailto:arilelibh@gmail.com" TargetMode="External"/><Relationship Id="rId101" Type="http://schemas.openxmlformats.org/officeDocument/2006/relationships/hyperlink" Target="mailto:michaelsenstella@hotmail.com" TargetMode="External"/><Relationship Id="rId122" Type="http://schemas.openxmlformats.org/officeDocument/2006/relationships/hyperlink" Target="https://doi.org/10.1093/ptj/pzad063" TargetMode="External"/><Relationship Id="rId143" Type="http://schemas.openxmlformats.org/officeDocument/2006/relationships/hyperlink" Target="https://doi.org/10.1093/ptj/pzad077" TargetMode="External"/><Relationship Id="rId164" Type="http://schemas.openxmlformats.org/officeDocument/2006/relationships/hyperlink" Target="mailto:nchristensen@samuelmerritt.edu" TargetMode="External"/><Relationship Id="rId185" Type="http://schemas.openxmlformats.org/officeDocument/2006/relationships/hyperlink" Target="https://doi.org/10.1093/ptj/pzad101" TargetMode="External"/><Relationship Id="rId9" Type="http://schemas.openxmlformats.org/officeDocument/2006/relationships/hyperlink" Target="https://doi.org/10.1093/ptj/pzad002" TargetMode="External"/><Relationship Id="rId210" Type="http://schemas.openxmlformats.org/officeDocument/2006/relationships/hyperlink" Target="https://doi.org/10.1093/ptj/pzad111" TargetMode="External"/><Relationship Id="rId26" Type="http://schemas.openxmlformats.org/officeDocument/2006/relationships/hyperlink" Target="https://doi.org/10.1093/ptj/pzad018" TargetMode="External"/><Relationship Id="rId231" Type="http://schemas.openxmlformats.org/officeDocument/2006/relationships/hyperlink" Target="https://doi.org/10.1093/ptj/pzac148" TargetMode="External"/><Relationship Id="rId252" Type="http://schemas.openxmlformats.org/officeDocument/2006/relationships/hyperlink" Target="https://doi.org/10.1093/ptj/pzac162" TargetMode="External"/><Relationship Id="rId273" Type="http://schemas.openxmlformats.org/officeDocument/2006/relationships/hyperlink" Target="mailto:murillo.frazao@gmail.com" TargetMode="External"/><Relationship Id="rId47" Type="http://schemas.openxmlformats.org/officeDocument/2006/relationships/hyperlink" Target="https://doi.org/10.1093/ptj/pzad031" TargetMode="External"/><Relationship Id="rId68" Type="http://schemas.openxmlformats.org/officeDocument/2006/relationships/hyperlink" Target="mailto:david.nicholls@aut.ac.nz" TargetMode="External"/><Relationship Id="rId89" Type="http://schemas.openxmlformats.org/officeDocument/2006/relationships/hyperlink" Target="https://doi.org/10.1093/ptj/pzad048" TargetMode="External"/><Relationship Id="rId112" Type="http://schemas.openxmlformats.org/officeDocument/2006/relationships/hyperlink" Target="mailto:andrea.turolla@unibo.it" TargetMode="External"/><Relationship Id="rId133" Type="http://schemas.openxmlformats.org/officeDocument/2006/relationships/hyperlink" Target="https://doi.org/10.1093/ptj/pzad074" TargetMode="External"/><Relationship Id="rId154" Type="http://schemas.openxmlformats.org/officeDocument/2006/relationships/hyperlink" Target="https://doi.org/10.1093/ptj/pzad090" TargetMode="External"/><Relationship Id="rId175" Type="http://schemas.openxmlformats.org/officeDocument/2006/relationships/hyperlink" Target="https://doi.org/10.1093/ptj/pzad124" TargetMode="External"/><Relationship Id="rId196" Type="http://schemas.openxmlformats.org/officeDocument/2006/relationships/hyperlink" Target="https://doi.org/10.1093/ptj/pzad087" TargetMode="External"/><Relationship Id="rId200" Type="http://schemas.openxmlformats.org/officeDocument/2006/relationships/hyperlink" Target="mailto:mtovin@nova.edu" TargetMode="External"/><Relationship Id="rId16" Type="http://schemas.openxmlformats.org/officeDocument/2006/relationships/hyperlink" Target="mailto:lab397@drexel.edu" TargetMode="External"/><Relationship Id="rId221" Type="http://schemas.openxmlformats.org/officeDocument/2006/relationships/hyperlink" Target="mailto:lora.giangregorio@uwaterloo.ca" TargetMode="External"/><Relationship Id="rId242" Type="http://schemas.openxmlformats.org/officeDocument/2006/relationships/hyperlink" Target="https://doi.org/10.1093/ptj/pzac157" TargetMode="External"/><Relationship Id="rId263" Type="http://schemas.openxmlformats.org/officeDocument/2006/relationships/hyperlink" Target="mailto:augustine.devasahayam@uhn.ca" TargetMode="External"/><Relationship Id="rId284" Type="http://schemas.openxmlformats.org/officeDocument/2006/relationships/hyperlink" Target="mailto:saffordd@arcadia.edu" TargetMode="External"/><Relationship Id="rId37" Type="http://schemas.openxmlformats.org/officeDocument/2006/relationships/hyperlink" Target="mailto:alexander.garbin@cuanschutz.edu" TargetMode="External"/><Relationship Id="rId58" Type="http://schemas.openxmlformats.org/officeDocument/2006/relationships/hyperlink" Target="https://doi.org/10.1093/ptj/pzad034" TargetMode="External"/><Relationship Id="rId79" Type="http://schemas.openxmlformats.org/officeDocument/2006/relationships/hyperlink" Target="mailto:sally.wootton@health.nsw.gov.au" TargetMode="External"/><Relationship Id="rId102" Type="http://schemas.openxmlformats.org/officeDocument/2006/relationships/hyperlink" Target="https://doi.org/10.1093/ptj/pzad053" TargetMode="External"/><Relationship Id="rId123" Type="http://schemas.openxmlformats.org/officeDocument/2006/relationships/hyperlink" Target="https://doi.org/10.1093/ptj/pzad066" TargetMode="External"/><Relationship Id="rId144" Type="http://schemas.openxmlformats.org/officeDocument/2006/relationships/hyperlink" Target="mailto:joe@integrativepainscienceinstitute.com" TargetMode="External"/><Relationship Id="rId90" Type="http://schemas.openxmlformats.org/officeDocument/2006/relationships/hyperlink" Target="mailto:Lindsay.ballengee@duke.edu" TargetMode="External"/><Relationship Id="rId165" Type="http://schemas.openxmlformats.org/officeDocument/2006/relationships/hyperlink" Target="mailto:jared.powell@student.bond.edu.au" TargetMode="External"/><Relationship Id="rId186" Type="http://schemas.openxmlformats.org/officeDocument/2006/relationships/hyperlink" Target="mailto:angiept23@gmail.com" TargetMode="External"/><Relationship Id="rId211" Type="http://schemas.openxmlformats.org/officeDocument/2006/relationships/hyperlink" Target="mailto:harrisma@wustl.edu" TargetMode="External"/><Relationship Id="rId232" Type="http://schemas.openxmlformats.org/officeDocument/2006/relationships/hyperlink" Target="https://doi.org/10.1093/ptj/pzac136" TargetMode="External"/><Relationship Id="rId253" Type="http://schemas.openxmlformats.org/officeDocument/2006/relationships/hyperlink" Target="https://doi.org/10.1093/ptj/pzac163" TargetMode="External"/><Relationship Id="rId274" Type="http://schemas.openxmlformats.org/officeDocument/2006/relationships/hyperlink" Target="mailto:benedict.wand@nd.edu.au%20-%20lorimer.moseley@unisa.edu.au" TargetMode="External"/><Relationship Id="rId27" Type="http://schemas.openxmlformats.org/officeDocument/2006/relationships/hyperlink" Target="https://doi.org/10.1093/ptj/pzac086" TargetMode="External"/><Relationship Id="rId48" Type="http://schemas.openxmlformats.org/officeDocument/2006/relationships/hyperlink" Target="mailto:elizabeth.dean@ubc.ca" TargetMode="External"/><Relationship Id="rId69" Type="http://schemas.openxmlformats.org/officeDocument/2006/relationships/hyperlink" Target="https://doi.org/10.1093/ptj/pzad039" TargetMode="External"/><Relationship Id="rId113" Type="http://schemas.openxmlformats.org/officeDocument/2006/relationships/hyperlink" Target="https://doi.org/10.1093/ptj/pzad059" TargetMode="External"/><Relationship Id="rId134" Type="http://schemas.openxmlformats.org/officeDocument/2006/relationships/hyperlink" Target="mailto:Katherine.rethman@osumc.edu" TargetMode="External"/><Relationship Id="rId80" Type="http://schemas.openxmlformats.org/officeDocument/2006/relationships/hyperlink" Target="https://doi.org/10.1093/ptj/pzad137" TargetMode="External"/><Relationship Id="rId155" Type="http://schemas.openxmlformats.org/officeDocument/2006/relationships/hyperlink" Target="https://doi.org/10.1093/ptj/pzad088" TargetMode="External"/><Relationship Id="rId176" Type="http://schemas.openxmlformats.org/officeDocument/2006/relationships/hyperlink" Target="https://doi.org/10.1093/ptj/pzad128" TargetMode="External"/><Relationship Id="rId197" Type="http://schemas.openxmlformats.org/officeDocument/2006/relationships/hyperlink" Target="https://doi.org/10.1093/ptj/pzad083" TargetMode="External"/><Relationship Id="rId201" Type="http://schemas.openxmlformats.org/officeDocument/2006/relationships/hyperlink" Target="mailto:r.m.arensman-2@umcutrecht.nl" TargetMode="External"/><Relationship Id="rId222" Type="http://schemas.openxmlformats.org/officeDocument/2006/relationships/hyperlink" Target="https://doi.org/10.1093/ptj/pzad099" TargetMode="External"/><Relationship Id="rId243" Type="http://schemas.openxmlformats.org/officeDocument/2006/relationships/hyperlink" Target="https://doi.org/10.1093/ptj/pzac167" TargetMode="External"/><Relationship Id="rId264" Type="http://schemas.openxmlformats.org/officeDocument/2006/relationships/hyperlink" Target="mailto:nwashmut@samford.edu" TargetMode="External"/><Relationship Id="rId285" Type="http://schemas.openxmlformats.org/officeDocument/2006/relationships/hyperlink" Target="https://doi.org/10.1093/ptj/pzad086" TargetMode="External"/><Relationship Id="rId17" Type="http://schemas.openxmlformats.org/officeDocument/2006/relationships/hyperlink" Target="mailto:heather.hayes@hsc.utah.edu" TargetMode="External"/><Relationship Id="rId38" Type="http://schemas.openxmlformats.org/officeDocument/2006/relationships/hyperlink" Target="https://doi.org/10.1093/ptj/pzad024" TargetMode="External"/><Relationship Id="rId59" Type="http://schemas.openxmlformats.org/officeDocument/2006/relationships/hyperlink" Target="https://doi.org/10.1093/ptj/pzad035" TargetMode="External"/><Relationship Id="rId103" Type="http://schemas.openxmlformats.org/officeDocument/2006/relationships/hyperlink" Target="mailto:Jennifer.Stevens-Lapsley@cuanschutz.edu" TargetMode="External"/><Relationship Id="rId124" Type="http://schemas.openxmlformats.org/officeDocument/2006/relationships/hyperlink" Target="https://doi.org/10.1093/ptj/pzad049" TargetMode="External"/><Relationship Id="rId70" Type="http://schemas.openxmlformats.org/officeDocument/2006/relationships/hyperlink" Target="mailto:bas.cijs@hu.nl" TargetMode="External"/><Relationship Id="rId91" Type="http://schemas.openxmlformats.org/officeDocument/2006/relationships/hyperlink" Target="https://doi.org/10.1093/ptj/pzad050" TargetMode="External"/><Relationship Id="rId145" Type="http://schemas.openxmlformats.org/officeDocument/2006/relationships/hyperlink" Target="https://doi.org/10.1093/ptj/pzad061" TargetMode="External"/><Relationship Id="rId166" Type="http://schemas.openxmlformats.org/officeDocument/2006/relationships/hyperlink" Target="mailto:Edward.mulligan@tufts.edu" TargetMode="External"/><Relationship Id="rId187" Type="http://schemas.openxmlformats.org/officeDocument/2006/relationships/hyperlink" Target="javascript:;" TargetMode="External"/><Relationship Id="rId1" Type="http://schemas.openxmlformats.org/officeDocument/2006/relationships/hyperlink" Target="https://doi.org/10.1093/ptj/pzac171" TargetMode="External"/><Relationship Id="rId212" Type="http://schemas.openxmlformats.org/officeDocument/2006/relationships/hyperlink" Target="https://doi.org/10.1093/ptj/pzad108" TargetMode="External"/><Relationship Id="rId233" Type="http://schemas.openxmlformats.org/officeDocument/2006/relationships/hyperlink" Target="https://doi.org/10.1093/ptj/pzac132" TargetMode="External"/><Relationship Id="rId254" Type="http://schemas.openxmlformats.org/officeDocument/2006/relationships/hyperlink" Target="https://doi.org/10.1093/ptj/pzac164" TargetMode="External"/><Relationship Id="rId28" Type="http://schemas.openxmlformats.org/officeDocument/2006/relationships/hyperlink" Target="https://doi.org/10.1093/ptj/pzad017" TargetMode="External"/><Relationship Id="rId49" Type="http://schemas.openxmlformats.org/officeDocument/2006/relationships/hyperlink" Target="https://doi.org/10.1093/ptj/pzad156" TargetMode="External"/><Relationship Id="rId114" Type="http://schemas.openxmlformats.org/officeDocument/2006/relationships/hyperlink" Target="https://dash.nichd.nih.gov/" TargetMode="External"/><Relationship Id="rId275" Type="http://schemas.openxmlformats.org/officeDocument/2006/relationships/hyperlink" Target="mailto:baraa.alsulaimani@monash.edu" TargetMode="External"/><Relationship Id="rId60" Type="http://schemas.openxmlformats.org/officeDocument/2006/relationships/hyperlink" Target="https://doi.org/10.1093/ptj/pzad036" TargetMode="External"/><Relationship Id="rId81" Type="http://schemas.openxmlformats.org/officeDocument/2006/relationships/hyperlink" Target="https://doi.org/10.1093/ptj/pzad150" TargetMode="External"/><Relationship Id="rId135" Type="http://schemas.openxmlformats.org/officeDocument/2006/relationships/hyperlink" Target="https://doi.org/10.1093/ptj/pzad075" TargetMode="External"/><Relationship Id="rId156" Type="http://schemas.openxmlformats.org/officeDocument/2006/relationships/hyperlink" Target="https://doi.org/10.1093/ptj/pzad093" TargetMode="External"/><Relationship Id="rId177" Type="http://schemas.openxmlformats.org/officeDocument/2006/relationships/hyperlink" Target="mailto:j.hill@keele.ac.uk" TargetMode="External"/><Relationship Id="rId198" Type="http://schemas.openxmlformats.org/officeDocument/2006/relationships/hyperlink" Target="mailto:ddeutscher@nethealth.com" TargetMode="External"/><Relationship Id="rId202" Type="http://schemas.openxmlformats.org/officeDocument/2006/relationships/hyperlink" Target="mailto:lmgiangr@uwaterloo.ca" TargetMode="External"/><Relationship Id="rId223" Type="http://schemas.openxmlformats.org/officeDocument/2006/relationships/hyperlink" Target="https://doi.org/10.1093/ptj/pzad089" TargetMode="External"/><Relationship Id="rId244" Type="http://schemas.openxmlformats.org/officeDocument/2006/relationships/hyperlink" Target="https://doi.org/10.1093/ptj/pzac151" TargetMode="External"/><Relationship Id="rId18" Type="http://schemas.openxmlformats.org/officeDocument/2006/relationships/hyperlink" Target="https://doi.org/10.1093/ptj/pzad009" TargetMode="External"/><Relationship Id="rId39" Type="http://schemas.openxmlformats.org/officeDocument/2006/relationships/hyperlink" Target="mailto:L.Bainbridge@curtin.edu.au" TargetMode="External"/><Relationship Id="rId265" Type="http://schemas.openxmlformats.org/officeDocument/2006/relationships/hyperlink" Target="https://doi.org/10.1101/2022.01.27.22269969" TargetMode="External"/><Relationship Id="rId286" Type="http://schemas.openxmlformats.org/officeDocument/2006/relationships/hyperlink" Target="mailto:anna.m.sandberg@vgregion.se" TargetMode="External"/><Relationship Id="rId50" Type="http://schemas.openxmlformats.org/officeDocument/2006/relationships/hyperlink" Target="https://doi.org/10.1093/ptj/pzad148" TargetMode="External"/><Relationship Id="rId104" Type="http://schemas.openxmlformats.org/officeDocument/2006/relationships/hyperlink" Target="https://doi.org/10.1093/ptj/pzad055" TargetMode="External"/><Relationship Id="rId125" Type="http://schemas.openxmlformats.org/officeDocument/2006/relationships/hyperlink" Target="https://doi.org/10.1093/ptj/pzad070" TargetMode="External"/><Relationship Id="rId146" Type="http://schemas.openxmlformats.org/officeDocument/2006/relationships/hyperlink" Target="https://doi.org/10.1093/ptj/pzad067" TargetMode="External"/><Relationship Id="rId167" Type="http://schemas.openxmlformats.org/officeDocument/2006/relationships/hyperlink" Target="mailto:torunn.askim@ntnu.no" TargetMode="External"/><Relationship Id="rId188" Type="http://schemas.openxmlformats.org/officeDocument/2006/relationships/hyperlink" Target="mailto:siriani@fmrp.usp.br" TargetMode="External"/><Relationship Id="rId71" Type="http://schemas.openxmlformats.org/officeDocument/2006/relationships/hyperlink" Target="https://doi.org/10.1093/ptj/pzad041" TargetMode="External"/><Relationship Id="rId92" Type="http://schemas.openxmlformats.org/officeDocument/2006/relationships/hyperlink" Target="mailto:alanmjette@gmail.com" TargetMode="External"/><Relationship Id="rId213" Type="http://schemas.openxmlformats.org/officeDocument/2006/relationships/hyperlink" Target="mailto:b.noehren@uky.edu" TargetMode="External"/><Relationship Id="rId234" Type="http://schemas.openxmlformats.org/officeDocument/2006/relationships/hyperlink" Target="https://doi.org/10.1093/ptj/pzac153" TargetMode="External"/><Relationship Id="rId2" Type="http://schemas.openxmlformats.org/officeDocument/2006/relationships/hyperlink" Target="https://doi.org/10.1093/ptj/pzac158" TargetMode="External"/><Relationship Id="rId29" Type="http://schemas.openxmlformats.org/officeDocument/2006/relationships/hyperlink" Target="https://doi.org/10.1093/ptj/pzad157" TargetMode="External"/><Relationship Id="rId255" Type="http://schemas.openxmlformats.org/officeDocument/2006/relationships/hyperlink" Target="https://doi.org/10.1093/ptj/pzac169" TargetMode="External"/><Relationship Id="rId276" Type="http://schemas.openxmlformats.org/officeDocument/2006/relationships/hyperlink" Target="mailto:jtjakiel@udel.edu" TargetMode="External"/><Relationship Id="rId40" Type="http://schemas.openxmlformats.org/officeDocument/2006/relationships/hyperlink" Target="https://doi.org/10.1093/ptj/pzad028" TargetMode="External"/><Relationship Id="rId115" Type="http://schemas.openxmlformats.org/officeDocument/2006/relationships/hyperlink" Target="mailto:borellofrance@retiree.duq.edu" TargetMode="External"/><Relationship Id="rId136" Type="http://schemas.openxmlformats.org/officeDocument/2006/relationships/hyperlink" Target="mailto:paltenbu@iu.edu" TargetMode="External"/><Relationship Id="rId157" Type="http://schemas.openxmlformats.org/officeDocument/2006/relationships/hyperlink" Target="https://doi.org/10.1093/ptj/pzad092" TargetMode="External"/><Relationship Id="rId178" Type="http://schemas.openxmlformats.org/officeDocument/2006/relationships/hyperlink" Target="https://doi.org/10.1093/ptj/pzad125" TargetMode="External"/><Relationship Id="rId61" Type="http://schemas.openxmlformats.org/officeDocument/2006/relationships/hyperlink" Target="mailto:kenny.venere@nyulangone.org" TargetMode="External"/><Relationship Id="rId82" Type="http://schemas.openxmlformats.org/officeDocument/2006/relationships/hyperlink" Target="https://doi.org/10.1093/ptj/pzad100" TargetMode="External"/><Relationship Id="rId199" Type="http://schemas.openxmlformats.org/officeDocument/2006/relationships/hyperlink" Target="mailto:christopher.joyce@mcphs.edu" TargetMode="External"/><Relationship Id="rId203" Type="http://schemas.openxmlformats.org/officeDocument/2006/relationships/hyperlink" Target="mailto:tkimberley@mgh.harvard.edu" TargetMode="External"/><Relationship Id="rId19" Type="http://schemas.openxmlformats.org/officeDocument/2006/relationships/hyperlink" Target="https://doi.org/10.1093/ptj/pzad012" TargetMode="External"/><Relationship Id="rId224" Type="http://schemas.openxmlformats.org/officeDocument/2006/relationships/hyperlink" Target="https://doi.org/10.1093/ptj/pzad095" TargetMode="External"/><Relationship Id="rId245" Type="http://schemas.openxmlformats.org/officeDocument/2006/relationships/hyperlink" Target="https://doi.org/10.1093/ptj/pzac159" TargetMode="External"/><Relationship Id="rId266" Type="http://schemas.openxmlformats.org/officeDocument/2006/relationships/hyperlink" Target="mailto:sbwechsler1@gmail.com" TargetMode="External"/><Relationship Id="rId287" Type="http://schemas.openxmlformats.org/officeDocument/2006/relationships/table" Target="../tables/table2.xml"/><Relationship Id="rId30" Type="http://schemas.openxmlformats.org/officeDocument/2006/relationships/hyperlink" Target="https://doi.org/10.1093/ptj/pzad016" TargetMode="External"/><Relationship Id="rId105" Type="http://schemas.openxmlformats.org/officeDocument/2006/relationships/hyperlink" Target="mailto:i.denuijl@erasmusmc.nl" TargetMode="External"/><Relationship Id="rId126" Type="http://schemas.openxmlformats.org/officeDocument/2006/relationships/hyperlink" Target="https://doi.org/10.1093/ptj/pzad069" TargetMode="External"/><Relationship Id="rId147" Type="http://schemas.openxmlformats.org/officeDocument/2006/relationships/hyperlink" Target="mailto:cbise@pitt.edu" TargetMode="External"/><Relationship Id="rId168" Type="http://schemas.openxmlformats.org/officeDocument/2006/relationships/hyperlink" Target="https://doi.org/10.1093/ptj/pzad138" TargetMode="External"/><Relationship Id="rId51" Type="http://schemas.openxmlformats.org/officeDocument/2006/relationships/hyperlink" Target="https://doi.org/10.1093/ptj/pzad029" TargetMode="External"/><Relationship Id="rId72" Type="http://schemas.openxmlformats.org/officeDocument/2006/relationships/hyperlink" Target="mailto:practice@apta.org" TargetMode="External"/><Relationship Id="rId93" Type="http://schemas.openxmlformats.org/officeDocument/2006/relationships/hyperlink" Target="https://doi.org/10.1093/ptj/pzad043" TargetMode="External"/><Relationship Id="rId189" Type="http://schemas.openxmlformats.org/officeDocument/2006/relationships/hyperlink" Target="https://doi.org/10.1093/ptj/pzad119" TargetMode="External"/><Relationship Id="rId3" Type="http://schemas.openxmlformats.org/officeDocument/2006/relationships/hyperlink" Target="https://doi.org/10.1093/ptj/pzac170" TargetMode="External"/><Relationship Id="rId214" Type="http://schemas.openxmlformats.org/officeDocument/2006/relationships/hyperlink" Target="https://doi.org/10.1093/ptj/pzad109" TargetMode="External"/><Relationship Id="rId235" Type="http://schemas.openxmlformats.org/officeDocument/2006/relationships/hyperlink" Target="https://doi.org/10.1093/ptj/pzac154" TargetMode="External"/><Relationship Id="rId256" Type="http://schemas.openxmlformats.org/officeDocument/2006/relationships/hyperlink" Target="https://doi.org/10.1093/ptj/pzac130" TargetMode="External"/><Relationship Id="rId277" Type="http://schemas.openxmlformats.org/officeDocument/2006/relationships/hyperlink" Target="mailto:josh.faulkner@vuw.ac.nz" TargetMode="External"/><Relationship Id="rId116" Type="http://schemas.openxmlformats.org/officeDocument/2006/relationships/hyperlink" Target="https://doi.org/10.1093/ptj/pzad062" TargetMode="External"/><Relationship Id="rId137" Type="http://schemas.openxmlformats.org/officeDocument/2006/relationships/hyperlink" Target="https://doi.org/10.1093/ptj/pzad071" TargetMode="External"/><Relationship Id="rId158" Type="http://schemas.openxmlformats.org/officeDocument/2006/relationships/hyperlink" Target="mailto:dgwhit@med.umich.edu" TargetMode="External"/><Relationship Id="rId20" Type="http://schemas.openxmlformats.org/officeDocument/2006/relationships/hyperlink" Target="https://doi.org/10.1093/ptj/pzad010" TargetMode="External"/><Relationship Id="rId41" Type="http://schemas.openxmlformats.org/officeDocument/2006/relationships/hyperlink" Target="https://doi.org/10.1093/ptj/pzad025" TargetMode="External"/><Relationship Id="rId62" Type="http://schemas.openxmlformats.org/officeDocument/2006/relationships/hyperlink" Target="mailto:puthoffmichaell@sau.edu" TargetMode="External"/><Relationship Id="rId83" Type="http://schemas.openxmlformats.org/officeDocument/2006/relationships/hyperlink" Target="https://fitbir.nih.gov/portal/study/viewStudyAction!view.action?studyId=FITBIR-STUDY0000379" TargetMode="External"/><Relationship Id="rId179" Type="http://schemas.openxmlformats.org/officeDocument/2006/relationships/hyperlink" Target="mailto:shoemami@gvsu.edu" TargetMode="External"/><Relationship Id="rId190" Type="http://schemas.openxmlformats.org/officeDocument/2006/relationships/hyperlink" Target="https://doi.org/10.1093/ptj/pzad117" TargetMode="External"/><Relationship Id="rId204" Type="http://schemas.openxmlformats.org/officeDocument/2006/relationships/hyperlink" Target="mailto:anna.arnal@uv.es" TargetMode="External"/><Relationship Id="rId225" Type="http://schemas.openxmlformats.org/officeDocument/2006/relationships/hyperlink" Target="https://doi.org/10.1093/ptj/pzad045" TargetMode="External"/><Relationship Id="rId246" Type="http://schemas.openxmlformats.org/officeDocument/2006/relationships/hyperlink" Target="https://doi.org/10.1093/ptj/pzac139" TargetMode="External"/><Relationship Id="rId267" Type="http://schemas.openxmlformats.org/officeDocument/2006/relationships/hyperlink" Target="mailto:deriuf@uniss.it" TargetMode="External"/><Relationship Id="rId106" Type="http://schemas.openxmlformats.org/officeDocument/2006/relationships/hyperlink" Target="https://easy.dans.knaw.nl/ui/datasets/id/easy-dataset:204552" TargetMode="External"/><Relationship Id="rId127" Type="http://schemas.openxmlformats.org/officeDocument/2006/relationships/hyperlink" Target="mailto:Harpasr@gmail.com" TargetMode="External"/><Relationship Id="rId10" Type="http://schemas.openxmlformats.org/officeDocument/2006/relationships/hyperlink" Target="https://doi.org/10.1093/ptj/pzac168" TargetMode="External"/><Relationship Id="rId31" Type="http://schemas.openxmlformats.org/officeDocument/2006/relationships/hyperlink" Target="https://doi.org/10.1093/ptj/pzad015" TargetMode="External"/><Relationship Id="rId52" Type="http://schemas.openxmlformats.org/officeDocument/2006/relationships/hyperlink" Target="https://doi.org/10.1093/ptj/pzad030" TargetMode="External"/><Relationship Id="rId73" Type="http://schemas.openxmlformats.org/officeDocument/2006/relationships/hyperlink" Target="https://doi.org/10.1093/ptj/pzad149" TargetMode="External"/><Relationship Id="rId94" Type="http://schemas.openxmlformats.org/officeDocument/2006/relationships/hyperlink" Target="https://doi.org/10.1093/ptj/pzad051" TargetMode="External"/><Relationship Id="rId148" Type="http://schemas.openxmlformats.org/officeDocument/2006/relationships/hyperlink" Target="https://doi.org/10.1093/ptj/pzad072" TargetMode="External"/><Relationship Id="rId169" Type="http://schemas.openxmlformats.org/officeDocument/2006/relationships/hyperlink" Target="mailto:justicecat@gmail.com" TargetMode="External"/><Relationship Id="rId4" Type="http://schemas.openxmlformats.org/officeDocument/2006/relationships/hyperlink" Target="mailto:andrew-post@uiowa.edu" TargetMode="External"/><Relationship Id="rId180" Type="http://schemas.openxmlformats.org/officeDocument/2006/relationships/hyperlink" Target="https://doi.org/10.1093/ptj/pzad126" TargetMode="External"/><Relationship Id="rId215" Type="http://schemas.openxmlformats.org/officeDocument/2006/relationships/hyperlink" Target="mailto:kuspinaa@mcmaster.ca" TargetMode="External"/><Relationship Id="rId236" Type="http://schemas.openxmlformats.org/officeDocument/2006/relationships/hyperlink" Target="https://doi.org/10.1093/ptj/pzac146" TargetMode="External"/><Relationship Id="rId257" Type="http://schemas.openxmlformats.org/officeDocument/2006/relationships/hyperlink" Target="mailto:Dapplebaum@mghihp.edu" TargetMode="External"/><Relationship Id="rId278" Type="http://schemas.openxmlformats.org/officeDocument/2006/relationships/hyperlink" Target="mailto:ruvistay.gutierrez@gmail.com" TargetMode="External"/><Relationship Id="rId42" Type="http://schemas.openxmlformats.org/officeDocument/2006/relationships/hyperlink" Target="mailto:johanna.fritz@mdu.se" TargetMode="External"/><Relationship Id="rId84" Type="http://schemas.openxmlformats.org/officeDocument/2006/relationships/hyperlink" Target="mailto:kmac@med.unc.edu" TargetMode="External"/><Relationship Id="rId138" Type="http://schemas.openxmlformats.org/officeDocument/2006/relationships/hyperlink" Target="mailto:dunlappm@pitt.edu" TargetMode="External"/><Relationship Id="rId191" Type="http://schemas.openxmlformats.org/officeDocument/2006/relationships/hyperlink" Target="https://doi.org/10.1093/ptj/pzad118" TargetMode="External"/><Relationship Id="rId205" Type="http://schemas.openxmlformats.org/officeDocument/2006/relationships/hyperlink" Target="mailto:dschmidt@hcpa.edu.br" TargetMode="External"/><Relationship Id="rId247" Type="http://schemas.openxmlformats.org/officeDocument/2006/relationships/hyperlink" Target="https://doi.org/10.1093/ptj/pzac166" TargetMode="External"/><Relationship Id="rId107" Type="http://schemas.openxmlformats.org/officeDocument/2006/relationships/hyperlink" Target="https://doi.org/10.1093/ptj/pzad058" TargetMode="External"/><Relationship Id="rId11" Type="http://schemas.openxmlformats.org/officeDocument/2006/relationships/hyperlink" Target="https://doi.org/10.1093/ptj/pzad005" TargetMode="External"/><Relationship Id="rId53" Type="http://schemas.openxmlformats.org/officeDocument/2006/relationships/hyperlink" Target="mailto:srpeterson01@atsu.edu" TargetMode="External"/><Relationship Id="rId149" Type="http://schemas.openxmlformats.org/officeDocument/2006/relationships/hyperlink" Target="https://doi.org/10.1093/ptj/pzad078" TargetMode="External"/><Relationship Id="rId95" Type="http://schemas.openxmlformats.org/officeDocument/2006/relationships/hyperlink" Target="mailto:l.cahalin@miami.edu" TargetMode="External"/><Relationship Id="rId160" Type="http://schemas.openxmlformats.org/officeDocument/2006/relationships/hyperlink" Target="mailto:merrill.landers@unlv.edu" TargetMode="External"/><Relationship Id="rId216" Type="http://schemas.openxmlformats.org/officeDocument/2006/relationships/hyperlink" Target="https://doi.org/10.1093/ptj/pzad107" TargetMode="External"/><Relationship Id="rId258" Type="http://schemas.openxmlformats.org/officeDocument/2006/relationships/hyperlink" Target="mailto:jsmoliga@highpoint.edu" TargetMode="External"/><Relationship Id="rId22" Type="http://schemas.openxmlformats.org/officeDocument/2006/relationships/hyperlink" Target="https://doi.org/10.1093/Ptj/pzac108" TargetMode="External"/><Relationship Id="rId64" Type="http://schemas.openxmlformats.org/officeDocument/2006/relationships/hyperlink" Target="mailto:k_oyake@shinshu-u.ac.jp" TargetMode="External"/><Relationship Id="rId118" Type="http://schemas.openxmlformats.org/officeDocument/2006/relationships/hyperlink" Target="https://doi.org/10.1093/ptj/pzad064"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doi.org/10.1093/ptj/pzad155" TargetMode="External"/><Relationship Id="rId18" Type="http://schemas.openxmlformats.org/officeDocument/2006/relationships/hyperlink" Target="mailto:shawnfarrokhi@gmail.com" TargetMode="External"/><Relationship Id="rId26" Type="http://schemas.openxmlformats.org/officeDocument/2006/relationships/hyperlink" Target="mailto:brodie.sakakibara@ubc.ca" TargetMode="External"/><Relationship Id="rId39" Type="http://schemas.openxmlformats.org/officeDocument/2006/relationships/hyperlink" Target="mailto:rleir@unileon.es" TargetMode="External"/><Relationship Id="rId21" Type="http://schemas.openxmlformats.org/officeDocument/2006/relationships/hyperlink" Target="https://clinicaltrials.gov/study/NCT05103462" TargetMode="External"/><Relationship Id="rId34" Type="http://schemas.openxmlformats.org/officeDocument/2006/relationships/hyperlink" Target="https://doi.org/10.1093/ptj/pzae016" TargetMode="External"/><Relationship Id="rId42" Type="http://schemas.openxmlformats.org/officeDocument/2006/relationships/hyperlink" Target="https://clinicaltrials.gov/study/NCT02066935" TargetMode="External"/><Relationship Id="rId47" Type="http://schemas.openxmlformats.org/officeDocument/2006/relationships/hyperlink" Target="https://academic.oup.com/ptj/article/104/10/pzae150/7848399" TargetMode="External"/><Relationship Id="rId50" Type="http://schemas.openxmlformats.org/officeDocument/2006/relationships/hyperlink" Target="https://academic.oup.com/ptj/article/104/12/pzae169/7929385" TargetMode="External"/><Relationship Id="rId7" Type="http://schemas.openxmlformats.org/officeDocument/2006/relationships/hyperlink" Target="mailto:marika.demers@umontreal.ca" TargetMode="External"/><Relationship Id="rId2" Type="http://schemas.openxmlformats.org/officeDocument/2006/relationships/hyperlink" Target="mailto:matthew.miller4@ucsf.edu" TargetMode="External"/><Relationship Id="rId16" Type="http://schemas.openxmlformats.org/officeDocument/2006/relationships/hyperlink" Target="https://doi.org/10.1093/ptj/pzae004" TargetMode="External"/><Relationship Id="rId29" Type="http://schemas.openxmlformats.org/officeDocument/2006/relationships/hyperlink" Target="mailto:rreoli1@jhmi.edu" TargetMode="External"/><Relationship Id="rId11" Type="http://schemas.openxmlformats.org/officeDocument/2006/relationships/hyperlink" Target="https://ensaiosclinicos.gov.br/rg/RBR-653xcn" TargetMode="External"/><Relationship Id="rId24" Type="http://schemas.openxmlformats.org/officeDocument/2006/relationships/hyperlink" Target="mailto:Pierce.Boyne@uc.edu" TargetMode="External"/><Relationship Id="rId32" Type="http://schemas.openxmlformats.org/officeDocument/2006/relationships/hyperlink" Target="https://doi.org/10.1093/ptj/pzae046" TargetMode="External"/><Relationship Id="rId37" Type="http://schemas.openxmlformats.org/officeDocument/2006/relationships/hyperlink" Target="mailto:anna.andersson-watz@regionorebrolan.se" TargetMode="External"/><Relationship Id="rId40" Type="http://schemas.openxmlformats.org/officeDocument/2006/relationships/hyperlink" Target="mailto:leonardo.pellicciari@gmail.com" TargetMode="External"/><Relationship Id="rId45" Type="http://schemas.openxmlformats.org/officeDocument/2006/relationships/hyperlink" Target="https://academic.oup.com/ptj/article/104/10/pzae120/7746108" TargetMode="External"/><Relationship Id="rId53" Type="http://schemas.openxmlformats.org/officeDocument/2006/relationships/hyperlink" Target="https://academic.oup.com/ptj/article/104/12/pzae163/7926936" TargetMode="External"/><Relationship Id="rId5" Type="http://schemas.openxmlformats.org/officeDocument/2006/relationships/hyperlink" Target="mailto:neymeziat@gmail.com" TargetMode="External"/><Relationship Id="rId10" Type="http://schemas.openxmlformats.org/officeDocument/2006/relationships/hyperlink" Target="mailto:sgombatto@sdsu.edu" TargetMode="External"/><Relationship Id="rId19" Type="http://schemas.openxmlformats.org/officeDocument/2006/relationships/hyperlink" Target="https://clinicaltrials.gov/study/NCT02920866" TargetMode="External"/><Relationship Id="rId31" Type="http://schemas.openxmlformats.org/officeDocument/2006/relationships/hyperlink" Target="https://doi.org/10.1093/ptj/pzae002" TargetMode="External"/><Relationship Id="rId44" Type="http://schemas.openxmlformats.org/officeDocument/2006/relationships/hyperlink" Target="https://academic.oup.com/ptj/article/104/10/pzae136/7759394" TargetMode="External"/><Relationship Id="rId52" Type="http://schemas.openxmlformats.org/officeDocument/2006/relationships/hyperlink" Target="https://academic.oup.com/ptj/article/104/12/pzae165/7928551" TargetMode="External"/><Relationship Id="rId4" Type="http://schemas.openxmlformats.org/officeDocument/2006/relationships/hyperlink" Target="https://doi.org/10.1093/ptj/pzad145" TargetMode="External"/><Relationship Id="rId9" Type="http://schemas.openxmlformats.org/officeDocument/2006/relationships/hyperlink" Target="mailto:louawad@bu.edu" TargetMode="External"/><Relationship Id="rId14" Type="http://schemas.openxmlformats.org/officeDocument/2006/relationships/hyperlink" Target="mailto:laura.swink@colostate.edu" TargetMode="External"/><Relationship Id="rId22" Type="http://schemas.openxmlformats.org/officeDocument/2006/relationships/hyperlink" Target="mailto:kevin.mclaughlin@jhmi.edu" TargetMode="External"/><Relationship Id="rId27" Type="http://schemas.openxmlformats.org/officeDocument/2006/relationships/hyperlink" Target="https://doi.org/10.1093/ptj/pzad158" TargetMode="External"/><Relationship Id="rId30" Type="http://schemas.openxmlformats.org/officeDocument/2006/relationships/hyperlink" Target="https://doi.org/10.1093/ptj/pzad170" TargetMode="External"/><Relationship Id="rId35" Type="http://schemas.openxmlformats.org/officeDocument/2006/relationships/hyperlink" Target="mailto:honghongji-2005@163.com" TargetMode="External"/><Relationship Id="rId43" Type="http://schemas.openxmlformats.org/officeDocument/2006/relationships/hyperlink" Target="mailto:tkrasovsk@univ.haifa.ac.il" TargetMode="External"/><Relationship Id="rId48" Type="http://schemas.openxmlformats.org/officeDocument/2006/relationships/hyperlink" Target="https://academic.oup.com/ptj/article/104/10/pzae140/7833615" TargetMode="External"/><Relationship Id="rId8" Type="http://schemas.openxmlformats.org/officeDocument/2006/relationships/hyperlink" Target="mailto:jeng@ntu.edu.tw" TargetMode="External"/><Relationship Id="rId51" Type="http://schemas.openxmlformats.org/officeDocument/2006/relationships/hyperlink" Target="https://clinicaltrials.gov/study/NCT05216302" TargetMode="External"/><Relationship Id="rId3" Type="http://schemas.openxmlformats.org/officeDocument/2006/relationships/hyperlink" Target="https://doi.org/10.1093/ptj/pzad114" TargetMode="External"/><Relationship Id="rId12" Type="http://schemas.openxmlformats.org/officeDocument/2006/relationships/hyperlink" Target="mailto:anaellen13@gmail.com" TargetMode="External"/><Relationship Id="rId17" Type="http://schemas.openxmlformats.org/officeDocument/2006/relationships/hyperlink" Target="https://doi.org/10.1093/ptj/pzae013" TargetMode="External"/><Relationship Id="rId25" Type="http://schemas.openxmlformats.org/officeDocument/2006/relationships/hyperlink" Target="https://doi.org/10.1101/2022.12.30.522346" TargetMode="External"/><Relationship Id="rId33" Type="http://schemas.openxmlformats.org/officeDocument/2006/relationships/hyperlink" Target="https://doi.org/10.1093/ptj/pzae032" TargetMode="External"/><Relationship Id="rId38" Type="http://schemas.openxmlformats.org/officeDocument/2006/relationships/hyperlink" Target="mailto:xksyi@126.com" TargetMode="External"/><Relationship Id="rId46" Type="http://schemas.openxmlformats.org/officeDocument/2006/relationships/hyperlink" Target="https://academic.oup.com/ptj/article/104/10/pzae062/7646426" TargetMode="External"/><Relationship Id="rId20" Type="http://schemas.openxmlformats.org/officeDocument/2006/relationships/hyperlink" Target="mailto:Dana.Judd@cuanschutz.edu" TargetMode="External"/><Relationship Id="rId41" Type="http://schemas.openxmlformats.org/officeDocument/2006/relationships/hyperlink" Target="https://clinicaltrials.gov/study/NCT04749823" TargetMode="External"/><Relationship Id="rId1" Type="http://schemas.openxmlformats.org/officeDocument/2006/relationships/hyperlink" Target="mailto:mia.palazzo@nyulangone.org" TargetMode="External"/><Relationship Id="rId6" Type="http://schemas.openxmlformats.org/officeDocument/2006/relationships/hyperlink" Target="https://doi.org/10.1093/ptj/pzae008" TargetMode="External"/><Relationship Id="rId15" Type="http://schemas.openxmlformats.org/officeDocument/2006/relationships/hyperlink" Target="mailto:n.cordeirodacosta@uq.edu.au" TargetMode="External"/><Relationship Id="rId23" Type="http://schemas.openxmlformats.org/officeDocument/2006/relationships/hyperlink" Target="https://doi.org/10.1093/ptj/pzad159" TargetMode="External"/><Relationship Id="rId28" Type="http://schemas.openxmlformats.org/officeDocument/2006/relationships/hyperlink" Target="https://doi.org/10.1093/ptj/pzad166" TargetMode="External"/><Relationship Id="rId36" Type="http://schemas.openxmlformats.org/officeDocument/2006/relationships/hyperlink" Target="mailto:agalgon@sju.edu" TargetMode="External"/><Relationship Id="rId49" Type="http://schemas.openxmlformats.org/officeDocument/2006/relationships/hyperlink" Target="https://academic.oup.com/ptj/article/104/11/pzae104/7718520"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doi.org/10.1016/j.jphys.2024.02.006" TargetMode="External"/><Relationship Id="rId671" Type="http://schemas.openxmlformats.org/officeDocument/2006/relationships/hyperlink" Target="mailto:jente.bontinck@Ugent.be" TargetMode="External"/><Relationship Id="rId21" Type="http://schemas.openxmlformats.org/officeDocument/2006/relationships/hyperlink" Target="mailto:susan.marzolini@uhn.ca" TargetMode="External"/><Relationship Id="rId324" Type="http://schemas.openxmlformats.org/officeDocument/2006/relationships/hyperlink" Target="mailto:m.saito.tl@juntendo.ac.jp" TargetMode="External"/><Relationship Id="rId531" Type="http://schemas.openxmlformats.org/officeDocument/2006/relationships/hyperlink" Target="https://doi.org/10.1093/ptj/pzae008" TargetMode="External"/><Relationship Id="rId629" Type="http://schemas.openxmlformats.org/officeDocument/2006/relationships/hyperlink" Target="mailto:sabine.vesting@gu.se" TargetMode="External"/><Relationship Id="rId170" Type="http://schemas.openxmlformats.org/officeDocument/2006/relationships/hyperlink" Target="https://doi.org/10.1016/j.jphys.2024.08.008" TargetMode="External"/><Relationship Id="rId268" Type="http://schemas.openxmlformats.org/officeDocument/2006/relationships/hyperlink" Target="mailto:jean-sebastien.roy@fmed.ulaval.ca" TargetMode="External"/><Relationship Id="rId475" Type="http://schemas.openxmlformats.org/officeDocument/2006/relationships/hyperlink" Target="mailto:Kevin.McLaughlin@jhmi.edu" TargetMode="External"/><Relationship Id="rId682" Type="http://schemas.openxmlformats.org/officeDocument/2006/relationships/hyperlink" Target="https://doi.org/10.1093/ptj/pzae034" TargetMode="External"/><Relationship Id="rId32" Type="http://schemas.openxmlformats.org/officeDocument/2006/relationships/hyperlink" Target="https://doi.org/10.3138/ptc-2022-0043-cc" TargetMode="External"/><Relationship Id="rId128" Type="http://schemas.openxmlformats.org/officeDocument/2006/relationships/hyperlink" Target="https://doi.org/10.1016/j.jphys.2024.02.008" TargetMode="External"/><Relationship Id="rId335" Type="http://schemas.openxmlformats.org/officeDocument/2006/relationships/hyperlink" Target="https://doi.org/10.1093/ptj/pzae078" TargetMode="External"/><Relationship Id="rId542" Type="http://schemas.openxmlformats.org/officeDocument/2006/relationships/hyperlink" Target="mailto:angela.weston@utah.edu" TargetMode="External"/><Relationship Id="rId181" Type="http://schemas.openxmlformats.org/officeDocument/2006/relationships/hyperlink" Target="https://doi.org/10.1016/j.jphys.2024.05.014" TargetMode="External"/><Relationship Id="rId402" Type="http://schemas.openxmlformats.org/officeDocument/2006/relationships/hyperlink" Target="https://doi.org/10.1093/ptj/pzae062" TargetMode="External"/><Relationship Id="rId279" Type="http://schemas.openxmlformats.org/officeDocument/2006/relationships/hyperlink" Target="https://doi.org/10.1016/j.physio.2024.03.003" TargetMode="External"/><Relationship Id="rId486" Type="http://schemas.openxmlformats.org/officeDocument/2006/relationships/hyperlink" Target="https://doi.org/10.1093/ptj/pzae141" TargetMode="External"/><Relationship Id="rId43" Type="http://schemas.openxmlformats.org/officeDocument/2006/relationships/hyperlink" Target="https://doi.org/10.3138/ptc-2022-0108" TargetMode="External"/><Relationship Id="rId139" Type="http://schemas.openxmlformats.org/officeDocument/2006/relationships/hyperlink" Target="https://doi.org/10.1016/j.jphys.2024.06.001" TargetMode="External"/><Relationship Id="rId346" Type="http://schemas.openxmlformats.org/officeDocument/2006/relationships/hyperlink" Target="https://doi.org/10.1093/ptj/pzae083" TargetMode="External"/><Relationship Id="rId553" Type="http://schemas.openxmlformats.org/officeDocument/2006/relationships/hyperlink" Target="https://doi.org/10.1093/ptj/pzad184" TargetMode="External"/><Relationship Id="rId192" Type="http://schemas.openxmlformats.org/officeDocument/2006/relationships/hyperlink" Target="https://doi.org/10.1016/j.jphys.2024.08.010" TargetMode="External"/><Relationship Id="rId206" Type="http://schemas.openxmlformats.org/officeDocument/2006/relationships/hyperlink" Target="mailto:la463@cam.ac.uk" TargetMode="External"/><Relationship Id="rId413" Type="http://schemas.openxmlformats.org/officeDocument/2006/relationships/hyperlink" Target="mailto:steven.george@duke.edu" TargetMode="External"/><Relationship Id="rId497" Type="http://schemas.openxmlformats.org/officeDocument/2006/relationships/hyperlink" Target="mailto:mia.palazzo@nyulangone.org" TargetMode="External"/><Relationship Id="rId620" Type="http://schemas.openxmlformats.org/officeDocument/2006/relationships/hyperlink" Target="https://doi.org/10.1093/ptj/pzad181" TargetMode="External"/><Relationship Id="rId357" Type="http://schemas.openxmlformats.org/officeDocument/2006/relationships/hyperlink" Target="https://doi.org/10.1093/ptj/pzae097" TargetMode="External"/><Relationship Id="rId54" Type="http://schemas.openxmlformats.org/officeDocument/2006/relationships/hyperlink" Target="mailto:Roberto.sandoval@va.gov" TargetMode="External"/><Relationship Id="rId217" Type="http://schemas.openxmlformats.org/officeDocument/2006/relationships/hyperlink" Target="https://doi.org/10.1016/j.physio.2023.08.002" TargetMode="External"/><Relationship Id="rId564" Type="http://schemas.openxmlformats.org/officeDocument/2006/relationships/hyperlink" Target="mailto:cvarangotreille@gmail.com" TargetMode="External"/><Relationship Id="rId424" Type="http://schemas.openxmlformats.org/officeDocument/2006/relationships/hyperlink" Target="https://doi.org/10.1093/ptj/pzae085" TargetMode="External"/><Relationship Id="rId631" Type="http://schemas.openxmlformats.org/officeDocument/2006/relationships/hyperlink" Target="mailto:m12204013@gunma-u.ac.jp" TargetMode="External"/><Relationship Id="rId270" Type="http://schemas.openxmlformats.org/officeDocument/2006/relationships/hyperlink" Target="mailto:s.mastwyk@latrobe.edu.au" TargetMode="External"/><Relationship Id="rId65" Type="http://schemas.openxmlformats.org/officeDocument/2006/relationships/hyperlink" Target="https://doi.org/10.1016/j.jphys.2023.08.013" TargetMode="External"/><Relationship Id="rId130" Type="http://schemas.openxmlformats.org/officeDocument/2006/relationships/hyperlink" Target="https://doi.org/10.1016/j.jphys.2024.03.003" TargetMode="External"/><Relationship Id="rId368" Type="http://schemas.openxmlformats.org/officeDocument/2006/relationships/hyperlink" Target="https://doi.org/10.1093/ptj/pzae095" TargetMode="External"/><Relationship Id="rId575" Type="http://schemas.openxmlformats.org/officeDocument/2006/relationships/hyperlink" Target="https://doi.org/10.1093/ptj/pzae004" TargetMode="External"/><Relationship Id="rId228" Type="http://schemas.openxmlformats.org/officeDocument/2006/relationships/hyperlink" Target="mailto:tkjeldsen@clin.au.dk" TargetMode="External"/><Relationship Id="rId435" Type="http://schemas.openxmlformats.org/officeDocument/2006/relationships/hyperlink" Target="https://doi.org/10.1093/ptj/pzae118" TargetMode="External"/><Relationship Id="rId642" Type="http://schemas.openxmlformats.org/officeDocument/2006/relationships/hyperlink" Target="mailto:honghongji-2005@163.com" TargetMode="External"/><Relationship Id="rId281" Type="http://schemas.openxmlformats.org/officeDocument/2006/relationships/hyperlink" Target="https://doi.org/10.1016/j.physio.2024.02.007" TargetMode="External"/><Relationship Id="rId502" Type="http://schemas.openxmlformats.org/officeDocument/2006/relationships/hyperlink" Target="https://doi.org/10.1093/ptj/pzad112" TargetMode="External"/><Relationship Id="rId76" Type="http://schemas.openxmlformats.org/officeDocument/2006/relationships/hyperlink" Target="mailto:David.Snowdon@monash.edu" TargetMode="External"/><Relationship Id="rId141" Type="http://schemas.openxmlformats.org/officeDocument/2006/relationships/hyperlink" Target="https://doi.org/10.1016/j.jphys.2024.06.003" TargetMode="External"/><Relationship Id="rId379" Type="http://schemas.openxmlformats.org/officeDocument/2006/relationships/hyperlink" Target="https://doi.org/10.1093/ptj/pzae075" TargetMode="External"/><Relationship Id="rId586" Type="http://schemas.openxmlformats.org/officeDocument/2006/relationships/hyperlink" Target="https://doi.org/10.1093/ptj/pzad159" TargetMode="External"/><Relationship Id="rId7" Type="http://schemas.openxmlformats.org/officeDocument/2006/relationships/hyperlink" Target="https://doi.org/10.3138/ptc-2021-0099" TargetMode="External"/><Relationship Id="rId239" Type="http://schemas.openxmlformats.org/officeDocument/2006/relationships/hyperlink" Target="https://doi.org/10.1016/j.physio.2023.09.003" TargetMode="External"/><Relationship Id="rId446" Type="http://schemas.openxmlformats.org/officeDocument/2006/relationships/hyperlink" Target="mailto:ward.heij@radboudumc.nl" TargetMode="External"/><Relationship Id="rId653" Type="http://schemas.openxmlformats.org/officeDocument/2006/relationships/hyperlink" Target="https://doi.org/10.1093/ptj/pzae026" TargetMode="External"/><Relationship Id="rId292" Type="http://schemas.openxmlformats.org/officeDocument/2006/relationships/hyperlink" Target="mailto:blazej.cieslik@hsancamillo.it" TargetMode="External"/><Relationship Id="rId306" Type="http://schemas.openxmlformats.org/officeDocument/2006/relationships/hyperlink" Target="mailto:n.gilanliogullari1@salford.ac.uk" TargetMode="External"/><Relationship Id="rId87" Type="http://schemas.openxmlformats.org/officeDocument/2006/relationships/hyperlink" Target="https://doi.org/10.1016/j.jphys.2023.10.006" TargetMode="External"/><Relationship Id="rId513" Type="http://schemas.openxmlformats.org/officeDocument/2006/relationships/hyperlink" Target="mailto:mark.manago@ucdenver.edu" TargetMode="External"/><Relationship Id="rId597" Type="http://schemas.openxmlformats.org/officeDocument/2006/relationships/hyperlink" Target="https://doi.org/10.1093/ptj/pzae002" TargetMode="External"/><Relationship Id="rId152" Type="http://schemas.openxmlformats.org/officeDocument/2006/relationships/hyperlink" Target="https://doi.org/10.1016/j.jphys.2024.05.003" TargetMode="External"/><Relationship Id="rId457" Type="http://schemas.openxmlformats.org/officeDocument/2006/relationships/hyperlink" Target="https://doi.org/10.1093/ptj/pzae116" TargetMode="External"/><Relationship Id="rId664" Type="http://schemas.openxmlformats.org/officeDocument/2006/relationships/hyperlink" Target="https://doi.org/10.1093/ptj/pzae044" TargetMode="External"/><Relationship Id="rId14" Type="http://schemas.openxmlformats.org/officeDocument/2006/relationships/hyperlink" Target="https://doi.org/10.3138/ptc-2021-0110-cc" TargetMode="External"/><Relationship Id="rId317" Type="http://schemas.openxmlformats.org/officeDocument/2006/relationships/hyperlink" Target="https://doi.org/10.1016/j.physio.2024.03.002" TargetMode="External"/><Relationship Id="rId524" Type="http://schemas.openxmlformats.org/officeDocument/2006/relationships/hyperlink" Target="https://doi.org/10.1093/ptj/pzad129" TargetMode="External"/><Relationship Id="rId98" Type="http://schemas.openxmlformats.org/officeDocument/2006/relationships/hyperlink" Target="https://doi.org/10.1016/j.jphys.2023.11.009" TargetMode="External"/><Relationship Id="rId163" Type="http://schemas.openxmlformats.org/officeDocument/2006/relationships/hyperlink" Target="mailto:ilana.ackerman@monash.edu" TargetMode="External"/><Relationship Id="rId370" Type="http://schemas.openxmlformats.org/officeDocument/2006/relationships/hyperlink" Target="https://doi.org/10.1093/ptj/pzae070" TargetMode="External"/><Relationship Id="rId230" Type="http://schemas.openxmlformats.org/officeDocument/2006/relationships/hyperlink" Target="mailto:pickerigndm@cf.ac.uk" TargetMode="External"/><Relationship Id="rId468" Type="http://schemas.openxmlformats.org/officeDocument/2006/relationships/hyperlink" Target="https://doi.org/10.1093/ptj/pzae135" TargetMode="External"/><Relationship Id="rId675" Type="http://schemas.openxmlformats.org/officeDocument/2006/relationships/hyperlink" Target="mailto:stela@ufscar.br" TargetMode="External"/><Relationship Id="rId25" Type="http://schemas.openxmlformats.org/officeDocument/2006/relationships/hyperlink" Target="https://doi.org/10.3138/ptc-2023-0038" TargetMode="External"/><Relationship Id="rId328" Type="http://schemas.openxmlformats.org/officeDocument/2006/relationships/hyperlink" Target="https://doi.org/10.1093/ptj/pzae055" TargetMode="External"/><Relationship Id="rId535" Type="http://schemas.openxmlformats.org/officeDocument/2006/relationships/hyperlink" Target="https://doi.org/10.1093/ptj/pzad096" TargetMode="External"/><Relationship Id="rId174" Type="http://schemas.openxmlformats.org/officeDocument/2006/relationships/hyperlink" Target="https://doi.org/10.1016/j.jphys.2024.08.009" TargetMode="External"/><Relationship Id="rId381" Type="http://schemas.openxmlformats.org/officeDocument/2006/relationships/hyperlink" Target="https://doi.org/10.1093/ptj/pzae129" TargetMode="External"/><Relationship Id="rId602" Type="http://schemas.openxmlformats.org/officeDocument/2006/relationships/hyperlink" Target="https://doi.org/10.1093/ptj/pzae060" TargetMode="External"/><Relationship Id="rId241" Type="http://schemas.openxmlformats.org/officeDocument/2006/relationships/hyperlink" Target="https://doi.org/10.1016/j.physio.2024.02.005" TargetMode="External"/><Relationship Id="rId479" Type="http://schemas.openxmlformats.org/officeDocument/2006/relationships/hyperlink" Target="mailto:sebio@clinic.cat" TargetMode="External"/><Relationship Id="rId686" Type="http://schemas.openxmlformats.org/officeDocument/2006/relationships/hyperlink" Target="https://doi.org/10.1093/ptj/pzae076" TargetMode="External"/><Relationship Id="rId36" Type="http://schemas.openxmlformats.org/officeDocument/2006/relationships/hyperlink" Target="mailto:prashna.singh@thp.ca" TargetMode="External"/><Relationship Id="rId339" Type="http://schemas.openxmlformats.org/officeDocument/2006/relationships/hyperlink" Target="https://doi.org/10.1093/ptj/pzae065" TargetMode="External"/><Relationship Id="rId546" Type="http://schemas.openxmlformats.org/officeDocument/2006/relationships/hyperlink" Target="mailto:marika.demers@umontreal.ca" TargetMode="External"/><Relationship Id="rId101" Type="http://schemas.openxmlformats.org/officeDocument/2006/relationships/hyperlink" Target="https://doi.org/10.1016/j.jphys.2024.02.019" TargetMode="External"/><Relationship Id="rId185" Type="http://schemas.openxmlformats.org/officeDocument/2006/relationships/hyperlink" Target="https://doi.org/10.1016/j.jphys.2024.07.005" TargetMode="External"/><Relationship Id="rId406" Type="http://schemas.openxmlformats.org/officeDocument/2006/relationships/hyperlink" Target="https://doi.org/10.1101/2023.10.10.23296844" TargetMode="External"/><Relationship Id="rId392" Type="http://schemas.openxmlformats.org/officeDocument/2006/relationships/hyperlink" Target="https://doi.org/10.1093/ptj/pzae136" TargetMode="External"/><Relationship Id="rId613" Type="http://schemas.openxmlformats.org/officeDocument/2006/relationships/hyperlink" Target="mailto:diana.palm@uj.edu" TargetMode="External"/><Relationship Id="rId252" Type="http://schemas.openxmlformats.org/officeDocument/2006/relationships/hyperlink" Target="mailto:Helena.vanaswegen@wits.ac.za" TargetMode="External"/><Relationship Id="rId47" Type="http://schemas.openxmlformats.org/officeDocument/2006/relationships/hyperlink" Target="https://doi.org/10.3138/ptc-2022-0022" TargetMode="External"/><Relationship Id="rId112" Type="http://schemas.openxmlformats.org/officeDocument/2006/relationships/hyperlink" Target="https://doi.org/10.1016/j.jphys.2024.02.017" TargetMode="External"/><Relationship Id="rId557" Type="http://schemas.openxmlformats.org/officeDocument/2006/relationships/hyperlink" Target="https://doi.org/10.1093/ptj/pzad147" TargetMode="External"/><Relationship Id="rId196" Type="http://schemas.openxmlformats.org/officeDocument/2006/relationships/hyperlink" Target="mailto:pierre.bourgeois@outlook.be" TargetMode="External"/><Relationship Id="rId417" Type="http://schemas.openxmlformats.org/officeDocument/2006/relationships/hyperlink" Target="mailto:takahira@med.kitasato-u.ac.jp" TargetMode="External"/><Relationship Id="rId624" Type="http://schemas.openxmlformats.org/officeDocument/2006/relationships/hyperlink" Target="https://doi.org/10.1093/ptj/pzae005" TargetMode="External"/><Relationship Id="rId263" Type="http://schemas.openxmlformats.org/officeDocument/2006/relationships/hyperlink" Target="https://doi.org/10.1016/j.physio.2024.04.349" TargetMode="External"/><Relationship Id="rId470" Type="http://schemas.openxmlformats.org/officeDocument/2006/relationships/hyperlink" Target="https://doi.org/10.1093/ptj/pzae138" TargetMode="External"/><Relationship Id="rId58" Type="http://schemas.openxmlformats.org/officeDocument/2006/relationships/hyperlink" Target="https://doi.org/10.3138/ptc-2022-0039" TargetMode="External"/><Relationship Id="rId123" Type="http://schemas.openxmlformats.org/officeDocument/2006/relationships/hyperlink" Target="https://doi.org/10.1016/j.jphys.2024.03.002" TargetMode="External"/><Relationship Id="rId330" Type="http://schemas.openxmlformats.org/officeDocument/2006/relationships/hyperlink" Target="https://doi.org/10.1093/ptj/pzae058" TargetMode="External"/><Relationship Id="rId568" Type="http://schemas.openxmlformats.org/officeDocument/2006/relationships/hyperlink" Target="mailto:laura.swink@colostate.edu" TargetMode="External"/><Relationship Id="rId428" Type="http://schemas.openxmlformats.org/officeDocument/2006/relationships/hyperlink" Target="https://doi.org/10.1093/ptj/pzae081" TargetMode="External"/><Relationship Id="rId635" Type="http://schemas.openxmlformats.org/officeDocument/2006/relationships/hyperlink" Target="https://doi.org/10.1093/ptj/pzae025" TargetMode="External"/><Relationship Id="rId274" Type="http://schemas.openxmlformats.org/officeDocument/2006/relationships/hyperlink" Target="mailto:Felipe.arayaq@uss.cl" TargetMode="External"/><Relationship Id="rId481" Type="http://schemas.openxmlformats.org/officeDocument/2006/relationships/hyperlink" Target="mailto:lena.thiveos@hdr.mq.edu.au" TargetMode="External"/><Relationship Id="rId69" Type="http://schemas.openxmlformats.org/officeDocument/2006/relationships/hyperlink" Target="https://doi.org/10.1016/j.jphys.2023.10.010" TargetMode="External"/><Relationship Id="rId134" Type="http://schemas.openxmlformats.org/officeDocument/2006/relationships/hyperlink" Target="https://doi.org/10.1016/j.jphys.2024.05.010" TargetMode="External"/><Relationship Id="rId579" Type="http://schemas.openxmlformats.org/officeDocument/2006/relationships/hyperlink" Target="mailto:gusplaza@ucm.es" TargetMode="External"/><Relationship Id="rId341" Type="http://schemas.openxmlformats.org/officeDocument/2006/relationships/hyperlink" Target="https://doi.org/10.1093/ptj/pzae073" TargetMode="External"/><Relationship Id="rId439" Type="http://schemas.openxmlformats.org/officeDocument/2006/relationships/hyperlink" Target="https://doi.org/10.1093/ptj/pzae144" TargetMode="External"/><Relationship Id="rId646" Type="http://schemas.openxmlformats.org/officeDocument/2006/relationships/hyperlink" Target="mailto:anna.andersson-watz@regionorebrolan.se" TargetMode="External"/><Relationship Id="rId201" Type="http://schemas.openxmlformats.org/officeDocument/2006/relationships/hyperlink" Target="https://doi.org/10.1016/j.physio.2023.07.002" TargetMode="External"/><Relationship Id="rId285" Type="http://schemas.openxmlformats.org/officeDocument/2006/relationships/hyperlink" Target="https://doi.org/10.1016/j.physio.2024.01.006" TargetMode="External"/><Relationship Id="rId506" Type="http://schemas.openxmlformats.org/officeDocument/2006/relationships/hyperlink" Target="https://doi.org/10.1093/ptj/pzad114" TargetMode="External"/><Relationship Id="rId492" Type="http://schemas.openxmlformats.org/officeDocument/2006/relationships/hyperlink" Target="https://doi.org/10.1093/ptj/pzad103" TargetMode="External"/><Relationship Id="rId145" Type="http://schemas.openxmlformats.org/officeDocument/2006/relationships/hyperlink" Target="https://doi.org/10.1016/j.jphys.2024.02.012" TargetMode="External"/><Relationship Id="rId352" Type="http://schemas.openxmlformats.org/officeDocument/2006/relationships/hyperlink" Target="https://doi.org/10.1093/ptj/pzae115" TargetMode="External"/><Relationship Id="rId212" Type="http://schemas.openxmlformats.org/officeDocument/2006/relationships/hyperlink" Target="mailto:Lisa.vanderlee@health.wa.gov.au" TargetMode="External"/><Relationship Id="rId254" Type="http://schemas.openxmlformats.org/officeDocument/2006/relationships/hyperlink" Target="mailto:seira.taniguchi@osaka-u.ac.jp" TargetMode="External"/><Relationship Id="rId657" Type="http://schemas.openxmlformats.org/officeDocument/2006/relationships/hyperlink" Target="https://doi.org/10.1093/ptj/pzae022" TargetMode="External"/><Relationship Id="rId49" Type="http://schemas.openxmlformats.org/officeDocument/2006/relationships/hyperlink" Target="https://doi.org/10.3138/ptc-2022-0009" TargetMode="External"/><Relationship Id="rId114" Type="http://schemas.openxmlformats.org/officeDocument/2006/relationships/hyperlink" Target="https://doi.org/10.1016/j.jphys.2024.02.002" TargetMode="External"/><Relationship Id="rId296" Type="http://schemas.openxmlformats.org/officeDocument/2006/relationships/hyperlink" Target="mailto:silvia.salvalaggio@hsancamillo.it" TargetMode="External"/><Relationship Id="rId461" Type="http://schemas.openxmlformats.org/officeDocument/2006/relationships/hyperlink" Target="mailto:deutsch@shp.rutgers.edu" TargetMode="External"/><Relationship Id="rId517" Type="http://schemas.openxmlformats.org/officeDocument/2006/relationships/hyperlink" Target="mailto:neymeziat@gmail.com" TargetMode="External"/><Relationship Id="rId559" Type="http://schemas.openxmlformats.org/officeDocument/2006/relationships/hyperlink" Target="https://doi.org/10.1093/ptj/pzad154" TargetMode="External"/><Relationship Id="rId60" Type="http://schemas.openxmlformats.org/officeDocument/2006/relationships/hyperlink" Target="https://doi.org/10.3138/ptc-2022-0054" TargetMode="External"/><Relationship Id="rId156" Type="http://schemas.openxmlformats.org/officeDocument/2006/relationships/hyperlink" Target="https://doi.org/10.1016/j.jphys.2024.05.013" TargetMode="External"/><Relationship Id="rId198" Type="http://schemas.openxmlformats.org/officeDocument/2006/relationships/hyperlink" Target="mailto:tessa.devrieze@kuleuven.be" TargetMode="External"/><Relationship Id="rId321" Type="http://schemas.openxmlformats.org/officeDocument/2006/relationships/hyperlink" Target="https://doi.org/10.1093/ptj/pzae051" TargetMode="External"/><Relationship Id="rId363" Type="http://schemas.openxmlformats.org/officeDocument/2006/relationships/hyperlink" Target="https://doi.org/10.1093/ptj/pzae096" TargetMode="External"/><Relationship Id="rId419" Type="http://schemas.openxmlformats.org/officeDocument/2006/relationships/hyperlink" Target="mailto:f.watson@imperial.ac.uk" TargetMode="External"/><Relationship Id="rId570" Type="http://schemas.openxmlformats.org/officeDocument/2006/relationships/hyperlink" Target="mailto:n.cordeirodacosta@uq.edu.au" TargetMode="External"/><Relationship Id="rId626" Type="http://schemas.openxmlformats.org/officeDocument/2006/relationships/hyperlink" Target="https://doi.org/10.1093/ptj/pzae010" TargetMode="External"/><Relationship Id="rId223" Type="http://schemas.openxmlformats.org/officeDocument/2006/relationships/hyperlink" Target="https://doi.org/10.1016/j.physio.2023.12.005" TargetMode="External"/><Relationship Id="rId430" Type="http://schemas.openxmlformats.org/officeDocument/2006/relationships/hyperlink" Target="https://doi.org/10.1093/ptj/pzae140" TargetMode="External"/><Relationship Id="rId668" Type="http://schemas.openxmlformats.org/officeDocument/2006/relationships/hyperlink" Target="https://doi.org/10.1093/ptj/pzae042" TargetMode="External"/><Relationship Id="rId18" Type="http://schemas.openxmlformats.org/officeDocument/2006/relationships/hyperlink" Target="mailto:corlia.brandt@wits.ac.za" TargetMode="External"/><Relationship Id="rId265" Type="http://schemas.openxmlformats.org/officeDocument/2006/relationships/hyperlink" Target="https://doi.org/10.1016/j.physio.2024.05.002" TargetMode="External"/><Relationship Id="rId472" Type="http://schemas.openxmlformats.org/officeDocument/2006/relationships/hyperlink" Target="https://doi.org/10.1093/ptj/pzae123" TargetMode="External"/><Relationship Id="rId528" Type="http://schemas.openxmlformats.org/officeDocument/2006/relationships/hyperlink" Target="https://doi.org/10.1093/ptj/pzad146" TargetMode="External"/><Relationship Id="rId125" Type="http://schemas.openxmlformats.org/officeDocument/2006/relationships/hyperlink" Target="https://doi.org/10.1016/j.jphys.2024.02.009" TargetMode="External"/><Relationship Id="rId167" Type="http://schemas.openxmlformats.org/officeDocument/2006/relationships/hyperlink" Target="mailto:elsayedessam22@cu.edu.eg" TargetMode="External"/><Relationship Id="rId332" Type="http://schemas.openxmlformats.org/officeDocument/2006/relationships/hyperlink" Target="https://doi.org/10.1093/ptj/pzae054" TargetMode="External"/><Relationship Id="rId374" Type="http://schemas.openxmlformats.org/officeDocument/2006/relationships/hyperlink" Target="https://doi.org/10.1093/ptj/pzae084" TargetMode="External"/><Relationship Id="rId581" Type="http://schemas.openxmlformats.org/officeDocument/2006/relationships/hyperlink" Target="mailto:shawnfarrokhi@gmail.com" TargetMode="External"/><Relationship Id="rId71" Type="http://schemas.openxmlformats.org/officeDocument/2006/relationships/hyperlink" Target="https://doi.org/10.1016/j.jphys.2023.10.012" TargetMode="External"/><Relationship Id="rId234" Type="http://schemas.openxmlformats.org/officeDocument/2006/relationships/hyperlink" Target="mailto:lucas.seuren@phc.ox.ac.uk" TargetMode="External"/><Relationship Id="rId637" Type="http://schemas.openxmlformats.org/officeDocument/2006/relationships/hyperlink" Target="https://doi.org/10.1093/ptj/pzae029" TargetMode="External"/><Relationship Id="rId679" Type="http://schemas.openxmlformats.org/officeDocument/2006/relationships/hyperlink" Target="mailto:jasonsilvernail@gmail.com" TargetMode="External"/><Relationship Id="rId2" Type="http://schemas.openxmlformats.org/officeDocument/2006/relationships/hyperlink" Target="https://doi.org/10.3138/ptc-2023-0021" TargetMode="External"/><Relationship Id="rId29" Type="http://schemas.openxmlformats.org/officeDocument/2006/relationships/hyperlink" Target="https://doi.org/10.3138/ptc-2022-0019-cc" TargetMode="External"/><Relationship Id="rId276" Type="http://schemas.openxmlformats.org/officeDocument/2006/relationships/hyperlink" Target="mailto:bcmillar@niphl.dnet.co.uk" TargetMode="External"/><Relationship Id="rId441" Type="http://schemas.openxmlformats.org/officeDocument/2006/relationships/hyperlink" Target="https://doi.org/10.1093/ptj/pzae145" TargetMode="External"/><Relationship Id="rId483" Type="http://schemas.openxmlformats.org/officeDocument/2006/relationships/hyperlink" Target="mailto:prosserl@chop.edu" TargetMode="External"/><Relationship Id="rId539" Type="http://schemas.openxmlformats.org/officeDocument/2006/relationships/hyperlink" Target="https://doi.org/10.1093/ptj/pzad127" TargetMode="External"/><Relationship Id="rId40" Type="http://schemas.openxmlformats.org/officeDocument/2006/relationships/hyperlink" Target="https://doi.org/10.3138/ptc-2022-0027" TargetMode="External"/><Relationship Id="rId136" Type="http://schemas.openxmlformats.org/officeDocument/2006/relationships/hyperlink" Target="https://doi.org/10.1016/j.jphys.2024.05.012" TargetMode="External"/><Relationship Id="rId178" Type="http://schemas.openxmlformats.org/officeDocument/2006/relationships/hyperlink" Target="https://doi.org/10.1016/j.jphys.2024.08.006" TargetMode="External"/><Relationship Id="rId301" Type="http://schemas.openxmlformats.org/officeDocument/2006/relationships/hyperlink" Target="https://doi.org/10.1016/j.physio.2024.101423" TargetMode="External"/><Relationship Id="rId343" Type="http://schemas.openxmlformats.org/officeDocument/2006/relationships/hyperlink" Target="https://doi.org/10.1093/ptj/pzae069" TargetMode="External"/><Relationship Id="rId550" Type="http://schemas.openxmlformats.org/officeDocument/2006/relationships/hyperlink" Target="mailto:jeng@ntu.edu.tw" TargetMode="External"/><Relationship Id="rId82" Type="http://schemas.openxmlformats.org/officeDocument/2006/relationships/hyperlink" Target="https://doi.org/10.1016/j.jphys.2023.10.001" TargetMode="External"/><Relationship Id="rId203" Type="http://schemas.openxmlformats.org/officeDocument/2006/relationships/hyperlink" Target="https://doi.org/10.1016/j.physio.2023.09.001" TargetMode="External"/><Relationship Id="rId385" Type="http://schemas.openxmlformats.org/officeDocument/2006/relationships/hyperlink" Target="mailto:jfalvey@som.umaryland.edu" TargetMode="External"/><Relationship Id="rId592" Type="http://schemas.openxmlformats.org/officeDocument/2006/relationships/hyperlink" Target="mailto:chenxi8@mail.sysu.edu.cn" TargetMode="External"/><Relationship Id="rId606" Type="http://schemas.openxmlformats.org/officeDocument/2006/relationships/hyperlink" Target="https://doi.org/10.1093/ptj/pzae018" TargetMode="External"/><Relationship Id="rId648" Type="http://schemas.openxmlformats.org/officeDocument/2006/relationships/hyperlink" Target="mailto:kittyhelu@126.com" TargetMode="External"/><Relationship Id="rId245" Type="http://schemas.openxmlformats.org/officeDocument/2006/relationships/hyperlink" Target="https://doi.org/10.1016/j.physio.2024.02.006" TargetMode="External"/><Relationship Id="rId287" Type="http://schemas.openxmlformats.org/officeDocument/2006/relationships/hyperlink" Target="https://doi.org/10.1016/j.physio.2024.05.001" TargetMode="External"/><Relationship Id="rId410" Type="http://schemas.openxmlformats.org/officeDocument/2006/relationships/hyperlink" Target="https://doi.org/10.1093/ptj/pzae109" TargetMode="External"/><Relationship Id="rId452" Type="http://schemas.openxmlformats.org/officeDocument/2006/relationships/hyperlink" Target="mailto:rfabero@ucm.es" TargetMode="External"/><Relationship Id="rId494" Type="http://schemas.openxmlformats.org/officeDocument/2006/relationships/hyperlink" Target="https://doi.org/10.1093/ptj/pzad130" TargetMode="External"/><Relationship Id="rId508" Type="http://schemas.openxmlformats.org/officeDocument/2006/relationships/hyperlink" Target="https://doi.org/10.1093/ptj/pzad145" TargetMode="External"/><Relationship Id="rId105" Type="http://schemas.openxmlformats.org/officeDocument/2006/relationships/hyperlink" Target="mailto:Nele.devoogdt@kuleuven.be" TargetMode="External"/><Relationship Id="rId147" Type="http://schemas.openxmlformats.org/officeDocument/2006/relationships/hyperlink" Target="https://doi.org/10.1016/j.jphys.2024.06.002" TargetMode="External"/><Relationship Id="rId312" Type="http://schemas.openxmlformats.org/officeDocument/2006/relationships/hyperlink" Target="mailto:trish.osullivan@ucc.ie" TargetMode="External"/><Relationship Id="rId354" Type="http://schemas.openxmlformats.org/officeDocument/2006/relationships/hyperlink" Target="https://doi.org/10.1093/ptj/pzad169" TargetMode="External"/><Relationship Id="rId51" Type="http://schemas.openxmlformats.org/officeDocument/2006/relationships/hyperlink" Target="https://doi.org/10.3138/ptc-76-3-cochrane" TargetMode="External"/><Relationship Id="rId93" Type="http://schemas.openxmlformats.org/officeDocument/2006/relationships/hyperlink" Target="https://doi.org/10.1016/j.jphys.2023.10.014" TargetMode="External"/><Relationship Id="rId189" Type="http://schemas.openxmlformats.org/officeDocument/2006/relationships/hyperlink" Target="https://doi.org/10.1016/j.jphys.2024.05.006" TargetMode="External"/><Relationship Id="rId396" Type="http://schemas.openxmlformats.org/officeDocument/2006/relationships/hyperlink" Target="https://doi.org/10.1093/ptj/pzae074" TargetMode="External"/><Relationship Id="rId561" Type="http://schemas.openxmlformats.org/officeDocument/2006/relationships/hyperlink" Target="https://doi.org/10.1093/ptj/pzad160" TargetMode="External"/><Relationship Id="rId617" Type="http://schemas.openxmlformats.org/officeDocument/2006/relationships/hyperlink" Target="mailto:juavaler@ucm.es" TargetMode="External"/><Relationship Id="rId659" Type="http://schemas.openxmlformats.org/officeDocument/2006/relationships/hyperlink" Target="https://doi.org/10.1093/ptj/pzae068" TargetMode="External"/><Relationship Id="rId214" Type="http://schemas.openxmlformats.org/officeDocument/2006/relationships/hyperlink" Target="mailto:l.bearne@sgul.ac.uk" TargetMode="External"/><Relationship Id="rId256" Type="http://schemas.openxmlformats.org/officeDocument/2006/relationships/hyperlink" Target="mailto:enrico.venturini@ior.it" TargetMode="External"/><Relationship Id="rId298" Type="http://schemas.openxmlformats.org/officeDocument/2006/relationships/hyperlink" Target="mailto:r_nunez@uchile.cl" TargetMode="External"/><Relationship Id="rId421" Type="http://schemas.openxmlformats.org/officeDocument/2006/relationships/hyperlink" Target="mailto:shawnfarrokhi@gmail.com" TargetMode="External"/><Relationship Id="rId463" Type="http://schemas.openxmlformats.org/officeDocument/2006/relationships/hyperlink" Target="mailto:steven.george@duke.edu" TargetMode="External"/><Relationship Id="rId519" Type="http://schemas.openxmlformats.org/officeDocument/2006/relationships/hyperlink" Target="mailto:marc.terradas@uvic.cat" TargetMode="External"/><Relationship Id="rId670" Type="http://schemas.openxmlformats.org/officeDocument/2006/relationships/hyperlink" Target="https://doi.org/10.1093/ptj/pzae040" TargetMode="External"/><Relationship Id="rId116" Type="http://schemas.openxmlformats.org/officeDocument/2006/relationships/hyperlink" Target="https://doi.org/10.1016/j.jphys.2024.02.003" TargetMode="External"/><Relationship Id="rId158" Type="http://schemas.openxmlformats.org/officeDocument/2006/relationships/hyperlink" Target="https://doi.org/10.1016/j.jphys.2024.05.007" TargetMode="External"/><Relationship Id="rId323" Type="http://schemas.openxmlformats.org/officeDocument/2006/relationships/hyperlink" Target="https://doi.org/10.1093/ptj/pzae064" TargetMode="External"/><Relationship Id="rId530" Type="http://schemas.openxmlformats.org/officeDocument/2006/relationships/hyperlink" Target="https://doi.org/10.1093/ptj/pzad167" TargetMode="External"/><Relationship Id="rId20" Type="http://schemas.openxmlformats.org/officeDocument/2006/relationships/hyperlink" Target="https://doi.org/10.3138/ptc-2021-0118-cc" TargetMode="External"/><Relationship Id="rId62" Type="http://schemas.openxmlformats.org/officeDocument/2006/relationships/hyperlink" Target="https://doi.org/10.3138/ptc-2022-0016" TargetMode="External"/><Relationship Id="rId365" Type="http://schemas.openxmlformats.org/officeDocument/2006/relationships/hyperlink" Target="https://doi.org/10.1093/ptj/pzae098" TargetMode="External"/><Relationship Id="rId572" Type="http://schemas.openxmlformats.org/officeDocument/2006/relationships/hyperlink" Target="mailto:LSwisher@usf.edu" TargetMode="External"/><Relationship Id="rId628" Type="http://schemas.openxmlformats.org/officeDocument/2006/relationships/hyperlink" Target="https://doi.org/10.1093/ptj/pzad171" TargetMode="External"/><Relationship Id="rId225" Type="http://schemas.openxmlformats.org/officeDocument/2006/relationships/hyperlink" Target="https://doi.org/10.1016/j.physio.2023.12.002" TargetMode="External"/><Relationship Id="rId267" Type="http://schemas.openxmlformats.org/officeDocument/2006/relationships/hyperlink" Target="https://doi.org/10.1016/j.physio.2024.01.003" TargetMode="External"/><Relationship Id="rId432" Type="http://schemas.openxmlformats.org/officeDocument/2006/relationships/hyperlink" Target="mailto:steven.george@duke.edu" TargetMode="External"/><Relationship Id="rId474" Type="http://schemas.openxmlformats.org/officeDocument/2006/relationships/hyperlink" Target="https://doi.org/10.1093/ptj/pzae127" TargetMode="External"/><Relationship Id="rId127" Type="http://schemas.openxmlformats.org/officeDocument/2006/relationships/hyperlink" Target="https://doi.org/10.1016/j.jphys.2024.02.007" TargetMode="External"/><Relationship Id="rId681" Type="http://schemas.openxmlformats.org/officeDocument/2006/relationships/hyperlink" Target="mailto:clhsieh@ntu.edu.tw" TargetMode="External"/><Relationship Id="rId31" Type="http://schemas.openxmlformats.org/officeDocument/2006/relationships/hyperlink" Target="https://doi.org/10.3138/ptc-2022-0043" TargetMode="External"/><Relationship Id="rId73" Type="http://schemas.openxmlformats.org/officeDocument/2006/relationships/hyperlink" Target="https://doi.org/10.1016/j.jphys.2023.11.001" TargetMode="External"/><Relationship Id="rId169" Type="http://schemas.openxmlformats.org/officeDocument/2006/relationships/hyperlink" Target="mailto:joanne.glinsky@sydney.edu.au" TargetMode="External"/><Relationship Id="rId334" Type="http://schemas.openxmlformats.org/officeDocument/2006/relationships/hyperlink" Target="https://doi.org/10.1093/ptj/pzae059" TargetMode="External"/><Relationship Id="rId376" Type="http://schemas.openxmlformats.org/officeDocument/2006/relationships/hyperlink" Target="mailto:kai.kennedy@ucsf.edu" TargetMode="External"/><Relationship Id="rId541" Type="http://schemas.openxmlformats.org/officeDocument/2006/relationships/hyperlink" Target="https://doi.org/10.1093/ptj/pzad134" TargetMode="External"/><Relationship Id="rId583" Type="http://schemas.openxmlformats.org/officeDocument/2006/relationships/hyperlink" Target="mailto:Dana.Judd@cuanschutz.edu" TargetMode="External"/><Relationship Id="rId639" Type="http://schemas.openxmlformats.org/officeDocument/2006/relationships/hyperlink" Target="https://doi.org/10.1093/ptj/pzae007" TargetMode="External"/><Relationship Id="rId4" Type="http://schemas.openxmlformats.org/officeDocument/2006/relationships/hyperlink" Target="https://doi.org/10.3138/ptc-2023-0030" TargetMode="External"/><Relationship Id="rId180" Type="http://schemas.openxmlformats.org/officeDocument/2006/relationships/hyperlink" Target="https://doi.org/10.1016/j.jphys.2024.05.015" TargetMode="External"/><Relationship Id="rId236" Type="http://schemas.openxmlformats.org/officeDocument/2006/relationships/hyperlink" Target="mailto:martine@zorgtopics.nl" TargetMode="External"/><Relationship Id="rId278" Type="http://schemas.openxmlformats.org/officeDocument/2006/relationships/hyperlink" Target="mailto:yijutsai@mail.ncku.edu.tw?cc=yijutsai@mail.ncu.edu.tw" TargetMode="External"/><Relationship Id="rId401" Type="http://schemas.openxmlformats.org/officeDocument/2006/relationships/hyperlink" Target="https://doi.org/10.1093/ptj/pzae001" TargetMode="External"/><Relationship Id="rId443" Type="http://schemas.openxmlformats.org/officeDocument/2006/relationships/hyperlink" Target="https://doi.org/10.1093/ptj/pzae110" TargetMode="External"/><Relationship Id="rId650" Type="http://schemas.openxmlformats.org/officeDocument/2006/relationships/hyperlink" Target="mailto:allee@msmu.edu" TargetMode="External"/><Relationship Id="rId303" Type="http://schemas.openxmlformats.org/officeDocument/2006/relationships/hyperlink" Target="https://doi.org/10.1016/j.physio.2024.101424" TargetMode="External"/><Relationship Id="rId485" Type="http://schemas.openxmlformats.org/officeDocument/2006/relationships/hyperlink" Target="mailto:vitoria.domingues@alumni.usp.br" TargetMode="External"/><Relationship Id="rId42" Type="http://schemas.openxmlformats.org/officeDocument/2006/relationships/hyperlink" Target="mailto:Mark.Hall@ualberta.ca" TargetMode="External"/><Relationship Id="rId84" Type="http://schemas.openxmlformats.org/officeDocument/2006/relationships/hyperlink" Target="https://doi.org/10.1016/j.jphys.2023.10.005" TargetMode="External"/><Relationship Id="rId138" Type="http://schemas.openxmlformats.org/officeDocument/2006/relationships/hyperlink" Target="mailto:ianthe.boden@utas.edu.au" TargetMode="External"/><Relationship Id="rId345" Type="http://schemas.openxmlformats.org/officeDocument/2006/relationships/hyperlink" Target="mailto:jzou3929@uni.sydney.edu.au" TargetMode="External"/><Relationship Id="rId387" Type="http://schemas.openxmlformats.org/officeDocument/2006/relationships/hyperlink" Target="mailto:capolugo@uagm.edu" TargetMode="External"/><Relationship Id="rId510" Type="http://schemas.openxmlformats.org/officeDocument/2006/relationships/hyperlink" Target="https://doi.org/10.1093/ptj/pzad136" TargetMode="External"/><Relationship Id="rId552" Type="http://schemas.openxmlformats.org/officeDocument/2006/relationships/hyperlink" Target="mailto:ajayaraman@sralab.org" TargetMode="External"/><Relationship Id="rId594" Type="http://schemas.openxmlformats.org/officeDocument/2006/relationships/hyperlink" Target="mailto:rreoli1@jhmi.edu" TargetMode="External"/><Relationship Id="rId608" Type="http://schemas.openxmlformats.org/officeDocument/2006/relationships/hyperlink" Target="https://doi.org/10.1093/ptj/pzae006" TargetMode="External"/><Relationship Id="rId191" Type="http://schemas.openxmlformats.org/officeDocument/2006/relationships/hyperlink" Target="https://doi.org/10.1016/j.jphys.2024.08.002" TargetMode="External"/><Relationship Id="rId205" Type="http://schemas.openxmlformats.org/officeDocument/2006/relationships/hyperlink" Target="https://doi.org/10.1016/j.physio.2023.12.004" TargetMode="External"/><Relationship Id="rId247" Type="http://schemas.openxmlformats.org/officeDocument/2006/relationships/hyperlink" Target="https://doi.org/10.1016/j.physio.2024.02.003" TargetMode="External"/><Relationship Id="rId412" Type="http://schemas.openxmlformats.org/officeDocument/2006/relationships/hyperlink" Target="https://doi.org/10.1093/ptj/pzae150" TargetMode="External"/><Relationship Id="rId107" Type="http://schemas.openxmlformats.org/officeDocument/2006/relationships/hyperlink" Target="mailto:mansueto.neto@ufba.br" TargetMode="External"/><Relationship Id="rId289" Type="http://schemas.openxmlformats.org/officeDocument/2006/relationships/hyperlink" Target="https://doi.org/10.1016/j.physio.2024.06.001" TargetMode="External"/><Relationship Id="rId454" Type="http://schemas.openxmlformats.org/officeDocument/2006/relationships/hyperlink" Target="mailto:lucj.hebert@fmed.ulaval.ca" TargetMode="External"/><Relationship Id="rId496" Type="http://schemas.openxmlformats.org/officeDocument/2006/relationships/hyperlink" Target="https://doi.org/10.1093/ptj/pzad144" TargetMode="External"/><Relationship Id="rId661" Type="http://schemas.openxmlformats.org/officeDocument/2006/relationships/hyperlink" Target="mailto:steven.george@duke.edu" TargetMode="External"/><Relationship Id="rId11" Type="http://schemas.openxmlformats.org/officeDocument/2006/relationships/hyperlink" Target="https://doi.org/10.3138/ptc-2021-0100" TargetMode="External"/><Relationship Id="rId53" Type="http://schemas.openxmlformats.org/officeDocument/2006/relationships/hyperlink" Target="https://doi.org/10.3138/ptc-2023-0054-CC" TargetMode="External"/><Relationship Id="rId149" Type="http://schemas.openxmlformats.org/officeDocument/2006/relationships/hyperlink" Target="https://doi.org/10.1016/j.jphys.2024.04.002" TargetMode="External"/><Relationship Id="rId314" Type="http://schemas.openxmlformats.org/officeDocument/2006/relationships/hyperlink" Target="mailto:fatihozden@mu.edu.tr" TargetMode="External"/><Relationship Id="rId356" Type="http://schemas.openxmlformats.org/officeDocument/2006/relationships/hyperlink" Target="mailto:Cara.Whalen-Smith@osumc.edu" TargetMode="External"/><Relationship Id="rId398" Type="http://schemas.openxmlformats.org/officeDocument/2006/relationships/hyperlink" Target="https://doi.org/10.1093/ptj/pzae090" TargetMode="External"/><Relationship Id="rId521" Type="http://schemas.openxmlformats.org/officeDocument/2006/relationships/hyperlink" Target="mailto:mgilb7@uic.edu" TargetMode="External"/><Relationship Id="rId563" Type="http://schemas.openxmlformats.org/officeDocument/2006/relationships/hyperlink" Target="https://doi.org/10.1093/ptj/pzad132" TargetMode="External"/><Relationship Id="rId619" Type="http://schemas.openxmlformats.org/officeDocument/2006/relationships/hyperlink" Target="mailto:brocha.stern@mountsinai.org" TargetMode="External"/><Relationship Id="rId95" Type="http://schemas.openxmlformats.org/officeDocument/2006/relationships/hyperlink" Target="https://doi.org/10.1016/j.jphys.2023.10.013" TargetMode="External"/><Relationship Id="rId160" Type="http://schemas.openxmlformats.org/officeDocument/2006/relationships/hyperlink" Target="https://doi.org/10.1016/j.jphys.2024.05.009" TargetMode="External"/><Relationship Id="rId216" Type="http://schemas.openxmlformats.org/officeDocument/2006/relationships/hyperlink" Target="mailto:john.williams123@nhs.net" TargetMode="External"/><Relationship Id="rId423" Type="http://schemas.openxmlformats.org/officeDocument/2006/relationships/hyperlink" Target="mailto:cory.christiansen@cuanschutz.edu" TargetMode="External"/><Relationship Id="rId258" Type="http://schemas.openxmlformats.org/officeDocument/2006/relationships/hyperlink" Target="mailto:david.blane@glasgow.ac.uk" TargetMode="External"/><Relationship Id="rId465" Type="http://schemas.openxmlformats.org/officeDocument/2006/relationships/hyperlink" Target="mailto:Jennifer.Stevens-Lapsley@cuanschutz.edu" TargetMode="External"/><Relationship Id="rId630" Type="http://schemas.openxmlformats.org/officeDocument/2006/relationships/hyperlink" Target="https://doi.org/10.1093/ptj/pzae017" TargetMode="External"/><Relationship Id="rId672" Type="http://schemas.openxmlformats.org/officeDocument/2006/relationships/hyperlink" Target="https://doi.org/10.1093/ptj/pzae041" TargetMode="External"/><Relationship Id="rId22" Type="http://schemas.openxmlformats.org/officeDocument/2006/relationships/hyperlink" Target="https://doi.org/10.3138/ptc-2023-0018" TargetMode="External"/><Relationship Id="rId64" Type="http://schemas.openxmlformats.org/officeDocument/2006/relationships/hyperlink" Target="https://doi.org/10.3138/ptc-76-4-cochrane" TargetMode="External"/><Relationship Id="rId118" Type="http://schemas.openxmlformats.org/officeDocument/2006/relationships/hyperlink" Target="https://doi.org/10.1016/j.jphys.2024.02.005" TargetMode="External"/><Relationship Id="rId325" Type="http://schemas.openxmlformats.org/officeDocument/2006/relationships/hyperlink" Target="https://doi.org/10.1093/ptj/pzae061" TargetMode="External"/><Relationship Id="rId367" Type="http://schemas.openxmlformats.org/officeDocument/2006/relationships/hyperlink" Target="mailto:kvarnado@csm.edu" TargetMode="External"/><Relationship Id="rId532" Type="http://schemas.openxmlformats.org/officeDocument/2006/relationships/hyperlink" Target="mailto:kristin.archer@vumc.org" TargetMode="External"/><Relationship Id="rId574" Type="http://schemas.openxmlformats.org/officeDocument/2006/relationships/hyperlink" Target="mailto:preston.roundy@duke.edu" TargetMode="External"/><Relationship Id="rId171" Type="http://schemas.openxmlformats.org/officeDocument/2006/relationships/hyperlink" Target="mailto:adrianalunardi@hotmail.com" TargetMode="External"/><Relationship Id="rId227" Type="http://schemas.openxmlformats.org/officeDocument/2006/relationships/hyperlink" Target="https://doi.org/10.1016/j.physio.2024.01.001" TargetMode="External"/><Relationship Id="rId269" Type="http://schemas.openxmlformats.org/officeDocument/2006/relationships/hyperlink" Target="https://doi.org/10.1016/j.physio.2024.01.008" TargetMode="External"/><Relationship Id="rId434" Type="http://schemas.openxmlformats.org/officeDocument/2006/relationships/hyperlink" Target="mailto:emma.swardh@ki.se" TargetMode="External"/><Relationship Id="rId476" Type="http://schemas.openxmlformats.org/officeDocument/2006/relationships/hyperlink" Target="https://doi.org/10.1093/ptj/pzae132" TargetMode="External"/><Relationship Id="rId641" Type="http://schemas.openxmlformats.org/officeDocument/2006/relationships/hyperlink" Target="https://doi.org/10.1093/ptj/pzae024" TargetMode="External"/><Relationship Id="rId683" Type="http://schemas.openxmlformats.org/officeDocument/2006/relationships/hyperlink" Target="mailto:sahrmanns@wustl.edu" TargetMode="External"/><Relationship Id="rId33" Type="http://schemas.openxmlformats.org/officeDocument/2006/relationships/hyperlink" Target="mailto:olive.lennon@ucd.ie" TargetMode="External"/><Relationship Id="rId129" Type="http://schemas.openxmlformats.org/officeDocument/2006/relationships/hyperlink" Target="https://doi.org/10.1016/j.jphys.2024.02.015" TargetMode="External"/><Relationship Id="rId280" Type="http://schemas.openxmlformats.org/officeDocument/2006/relationships/hyperlink" Target="mailto:s.mastwyk@latrobe.edu.au" TargetMode="External"/><Relationship Id="rId336" Type="http://schemas.openxmlformats.org/officeDocument/2006/relationships/hyperlink" Target="https://doi.org/10.1093/ptj/pzae049" TargetMode="External"/><Relationship Id="rId501" Type="http://schemas.openxmlformats.org/officeDocument/2006/relationships/hyperlink" Target="mailto:Raine.Osborne@UNF.edu" TargetMode="External"/><Relationship Id="rId543" Type="http://schemas.openxmlformats.org/officeDocument/2006/relationships/hyperlink" Target="https://doi.org/10.1093/ptj/pzad140" TargetMode="External"/><Relationship Id="rId75" Type="http://schemas.openxmlformats.org/officeDocument/2006/relationships/hyperlink" Target="https://doi.org/10.1016/j.jphys.2023.11.002" TargetMode="External"/><Relationship Id="rId140" Type="http://schemas.openxmlformats.org/officeDocument/2006/relationships/hyperlink" Target="mailto:j.simmich@uq.edu.au" TargetMode="External"/><Relationship Id="rId182" Type="http://schemas.openxmlformats.org/officeDocument/2006/relationships/hyperlink" Target="https://doi.org/10.1016/j.jphys.2024.07.003" TargetMode="External"/><Relationship Id="rId378" Type="http://schemas.openxmlformats.org/officeDocument/2006/relationships/hyperlink" Target="mailto:Jennifer.Alison@sydney.edu.au" TargetMode="External"/><Relationship Id="rId403" Type="http://schemas.openxmlformats.org/officeDocument/2006/relationships/hyperlink" Target="mailto:mhofmann001@regis.edu" TargetMode="External"/><Relationship Id="rId585" Type="http://schemas.openxmlformats.org/officeDocument/2006/relationships/hyperlink" Target="mailto:kevin.mclaughlin@jhmi.edu" TargetMode="External"/><Relationship Id="rId6" Type="http://schemas.openxmlformats.org/officeDocument/2006/relationships/hyperlink" Target="https://doi.org/10.3138/ptc-2021-0045" TargetMode="External"/><Relationship Id="rId238" Type="http://schemas.openxmlformats.org/officeDocument/2006/relationships/hyperlink" Target="mailto:Stephen.Quick@monash.edu" TargetMode="External"/><Relationship Id="rId445" Type="http://schemas.openxmlformats.org/officeDocument/2006/relationships/hyperlink" Target="https://doi.org/10.1093/ptj/pzae093" TargetMode="External"/><Relationship Id="rId487" Type="http://schemas.openxmlformats.org/officeDocument/2006/relationships/hyperlink" Target="mailto:sofia.perez-alenda@uv.es" TargetMode="External"/><Relationship Id="rId610" Type="http://schemas.openxmlformats.org/officeDocument/2006/relationships/hyperlink" Target="https://doi.org/10.1093/ptj/pzad163" TargetMode="External"/><Relationship Id="rId652" Type="http://schemas.openxmlformats.org/officeDocument/2006/relationships/hyperlink" Target="mailto:rleir@unileon.es" TargetMode="External"/><Relationship Id="rId291" Type="http://schemas.openxmlformats.org/officeDocument/2006/relationships/hyperlink" Target="https://doi.org/10.1016/j.physio.2024.07.003" TargetMode="External"/><Relationship Id="rId305" Type="http://schemas.openxmlformats.org/officeDocument/2006/relationships/hyperlink" Target="https://doi.org/10.1016/j.physio.2024.101427" TargetMode="External"/><Relationship Id="rId347" Type="http://schemas.openxmlformats.org/officeDocument/2006/relationships/hyperlink" Target="mailto:ilana.ackerman@monash.edu" TargetMode="External"/><Relationship Id="rId512" Type="http://schemas.openxmlformats.org/officeDocument/2006/relationships/hyperlink" Target="https://doi.org/10.1093/ptj/pzad135" TargetMode="External"/><Relationship Id="rId44" Type="http://schemas.openxmlformats.org/officeDocument/2006/relationships/hyperlink" Target="https://doi.org/10.3138/ptc-2023-0058" TargetMode="External"/><Relationship Id="rId86" Type="http://schemas.openxmlformats.org/officeDocument/2006/relationships/hyperlink" Target="mailto:m.sterling@uq.edu.au" TargetMode="External"/><Relationship Id="rId151" Type="http://schemas.openxmlformats.org/officeDocument/2006/relationships/hyperlink" Target="https://doi.org/10.1016/j.jphys.2024.05.001" TargetMode="External"/><Relationship Id="rId389" Type="http://schemas.openxmlformats.org/officeDocument/2006/relationships/hyperlink" Target="mailto:rebeca@erawinc.com" TargetMode="External"/><Relationship Id="rId554" Type="http://schemas.openxmlformats.org/officeDocument/2006/relationships/hyperlink" Target="mailto:louawad@bu.edu" TargetMode="External"/><Relationship Id="rId596" Type="http://schemas.openxmlformats.org/officeDocument/2006/relationships/hyperlink" Target="mailto:PeterStilwell@dal.ca" TargetMode="External"/><Relationship Id="rId193" Type="http://schemas.openxmlformats.org/officeDocument/2006/relationships/hyperlink" Target="https://doi.org/10.1016/j.jphys.2024.09.003" TargetMode="External"/><Relationship Id="rId207" Type="http://schemas.openxmlformats.org/officeDocument/2006/relationships/hyperlink" Target="https://doi.org/10.1016/j.physio.2023.10.007" TargetMode="External"/><Relationship Id="rId249" Type="http://schemas.openxmlformats.org/officeDocument/2006/relationships/hyperlink" Target="https://doi.org/10.1016/j.physio.2024.02.002" TargetMode="External"/><Relationship Id="rId414" Type="http://schemas.openxmlformats.org/officeDocument/2006/relationships/hyperlink" Target="https://doi.org/10.1093/ptj/pzae087" TargetMode="External"/><Relationship Id="rId456" Type="http://schemas.openxmlformats.org/officeDocument/2006/relationships/hyperlink" Target="mailto:christopher.joyce@mcphs.edu" TargetMode="External"/><Relationship Id="rId498" Type="http://schemas.openxmlformats.org/officeDocument/2006/relationships/hyperlink" Target="https://doi.org/10.1093/ptj/pzad142" TargetMode="External"/><Relationship Id="rId621" Type="http://schemas.openxmlformats.org/officeDocument/2006/relationships/hyperlink" Target="mailto:Liesbet.debaets@vub.be" TargetMode="External"/><Relationship Id="rId663" Type="http://schemas.openxmlformats.org/officeDocument/2006/relationships/hyperlink" Target="mailto:allee@msmu.edu" TargetMode="External"/><Relationship Id="rId13" Type="http://schemas.openxmlformats.org/officeDocument/2006/relationships/hyperlink" Target="https://doi.org/10.3138/ptc-2021-0110" TargetMode="External"/><Relationship Id="rId109" Type="http://schemas.openxmlformats.org/officeDocument/2006/relationships/hyperlink" Target="mailto:talia.barnet-hepples@sydney.edu.au" TargetMode="External"/><Relationship Id="rId260" Type="http://schemas.openxmlformats.org/officeDocument/2006/relationships/hyperlink" Target="mailto:sonia.cheng@sydney.edu.au" TargetMode="External"/><Relationship Id="rId316" Type="http://schemas.openxmlformats.org/officeDocument/2006/relationships/hyperlink" Target="mailto:beate.dejaco@han.nl" TargetMode="External"/><Relationship Id="rId523" Type="http://schemas.openxmlformats.org/officeDocument/2006/relationships/hyperlink" Target="mailto:jacqueline.plante@bellincollege.edu" TargetMode="External"/><Relationship Id="rId55" Type="http://schemas.openxmlformats.org/officeDocument/2006/relationships/hyperlink" Target="https://doi.org/10.3138/ptc-2021-0136" TargetMode="External"/><Relationship Id="rId97" Type="http://schemas.openxmlformats.org/officeDocument/2006/relationships/hyperlink" Target="https://doi.org/10.1016/j.jphys.2023.11.008" TargetMode="External"/><Relationship Id="rId120" Type="http://schemas.openxmlformats.org/officeDocument/2006/relationships/hyperlink" Target="https://doi.org/10.1016/j.jphys.2024.02.014" TargetMode="External"/><Relationship Id="rId358" Type="http://schemas.openxmlformats.org/officeDocument/2006/relationships/hyperlink" Target="mailto:kvarnado@csm.edu" TargetMode="External"/><Relationship Id="rId565" Type="http://schemas.openxmlformats.org/officeDocument/2006/relationships/hyperlink" Target="https://doi.org/10.1093/ptj/pzad153" TargetMode="External"/><Relationship Id="rId162" Type="http://schemas.openxmlformats.org/officeDocument/2006/relationships/hyperlink" Target="https://doi.org/10.1016/j.jphys.2024.08.003" TargetMode="External"/><Relationship Id="rId218" Type="http://schemas.openxmlformats.org/officeDocument/2006/relationships/hyperlink" Target="mailto:agargya1989@gmail.com" TargetMode="External"/><Relationship Id="rId425" Type="http://schemas.openxmlformats.org/officeDocument/2006/relationships/hyperlink" Target="mailto:e.gane@uq.edu.au" TargetMode="External"/><Relationship Id="rId467" Type="http://schemas.openxmlformats.org/officeDocument/2006/relationships/hyperlink" Target="mailto:Jennifer.Stevens-Lapsley@cuanschutz.edu" TargetMode="External"/><Relationship Id="rId632" Type="http://schemas.openxmlformats.org/officeDocument/2006/relationships/hyperlink" Target="https://doi.org/10.1093/ptj/pzae056" TargetMode="External"/><Relationship Id="rId271" Type="http://schemas.openxmlformats.org/officeDocument/2006/relationships/hyperlink" Target="https://doi.org/10.1016/j.physio.2024.01.004" TargetMode="External"/><Relationship Id="rId674" Type="http://schemas.openxmlformats.org/officeDocument/2006/relationships/hyperlink" Target="https://doi.org/10.1093/ptj/pzae039" TargetMode="External"/><Relationship Id="rId24" Type="http://schemas.openxmlformats.org/officeDocument/2006/relationships/hyperlink" Target="https://doi.org/10.3138/ptc-2023-76-2" TargetMode="External"/><Relationship Id="rId66" Type="http://schemas.openxmlformats.org/officeDocument/2006/relationships/hyperlink" Target="mailto:saurabsharma1@gmail.com" TargetMode="External"/><Relationship Id="rId131" Type="http://schemas.openxmlformats.org/officeDocument/2006/relationships/hyperlink" Target="mailto:gemma.altinger@sydney.edu.au" TargetMode="External"/><Relationship Id="rId327" Type="http://schemas.openxmlformats.org/officeDocument/2006/relationships/hyperlink" Target="mailto:andrea.nueesch@usz.ch" TargetMode="External"/><Relationship Id="rId369" Type="http://schemas.openxmlformats.org/officeDocument/2006/relationships/hyperlink" Target="mailto:yorkbern@uw.edu" TargetMode="External"/><Relationship Id="rId534" Type="http://schemas.openxmlformats.org/officeDocument/2006/relationships/hyperlink" Target="mailto:rosie.e.morris@northumbria.ac.uk" TargetMode="External"/><Relationship Id="rId576" Type="http://schemas.openxmlformats.org/officeDocument/2006/relationships/hyperlink" Target="https://doi.org/10.1093/ptj/pzad175" TargetMode="External"/><Relationship Id="rId173" Type="http://schemas.openxmlformats.org/officeDocument/2006/relationships/hyperlink" Target="mailto:simone.dorsch@acu.edu.au" TargetMode="External"/><Relationship Id="rId229" Type="http://schemas.openxmlformats.org/officeDocument/2006/relationships/hyperlink" Target="https://doi.org/10.1016/j.physio.2023.10.006" TargetMode="External"/><Relationship Id="rId380" Type="http://schemas.openxmlformats.org/officeDocument/2006/relationships/hyperlink" Target="mailto:cesar.fernandez@urjc.es" TargetMode="External"/><Relationship Id="rId436" Type="http://schemas.openxmlformats.org/officeDocument/2006/relationships/hyperlink" Target="mailto:jennifer.simpson@timberlanept.com" TargetMode="External"/><Relationship Id="rId601" Type="http://schemas.openxmlformats.org/officeDocument/2006/relationships/hyperlink" Target="https://doi.org/10.1093/ptj/pzae016" TargetMode="External"/><Relationship Id="rId643" Type="http://schemas.openxmlformats.org/officeDocument/2006/relationships/hyperlink" Target="https://doi.org/10.1093/ptj/pzae027" TargetMode="External"/><Relationship Id="rId240" Type="http://schemas.openxmlformats.org/officeDocument/2006/relationships/hyperlink" Target="mailto:thierry.troosters@kuleuven.be" TargetMode="External"/><Relationship Id="rId478" Type="http://schemas.openxmlformats.org/officeDocument/2006/relationships/hyperlink" Target="https://doi.org/10.1093/ptj/pzae151" TargetMode="External"/><Relationship Id="rId685" Type="http://schemas.openxmlformats.org/officeDocument/2006/relationships/hyperlink" Target="mailto:christopher.joyce@mcphs.edu" TargetMode="External"/><Relationship Id="rId35" Type="http://schemas.openxmlformats.org/officeDocument/2006/relationships/hyperlink" Target="https://doi.org/10.3138/ptc-2021-0135-cc" TargetMode="External"/><Relationship Id="rId77" Type="http://schemas.openxmlformats.org/officeDocument/2006/relationships/hyperlink" Target="https://doi.org/10.1016/j.jphys.2023.11.006" TargetMode="External"/><Relationship Id="rId100" Type="http://schemas.openxmlformats.org/officeDocument/2006/relationships/hyperlink" Target="mailto:m.c.scheper@hr.nl" TargetMode="External"/><Relationship Id="rId282" Type="http://schemas.openxmlformats.org/officeDocument/2006/relationships/hyperlink" Target="mailto:g.yeowell@mmu.ac.uk" TargetMode="External"/><Relationship Id="rId338" Type="http://schemas.openxmlformats.org/officeDocument/2006/relationships/hyperlink" Target="mailto:tkrasovsk@univ.haifa.ac.il" TargetMode="External"/><Relationship Id="rId503" Type="http://schemas.openxmlformats.org/officeDocument/2006/relationships/hyperlink" Target="mailto:shawn.hanlon@cuanschutz.edu" TargetMode="External"/><Relationship Id="rId545" Type="http://schemas.openxmlformats.org/officeDocument/2006/relationships/hyperlink" Target="https://doi.org/10.1093/ptj/pzad172" TargetMode="External"/><Relationship Id="rId587" Type="http://schemas.openxmlformats.org/officeDocument/2006/relationships/hyperlink" Target="mailto:Pierce.Boyne@uc.edu" TargetMode="External"/><Relationship Id="rId8" Type="http://schemas.openxmlformats.org/officeDocument/2006/relationships/hyperlink" Target="https://doi.org/10.3138/ptc-2021-0057" TargetMode="External"/><Relationship Id="rId142" Type="http://schemas.openxmlformats.org/officeDocument/2006/relationships/hyperlink" Target="mailto:sarah.dcosta@postgrad.curtin.edu.au" TargetMode="External"/><Relationship Id="rId184" Type="http://schemas.openxmlformats.org/officeDocument/2006/relationships/hyperlink" Target="https://doi.org/10.1016/j.jphys.2024.07.004" TargetMode="External"/><Relationship Id="rId391" Type="http://schemas.openxmlformats.org/officeDocument/2006/relationships/hyperlink" Target="mailto:jmckinney@mamallc.org" TargetMode="External"/><Relationship Id="rId405" Type="http://schemas.openxmlformats.org/officeDocument/2006/relationships/hyperlink" Target="mailto:m.ross@uq.edu.au" TargetMode="External"/><Relationship Id="rId447" Type="http://schemas.openxmlformats.org/officeDocument/2006/relationships/hyperlink" Target="https://doi.org/10.1093/ptj/pzae112" TargetMode="External"/><Relationship Id="rId612" Type="http://schemas.openxmlformats.org/officeDocument/2006/relationships/hyperlink" Target="https://doi.org/10.1093/ptj/pzae014" TargetMode="External"/><Relationship Id="rId251" Type="http://schemas.openxmlformats.org/officeDocument/2006/relationships/hyperlink" Target="https://doi.org/10.1016/j.physio.2024.02.001" TargetMode="External"/><Relationship Id="rId489" Type="http://schemas.openxmlformats.org/officeDocument/2006/relationships/hyperlink" Target="https://doi.org/10.1093/ptj/pzad177" TargetMode="External"/><Relationship Id="rId654" Type="http://schemas.openxmlformats.org/officeDocument/2006/relationships/hyperlink" Target="mailto:lijili@kmu.edu.tw" TargetMode="External"/><Relationship Id="rId46" Type="http://schemas.openxmlformats.org/officeDocument/2006/relationships/hyperlink" Target="https://doi.org/10.3138/ptc-2022-0028" TargetMode="External"/><Relationship Id="rId293" Type="http://schemas.openxmlformats.org/officeDocument/2006/relationships/hyperlink" Target="https://doi.org/10.1016/j.physio.2024.101413" TargetMode="External"/><Relationship Id="rId307" Type="http://schemas.openxmlformats.org/officeDocument/2006/relationships/hyperlink" Target="https://doi.org/10.1016/j.physio.2024.101416" TargetMode="External"/><Relationship Id="rId349" Type="http://schemas.openxmlformats.org/officeDocument/2006/relationships/hyperlink" Target="mailto:laura.brown@mq.edu.au" TargetMode="External"/><Relationship Id="rId514" Type="http://schemas.openxmlformats.org/officeDocument/2006/relationships/hyperlink" Target="https://doi.org/10.1093/ptj/pzad073" TargetMode="External"/><Relationship Id="rId556" Type="http://schemas.openxmlformats.org/officeDocument/2006/relationships/hyperlink" Target="mailto:sgombatto@sdsu.edu" TargetMode="External"/><Relationship Id="rId88" Type="http://schemas.openxmlformats.org/officeDocument/2006/relationships/hyperlink" Target="https://doi.org/10.1016/j.jphys.2023.10.004" TargetMode="External"/><Relationship Id="rId111" Type="http://schemas.openxmlformats.org/officeDocument/2006/relationships/hyperlink" Target="mailto:lisa.harvey@sydney.edu.au" TargetMode="External"/><Relationship Id="rId153" Type="http://schemas.openxmlformats.org/officeDocument/2006/relationships/hyperlink" Target="https://doi.org/10.1016/j.jphys.2024.05.005" TargetMode="External"/><Relationship Id="rId195" Type="http://schemas.openxmlformats.org/officeDocument/2006/relationships/hyperlink" Target="https://doi.org/10.1016/j.jphys.2024.09.004" TargetMode="External"/><Relationship Id="rId209" Type="http://schemas.openxmlformats.org/officeDocument/2006/relationships/hyperlink" Target="https://doi.org/10.1016/j.physio.2023.08.004" TargetMode="External"/><Relationship Id="rId360" Type="http://schemas.openxmlformats.org/officeDocument/2006/relationships/hyperlink" Target="mailto:dherrman1@niu.edu" TargetMode="External"/><Relationship Id="rId416" Type="http://schemas.openxmlformats.org/officeDocument/2006/relationships/hyperlink" Target="https://doi.org/10.1093/ptj/pzae099" TargetMode="External"/><Relationship Id="rId598" Type="http://schemas.openxmlformats.org/officeDocument/2006/relationships/hyperlink" Target="mailto:beneciuk@phhp.ufl.edu" TargetMode="External"/><Relationship Id="rId220" Type="http://schemas.openxmlformats.org/officeDocument/2006/relationships/hyperlink" Target="mailto:hdelabarra@unab.cl" TargetMode="External"/><Relationship Id="rId458" Type="http://schemas.openxmlformats.org/officeDocument/2006/relationships/hyperlink" Target="mailto:srpeterson01@atsu.edu" TargetMode="External"/><Relationship Id="rId623" Type="http://schemas.openxmlformats.org/officeDocument/2006/relationships/hyperlink" Target="mailto:Mary.Rahlin@rosalindfranklin.edu" TargetMode="External"/><Relationship Id="rId665" Type="http://schemas.openxmlformats.org/officeDocument/2006/relationships/hyperlink" Target="mailto:Stacey.Dusing@pt.usc.edu" TargetMode="External"/><Relationship Id="rId15" Type="http://schemas.openxmlformats.org/officeDocument/2006/relationships/hyperlink" Target="mailto:wjcoster@bu.edu" TargetMode="External"/><Relationship Id="rId57" Type="http://schemas.openxmlformats.org/officeDocument/2006/relationships/hyperlink" Target="https://doi.org/10.3138/ptc-2022-0072" TargetMode="External"/><Relationship Id="rId262" Type="http://schemas.openxmlformats.org/officeDocument/2006/relationships/hyperlink" Target="mailto:P.Raby@tees.ac.uk" TargetMode="External"/><Relationship Id="rId318" Type="http://schemas.openxmlformats.org/officeDocument/2006/relationships/hyperlink" Target="mailto:v.pomeroy@uea.ac.uk" TargetMode="External"/><Relationship Id="rId525" Type="http://schemas.openxmlformats.org/officeDocument/2006/relationships/hyperlink" Target="mailto:yypalad@up.edu.ph" TargetMode="External"/><Relationship Id="rId567" Type="http://schemas.openxmlformats.org/officeDocument/2006/relationships/hyperlink" Target="https://doi.org/10.1093/ptj/pzad155" TargetMode="External"/><Relationship Id="rId99" Type="http://schemas.openxmlformats.org/officeDocument/2006/relationships/hyperlink" Target="https://doi.org/10.1016/j.jphys.2023.07.012" TargetMode="External"/><Relationship Id="rId122" Type="http://schemas.openxmlformats.org/officeDocument/2006/relationships/hyperlink" Target="https://doi.org/10.1016/j.jphys.2024.03.001" TargetMode="External"/><Relationship Id="rId164" Type="http://schemas.openxmlformats.org/officeDocument/2006/relationships/hyperlink" Target="https://doi.org/10.1016/j.jphys.2024.08.004" TargetMode="External"/><Relationship Id="rId371" Type="http://schemas.openxmlformats.org/officeDocument/2006/relationships/hyperlink" Target="mailto:dherrman1@niu.edu" TargetMode="External"/><Relationship Id="rId427" Type="http://schemas.openxmlformats.org/officeDocument/2006/relationships/hyperlink" Target="mailto:matthieu.boisgontier@uottawa.ca" TargetMode="External"/><Relationship Id="rId469" Type="http://schemas.openxmlformats.org/officeDocument/2006/relationships/hyperlink" Target="mailto:ashley.poole@duke.edu" TargetMode="External"/><Relationship Id="rId634" Type="http://schemas.openxmlformats.org/officeDocument/2006/relationships/hyperlink" Target="mailto:javier.gueita@urjc.es" TargetMode="External"/><Relationship Id="rId676" Type="http://schemas.openxmlformats.org/officeDocument/2006/relationships/hyperlink" Target="https://doi.org/10.1093/ptj/pzae037" TargetMode="External"/><Relationship Id="rId26" Type="http://schemas.openxmlformats.org/officeDocument/2006/relationships/hyperlink" Target="https://doi.org/10.3138/ptc-2023-0084" TargetMode="External"/><Relationship Id="rId231" Type="http://schemas.openxmlformats.org/officeDocument/2006/relationships/hyperlink" Target="https://doi.org/10.1016/j.physio.2023.12.001" TargetMode="External"/><Relationship Id="rId273" Type="http://schemas.openxmlformats.org/officeDocument/2006/relationships/hyperlink" Target="https://doi.org/10.1016/j.physio.2024.03.005" TargetMode="External"/><Relationship Id="rId329" Type="http://schemas.openxmlformats.org/officeDocument/2006/relationships/hyperlink" Target="https://doi.org/10.1093/ptj/pzae053" TargetMode="External"/><Relationship Id="rId480" Type="http://schemas.openxmlformats.org/officeDocument/2006/relationships/hyperlink" Target="https://doi.org/10.1093/ptj/pzae128" TargetMode="External"/><Relationship Id="rId536" Type="http://schemas.openxmlformats.org/officeDocument/2006/relationships/hyperlink" Target="mailto:kristin.archer@vumc.org" TargetMode="External"/><Relationship Id="rId68" Type="http://schemas.openxmlformats.org/officeDocument/2006/relationships/hyperlink" Target="mailto:mark.elkins@sydney.edu.au" TargetMode="External"/><Relationship Id="rId133" Type="http://schemas.openxmlformats.org/officeDocument/2006/relationships/hyperlink" Target="mailto:mark.elkins@sydney.edu.au" TargetMode="External"/><Relationship Id="rId175" Type="http://schemas.openxmlformats.org/officeDocument/2006/relationships/hyperlink" Target="mailto:rafaelbaeske@faccat.br" TargetMode="External"/><Relationship Id="rId340" Type="http://schemas.openxmlformats.org/officeDocument/2006/relationships/hyperlink" Target="mailto:jociane@santacasa.org.br" TargetMode="External"/><Relationship Id="rId578" Type="http://schemas.openxmlformats.org/officeDocument/2006/relationships/hyperlink" Target="https://doi.org/10.1093/ptj/pzad164" TargetMode="External"/><Relationship Id="rId200" Type="http://schemas.openxmlformats.org/officeDocument/2006/relationships/hyperlink" Target="mailto:cath.evans@flinders.edu.au" TargetMode="External"/><Relationship Id="rId382" Type="http://schemas.openxmlformats.org/officeDocument/2006/relationships/hyperlink" Target="https://doi.org/10.1093/ptj/pzae143" TargetMode="External"/><Relationship Id="rId438" Type="http://schemas.openxmlformats.org/officeDocument/2006/relationships/hyperlink" Target="mailto:mtovin@miami.edu" TargetMode="External"/><Relationship Id="rId603" Type="http://schemas.openxmlformats.org/officeDocument/2006/relationships/hyperlink" Target="mailto:steven.george@duke.edu" TargetMode="External"/><Relationship Id="rId645" Type="http://schemas.openxmlformats.org/officeDocument/2006/relationships/hyperlink" Target="https://doi.org/10.1093/ptj/pzae012" TargetMode="External"/><Relationship Id="rId242" Type="http://schemas.openxmlformats.org/officeDocument/2006/relationships/hyperlink" Target="mailto:sabela.rivas@udc.es" TargetMode="External"/><Relationship Id="rId284" Type="http://schemas.openxmlformats.org/officeDocument/2006/relationships/hyperlink" Target="mailto:simon.wood@ouh.nhs.uk" TargetMode="External"/><Relationship Id="rId491" Type="http://schemas.openxmlformats.org/officeDocument/2006/relationships/hyperlink" Target="mailto:k.dao@tufts.edu" TargetMode="External"/><Relationship Id="rId505" Type="http://schemas.openxmlformats.org/officeDocument/2006/relationships/hyperlink" Target="mailto:matthew.miller4@ucsf.edu" TargetMode="External"/><Relationship Id="rId37" Type="http://schemas.openxmlformats.org/officeDocument/2006/relationships/hyperlink" Target="https://doi.org/10.3138/ptc-2022-0038" TargetMode="External"/><Relationship Id="rId79" Type="http://schemas.openxmlformats.org/officeDocument/2006/relationships/hyperlink" Target="https://doi.org/10.1016/j.jphys.2023.11.007" TargetMode="External"/><Relationship Id="rId102" Type="http://schemas.openxmlformats.org/officeDocument/2006/relationships/hyperlink" Target="mailto:mark.elkins@sydney.edu.au" TargetMode="External"/><Relationship Id="rId144" Type="http://schemas.openxmlformats.org/officeDocument/2006/relationships/hyperlink" Target="mailto:prof.lucasnascimento@gmail.com" TargetMode="External"/><Relationship Id="rId547" Type="http://schemas.openxmlformats.org/officeDocument/2006/relationships/hyperlink" Target="https://doi.org/10.1093/ptj/pzad174" TargetMode="External"/><Relationship Id="rId589" Type="http://schemas.openxmlformats.org/officeDocument/2006/relationships/hyperlink" Target="https://doi.org/10.1093/ptj/pzad165" TargetMode="External"/><Relationship Id="rId90" Type="http://schemas.openxmlformats.org/officeDocument/2006/relationships/hyperlink" Target="https://doi.org/10.1016/j.jphys.2023.10.009" TargetMode="External"/><Relationship Id="rId186" Type="http://schemas.openxmlformats.org/officeDocument/2006/relationships/hyperlink" Target="https://doi.org/10.1016/j.jphys.2024.07.007" TargetMode="External"/><Relationship Id="rId351" Type="http://schemas.openxmlformats.org/officeDocument/2006/relationships/hyperlink" Target="mailto:dschmidt@hcpa.edu.br" TargetMode="External"/><Relationship Id="rId393" Type="http://schemas.openxmlformats.org/officeDocument/2006/relationships/hyperlink" Target="mailto:lkeyser@mamallc.org" TargetMode="External"/><Relationship Id="rId407" Type="http://schemas.openxmlformats.org/officeDocument/2006/relationships/hyperlink" Target="https://doi.org/10.1093/ptj/pzae107" TargetMode="External"/><Relationship Id="rId449" Type="http://schemas.openxmlformats.org/officeDocument/2006/relationships/hyperlink" Target="https://doi.org/10.1093/ptj/pzae142" TargetMode="External"/><Relationship Id="rId614" Type="http://schemas.openxmlformats.org/officeDocument/2006/relationships/hyperlink" Target="https://doi.org/10.1093/ptj/pzad178" TargetMode="External"/><Relationship Id="rId656" Type="http://schemas.openxmlformats.org/officeDocument/2006/relationships/hyperlink" Target="mailto:leonardo.pellicciari@gmail.com" TargetMode="External"/><Relationship Id="rId211" Type="http://schemas.openxmlformats.org/officeDocument/2006/relationships/hyperlink" Target="https://doi.org/10.1016/j.physio.2023.12.003" TargetMode="External"/><Relationship Id="rId253" Type="http://schemas.openxmlformats.org/officeDocument/2006/relationships/hyperlink" Target="https://doi.org/10.1016/j.physio.2023.10.005" TargetMode="External"/><Relationship Id="rId295" Type="http://schemas.openxmlformats.org/officeDocument/2006/relationships/hyperlink" Target="https://doi.org/10.1016/j.physio.2024.101417" TargetMode="External"/><Relationship Id="rId309" Type="http://schemas.openxmlformats.org/officeDocument/2006/relationships/hyperlink" Target="https://doi.org/10.1016/j.physio.2024.101419" TargetMode="External"/><Relationship Id="rId460" Type="http://schemas.openxmlformats.org/officeDocument/2006/relationships/hyperlink" Target="https://doi.org/10.1093/ptj/pzae156" TargetMode="External"/><Relationship Id="rId516" Type="http://schemas.openxmlformats.org/officeDocument/2006/relationships/hyperlink" Target="https://doi.org/10.1093/ptj/pzad105" TargetMode="External"/><Relationship Id="rId48" Type="http://schemas.openxmlformats.org/officeDocument/2006/relationships/hyperlink" Target="https://doi.org/10.3138/ptc-2022-0050" TargetMode="External"/><Relationship Id="rId113" Type="http://schemas.openxmlformats.org/officeDocument/2006/relationships/hyperlink" Target="mailto:carolina.pitangui@upe.br" TargetMode="External"/><Relationship Id="rId320" Type="http://schemas.openxmlformats.org/officeDocument/2006/relationships/hyperlink" Target="mailto:delitto@pitt.edu" TargetMode="External"/><Relationship Id="rId558" Type="http://schemas.openxmlformats.org/officeDocument/2006/relationships/hyperlink" Target="mailto:joe@integrativepainscienceinstitute.com" TargetMode="External"/><Relationship Id="rId155" Type="http://schemas.openxmlformats.org/officeDocument/2006/relationships/hyperlink" Target="https://doi.org/10.1016/j.jphys.2024.05.016" TargetMode="External"/><Relationship Id="rId197" Type="http://schemas.openxmlformats.org/officeDocument/2006/relationships/hyperlink" Target="https://doi.org/10.1016/j.jphys.2024.09.005" TargetMode="External"/><Relationship Id="rId362" Type="http://schemas.openxmlformats.org/officeDocument/2006/relationships/hyperlink" Target="mailto:kvarnado@csm.edu" TargetMode="External"/><Relationship Id="rId418" Type="http://schemas.openxmlformats.org/officeDocument/2006/relationships/hyperlink" Target="https://doi.org/10.1093/ptj/pzae082" TargetMode="External"/><Relationship Id="rId625" Type="http://schemas.openxmlformats.org/officeDocument/2006/relationships/hyperlink" Target="mailto:melissatovin@gmail.com" TargetMode="External"/><Relationship Id="rId222" Type="http://schemas.openxmlformats.org/officeDocument/2006/relationships/hyperlink" Target="mailto:lr-liao@126.com" TargetMode="External"/><Relationship Id="rId264" Type="http://schemas.openxmlformats.org/officeDocument/2006/relationships/hyperlink" Target="mailto:elizabeth@nebula-physio.co.uk" TargetMode="External"/><Relationship Id="rId471" Type="http://schemas.openxmlformats.org/officeDocument/2006/relationships/hyperlink" Target="mailto:Sharp@umn.edu" TargetMode="External"/><Relationship Id="rId667" Type="http://schemas.openxmlformats.org/officeDocument/2006/relationships/hyperlink" Target="mailto:feligonzalezs@udd.cl" TargetMode="External"/><Relationship Id="rId17" Type="http://schemas.openxmlformats.org/officeDocument/2006/relationships/hyperlink" Target="https://doi.org/10.3138/ptc-2021-0077-cc" TargetMode="External"/><Relationship Id="rId59" Type="http://schemas.openxmlformats.org/officeDocument/2006/relationships/hyperlink" Target="https://doi.org/10.3138/ptc-2022-0060" TargetMode="External"/><Relationship Id="rId124" Type="http://schemas.openxmlformats.org/officeDocument/2006/relationships/hyperlink" Target="mailto:hayden.venville@health.nsw.gov.au" TargetMode="External"/><Relationship Id="rId527" Type="http://schemas.openxmlformats.org/officeDocument/2006/relationships/hyperlink" Target="mailto:erikthoomes@gmail.com" TargetMode="External"/><Relationship Id="rId569" Type="http://schemas.openxmlformats.org/officeDocument/2006/relationships/hyperlink" Target="https://doi.org/10.1093/ptj/pzad139" TargetMode="External"/><Relationship Id="rId70" Type="http://schemas.openxmlformats.org/officeDocument/2006/relationships/hyperlink" Target="mailto:cintiasantuzzi@yahoo.com.br" TargetMode="External"/><Relationship Id="rId166" Type="http://schemas.openxmlformats.org/officeDocument/2006/relationships/hyperlink" Target="https://doi.org/10.1016/j.jphys.2024.09.001" TargetMode="External"/><Relationship Id="rId331" Type="http://schemas.openxmlformats.org/officeDocument/2006/relationships/hyperlink" Target="https://doi.org/10.1093/ptj/pzae052" TargetMode="External"/><Relationship Id="rId373" Type="http://schemas.openxmlformats.org/officeDocument/2006/relationships/hyperlink" Target="mailto:richard-shields@uiowa.edu" TargetMode="External"/><Relationship Id="rId429" Type="http://schemas.openxmlformats.org/officeDocument/2006/relationships/hyperlink" Target="mailto:lboswell@luriechildrens.org" TargetMode="External"/><Relationship Id="rId580" Type="http://schemas.openxmlformats.org/officeDocument/2006/relationships/hyperlink" Target="https://doi.org/10.1093/ptj/pzad173" TargetMode="External"/><Relationship Id="rId636" Type="http://schemas.openxmlformats.org/officeDocument/2006/relationships/hyperlink" Target="mailto:greverte@us.es" TargetMode="External"/><Relationship Id="rId1" Type="http://schemas.openxmlformats.org/officeDocument/2006/relationships/hyperlink" Target="https://doi.org/10.3138/ptc-2023-0085" TargetMode="External"/><Relationship Id="rId233" Type="http://schemas.openxmlformats.org/officeDocument/2006/relationships/hyperlink" Target="https://doi.org/10.1016/j.physio.2023.10.002" TargetMode="External"/><Relationship Id="rId440" Type="http://schemas.openxmlformats.org/officeDocument/2006/relationships/hyperlink" Target="mailto:Matt.Briggs@osumc.edu" TargetMode="External"/><Relationship Id="rId678" Type="http://schemas.openxmlformats.org/officeDocument/2006/relationships/hyperlink" Target="https://doi.org/10.1093/ptj/pzae036" TargetMode="External"/><Relationship Id="rId28" Type="http://schemas.openxmlformats.org/officeDocument/2006/relationships/hyperlink" Target="https://doi.org/10.3138/ptc-2022-0019" TargetMode="External"/><Relationship Id="rId275" Type="http://schemas.openxmlformats.org/officeDocument/2006/relationships/hyperlink" Target="https://doi.org/10.1016/j.physio.2023.12.006" TargetMode="External"/><Relationship Id="rId300" Type="http://schemas.openxmlformats.org/officeDocument/2006/relationships/hyperlink" Target="mailto:Jia.Han@Canberra.edu.au" TargetMode="External"/><Relationship Id="rId482" Type="http://schemas.openxmlformats.org/officeDocument/2006/relationships/hyperlink" Target="https://doi.org/10.1093/ptj/pzae125" TargetMode="External"/><Relationship Id="rId538" Type="http://schemas.openxmlformats.org/officeDocument/2006/relationships/hyperlink" Target="mailto:rroemmi1@jhmi.edu" TargetMode="External"/><Relationship Id="rId81" Type="http://schemas.openxmlformats.org/officeDocument/2006/relationships/hyperlink" Target="https://doi.org/10.1101/2022.12.14.22283454" TargetMode="External"/><Relationship Id="rId135" Type="http://schemas.openxmlformats.org/officeDocument/2006/relationships/hyperlink" Target="https://doi.org/10.1016/j.jphys.2024.05.011" TargetMode="External"/><Relationship Id="rId177" Type="http://schemas.openxmlformats.org/officeDocument/2006/relationships/hyperlink" Target="mailto:mark.hancock@mq.edu.au" TargetMode="External"/><Relationship Id="rId342" Type="http://schemas.openxmlformats.org/officeDocument/2006/relationships/hyperlink" Target="mailto:sofiaoliveira@dem.uminho.pt" TargetMode="External"/><Relationship Id="rId384" Type="http://schemas.openxmlformats.org/officeDocument/2006/relationships/hyperlink" Target="https://doi.org/10.1093/ptj/pzad182" TargetMode="External"/><Relationship Id="rId591" Type="http://schemas.openxmlformats.org/officeDocument/2006/relationships/hyperlink" Target="https://doi.org/10.1093/ptj/pzad158" TargetMode="External"/><Relationship Id="rId605" Type="http://schemas.openxmlformats.org/officeDocument/2006/relationships/hyperlink" Target="mailto:tiffany.shubert@gmail.com" TargetMode="External"/><Relationship Id="rId202" Type="http://schemas.openxmlformats.org/officeDocument/2006/relationships/hyperlink" Target="mailto:andrews.tawiah@queensu.ca" TargetMode="External"/><Relationship Id="rId244" Type="http://schemas.openxmlformats.org/officeDocument/2006/relationships/hyperlink" Target="mailto:H.Horobin@brighton.ac.uk" TargetMode="External"/><Relationship Id="rId647" Type="http://schemas.openxmlformats.org/officeDocument/2006/relationships/hyperlink" Target="https://doi.org/10.1093/ptj/pzae011" TargetMode="External"/><Relationship Id="rId39" Type="http://schemas.openxmlformats.org/officeDocument/2006/relationships/hyperlink" Target="mailto:blake.lawrence@curtin.edu.au" TargetMode="External"/><Relationship Id="rId286" Type="http://schemas.openxmlformats.org/officeDocument/2006/relationships/hyperlink" Target="mailto:hannah.withers@sydney.edu.au" TargetMode="External"/><Relationship Id="rId451" Type="http://schemas.openxmlformats.org/officeDocument/2006/relationships/hyperlink" Target="https://doi.org/10.1093/ptj/pzae124" TargetMode="External"/><Relationship Id="rId493" Type="http://schemas.openxmlformats.org/officeDocument/2006/relationships/hyperlink" Target="mailto:Pat.camp@hli.ubc.ca" TargetMode="External"/><Relationship Id="rId507" Type="http://schemas.openxmlformats.org/officeDocument/2006/relationships/hyperlink" Target="mailto:mitchell.gibbs@unsw.edu.au" TargetMode="External"/><Relationship Id="rId549" Type="http://schemas.openxmlformats.org/officeDocument/2006/relationships/hyperlink" Target="https://doi.org/10.1093/ptj/pzad176" TargetMode="External"/><Relationship Id="rId50" Type="http://schemas.openxmlformats.org/officeDocument/2006/relationships/hyperlink" Target="https://doi.org/10.3138/ptc-2022-0009-cc" TargetMode="External"/><Relationship Id="rId104" Type="http://schemas.openxmlformats.org/officeDocument/2006/relationships/hyperlink" Target="https://doi.org/10.1016/j.jphys.2024.02.020" TargetMode="External"/><Relationship Id="rId146" Type="http://schemas.openxmlformats.org/officeDocument/2006/relationships/hyperlink" Target="mailto:Ianthe.boden@utas.edu.au" TargetMode="External"/><Relationship Id="rId188" Type="http://schemas.openxmlformats.org/officeDocument/2006/relationships/hyperlink" Target="https://doi.org/10.1016/j.jphys.2024.07.001" TargetMode="External"/><Relationship Id="rId311" Type="http://schemas.openxmlformats.org/officeDocument/2006/relationships/hyperlink" Target="https://doi.org/10.1016/j.physio.2024.07.001" TargetMode="External"/><Relationship Id="rId353" Type="http://schemas.openxmlformats.org/officeDocument/2006/relationships/hyperlink" Target="https://doi.org/10.1093/ptj/pzae111" TargetMode="External"/><Relationship Id="rId395" Type="http://schemas.openxmlformats.org/officeDocument/2006/relationships/hyperlink" Target="mailto:michael.rowley@csueastbay.edu" TargetMode="External"/><Relationship Id="rId409" Type="http://schemas.openxmlformats.org/officeDocument/2006/relationships/hyperlink" Target="https://doi.org/10.1093/ptj/pzae119" TargetMode="External"/><Relationship Id="rId560" Type="http://schemas.openxmlformats.org/officeDocument/2006/relationships/hyperlink" Target="mailto:andres.jung@posteo.de" TargetMode="External"/><Relationship Id="rId92" Type="http://schemas.openxmlformats.org/officeDocument/2006/relationships/hyperlink" Target="https://doi.org/10.1016/j.jphys.2023.11.005" TargetMode="External"/><Relationship Id="rId213" Type="http://schemas.openxmlformats.org/officeDocument/2006/relationships/hyperlink" Target="https://doi.org/10.1016/j.physio.2023.09.002" TargetMode="External"/><Relationship Id="rId420" Type="http://schemas.openxmlformats.org/officeDocument/2006/relationships/hyperlink" Target="https://doi.org/10.1093/ptj/pzae101" TargetMode="External"/><Relationship Id="rId616" Type="http://schemas.openxmlformats.org/officeDocument/2006/relationships/hyperlink" Target="https://doi.org/10.1093/ptj/pzad179" TargetMode="External"/><Relationship Id="rId658" Type="http://schemas.openxmlformats.org/officeDocument/2006/relationships/hyperlink" Target="mailto:l-hedman@northwestern.edu" TargetMode="External"/><Relationship Id="rId255" Type="http://schemas.openxmlformats.org/officeDocument/2006/relationships/hyperlink" Target="https://doi.org/10.1016/j.physio.2024.01.007" TargetMode="External"/><Relationship Id="rId297" Type="http://schemas.openxmlformats.org/officeDocument/2006/relationships/hyperlink" Target="https://doi.org/10.1016/j.physio.2024.101418" TargetMode="External"/><Relationship Id="rId462" Type="http://schemas.openxmlformats.org/officeDocument/2006/relationships/hyperlink" Target="https://doi.org/10.1093/ptj/pzae166" TargetMode="External"/><Relationship Id="rId518" Type="http://schemas.openxmlformats.org/officeDocument/2006/relationships/hyperlink" Target="https://doi.org/10.1093/ptj/pzad141" TargetMode="External"/><Relationship Id="rId115" Type="http://schemas.openxmlformats.org/officeDocument/2006/relationships/hyperlink" Target="mailto:nina-margrethe.theodorsen@uib.no" TargetMode="External"/><Relationship Id="rId157" Type="http://schemas.openxmlformats.org/officeDocument/2006/relationships/hyperlink" Target="https://doi.org/10.1016/j.jphys.2024.02.010" TargetMode="External"/><Relationship Id="rId322" Type="http://schemas.openxmlformats.org/officeDocument/2006/relationships/hyperlink" Target="https://doi.org/10.1093/ptj/pzae051" TargetMode="External"/><Relationship Id="rId364" Type="http://schemas.openxmlformats.org/officeDocument/2006/relationships/hyperlink" Target="mailto:nsomyoo@csm.edu" TargetMode="External"/><Relationship Id="rId61" Type="http://schemas.openxmlformats.org/officeDocument/2006/relationships/hyperlink" Target="https://doi.org/10.3138/ptc-2022-0054-cc_Hall" TargetMode="External"/><Relationship Id="rId199" Type="http://schemas.openxmlformats.org/officeDocument/2006/relationships/hyperlink" Target="https://doi.org/10.1016/j.physio.2023.10.001" TargetMode="External"/><Relationship Id="rId571" Type="http://schemas.openxmlformats.org/officeDocument/2006/relationships/hyperlink" Target="https://doi.org/10.1093/ptj/pzad161" TargetMode="External"/><Relationship Id="rId627" Type="http://schemas.openxmlformats.org/officeDocument/2006/relationships/hyperlink" Target="mailto:mhofmann001@regis.edu" TargetMode="External"/><Relationship Id="rId669" Type="http://schemas.openxmlformats.org/officeDocument/2006/relationships/hyperlink" Target="mailto:debbie.feldman@umontreal.ca" TargetMode="External"/><Relationship Id="rId19" Type="http://schemas.openxmlformats.org/officeDocument/2006/relationships/hyperlink" Target="https://doi.org/10.3138/ptc-2021-0118" TargetMode="External"/><Relationship Id="rId224" Type="http://schemas.openxmlformats.org/officeDocument/2006/relationships/hyperlink" Target="mailto:cvvidal@uc.cl" TargetMode="External"/><Relationship Id="rId266" Type="http://schemas.openxmlformats.org/officeDocument/2006/relationships/hyperlink" Target="mailto:David.Snowdon@monash.edu" TargetMode="External"/><Relationship Id="rId431" Type="http://schemas.openxmlformats.org/officeDocument/2006/relationships/hyperlink" Target="https://doi.org/10.1093/ptj/pzae168" TargetMode="External"/><Relationship Id="rId473" Type="http://schemas.openxmlformats.org/officeDocument/2006/relationships/hyperlink" Target="mailto:info@redefinehealthed.com" TargetMode="External"/><Relationship Id="rId529" Type="http://schemas.openxmlformats.org/officeDocument/2006/relationships/hyperlink" Target="mailto:klchen@mail.ncku.edu.tw" TargetMode="External"/><Relationship Id="rId680" Type="http://schemas.openxmlformats.org/officeDocument/2006/relationships/hyperlink" Target="https://doi.org/10.1093/ptj/pzae050" TargetMode="External"/><Relationship Id="rId30" Type="http://schemas.openxmlformats.org/officeDocument/2006/relationships/hyperlink" Target="mailto:j.setchell@uq.edu.au" TargetMode="External"/><Relationship Id="rId126" Type="http://schemas.openxmlformats.org/officeDocument/2006/relationships/hyperlink" Target="https://doi.org/10.1016/j.jphys.2024.02.011" TargetMode="External"/><Relationship Id="rId168" Type="http://schemas.openxmlformats.org/officeDocument/2006/relationships/hyperlink" Target="https://doi.org/10.1016/j.jphys.2024.09.008" TargetMode="External"/><Relationship Id="rId333" Type="http://schemas.openxmlformats.org/officeDocument/2006/relationships/hyperlink" Target="https://doi.org/10.1093/ptj/pzae063" TargetMode="External"/><Relationship Id="rId540" Type="http://schemas.openxmlformats.org/officeDocument/2006/relationships/hyperlink" Target="mailto:trevor.lentz@duke.edu" TargetMode="External"/><Relationship Id="rId72" Type="http://schemas.openxmlformats.org/officeDocument/2006/relationships/hyperlink" Target="mailto:francispacagnelli@unoeste.br" TargetMode="External"/><Relationship Id="rId375" Type="http://schemas.openxmlformats.org/officeDocument/2006/relationships/hyperlink" Target="https://doi.org/10.1093/ptj/pzae089" TargetMode="External"/><Relationship Id="rId582" Type="http://schemas.openxmlformats.org/officeDocument/2006/relationships/hyperlink" Target="https://doi.org/10.1093/ptj/pzad168" TargetMode="External"/><Relationship Id="rId638" Type="http://schemas.openxmlformats.org/officeDocument/2006/relationships/hyperlink" Target="mailto:laura.podschun@ahu.edu" TargetMode="External"/><Relationship Id="rId3" Type="http://schemas.openxmlformats.org/officeDocument/2006/relationships/hyperlink" Target="mailto:dgross@ualberta.ca" TargetMode="External"/><Relationship Id="rId235" Type="http://schemas.openxmlformats.org/officeDocument/2006/relationships/hyperlink" Target="https://doi.org/10.1016/j.physio.2023.10.008" TargetMode="External"/><Relationship Id="rId277" Type="http://schemas.openxmlformats.org/officeDocument/2006/relationships/hyperlink" Target="https://doi.org/10.1016/j.physio.2024.01.005" TargetMode="External"/><Relationship Id="rId400" Type="http://schemas.openxmlformats.org/officeDocument/2006/relationships/hyperlink" Target="mailto:mvorens1@gmail.com" TargetMode="External"/><Relationship Id="rId442" Type="http://schemas.openxmlformats.org/officeDocument/2006/relationships/hyperlink" Target="mailto:Raine.Osborne@UNF.edu" TargetMode="External"/><Relationship Id="rId484" Type="http://schemas.openxmlformats.org/officeDocument/2006/relationships/hyperlink" Target="https://doi.org/10.1093/ptj/pzae114" TargetMode="External"/><Relationship Id="rId137" Type="http://schemas.openxmlformats.org/officeDocument/2006/relationships/hyperlink" Target="https://doi.org/10.1016/j.jphys.2024.06.005" TargetMode="External"/><Relationship Id="rId302" Type="http://schemas.openxmlformats.org/officeDocument/2006/relationships/hyperlink" Target="mailto:joyceoriordan21@rcsi.com" TargetMode="External"/><Relationship Id="rId344" Type="http://schemas.openxmlformats.org/officeDocument/2006/relationships/hyperlink" Target="https://doi.org/10.1093/ptj/pzae066" TargetMode="External"/><Relationship Id="rId41" Type="http://schemas.openxmlformats.org/officeDocument/2006/relationships/hyperlink" Target="https://doi.org/10.3138/ptc-2022-0027-cc" TargetMode="External"/><Relationship Id="rId83" Type="http://schemas.openxmlformats.org/officeDocument/2006/relationships/hyperlink" Target="https://doi.org/10.1016/j.jphys.2023.10.002" TargetMode="External"/><Relationship Id="rId179" Type="http://schemas.openxmlformats.org/officeDocument/2006/relationships/hyperlink" Target="mailto:m.ross@uq.edu.au" TargetMode="External"/><Relationship Id="rId386" Type="http://schemas.openxmlformats.org/officeDocument/2006/relationships/hyperlink" Target="https://doi.org/10.1093/ptj/pzae102" TargetMode="External"/><Relationship Id="rId551" Type="http://schemas.openxmlformats.org/officeDocument/2006/relationships/hyperlink" Target="https://doi.org/10.1093/ptj/pzad183" TargetMode="External"/><Relationship Id="rId593" Type="http://schemas.openxmlformats.org/officeDocument/2006/relationships/hyperlink" Target="https://doi.org/10.1093/ptj/pzad166" TargetMode="External"/><Relationship Id="rId607" Type="http://schemas.openxmlformats.org/officeDocument/2006/relationships/hyperlink" Target="mailto:joshua.zadro@sydney.edu.au" TargetMode="External"/><Relationship Id="rId649" Type="http://schemas.openxmlformats.org/officeDocument/2006/relationships/hyperlink" Target="https://doi.org/10.1093/ptj/pzae045" TargetMode="External"/><Relationship Id="rId190" Type="http://schemas.openxmlformats.org/officeDocument/2006/relationships/hyperlink" Target="https://doi.org/10.1016/j.jphys.2024.07.006" TargetMode="External"/><Relationship Id="rId204" Type="http://schemas.openxmlformats.org/officeDocument/2006/relationships/hyperlink" Target="mailto:stephanie.clarke17@nhs.net" TargetMode="External"/><Relationship Id="rId246" Type="http://schemas.openxmlformats.org/officeDocument/2006/relationships/hyperlink" Target="mailto:csaid@unimelb.edu.au" TargetMode="External"/><Relationship Id="rId288" Type="http://schemas.openxmlformats.org/officeDocument/2006/relationships/hyperlink" Target="mailto:elaine.willmore@nhs.net" TargetMode="External"/><Relationship Id="rId411" Type="http://schemas.openxmlformats.org/officeDocument/2006/relationships/hyperlink" Target="mailto:hadasbarkolofek@gmail.com" TargetMode="External"/><Relationship Id="rId453" Type="http://schemas.openxmlformats.org/officeDocument/2006/relationships/hyperlink" Target="https://doi.org/10.1093/ptj/pzae104" TargetMode="External"/><Relationship Id="rId509" Type="http://schemas.openxmlformats.org/officeDocument/2006/relationships/hyperlink" Target="mailto:philipp.moroder@kws.ch" TargetMode="External"/><Relationship Id="rId660" Type="http://schemas.openxmlformats.org/officeDocument/2006/relationships/hyperlink" Target="https://doi.org/10.1093/ptj/pzae079" TargetMode="External"/><Relationship Id="rId106" Type="http://schemas.openxmlformats.org/officeDocument/2006/relationships/hyperlink" Target="https://doi.org/10.1016/j.jphys.2024.02.018" TargetMode="External"/><Relationship Id="rId313" Type="http://schemas.openxmlformats.org/officeDocument/2006/relationships/hyperlink" Target="https://doi.org/10.1016/j.physio.2023.09.006" TargetMode="External"/><Relationship Id="rId495" Type="http://schemas.openxmlformats.org/officeDocument/2006/relationships/hyperlink" Target="mailto:menaka.louis@griffithuni.edu.au" TargetMode="External"/><Relationship Id="rId10" Type="http://schemas.openxmlformats.org/officeDocument/2006/relationships/hyperlink" Target="https://doi.org/10.3138/ptc-2021-0089" TargetMode="External"/><Relationship Id="rId52" Type="http://schemas.openxmlformats.org/officeDocument/2006/relationships/hyperlink" Target="https://doi.org/10.3138/ptc-2023-0054" TargetMode="External"/><Relationship Id="rId94" Type="http://schemas.openxmlformats.org/officeDocument/2006/relationships/hyperlink" Target="https://doi.org/10.1016/j.jphys.2023.10.007" TargetMode="External"/><Relationship Id="rId148" Type="http://schemas.openxmlformats.org/officeDocument/2006/relationships/hyperlink" Target="mailto:kiran_ptist@yahoo.co.in" TargetMode="External"/><Relationship Id="rId355" Type="http://schemas.openxmlformats.org/officeDocument/2006/relationships/hyperlink" Target="https://doi.org/10.1093/ptj/pzae092" TargetMode="External"/><Relationship Id="rId397" Type="http://schemas.openxmlformats.org/officeDocument/2006/relationships/hyperlink" Target="mailto:Allyn.bove@pitt.edu" TargetMode="External"/><Relationship Id="rId520" Type="http://schemas.openxmlformats.org/officeDocument/2006/relationships/hyperlink" Target="https://doi.org/10.1093/ptj/pzad151" TargetMode="External"/><Relationship Id="rId562" Type="http://schemas.openxmlformats.org/officeDocument/2006/relationships/hyperlink" Target="mailto:silje.h.sveaas@uia.no" TargetMode="External"/><Relationship Id="rId618" Type="http://schemas.openxmlformats.org/officeDocument/2006/relationships/hyperlink" Target="https://doi.org/10.1093/ptj/pzae015" TargetMode="External"/><Relationship Id="rId215" Type="http://schemas.openxmlformats.org/officeDocument/2006/relationships/hyperlink" Target="https://doi.org/10.1016/j.physio.2023.10.004" TargetMode="External"/><Relationship Id="rId257" Type="http://schemas.openxmlformats.org/officeDocument/2006/relationships/hyperlink" Target="https://doi.org/10.1016/j.physio.2024.04.348" TargetMode="External"/><Relationship Id="rId422" Type="http://schemas.openxmlformats.org/officeDocument/2006/relationships/hyperlink" Target="https://doi.org/10.1093/ptj/pzae088" TargetMode="External"/><Relationship Id="rId464" Type="http://schemas.openxmlformats.org/officeDocument/2006/relationships/hyperlink" Target="https://doi.org/10.1093/ptj/pzae169" TargetMode="External"/><Relationship Id="rId299" Type="http://schemas.openxmlformats.org/officeDocument/2006/relationships/hyperlink" Target="https://doi.org/10.1016/j.physio.2024.101420" TargetMode="External"/><Relationship Id="rId63" Type="http://schemas.openxmlformats.org/officeDocument/2006/relationships/hyperlink" Target="https://doi.org/10.3138/ptc-2022-0064" TargetMode="External"/><Relationship Id="rId159" Type="http://schemas.openxmlformats.org/officeDocument/2006/relationships/hyperlink" Target="https://doi.org/10.1016/j.jphys.2024.05.002" TargetMode="External"/><Relationship Id="rId366" Type="http://schemas.openxmlformats.org/officeDocument/2006/relationships/hyperlink" Target="https://doi.org/10.1093/ptj/pzae103" TargetMode="External"/><Relationship Id="rId573" Type="http://schemas.openxmlformats.org/officeDocument/2006/relationships/hyperlink" Target="https://doi.org/10.1093/ptj/pzad162" TargetMode="External"/><Relationship Id="rId226" Type="http://schemas.openxmlformats.org/officeDocument/2006/relationships/hyperlink" Target="mailto:overmann.lea@gmx.de" TargetMode="External"/><Relationship Id="rId433" Type="http://schemas.openxmlformats.org/officeDocument/2006/relationships/hyperlink" Target="https://doi.org/10.1093/ptj/pzae130" TargetMode="External"/><Relationship Id="rId640" Type="http://schemas.openxmlformats.org/officeDocument/2006/relationships/hyperlink" Target="mailto:mplopez@usj.es" TargetMode="External"/><Relationship Id="rId74" Type="http://schemas.openxmlformats.org/officeDocument/2006/relationships/hyperlink" Target="mailto:alexmagno_d@hotmail.com" TargetMode="External"/><Relationship Id="rId377" Type="http://schemas.openxmlformats.org/officeDocument/2006/relationships/hyperlink" Target="https://doi.org/10.1093/ptj/pzae080" TargetMode="External"/><Relationship Id="rId500" Type="http://schemas.openxmlformats.org/officeDocument/2006/relationships/hyperlink" Target="https://doi.org/10.1093/ptj/pzad152" TargetMode="External"/><Relationship Id="rId584" Type="http://schemas.openxmlformats.org/officeDocument/2006/relationships/hyperlink" Target="https://doi.org/10.1093/ptj/pzad180" TargetMode="External"/><Relationship Id="rId5" Type="http://schemas.openxmlformats.org/officeDocument/2006/relationships/hyperlink" Target="https://doi.org/10.3138/ptc-2023-0046" TargetMode="External"/><Relationship Id="rId237" Type="http://schemas.openxmlformats.org/officeDocument/2006/relationships/hyperlink" Target="https://doi.org/10.1016/j.physio.2023.09.004" TargetMode="External"/><Relationship Id="rId444" Type="http://schemas.openxmlformats.org/officeDocument/2006/relationships/hyperlink" Target="mailto:srundell@uw.edu" TargetMode="External"/><Relationship Id="rId651" Type="http://schemas.openxmlformats.org/officeDocument/2006/relationships/hyperlink" Target="https://doi.org/10.1093/ptj/pzae019" TargetMode="External"/><Relationship Id="rId290" Type="http://schemas.openxmlformats.org/officeDocument/2006/relationships/hyperlink" Target="mailto:daniel.parkinson3@nhs.net" TargetMode="External"/><Relationship Id="rId304" Type="http://schemas.openxmlformats.org/officeDocument/2006/relationships/hyperlink" Target="mailto:Feldmanron5@gmail.com" TargetMode="External"/><Relationship Id="rId388" Type="http://schemas.openxmlformats.org/officeDocument/2006/relationships/hyperlink" Target="https://doi.org/10.1093/ptj/pzae117" TargetMode="External"/><Relationship Id="rId511" Type="http://schemas.openxmlformats.org/officeDocument/2006/relationships/hyperlink" Target="mailto:m.pijnappels@vu.nl" TargetMode="External"/><Relationship Id="rId609" Type="http://schemas.openxmlformats.org/officeDocument/2006/relationships/hyperlink" Target="mailto:hollman.john@mayo.edu" TargetMode="External"/><Relationship Id="rId85" Type="http://schemas.openxmlformats.org/officeDocument/2006/relationships/hyperlink" Target="https://doi.org/10.1016/j.jphys.2023.10.003" TargetMode="External"/><Relationship Id="rId150" Type="http://schemas.openxmlformats.org/officeDocument/2006/relationships/hyperlink" Target="https://doi.org/10.1016/j.jphys.2024.04.001" TargetMode="External"/><Relationship Id="rId595" Type="http://schemas.openxmlformats.org/officeDocument/2006/relationships/hyperlink" Target="https://doi.org/10.1093/ptj/pzad170" TargetMode="External"/><Relationship Id="rId248" Type="http://schemas.openxmlformats.org/officeDocument/2006/relationships/hyperlink" Target="mailto:Christopher.newton@uhcw.nhs.uk" TargetMode="External"/><Relationship Id="rId455" Type="http://schemas.openxmlformats.org/officeDocument/2006/relationships/hyperlink" Target="https://doi.org/10.1093/ptj/pzae105" TargetMode="External"/><Relationship Id="rId662" Type="http://schemas.openxmlformats.org/officeDocument/2006/relationships/hyperlink" Target="https://doi.org/10.1093/ptj/pzae020" TargetMode="External"/><Relationship Id="rId12" Type="http://schemas.openxmlformats.org/officeDocument/2006/relationships/hyperlink" Target="https://doi.org/10.3138/ptc-2021-0100-cc" TargetMode="External"/><Relationship Id="rId108" Type="http://schemas.openxmlformats.org/officeDocument/2006/relationships/hyperlink" Target="https://doi.org/10.1016/j.jphys.2024.01.001" TargetMode="External"/><Relationship Id="rId315" Type="http://schemas.openxmlformats.org/officeDocument/2006/relationships/hyperlink" Target="https://doi.org/10.1016/j.physio.2024.01.002" TargetMode="External"/><Relationship Id="rId522" Type="http://schemas.openxmlformats.org/officeDocument/2006/relationships/hyperlink" Target="https://doi.org/10.1093/ptj/pzad133" TargetMode="External"/><Relationship Id="rId96" Type="http://schemas.openxmlformats.org/officeDocument/2006/relationships/hyperlink" Target="https://doi.org/10.1016/j.jphys.2023.11.004" TargetMode="External"/><Relationship Id="rId161" Type="http://schemas.openxmlformats.org/officeDocument/2006/relationships/hyperlink" Target="https://doi.org/10.1016/j.jphys.2024.05.008" TargetMode="External"/><Relationship Id="rId399" Type="http://schemas.openxmlformats.org/officeDocument/2006/relationships/hyperlink" Target="https://doi.org/10.1093/ptj/pzae120" TargetMode="External"/><Relationship Id="rId259" Type="http://schemas.openxmlformats.org/officeDocument/2006/relationships/hyperlink" Target="https://doi.org/10.1016/j.physio.2024.04.347" TargetMode="External"/><Relationship Id="rId466" Type="http://schemas.openxmlformats.org/officeDocument/2006/relationships/hyperlink" Target="https://doi.org/10.1093/ptj/pzae173" TargetMode="External"/><Relationship Id="rId673" Type="http://schemas.openxmlformats.org/officeDocument/2006/relationships/hyperlink" Target="mailto:marconav@ucm.es" TargetMode="External"/><Relationship Id="rId23" Type="http://schemas.openxmlformats.org/officeDocument/2006/relationships/hyperlink" Target="https://doi.org/10.3138/ptc-76.1-cochrane" TargetMode="External"/><Relationship Id="rId119" Type="http://schemas.openxmlformats.org/officeDocument/2006/relationships/hyperlink" Target="https://doi.org/10.1016/j.jphys.2024.02.004" TargetMode="External"/><Relationship Id="rId326" Type="http://schemas.openxmlformats.org/officeDocument/2006/relationships/hyperlink" Target="https://doi.org/10.1093/ptj/pzae057" TargetMode="External"/><Relationship Id="rId533" Type="http://schemas.openxmlformats.org/officeDocument/2006/relationships/hyperlink" Target="https://doi.org/10.1093/ptj/pzad076" TargetMode="External"/><Relationship Id="rId172" Type="http://schemas.openxmlformats.org/officeDocument/2006/relationships/hyperlink" Target="https://doi.org/10.1016/j.jphys.2024.08.007" TargetMode="External"/><Relationship Id="rId477" Type="http://schemas.openxmlformats.org/officeDocument/2006/relationships/hyperlink" Target="mailto:siriani@fmrp.usp.br" TargetMode="External"/><Relationship Id="rId600" Type="http://schemas.openxmlformats.org/officeDocument/2006/relationships/hyperlink" Target="mailto:tugbaozudogru0626@gmail.com" TargetMode="External"/><Relationship Id="rId684" Type="http://schemas.openxmlformats.org/officeDocument/2006/relationships/hyperlink" Target="https://doi.org/10.1093/ptj/pzae035" TargetMode="External"/><Relationship Id="rId337" Type="http://schemas.openxmlformats.org/officeDocument/2006/relationships/hyperlink" Target="https://doi.org/10.1093/ptj/pzae067" TargetMode="External"/><Relationship Id="rId34" Type="http://schemas.openxmlformats.org/officeDocument/2006/relationships/hyperlink" Target="https://doi.org/10.3138/ptc-2021-0135" TargetMode="External"/><Relationship Id="rId544" Type="http://schemas.openxmlformats.org/officeDocument/2006/relationships/hyperlink" Target="mailto:n.hancock@uea.ac.uk" TargetMode="External"/><Relationship Id="rId183" Type="http://schemas.openxmlformats.org/officeDocument/2006/relationships/hyperlink" Target="https://doi.org/10.1016/j.jphys.2024.07.002" TargetMode="External"/><Relationship Id="rId390" Type="http://schemas.openxmlformats.org/officeDocument/2006/relationships/hyperlink" Target="https://doi.org/10.1093/ptj/pzae121" TargetMode="External"/><Relationship Id="rId404" Type="http://schemas.openxmlformats.org/officeDocument/2006/relationships/hyperlink" Target="https://doi.org/10.1093/ptj/pzae086" TargetMode="External"/><Relationship Id="rId611" Type="http://schemas.openxmlformats.org/officeDocument/2006/relationships/hyperlink" Target="mailto:mwolden@uj.edu" TargetMode="External"/><Relationship Id="rId250" Type="http://schemas.openxmlformats.org/officeDocument/2006/relationships/hyperlink" Target="mailto:caitriona.murphy1@ucdconnect.ie" TargetMode="External"/><Relationship Id="rId488" Type="http://schemas.openxmlformats.org/officeDocument/2006/relationships/hyperlink" Target="https://doi.org/10.1093/ptj/pzae165" TargetMode="External"/><Relationship Id="rId45" Type="http://schemas.openxmlformats.org/officeDocument/2006/relationships/hyperlink" Target="https://doi.org/10.3138/ptc-2022-0005" TargetMode="External"/><Relationship Id="rId110" Type="http://schemas.openxmlformats.org/officeDocument/2006/relationships/hyperlink" Target="https://doi.org/10.1016/j.jphys.2024.02.016" TargetMode="External"/><Relationship Id="rId348" Type="http://schemas.openxmlformats.org/officeDocument/2006/relationships/hyperlink" Target="https://doi.org/10.1093/ptj/pzae071" TargetMode="External"/><Relationship Id="rId555" Type="http://schemas.openxmlformats.org/officeDocument/2006/relationships/hyperlink" Target="https://doi.org/10.1093/ptj/pzad185" TargetMode="External"/><Relationship Id="rId194" Type="http://schemas.openxmlformats.org/officeDocument/2006/relationships/hyperlink" Target="https://doi.org/10.1016/j.jphys.2024.09.002" TargetMode="External"/><Relationship Id="rId208" Type="http://schemas.openxmlformats.org/officeDocument/2006/relationships/hyperlink" Target="mailto:s.bajuaifer@uea.ac.uk" TargetMode="External"/><Relationship Id="rId415" Type="http://schemas.openxmlformats.org/officeDocument/2006/relationships/hyperlink" Target="mailto:brooke.klatt@pitt.edu" TargetMode="External"/><Relationship Id="rId622" Type="http://schemas.openxmlformats.org/officeDocument/2006/relationships/hyperlink" Target="https://doi.org/10.1093/ptj/pzae038" TargetMode="External"/><Relationship Id="rId261" Type="http://schemas.openxmlformats.org/officeDocument/2006/relationships/hyperlink" Target="https://doi.org/10.1016/j.physio.2024.01.009" TargetMode="External"/><Relationship Id="rId499" Type="http://schemas.openxmlformats.org/officeDocument/2006/relationships/hyperlink" Target="mailto:jgmoore@miami.edu" TargetMode="External"/><Relationship Id="rId56" Type="http://schemas.openxmlformats.org/officeDocument/2006/relationships/hyperlink" Target="https://doi.org/10.3138/ptc-2022-0084" TargetMode="External"/><Relationship Id="rId359" Type="http://schemas.openxmlformats.org/officeDocument/2006/relationships/hyperlink" Target="https://doi.org/10.1093/ptj/pzae108" TargetMode="External"/><Relationship Id="rId566" Type="http://schemas.openxmlformats.org/officeDocument/2006/relationships/hyperlink" Target="mailto:anaellen13@gmail.com" TargetMode="External"/><Relationship Id="rId121" Type="http://schemas.openxmlformats.org/officeDocument/2006/relationships/hyperlink" Target="https://doi.org/10.1016/j.jphys.2024.02.013" TargetMode="External"/><Relationship Id="rId219" Type="http://schemas.openxmlformats.org/officeDocument/2006/relationships/hyperlink" Target="https://doi.org/10.1016/j.physio.2023.09.005" TargetMode="External"/><Relationship Id="rId426" Type="http://schemas.openxmlformats.org/officeDocument/2006/relationships/hyperlink" Target="https://doi.org/10.1093/ptj/pzae094" TargetMode="External"/><Relationship Id="rId633" Type="http://schemas.openxmlformats.org/officeDocument/2006/relationships/hyperlink" Target="https://doi.org/10.1093/ptj/pzae043" TargetMode="External"/><Relationship Id="rId67" Type="http://schemas.openxmlformats.org/officeDocument/2006/relationships/hyperlink" Target="https://doi.org/10.1016/j.jphys.2023.11.003" TargetMode="External"/><Relationship Id="rId272" Type="http://schemas.openxmlformats.org/officeDocument/2006/relationships/hyperlink" Target="mailto:ruivilarinho1@gmail.com" TargetMode="External"/><Relationship Id="rId577" Type="http://schemas.openxmlformats.org/officeDocument/2006/relationships/hyperlink" Target="mailto:Malachy.Clancy@jefferson.edu" TargetMode="External"/><Relationship Id="rId132" Type="http://schemas.openxmlformats.org/officeDocument/2006/relationships/hyperlink" Target="https://doi.org/10.1016/j.jphys.2024.06.006" TargetMode="External"/><Relationship Id="rId437" Type="http://schemas.openxmlformats.org/officeDocument/2006/relationships/hyperlink" Target="https://doi.org/10.1093/ptj/pzae154" TargetMode="External"/><Relationship Id="rId644" Type="http://schemas.openxmlformats.org/officeDocument/2006/relationships/hyperlink" Target="mailto:agalgon@sju.edu" TargetMode="External"/><Relationship Id="rId283" Type="http://schemas.openxmlformats.org/officeDocument/2006/relationships/hyperlink" Target="https://doi.org/10.1016/j.physio.2024.03.004" TargetMode="External"/><Relationship Id="rId490" Type="http://schemas.openxmlformats.org/officeDocument/2006/relationships/hyperlink" Target="https://doi.org/10.1093/ptj/pzad143" TargetMode="External"/><Relationship Id="rId504" Type="http://schemas.openxmlformats.org/officeDocument/2006/relationships/hyperlink" Target="https://doi.org/10.1093/ptj/pzad115" TargetMode="External"/><Relationship Id="rId78" Type="http://schemas.openxmlformats.org/officeDocument/2006/relationships/hyperlink" Target="mailto:catherine.granger@unimelb.edu.au" TargetMode="External"/><Relationship Id="rId143" Type="http://schemas.openxmlformats.org/officeDocument/2006/relationships/hyperlink" Target="https://doi.org/10.1016/j.jphys.2024.06.004" TargetMode="External"/><Relationship Id="rId350" Type="http://schemas.openxmlformats.org/officeDocument/2006/relationships/hyperlink" Target="https://doi.org/10.1093/ptj/pzae106" TargetMode="External"/><Relationship Id="rId588" Type="http://schemas.openxmlformats.org/officeDocument/2006/relationships/hyperlink" Target="https://doi.org/10.1101/2022.12.30.522346v1" TargetMode="External"/><Relationship Id="rId9" Type="http://schemas.openxmlformats.org/officeDocument/2006/relationships/hyperlink" Target="https://doi.org/10.3138/ptc-2021-0098" TargetMode="External"/><Relationship Id="rId210" Type="http://schemas.openxmlformats.org/officeDocument/2006/relationships/hyperlink" Target="mailto:dp-amaral@hotmail.com" TargetMode="External"/><Relationship Id="rId448" Type="http://schemas.openxmlformats.org/officeDocument/2006/relationships/hyperlink" Target="mailto:seamon@musc.edu" TargetMode="External"/><Relationship Id="rId655" Type="http://schemas.openxmlformats.org/officeDocument/2006/relationships/hyperlink" Target="https://doi.org/10.1093/ptj/pzae033" TargetMode="External"/><Relationship Id="rId294" Type="http://schemas.openxmlformats.org/officeDocument/2006/relationships/hyperlink" Target="mailto:davide.cattaneo@unimi.it" TargetMode="External"/><Relationship Id="rId308" Type="http://schemas.openxmlformats.org/officeDocument/2006/relationships/hyperlink" Target="mailto:avantika.bhardwaj@ul.ie" TargetMode="External"/><Relationship Id="rId515" Type="http://schemas.openxmlformats.org/officeDocument/2006/relationships/hyperlink" Target="mailto:marc.roigpull@mcgill.ca" TargetMode="External"/><Relationship Id="rId89" Type="http://schemas.openxmlformats.org/officeDocument/2006/relationships/hyperlink" Target="mailto:thorlene.egerton@unimelb.edu.au" TargetMode="External"/><Relationship Id="rId154" Type="http://schemas.openxmlformats.org/officeDocument/2006/relationships/hyperlink" Target="https://doi.org/10.1016/j.jphys.2024.05.004" TargetMode="External"/><Relationship Id="rId361" Type="http://schemas.openxmlformats.org/officeDocument/2006/relationships/hyperlink" Target="https://doi.org/10.1093/ptj/pzae091" TargetMode="External"/><Relationship Id="rId599" Type="http://schemas.openxmlformats.org/officeDocument/2006/relationships/hyperlink" Target="https://doi.org/10.1093/ptj/pzae046" TargetMode="External"/><Relationship Id="rId459" Type="http://schemas.openxmlformats.org/officeDocument/2006/relationships/hyperlink" Target="https://doi.org/10.1093/ptj/pzae153" TargetMode="External"/><Relationship Id="rId666" Type="http://schemas.openxmlformats.org/officeDocument/2006/relationships/hyperlink" Target="https://doi.org/10.1093/ptj/pzae048" TargetMode="External"/><Relationship Id="rId16" Type="http://schemas.openxmlformats.org/officeDocument/2006/relationships/hyperlink" Target="https://doi.org/10.3138/ptc-2021-0077" TargetMode="External"/><Relationship Id="rId221" Type="http://schemas.openxmlformats.org/officeDocument/2006/relationships/hyperlink" Target="https://doi.org/10.1016/j.physio.2023.10.003" TargetMode="External"/><Relationship Id="rId319" Type="http://schemas.openxmlformats.org/officeDocument/2006/relationships/hyperlink" Target="https://doi.org/10.1093/ptj/pzae100" TargetMode="External"/><Relationship Id="rId526" Type="http://schemas.openxmlformats.org/officeDocument/2006/relationships/hyperlink" Target="https://doi.org/10.1093/ptj/pzad113" TargetMode="External"/><Relationship Id="rId165" Type="http://schemas.openxmlformats.org/officeDocument/2006/relationships/hyperlink" Target="mailto:mark.elkins@sydney.edu.au" TargetMode="External"/><Relationship Id="rId372" Type="http://schemas.openxmlformats.org/officeDocument/2006/relationships/hyperlink" Target="https://doi.org/10.1093/ptj/pzae047" TargetMode="External"/><Relationship Id="rId677" Type="http://schemas.openxmlformats.org/officeDocument/2006/relationships/hyperlink" Target="mailto:mark.manago@cuanschutz.edu" TargetMode="External"/><Relationship Id="rId232" Type="http://schemas.openxmlformats.org/officeDocument/2006/relationships/hyperlink" Target="mailto:KneeResearch@pm.me" TargetMode="External"/><Relationship Id="rId27" Type="http://schemas.openxmlformats.org/officeDocument/2006/relationships/hyperlink" Target="https://doi.org/10.3138/ptc-2023-0057" TargetMode="External"/><Relationship Id="rId537" Type="http://schemas.openxmlformats.org/officeDocument/2006/relationships/hyperlink" Target="https://doi.org/10.1093/ptj/pzad121" TargetMode="External"/><Relationship Id="rId80" Type="http://schemas.openxmlformats.org/officeDocument/2006/relationships/hyperlink" Target="mailto:t.innocenti@vu.nl" TargetMode="External"/><Relationship Id="rId176" Type="http://schemas.openxmlformats.org/officeDocument/2006/relationships/hyperlink" Target="https://doi.org/10.1016/j.jphys.2024.08.005" TargetMode="External"/><Relationship Id="rId383" Type="http://schemas.openxmlformats.org/officeDocument/2006/relationships/hyperlink" Target="mailto:dawn.magnusson@cuanschutz.edu" TargetMode="External"/><Relationship Id="rId590" Type="http://schemas.openxmlformats.org/officeDocument/2006/relationships/hyperlink" Target="mailto:brodie.sakakibara@ubc.ca" TargetMode="External"/><Relationship Id="rId604" Type="http://schemas.openxmlformats.org/officeDocument/2006/relationships/hyperlink" Target="https://doi.org/10.1093/ptj/pzae009" TargetMode="External"/><Relationship Id="rId243" Type="http://schemas.openxmlformats.org/officeDocument/2006/relationships/hyperlink" Target="https://doi.org/10.1016/j.physio.2024.02.004" TargetMode="External"/><Relationship Id="rId450" Type="http://schemas.openxmlformats.org/officeDocument/2006/relationships/hyperlink" Target="mailto:kiri.ness@stjude.org" TargetMode="External"/><Relationship Id="rId38" Type="http://schemas.openxmlformats.org/officeDocument/2006/relationships/hyperlink" Target="https://doi.org/10.3138/ptc-2022-0038-cc" TargetMode="External"/><Relationship Id="rId103" Type="http://schemas.openxmlformats.org/officeDocument/2006/relationships/hyperlink" Target="https://doi.org/10.1016/j.jphys.2024.02.001" TargetMode="External"/><Relationship Id="rId310" Type="http://schemas.openxmlformats.org/officeDocument/2006/relationships/hyperlink" Target="mailto:acms@fmrp.usp.br" TargetMode="External"/><Relationship Id="rId548" Type="http://schemas.openxmlformats.org/officeDocument/2006/relationships/hyperlink" Target="mailto:albertj@ccf.org" TargetMode="External"/><Relationship Id="rId91" Type="http://schemas.openxmlformats.org/officeDocument/2006/relationships/hyperlink" Target="https://doi.org/10.1016/j.jphys.2023.10.008" TargetMode="External"/><Relationship Id="rId187" Type="http://schemas.openxmlformats.org/officeDocument/2006/relationships/hyperlink" Target="https://doi.org/10.1016/j.jphys.2024.08.001" TargetMode="External"/><Relationship Id="rId394" Type="http://schemas.openxmlformats.org/officeDocument/2006/relationships/hyperlink" Target="https://doi.org/10.1093/ptj/pzae072" TargetMode="External"/><Relationship Id="rId408" Type="http://schemas.openxmlformats.org/officeDocument/2006/relationships/hyperlink" Target="mailto:mpascal@misericordia.edu" TargetMode="External"/><Relationship Id="rId615" Type="http://schemas.openxmlformats.org/officeDocument/2006/relationships/hyperlink" Target="mailto:laura.wenger@utah.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75C9-115B-4DF8-B957-B8A09DD2B840}">
  <dimension ref="A1:AW1494"/>
  <sheetViews>
    <sheetView tabSelected="1" topLeftCell="V1" zoomScale="85" zoomScaleNormal="85" workbookViewId="0">
      <pane ySplit="1" topLeftCell="A1115" activePane="bottomLeft" state="frozen"/>
      <selection activeCell="V1" sqref="V1"/>
      <selection pane="bottomLeft" activeCell="AU1150" sqref="AU1150"/>
    </sheetView>
  </sheetViews>
  <sheetFormatPr defaultColWidth="12.28515625" defaultRowHeight="15.75"/>
  <cols>
    <col min="1" max="1" width="5.85546875" style="220" bestFit="1" customWidth="1"/>
    <col min="2" max="2" width="21.5703125" style="220" customWidth="1"/>
    <col min="3" max="3" width="9.85546875" style="220" bestFit="1" customWidth="1"/>
    <col min="4" max="4" width="6.28515625" style="220" customWidth="1"/>
    <col min="5" max="5" width="13.42578125" style="220" bestFit="1" customWidth="1"/>
    <col min="6" max="6" width="16.28515625" style="220" bestFit="1" customWidth="1"/>
    <col min="7" max="7" width="59.140625" style="220" bestFit="1" customWidth="1"/>
    <col min="8" max="8" width="14.140625" style="220" customWidth="1"/>
    <col min="9" max="9" width="17.28515625" style="220" customWidth="1"/>
    <col min="10" max="10" width="8.7109375" style="220" customWidth="1"/>
    <col min="11" max="11" width="17.7109375" style="220" bestFit="1" customWidth="1"/>
    <col min="12" max="12" width="14.140625" style="220" bestFit="1" customWidth="1"/>
    <col min="13" max="15" width="12.28515625" style="220"/>
    <col min="16" max="16" width="13.42578125" style="220" bestFit="1" customWidth="1"/>
    <col min="17" max="17" width="13.85546875" style="220" customWidth="1"/>
    <col min="18" max="18" width="16.7109375" style="220" customWidth="1"/>
    <col min="19" max="19" width="12.28515625" style="220"/>
    <col min="20" max="20" width="43" style="220" customWidth="1"/>
    <col min="21" max="21" width="13.42578125" style="220" bestFit="1" customWidth="1"/>
    <col min="22" max="22" width="15.28515625" style="220" customWidth="1"/>
    <col min="23" max="23" width="13.42578125" style="220" bestFit="1" customWidth="1"/>
    <col min="24" max="24" width="18.5703125" style="220" customWidth="1"/>
    <col min="25" max="25" width="12.28515625" style="220"/>
    <col min="26" max="26" width="11.7109375" style="220" customWidth="1"/>
    <col min="27" max="27" width="13.42578125" style="220" bestFit="1" customWidth="1"/>
    <col min="28" max="28" width="25.28515625" style="220" bestFit="1" customWidth="1"/>
    <col min="29" max="29" width="12.28515625" style="220"/>
    <col min="30" max="30" width="10" style="220" bestFit="1" customWidth="1"/>
    <col min="31" max="31" width="12.28515625" style="220"/>
    <col min="32" max="32" width="13.42578125" style="220" bestFit="1" customWidth="1"/>
    <col min="33" max="33" width="12.42578125" style="220" bestFit="1" customWidth="1"/>
    <col min="34" max="34" width="13.42578125" style="220" bestFit="1" customWidth="1"/>
    <col min="35" max="35" width="12.28515625" style="220"/>
    <col min="36" max="36" width="21.85546875" style="220" customWidth="1"/>
    <col min="37" max="37" width="9.140625" style="220" customWidth="1"/>
    <col min="38" max="38" width="15.7109375" style="220" bestFit="1" customWidth="1"/>
    <col min="39" max="39" width="13.5703125" style="220" bestFit="1" customWidth="1"/>
    <col min="40" max="40" width="12.28515625" style="220"/>
    <col min="41" max="41" width="13.42578125" style="220" bestFit="1" customWidth="1"/>
    <col min="42" max="42" width="16.85546875" style="220" bestFit="1" customWidth="1"/>
    <col min="43" max="43" width="20.28515625" style="220" customWidth="1"/>
    <col min="44" max="44" width="18.5703125" style="220" bestFit="1" customWidth="1"/>
    <col min="45" max="16384" width="12.28515625" style="220"/>
  </cols>
  <sheetData>
    <row r="1" spans="1:47" s="219" customFormat="1" ht="16.899999999999999" customHeight="1">
      <c r="B1" s="219" t="s">
        <v>2594</v>
      </c>
      <c r="C1" s="219" t="s">
        <v>1</v>
      </c>
      <c r="D1" s="219" t="s">
        <v>2</v>
      </c>
      <c r="E1" s="219" t="s">
        <v>3</v>
      </c>
      <c r="F1" s="219" t="s">
        <v>4</v>
      </c>
      <c r="G1" s="219" t="s">
        <v>5</v>
      </c>
      <c r="H1" s="219" t="s">
        <v>6</v>
      </c>
      <c r="I1" s="219" t="s">
        <v>7</v>
      </c>
      <c r="J1" s="219" t="s">
        <v>8</v>
      </c>
      <c r="K1" s="219" t="s">
        <v>9</v>
      </c>
      <c r="L1" s="219" t="s">
        <v>10</v>
      </c>
      <c r="M1" s="219" t="s">
        <v>11</v>
      </c>
      <c r="N1" s="219" t="s">
        <v>12</v>
      </c>
      <c r="O1" s="219" t="s">
        <v>13</v>
      </c>
      <c r="P1" s="219" t="s">
        <v>14</v>
      </c>
      <c r="Q1" s="219" t="s">
        <v>15</v>
      </c>
      <c r="R1" s="219" t="s">
        <v>16</v>
      </c>
      <c r="S1" s="219" t="s">
        <v>17</v>
      </c>
      <c r="T1" s="219" t="s">
        <v>18</v>
      </c>
      <c r="U1" s="219" t="s">
        <v>19</v>
      </c>
      <c r="V1" s="219" t="s">
        <v>20</v>
      </c>
      <c r="W1" s="219" t="s">
        <v>21</v>
      </c>
      <c r="X1" s="219" t="s">
        <v>22</v>
      </c>
      <c r="Y1" s="219" t="s">
        <v>23</v>
      </c>
      <c r="Z1" s="219" t="s">
        <v>24</v>
      </c>
      <c r="AA1" s="219" t="s">
        <v>25</v>
      </c>
      <c r="AB1" s="219" t="s">
        <v>26</v>
      </c>
      <c r="AC1" s="219" t="s">
        <v>27</v>
      </c>
      <c r="AD1" s="219" t="s">
        <v>28</v>
      </c>
      <c r="AE1" s="219" t="s">
        <v>29</v>
      </c>
      <c r="AF1" s="219" t="s">
        <v>30</v>
      </c>
      <c r="AG1" s="219" t="s">
        <v>31</v>
      </c>
      <c r="AH1" s="219" t="s">
        <v>32</v>
      </c>
      <c r="AI1" s="219" t="s">
        <v>33</v>
      </c>
      <c r="AJ1" s="219" t="s">
        <v>34</v>
      </c>
      <c r="AK1" s="219" t="s">
        <v>35</v>
      </c>
      <c r="AL1" s="219" t="s">
        <v>36</v>
      </c>
      <c r="AM1" s="219" t="s">
        <v>37</v>
      </c>
      <c r="AN1" s="219" t="s">
        <v>38</v>
      </c>
      <c r="AO1" s="219" t="s">
        <v>39</v>
      </c>
      <c r="AP1" s="219" t="s">
        <v>40</v>
      </c>
      <c r="AQ1" s="219" t="s">
        <v>41</v>
      </c>
      <c r="AR1" s="219" t="s">
        <v>42</v>
      </c>
      <c r="AS1" s="219" t="s">
        <v>43</v>
      </c>
      <c r="AT1" s="219" t="s">
        <v>44</v>
      </c>
      <c r="AU1" s="219" t="s">
        <v>4440</v>
      </c>
    </row>
    <row r="2" spans="1:47">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G2" s="220" t="s">
        <v>56</v>
      </c>
      <c r="AH2" s="220">
        <v>17</v>
      </c>
      <c r="AI2" s="220" t="s">
        <v>62</v>
      </c>
      <c r="AJ2" s="220" t="s">
        <v>2385</v>
      </c>
      <c r="AK2" s="220" t="s">
        <v>62</v>
      </c>
      <c r="AL2" s="220" t="s">
        <v>57</v>
      </c>
      <c r="AN2" s="220" t="s">
        <v>57</v>
      </c>
      <c r="AO2" s="221">
        <v>44342</v>
      </c>
      <c r="AP2" s="221">
        <v>44501</v>
      </c>
      <c r="AQ2" s="220">
        <f t="shared" ref="AQ2:AQ31" si="0">AP2-AO2</f>
        <v>159</v>
      </c>
      <c r="AR2" s="220" t="s">
        <v>57</v>
      </c>
      <c r="AU2" s="220" t="str">
        <f>IF(AB2="Yes", "No", "")</f>
        <v>No</v>
      </c>
    </row>
    <row r="3" spans="1:47">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G3" s="220" t="s">
        <v>56</v>
      </c>
      <c r="AH3" s="220">
        <v>359</v>
      </c>
      <c r="AI3" s="220" t="s">
        <v>62</v>
      </c>
      <c r="AJ3" s="220" t="s">
        <v>2385</v>
      </c>
      <c r="AK3" s="220" t="s">
        <v>62</v>
      </c>
      <c r="AL3" s="220" t="s">
        <v>57</v>
      </c>
      <c r="AN3" s="220" t="s">
        <v>57</v>
      </c>
      <c r="AO3" s="221">
        <v>44092</v>
      </c>
      <c r="AP3" s="221">
        <v>44498</v>
      </c>
      <c r="AQ3" s="220">
        <f t="shared" si="0"/>
        <v>406</v>
      </c>
      <c r="AR3" s="220" t="s">
        <v>57</v>
      </c>
      <c r="AU3" s="220" t="str">
        <f>IF(AB3="Yes", "No", "")</f>
        <v>No</v>
      </c>
    </row>
    <row r="4" spans="1:47">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G4" s="220" t="s">
        <v>56</v>
      </c>
      <c r="AH4" s="220">
        <v>4652</v>
      </c>
      <c r="AI4" s="220" t="s">
        <v>56</v>
      </c>
      <c r="AJ4" s="270" t="s">
        <v>4436</v>
      </c>
      <c r="AK4" s="220" t="s">
        <v>62</v>
      </c>
      <c r="AL4" s="220" t="s">
        <v>57</v>
      </c>
      <c r="AN4" s="220" t="s">
        <v>57</v>
      </c>
      <c r="AO4" s="221">
        <v>44265</v>
      </c>
      <c r="AP4" s="221">
        <v>44473</v>
      </c>
      <c r="AQ4" s="220">
        <f t="shared" si="0"/>
        <v>208</v>
      </c>
      <c r="AR4" s="220" t="s">
        <v>57</v>
      </c>
      <c r="AU4" s="220" t="str">
        <f>IF(AB4="Yes", "No", "")</f>
        <v>No</v>
      </c>
    </row>
    <row r="5" spans="1:47">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G5" s="220" t="s">
        <v>56</v>
      </c>
      <c r="AH5" s="220">
        <v>5766</v>
      </c>
      <c r="AI5" s="220" t="s">
        <v>62</v>
      </c>
      <c r="AJ5" s="220" t="s">
        <v>2385</v>
      </c>
      <c r="AK5" s="220" t="s">
        <v>62</v>
      </c>
      <c r="AL5" s="220" t="s">
        <v>57</v>
      </c>
      <c r="AN5" s="220" t="s">
        <v>57</v>
      </c>
      <c r="AO5" s="221">
        <v>44211</v>
      </c>
      <c r="AP5" s="221">
        <v>44473</v>
      </c>
      <c r="AQ5" s="220">
        <f t="shared" si="0"/>
        <v>262</v>
      </c>
      <c r="AR5" s="220" t="s">
        <v>57</v>
      </c>
      <c r="AU5" s="220" t="str">
        <f>IF(AB5="Yes", "No", "")</f>
        <v>No</v>
      </c>
    </row>
    <row r="6" spans="1:47">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G6" s="220" t="s">
        <v>56</v>
      </c>
      <c r="AH6" s="220">
        <v>1</v>
      </c>
      <c r="AI6" s="220" t="s">
        <v>62</v>
      </c>
      <c r="AJ6" s="220" t="s">
        <v>2385</v>
      </c>
      <c r="AK6" s="220" t="s">
        <v>62</v>
      </c>
      <c r="AL6" s="220" t="s">
        <v>57</v>
      </c>
      <c r="AN6" s="220" t="s">
        <v>57</v>
      </c>
      <c r="AO6" s="221">
        <v>44216</v>
      </c>
      <c r="AP6" s="221">
        <v>44585</v>
      </c>
      <c r="AQ6" s="220">
        <f t="shared" si="0"/>
        <v>369</v>
      </c>
      <c r="AR6" s="220" t="s">
        <v>57</v>
      </c>
      <c r="AU6" s="220" t="s">
        <v>62</v>
      </c>
    </row>
    <row r="7" spans="1:47">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G7" s="220" t="s">
        <v>56</v>
      </c>
      <c r="AH7" s="220">
        <v>487</v>
      </c>
      <c r="AI7" s="220" t="s">
        <v>62</v>
      </c>
      <c r="AJ7" s="220" t="s">
        <v>2385</v>
      </c>
      <c r="AK7" s="220" t="s">
        <v>62</v>
      </c>
      <c r="AL7" s="220" t="s">
        <v>57</v>
      </c>
      <c r="AN7" s="220" t="s">
        <v>57</v>
      </c>
      <c r="AO7" s="221">
        <v>44105</v>
      </c>
      <c r="AP7" s="221">
        <v>44857</v>
      </c>
      <c r="AQ7" s="220">
        <f t="shared" si="0"/>
        <v>752</v>
      </c>
      <c r="AR7" s="220" t="s">
        <v>57</v>
      </c>
      <c r="AU7" s="220" t="str">
        <f>IF(AB7="Yes", "No", "")</f>
        <v>No</v>
      </c>
    </row>
    <row r="8" spans="1:47">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G8" s="220" t="s">
        <v>56</v>
      </c>
      <c r="AH8" s="220">
        <v>77</v>
      </c>
      <c r="AI8" s="220" t="s">
        <v>62</v>
      </c>
      <c r="AJ8" s="220" t="s">
        <v>2385</v>
      </c>
      <c r="AK8" s="220" t="s">
        <v>62</v>
      </c>
      <c r="AL8" s="220" t="s">
        <v>57</v>
      </c>
      <c r="AN8" s="220" t="s">
        <v>57</v>
      </c>
      <c r="AO8" s="221">
        <v>44233</v>
      </c>
      <c r="AP8" s="221">
        <v>44460</v>
      </c>
      <c r="AQ8" s="220">
        <f t="shared" si="0"/>
        <v>227</v>
      </c>
      <c r="AR8" s="220" t="s">
        <v>57</v>
      </c>
      <c r="AU8" s="220" t="str">
        <f>IF(AB8="Yes", "No", "")</f>
        <v>No</v>
      </c>
    </row>
    <row r="9" spans="1:47">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G9" s="220" t="s">
        <v>56</v>
      </c>
      <c r="AH9" s="220">
        <v>431</v>
      </c>
      <c r="AI9" s="220" t="s">
        <v>56</v>
      </c>
      <c r="AJ9" s="270" t="s">
        <v>4436</v>
      </c>
      <c r="AK9" s="220" t="s">
        <v>62</v>
      </c>
      <c r="AL9" s="220" t="s">
        <v>57</v>
      </c>
      <c r="AN9" s="220" t="s">
        <v>57</v>
      </c>
      <c r="AO9" s="221">
        <v>44207</v>
      </c>
      <c r="AP9" s="221">
        <v>44573</v>
      </c>
      <c r="AQ9" s="220">
        <f t="shared" si="0"/>
        <v>366</v>
      </c>
      <c r="AR9" s="220" t="s">
        <v>57</v>
      </c>
      <c r="AU9" s="220" t="s">
        <v>62</v>
      </c>
    </row>
    <row r="10" spans="1:47">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G10" s="220" t="s">
        <v>56</v>
      </c>
      <c r="AH10" s="220">
        <v>156</v>
      </c>
      <c r="AI10" s="220" t="s">
        <v>62</v>
      </c>
      <c r="AJ10" s="220" t="s">
        <v>2385</v>
      </c>
      <c r="AK10" s="220" t="s">
        <v>62</v>
      </c>
      <c r="AL10" s="220" t="s">
        <v>57</v>
      </c>
      <c r="AN10" s="220" t="s">
        <v>57</v>
      </c>
      <c r="AO10" s="221">
        <v>44186</v>
      </c>
      <c r="AP10" s="221">
        <v>44532</v>
      </c>
      <c r="AQ10" s="220">
        <f t="shared" si="0"/>
        <v>346</v>
      </c>
      <c r="AR10" s="220" t="s">
        <v>57</v>
      </c>
      <c r="AU10" s="220" t="s">
        <v>62</v>
      </c>
    </row>
    <row r="11" spans="1:47">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G11" s="220" t="s">
        <v>56</v>
      </c>
      <c r="AH11" s="220">
        <v>275</v>
      </c>
      <c r="AI11" s="220" t="s">
        <v>62</v>
      </c>
      <c r="AJ11" s="220" t="s">
        <v>2385</v>
      </c>
      <c r="AK11" s="220" t="s">
        <v>62</v>
      </c>
      <c r="AL11" s="220" t="s">
        <v>57</v>
      </c>
      <c r="AN11" s="220" t="s">
        <v>57</v>
      </c>
      <c r="AO11" s="221">
        <v>44236</v>
      </c>
      <c r="AP11" s="221">
        <v>44552</v>
      </c>
      <c r="AQ11" s="220">
        <f t="shared" si="0"/>
        <v>316</v>
      </c>
      <c r="AR11" s="220" t="s">
        <v>57</v>
      </c>
      <c r="AU11" s="220" t="str">
        <f>IF(AB11="Yes", "No", "")</f>
        <v>No</v>
      </c>
    </row>
    <row r="12" spans="1:47">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G12" s="220" t="s">
        <v>56</v>
      </c>
      <c r="AH12" s="220">
        <v>430</v>
      </c>
      <c r="AI12" s="220" t="s">
        <v>62</v>
      </c>
      <c r="AJ12" s="220" t="s">
        <v>2385</v>
      </c>
      <c r="AK12" s="220" t="s">
        <v>62</v>
      </c>
      <c r="AL12" s="220" t="s">
        <v>57</v>
      </c>
      <c r="AN12" s="220" t="s">
        <v>57</v>
      </c>
      <c r="AO12" s="221">
        <v>44207</v>
      </c>
      <c r="AP12" s="221">
        <v>44513</v>
      </c>
      <c r="AQ12" s="220">
        <f t="shared" si="0"/>
        <v>306</v>
      </c>
      <c r="AR12" s="220" t="s">
        <v>57</v>
      </c>
      <c r="AU12" s="220" t="str">
        <f>IF(AB12="Yes", "No", "")</f>
        <v>No</v>
      </c>
    </row>
    <row r="13" spans="1:47">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G13" s="220" t="s">
        <v>56</v>
      </c>
      <c r="AH13" s="220">
        <v>11</v>
      </c>
      <c r="AI13" s="220" t="s">
        <v>62</v>
      </c>
      <c r="AJ13" s="220" t="s">
        <v>2385</v>
      </c>
      <c r="AK13" s="220" t="s">
        <v>62</v>
      </c>
      <c r="AL13" s="220" t="s">
        <v>57</v>
      </c>
      <c r="AN13" s="220" t="s">
        <v>57</v>
      </c>
      <c r="AO13" s="221">
        <v>44247</v>
      </c>
      <c r="AP13" s="221">
        <v>44613</v>
      </c>
      <c r="AQ13" s="220">
        <f t="shared" si="0"/>
        <v>366</v>
      </c>
      <c r="AR13" s="220" t="s">
        <v>57</v>
      </c>
      <c r="AU13" s="220" t="s">
        <v>56</v>
      </c>
    </row>
    <row r="14" spans="1:47">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G14" s="220" t="s">
        <v>56</v>
      </c>
      <c r="AH14" s="220">
        <v>258</v>
      </c>
      <c r="AI14" s="220" t="s">
        <v>56</v>
      </c>
      <c r="AJ14" s="270" t="s">
        <v>4436</v>
      </c>
      <c r="AK14" s="220" t="s">
        <v>62</v>
      </c>
      <c r="AL14" s="220" t="s">
        <v>57</v>
      </c>
      <c r="AN14" s="220" t="s">
        <v>57</v>
      </c>
      <c r="AO14" s="221">
        <v>43945</v>
      </c>
      <c r="AP14" s="221">
        <v>44532</v>
      </c>
      <c r="AQ14" s="220">
        <f t="shared" si="0"/>
        <v>587</v>
      </c>
      <c r="AR14" s="220" t="s">
        <v>57</v>
      </c>
      <c r="AU14" s="220" t="str">
        <f>IF(AB14="Yes", "No", "")</f>
        <v>No</v>
      </c>
    </row>
    <row r="15" spans="1:47">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G15" s="220" t="s">
        <v>56</v>
      </c>
      <c r="AH15" s="220">
        <v>60</v>
      </c>
      <c r="AI15" s="220" t="s">
        <v>56</v>
      </c>
      <c r="AJ15" s="220" t="s">
        <v>4435</v>
      </c>
      <c r="AK15" s="220" t="s">
        <v>62</v>
      </c>
      <c r="AL15" s="220" t="s">
        <v>57</v>
      </c>
      <c r="AN15" s="220" t="s">
        <v>57</v>
      </c>
      <c r="AO15" s="221">
        <v>44243</v>
      </c>
      <c r="AP15" s="221">
        <v>44509</v>
      </c>
      <c r="AQ15" s="220">
        <f t="shared" si="0"/>
        <v>266</v>
      </c>
      <c r="AR15" s="220" t="s">
        <v>57</v>
      </c>
      <c r="AU15" s="220" t="str">
        <f>IF(AB15="Yes", "No", "")</f>
        <v>No</v>
      </c>
    </row>
    <row r="16" spans="1:47">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G16" s="220" t="s">
        <v>56</v>
      </c>
      <c r="AH16" s="220">
        <v>28</v>
      </c>
      <c r="AI16" s="220" t="s">
        <v>62</v>
      </c>
      <c r="AJ16" s="220" t="s">
        <v>2385</v>
      </c>
      <c r="AK16" s="220" t="s">
        <v>62</v>
      </c>
      <c r="AL16" s="220" t="s">
        <v>57</v>
      </c>
      <c r="AN16" s="220" t="s">
        <v>57</v>
      </c>
      <c r="AO16" s="221">
        <v>44243</v>
      </c>
      <c r="AP16" s="221">
        <v>44509</v>
      </c>
      <c r="AQ16" s="220">
        <f t="shared" si="0"/>
        <v>266</v>
      </c>
      <c r="AR16" s="220" t="s">
        <v>57</v>
      </c>
      <c r="AU16" s="220" t="s">
        <v>56</v>
      </c>
    </row>
    <row r="17" spans="1:47">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G17" s="220" t="s">
        <v>56</v>
      </c>
      <c r="AH17" s="220">
        <v>60</v>
      </c>
      <c r="AI17" s="220" t="s">
        <v>62</v>
      </c>
      <c r="AJ17" s="220" t="s">
        <v>2385</v>
      </c>
      <c r="AK17" s="220" t="s">
        <v>62</v>
      </c>
      <c r="AL17" s="220" t="s">
        <v>57</v>
      </c>
      <c r="AN17" s="220" t="s">
        <v>57</v>
      </c>
      <c r="AO17" s="221">
        <v>44249</v>
      </c>
      <c r="AP17" s="221">
        <v>44553</v>
      </c>
      <c r="AQ17" s="220">
        <f t="shared" si="0"/>
        <v>304</v>
      </c>
      <c r="AR17" s="220" t="s">
        <v>57</v>
      </c>
      <c r="AU17" s="220" t="str">
        <f>IF(AB17="Yes", "No", "")</f>
        <v>No</v>
      </c>
    </row>
    <row r="18" spans="1:47">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G18" s="220" t="s">
        <v>56</v>
      </c>
      <c r="AH18" s="220">
        <v>62</v>
      </c>
      <c r="AI18" s="220" t="s">
        <v>62</v>
      </c>
      <c r="AJ18" s="220" t="s">
        <v>2385</v>
      </c>
      <c r="AK18" s="220" t="s">
        <v>62</v>
      </c>
      <c r="AL18" s="220" t="s">
        <v>57</v>
      </c>
      <c r="AN18" s="220" t="s">
        <v>57</v>
      </c>
      <c r="AO18" s="221">
        <v>44295</v>
      </c>
      <c r="AP18" s="221">
        <v>44532</v>
      </c>
      <c r="AQ18" s="220">
        <f t="shared" si="0"/>
        <v>237</v>
      </c>
      <c r="AR18" s="220" t="s">
        <v>57</v>
      </c>
      <c r="AU18" s="220" t="str">
        <f>IF(AB18="Yes", "No", "")</f>
        <v>No</v>
      </c>
    </row>
    <row r="19" spans="1:47">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G19" s="220" t="s">
        <v>56</v>
      </c>
      <c r="AH19" s="220">
        <v>21</v>
      </c>
      <c r="AI19" s="220" t="s">
        <v>62</v>
      </c>
      <c r="AJ19" s="220" t="s">
        <v>2385</v>
      </c>
      <c r="AK19" s="220" t="s">
        <v>62</v>
      </c>
      <c r="AL19" s="220" t="s">
        <v>57</v>
      </c>
      <c r="AN19" s="220" t="s">
        <v>57</v>
      </c>
      <c r="AO19" s="221">
        <v>44070</v>
      </c>
      <c r="AP19" s="221">
        <v>44532</v>
      </c>
      <c r="AQ19" s="220">
        <f t="shared" si="0"/>
        <v>462</v>
      </c>
      <c r="AR19" s="220" t="s">
        <v>57</v>
      </c>
      <c r="AU19" s="220" t="str">
        <f>IF(AB19="Yes", "No", "")</f>
        <v>No</v>
      </c>
    </row>
    <row r="20" spans="1:47">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G20" s="220" t="s">
        <v>56</v>
      </c>
      <c r="AH20" s="220">
        <v>315</v>
      </c>
      <c r="AI20" s="220" t="s">
        <v>62</v>
      </c>
      <c r="AJ20" s="220" t="s">
        <v>2385</v>
      </c>
      <c r="AK20" s="220" t="s">
        <v>62</v>
      </c>
      <c r="AL20" s="220" t="s">
        <v>57</v>
      </c>
      <c r="AN20" s="220" t="s">
        <v>57</v>
      </c>
      <c r="AO20" s="221">
        <v>44350</v>
      </c>
      <c r="AP20" s="221">
        <v>44553</v>
      </c>
      <c r="AQ20" s="220">
        <f t="shared" si="0"/>
        <v>203</v>
      </c>
      <c r="AR20" s="220" t="s">
        <v>57</v>
      </c>
      <c r="AU20" s="220" t="str">
        <f>IF(AB20="Yes", "No", "")</f>
        <v>No</v>
      </c>
    </row>
    <row r="21" spans="1:47">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G21" s="220" t="s">
        <v>56</v>
      </c>
      <c r="AH21" s="220">
        <v>58</v>
      </c>
      <c r="AI21" s="220" t="s">
        <v>56</v>
      </c>
      <c r="AJ21" s="270" t="s">
        <v>4436</v>
      </c>
      <c r="AK21" s="220" t="s">
        <v>62</v>
      </c>
      <c r="AL21" s="220" t="s">
        <v>57</v>
      </c>
      <c r="AN21" s="220" t="s">
        <v>57</v>
      </c>
      <c r="AO21" s="221">
        <v>44247</v>
      </c>
      <c r="AP21" s="221">
        <v>44553</v>
      </c>
      <c r="AQ21" s="220">
        <f t="shared" si="0"/>
        <v>306</v>
      </c>
      <c r="AR21" s="220" t="s">
        <v>57</v>
      </c>
      <c r="AU21" s="220" t="str">
        <f>IF(AB21="Yes", "No", "")</f>
        <v>No</v>
      </c>
    </row>
    <row r="22" spans="1:47">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G22" s="220" t="s">
        <v>56</v>
      </c>
      <c r="AH22" s="220">
        <v>29550</v>
      </c>
      <c r="AI22" s="220" t="s">
        <v>62</v>
      </c>
      <c r="AJ22" s="220" t="s">
        <v>2385</v>
      </c>
      <c r="AK22" s="220" t="s">
        <v>62</v>
      </c>
      <c r="AL22" s="220" t="s">
        <v>57</v>
      </c>
      <c r="AN22" s="220" t="s">
        <v>57</v>
      </c>
      <c r="AO22" s="221">
        <v>44335</v>
      </c>
      <c r="AP22" s="221">
        <v>44553</v>
      </c>
      <c r="AQ22" s="220">
        <f t="shared" si="0"/>
        <v>218</v>
      </c>
      <c r="AR22" s="220" t="s">
        <v>57</v>
      </c>
      <c r="AU22" s="220" t="s">
        <v>62</v>
      </c>
    </row>
    <row r="23" spans="1:47">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G23" s="220" t="s">
        <v>56</v>
      </c>
      <c r="AH23" s="220">
        <v>2301</v>
      </c>
      <c r="AI23" s="220" t="s">
        <v>62</v>
      </c>
      <c r="AJ23" s="220" t="s">
        <v>2385</v>
      </c>
      <c r="AK23" s="220" t="s">
        <v>62</v>
      </c>
      <c r="AL23" s="220" t="s">
        <v>57</v>
      </c>
      <c r="AN23" s="220" t="s">
        <v>57</v>
      </c>
      <c r="AO23" s="221">
        <v>44375</v>
      </c>
      <c r="AP23" s="221">
        <v>44553</v>
      </c>
      <c r="AQ23" s="220">
        <f t="shared" si="0"/>
        <v>178</v>
      </c>
      <c r="AR23" s="220" t="s">
        <v>57</v>
      </c>
      <c r="AU23" s="220" t="str">
        <f>IF(AB23="Yes", "No", "")</f>
        <v>No</v>
      </c>
    </row>
    <row r="24" spans="1:47">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G24" s="220" t="s">
        <v>56</v>
      </c>
      <c r="AH24" s="220">
        <v>17</v>
      </c>
      <c r="AI24" s="220" t="s">
        <v>62</v>
      </c>
      <c r="AJ24" s="220" t="s">
        <v>2385</v>
      </c>
      <c r="AK24" s="220" t="s">
        <v>62</v>
      </c>
      <c r="AL24" s="220" t="s">
        <v>57</v>
      </c>
      <c r="AN24" s="220" t="s">
        <v>57</v>
      </c>
      <c r="AO24" s="221">
        <v>44253</v>
      </c>
      <c r="AP24" s="221">
        <v>44588</v>
      </c>
      <c r="AQ24" s="220">
        <f t="shared" si="0"/>
        <v>335</v>
      </c>
      <c r="AR24" s="220" t="s">
        <v>57</v>
      </c>
      <c r="AU24" s="220" t="s">
        <v>56</v>
      </c>
    </row>
    <row r="25" spans="1:47">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G25" s="220" t="s">
        <v>56</v>
      </c>
      <c r="AH25" s="220">
        <v>76</v>
      </c>
      <c r="AI25" s="220" t="s">
        <v>62</v>
      </c>
      <c r="AJ25" s="220" t="s">
        <v>2385</v>
      </c>
      <c r="AK25" s="220" t="s">
        <v>62</v>
      </c>
      <c r="AL25" s="220" t="s">
        <v>57</v>
      </c>
      <c r="AN25" s="220" t="s">
        <v>57</v>
      </c>
      <c r="AO25" s="221">
        <v>44321</v>
      </c>
      <c r="AP25" s="221">
        <v>44566</v>
      </c>
      <c r="AQ25" s="220">
        <f t="shared" si="0"/>
        <v>245</v>
      </c>
      <c r="AR25" s="220" t="s">
        <v>57</v>
      </c>
      <c r="AU25" s="220" t="str">
        <f>IF(AB25="Yes", "No", "")</f>
        <v>No</v>
      </c>
    </row>
    <row r="26" spans="1:47">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G26" s="220" t="s">
        <v>56</v>
      </c>
      <c r="AH26" s="220">
        <v>22</v>
      </c>
      <c r="AI26" s="220" t="s">
        <v>62</v>
      </c>
      <c r="AJ26" s="220" t="s">
        <v>2385</v>
      </c>
      <c r="AK26" s="220" t="s">
        <v>62</v>
      </c>
      <c r="AL26" s="220" t="s">
        <v>57</v>
      </c>
      <c r="AN26" s="220" t="s">
        <v>57</v>
      </c>
      <c r="AO26" s="221">
        <v>44278</v>
      </c>
      <c r="AP26" s="221">
        <v>44552</v>
      </c>
      <c r="AQ26" s="220">
        <f t="shared" si="0"/>
        <v>274</v>
      </c>
      <c r="AR26" s="220" t="s">
        <v>57</v>
      </c>
      <c r="AU26" s="220" t="s">
        <v>56</v>
      </c>
    </row>
    <row r="27" spans="1:47">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G27" s="220" t="s">
        <v>56</v>
      </c>
      <c r="AH27" s="220">
        <v>823</v>
      </c>
      <c r="AI27" s="220" t="s">
        <v>62</v>
      </c>
      <c r="AJ27" s="220" t="s">
        <v>2385</v>
      </c>
      <c r="AK27" s="220" t="s">
        <v>62</v>
      </c>
      <c r="AL27" s="220" t="s">
        <v>57</v>
      </c>
      <c r="AN27" s="220" t="s">
        <v>57</v>
      </c>
      <c r="AO27" s="221">
        <v>44146</v>
      </c>
      <c r="AP27" s="221">
        <v>44564</v>
      </c>
      <c r="AQ27" s="220">
        <f t="shared" si="0"/>
        <v>418</v>
      </c>
      <c r="AR27" s="220" t="s">
        <v>57</v>
      </c>
      <c r="AU27" s="220" t="str">
        <f>IF(AB27="Yes", "No", "")</f>
        <v>No</v>
      </c>
    </row>
    <row r="28" spans="1:47">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G28" s="220" t="s">
        <v>56</v>
      </c>
      <c r="AH28" s="220">
        <v>12123</v>
      </c>
      <c r="AI28" s="220" t="s">
        <v>62</v>
      </c>
      <c r="AJ28" s="220" t="s">
        <v>2385</v>
      </c>
      <c r="AK28" s="220" t="s">
        <v>62</v>
      </c>
      <c r="AL28" s="220" t="s">
        <v>57</v>
      </c>
      <c r="AN28" s="220" t="s">
        <v>57</v>
      </c>
      <c r="AO28" s="221">
        <v>44265</v>
      </c>
      <c r="AP28" s="221">
        <v>44566</v>
      </c>
      <c r="AQ28" s="220">
        <f t="shared" si="0"/>
        <v>301</v>
      </c>
      <c r="AR28" s="220" t="s">
        <v>57</v>
      </c>
      <c r="AU28" s="220" t="str">
        <f>IF(AB28="Yes", "No", "")</f>
        <v>No</v>
      </c>
    </row>
    <row r="29" spans="1:47">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G29" s="220" t="s">
        <v>56</v>
      </c>
      <c r="AH29" s="220">
        <v>4556</v>
      </c>
      <c r="AI29" s="220" t="s">
        <v>56</v>
      </c>
      <c r="AJ29" s="270" t="s">
        <v>4436</v>
      </c>
      <c r="AK29" s="220" t="s">
        <v>62</v>
      </c>
      <c r="AL29" s="220" t="s">
        <v>57</v>
      </c>
      <c r="AN29" s="220" t="s">
        <v>57</v>
      </c>
      <c r="AO29" s="221">
        <v>44327</v>
      </c>
      <c r="AP29" s="221">
        <v>44917</v>
      </c>
      <c r="AQ29" s="220">
        <f t="shared" si="0"/>
        <v>590</v>
      </c>
      <c r="AR29" s="220" t="s">
        <v>57</v>
      </c>
      <c r="AU29" s="220" t="str">
        <f>IF(AB29="Yes", "No", "")</f>
        <v>No</v>
      </c>
    </row>
    <row r="30" spans="1:47">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G30" s="220" t="s">
        <v>56</v>
      </c>
      <c r="AH30" s="220">
        <v>96</v>
      </c>
      <c r="AI30" s="220" t="s">
        <v>56</v>
      </c>
      <c r="AJ30" s="220" t="s">
        <v>4435</v>
      </c>
      <c r="AK30" s="220" t="s">
        <v>62</v>
      </c>
      <c r="AL30" s="220" t="s">
        <v>57</v>
      </c>
      <c r="AN30" s="220" t="s">
        <v>57</v>
      </c>
      <c r="AO30" s="221">
        <v>44250</v>
      </c>
      <c r="AP30" s="221">
        <v>44628</v>
      </c>
      <c r="AQ30" s="220">
        <f t="shared" si="0"/>
        <v>378</v>
      </c>
      <c r="AR30" s="220" t="s">
        <v>57</v>
      </c>
      <c r="AU30" s="220" t="str">
        <f>IF(AB30="Yes", "No", "")</f>
        <v>No</v>
      </c>
    </row>
    <row r="31" spans="1:47">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G31" s="220" t="s">
        <v>56</v>
      </c>
      <c r="AH31" s="224">
        <v>96</v>
      </c>
      <c r="AI31" s="220" t="s">
        <v>56</v>
      </c>
      <c r="AJ31" s="220" t="s">
        <v>4435</v>
      </c>
      <c r="AK31" s="220" t="s">
        <v>62</v>
      </c>
      <c r="AL31" s="220" t="s">
        <v>57</v>
      </c>
      <c r="AN31" s="220" t="s">
        <v>57</v>
      </c>
      <c r="AO31" s="221">
        <v>44053</v>
      </c>
      <c r="AP31" s="221">
        <v>44566</v>
      </c>
      <c r="AQ31" s="220">
        <f t="shared" si="0"/>
        <v>513</v>
      </c>
      <c r="AR31" s="220" t="s">
        <v>57</v>
      </c>
      <c r="AU31" s="220" t="str">
        <f>IF(AB31="Yes", "No", "")</f>
        <v>No</v>
      </c>
    </row>
    <row r="32" spans="1:47">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G32" s="220" t="s">
        <v>56</v>
      </c>
      <c r="AH32" s="220">
        <v>20</v>
      </c>
      <c r="AI32" s="220" t="s">
        <v>62</v>
      </c>
      <c r="AJ32" s="220" t="s">
        <v>2385</v>
      </c>
      <c r="AK32" s="220" t="s">
        <v>62</v>
      </c>
      <c r="AL32" s="220" t="s">
        <v>57</v>
      </c>
      <c r="AN32" s="220" t="s">
        <v>57</v>
      </c>
      <c r="AO32" s="220" t="s">
        <v>57</v>
      </c>
      <c r="AP32" s="220" t="s">
        <v>1464</v>
      </c>
      <c r="AQ32" s="220" t="s">
        <v>57</v>
      </c>
      <c r="AR32" s="220" t="s">
        <v>57</v>
      </c>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G33" s="220" t="s">
        <v>56</v>
      </c>
      <c r="AH33" s="220">
        <v>64</v>
      </c>
      <c r="AI33" s="220" t="s">
        <v>56</v>
      </c>
      <c r="AJ33" s="220" t="s">
        <v>4435</v>
      </c>
      <c r="AK33" s="220" t="s">
        <v>62</v>
      </c>
      <c r="AL33" s="220" t="s">
        <v>57</v>
      </c>
      <c r="AN33" s="220" t="s">
        <v>57</v>
      </c>
      <c r="AO33" s="220" t="s">
        <v>57</v>
      </c>
      <c r="AP33" s="220" t="s">
        <v>2817</v>
      </c>
      <c r="AQ33" s="220" t="s">
        <v>57</v>
      </c>
      <c r="AR33" s="220" t="s">
        <v>57</v>
      </c>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G34" s="220" t="s">
        <v>56</v>
      </c>
      <c r="AH34" s="220">
        <v>36</v>
      </c>
      <c r="AI34" s="220" t="s">
        <v>56</v>
      </c>
      <c r="AJ34" s="270" t="s">
        <v>4436</v>
      </c>
      <c r="AK34" s="220" t="s">
        <v>62</v>
      </c>
      <c r="AL34" s="220" t="s">
        <v>57</v>
      </c>
      <c r="AN34" s="220" t="s">
        <v>57</v>
      </c>
      <c r="AO34" s="220" t="s">
        <v>57</v>
      </c>
      <c r="AP34" s="220" t="s">
        <v>2817</v>
      </c>
      <c r="AQ34" s="220" t="s">
        <v>57</v>
      </c>
      <c r="AR34" s="220" t="s">
        <v>57</v>
      </c>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G35" s="220" t="s">
        <v>56</v>
      </c>
      <c r="AH35" s="220">
        <v>89</v>
      </c>
      <c r="AI35" s="220" t="s">
        <v>56</v>
      </c>
      <c r="AJ35" s="270" t="s">
        <v>4436</v>
      </c>
      <c r="AK35" s="220" t="s">
        <v>62</v>
      </c>
      <c r="AL35" s="220" t="s">
        <v>57</v>
      </c>
      <c r="AN35" s="220" t="s">
        <v>57</v>
      </c>
      <c r="AO35" s="220" t="s">
        <v>57</v>
      </c>
      <c r="AP35" s="220" t="s">
        <v>2817</v>
      </c>
      <c r="AQ35" s="220" t="s">
        <v>57</v>
      </c>
      <c r="AR35" s="220" t="s">
        <v>57</v>
      </c>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G36" s="220" t="s">
        <v>56</v>
      </c>
      <c r="AH36" s="220">
        <v>71</v>
      </c>
      <c r="AI36" s="220" t="s">
        <v>62</v>
      </c>
      <c r="AJ36" s="220" t="s">
        <v>2385</v>
      </c>
      <c r="AK36" s="220" t="s">
        <v>62</v>
      </c>
      <c r="AL36" s="220" t="s">
        <v>57</v>
      </c>
      <c r="AN36" s="220" t="s">
        <v>57</v>
      </c>
      <c r="AO36" s="220" t="s">
        <v>57</v>
      </c>
      <c r="AP36" s="225">
        <v>44837</v>
      </c>
      <c r="AQ36" s="220" t="s">
        <v>57</v>
      </c>
      <c r="AR36" s="220" t="s">
        <v>57</v>
      </c>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G37" s="220" t="s">
        <v>56</v>
      </c>
      <c r="AH37" s="220">
        <v>118</v>
      </c>
      <c r="AI37" s="220" t="s">
        <v>56</v>
      </c>
      <c r="AJ37" s="270" t="s">
        <v>4436</v>
      </c>
      <c r="AK37" s="220" t="s">
        <v>62</v>
      </c>
      <c r="AL37" s="220" t="s">
        <v>57</v>
      </c>
      <c r="AN37" s="220" t="s">
        <v>57</v>
      </c>
      <c r="AO37" s="220" t="s">
        <v>57</v>
      </c>
      <c r="AP37" s="225">
        <v>44685</v>
      </c>
      <c r="AQ37" s="220" t="s">
        <v>57</v>
      </c>
      <c r="AR37" s="220" t="s">
        <v>57</v>
      </c>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G38" s="220" t="s">
        <v>56</v>
      </c>
      <c r="AH38" s="220">
        <v>16</v>
      </c>
      <c r="AI38" s="220" t="s">
        <v>62</v>
      </c>
      <c r="AJ38" s="220" t="s">
        <v>2385</v>
      </c>
      <c r="AK38" s="220" t="s">
        <v>62</v>
      </c>
      <c r="AL38" s="220" t="s">
        <v>57</v>
      </c>
      <c r="AN38" s="220" t="s">
        <v>57</v>
      </c>
      <c r="AO38" s="220" t="s">
        <v>57</v>
      </c>
      <c r="AP38" s="225">
        <v>44685</v>
      </c>
      <c r="AQ38" s="220" t="s">
        <v>57</v>
      </c>
      <c r="AR38" s="220" t="s">
        <v>57</v>
      </c>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G39" s="220" t="s">
        <v>56</v>
      </c>
      <c r="AH39" s="220">
        <v>194</v>
      </c>
      <c r="AI39" s="220" t="s">
        <v>56</v>
      </c>
      <c r="AJ39" s="270" t="s">
        <v>4436</v>
      </c>
      <c r="AK39" s="220" t="s">
        <v>62</v>
      </c>
      <c r="AL39" s="220" t="s">
        <v>57</v>
      </c>
      <c r="AN39" s="220" t="s">
        <v>57</v>
      </c>
      <c r="AO39" s="220" t="s">
        <v>57</v>
      </c>
      <c r="AP39" s="225">
        <v>44899</v>
      </c>
      <c r="AQ39" s="220" t="s">
        <v>57</v>
      </c>
      <c r="AR39" s="220" t="s">
        <v>57</v>
      </c>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G40" s="220" t="s">
        <v>56</v>
      </c>
      <c r="AH40" s="220">
        <v>362</v>
      </c>
      <c r="AI40" s="220" t="s">
        <v>62</v>
      </c>
      <c r="AJ40" s="220" t="s">
        <v>2385</v>
      </c>
      <c r="AK40" s="220" t="s">
        <v>62</v>
      </c>
      <c r="AL40" s="220" t="s">
        <v>57</v>
      </c>
      <c r="AN40" s="220" t="s">
        <v>57</v>
      </c>
      <c r="AO40" s="220" t="s">
        <v>57</v>
      </c>
      <c r="AP40" s="220" t="s">
        <v>2857</v>
      </c>
      <c r="AQ40" s="220" t="s">
        <v>57</v>
      </c>
      <c r="AR40" s="220" t="s">
        <v>57</v>
      </c>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G41" s="220" t="s">
        <v>56</v>
      </c>
      <c r="AH41" s="220">
        <v>36</v>
      </c>
      <c r="AI41" s="220" t="s">
        <v>56</v>
      </c>
      <c r="AJ41" s="220" t="s">
        <v>4435</v>
      </c>
      <c r="AK41" s="220" t="s">
        <v>62</v>
      </c>
      <c r="AL41" s="220" t="s">
        <v>57</v>
      </c>
      <c r="AN41" s="220" t="s">
        <v>57</v>
      </c>
      <c r="AO41" s="220" t="s">
        <v>57</v>
      </c>
      <c r="AP41" s="220" t="s">
        <v>2857</v>
      </c>
      <c r="AQ41" s="220" t="s">
        <v>57</v>
      </c>
      <c r="AR41" s="220" t="s">
        <v>57</v>
      </c>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G42" s="220" t="s">
        <v>56</v>
      </c>
      <c r="AH42" s="220">
        <v>335</v>
      </c>
      <c r="AI42" s="220" t="s">
        <v>56</v>
      </c>
      <c r="AJ42" s="270" t="s">
        <v>4436</v>
      </c>
      <c r="AK42" s="220" t="s">
        <v>62</v>
      </c>
      <c r="AL42" s="220" t="s">
        <v>57</v>
      </c>
      <c r="AN42" s="220" t="s">
        <v>57</v>
      </c>
      <c r="AO42" s="220" t="s">
        <v>57</v>
      </c>
      <c r="AP42" s="220" t="s">
        <v>2871</v>
      </c>
      <c r="AQ42" s="220" t="s">
        <v>57</v>
      </c>
      <c r="AR42" s="220" t="s">
        <v>57</v>
      </c>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G43" s="220" t="s">
        <v>57</v>
      </c>
      <c r="AH43" s="220" t="s">
        <v>57</v>
      </c>
      <c r="AI43" s="220" t="s">
        <v>2385</v>
      </c>
      <c r="AJ43" s="220" t="s">
        <v>2385</v>
      </c>
      <c r="AK43" s="220" t="s">
        <v>2385</v>
      </c>
      <c r="AL43" s="220" t="s">
        <v>57</v>
      </c>
      <c r="AN43" s="220" t="s">
        <v>57</v>
      </c>
      <c r="AO43" s="220" t="s">
        <v>57</v>
      </c>
      <c r="AP43" s="220" t="s">
        <v>57</v>
      </c>
      <c r="AQ43" s="220" t="s">
        <v>57</v>
      </c>
      <c r="AR43" s="220" t="s">
        <v>57</v>
      </c>
      <c r="AU43" s="220" t="str">
        <f t="shared" ref="AU43:AU74"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G44" s="220" t="s">
        <v>57</v>
      </c>
      <c r="AH44" s="220" t="s">
        <v>57</v>
      </c>
      <c r="AI44" s="220" t="s">
        <v>2385</v>
      </c>
      <c r="AJ44" s="220" t="s">
        <v>2385</v>
      </c>
      <c r="AK44" s="220" t="s">
        <v>2385</v>
      </c>
      <c r="AL44" s="220" t="s">
        <v>57</v>
      </c>
      <c r="AN44" s="220" t="s">
        <v>57</v>
      </c>
      <c r="AO44" s="220" t="s">
        <v>57</v>
      </c>
      <c r="AP44" s="220" t="s">
        <v>57</v>
      </c>
      <c r="AQ44" s="220" t="s">
        <v>57</v>
      </c>
      <c r="AR44" s="220" t="s">
        <v>57</v>
      </c>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G45" s="220" t="s">
        <v>57</v>
      </c>
      <c r="AH45" s="220" t="s">
        <v>57</v>
      </c>
      <c r="AI45" s="220" t="s">
        <v>2385</v>
      </c>
      <c r="AJ45" s="220" t="s">
        <v>2385</v>
      </c>
      <c r="AK45" s="220" t="s">
        <v>2385</v>
      </c>
      <c r="AL45" s="220" t="s">
        <v>57</v>
      </c>
      <c r="AN45" s="220" t="s">
        <v>57</v>
      </c>
      <c r="AO45" s="220" t="s">
        <v>57</v>
      </c>
      <c r="AP45" s="220" t="s">
        <v>57</v>
      </c>
      <c r="AQ45" s="220" t="s">
        <v>57</v>
      </c>
      <c r="AR45" s="220" t="s">
        <v>57</v>
      </c>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G46" s="220" t="s">
        <v>57</v>
      </c>
      <c r="AH46" s="220" t="s">
        <v>57</v>
      </c>
      <c r="AI46" s="220" t="s">
        <v>2385</v>
      </c>
      <c r="AJ46" s="220" t="s">
        <v>2385</v>
      </c>
      <c r="AK46" s="220" t="s">
        <v>2385</v>
      </c>
      <c r="AL46" s="220" t="s">
        <v>57</v>
      </c>
      <c r="AN46" s="220" t="s">
        <v>57</v>
      </c>
      <c r="AO46" s="220" t="s">
        <v>57</v>
      </c>
      <c r="AP46" s="220" t="s">
        <v>57</v>
      </c>
      <c r="AQ46" s="220" t="s">
        <v>57</v>
      </c>
      <c r="AR46" s="220" t="s">
        <v>57</v>
      </c>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G47" s="220" t="s">
        <v>57</v>
      </c>
      <c r="AH47" s="220" t="s">
        <v>57</v>
      </c>
      <c r="AI47" s="220" t="s">
        <v>2385</v>
      </c>
      <c r="AJ47" s="220" t="s">
        <v>2385</v>
      </c>
      <c r="AK47" s="220" t="s">
        <v>2385</v>
      </c>
      <c r="AL47" s="220" t="s">
        <v>57</v>
      </c>
      <c r="AN47" s="220" t="s">
        <v>57</v>
      </c>
      <c r="AO47" s="220" t="s">
        <v>57</v>
      </c>
      <c r="AP47" s="220" t="s">
        <v>57</v>
      </c>
      <c r="AQ47" s="220" t="s">
        <v>57</v>
      </c>
      <c r="AR47" s="220" t="s">
        <v>57</v>
      </c>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G49" s="220" t="s">
        <v>57</v>
      </c>
      <c r="AH49" s="220" t="s">
        <v>57</v>
      </c>
      <c r="AI49" s="220" t="s">
        <v>2385</v>
      </c>
      <c r="AJ49" s="220" t="s">
        <v>2385</v>
      </c>
      <c r="AK49" s="220" t="s">
        <v>2385</v>
      </c>
      <c r="AL49" s="220" t="s">
        <v>57</v>
      </c>
      <c r="AN49" s="220" t="s">
        <v>57</v>
      </c>
      <c r="AO49" s="220" t="s">
        <v>57</v>
      </c>
      <c r="AP49" s="220" t="s">
        <v>57</v>
      </c>
      <c r="AQ49" s="220" t="s">
        <v>57</v>
      </c>
      <c r="AR49" s="220" t="s">
        <v>57</v>
      </c>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G52" s="220" t="s">
        <v>57</v>
      </c>
      <c r="AH52" s="220" t="s">
        <v>57</v>
      </c>
      <c r="AI52" s="220" t="s">
        <v>2385</v>
      </c>
      <c r="AJ52" s="220" t="s">
        <v>2385</v>
      </c>
      <c r="AK52" s="220" t="s">
        <v>2385</v>
      </c>
      <c r="AL52" s="220" t="s">
        <v>57</v>
      </c>
      <c r="AN52" s="220" t="s">
        <v>57</v>
      </c>
      <c r="AO52" s="220" t="s">
        <v>57</v>
      </c>
      <c r="AP52" s="220" t="s">
        <v>57</v>
      </c>
      <c r="AQ52" s="220" t="s">
        <v>57</v>
      </c>
      <c r="AR52" s="220" t="s">
        <v>57</v>
      </c>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G53" s="220" t="s">
        <v>57</v>
      </c>
      <c r="AH53" s="220" t="s">
        <v>57</v>
      </c>
      <c r="AI53" s="220" t="s">
        <v>2385</v>
      </c>
      <c r="AJ53" s="220" t="s">
        <v>2385</v>
      </c>
      <c r="AK53" s="220" t="s">
        <v>2385</v>
      </c>
      <c r="AL53" s="220" t="s">
        <v>57</v>
      </c>
      <c r="AN53" s="220" t="s">
        <v>57</v>
      </c>
      <c r="AO53" s="220" t="s">
        <v>57</v>
      </c>
      <c r="AP53" s="220" t="s">
        <v>57</v>
      </c>
      <c r="AQ53" s="220" t="s">
        <v>57</v>
      </c>
      <c r="AR53" s="220" t="s">
        <v>57</v>
      </c>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G54" s="220" t="s">
        <v>57</v>
      </c>
      <c r="AH54" s="220" t="s">
        <v>57</v>
      </c>
      <c r="AI54" s="220" t="s">
        <v>2385</v>
      </c>
      <c r="AJ54" s="220" t="s">
        <v>2385</v>
      </c>
      <c r="AK54" s="220" t="s">
        <v>2385</v>
      </c>
      <c r="AL54" s="220" t="s">
        <v>57</v>
      </c>
      <c r="AN54" s="220" t="s">
        <v>57</v>
      </c>
      <c r="AO54" s="220" t="s">
        <v>57</v>
      </c>
      <c r="AP54" s="220" t="s">
        <v>57</v>
      </c>
      <c r="AQ54" s="220" t="s">
        <v>57</v>
      </c>
      <c r="AR54" s="220" t="s">
        <v>57</v>
      </c>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G55" s="220" t="s">
        <v>57</v>
      </c>
      <c r="AH55" s="220" t="s">
        <v>57</v>
      </c>
      <c r="AI55" s="220" t="s">
        <v>2385</v>
      </c>
      <c r="AJ55" s="220" t="s">
        <v>2385</v>
      </c>
      <c r="AK55" s="220" t="s">
        <v>2385</v>
      </c>
      <c r="AL55" s="220" t="s">
        <v>57</v>
      </c>
      <c r="AN55" s="220" t="s">
        <v>57</v>
      </c>
      <c r="AO55" s="220" t="s">
        <v>57</v>
      </c>
      <c r="AP55" s="220" t="s">
        <v>57</v>
      </c>
      <c r="AQ55" s="220" t="s">
        <v>57</v>
      </c>
      <c r="AR55" s="220" t="s">
        <v>57</v>
      </c>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G56" s="220" t="s">
        <v>57</v>
      </c>
      <c r="AH56" s="220" t="s">
        <v>57</v>
      </c>
      <c r="AI56" s="220" t="s">
        <v>2385</v>
      </c>
      <c r="AJ56" s="220" t="s">
        <v>2385</v>
      </c>
      <c r="AK56" s="220" t="s">
        <v>2385</v>
      </c>
      <c r="AL56" s="220" t="s">
        <v>57</v>
      </c>
      <c r="AN56" s="220" t="s">
        <v>57</v>
      </c>
      <c r="AO56" s="220" t="s">
        <v>57</v>
      </c>
      <c r="AP56" s="220" t="s">
        <v>57</v>
      </c>
      <c r="AQ56" s="220" t="s">
        <v>57</v>
      </c>
      <c r="AR56" s="220" t="s">
        <v>57</v>
      </c>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G57" s="220" t="s">
        <v>57</v>
      </c>
      <c r="AH57" s="220" t="s">
        <v>57</v>
      </c>
      <c r="AI57" s="220" t="s">
        <v>2385</v>
      </c>
      <c r="AJ57" s="220" t="s">
        <v>2385</v>
      </c>
      <c r="AK57" s="220" t="s">
        <v>2385</v>
      </c>
      <c r="AL57" s="220" t="s">
        <v>57</v>
      </c>
      <c r="AN57" s="220" t="s">
        <v>57</v>
      </c>
      <c r="AO57" s="220" t="s">
        <v>57</v>
      </c>
      <c r="AP57" s="220" t="s">
        <v>57</v>
      </c>
      <c r="AQ57" s="220" t="s">
        <v>57</v>
      </c>
      <c r="AR57" s="220" t="s">
        <v>57</v>
      </c>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G58" s="220" t="s">
        <v>57</v>
      </c>
      <c r="AH58" s="220" t="s">
        <v>57</v>
      </c>
      <c r="AI58" s="220" t="s">
        <v>2385</v>
      </c>
      <c r="AJ58" s="220" t="s">
        <v>2385</v>
      </c>
      <c r="AK58" s="220" t="s">
        <v>2385</v>
      </c>
      <c r="AL58" s="220" t="s">
        <v>57</v>
      </c>
      <c r="AN58" s="220" t="s">
        <v>57</v>
      </c>
      <c r="AO58" s="220" t="s">
        <v>57</v>
      </c>
      <c r="AP58" s="220" t="s">
        <v>57</v>
      </c>
      <c r="AQ58" s="220" t="s">
        <v>57</v>
      </c>
      <c r="AR58" s="220" t="s">
        <v>57</v>
      </c>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G59" s="220" t="s">
        <v>57</v>
      </c>
      <c r="AH59" s="220" t="s">
        <v>57</v>
      </c>
      <c r="AI59" s="220" t="s">
        <v>2385</v>
      </c>
      <c r="AJ59" s="220" t="s">
        <v>2385</v>
      </c>
      <c r="AK59" s="220" t="s">
        <v>2385</v>
      </c>
      <c r="AL59" s="220" t="s">
        <v>57</v>
      </c>
      <c r="AN59" s="220" t="s">
        <v>57</v>
      </c>
      <c r="AO59" s="220" t="s">
        <v>57</v>
      </c>
      <c r="AP59" s="220" t="s">
        <v>57</v>
      </c>
      <c r="AQ59" s="220" t="s">
        <v>57</v>
      </c>
      <c r="AR59" s="220" t="s">
        <v>57</v>
      </c>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G60" s="220" t="s">
        <v>57</v>
      </c>
      <c r="AH60" s="220" t="s">
        <v>57</v>
      </c>
      <c r="AI60" s="220" t="s">
        <v>2385</v>
      </c>
      <c r="AJ60" s="220" t="s">
        <v>2385</v>
      </c>
      <c r="AK60" s="220" t="s">
        <v>2385</v>
      </c>
      <c r="AL60" s="220" t="s">
        <v>57</v>
      </c>
      <c r="AN60" s="220" t="s">
        <v>57</v>
      </c>
      <c r="AO60" s="220" t="s">
        <v>57</v>
      </c>
      <c r="AP60" s="220" t="s">
        <v>57</v>
      </c>
      <c r="AQ60" s="220" t="s">
        <v>57</v>
      </c>
      <c r="AR60" s="220" t="s">
        <v>57</v>
      </c>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G61" s="220" t="s">
        <v>57</v>
      </c>
      <c r="AH61" s="220" t="s">
        <v>57</v>
      </c>
      <c r="AI61" s="220" t="s">
        <v>2385</v>
      </c>
      <c r="AJ61" s="220" t="s">
        <v>2385</v>
      </c>
      <c r="AK61" s="220" t="s">
        <v>2385</v>
      </c>
      <c r="AL61" s="220" t="s">
        <v>57</v>
      </c>
      <c r="AN61" s="220" t="s">
        <v>57</v>
      </c>
      <c r="AO61" s="220" t="s">
        <v>57</v>
      </c>
      <c r="AP61" s="220" t="s">
        <v>57</v>
      </c>
      <c r="AQ61" s="220" t="s">
        <v>57</v>
      </c>
      <c r="AR61" s="220" t="s">
        <v>57</v>
      </c>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G62" s="220" t="s">
        <v>57</v>
      </c>
      <c r="AH62" s="220" t="s">
        <v>57</v>
      </c>
      <c r="AI62" s="220" t="s">
        <v>2385</v>
      </c>
      <c r="AJ62" s="220" t="s">
        <v>2385</v>
      </c>
      <c r="AK62" s="220" t="s">
        <v>2385</v>
      </c>
      <c r="AL62" s="220" t="s">
        <v>57</v>
      </c>
      <c r="AN62" s="220" t="s">
        <v>57</v>
      </c>
      <c r="AO62" s="220" t="s">
        <v>57</v>
      </c>
      <c r="AP62" s="220" t="s">
        <v>57</v>
      </c>
      <c r="AQ62" s="220" t="s">
        <v>57</v>
      </c>
      <c r="AR62" s="220" t="s">
        <v>57</v>
      </c>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G63" s="220" t="s">
        <v>57</v>
      </c>
      <c r="AH63" s="220" t="s">
        <v>57</v>
      </c>
      <c r="AI63" s="220" t="s">
        <v>2385</v>
      </c>
      <c r="AJ63" s="220" t="s">
        <v>2385</v>
      </c>
      <c r="AK63" s="220" t="s">
        <v>2385</v>
      </c>
      <c r="AL63" s="220" t="s">
        <v>57</v>
      </c>
      <c r="AN63" s="220" t="s">
        <v>57</v>
      </c>
      <c r="AO63" s="220" t="s">
        <v>57</v>
      </c>
      <c r="AP63" s="220" t="s">
        <v>57</v>
      </c>
      <c r="AQ63" s="220" t="s">
        <v>57</v>
      </c>
      <c r="AR63" s="220" t="s">
        <v>57</v>
      </c>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G64" s="220" t="s">
        <v>57</v>
      </c>
      <c r="AH64" s="220" t="s">
        <v>57</v>
      </c>
      <c r="AI64" s="220" t="s">
        <v>2385</v>
      </c>
      <c r="AJ64" s="220" t="s">
        <v>2385</v>
      </c>
      <c r="AK64" s="220" t="s">
        <v>2385</v>
      </c>
      <c r="AL64" s="220" t="s">
        <v>57</v>
      </c>
      <c r="AN64" s="220" t="s">
        <v>57</v>
      </c>
      <c r="AO64" s="220" t="s">
        <v>57</v>
      </c>
      <c r="AP64" s="220" t="s">
        <v>57</v>
      </c>
      <c r="AQ64" s="220" t="s">
        <v>57</v>
      </c>
      <c r="AR64" s="220" t="s">
        <v>57</v>
      </c>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G66" s="220" t="s">
        <v>57</v>
      </c>
      <c r="AH66" s="220" t="s">
        <v>57</v>
      </c>
      <c r="AI66" s="220" t="s">
        <v>2385</v>
      </c>
      <c r="AJ66" s="220" t="s">
        <v>2385</v>
      </c>
      <c r="AK66" s="220" t="s">
        <v>2385</v>
      </c>
      <c r="AL66" s="220" t="s">
        <v>57</v>
      </c>
      <c r="AN66" s="220" t="s">
        <v>57</v>
      </c>
      <c r="AO66" s="220" t="s">
        <v>57</v>
      </c>
      <c r="AP66" s="220" t="s">
        <v>57</v>
      </c>
      <c r="AQ66" s="220" t="s">
        <v>57</v>
      </c>
      <c r="AR66" s="220" t="s">
        <v>57</v>
      </c>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G70" s="220" t="s">
        <v>57</v>
      </c>
      <c r="AH70" s="220" t="s">
        <v>57</v>
      </c>
      <c r="AI70" s="220" t="s">
        <v>2385</v>
      </c>
      <c r="AJ70" s="220" t="s">
        <v>2385</v>
      </c>
      <c r="AK70" s="220" t="s">
        <v>2385</v>
      </c>
      <c r="AL70" s="220" t="s">
        <v>57</v>
      </c>
      <c r="AN70" s="220" t="s">
        <v>57</v>
      </c>
      <c r="AO70" s="220" t="s">
        <v>57</v>
      </c>
      <c r="AP70" s="220" t="s">
        <v>57</v>
      </c>
      <c r="AQ70" s="220" t="s">
        <v>57</v>
      </c>
      <c r="AR70" s="220" t="s">
        <v>57</v>
      </c>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G71" s="220" t="s">
        <v>57</v>
      </c>
      <c r="AH71" s="220" t="s">
        <v>57</v>
      </c>
      <c r="AI71" s="220" t="s">
        <v>2385</v>
      </c>
      <c r="AJ71" s="220" t="s">
        <v>2385</v>
      </c>
      <c r="AK71" s="220" t="s">
        <v>2385</v>
      </c>
      <c r="AL71" s="220" t="s">
        <v>57</v>
      </c>
      <c r="AN71" s="220" t="s">
        <v>57</v>
      </c>
      <c r="AO71" s="220" t="s">
        <v>57</v>
      </c>
      <c r="AP71" s="220" t="s">
        <v>57</v>
      </c>
      <c r="AQ71" s="220" t="s">
        <v>57</v>
      </c>
      <c r="AR71" s="220" t="s">
        <v>57</v>
      </c>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G72" s="220" t="s">
        <v>57</v>
      </c>
      <c r="AH72" s="220" t="s">
        <v>57</v>
      </c>
      <c r="AI72" s="220" t="s">
        <v>2385</v>
      </c>
      <c r="AJ72" s="220" t="s">
        <v>2385</v>
      </c>
      <c r="AK72" s="220" t="s">
        <v>2385</v>
      </c>
      <c r="AL72" s="220" t="s">
        <v>57</v>
      </c>
      <c r="AN72" s="220" t="s">
        <v>57</v>
      </c>
      <c r="AO72" s="220" t="s">
        <v>57</v>
      </c>
      <c r="AP72" s="220" t="s">
        <v>57</v>
      </c>
      <c r="AQ72" s="220" t="s">
        <v>57</v>
      </c>
      <c r="AR72" s="220" t="s">
        <v>57</v>
      </c>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G73" s="220" t="s">
        <v>57</v>
      </c>
      <c r="AH73" s="220" t="s">
        <v>57</v>
      </c>
      <c r="AI73" s="220" t="s">
        <v>2385</v>
      </c>
      <c r="AJ73" s="220" t="s">
        <v>2385</v>
      </c>
      <c r="AK73" s="220" t="s">
        <v>2385</v>
      </c>
      <c r="AL73" s="220" t="s">
        <v>57</v>
      </c>
      <c r="AN73" s="220" t="s">
        <v>57</v>
      </c>
      <c r="AO73" s="220" t="s">
        <v>57</v>
      </c>
      <c r="AP73" s="220" t="s">
        <v>57</v>
      </c>
      <c r="AQ73" s="220" t="s">
        <v>57</v>
      </c>
      <c r="AR73" s="220" t="s">
        <v>57</v>
      </c>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G74" s="220" t="s">
        <v>57</v>
      </c>
      <c r="AH74" s="220" t="s">
        <v>57</v>
      </c>
      <c r="AI74" s="220" t="s">
        <v>2385</v>
      </c>
      <c r="AJ74" s="220" t="s">
        <v>2385</v>
      </c>
      <c r="AK74" s="220" t="s">
        <v>2385</v>
      </c>
      <c r="AL74" s="220" t="s">
        <v>57</v>
      </c>
      <c r="AN74" s="220" t="s">
        <v>57</v>
      </c>
      <c r="AO74" s="220" t="s">
        <v>57</v>
      </c>
      <c r="AP74" s="220" t="s">
        <v>57</v>
      </c>
      <c r="AQ74" s="220" t="s">
        <v>57</v>
      </c>
      <c r="AR74" s="220" t="s">
        <v>57</v>
      </c>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U75" s="220" t="str">
        <f t="shared" ref="AU75:AU106" si="2">IF(OR(AB75="NA"), "NA", IF(OR(AB75="Yes", AB75="yes"), "No", IF(AND(I75="Original", AB75="No"), "?", "")))</f>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U76" s="220" t="str">
        <f t="shared" si="2"/>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U77" s="220" t="str">
        <f t="shared" si="2"/>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G78" s="220" t="s">
        <v>57</v>
      </c>
      <c r="AH78" s="220" t="s">
        <v>57</v>
      </c>
      <c r="AI78" s="220" t="s">
        <v>2385</v>
      </c>
      <c r="AJ78" s="220" t="s">
        <v>2385</v>
      </c>
      <c r="AK78" s="220" t="s">
        <v>2385</v>
      </c>
      <c r="AL78" s="220" t="s">
        <v>57</v>
      </c>
      <c r="AN78" s="220" t="s">
        <v>57</v>
      </c>
      <c r="AO78" s="220" t="s">
        <v>57</v>
      </c>
      <c r="AP78" s="220" t="s">
        <v>57</v>
      </c>
      <c r="AQ78" s="220" t="s">
        <v>57</v>
      </c>
      <c r="AR78" s="220" t="s">
        <v>57</v>
      </c>
      <c r="AU78" s="220" t="str">
        <f t="shared" si="2"/>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G79" s="220" t="s">
        <v>57</v>
      </c>
      <c r="AH79" s="220" t="s">
        <v>57</v>
      </c>
      <c r="AI79" s="220" t="s">
        <v>2385</v>
      </c>
      <c r="AJ79" s="220" t="s">
        <v>2385</v>
      </c>
      <c r="AK79" s="220" t="s">
        <v>2385</v>
      </c>
      <c r="AL79" s="220" t="s">
        <v>57</v>
      </c>
      <c r="AN79" s="220" t="s">
        <v>57</v>
      </c>
      <c r="AO79" s="220" t="s">
        <v>57</v>
      </c>
      <c r="AP79" s="220" t="s">
        <v>57</v>
      </c>
      <c r="AQ79" s="220" t="s">
        <v>57</v>
      </c>
      <c r="AR79" s="220" t="s">
        <v>57</v>
      </c>
      <c r="AU79" s="220" t="str">
        <f t="shared" si="2"/>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U80" s="220" t="str">
        <f t="shared" si="2"/>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G81" s="220" t="s">
        <v>57</v>
      </c>
      <c r="AH81" s="220" t="s">
        <v>57</v>
      </c>
      <c r="AI81" s="220" t="s">
        <v>2385</v>
      </c>
      <c r="AJ81" s="220" t="s">
        <v>2385</v>
      </c>
      <c r="AK81" s="220" t="s">
        <v>2385</v>
      </c>
      <c r="AL81" s="220" t="s">
        <v>57</v>
      </c>
      <c r="AN81" s="220" t="s">
        <v>57</v>
      </c>
      <c r="AO81" s="220" t="s">
        <v>57</v>
      </c>
      <c r="AP81" s="220" t="s">
        <v>57</v>
      </c>
      <c r="AQ81" s="220" t="s">
        <v>57</v>
      </c>
      <c r="AR81" s="220" t="s">
        <v>57</v>
      </c>
      <c r="AU81" s="220" t="str">
        <f t="shared" si="2"/>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G82" s="220" t="s">
        <v>57</v>
      </c>
      <c r="AH82" s="220" t="s">
        <v>57</v>
      </c>
      <c r="AI82" s="220" t="s">
        <v>2385</v>
      </c>
      <c r="AJ82" s="220" t="s">
        <v>2385</v>
      </c>
      <c r="AK82" s="220" t="s">
        <v>2385</v>
      </c>
      <c r="AL82" s="220" t="s">
        <v>57</v>
      </c>
      <c r="AN82" s="220" t="s">
        <v>57</v>
      </c>
      <c r="AO82" s="220" t="s">
        <v>57</v>
      </c>
      <c r="AP82" s="220" t="s">
        <v>57</v>
      </c>
      <c r="AQ82" s="220" t="s">
        <v>57</v>
      </c>
      <c r="AR82" s="220" t="s">
        <v>57</v>
      </c>
      <c r="AU82" s="220" t="str">
        <f t="shared" si="2"/>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G83" s="220" t="s">
        <v>57</v>
      </c>
      <c r="AH83" s="220" t="s">
        <v>57</v>
      </c>
      <c r="AI83" s="220" t="s">
        <v>2385</v>
      </c>
      <c r="AJ83" s="220" t="s">
        <v>2385</v>
      </c>
      <c r="AK83" s="220" t="s">
        <v>2385</v>
      </c>
      <c r="AL83" s="220" t="s">
        <v>57</v>
      </c>
      <c r="AN83" s="220" t="s">
        <v>57</v>
      </c>
      <c r="AO83" s="220" t="s">
        <v>57</v>
      </c>
      <c r="AP83" s="220" t="s">
        <v>57</v>
      </c>
      <c r="AQ83" s="220" t="s">
        <v>57</v>
      </c>
      <c r="AR83" s="220" t="s">
        <v>57</v>
      </c>
      <c r="AU83" s="220" t="str">
        <f t="shared" si="2"/>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G84" s="220" t="s">
        <v>57</v>
      </c>
      <c r="AH84" s="220" t="s">
        <v>57</v>
      </c>
      <c r="AI84" s="220" t="s">
        <v>2385</v>
      </c>
      <c r="AJ84" s="220" t="s">
        <v>2385</v>
      </c>
      <c r="AK84" s="220" t="s">
        <v>2385</v>
      </c>
      <c r="AL84" s="220" t="s">
        <v>57</v>
      </c>
      <c r="AN84" s="220" t="s">
        <v>57</v>
      </c>
      <c r="AO84" s="220" t="s">
        <v>57</v>
      </c>
      <c r="AP84" s="220" t="s">
        <v>57</v>
      </c>
      <c r="AQ84" s="220" t="s">
        <v>57</v>
      </c>
      <c r="AR84" s="220" t="s">
        <v>57</v>
      </c>
      <c r="AU84" s="220" t="str">
        <f t="shared" si="2"/>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U85" s="220" t="str">
        <f t="shared" si="2"/>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U86" s="220" t="str">
        <f t="shared" si="2"/>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U87" s="220" t="str">
        <f t="shared" si="2"/>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G88" s="220" t="s">
        <v>57</v>
      </c>
      <c r="AH88" s="220" t="s">
        <v>57</v>
      </c>
      <c r="AI88" s="220" t="s">
        <v>2385</v>
      </c>
      <c r="AJ88" s="220" t="s">
        <v>2385</v>
      </c>
      <c r="AK88" s="220" t="s">
        <v>2385</v>
      </c>
      <c r="AL88" s="220" t="s">
        <v>57</v>
      </c>
      <c r="AN88" s="220" t="s">
        <v>57</v>
      </c>
      <c r="AO88" s="220" t="s">
        <v>57</v>
      </c>
      <c r="AP88" s="220" t="s">
        <v>57</v>
      </c>
      <c r="AQ88" s="220" t="s">
        <v>57</v>
      </c>
      <c r="AR88" s="220" t="s">
        <v>57</v>
      </c>
      <c r="AU88" s="220" t="str">
        <f t="shared" si="2"/>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U89" s="220" t="str">
        <f t="shared" si="2"/>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G90" s="220" t="s">
        <v>57</v>
      </c>
      <c r="AH90" s="220" t="s">
        <v>57</v>
      </c>
      <c r="AI90" s="220" t="s">
        <v>2385</v>
      </c>
      <c r="AJ90" s="220" t="s">
        <v>2385</v>
      </c>
      <c r="AK90" s="220" t="s">
        <v>2385</v>
      </c>
      <c r="AL90" s="220" t="s">
        <v>57</v>
      </c>
      <c r="AN90" s="220" t="s">
        <v>57</v>
      </c>
      <c r="AO90" s="220" t="s">
        <v>57</v>
      </c>
      <c r="AP90" s="220" t="s">
        <v>57</v>
      </c>
      <c r="AQ90" s="220" t="s">
        <v>57</v>
      </c>
      <c r="AR90" s="220" t="s">
        <v>57</v>
      </c>
      <c r="AU90" s="220" t="str">
        <f t="shared" si="2"/>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U91" s="220" t="str">
        <f t="shared" si="2"/>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G92" s="220" t="s">
        <v>57</v>
      </c>
      <c r="AH92" s="220" t="s">
        <v>57</v>
      </c>
      <c r="AI92" s="220" t="s">
        <v>2385</v>
      </c>
      <c r="AJ92" s="220" t="s">
        <v>2385</v>
      </c>
      <c r="AK92" s="220" t="s">
        <v>2385</v>
      </c>
      <c r="AL92" s="220" t="s">
        <v>57</v>
      </c>
      <c r="AN92" s="220" t="s">
        <v>57</v>
      </c>
      <c r="AO92" s="220" t="s">
        <v>57</v>
      </c>
      <c r="AP92" s="220" t="s">
        <v>57</v>
      </c>
      <c r="AQ92" s="220" t="s">
        <v>57</v>
      </c>
      <c r="AR92" s="220" t="s">
        <v>57</v>
      </c>
      <c r="AU92" s="220" t="str">
        <f t="shared" si="2"/>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U93" s="220" t="str">
        <f t="shared" si="2"/>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G94" s="220" t="s">
        <v>57</v>
      </c>
      <c r="AH94" s="220" t="s">
        <v>57</v>
      </c>
      <c r="AI94" s="220" t="s">
        <v>2385</v>
      </c>
      <c r="AJ94" s="220" t="s">
        <v>2385</v>
      </c>
      <c r="AK94" s="220" t="s">
        <v>2385</v>
      </c>
      <c r="AL94" s="220" t="s">
        <v>57</v>
      </c>
      <c r="AN94" s="220" t="s">
        <v>57</v>
      </c>
      <c r="AO94" s="220" t="s">
        <v>57</v>
      </c>
      <c r="AP94" s="220" t="s">
        <v>57</v>
      </c>
      <c r="AQ94" s="220" t="s">
        <v>57</v>
      </c>
      <c r="AR94" s="220" t="s">
        <v>57</v>
      </c>
      <c r="AU94" s="220" t="str">
        <f t="shared" si="2"/>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G95" s="220" t="s">
        <v>57</v>
      </c>
      <c r="AH95" s="220" t="s">
        <v>57</v>
      </c>
      <c r="AI95" s="220" t="s">
        <v>2385</v>
      </c>
      <c r="AJ95" s="220" t="s">
        <v>2385</v>
      </c>
      <c r="AK95" s="220" t="s">
        <v>2385</v>
      </c>
      <c r="AL95" s="220" t="s">
        <v>57</v>
      </c>
      <c r="AN95" s="220" t="s">
        <v>57</v>
      </c>
      <c r="AO95" s="220" t="s">
        <v>57</v>
      </c>
      <c r="AP95" s="220" t="s">
        <v>57</v>
      </c>
      <c r="AQ95" s="220" t="s">
        <v>57</v>
      </c>
      <c r="AR95" s="220" t="s">
        <v>57</v>
      </c>
      <c r="AU95" s="220" t="str">
        <f t="shared" si="2"/>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U96" s="220" t="str">
        <f t="shared" si="2"/>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U97" s="220" t="str">
        <f t="shared" si="2"/>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U98" s="220" t="str">
        <f t="shared" si="2"/>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G99" s="220" t="s">
        <v>57</v>
      </c>
      <c r="AH99" s="220" t="s">
        <v>57</v>
      </c>
      <c r="AI99" s="220" t="s">
        <v>2385</v>
      </c>
      <c r="AJ99" s="220" t="s">
        <v>2385</v>
      </c>
      <c r="AK99" s="220" t="s">
        <v>2385</v>
      </c>
      <c r="AL99" s="220" t="s">
        <v>57</v>
      </c>
      <c r="AN99" s="220" t="s">
        <v>57</v>
      </c>
      <c r="AO99" s="220" t="s">
        <v>57</v>
      </c>
      <c r="AP99" s="220" t="s">
        <v>57</v>
      </c>
      <c r="AQ99" s="220" t="s">
        <v>57</v>
      </c>
      <c r="AR99" s="220" t="s">
        <v>57</v>
      </c>
      <c r="AU99" s="220" t="str">
        <f t="shared" si="2"/>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G100" s="220" t="s">
        <v>57</v>
      </c>
      <c r="AH100" s="220" t="s">
        <v>57</v>
      </c>
      <c r="AI100" s="220" t="s">
        <v>2385</v>
      </c>
      <c r="AJ100" s="220" t="s">
        <v>2385</v>
      </c>
      <c r="AK100" s="220" t="s">
        <v>2385</v>
      </c>
      <c r="AL100" s="220" t="s">
        <v>57</v>
      </c>
      <c r="AN100" s="220" t="s">
        <v>57</v>
      </c>
      <c r="AO100" s="220" t="s">
        <v>57</v>
      </c>
      <c r="AP100" s="220" t="s">
        <v>57</v>
      </c>
      <c r="AQ100" s="220" t="s">
        <v>57</v>
      </c>
      <c r="AR100" s="220" t="s">
        <v>57</v>
      </c>
      <c r="AU100" s="220" t="str">
        <f t="shared" si="2"/>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G101" s="220" t="s">
        <v>57</v>
      </c>
      <c r="AH101" s="220" t="s">
        <v>57</v>
      </c>
      <c r="AI101" s="220" t="s">
        <v>2385</v>
      </c>
      <c r="AJ101" s="220" t="s">
        <v>2385</v>
      </c>
      <c r="AK101" s="220" t="s">
        <v>2385</v>
      </c>
      <c r="AL101" s="220" t="s">
        <v>57</v>
      </c>
      <c r="AN101" s="220" t="s">
        <v>57</v>
      </c>
      <c r="AO101" s="220" t="s">
        <v>57</v>
      </c>
      <c r="AP101" s="220" t="s">
        <v>57</v>
      </c>
      <c r="AQ101" s="220" t="s">
        <v>57</v>
      </c>
      <c r="AR101" s="220" t="s">
        <v>57</v>
      </c>
      <c r="AU101" s="220" t="str">
        <f t="shared" si="2"/>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G102" s="220" t="s">
        <v>57</v>
      </c>
      <c r="AH102" s="220" t="s">
        <v>57</v>
      </c>
      <c r="AI102" s="220" t="s">
        <v>2385</v>
      </c>
      <c r="AJ102" s="220" t="s">
        <v>2385</v>
      </c>
      <c r="AK102" s="220" t="s">
        <v>2385</v>
      </c>
      <c r="AL102" s="220" t="s">
        <v>57</v>
      </c>
      <c r="AN102" s="220" t="s">
        <v>57</v>
      </c>
      <c r="AO102" s="220" t="s">
        <v>57</v>
      </c>
      <c r="AP102" s="220" t="s">
        <v>57</v>
      </c>
      <c r="AQ102" s="220" t="s">
        <v>57</v>
      </c>
      <c r="AR102" s="220" t="s">
        <v>57</v>
      </c>
      <c r="AU102" s="220" t="str">
        <f t="shared" si="2"/>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G103" s="220" t="s">
        <v>57</v>
      </c>
      <c r="AH103" s="220" t="s">
        <v>57</v>
      </c>
      <c r="AI103" s="220" t="s">
        <v>2385</v>
      </c>
      <c r="AJ103" s="220" t="s">
        <v>2385</v>
      </c>
      <c r="AK103" s="220" t="s">
        <v>2385</v>
      </c>
      <c r="AL103" s="220" t="s">
        <v>57</v>
      </c>
      <c r="AN103" s="220" t="s">
        <v>57</v>
      </c>
      <c r="AO103" s="220" t="s">
        <v>57</v>
      </c>
      <c r="AP103" s="220" t="s">
        <v>57</v>
      </c>
      <c r="AQ103" s="220" t="s">
        <v>57</v>
      </c>
      <c r="AR103" s="220" t="s">
        <v>57</v>
      </c>
      <c r="AU103" s="220" t="str">
        <f t="shared" si="2"/>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G104" s="220" t="s">
        <v>57</v>
      </c>
      <c r="AH104" s="220" t="s">
        <v>57</v>
      </c>
      <c r="AI104" s="220" t="s">
        <v>2385</v>
      </c>
      <c r="AJ104" s="220" t="s">
        <v>2385</v>
      </c>
      <c r="AK104" s="220" t="s">
        <v>2385</v>
      </c>
      <c r="AL104" s="220" t="s">
        <v>57</v>
      </c>
      <c r="AN104" s="220" t="s">
        <v>57</v>
      </c>
      <c r="AO104" s="220" t="s">
        <v>57</v>
      </c>
      <c r="AP104" s="220" t="s">
        <v>57</v>
      </c>
      <c r="AQ104" s="220" t="s">
        <v>57</v>
      </c>
      <c r="AR104" s="220" t="s">
        <v>57</v>
      </c>
      <c r="AU104" s="220" t="str">
        <f t="shared" si="2"/>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U105" s="220" t="str">
        <f t="shared" si="2"/>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U106" s="220" t="str">
        <f t="shared" si="2"/>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U107" s="220" t="str">
        <f t="shared" ref="AU107:AU138" si="3">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G108" s="220" t="s">
        <v>57</v>
      </c>
      <c r="AH108" s="220" t="s">
        <v>57</v>
      </c>
      <c r="AI108" s="220" t="s">
        <v>2385</v>
      </c>
      <c r="AJ108" s="220" t="s">
        <v>2385</v>
      </c>
      <c r="AK108" s="220" t="s">
        <v>2385</v>
      </c>
      <c r="AL108" s="220" t="s">
        <v>57</v>
      </c>
      <c r="AN108" s="220" t="s">
        <v>57</v>
      </c>
      <c r="AO108" s="220" t="s">
        <v>57</v>
      </c>
      <c r="AP108" s="220" t="s">
        <v>57</v>
      </c>
      <c r="AQ108" s="220" t="s">
        <v>57</v>
      </c>
      <c r="AR108" s="220" t="s">
        <v>57</v>
      </c>
      <c r="AU108" s="220" t="str">
        <f t="shared" si="3"/>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U109" s="220" t="str">
        <f t="shared" si="3"/>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G110" s="220" t="s">
        <v>57</v>
      </c>
      <c r="AH110" s="220" t="s">
        <v>57</v>
      </c>
      <c r="AI110" s="220" t="s">
        <v>2385</v>
      </c>
      <c r="AJ110" s="220" t="s">
        <v>2385</v>
      </c>
      <c r="AK110" s="220" t="s">
        <v>2385</v>
      </c>
      <c r="AL110" s="220" t="s">
        <v>57</v>
      </c>
      <c r="AN110" s="220" t="s">
        <v>57</v>
      </c>
      <c r="AO110" s="220" t="s">
        <v>57</v>
      </c>
      <c r="AP110" s="220" t="s">
        <v>57</v>
      </c>
      <c r="AQ110" s="220" t="s">
        <v>57</v>
      </c>
      <c r="AR110" s="220" t="s">
        <v>57</v>
      </c>
      <c r="AU110" s="220" t="str">
        <f t="shared" si="3"/>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U111" s="220" t="str">
        <f t="shared" si="3"/>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G112" s="220" t="s">
        <v>57</v>
      </c>
      <c r="AH112" s="220" t="s">
        <v>57</v>
      </c>
      <c r="AI112" s="220" t="s">
        <v>2385</v>
      </c>
      <c r="AJ112" s="220" t="s">
        <v>2385</v>
      </c>
      <c r="AK112" s="220" t="s">
        <v>2385</v>
      </c>
      <c r="AL112" s="220" t="s">
        <v>57</v>
      </c>
      <c r="AN112" s="220" t="s">
        <v>57</v>
      </c>
      <c r="AO112" s="220" t="s">
        <v>57</v>
      </c>
      <c r="AP112" s="220" t="s">
        <v>57</v>
      </c>
      <c r="AQ112" s="220" t="s">
        <v>57</v>
      </c>
      <c r="AR112" s="220" t="s">
        <v>57</v>
      </c>
      <c r="AU112" s="220" t="str">
        <f t="shared" si="3"/>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U113" s="220" t="str">
        <f t="shared" si="3"/>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G114" s="220" t="s">
        <v>57</v>
      </c>
      <c r="AH114" s="220" t="s">
        <v>57</v>
      </c>
      <c r="AI114" s="220" t="s">
        <v>2385</v>
      </c>
      <c r="AJ114" s="220" t="s">
        <v>2385</v>
      </c>
      <c r="AK114" s="220" t="s">
        <v>2385</v>
      </c>
      <c r="AL114" s="220" t="s">
        <v>57</v>
      </c>
      <c r="AN114" s="220" t="s">
        <v>57</v>
      </c>
      <c r="AO114" s="220" t="s">
        <v>57</v>
      </c>
      <c r="AP114" s="220" t="s">
        <v>57</v>
      </c>
      <c r="AQ114" s="220" t="s">
        <v>57</v>
      </c>
      <c r="AR114" s="220" t="s">
        <v>57</v>
      </c>
      <c r="AU114" s="220" t="str">
        <f t="shared" si="3"/>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G115" s="220" t="s">
        <v>57</v>
      </c>
      <c r="AH115" s="220" t="s">
        <v>57</v>
      </c>
      <c r="AI115" s="220" t="s">
        <v>2385</v>
      </c>
      <c r="AJ115" s="220" t="s">
        <v>2385</v>
      </c>
      <c r="AK115" s="220" t="s">
        <v>2385</v>
      </c>
      <c r="AL115" s="220" t="s">
        <v>57</v>
      </c>
      <c r="AN115" s="220" t="s">
        <v>57</v>
      </c>
      <c r="AO115" s="220" t="s">
        <v>57</v>
      </c>
      <c r="AP115" s="220" t="s">
        <v>57</v>
      </c>
      <c r="AQ115" s="220" t="s">
        <v>57</v>
      </c>
      <c r="AR115" s="220" t="s">
        <v>57</v>
      </c>
      <c r="AU115" s="220" t="str">
        <f t="shared" si="3"/>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G116" s="220" t="s">
        <v>57</v>
      </c>
      <c r="AH116" s="220" t="s">
        <v>57</v>
      </c>
      <c r="AI116" s="220" t="s">
        <v>2385</v>
      </c>
      <c r="AJ116" s="220" t="s">
        <v>2385</v>
      </c>
      <c r="AK116" s="220" t="s">
        <v>2385</v>
      </c>
      <c r="AL116" s="220" t="s">
        <v>57</v>
      </c>
      <c r="AN116" s="220" t="s">
        <v>57</v>
      </c>
      <c r="AO116" s="220" t="s">
        <v>57</v>
      </c>
      <c r="AP116" s="220" t="s">
        <v>57</v>
      </c>
      <c r="AQ116" s="220" t="s">
        <v>57</v>
      </c>
      <c r="AR116" s="220" t="s">
        <v>57</v>
      </c>
      <c r="AU116" s="220" t="str">
        <f t="shared" si="3"/>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G117" s="220" t="s">
        <v>57</v>
      </c>
      <c r="AH117" s="220" t="s">
        <v>57</v>
      </c>
      <c r="AI117" s="220" t="s">
        <v>2385</v>
      </c>
      <c r="AJ117" s="220" t="s">
        <v>2385</v>
      </c>
      <c r="AK117" s="220" t="s">
        <v>2385</v>
      </c>
      <c r="AL117" s="220" t="s">
        <v>57</v>
      </c>
      <c r="AN117" s="220" t="s">
        <v>57</v>
      </c>
      <c r="AO117" s="220" t="s">
        <v>57</v>
      </c>
      <c r="AP117" s="220" t="s">
        <v>57</v>
      </c>
      <c r="AQ117" s="220" t="s">
        <v>57</v>
      </c>
      <c r="AR117" s="220" t="s">
        <v>57</v>
      </c>
      <c r="AU117" s="220" t="str">
        <f t="shared" si="3"/>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G118" s="220" t="s">
        <v>57</v>
      </c>
      <c r="AH118" s="220" t="s">
        <v>57</v>
      </c>
      <c r="AI118" s="220" t="s">
        <v>2385</v>
      </c>
      <c r="AJ118" s="220" t="s">
        <v>2385</v>
      </c>
      <c r="AK118" s="220" t="s">
        <v>2385</v>
      </c>
      <c r="AL118" s="220" t="s">
        <v>57</v>
      </c>
      <c r="AN118" s="220" t="s">
        <v>57</v>
      </c>
      <c r="AO118" s="220" t="s">
        <v>57</v>
      </c>
      <c r="AP118" s="220" t="s">
        <v>57</v>
      </c>
      <c r="AQ118" s="220" t="s">
        <v>57</v>
      </c>
      <c r="AR118" s="220" t="s">
        <v>57</v>
      </c>
      <c r="AU118" s="220" t="str">
        <f t="shared" si="3"/>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G119" s="220" t="s">
        <v>57</v>
      </c>
      <c r="AH119" s="220" t="s">
        <v>57</v>
      </c>
      <c r="AI119" s="220" t="s">
        <v>2385</v>
      </c>
      <c r="AJ119" s="220" t="s">
        <v>2385</v>
      </c>
      <c r="AK119" s="220" t="s">
        <v>2385</v>
      </c>
      <c r="AL119" s="220" t="s">
        <v>57</v>
      </c>
      <c r="AN119" s="220" t="s">
        <v>57</v>
      </c>
      <c r="AO119" s="220" t="s">
        <v>57</v>
      </c>
      <c r="AP119" s="220" t="s">
        <v>57</v>
      </c>
      <c r="AQ119" s="220" t="s">
        <v>57</v>
      </c>
      <c r="AR119" s="220" t="s">
        <v>57</v>
      </c>
      <c r="AU119" s="220" t="str">
        <f t="shared" si="3"/>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U120" s="220" t="str">
        <f t="shared" si="3"/>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U121" s="220" t="str">
        <f t="shared" si="3"/>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U122" s="220" t="str">
        <f t="shared" si="3"/>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U123" s="220" t="str">
        <f t="shared" si="3"/>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G124" s="220" t="s">
        <v>57</v>
      </c>
      <c r="AH124" s="220" t="s">
        <v>57</v>
      </c>
      <c r="AI124" s="220" t="s">
        <v>2385</v>
      </c>
      <c r="AJ124" s="220" t="s">
        <v>2385</v>
      </c>
      <c r="AK124" s="220" t="s">
        <v>2385</v>
      </c>
      <c r="AL124" s="220" t="s">
        <v>57</v>
      </c>
      <c r="AN124" s="220" t="s">
        <v>57</v>
      </c>
      <c r="AO124" s="220" t="s">
        <v>57</v>
      </c>
      <c r="AP124" s="220" t="s">
        <v>57</v>
      </c>
      <c r="AQ124" s="220" t="s">
        <v>57</v>
      </c>
      <c r="AR124" s="220" t="s">
        <v>57</v>
      </c>
      <c r="AU124" s="220" t="str">
        <f t="shared" si="3"/>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U125" s="220" t="str">
        <f t="shared" si="3"/>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G126" s="220" t="s">
        <v>57</v>
      </c>
      <c r="AH126" s="220" t="s">
        <v>57</v>
      </c>
      <c r="AI126" s="220" t="s">
        <v>2385</v>
      </c>
      <c r="AJ126" s="220" t="s">
        <v>2385</v>
      </c>
      <c r="AK126" s="220" t="s">
        <v>2385</v>
      </c>
      <c r="AL126" s="220" t="s">
        <v>57</v>
      </c>
      <c r="AN126" s="220" t="s">
        <v>57</v>
      </c>
      <c r="AO126" s="220" t="s">
        <v>57</v>
      </c>
      <c r="AP126" s="220" t="s">
        <v>57</v>
      </c>
      <c r="AQ126" s="220" t="s">
        <v>57</v>
      </c>
      <c r="AR126" s="220" t="s">
        <v>57</v>
      </c>
      <c r="AU126" s="220" t="str">
        <f t="shared" si="3"/>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U127" s="220" t="str">
        <f t="shared" si="3"/>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G128" s="220" t="s">
        <v>57</v>
      </c>
      <c r="AH128" s="220" t="s">
        <v>57</v>
      </c>
      <c r="AI128" s="220" t="s">
        <v>2385</v>
      </c>
      <c r="AJ128" s="220" t="s">
        <v>2385</v>
      </c>
      <c r="AK128" s="220" t="s">
        <v>2385</v>
      </c>
      <c r="AL128" s="220" t="s">
        <v>57</v>
      </c>
      <c r="AN128" s="220" t="s">
        <v>57</v>
      </c>
      <c r="AO128" s="220" t="s">
        <v>57</v>
      </c>
      <c r="AP128" s="220" t="s">
        <v>57</v>
      </c>
      <c r="AQ128" s="220" t="s">
        <v>57</v>
      </c>
      <c r="AR128" s="220" t="s">
        <v>57</v>
      </c>
      <c r="AU128" s="220" t="str">
        <f t="shared" si="3"/>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U129" s="220" t="str">
        <f t="shared" si="3"/>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G130" s="220" t="s">
        <v>57</v>
      </c>
      <c r="AH130" s="220" t="s">
        <v>57</v>
      </c>
      <c r="AI130" s="220" t="s">
        <v>2385</v>
      </c>
      <c r="AJ130" s="220" t="s">
        <v>2385</v>
      </c>
      <c r="AK130" s="220" t="s">
        <v>2385</v>
      </c>
      <c r="AL130" s="220" t="s">
        <v>57</v>
      </c>
      <c r="AN130" s="220" t="s">
        <v>57</v>
      </c>
      <c r="AO130" s="220" t="s">
        <v>57</v>
      </c>
      <c r="AP130" s="220" t="s">
        <v>57</v>
      </c>
      <c r="AQ130" s="220" t="s">
        <v>57</v>
      </c>
      <c r="AR130" s="220" t="s">
        <v>57</v>
      </c>
      <c r="AU130" s="220" t="str">
        <f t="shared" si="3"/>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G131" s="220" t="s">
        <v>57</v>
      </c>
      <c r="AH131" s="220" t="s">
        <v>57</v>
      </c>
      <c r="AI131" s="220" t="s">
        <v>2385</v>
      </c>
      <c r="AJ131" s="220" t="s">
        <v>2385</v>
      </c>
      <c r="AK131" s="220" t="s">
        <v>2385</v>
      </c>
      <c r="AL131" s="220" t="s">
        <v>57</v>
      </c>
      <c r="AN131" s="220" t="s">
        <v>57</v>
      </c>
      <c r="AO131" s="220" t="s">
        <v>57</v>
      </c>
      <c r="AP131" s="220" t="s">
        <v>57</v>
      </c>
      <c r="AQ131" s="220" t="s">
        <v>57</v>
      </c>
      <c r="AR131" s="220" t="s">
        <v>57</v>
      </c>
      <c r="AU131" s="220" t="str">
        <f t="shared" si="3"/>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G132" s="220" t="s">
        <v>57</v>
      </c>
      <c r="AH132" s="220" t="s">
        <v>57</v>
      </c>
      <c r="AI132" s="220" t="s">
        <v>2385</v>
      </c>
      <c r="AJ132" s="220" t="s">
        <v>2385</v>
      </c>
      <c r="AK132" s="220" t="s">
        <v>2385</v>
      </c>
      <c r="AL132" s="220" t="s">
        <v>57</v>
      </c>
      <c r="AN132" s="220" t="s">
        <v>57</v>
      </c>
      <c r="AO132" s="220" t="s">
        <v>57</v>
      </c>
      <c r="AP132" s="220" t="s">
        <v>57</v>
      </c>
      <c r="AQ132" s="220" t="s">
        <v>57</v>
      </c>
      <c r="AR132" s="220" t="s">
        <v>57</v>
      </c>
      <c r="AU132" s="220" t="str">
        <f t="shared" si="3"/>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U133" s="220" t="str">
        <f t="shared" si="3"/>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U134" s="220" t="str">
        <f t="shared" si="3"/>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G135" s="220" t="s">
        <v>57</v>
      </c>
      <c r="AH135" s="220" t="s">
        <v>57</v>
      </c>
      <c r="AI135" s="220" t="s">
        <v>2385</v>
      </c>
      <c r="AJ135" s="220" t="s">
        <v>2385</v>
      </c>
      <c r="AK135" s="220" t="s">
        <v>2385</v>
      </c>
      <c r="AL135" s="220" t="s">
        <v>57</v>
      </c>
      <c r="AN135" s="220" t="s">
        <v>57</v>
      </c>
      <c r="AO135" s="220" t="s">
        <v>57</v>
      </c>
      <c r="AP135" s="220" t="s">
        <v>57</v>
      </c>
      <c r="AQ135" s="220" t="s">
        <v>57</v>
      </c>
      <c r="AR135" s="220" t="s">
        <v>57</v>
      </c>
      <c r="AU135" s="220" t="str">
        <f t="shared" si="3"/>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G136" s="220" t="s">
        <v>57</v>
      </c>
      <c r="AH136" s="220" t="s">
        <v>57</v>
      </c>
      <c r="AI136" s="220" t="s">
        <v>2385</v>
      </c>
      <c r="AJ136" s="220" t="s">
        <v>2385</v>
      </c>
      <c r="AK136" s="220" t="s">
        <v>2385</v>
      </c>
      <c r="AL136" s="220" t="s">
        <v>57</v>
      </c>
      <c r="AN136" s="220" t="s">
        <v>57</v>
      </c>
      <c r="AO136" s="220" t="s">
        <v>57</v>
      </c>
      <c r="AP136" s="220" t="s">
        <v>57</v>
      </c>
      <c r="AQ136" s="220" t="s">
        <v>57</v>
      </c>
      <c r="AR136" s="220" t="s">
        <v>57</v>
      </c>
      <c r="AU136" s="220" t="str">
        <f t="shared" si="3"/>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G137" s="220" t="s">
        <v>57</v>
      </c>
      <c r="AH137" s="220" t="s">
        <v>57</v>
      </c>
      <c r="AI137" s="220" t="s">
        <v>2385</v>
      </c>
      <c r="AJ137" s="220" t="s">
        <v>2385</v>
      </c>
      <c r="AK137" s="220" t="s">
        <v>2385</v>
      </c>
      <c r="AL137" s="220" t="s">
        <v>57</v>
      </c>
      <c r="AN137" s="220" t="s">
        <v>57</v>
      </c>
      <c r="AO137" s="220" t="s">
        <v>57</v>
      </c>
      <c r="AP137" s="220" t="s">
        <v>57</v>
      </c>
      <c r="AQ137" s="220" t="s">
        <v>57</v>
      </c>
      <c r="AR137" s="220" t="s">
        <v>57</v>
      </c>
      <c r="AU137" s="220" t="str">
        <f t="shared" si="3"/>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G138" s="220" t="s">
        <v>57</v>
      </c>
      <c r="AH138" s="220" t="s">
        <v>57</v>
      </c>
      <c r="AI138" s="220" t="s">
        <v>2385</v>
      </c>
      <c r="AJ138" s="220" t="s">
        <v>2385</v>
      </c>
      <c r="AK138" s="220" t="s">
        <v>2385</v>
      </c>
      <c r="AL138" s="220" t="s">
        <v>57</v>
      </c>
      <c r="AN138" s="220" t="s">
        <v>57</v>
      </c>
      <c r="AO138" s="220" t="s">
        <v>57</v>
      </c>
      <c r="AP138" s="220" t="s">
        <v>57</v>
      </c>
      <c r="AQ138" s="220" t="s">
        <v>57</v>
      </c>
      <c r="AR138" s="220" t="s">
        <v>57</v>
      </c>
      <c r="AU138" s="220" t="str">
        <f t="shared" si="3"/>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U139" s="220" t="str">
        <f t="shared" ref="AU139:AU151" si="4">IF(OR(AB139="NA"), "NA", IF(OR(AB139="Yes", AB139="yes"), "No", IF(AND(I139="Original", AB139="No"), "?", "")))</f>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U140" s="220" t="str">
        <f t="shared" si="4"/>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4"/>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4"/>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4"/>
        <v>No</v>
      </c>
    </row>
    <row r="144" spans="1:47">
      <c r="A144" s="220">
        <v>143</v>
      </c>
      <c r="B144" s="220" t="s">
        <v>2611</v>
      </c>
      <c r="C144" s="220" t="s">
        <v>1382</v>
      </c>
      <c r="D144" s="220">
        <v>2022</v>
      </c>
      <c r="E144" s="220" t="s">
        <v>661</v>
      </c>
      <c r="F144" s="220" t="s">
        <v>6848</v>
      </c>
      <c r="G144" s="8" t="s">
        <v>6849</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4"/>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4"/>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4"/>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4"/>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4"/>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4"/>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4"/>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4"/>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5">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5"/>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6">AP160-AO160</f>
        <v>228</v>
      </c>
      <c r="AR160" s="220" t="s">
        <v>57</v>
      </c>
      <c r="AS160" s="224">
        <v>73171</v>
      </c>
      <c r="AT160" s="220">
        <v>52987</v>
      </c>
      <c r="AU160" s="220" t="str">
        <f t="shared" si="5"/>
        <v>No</v>
      </c>
    </row>
    <row r="161" spans="1:49">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G161" s="220" t="s">
        <v>56</v>
      </c>
      <c r="AH161" s="220">
        <v>75</v>
      </c>
      <c r="AI161" s="220" t="s">
        <v>56</v>
      </c>
      <c r="AJ161" s="220" t="s">
        <v>4435</v>
      </c>
      <c r="AK161" s="220" t="s">
        <v>62</v>
      </c>
      <c r="AL161" s="220" t="s">
        <v>57</v>
      </c>
      <c r="AM161" s="220" t="s">
        <v>57</v>
      </c>
      <c r="AN161" s="220" t="s">
        <v>57</v>
      </c>
      <c r="AO161" s="231">
        <v>44361</v>
      </c>
      <c r="AP161" s="231">
        <v>44621</v>
      </c>
      <c r="AQ161" s="220">
        <f t="shared" si="6"/>
        <v>260</v>
      </c>
      <c r="AR161" s="220" t="s">
        <v>57</v>
      </c>
      <c r="AS161" s="220">
        <v>32</v>
      </c>
      <c r="AT161" s="220">
        <v>43</v>
      </c>
      <c r="AU161" s="220" t="str">
        <f t="shared" si="5"/>
        <v>No</v>
      </c>
    </row>
    <row r="162" spans="1:49">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G162" s="220" t="s">
        <v>57</v>
      </c>
      <c r="AH162" s="220" t="s">
        <v>57</v>
      </c>
      <c r="AI162" s="220" t="s">
        <v>2385</v>
      </c>
      <c r="AJ162" s="220" t="s">
        <v>2385</v>
      </c>
      <c r="AK162" s="220" t="s">
        <v>62</v>
      </c>
      <c r="AL162" s="220" t="s">
        <v>57</v>
      </c>
      <c r="AM162" s="220" t="s">
        <v>57</v>
      </c>
      <c r="AN162" s="220" t="s">
        <v>57</v>
      </c>
      <c r="AO162" s="231">
        <v>44361</v>
      </c>
      <c r="AP162" s="231">
        <v>44617</v>
      </c>
      <c r="AQ162" s="220">
        <f t="shared" si="6"/>
        <v>256</v>
      </c>
      <c r="AR162" s="220" t="s">
        <v>57</v>
      </c>
      <c r="AS162" s="220" t="s">
        <v>57</v>
      </c>
      <c r="AT162" s="220" t="s">
        <v>57</v>
      </c>
      <c r="AU162" s="220" t="str">
        <f t="shared" si="5"/>
        <v>NA</v>
      </c>
    </row>
    <row r="163" spans="1:49">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G163" s="220" t="s">
        <v>56</v>
      </c>
      <c r="AH163" s="220">
        <v>465</v>
      </c>
      <c r="AI163" s="220" t="s">
        <v>62</v>
      </c>
      <c r="AJ163" s="220" t="s">
        <v>2385</v>
      </c>
      <c r="AK163" s="220" t="s">
        <v>62</v>
      </c>
      <c r="AL163" s="220" t="s">
        <v>57</v>
      </c>
      <c r="AM163" s="220" t="s">
        <v>57</v>
      </c>
      <c r="AN163" s="220" t="s">
        <v>57</v>
      </c>
      <c r="AO163" s="231">
        <v>44341</v>
      </c>
      <c r="AP163" s="231">
        <v>44617</v>
      </c>
      <c r="AQ163" s="220">
        <f t="shared" si="6"/>
        <v>276</v>
      </c>
      <c r="AR163" s="220" t="s">
        <v>57</v>
      </c>
      <c r="AS163" s="220" t="s">
        <v>3227</v>
      </c>
      <c r="AT163" s="220" t="s">
        <v>3227</v>
      </c>
      <c r="AU163" s="220" t="str">
        <f t="shared" si="5"/>
        <v>No</v>
      </c>
    </row>
    <row r="164" spans="1:49">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G164" s="220" t="s">
        <v>57</v>
      </c>
      <c r="AH164" s="220" t="s">
        <v>57</v>
      </c>
      <c r="AI164" s="220" t="s">
        <v>2385</v>
      </c>
      <c r="AJ164" s="220" t="s">
        <v>2385</v>
      </c>
      <c r="AK164" s="220" t="s">
        <v>62</v>
      </c>
      <c r="AL164" s="220" t="s">
        <v>57</v>
      </c>
      <c r="AM164" s="227" t="s">
        <v>57</v>
      </c>
      <c r="AN164" s="227" t="s">
        <v>57</v>
      </c>
      <c r="AO164" s="232">
        <v>44265</v>
      </c>
      <c r="AP164" s="232">
        <v>44604</v>
      </c>
      <c r="AQ164" s="220">
        <f t="shared" si="6"/>
        <v>339</v>
      </c>
      <c r="AR164" s="220" t="s">
        <v>57</v>
      </c>
      <c r="AS164" s="220" t="s">
        <v>57</v>
      </c>
      <c r="AT164" s="220" t="s">
        <v>57</v>
      </c>
      <c r="AU164" s="220" t="str">
        <f t="shared" si="5"/>
        <v>NA</v>
      </c>
    </row>
    <row r="165" spans="1:49">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G165" s="220" t="s">
        <v>56</v>
      </c>
      <c r="AH165" s="220">
        <v>3691</v>
      </c>
      <c r="AI165" s="220" t="s">
        <v>62</v>
      </c>
      <c r="AJ165" s="220" t="s">
        <v>2385</v>
      </c>
      <c r="AK165" s="220" t="s">
        <v>62</v>
      </c>
      <c r="AL165" s="220" t="s">
        <v>57</v>
      </c>
      <c r="AM165" s="220" t="s">
        <v>57</v>
      </c>
      <c r="AN165" s="220" t="s">
        <v>57</v>
      </c>
      <c r="AO165" s="231">
        <v>44264</v>
      </c>
      <c r="AP165" s="231">
        <v>44574</v>
      </c>
      <c r="AQ165" s="220">
        <f t="shared" si="6"/>
        <v>310</v>
      </c>
      <c r="AR165" s="220" t="s">
        <v>57</v>
      </c>
      <c r="AS165" s="220">
        <v>2113</v>
      </c>
      <c r="AT165" s="220">
        <v>1577</v>
      </c>
      <c r="AU165" s="220" t="str">
        <f>IF(AB165="Yes", "No", "")</f>
        <v>No</v>
      </c>
    </row>
    <row r="166" spans="1:49">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G166" s="220" t="s">
        <v>56</v>
      </c>
      <c r="AH166" s="220">
        <v>70</v>
      </c>
      <c r="AI166" s="220" t="s">
        <v>62</v>
      </c>
      <c r="AJ166" s="220" t="s">
        <v>2385</v>
      </c>
      <c r="AK166" s="220" t="s">
        <v>62</v>
      </c>
      <c r="AL166" s="220" t="s">
        <v>57</v>
      </c>
      <c r="AM166" s="220" t="s">
        <v>57</v>
      </c>
      <c r="AN166" s="220" t="s">
        <v>57</v>
      </c>
      <c r="AO166" s="231">
        <v>44029</v>
      </c>
      <c r="AP166" s="231">
        <v>44553</v>
      </c>
      <c r="AQ166" s="220">
        <f t="shared" si="6"/>
        <v>524</v>
      </c>
      <c r="AR166" s="220" t="s">
        <v>57</v>
      </c>
      <c r="AS166" s="220" t="s">
        <v>3227</v>
      </c>
      <c r="AT166" s="220" t="s">
        <v>3227</v>
      </c>
      <c r="AU166" s="220" t="str">
        <f>IF(AB166="Yes", "No", "")</f>
        <v>No</v>
      </c>
    </row>
    <row r="167" spans="1:49">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G167" s="220" t="s">
        <v>56</v>
      </c>
      <c r="AH167" s="220">
        <v>9</v>
      </c>
      <c r="AI167" s="220" t="s">
        <v>62</v>
      </c>
      <c r="AJ167" s="220" t="s">
        <v>2385</v>
      </c>
      <c r="AK167" s="220" t="s">
        <v>62</v>
      </c>
      <c r="AL167" s="220" t="s">
        <v>57</v>
      </c>
      <c r="AM167" s="220" t="s">
        <v>57</v>
      </c>
      <c r="AN167" s="220" t="s">
        <v>57</v>
      </c>
      <c r="AO167" s="231">
        <v>44363</v>
      </c>
      <c r="AP167" s="231">
        <v>44636</v>
      </c>
      <c r="AQ167" s="220">
        <f t="shared" si="6"/>
        <v>273</v>
      </c>
      <c r="AR167" s="220" t="s">
        <v>57</v>
      </c>
      <c r="AS167" s="220">
        <v>5</v>
      </c>
      <c r="AT167" s="220">
        <v>4</v>
      </c>
      <c r="AU167" s="220" t="s">
        <v>56</v>
      </c>
    </row>
    <row r="168" spans="1:49">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G168" s="220" t="s">
        <v>56</v>
      </c>
      <c r="AH168" s="220">
        <v>104</v>
      </c>
      <c r="AI168" s="220" t="s">
        <v>62</v>
      </c>
      <c r="AJ168" s="220" t="s">
        <v>2385</v>
      </c>
      <c r="AK168" s="220" t="s">
        <v>62</v>
      </c>
      <c r="AL168" s="220" t="s">
        <v>57</v>
      </c>
      <c r="AM168" s="220" t="s">
        <v>57</v>
      </c>
      <c r="AN168" s="220" t="s">
        <v>57</v>
      </c>
      <c r="AO168" s="231">
        <v>44420</v>
      </c>
      <c r="AP168" s="231">
        <v>44621</v>
      </c>
      <c r="AQ168" s="220">
        <f t="shared" si="6"/>
        <v>201</v>
      </c>
      <c r="AR168" s="220" t="s">
        <v>57</v>
      </c>
      <c r="AS168" s="220">
        <v>92</v>
      </c>
      <c r="AT168" s="220">
        <v>12</v>
      </c>
      <c r="AU168" s="220" t="str">
        <f>IF(AB168="Yes", "No", "")</f>
        <v>No</v>
      </c>
    </row>
    <row r="169" spans="1:49">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G169" s="220" t="s">
        <v>57</v>
      </c>
      <c r="AH169" s="220" t="s">
        <v>57</v>
      </c>
      <c r="AI169" s="220" t="s">
        <v>2385</v>
      </c>
      <c r="AJ169" s="220" t="s">
        <v>2385</v>
      </c>
      <c r="AK169" s="220" t="s">
        <v>2385</v>
      </c>
      <c r="AL169" s="220" t="s">
        <v>57</v>
      </c>
      <c r="AM169" s="220" t="s">
        <v>57</v>
      </c>
      <c r="AN169" s="220" t="s">
        <v>57</v>
      </c>
      <c r="AO169" s="231">
        <v>44368</v>
      </c>
      <c r="AP169" s="231">
        <v>44617</v>
      </c>
      <c r="AQ169" s="220">
        <f t="shared" si="6"/>
        <v>249</v>
      </c>
      <c r="AR169" s="220" t="s">
        <v>57</v>
      </c>
      <c r="AS169" s="220" t="s">
        <v>57</v>
      </c>
      <c r="AT169" s="220" t="s">
        <v>57</v>
      </c>
      <c r="AU169" s="220" t="str">
        <f>IF(OR(AB169="NA"), "NA", IF(OR(AB169="Yes", AB169="yes"), "No", IF(AND(I169="Original", AB169="No"), "?", "")))</f>
        <v>NA</v>
      </c>
    </row>
    <row r="170" spans="1:49">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G170" s="220" t="s">
        <v>56</v>
      </c>
      <c r="AH170" s="220">
        <v>1</v>
      </c>
      <c r="AI170" s="220" t="s">
        <v>62</v>
      </c>
      <c r="AJ170" s="220" t="s">
        <v>2385</v>
      </c>
      <c r="AK170" s="220" t="s">
        <v>62</v>
      </c>
      <c r="AL170" s="220" t="s">
        <v>57</v>
      </c>
      <c r="AM170" s="220" t="s">
        <v>57</v>
      </c>
      <c r="AN170" s="220" t="s">
        <v>57</v>
      </c>
      <c r="AO170" s="231">
        <v>44439</v>
      </c>
      <c r="AP170" s="231">
        <v>44615</v>
      </c>
      <c r="AQ170" s="220">
        <f t="shared" si="6"/>
        <v>176</v>
      </c>
      <c r="AR170" s="220" t="s">
        <v>57</v>
      </c>
      <c r="AS170" s="220">
        <v>0</v>
      </c>
      <c r="AT170" s="220">
        <v>1</v>
      </c>
      <c r="AU170" s="220" t="s">
        <v>62</v>
      </c>
    </row>
    <row r="171" spans="1:49">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c r="AV171" s="144"/>
      <c r="AW171" s="144"/>
    </row>
    <row r="172" spans="1:49">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c r="AV172" s="144"/>
      <c r="AW172" s="144"/>
    </row>
    <row r="173" spans="1:49">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c r="AV173" s="144"/>
      <c r="AW173" s="144"/>
    </row>
    <row r="174" spans="1:49">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c r="AV174" s="144"/>
      <c r="AW174" s="144"/>
    </row>
    <row r="175" spans="1:49">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44"/>
      <c r="AW175" s="144"/>
    </row>
    <row r="176" spans="1:49">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c r="AV176" s="144"/>
      <c r="AW176" s="144"/>
    </row>
    <row r="177" spans="1:49">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c r="AV177" s="144"/>
      <c r="AW177" s="144"/>
    </row>
    <row r="178" spans="1:49">
      <c r="A178" s="220">
        <v>177</v>
      </c>
      <c r="B178" s="220" t="s">
        <v>2611</v>
      </c>
      <c r="C178" s="220" t="s">
        <v>1382</v>
      </c>
      <c r="D178" s="220">
        <v>2022</v>
      </c>
      <c r="E178" s="220" t="s">
        <v>368</v>
      </c>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c r="AV178" s="144"/>
      <c r="AW178" s="144"/>
    </row>
    <row r="179" spans="1:49">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c r="AV179" s="144"/>
      <c r="AW179" s="144"/>
    </row>
    <row r="180" spans="1:49">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c r="AV180" s="144"/>
      <c r="AW180" s="144"/>
    </row>
    <row r="181" spans="1:49">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c r="AV181" s="144"/>
      <c r="AW181" s="144"/>
    </row>
    <row r="182" spans="1:49">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c r="AV182" s="144"/>
      <c r="AW182" s="144"/>
    </row>
    <row r="183" spans="1:49">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c r="AV183" s="144"/>
      <c r="AW183" s="144"/>
    </row>
    <row r="184" spans="1:49">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c r="AV184" s="144"/>
      <c r="AW184" s="144"/>
    </row>
    <row r="185" spans="1:49">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7">AP185-AO185</f>
        <v>607</v>
      </c>
      <c r="AR185" s="220" t="s">
        <v>57</v>
      </c>
      <c r="AS185" s="220" t="s">
        <v>57</v>
      </c>
      <c r="AT185" s="220" t="s">
        <v>57</v>
      </c>
      <c r="AU185" s="220" t="str">
        <f>IF(OR(AB185="NA"), "NA", IF(OR(AB185="Yes", AB185="yes"), "No", IF(AND(I185="Original", AB185="No"), "?", "")))</f>
        <v>NA</v>
      </c>
      <c r="AV185" s="144"/>
      <c r="AW185" s="144"/>
    </row>
    <row r="186" spans="1:49">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G186" s="220" t="s">
        <v>57</v>
      </c>
      <c r="AH186" s="220" t="s">
        <v>57</v>
      </c>
      <c r="AI186" s="220" t="s">
        <v>2385</v>
      </c>
      <c r="AJ186" s="220" t="s">
        <v>2385</v>
      </c>
      <c r="AK186" s="220" t="s">
        <v>62</v>
      </c>
      <c r="AL186" s="220" t="s">
        <v>57</v>
      </c>
      <c r="AM186" s="227" t="s">
        <v>57</v>
      </c>
      <c r="AN186" s="227" t="s">
        <v>57</v>
      </c>
      <c r="AO186" s="232">
        <v>44534</v>
      </c>
      <c r="AP186" s="232">
        <v>44869</v>
      </c>
      <c r="AQ186" s="220">
        <f t="shared" si="7"/>
        <v>335</v>
      </c>
      <c r="AR186" s="220" t="s">
        <v>57</v>
      </c>
      <c r="AS186" s="220" t="s">
        <v>57</v>
      </c>
      <c r="AT186" s="220" t="s">
        <v>57</v>
      </c>
      <c r="AU186" s="220" t="str">
        <f>IF(OR(AB186="NA"), "NA", IF(OR(AB186="Yes", AB186="yes"), "No", IF(AND(I186="Original", AB186="No"), "?", "")))</f>
        <v>NA</v>
      </c>
      <c r="AV186" s="144"/>
      <c r="AW186" s="144"/>
    </row>
    <row r="187" spans="1:49">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G187" s="220" t="s">
        <v>56</v>
      </c>
      <c r="AH187" s="220">
        <v>91</v>
      </c>
      <c r="AI187" s="220" t="s">
        <v>62</v>
      </c>
      <c r="AJ187" s="220" t="s">
        <v>2385</v>
      </c>
      <c r="AK187" s="220" t="s">
        <v>62</v>
      </c>
      <c r="AL187" s="220" t="s">
        <v>57</v>
      </c>
      <c r="AM187" s="220" t="s">
        <v>57</v>
      </c>
      <c r="AN187" s="220" t="s">
        <v>57</v>
      </c>
      <c r="AO187" s="231">
        <v>44379</v>
      </c>
      <c r="AP187" s="231">
        <v>44679</v>
      </c>
      <c r="AQ187" s="220">
        <f t="shared" si="7"/>
        <v>300</v>
      </c>
      <c r="AR187" s="220" t="s">
        <v>57</v>
      </c>
      <c r="AS187" s="220">
        <v>47</v>
      </c>
      <c r="AT187" s="220">
        <v>29</v>
      </c>
      <c r="AU187" s="220" t="s">
        <v>62</v>
      </c>
      <c r="AV187" s="144"/>
      <c r="AW187" s="144"/>
    </row>
    <row r="188" spans="1:49">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G188" s="220" t="s">
        <v>56</v>
      </c>
      <c r="AH188" s="220">
        <v>32</v>
      </c>
      <c r="AI188" s="220" t="s">
        <v>62</v>
      </c>
      <c r="AJ188" s="220" t="s">
        <v>2385</v>
      </c>
      <c r="AK188" s="220" t="s">
        <v>62</v>
      </c>
      <c r="AL188" s="220" t="s">
        <v>57</v>
      </c>
      <c r="AM188" s="220" t="s">
        <v>57</v>
      </c>
      <c r="AN188" s="220" t="s">
        <v>57</v>
      </c>
      <c r="AO188" s="231">
        <v>44176</v>
      </c>
      <c r="AP188" s="231">
        <v>44614</v>
      </c>
      <c r="AQ188" s="220">
        <f t="shared" si="7"/>
        <v>438</v>
      </c>
      <c r="AR188" s="220" t="s">
        <v>57</v>
      </c>
      <c r="AS188" s="220">
        <v>23</v>
      </c>
      <c r="AT188" s="220">
        <v>9</v>
      </c>
      <c r="AU188" s="220" t="s">
        <v>56</v>
      </c>
      <c r="AV188" s="144"/>
      <c r="AW188" s="144"/>
    </row>
    <row r="189" spans="1:49">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G189" s="220" t="s">
        <v>56</v>
      </c>
      <c r="AH189" s="220">
        <v>111</v>
      </c>
      <c r="AI189" s="220" t="s">
        <v>62</v>
      </c>
      <c r="AJ189" s="220" t="s">
        <v>2385</v>
      </c>
      <c r="AK189" s="220" t="s">
        <v>62</v>
      </c>
      <c r="AL189" s="220" t="s">
        <v>57</v>
      </c>
      <c r="AM189" s="220" t="s">
        <v>57</v>
      </c>
      <c r="AN189" s="220" t="s">
        <v>57</v>
      </c>
      <c r="AO189" s="231">
        <v>44455</v>
      </c>
      <c r="AP189" s="231">
        <v>44659</v>
      </c>
      <c r="AQ189" s="220">
        <f t="shared" si="7"/>
        <v>204</v>
      </c>
      <c r="AR189" s="220" t="s">
        <v>57</v>
      </c>
      <c r="AS189" s="220">
        <v>86</v>
      </c>
      <c r="AT189" s="220">
        <v>25</v>
      </c>
      <c r="AU189" s="220" t="str">
        <f>IF(AB189="Yes", "No", "")</f>
        <v>No</v>
      </c>
      <c r="AV189" s="144"/>
      <c r="AW189" s="144"/>
    </row>
    <row r="190" spans="1:49">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G190" s="220" t="s">
        <v>56</v>
      </c>
      <c r="AH190" s="220">
        <v>9</v>
      </c>
      <c r="AI190" s="220" t="s">
        <v>62</v>
      </c>
      <c r="AJ190" s="220" t="s">
        <v>2385</v>
      </c>
      <c r="AK190" s="220" t="s">
        <v>62</v>
      </c>
      <c r="AL190" s="220" t="s">
        <v>57</v>
      </c>
      <c r="AM190" s="220" t="s">
        <v>57</v>
      </c>
      <c r="AN190" s="220" t="s">
        <v>57</v>
      </c>
      <c r="AO190" s="231">
        <v>44259</v>
      </c>
      <c r="AP190" s="231">
        <v>44650</v>
      </c>
      <c r="AQ190" s="220">
        <f t="shared" si="7"/>
        <v>391</v>
      </c>
      <c r="AR190" s="220" t="s">
        <v>57</v>
      </c>
      <c r="AS190" s="220">
        <v>4</v>
      </c>
      <c r="AT190" s="220">
        <v>5</v>
      </c>
      <c r="AU190" s="220" t="s">
        <v>56</v>
      </c>
      <c r="AV190" s="144"/>
      <c r="AW190" s="144"/>
    </row>
    <row r="191" spans="1:49">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G191" s="220" t="s">
        <v>56</v>
      </c>
      <c r="AH191" s="220">
        <v>127</v>
      </c>
      <c r="AI191" s="220" t="s">
        <v>56</v>
      </c>
      <c r="AJ191" s="220" t="s">
        <v>174</v>
      </c>
      <c r="AK191" s="220" t="s">
        <v>62</v>
      </c>
      <c r="AL191" s="220" t="s">
        <v>57</v>
      </c>
      <c r="AM191" s="220" t="s">
        <v>57</v>
      </c>
      <c r="AN191" s="220" t="s">
        <v>57</v>
      </c>
      <c r="AO191" s="231">
        <v>44487</v>
      </c>
      <c r="AP191" s="231">
        <v>44679</v>
      </c>
      <c r="AQ191" s="220">
        <f t="shared" si="7"/>
        <v>192</v>
      </c>
      <c r="AR191" s="220" t="s">
        <v>57</v>
      </c>
      <c r="AS191" s="220">
        <v>109</v>
      </c>
      <c r="AT191" s="220">
        <v>18</v>
      </c>
      <c r="AU191" s="220" t="str">
        <f>IF(AB191="Yes", "No", "")</f>
        <v>No</v>
      </c>
      <c r="AV191" s="144"/>
      <c r="AW191" s="144"/>
    </row>
    <row r="192" spans="1:49">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G192" s="220" t="s">
        <v>56</v>
      </c>
      <c r="AH192" s="220">
        <v>24</v>
      </c>
      <c r="AI192" s="220" t="s">
        <v>62</v>
      </c>
      <c r="AJ192" s="220" t="s">
        <v>2385</v>
      </c>
      <c r="AK192" s="220" t="s">
        <v>62</v>
      </c>
      <c r="AL192" s="220" t="s">
        <v>57</v>
      </c>
      <c r="AM192" s="220" t="s">
        <v>57</v>
      </c>
      <c r="AN192" s="220" t="s">
        <v>57</v>
      </c>
      <c r="AO192" s="231">
        <v>44338</v>
      </c>
      <c r="AP192" s="231">
        <v>44657</v>
      </c>
      <c r="AQ192" s="220">
        <f t="shared" si="7"/>
        <v>319</v>
      </c>
      <c r="AR192" s="220" t="s">
        <v>57</v>
      </c>
      <c r="AS192" s="220">
        <v>12</v>
      </c>
      <c r="AT192" s="220">
        <v>12</v>
      </c>
      <c r="AU192" s="220" t="str">
        <f>IF(AB192="Yes", "No", "")</f>
        <v>No</v>
      </c>
      <c r="AV192" s="144"/>
      <c r="AW192" s="144"/>
    </row>
    <row r="193" spans="1:49">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c r="AV193" s="144"/>
      <c r="AW193" s="144"/>
    </row>
    <row r="194" spans="1:49">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c r="AV194" s="144"/>
      <c r="AW194" s="144"/>
    </row>
    <row r="195" spans="1:49">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c r="AV195" s="144"/>
      <c r="AW195" s="144"/>
    </row>
    <row r="196" spans="1:49">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c r="AV196" s="144"/>
      <c r="AW196" s="144"/>
    </row>
    <row r="197" spans="1:49">
      <c r="A197" s="220">
        <v>196</v>
      </c>
      <c r="B197" s="220" t="s">
        <v>2611</v>
      </c>
      <c r="C197" s="220" t="s">
        <v>1382</v>
      </c>
      <c r="D197" s="220">
        <v>2022</v>
      </c>
      <c r="E197" s="220" t="s">
        <v>121</v>
      </c>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c r="AV197" s="144"/>
      <c r="AW197" s="144"/>
    </row>
    <row r="198" spans="1:49">
      <c r="A198" s="220">
        <v>197</v>
      </c>
      <c r="B198" s="220" t="s">
        <v>2611</v>
      </c>
      <c r="C198" s="220" t="s">
        <v>1382</v>
      </c>
      <c r="D198" s="220">
        <v>2022</v>
      </c>
      <c r="E198" s="220" t="s">
        <v>121</v>
      </c>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c r="AV198" s="144"/>
      <c r="AW198" s="144"/>
    </row>
    <row r="199" spans="1:49">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c r="AV199" s="144"/>
      <c r="AW199" s="144"/>
    </row>
    <row r="200" spans="1:49">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c r="AV200" s="144"/>
      <c r="AW200" s="144"/>
    </row>
    <row r="201" spans="1:49">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c r="AV201" s="144"/>
      <c r="AW201" s="144"/>
    </row>
    <row r="202" spans="1:49">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44"/>
      <c r="AW202" s="144"/>
    </row>
    <row r="203" spans="1:49">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44"/>
      <c r="AW203" s="144"/>
    </row>
    <row r="204" spans="1:49">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c r="AV204" s="144"/>
      <c r="AW204" s="144"/>
    </row>
    <row r="205" spans="1:49">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44"/>
      <c r="AW205" s="144"/>
    </row>
    <row r="206" spans="1:49">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c r="AV206" s="144"/>
      <c r="AW206" s="144"/>
    </row>
    <row r="207" spans="1:49">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c r="AV207" s="144"/>
      <c r="AW207" s="144"/>
    </row>
    <row r="208" spans="1:49">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c r="AV208" s="144"/>
      <c r="AW208" s="144"/>
    </row>
    <row r="209" spans="1:49">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G209" s="220" t="s">
        <v>57</v>
      </c>
      <c r="AH209" s="220" t="s">
        <v>57</v>
      </c>
      <c r="AI209" s="220" t="s">
        <v>2385</v>
      </c>
      <c r="AJ209" s="220" t="s">
        <v>2385</v>
      </c>
      <c r="AK209" s="220" t="s">
        <v>2385</v>
      </c>
      <c r="AL209" s="220" t="s">
        <v>57</v>
      </c>
      <c r="AM209" s="220" t="s">
        <v>57</v>
      </c>
      <c r="AN209" s="220" t="s">
        <v>57</v>
      </c>
      <c r="AO209" s="231">
        <v>44580</v>
      </c>
      <c r="AP209" s="231">
        <v>44717</v>
      </c>
      <c r="AR209" s="220" t="s">
        <v>57</v>
      </c>
      <c r="AS209" s="220" t="s">
        <v>57</v>
      </c>
      <c r="AT209" s="220" t="s">
        <v>57</v>
      </c>
      <c r="AU209" s="220" t="str">
        <f>IF(OR(AB209="NA"), "NA", IF(OR(AB209="Yes", AB209="yes"), "No", IF(AND(I209="Original", AB209="No"), "?", "")))</f>
        <v>NA</v>
      </c>
      <c r="AV209" s="144"/>
      <c r="AW209" s="144"/>
    </row>
    <row r="210" spans="1:49" ht="15" customHeight="1">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c r="AV210" s="144"/>
      <c r="AW210" s="144"/>
    </row>
    <row r="211" spans="1:49">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8">IF(OR(AB211="NA"), "NA", IF(OR(AB211="Yes", AB211="yes"), "No", IF(AND(I211="Original", AB211="No"), "?", "")))</f>
        <v>NA</v>
      </c>
      <c r="AV211" s="144"/>
      <c r="AW211" s="144"/>
    </row>
    <row r="212" spans="1:49">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8"/>
        <v>NA</v>
      </c>
      <c r="AV212" s="144"/>
      <c r="AW212" s="144"/>
    </row>
    <row r="213" spans="1:49">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8"/>
        <v>NA</v>
      </c>
      <c r="AV213" s="144"/>
      <c r="AW213" s="144"/>
    </row>
    <row r="214" spans="1:49">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8"/>
        <v>NA</v>
      </c>
      <c r="AV214" s="144"/>
      <c r="AW214" s="144"/>
    </row>
    <row r="215" spans="1:49">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8"/>
        <v>NA</v>
      </c>
      <c r="AV215" s="144"/>
      <c r="AW215" s="144"/>
    </row>
    <row r="216" spans="1:49">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8"/>
        <v>NA</v>
      </c>
      <c r="AV216" s="144"/>
      <c r="AW216" s="144"/>
    </row>
    <row r="217" spans="1:49">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8"/>
        <v>NA</v>
      </c>
      <c r="AV217" s="144"/>
      <c r="AW217" s="144"/>
    </row>
    <row r="218" spans="1:49">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8"/>
        <v>NA</v>
      </c>
      <c r="AV218" s="144"/>
      <c r="AW218" s="144"/>
    </row>
    <row r="219" spans="1:49">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8"/>
        <v>NA</v>
      </c>
      <c r="AV219" s="144"/>
      <c r="AW219" s="144"/>
    </row>
    <row r="220" spans="1:49">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8"/>
        <v>NA</v>
      </c>
      <c r="AV220" s="144"/>
      <c r="AW220" s="144"/>
    </row>
    <row r="221" spans="1:49">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8"/>
        <v>NA</v>
      </c>
      <c r="AV221" s="144"/>
      <c r="AW221" s="144"/>
    </row>
    <row r="222" spans="1:49">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44"/>
      <c r="AW222" s="144"/>
    </row>
    <row r="223" spans="1:49">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c r="AV223" s="144"/>
      <c r="AW223" s="144"/>
    </row>
    <row r="224" spans="1:49">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c r="AV224" s="144"/>
      <c r="AW224" s="144"/>
    </row>
    <row r="225" spans="1:49">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c r="AV225" s="144"/>
      <c r="AW225" s="144"/>
    </row>
    <row r="226" spans="1:49">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G226" s="220" t="s">
        <v>57</v>
      </c>
      <c r="AH226" s="220" t="s">
        <v>57</v>
      </c>
      <c r="AI226" s="220" t="s">
        <v>2385</v>
      </c>
      <c r="AJ226" s="220" t="s">
        <v>2385</v>
      </c>
      <c r="AK226" s="220" t="s">
        <v>2385</v>
      </c>
      <c r="AL226" s="220" t="s">
        <v>57</v>
      </c>
      <c r="AM226" s="220" t="s">
        <v>57</v>
      </c>
      <c r="AN226" s="220" t="s">
        <v>57</v>
      </c>
      <c r="AO226" s="231">
        <v>44412</v>
      </c>
      <c r="AP226" s="231">
        <v>44810</v>
      </c>
      <c r="AR226" s="220" t="s">
        <v>57</v>
      </c>
      <c r="AS226" s="220" t="s">
        <v>57</v>
      </c>
      <c r="AT226" s="220" t="s">
        <v>57</v>
      </c>
      <c r="AU226" s="220" t="str">
        <f t="shared" ref="AU226:AU251" si="9">IF(OR(AB226="NA"), "NA", IF(OR(AB226="Yes", AB226="yes"), "No", IF(AND(I226="Original", AB226="No"), "?", "")))</f>
        <v>NA</v>
      </c>
      <c r="AV226" s="144"/>
      <c r="AW226" s="144"/>
    </row>
    <row r="227" spans="1:49">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9"/>
        <v>No</v>
      </c>
      <c r="AV227" s="144"/>
      <c r="AW227" s="144"/>
    </row>
    <row r="228" spans="1:49">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9"/>
        <v>NA</v>
      </c>
      <c r="AV228" s="144"/>
      <c r="AW228" s="144"/>
    </row>
    <row r="229" spans="1:49">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9"/>
        <v>NA</v>
      </c>
      <c r="AV229" s="144"/>
      <c r="AW229" s="144"/>
    </row>
    <row r="230" spans="1:49">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9"/>
        <v>No</v>
      </c>
      <c r="AV230" s="144"/>
      <c r="AW230" s="144"/>
    </row>
    <row r="231" spans="1:49">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9"/>
        <v>NA</v>
      </c>
      <c r="AV231" s="144"/>
      <c r="AW231" s="144"/>
    </row>
    <row r="232" spans="1:49">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9"/>
        <v>NA</v>
      </c>
      <c r="AV232" s="144"/>
      <c r="AW232" s="144"/>
    </row>
    <row r="233" spans="1:49">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9"/>
        <v>NA</v>
      </c>
      <c r="AV233" s="144"/>
      <c r="AW233" s="144"/>
    </row>
    <row r="234" spans="1:49">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9"/>
        <v>NA</v>
      </c>
      <c r="AV234" s="144"/>
      <c r="AW234" s="144"/>
    </row>
    <row r="235" spans="1:49">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9"/>
        <v>NA</v>
      </c>
      <c r="AV235" s="144"/>
      <c r="AW235" s="144"/>
    </row>
    <row r="236" spans="1:49">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9"/>
        <v>NA</v>
      </c>
      <c r="AV236" s="144"/>
      <c r="AW236" s="144"/>
    </row>
    <row r="237" spans="1:49">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9"/>
        <v>NA</v>
      </c>
      <c r="AV237" s="144"/>
      <c r="AW237" s="144"/>
    </row>
    <row r="238" spans="1:49">
      <c r="A238" s="220">
        <v>237</v>
      </c>
      <c r="B238" s="220" t="s">
        <v>2611</v>
      </c>
      <c r="C238" s="220" t="s">
        <v>1382</v>
      </c>
      <c r="D238" s="220">
        <v>2022</v>
      </c>
      <c r="E238" s="220" t="s">
        <v>1031</v>
      </c>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9"/>
        <v>NA</v>
      </c>
      <c r="AV238" s="144"/>
      <c r="AW238" s="144"/>
    </row>
    <row r="239" spans="1:49">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9"/>
        <v>NA</v>
      </c>
      <c r="AV239" s="144"/>
      <c r="AW239" s="144"/>
    </row>
    <row r="240" spans="1:49">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9"/>
        <v>NA</v>
      </c>
      <c r="AV240" s="144"/>
      <c r="AW240" s="144"/>
    </row>
    <row r="241" spans="1:49">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9"/>
        <v>NA</v>
      </c>
      <c r="AV241" s="144"/>
      <c r="AW241" s="144"/>
    </row>
    <row r="242" spans="1:49">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9"/>
        <v>NA</v>
      </c>
      <c r="AV242" s="144"/>
      <c r="AW242" s="144"/>
    </row>
    <row r="243" spans="1:49">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9"/>
        <v>No</v>
      </c>
      <c r="AV243" s="144"/>
      <c r="AW243" s="144"/>
    </row>
    <row r="244" spans="1:49">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G244" s="220" t="s">
        <v>56</v>
      </c>
      <c r="AH244" s="220">
        <v>1</v>
      </c>
      <c r="AI244" s="220" t="s">
        <v>2385</v>
      </c>
      <c r="AJ244" s="220" t="s">
        <v>2385</v>
      </c>
      <c r="AK244" s="220" t="s">
        <v>62</v>
      </c>
      <c r="AL244" s="220" t="s">
        <v>57</v>
      </c>
      <c r="AM244" s="220" t="s">
        <v>57</v>
      </c>
      <c r="AN244" s="220" t="s">
        <v>57</v>
      </c>
      <c r="AO244" s="231">
        <v>44455</v>
      </c>
      <c r="AP244" s="231">
        <v>44567</v>
      </c>
      <c r="AR244" s="220" t="s">
        <v>57</v>
      </c>
      <c r="AS244" s="220">
        <v>1</v>
      </c>
      <c r="AT244" s="220">
        <v>0</v>
      </c>
      <c r="AU244" s="220" t="str">
        <f t="shared" si="9"/>
        <v>NA</v>
      </c>
      <c r="AV244" s="144"/>
      <c r="AW244" s="144"/>
    </row>
    <row r="245" spans="1:49">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9"/>
        <v>NA</v>
      </c>
      <c r="AV245" s="144"/>
      <c r="AW245" s="144"/>
    </row>
    <row r="246" spans="1:49">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9"/>
        <v>No</v>
      </c>
      <c r="AV246" s="144"/>
      <c r="AW246" s="144"/>
    </row>
    <row r="247" spans="1:49">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9"/>
        <v>NA</v>
      </c>
      <c r="AV247" s="144"/>
      <c r="AW247" s="144"/>
    </row>
    <row r="248" spans="1:49">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9"/>
        <v>NA</v>
      </c>
      <c r="AV248" s="144"/>
      <c r="AW248" s="144"/>
    </row>
    <row r="249" spans="1:49">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9"/>
        <v>NA</v>
      </c>
      <c r="AV249" s="144"/>
      <c r="AW249" s="144"/>
    </row>
    <row r="250" spans="1:49">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9"/>
        <v>NA</v>
      </c>
      <c r="AV250" s="144"/>
      <c r="AW250" s="144"/>
    </row>
    <row r="251" spans="1:49">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9"/>
        <v>NA</v>
      </c>
      <c r="AV251" s="144"/>
      <c r="AW251" s="144"/>
    </row>
    <row r="252" spans="1:49">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c r="AV252" s="144"/>
      <c r="AW252" s="144"/>
    </row>
    <row r="253" spans="1:49">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10">IF(OR(AB253="NA"), "NA", IF(OR(AB253="Yes", AB253="yes"), "No", IF(AND(I253="Original", AB253="No"), "?", "")))</f>
        <v>No</v>
      </c>
      <c r="AV253" s="144"/>
      <c r="AW253" s="144"/>
    </row>
    <row r="254" spans="1:49">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10"/>
        <v>No</v>
      </c>
      <c r="AV254" s="144"/>
      <c r="AW254" s="144"/>
    </row>
    <row r="255" spans="1:49">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10"/>
        <v>NA</v>
      </c>
      <c r="AV255" s="144"/>
      <c r="AW255" s="144"/>
    </row>
    <row r="256" spans="1:49">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G256" s="220" t="s">
        <v>57</v>
      </c>
      <c r="AH256" s="220" t="s">
        <v>57</v>
      </c>
      <c r="AI256" s="220" t="s">
        <v>2385</v>
      </c>
      <c r="AJ256" s="220" t="s">
        <v>2385</v>
      </c>
      <c r="AK256" s="220" t="s">
        <v>62</v>
      </c>
      <c r="AL256" s="220" t="s">
        <v>57</v>
      </c>
      <c r="AM256" s="227" t="s">
        <v>57</v>
      </c>
      <c r="AN256" s="227" t="s">
        <v>57</v>
      </c>
      <c r="AO256" s="232">
        <v>44594</v>
      </c>
      <c r="AP256" s="232">
        <v>44569</v>
      </c>
      <c r="AR256" s="220" t="s">
        <v>57</v>
      </c>
      <c r="AS256" s="220" t="s">
        <v>57</v>
      </c>
      <c r="AT256" s="220" t="s">
        <v>57</v>
      </c>
      <c r="AU256" s="220" t="str">
        <f t="shared" si="10"/>
        <v>NA</v>
      </c>
      <c r="AV256" s="144"/>
      <c r="AW256" s="144"/>
    </row>
    <row r="257" spans="1:49">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10"/>
        <v>No</v>
      </c>
      <c r="AV257" s="144"/>
      <c r="AW257" s="144"/>
    </row>
    <row r="258" spans="1:49">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10"/>
        <v>No</v>
      </c>
      <c r="AV258" s="144"/>
      <c r="AW258" s="144"/>
    </row>
    <row r="259" spans="1:49">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10"/>
        <v>NA</v>
      </c>
      <c r="AV259" s="144"/>
      <c r="AW259" s="144"/>
    </row>
    <row r="260" spans="1:49">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10"/>
        <v>NA</v>
      </c>
      <c r="AV260" s="144"/>
      <c r="AW260" s="144"/>
    </row>
    <row r="261" spans="1:49">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10"/>
        <v>No</v>
      </c>
      <c r="AV261" s="144"/>
      <c r="AW261" s="144"/>
    </row>
    <row r="262" spans="1:49">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c r="AV262" s="144"/>
      <c r="AW262" s="144"/>
    </row>
    <row r="263" spans="1:49">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G263" s="220" t="s">
        <v>57</v>
      </c>
      <c r="AH263" s="220" t="s">
        <v>57</v>
      </c>
      <c r="AI263" s="220" t="s">
        <v>2385</v>
      </c>
      <c r="AJ263" s="220" t="s">
        <v>2385</v>
      </c>
      <c r="AK263" s="220" t="s">
        <v>2385</v>
      </c>
      <c r="AL263" s="220" t="s">
        <v>57</v>
      </c>
      <c r="AM263" s="220" t="s">
        <v>57</v>
      </c>
      <c r="AN263" s="220" t="s">
        <v>57</v>
      </c>
      <c r="AO263" s="231">
        <v>44665</v>
      </c>
      <c r="AP263" s="231">
        <v>44569</v>
      </c>
      <c r="AR263" s="220" t="s">
        <v>57</v>
      </c>
      <c r="AS263" s="220" t="s">
        <v>57</v>
      </c>
      <c r="AT263" s="220" t="s">
        <v>57</v>
      </c>
      <c r="AU263" s="220" t="str">
        <f t="shared" ref="AU263:AU283" si="11">IF(OR(AB263="NA"), "NA", IF(OR(AB263="Yes", AB263="yes"), "No", IF(AND(I263="Original", AB263="No"), "?", "")))</f>
        <v>NA</v>
      </c>
      <c r="AV263" s="144"/>
      <c r="AW263" s="144"/>
    </row>
    <row r="264" spans="1:49">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G264" s="220" t="s">
        <v>57</v>
      </c>
      <c r="AH264" s="220" t="s">
        <v>57</v>
      </c>
      <c r="AI264" s="220" t="s">
        <v>2385</v>
      </c>
      <c r="AJ264" s="220" t="s">
        <v>2385</v>
      </c>
      <c r="AK264" s="220" t="s">
        <v>2385</v>
      </c>
      <c r="AL264" s="220" t="s">
        <v>57</v>
      </c>
      <c r="AM264" s="220" t="s">
        <v>57</v>
      </c>
      <c r="AN264" s="220" t="s">
        <v>57</v>
      </c>
      <c r="AO264" s="231">
        <v>44899</v>
      </c>
      <c r="AP264" s="231">
        <v>44873</v>
      </c>
      <c r="AR264" s="220" t="s">
        <v>57</v>
      </c>
      <c r="AS264" s="220" t="s">
        <v>57</v>
      </c>
      <c r="AT264" s="220" t="s">
        <v>57</v>
      </c>
      <c r="AU264" s="220" t="str">
        <f t="shared" si="11"/>
        <v>NA</v>
      </c>
      <c r="AV264" s="144"/>
      <c r="AW264" s="144"/>
    </row>
    <row r="265" spans="1:49">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G265" s="220" t="s">
        <v>57</v>
      </c>
      <c r="AH265" s="220" t="s">
        <v>57</v>
      </c>
      <c r="AI265" s="220" t="s">
        <v>2385</v>
      </c>
      <c r="AJ265" s="220" t="s">
        <v>2385</v>
      </c>
      <c r="AK265" s="220" t="s">
        <v>2385</v>
      </c>
      <c r="AL265" s="220" t="s">
        <v>57</v>
      </c>
      <c r="AM265" s="220" t="s">
        <v>57</v>
      </c>
      <c r="AN265" s="220" t="s">
        <v>57</v>
      </c>
      <c r="AO265" s="231">
        <v>44809</v>
      </c>
      <c r="AP265" s="231">
        <v>44873</v>
      </c>
      <c r="AR265" s="220" t="s">
        <v>57</v>
      </c>
      <c r="AS265" s="220" t="s">
        <v>57</v>
      </c>
      <c r="AT265" s="220" t="s">
        <v>57</v>
      </c>
      <c r="AU265" s="220" t="str">
        <f t="shared" si="11"/>
        <v>NA</v>
      </c>
      <c r="AV265" s="144"/>
      <c r="AW265" s="144"/>
    </row>
    <row r="266" spans="1:49">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11"/>
        <v>NA</v>
      </c>
      <c r="AV266" s="144"/>
      <c r="AW266" s="144"/>
    </row>
    <row r="267" spans="1:49">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11"/>
        <v>NA</v>
      </c>
      <c r="AV267" s="144"/>
      <c r="AW267" s="144"/>
    </row>
    <row r="268" spans="1:49">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11"/>
        <v>NA</v>
      </c>
      <c r="AV268" s="144"/>
      <c r="AW268" s="144"/>
    </row>
    <row r="269" spans="1:49">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G269" s="220" t="s">
        <v>57</v>
      </c>
      <c r="AH269" s="220" t="s">
        <v>57</v>
      </c>
      <c r="AI269" s="220" t="s">
        <v>2385</v>
      </c>
      <c r="AJ269" s="220" t="s">
        <v>2385</v>
      </c>
      <c r="AK269" s="220" t="s">
        <v>2385</v>
      </c>
      <c r="AL269" s="220" t="s">
        <v>57</v>
      </c>
      <c r="AM269" s="220" t="s">
        <v>57</v>
      </c>
      <c r="AN269" s="220" t="s">
        <v>57</v>
      </c>
      <c r="AO269" s="231">
        <v>44594</v>
      </c>
      <c r="AP269" s="231">
        <v>44689</v>
      </c>
      <c r="AR269" s="220" t="s">
        <v>57</v>
      </c>
      <c r="AS269" s="220" t="s">
        <v>57</v>
      </c>
      <c r="AT269" s="220" t="s">
        <v>57</v>
      </c>
      <c r="AU269" s="220" t="str">
        <f t="shared" si="11"/>
        <v>NA</v>
      </c>
      <c r="AV269" s="144"/>
      <c r="AW269" s="144"/>
    </row>
    <row r="270" spans="1:49">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G270" s="220" t="s">
        <v>57</v>
      </c>
      <c r="AH270" s="220" t="s">
        <v>57</v>
      </c>
      <c r="AI270" s="220" t="s">
        <v>2385</v>
      </c>
      <c r="AJ270" s="220" t="s">
        <v>2385</v>
      </c>
      <c r="AK270" s="220" t="s">
        <v>2385</v>
      </c>
      <c r="AL270" s="220" t="s">
        <v>57</v>
      </c>
      <c r="AM270" s="220" t="s">
        <v>57</v>
      </c>
      <c r="AN270" s="220" t="s">
        <v>57</v>
      </c>
      <c r="AO270" s="231">
        <v>44637</v>
      </c>
      <c r="AP270" s="231">
        <v>44659</v>
      </c>
      <c r="AR270" s="220" t="s">
        <v>57</v>
      </c>
      <c r="AS270" s="220" t="s">
        <v>57</v>
      </c>
      <c r="AT270" s="220" t="s">
        <v>57</v>
      </c>
      <c r="AU270" s="220" t="str">
        <f t="shared" si="11"/>
        <v>NA</v>
      </c>
      <c r="AV270" s="144"/>
      <c r="AW270" s="144"/>
    </row>
    <row r="271" spans="1:49">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G271" s="220" t="s">
        <v>57</v>
      </c>
      <c r="AH271" s="220" t="s">
        <v>57</v>
      </c>
      <c r="AI271" s="220" t="s">
        <v>2385</v>
      </c>
      <c r="AJ271" s="220" t="s">
        <v>2385</v>
      </c>
      <c r="AK271" s="220" t="s">
        <v>2385</v>
      </c>
      <c r="AL271" s="220" t="s">
        <v>57</v>
      </c>
      <c r="AM271" s="220" t="s">
        <v>57</v>
      </c>
      <c r="AN271" s="220" t="s">
        <v>57</v>
      </c>
      <c r="AO271" s="231">
        <v>44769</v>
      </c>
      <c r="AP271" s="231">
        <v>44751</v>
      </c>
      <c r="AR271" s="220" t="s">
        <v>57</v>
      </c>
      <c r="AS271" s="220" t="s">
        <v>57</v>
      </c>
      <c r="AT271" s="220" t="s">
        <v>57</v>
      </c>
      <c r="AU271" s="220" t="str">
        <f t="shared" si="11"/>
        <v>NA</v>
      </c>
      <c r="AV271" s="144"/>
      <c r="AW271" s="144"/>
    </row>
    <row r="272" spans="1:49">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11"/>
        <v>No</v>
      </c>
      <c r="AV272" s="144"/>
      <c r="AW272" s="144"/>
    </row>
    <row r="273" spans="1:49">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11"/>
        <v>NA</v>
      </c>
      <c r="AV273" s="144"/>
      <c r="AW273" s="144"/>
    </row>
    <row r="274" spans="1:49">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11"/>
        <v>NA</v>
      </c>
      <c r="AV274" s="144"/>
      <c r="AW274" s="144"/>
    </row>
    <row r="275" spans="1:49">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11"/>
        <v>NA</v>
      </c>
      <c r="AV275" s="144"/>
      <c r="AW275" s="144"/>
    </row>
    <row r="276" spans="1:49">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11"/>
        <v>NA</v>
      </c>
      <c r="AV276" s="144"/>
      <c r="AW276" s="144"/>
    </row>
    <row r="277" spans="1:49">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11"/>
        <v>NA</v>
      </c>
      <c r="AV277" s="144"/>
      <c r="AW277" s="144"/>
    </row>
    <row r="278" spans="1:49">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11"/>
        <v>NA</v>
      </c>
      <c r="AV278" s="144"/>
      <c r="AW278" s="144"/>
    </row>
    <row r="279" spans="1:49">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11"/>
        <v>NA</v>
      </c>
      <c r="AV279" s="144"/>
      <c r="AW279" s="144"/>
    </row>
    <row r="280" spans="1:49">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11"/>
        <v>NA</v>
      </c>
      <c r="AV280" s="144"/>
      <c r="AW280" s="144"/>
    </row>
    <row r="281" spans="1:49">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11"/>
        <v>NA</v>
      </c>
      <c r="AV281" s="144"/>
      <c r="AW281" s="144"/>
    </row>
    <row r="282" spans="1:49">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11"/>
        <v>NA</v>
      </c>
      <c r="AV282" s="144"/>
      <c r="AW282" s="144"/>
    </row>
    <row r="283" spans="1:49">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11"/>
        <v>NA</v>
      </c>
      <c r="AV283" s="144"/>
      <c r="AW283" s="144"/>
    </row>
    <row r="284" spans="1:49">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c r="AV284" s="144"/>
      <c r="AW284" s="144"/>
    </row>
    <row r="285" spans="1:49">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c r="AV285" s="144"/>
      <c r="AW285" s="144"/>
    </row>
    <row r="286" spans="1:49">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c r="AV286" s="144"/>
      <c r="AW286" s="144"/>
    </row>
    <row r="287" spans="1:49">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G287" s="220" t="s">
        <v>57</v>
      </c>
      <c r="AH287" s="220" t="s">
        <v>57</v>
      </c>
      <c r="AI287" s="220" t="s">
        <v>2385</v>
      </c>
      <c r="AJ287" s="220" t="s">
        <v>2385</v>
      </c>
      <c r="AK287" s="220" t="s">
        <v>62</v>
      </c>
      <c r="AL287" s="220" t="s">
        <v>57</v>
      </c>
      <c r="AM287" s="227" t="s">
        <v>57</v>
      </c>
      <c r="AN287" s="227" t="s">
        <v>57</v>
      </c>
      <c r="AO287" s="232">
        <v>44529</v>
      </c>
      <c r="AP287" s="232">
        <v>44572</v>
      </c>
      <c r="AR287" s="220" t="s">
        <v>57</v>
      </c>
      <c r="AS287" s="220" t="s">
        <v>57</v>
      </c>
      <c r="AT287" s="220" t="s">
        <v>57</v>
      </c>
      <c r="AU287" s="220" t="str">
        <f>IF(OR(AB287="NA"), "NA", IF(OR(AB287="Yes", AB287="yes"), "No", IF(AND(I287="Original", AB287="No"), "?", "")))</f>
        <v>NA</v>
      </c>
      <c r="AV287" s="144"/>
      <c r="AW287" s="144"/>
    </row>
    <row r="288" spans="1:49">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c r="AV288" s="144"/>
      <c r="AW288" s="144"/>
    </row>
    <row r="289" spans="1:49">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c r="AV289" s="144"/>
      <c r="AW289" s="144"/>
    </row>
    <row r="290" spans="1:49">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c r="AV290" s="144"/>
      <c r="AW290" s="144"/>
    </row>
    <row r="291" spans="1:49">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2">IF(OR(AB291="NA"), "NA", IF(OR(AB291="Yes", AB291="yes"), "No", IF(AND(I291="Original", AB291="No"), "?", "")))</f>
        <v>NA</v>
      </c>
      <c r="AV291" s="144"/>
      <c r="AW291" s="144"/>
    </row>
    <row r="292" spans="1:49" ht="16.899999999999999"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2"/>
        <v>NA</v>
      </c>
      <c r="AV292" s="144"/>
      <c r="AW292" s="144"/>
    </row>
    <row r="293" spans="1:49">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2"/>
        <v>NA</v>
      </c>
      <c r="AV293" s="144"/>
      <c r="AW293" s="144"/>
    </row>
    <row r="294" spans="1:49">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2"/>
        <v>NA</v>
      </c>
      <c r="AV294" s="144"/>
      <c r="AW294" s="144"/>
    </row>
    <row r="295" spans="1:49">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2"/>
        <v>NA</v>
      </c>
      <c r="AV295" s="144"/>
      <c r="AW295" s="144"/>
    </row>
    <row r="296" spans="1:49">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2"/>
        <v>NA</v>
      </c>
      <c r="AV296" s="144"/>
      <c r="AW296" s="144"/>
    </row>
    <row r="297" spans="1:49">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2"/>
        <v>NA</v>
      </c>
      <c r="AV297" s="144"/>
      <c r="AW297" s="144"/>
    </row>
    <row r="298" spans="1:49">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2"/>
        <v>NA</v>
      </c>
      <c r="AV298" s="144"/>
      <c r="AW298" s="144"/>
    </row>
    <row r="299" spans="1:49">
      <c r="A299" s="220">
        <v>298</v>
      </c>
      <c r="B299" s="220" t="s">
        <v>2611</v>
      </c>
      <c r="C299" s="220" t="s">
        <v>578</v>
      </c>
      <c r="D299" s="220">
        <v>2022</v>
      </c>
      <c r="E299" s="220" t="s">
        <v>2533</v>
      </c>
      <c r="F299" s="220" t="s">
        <v>903</v>
      </c>
      <c r="G299" s="8"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c r="AV299" s="144"/>
      <c r="AW299" s="144"/>
    </row>
    <row r="300" spans="1:49">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c r="AV300" s="144"/>
      <c r="AW300" s="144"/>
    </row>
    <row r="301" spans="1:49">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3">IF(OR(AB301="NA"), "NA", IF(OR(AB301="Yes", AB301="yes"), "No", IF(AND(I301="Original", AB301="No"), "?", "")))</f>
        <v>NA</v>
      </c>
      <c r="AV301" s="144"/>
      <c r="AW301" s="144"/>
    </row>
    <row r="302" spans="1:49">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3"/>
        <v>NA</v>
      </c>
    </row>
    <row r="303" spans="1:49">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3"/>
        <v>NA</v>
      </c>
    </row>
    <row r="304" spans="1:49">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3"/>
        <v>NA</v>
      </c>
    </row>
    <row r="305" spans="1:49">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3"/>
        <v>NA</v>
      </c>
    </row>
    <row r="306" spans="1:49">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3"/>
        <v>NA</v>
      </c>
    </row>
    <row r="307" spans="1:49">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3"/>
        <v>NA</v>
      </c>
    </row>
    <row r="308" spans="1:49">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3"/>
        <v>NA</v>
      </c>
      <c r="AV308" s="144"/>
      <c r="AW308" s="144"/>
    </row>
    <row r="309" spans="1:49">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3"/>
        <v>NA</v>
      </c>
      <c r="AV309" s="144"/>
      <c r="AW309" s="144"/>
    </row>
    <row r="310" spans="1:49">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3"/>
        <v>NA</v>
      </c>
      <c r="AV310" s="144"/>
      <c r="AW310" s="144"/>
    </row>
    <row r="311" spans="1:49">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3"/>
        <v>NA</v>
      </c>
      <c r="AV311" s="144"/>
      <c r="AW311" s="144"/>
    </row>
    <row r="312" spans="1:49">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3"/>
        <v>NA</v>
      </c>
    </row>
    <row r="313" spans="1:49">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3"/>
        <v>NA</v>
      </c>
    </row>
    <row r="314" spans="1:49">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9">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9">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9">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9">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9">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9">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7">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row>
    <row r="322" spans="1:47">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7">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4">IF(OR(AB323="NA"), "NA", IF(OR(AB323="Yes", AB323="yes"), "No", IF(AND(I323="Original", AB323="No"), "?", "")))</f>
        <v>NA</v>
      </c>
    </row>
    <row r="324" spans="1:47">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4"/>
        <v>No</v>
      </c>
    </row>
    <row r="325" spans="1:47">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4"/>
        <v>NA</v>
      </c>
    </row>
    <row r="326" spans="1:47">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4"/>
        <v>No</v>
      </c>
    </row>
    <row r="327" spans="1:47">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4"/>
        <v>No</v>
      </c>
    </row>
    <row r="328" spans="1:47">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4"/>
        <v>No</v>
      </c>
    </row>
    <row r="329" spans="1:47">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4"/>
        <v>No</v>
      </c>
    </row>
    <row r="330" spans="1:47">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4"/>
        <v>No</v>
      </c>
    </row>
    <row r="331" spans="1:47">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4"/>
        <v>NA</v>
      </c>
    </row>
    <row r="332" spans="1:47">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4"/>
        <v>No</v>
      </c>
    </row>
    <row r="333" spans="1:47">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4"/>
        <v>NA</v>
      </c>
    </row>
    <row r="334" spans="1:47">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4"/>
        <v>NA</v>
      </c>
    </row>
    <row r="335" spans="1:47">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4"/>
        <v>NA</v>
      </c>
    </row>
    <row r="336" spans="1:47">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4"/>
        <v>NA</v>
      </c>
    </row>
    <row r="337" spans="1:49">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4"/>
        <v>NA</v>
      </c>
    </row>
    <row r="338" spans="1:49">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row>
    <row r="339" spans="1:49">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9">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9">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9">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row>
    <row r="343" spans="1:49">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9">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row>
    <row r="345" spans="1:49">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row>
    <row r="346" spans="1:49">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9">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c r="AV347" s="144"/>
      <c r="AW347" s="144"/>
    </row>
    <row r="348" spans="1:49">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c r="AV348" s="144"/>
      <c r="AW348" s="144"/>
    </row>
    <row r="349" spans="1:49">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44"/>
      <c r="AW349" s="144"/>
    </row>
    <row r="350" spans="1:49">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44"/>
      <c r="AW350" s="144"/>
    </row>
    <row r="351" spans="1:49">
      <c r="A351" s="220">
        <v>350</v>
      </c>
      <c r="B351" s="220" t="s">
        <v>2611</v>
      </c>
      <c r="C351" s="220" t="s">
        <v>300</v>
      </c>
      <c r="D351" s="220">
        <v>2022</v>
      </c>
      <c r="E351" s="220" t="s">
        <v>1031</v>
      </c>
      <c r="F351" s="220" t="s">
        <v>4063</v>
      </c>
      <c r="G351" s="220" t="s">
        <v>4064</v>
      </c>
      <c r="H351" s="220" t="s">
        <v>4065</v>
      </c>
      <c r="I351" s="220" t="s">
        <v>945</v>
      </c>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c r="AV351" s="144"/>
      <c r="AW351" s="144"/>
    </row>
    <row r="352" spans="1:49">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c r="AV352" s="144"/>
      <c r="AW352" s="144"/>
    </row>
    <row r="353" spans="1:49">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c r="AV353" s="144"/>
      <c r="AW353" s="144"/>
    </row>
    <row r="354" spans="1:49">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c r="AV354" s="144"/>
      <c r="AW354" s="144"/>
    </row>
    <row r="355" spans="1:49">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c r="AV355" s="144"/>
      <c r="AW355" s="144"/>
    </row>
    <row r="356" spans="1:49">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c r="AV356" s="144"/>
      <c r="AW356" s="144"/>
    </row>
    <row r="357" spans="1:49">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c r="AV357" s="144"/>
      <c r="AW357" s="144"/>
    </row>
    <row r="358" spans="1:49">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c r="AV358" s="144"/>
      <c r="AW358" s="144"/>
    </row>
    <row r="359" spans="1:49">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c r="AV359" s="144"/>
      <c r="AW359" s="144"/>
    </row>
    <row r="360" spans="1:49">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c r="AV360" s="144"/>
      <c r="AW360" s="144"/>
    </row>
    <row r="361" spans="1:49">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c r="AV361" s="144"/>
      <c r="AW361" s="144"/>
    </row>
    <row r="362" spans="1:49">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44"/>
      <c r="AW362" s="144"/>
    </row>
    <row r="363" spans="1:49">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c r="AV363" s="144"/>
      <c r="AW363" s="144"/>
    </row>
    <row r="364" spans="1:49">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44"/>
      <c r="AW364" s="144"/>
    </row>
    <row r="365" spans="1:49">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c r="AV365" s="144"/>
      <c r="AW365" s="144"/>
    </row>
    <row r="366" spans="1:49">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c r="AV366" s="144"/>
      <c r="AW366" s="144"/>
    </row>
    <row r="367" spans="1:49">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c r="AV367" s="144"/>
      <c r="AW367" s="144"/>
    </row>
    <row r="368" spans="1:49">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44"/>
      <c r="AW368" s="144"/>
    </row>
    <row r="369" spans="1:49">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c r="AV369" s="144"/>
      <c r="AW369" s="144"/>
    </row>
    <row r="370" spans="1:49">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c r="AV370" s="144"/>
      <c r="AW370" s="144"/>
    </row>
    <row r="371" spans="1:49">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c r="AV371" s="144"/>
      <c r="AW371" s="144"/>
    </row>
    <row r="372" spans="1:49">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c r="AV372" s="144"/>
      <c r="AW372" s="144"/>
    </row>
    <row r="373" spans="1:49">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c r="AV373" s="144"/>
      <c r="AW373" s="144"/>
    </row>
    <row r="374" spans="1:49">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c r="AV374" s="144"/>
      <c r="AW374" s="144"/>
    </row>
    <row r="375" spans="1:49">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c r="AV375" s="144"/>
      <c r="AW375" s="144"/>
    </row>
    <row r="376" spans="1:49">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c r="AV376" s="144"/>
      <c r="AW376" s="144"/>
    </row>
    <row r="377" spans="1:49">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c r="AV377" s="144"/>
      <c r="AW377" s="144"/>
    </row>
    <row r="378" spans="1:49">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44"/>
      <c r="AW378" s="144"/>
    </row>
    <row r="379" spans="1:49">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c r="AV379" s="144"/>
      <c r="AW379" s="144"/>
    </row>
    <row r="380" spans="1:49">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c r="AV380" s="144"/>
      <c r="AW380" s="144"/>
    </row>
    <row r="381" spans="1:49">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c r="AV381" s="144"/>
      <c r="AW381" s="144"/>
    </row>
    <row r="382" spans="1:49">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c r="AV382" s="144"/>
      <c r="AW382" s="144"/>
    </row>
    <row r="383" spans="1:49">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c r="AV383" s="144"/>
      <c r="AW383" s="144"/>
    </row>
    <row r="384" spans="1:49">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c r="AV384" s="144"/>
      <c r="AW384" s="144"/>
    </row>
    <row r="385" spans="1:49">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c r="AV385" s="144"/>
      <c r="AW385" s="144"/>
    </row>
    <row r="386" spans="1:49">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c r="AV386" s="144"/>
      <c r="AW386" s="144"/>
    </row>
    <row r="387" spans="1:49">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c r="AV387" s="144"/>
      <c r="AW387" s="144"/>
    </row>
    <row r="388" spans="1:49">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44"/>
      <c r="AW388" s="144"/>
    </row>
    <row r="389" spans="1:49">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44"/>
      <c r="AW389" s="144"/>
    </row>
    <row r="390" spans="1:49">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c r="AV390" s="144"/>
      <c r="AW390" s="144"/>
    </row>
    <row r="391" spans="1:49">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row>
    <row r="392" spans="1:49">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9">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9">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9">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9">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9">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9">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9">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row>
    <row r="400" spans="1:49">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7">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7">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7">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7">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7">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7">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7">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row>
    <row r="408" spans="1:47">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row>
    <row r="409" spans="1:47">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7">
      <c r="A410" s="220">
        <v>409</v>
      </c>
      <c r="B410" s="220" t="s">
        <v>2611</v>
      </c>
      <c r="C410" s="220" t="s">
        <v>4434</v>
      </c>
      <c r="D410" s="220">
        <v>2022</v>
      </c>
      <c r="E410" s="220" t="s">
        <v>4330</v>
      </c>
      <c r="F410" s="220" t="s">
        <v>4371</v>
      </c>
      <c r="G410" s="8"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7">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7">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7">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row>
    <row r="414" spans="1:47">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7">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7">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row r="417" spans="1:49">
      <c r="A417" s="220">
        <v>416</v>
      </c>
      <c r="B417" s="144" t="s">
        <v>577</v>
      </c>
      <c r="C417" s="144" t="s">
        <v>578</v>
      </c>
      <c r="D417" s="144">
        <v>2023</v>
      </c>
      <c r="E417" s="144" t="s">
        <v>579</v>
      </c>
      <c r="F417" s="144" t="s">
        <v>580</v>
      </c>
      <c r="G417" s="144" t="s">
        <v>581</v>
      </c>
      <c r="H417" s="144" t="s">
        <v>582</v>
      </c>
      <c r="I417" s="144" t="s">
        <v>926</v>
      </c>
      <c r="J417" s="144">
        <v>11</v>
      </c>
      <c r="K417" s="144" t="s">
        <v>2385</v>
      </c>
      <c r="L417" s="144" t="s">
        <v>2385</v>
      </c>
      <c r="M417" s="144" t="s">
        <v>2385</v>
      </c>
      <c r="N417" s="144" t="s">
        <v>2385</v>
      </c>
      <c r="O417" s="144" t="s">
        <v>57</v>
      </c>
      <c r="P417" s="144" t="s">
        <v>57</v>
      </c>
      <c r="Q417" s="144" t="s">
        <v>57</v>
      </c>
      <c r="R417" s="144" t="s">
        <v>57</v>
      </c>
      <c r="S417" s="144" t="s">
        <v>2385</v>
      </c>
      <c r="T417" s="144" t="s">
        <v>57</v>
      </c>
      <c r="U417" s="144" t="s">
        <v>2385</v>
      </c>
      <c r="V417" s="144" t="s">
        <v>57</v>
      </c>
      <c r="W417" s="144" t="s">
        <v>2385</v>
      </c>
      <c r="X417" s="144" t="s">
        <v>57</v>
      </c>
      <c r="Y417" s="144" t="s">
        <v>2385</v>
      </c>
      <c r="Z417" s="233" t="s">
        <v>583</v>
      </c>
      <c r="AA417" s="144" t="s">
        <v>57</v>
      </c>
      <c r="AB417" s="144" t="s">
        <v>2385</v>
      </c>
      <c r="AC417" s="144" t="s">
        <v>57</v>
      </c>
      <c r="AD417" s="144" t="s">
        <v>2385</v>
      </c>
      <c r="AE417" s="144" t="s">
        <v>57</v>
      </c>
      <c r="AF417" s="144"/>
      <c r="AG417" s="144" t="s">
        <v>57</v>
      </c>
      <c r="AH417" s="144" t="s">
        <v>57</v>
      </c>
      <c r="AI417" s="144" t="s">
        <v>2385</v>
      </c>
      <c r="AJ417" s="144" t="s">
        <v>2385</v>
      </c>
      <c r="AK417" s="144" t="s">
        <v>2385</v>
      </c>
      <c r="AL417" s="144" t="s">
        <v>57</v>
      </c>
      <c r="AM417" s="144" t="s">
        <v>57</v>
      </c>
      <c r="AN417" s="144" t="s">
        <v>57</v>
      </c>
      <c r="AO417" s="144" t="s">
        <v>57</v>
      </c>
      <c r="AP417" s="144" t="s">
        <v>584</v>
      </c>
      <c r="AQ417" s="144" t="s">
        <v>57</v>
      </c>
      <c r="AR417" s="144" t="s">
        <v>57</v>
      </c>
      <c r="AS417" s="144" t="s">
        <v>57</v>
      </c>
      <c r="AT417" s="144" t="s">
        <v>57</v>
      </c>
      <c r="AU417" s="220" t="str">
        <f>IF(OR(AB417="NA"), "NA", IF(OR(AB417="Yes", AB417="yes"), "No", IF(AND(I417="Original", AB417="No"), "?", "")))</f>
        <v>NA</v>
      </c>
    </row>
    <row r="418" spans="1:49">
      <c r="A418" s="220">
        <v>417</v>
      </c>
      <c r="B418" s="144" t="s">
        <v>577</v>
      </c>
      <c r="C418" s="144" t="s">
        <v>578</v>
      </c>
      <c r="D418" s="144">
        <v>2023</v>
      </c>
      <c r="E418" s="144" t="s">
        <v>579</v>
      </c>
      <c r="F418" s="144" t="s">
        <v>585</v>
      </c>
      <c r="G418" s="144" t="s">
        <v>586</v>
      </c>
      <c r="H418" s="234" t="s">
        <v>587</v>
      </c>
      <c r="I418" s="144" t="s">
        <v>926</v>
      </c>
      <c r="J418" s="144">
        <v>3</v>
      </c>
      <c r="K418" s="144" t="s">
        <v>2385</v>
      </c>
      <c r="L418" s="144" t="s">
        <v>2385</v>
      </c>
      <c r="M418" s="144" t="s">
        <v>2385</v>
      </c>
      <c r="N418" s="144" t="s">
        <v>2385</v>
      </c>
      <c r="O418" s="144" t="s">
        <v>57</v>
      </c>
      <c r="P418" s="144" t="s">
        <v>57</v>
      </c>
      <c r="Q418" s="144" t="s">
        <v>57</v>
      </c>
      <c r="R418" s="144" t="s">
        <v>57</v>
      </c>
      <c r="S418" s="144" t="s">
        <v>2385</v>
      </c>
      <c r="T418" s="144" t="s">
        <v>57</v>
      </c>
      <c r="U418" s="144" t="s">
        <v>2385</v>
      </c>
      <c r="V418" s="144" t="s">
        <v>57</v>
      </c>
      <c r="W418" s="144" t="s">
        <v>2385</v>
      </c>
      <c r="X418" s="144" t="s">
        <v>57</v>
      </c>
      <c r="Y418" s="144" t="s">
        <v>2385</v>
      </c>
      <c r="Z418" s="233" t="s">
        <v>589</v>
      </c>
      <c r="AA418" s="144" t="s">
        <v>57</v>
      </c>
      <c r="AB418" s="144" t="s">
        <v>2385</v>
      </c>
      <c r="AC418" s="144" t="s">
        <v>57</v>
      </c>
      <c r="AD418" s="144" t="s">
        <v>2385</v>
      </c>
      <c r="AE418" s="144" t="s">
        <v>57</v>
      </c>
      <c r="AF418" s="144"/>
      <c r="AG418" s="144" t="s">
        <v>57</v>
      </c>
      <c r="AH418" s="144" t="s">
        <v>57</v>
      </c>
      <c r="AI418" s="144" t="s">
        <v>2385</v>
      </c>
      <c r="AJ418" s="144" t="s">
        <v>2385</v>
      </c>
      <c r="AK418" s="144" t="s">
        <v>2385</v>
      </c>
      <c r="AL418" s="144" t="s">
        <v>57</v>
      </c>
      <c r="AM418" s="161" t="s">
        <v>57</v>
      </c>
      <c r="AN418" s="161" t="s">
        <v>57</v>
      </c>
      <c r="AO418" s="161" t="s">
        <v>57</v>
      </c>
      <c r="AP418" s="161" t="s">
        <v>584</v>
      </c>
      <c r="AQ418" s="144" t="s">
        <v>57</v>
      </c>
      <c r="AR418" s="144" t="s">
        <v>57</v>
      </c>
      <c r="AS418" s="144" t="s">
        <v>57</v>
      </c>
      <c r="AT418" s="144" t="s">
        <v>57</v>
      </c>
      <c r="AU418" s="220" t="str">
        <f>IF(OR(AB418="NA"), "NA", IF(OR(AB418="Yes", AB418="yes"), "No", IF(AND(I418="Original", AB418="No"), "?", "")))</f>
        <v>NA</v>
      </c>
    </row>
    <row r="419" spans="1:49">
      <c r="A419" s="220">
        <v>418</v>
      </c>
      <c r="B419" s="144" t="s">
        <v>577</v>
      </c>
      <c r="C419" s="144" t="s">
        <v>578</v>
      </c>
      <c r="D419" s="144">
        <v>2023</v>
      </c>
      <c r="E419" s="144" t="s">
        <v>579</v>
      </c>
      <c r="F419" s="144" t="s">
        <v>387</v>
      </c>
      <c r="G419" s="144" t="s">
        <v>590</v>
      </c>
      <c r="H419" s="234" t="s">
        <v>591</v>
      </c>
      <c r="I419" s="144" t="s">
        <v>929</v>
      </c>
      <c r="J419" s="144">
        <v>3</v>
      </c>
      <c r="K419" s="144" t="s">
        <v>62</v>
      </c>
      <c r="L419" s="144" t="s">
        <v>62</v>
      </c>
      <c r="M419" s="144" t="s">
        <v>2385</v>
      </c>
      <c r="N419" s="144" t="s">
        <v>2385</v>
      </c>
      <c r="O419" s="144" t="s">
        <v>57</v>
      </c>
      <c r="P419" s="144" t="s">
        <v>57</v>
      </c>
      <c r="Q419" s="144" t="s">
        <v>57</v>
      </c>
      <c r="R419" s="144" t="s">
        <v>57</v>
      </c>
      <c r="S419" s="144" t="s">
        <v>2385</v>
      </c>
      <c r="T419" s="144" t="s">
        <v>57</v>
      </c>
      <c r="U419" s="144" t="s">
        <v>2385</v>
      </c>
      <c r="V419" s="144" t="s">
        <v>57</v>
      </c>
      <c r="W419" s="144" t="s">
        <v>2385</v>
      </c>
      <c r="X419" s="144" t="s">
        <v>57</v>
      </c>
      <c r="Y419" s="144" t="s">
        <v>2385</v>
      </c>
      <c r="Z419" s="233" t="s">
        <v>592</v>
      </c>
      <c r="AA419" s="144" t="s">
        <v>57</v>
      </c>
      <c r="AB419" s="144" t="s">
        <v>2385</v>
      </c>
      <c r="AC419" s="144" t="s">
        <v>57</v>
      </c>
      <c r="AD419" s="144" t="s">
        <v>2385</v>
      </c>
      <c r="AE419" s="144" t="s">
        <v>57</v>
      </c>
      <c r="AF419" s="144"/>
      <c r="AG419" s="144" t="s">
        <v>57</v>
      </c>
      <c r="AH419" s="144" t="s">
        <v>57</v>
      </c>
      <c r="AI419" s="144" t="s">
        <v>2385</v>
      </c>
      <c r="AJ419" s="144" t="s">
        <v>2385</v>
      </c>
      <c r="AK419" s="144" t="s">
        <v>2385</v>
      </c>
      <c r="AL419" s="144" t="s">
        <v>57</v>
      </c>
      <c r="AM419" s="161" t="s">
        <v>57</v>
      </c>
      <c r="AN419" s="161" t="s">
        <v>57</v>
      </c>
      <c r="AO419" s="161" t="s">
        <v>57</v>
      </c>
      <c r="AP419" s="161" t="s">
        <v>593</v>
      </c>
      <c r="AQ419" s="144" t="s">
        <v>57</v>
      </c>
      <c r="AR419" s="144" t="s">
        <v>57</v>
      </c>
      <c r="AS419" s="144" t="s">
        <v>57</v>
      </c>
      <c r="AT419" s="144" t="s">
        <v>57</v>
      </c>
      <c r="AU419" s="220" t="str">
        <f>IF(OR(AB419="NA"), "NA", IF(OR(AB419="Yes", AB419="yes"), "No", IF(AND(I419="Original", AB419="No"), "?", "")))</f>
        <v>NA</v>
      </c>
    </row>
    <row r="420" spans="1:49">
      <c r="A420" s="220">
        <v>419</v>
      </c>
      <c r="B420" s="144" t="s">
        <v>577</v>
      </c>
      <c r="C420" s="144" t="s">
        <v>578</v>
      </c>
      <c r="D420" s="144">
        <v>2023</v>
      </c>
      <c r="E420" s="144" t="s">
        <v>579</v>
      </c>
      <c r="F420" s="144" t="s">
        <v>594</v>
      </c>
      <c r="G420" s="144" t="s">
        <v>595</v>
      </c>
      <c r="H420" s="234" t="s">
        <v>596</v>
      </c>
      <c r="I420" s="144" t="s">
        <v>929</v>
      </c>
      <c r="J420" s="144">
        <v>3</v>
      </c>
      <c r="K420" s="144" t="s">
        <v>56</v>
      </c>
      <c r="L420" s="144" t="s">
        <v>62</v>
      </c>
      <c r="M420" s="144" t="s">
        <v>2385</v>
      </c>
      <c r="N420" s="144" t="s">
        <v>2385</v>
      </c>
      <c r="O420" s="144" t="s">
        <v>57</v>
      </c>
      <c r="P420" s="144" t="s">
        <v>57</v>
      </c>
      <c r="Q420" s="144" t="s">
        <v>57</v>
      </c>
      <c r="R420" s="144" t="s">
        <v>57</v>
      </c>
      <c r="S420" s="144" t="s">
        <v>2385</v>
      </c>
      <c r="T420" s="144" t="s">
        <v>57</v>
      </c>
      <c r="U420" s="144" t="s">
        <v>56</v>
      </c>
      <c r="V420" s="235" t="s">
        <v>597</v>
      </c>
      <c r="W420" s="144" t="s">
        <v>2385</v>
      </c>
      <c r="X420" s="144" t="s">
        <v>57</v>
      </c>
      <c r="Y420" s="144" t="s">
        <v>2385</v>
      </c>
      <c r="Z420" s="144" t="s">
        <v>598</v>
      </c>
      <c r="AA420" s="144" t="s">
        <v>57</v>
      </c>
      <c r="AB420" s="144" t="s">
        <v>2385</v>
      </c>
      <c r="AC420" s="144" t="s">
        <v>57</v>
      </c>
      <c r="AD420" s="144" t="s">
        <v>2385</v>
      </c>
      <c r="AE420" s="144" t="s">
        <v>57</v>
      </c>
      <c r="AF420" s="144"/>
      <c r="AG420" s="144" t="s">
        <v>57</v>
      </c>
      <c r="AH420" s="144" t="s">
        <v>57</v>
      </c>
      <c r="AI420" s="144" t="s">
        <v>2385</v>
      </c>
      <c r="AJ420" s="144" t="s">
        <v>2385</v>
      </c>
      <c r="AK420" s="144" t="s">
        <v>2385</v>
      </c>
      <c r="AL420" s="144" t="s">
        <v>57</v>
      </c>
      <c r="AM420" s="161" t="s">
        <v>57</v>
      </c>
      <c r="AN420" s="161" t="s">
        <v>57</v>
      </c>
      <c r="AO420" s="161" t="s">
        <v>57</v>
      </c>
      <c r="AP420" s="169" t="s">
        <v>593</v>
      </c>
      <c r="AQ420" s="144" t="s">
        <v>57</v>
      </c>
      <c r="AR420" s="144" t="s">
        <v>57</v>
      </c>
      <c r="AS420" s="144" t="s">
        <v>57</v>
      </c>
      <c r="AT420" s="144" t="s">
        <v>57</v>
      </c>
      <c r="AU420" s="220" t="str">
        <f>IF(OR(AB420="NA"), "NA", IF(OR(AB420="Yes", AB420="yes"), "No", IF(AND(I420="Original", AB420="No"), "?", "")))</f>
        <v>NA</v>
      </c>
    </row>
    <row r="421" spans="1:49">
      <c r="A421" s="220">
        <v>420</v>
      </c>
      <c r="B421" s="144" t="s">
        <v>577</v>
      </c>
      <c r="C421" s="144" t="s">
        <v>578</v>
      </c>
      <c r="D421" s="144">
        <v>2023</v>
      </c>
      <c r="E421" s="144" t="s">
        <v>579</v>
      </c>
      <c r="F421" s="144" t="s">
        <v>599</v>
      </c>
      <c r="G421" s="236" t="s">
        <v>600</v>
      </c>
      <c r="H421" s="234" t="s">
        <v>601</v>
      </c>
      <c r="I421" s="144" t="s">
        <v>929</v>
      </c>
      <c r="J421" s="144">
        <v>18</v>
      </c>
      <c r="K421" s="144" t="s">
        <v>56</v>
      </c>
      <c r="L421" s="144" t="s">
        <v>62</v>
      </c>
      <c r="M421" s="144" t="s">
        <v>2385</v>
      </c>
      <c r="N421" s="144" t="s">
        <v>2385</v>
      </c>
      <c r="O421" s="144" t="s">
        <v>57</v>
      </c>
      <c r="P421" s="144" t="s">
        <v>57</v>
      </c>
      <c r="Q421" s="144" t="s">
        <v>57</v>
      </c>
      <c r="R421" s="144" t="s">
        <v>57</v>
      </c>
      <c r="S421" s="144" t="s">
        <v>2385</v>
      </c>
      <c r="T421" s="144" t="s">
        <v>57</v>
      </c>
      <c r="U421" s="144" t="s">
        <v>2385</v>
      </c>
      <c r="V421" s="144" t="s">
        <v>57</v>
      </c>
      <c r="W421" s="144" t="s">
        <v>2385</v>
      </c>
      <c r="X421" s="144" t="s">
        <v>57</v>
      </c>
      <c r="Y421" s="144" t="s">
        <v>2385</v>
      </c>
      <c r="Z421" s="233" t="s">
        <v>602</v>
      </c>
      <c r="AA421" s="144" t="s">
        <v>57</v>
      </c>
      <c r="AB421" s="144" t="s">
        <v>2385</v>
      </c>
      <c r="AC421" s="144" t="s">
        <v>57</v>
      </c>
      <c r="AD421" s="144" t="s">
        <v>2385</v>
      </c>
      <c r="AE421" s="144" t="s">
        <v>57</v>
      </c>
      <c r="AF421" s="144"/>
      <c r="AG421" s="144" t="s">
        <v>57</v>
      </c>
      <c r="AH421" s="144" t="s">
        <v>57</v>
      </c>
      <c r="AI421" s="144" t="s">
        <v>2385</v>
      </c>
      <c r="AJ421" s="144" t="s">
        <v>2385</v>
      </c>
      <c r="AK421" s="144" t="s">
        <v>2385</v>
      </c>
      <c r="AL421" s="144" t="s">
        <v>57</v>
      </c>
      <c r="AM421" s="161" t="s">
        <v>57</v>
      </c>
      <c r="AN421" s="161" t="s">
        <v>57</v>
      </c>
      <c r="AO421" s="161" t="s">
        <v>57</v>
      </c>
      <c r="AP421" s="169" t="s">
        <v>603</v>
      </c>
      <c r="AQ421" s="144" t="s">
        <v>57</v>
      </c>
      <c r="AR421" s="144" t="s">
        <v>57</v>
      </c>
      <c r="AS421" s="144" t="s">
        <v>57</v>
      </c>
      <c r="AT421" s="144" t="s">
        <v>57</v>
      </c>
      <c r="AU421" s="220" t="str">
        <f>IF(OR(AB421="NA"), "NA", IF(OR(AB421="Yes", AB421="yes"), "No", IF(AND(I421="Original", AB421="No"), "?", "")))</f>
        <v>NA</v>
      </c>
      <c r="AV421" s="144"/>
      <c r="AW421" s="144"/>
    </row>
    <row r="422" spans="1:49">
      <c r="A422" s="220">
        <v>421</v>
      </c>
      <c r="B422" s="144" t="s">
        <v>577</v>
      </c>
      <c r="C422" s="144" t="s">
        <v>578</v>
      </c>
      <c r="D422" s="144">
        <v>2023</v>
      </c>
      <c r="E422" s="144" t="s">
        <v>579</v>
      </c>
      <c r="F422" s="144" t="s">
        <v>604</v>
      </c>
      <c r="G422" s="233" t="s">
        <v>605</v>
      </c>
      <c r="H422" s="234" t="s">
        <v>606</v>
      </c>
      <c r="I422" s="144" t="s">
        <v>935</v>
      </c>
      <c r="J422" s="144">
        <v>14</v>
      </c>
      <c r="K422" s="144" t="s">
        <v>62</v>
      </c>
      <c r="L422" s="144" t="s">
        <v>62</v>
      </c>
      <c r="M422" s="144" t="s">
        <v>62</v>
      </c>
      <c r="N422" s="144" t="s">
        <v>62</v>
      </c>
      <c r="O422" s="144" t="s">
        <v>57</v>
      </c>
      <c r="P422" s="144" t="s">
        <v>57</v>
      </c>
      <c r="Q422" s="144" t="s">
        <v>57</v>
      </c>
      <c r="R422" s="144" t="s">
        <v>57</v>
      </c>
      <c r="S422" s="144" t="s">
        <v>62</v>
      </c>
      <c r="T422" s="144" t="s">
        <v>57</v>
      </c>
      <c r="U422" s="144" t="s">
        <v>56</v>
      </c>
      <c r="V422" s="144" t="s">
        <v>607</v>
      </c>
      <c r="W422" s="144" t="s">
        <v>56</v>
      </c>
      <c r="X422" s="144" t="s">
        <v>608</v>
      </c>
      <c r="Y422" s="144" t="s">
        <v>56</v>
      </c>
      <c r="Z422" s="233" t="s">
        <v>609</v>
      </c>
      <c r="AA422" s="144" t="s">
        <v>62</v>
      </c>
      <c r="AB422" s="144" t="s">
        <v>62</v>
      </c>
      <c r="AC422" s="144" t="s">
        <v>57</v>
      </c>
      <c r="AD422" s="144" t="s">
        <v>2385</v>
      </c>
      <c r="AE422" s="144" t="s">
        <v>57</v>
      </c>
      <c r="AF422" s="144"/>
      <c r="AG422" s="144" t="s">
        <v>56</v>
      </c>
      <c r="AH422" s="144">
        <v>204</v>
      </c>
      <c r="AI422" s="144" t="s">
        <v>62</v>
      </c>
      <c r="AJ422" s="144" t="s">
        <v>2385</v>
      </c>
      <c r="AK422" s="144" t="s">
        <v>62</v>
      </c>
      <c r="AL422" s="144" t="s">
        <v>57</v>
      </c>
      <c r="AM422" s="144" t="s">
        <v>57</v>
      </c>
      <c r="AN422" s="144" t="s">
        <v>57</v>
      </c>
      <c r="AO422" s="144" t="s">
        <v>57</v>
      </c>
      <c r="AP422" s="146" t="s">
        <v>584</v>
      </c>
      <c r="AQ422" s="144" t="s">
        <v>57</v>
      </c>
      <c r="AR422" s="144" t="s">
        <v>57</v>
      </c>
      <c r="AS422" s="144">
        <v>167</v>
      </c>
      <c r="AT422" s="144">
        <v>37</v>
      </c>
      <c r="AU422" s="220" t="s">
        <v>62</v>
      </c>
      <c r="AV422" s="144"/>
      <c r="AW422" s="144"/>
    </row>
    <row r="423" spans="1:49">
      <c r="A423" s="220">
        <v>422</v>
      </c>
      <c r="B423" s="144" t="s">
        <v>577</v>
      </c>
      <c r="C423" s="144" t="s">
        <v>578</v>
      </c>
      <c r="D423" s="144">
        <v>2023</v>
      </c>
      <c r="E423" s="144" t="s">
        <v>579</v>
      </c>
      <c r="F423" s="144" t="s">
        <v>610</v>
      </c>
      <c r="G423" s="236" t="s">
        <v>611</v>
      </c>
      <c r="H423" s="234" t="s">
        <v>612</v>
      </c>
      <c r="I423" s="144" t="s">
        <v>935</v>
      </c>
      <c r="J423" s="144">
        <v>14</v>
      </c>
      <c r="K423" s="144" t="s">
        <v>62</v>
      </c>
      <c r="L423" s="144" t="s">
        <v>62</v>
      </c>
      <c r="M423" s="144" t="s">
        <v>62</v>
      </c>
      <c r="N423" s="144" t="s">
        <v>62</v>
      </c>
      <c r="O423" s="144" t="s">
        <v>57</v>
      </c>
      <c r="P423" s="144" t="s">
        <v>57</v>
      </c>
      <c r="Q423" s="144" t="s">
        <v>57</v>
      </c>
      <c r="R423" s="144" t="s">
        <v>57</v>
      </c>
      <c r="S423" s="144" t="s">
        <v>56</v>
      </c>
      <c r="T423" s="144" t="s">
        <v>613</v>
      </c>
      <c r="U423" s="144" t="s">
        <v>56</v>
      </c>
      <c r="V423" s="236" t="s">
        <v>614</v>
      </c>
      <c r="W423" s="144" t="s">
        <v>62</v>
      </c>
      <c r="X423" s="144" t="s">
        <v>57</v>
      </c>
      <c r="Y423" s="144" t="s">
        <v>2385</v>
      </c>
      <c r="Z423" s="233" t="s">
        <v>615</v>
      </c>
      <c r="AA423" s="144" t="s">
        <v>62</v>
      </c>
      <c r="AB423" s="144" t="s">
        <v>62</v>
      </c>
      <c r="AC423" s="144" t="s">
        <v>57</v>
      </c>
      <c r="AD423" s="144" t="s">
        <v>2385</v>
      </c>
      <c r="AE423" s="144" t="s">
        <v>57</v>
      </c>
      <c r="AF423" s="144"/>
      <c r="AG423" s="144" t="s">
        <v>56</v>
      </c>
      <c r="AH423" s="144">
        <v>52</v>
      </c>
      <c r="AI423" s="144" t="s">
        <v>62</v>
      </c>
      <c r="AJ423" s="144" t="s">
        <v>2385</v>
      </c>
      <c r="AK423" s="144" t="s">
        <v>62</v>
      </c>
      <c r="AL423" s="144" t="s">
        <v>57</v>
      </c>
      <c r="AM423" s="161" t="s">
        <v>57</v>
      </c>
      <c r="AN423" s="161" t="s">
        <v>57</v>
      </c>
      <c r="AO423" s="161" t="s">
        <v>57</v>
      </c>
      <c r="AP423" s="169" t="s">
        <v>584</v>
      </c>
      <c r="AQ423" s="144" t="s">
        <v>57</v>
      </c>
      <c r="AR423" s="144" t="s">
        <v>57</v>
      </c>
      <c r="AS423" s="144" t="s">
        <v>62</v>
      </c>
      <c r="AT423" s="144" t="s">
        <v>62</v>
      </c>
      <c r="AU423" s="220" t="s">
        <v>62</v>
      </c>
      <c r="AV423" s="144"/>
      <c r="AW423" s="144"/>
    </row>
    <row r="424" spans="1:49">
      <c r="A424" s="220">
        <v>423</v>
      </c>
      <c r="B424" s="144" t="s">
        <v>577</v>
      </c>
      <c r="C424" s="144" t="s">
        <v>578</v>
      </c>
      <c r="D424" s="144">
        <v>2023</v>
      </c>
      <c r="E424" s="144" t="s">
        <v>579</v>
      </c>
      <c r="F424" s="144" t="s">
        <v>616</v>
      </c>
      <c r="G424" s="236" t="s">
        <v>617</v>
      </c>
      <c r="H424" s="234" t="s">
        <v>618</v>
      </c>
      <c r="I424" s="144" t="s">
        <v>929</v>
      </c>
      <c r="J424" s="144">
        <v>14</v>
      </c>
      <c r="K424" s="144" t="s">
        <v>56</v>
      </c>
      <c r="L424" s="144" t="s">
        <v>62</v>
      </c>
      <c r="M424" s="144" t="s">
        <v>2385</v>
      </c>
      <c r="N424" s="144" t="s">
        <v>2385</v>
      </c>
      <c r="O424" s="144" t="s">
        <v>57</v>
      </c>
      <c r="P424" s="144" t="s">
        <v>57</v>
      </c>
      <c r="Q424" s="144" t="s">
        <v>57</v>
      </c>
      <c r="R424" s="144" t="s">
        <v>57</v>
      </c>
      <c r="S424" s="144" t="s">
        <v>2385</v>
      </c>
      <c r="T424" s="144" t="s">
        <v>57</v>
      </c>
      <c r="U424" s="144" t="s">
        <v>2385</v>
      </c>
      <c r="V424" s="144" t="s">
        <v>57</v>
      </c>
      <c r="W424" s="144" t="s">
        <v>2385</v>
      </c>
      <c r="X424" s="144" t="s">
        <v>57</v>
      </c>
      <c r="Y424" s="144" t="s">
        <v>2385</v>
      </c>
      <c r="Z424" s="144" t="s">
        <v>619</v>
      </c>
      <c r="AA424" s="144" t="s">
        <v>57</v>
      </c>
      <c r="AB424" s="144" t="s">
        <v>2385</v>
      </c>
      <c r="AC424" s="144" t="s">
        <v>57</v>
      </c>
      <c r="AD424" s="144" t="s">
        <v>2385</v>
      </c>
      <c r="AE424" s="144" t="s">
        <v>57</v>
      </c>
      <c r="AF424" s="144"/>
      <c r="AG424" s="144" t="s">
        <v>57</v>
      </c>
      <c r="AH424" s="144" t="s">
        <v>57</v>
      </c>
      <c r="AI424" s="144" t="s">
        <v>2385</v>
      </c>
      <c r="AJ424" s="144" t="s">
        <v>2385</v>
      </c>
      <c r="AK424" s="144" t="s">
        <v>2385</v>
      </c>
      <c r="AL424" s="144" t="s">
        <v>57</v>
      </c>
      <c r="AM424" s="161" t="s">
        <v>57</v>
      </c>
      <c r="AN424" s="161" t="s">
        <v>57</v>
      </c>
      <c r="AO424" s="161" t="s">
        <v>57</v>
      </c>
      <c r="AP424" s="169" t="s">
        <v>593</v>
      </c>
      <c r="AQ424" s="144" t="s">
        <v>57</v>
      </c>
      <c r="AR424" s="144" t="s">
        <v>57</v>
      </c>
      <c r="AS424" s="144" t="s">
        <v>57</v>
      </c>
      <c r="AT424" s="144" t="s">
        <v>57</v>
      </c>
      <c r="AU424" s="220" t="str">
        <f t="shared" ref="AU424:AU441" si="15">IF(OR(AB424="NA"), "NA", IF(OR(AB424="Yes", AB424="yes"), "No", IF(AND(I424="Original", AB424="No"), "?", "")))</f>
        <v>NA</v>
      </c>
      <c r="AV424" s="144"/>
      <c r="AW424" s="144"/>
    </row>
    <row r="425" spans="1:49">
      <c r="A425" s="220">
        <v>424</v>
      </c>
      <c r="B425" s="144" t="s">
        <v>577</v>
      </c>
      <c r="C425" s="144" t="s">
        <v>578</v>
      </c>
      <c r="D425" s="144">
        <v>2023</v>
      </c>
      <c r="E425" s="144" t="s">
        <v>579</v>
      </c>
      <c r="F425" s="144" t="s">
        <v>620</v>
      </c>
      <c r="G425" s="144" t="s">
        <v>621</v>
      </c>
      <c r="H425" s="234" t="s">
        <v>622</v>
      </c>
      <c r="I425" s="144" t="s">
        <v>4423</v>
      </c>
      <c r="J425" s="144">
        <v>3</v>
      </c>
      <c r="K425" s="144" t="s">
        <v>2385</v>
      </c>
      <c r="L425" s="144" t="s">
        <v>2385</v>
      </c>
      <c r="M425" s="144" t="s">
        <v>2385</v>
      </c>
      <c r="N425" s="144" t="s">
        <v>2385</v>
      </c>
      <c r="O425" s="144" t="s">
        <v>57</v>
      </c>
      <c r="P425" s="144" t="s">
        <v>57</v>
      </c>
      <c r="Q425" s="144" t="s">
        <v>57</v>
      </c>
      <c r="R425" s="144" t="s">
        <v>57</v>
      </c>
      <c r="S425" s="144" t="s">
        <v>2385</v>
      </c>
      <c r="T425" s="144" t="s">
        <v>57</v>
      </c>
      <c r="U425" s="144" t="s">
        <v>2385</v>
      </c>
      <c r="V425" s="144" t="s">
        <v>57</v>
      </c>
      <c r="W425" s="144" t="s">
        <v>2385</v>
      </c>
      <c r="X425" s="144" t="s">
        <v>57</v>
      </c>
      <c r="Y425" s="144" t="s">
        <v>2385</v>
      </c>
      <c r="Z425" s="144" t="s">
        <v>57</v>
      </c>
      <c r="AA425" s="144" t="s">
        <v>57</v>
      </c>
      <c r="AB425" s="144" t="s">
        <v>2385</v>
      </c>
      <c r="AC425" s="144" t="s">
        <v>57</v>
      </c>
      <c r="AD425" s="144" t="s">
        <v>2385</v>
      </c>
      <c r="AE425" s="144" t="s">
        <v>57</v>
      </c>
      <c r="AF425" s="144"/>
      <c r="AG425" s="144" t="s">
        <v>57</v>
      </c>
      <c r="AH425" s="144" t="s">
        <v>57</v>
      </c>
      <c r="AI425" s="144" t="s">
        <v>2385</v>
      </c>
      <c r="AJ425" s="144" t="s">
        <v>2385</v>
      </c>
      <c r="AK425" s="144" t="s">
        <v>2385</v>
      </c>
      <c r="AL425" s="144" t="s">
        <v>57</v>
      </c>
      <c r="AM425" s="161" t="s">
        <v>57</v>
      </c>
      <c r="AN425" s="161" t="s">
        <v>57</v>
      </c>
      <c r="AO425" s="161" t="s">
        <v>57</v>
      </c>
      <c r="AP425" s="161" t="s">
        <v>584</v>
      </c>
      <c r="AQ425" s="144" t="s">
        <v>57</v>
      </c>
      <c r="AR425" s="144" t="s">
        <v>57</v>
      </c>
      <c r="AS425" s="144" t="s">
        <v>57</v>
      </c>
      <c r="AT425" s="144" t="s">
        <v>57</v>
      </c>
      <c r="AU425" s="220" t="str">
        <f t="shared" si="15"/>
        <v>NA</v>
      </c>
      <c r="AV425" s="144"/>
      <c r="AW425" s="144"/>
    </row>
    <row r="426" spans="1:49">
      <c r="A426" s="220">
        <v>425</v>
      </c>
      <c r="B426" s="144" t="s">
        <v>577</v>
      </c>
      <c r="C426" s="144" t="s">
        <v>578</v>
      </c>
      <c r="D426" s="144">
        <v>2023</v>
      </c>
      <c r="E426" s="144" t="s">
        <v>579</v>
      </c>
      <c r="F426" s="144" t="s">
        <v>624</v>
      </c>
      <c r="G426" s="237" t="s">
        <v>625</v>
      </c>
      <c r="H426" s="234" t="s">
        <v>626</v>
      </c>
      <c r="I426" s="144" t="s">
        <v>945</v>
      </c>
      <c r="J426" s="144">
        <v>3</v>
      </c>
      <c r="K426" s="144" t="s">
        <v>2385</v>
      </c>
      <c r="L426" s="144" t="s">
        <v>2385</v>
      </c>
      <c r="M426" s="144" t="s">
        <v>2385</v>
      </c>
      <c r="N426" s="144" t="s">
        <v>2385</v>
      </c>
      <c r="O426" s="144" t="s">
        <v>57</v>
      </c>
      <c r="P426" s="144" t="s">
        <v>57</v>
      </c>
      <c r="Q426" s="144" t="s">
        <v>57</v>
      </c>
      <c r="R426" s="144" t="s">
        <v>57</v>
      </c>
      <c r="S426" s="144" t="s">
        <v>2385</v>
      </c>
      <c r="T426" s="144" t="s">
        <v>57</v>
      </c>
      <c r="U426" s="144" t="s">
        <v>2385</v>
      </c>
      <c r="V426" s="144" t="s">
        <v>57</v>
      </c>
      <c r="W426" s="144" t="s">
        <v>2385</v>
      </c>
      <c r="X426" s="144" t="s">
        <v>57</v>
      </c>
      <c r="Y426" s="144" t="s">
        <v>2385</v>
      </c>
      <c r="Z426" s="144" t="s">
        <v>57</v>
      </c>
      <c r="AA426" s="144" t="s">
        <v>57</v>
      </c>
      <c r="AB426" s="144" t="s">
        <v>2385</v>
      </c>
      <c r="AC426" s="144" t="s">
        <v>57</v>
      </c>
      <c r="AD426" s="144" t="s">
        <v>2385</v>
      </c>
      <c r="AE426" s="144" t="s">
        <v>57</v>
      </c>
      <c r="AF426" s="144"/>
      <c r="AG426" s="144" t="s">
        <v>57</v>
      </c>
      <c r="AH426" s="144" t="s">
        <v>57</v>
      </c>
      <c r="AI426" s="144" t="s">
        <v>2385</v>
      </c>
      <c r="AJ426" s="144" t="s">
        <v>2385</v>
      </c>
      <c r="AK426" s="144" t="s">
        <v>2385</v>
      </c>
      <c r="AL426" s="144" t="s">
        <v>57</v>
      </c>
      <c r="AM426" s="144" t="s">
        <v>57</v>
      </c>
      <c r="AN426" s="144" t="s">
        <v>57</v>
      </c>
      <c r="AO426" s="144" t="s">
        <v>57</v>
      </c>
      <c r="AP426" s="144" t="s">
        <v>584</v>
      </c>
      <c r="AQ426" s="144" t="s">
        <v>57</v>
      </c>
      <c r="AR426" s="144" t="s">
        <v>57</v>
      </c>
      <c r="AS426" s="144" t="s">
        <v>57</v>
      </c>
      <c r="AT426" s="144" t="s">
        <v>57</v>
      </c>
      <c r="AU426" s="220" t="str">
        <f t="shared" si="15"/>
        <v>NA</v>
      </c>
      <c r="AV426" s="144"/>
      <c r="AW426" s="144"/>
    </row>
    <row r="427" spans="1:49">
      <c r="A427" s="220">
        <v>426</v>
      </c>
      <c r="B427" s="144" t="s">
        <v>577</v>
      </c>
      <c r="C427" s="144" t="s">
        <v>578</v>
      </c>
      <c r="D427" s="144">
        <v>2023</v>
      </c>
      <c r="E427" s="144" t="s">
        <v>579</v>
      </c>
      <c r="F427" s="144" t="s">
        <v>627</v>
      </c>
      <c r="G427" s="237" t="s">
        <v>628</v>
      </c>
      <c r="H427" s="234" t="s">
        <v>629</v>
      </c>
      <c r="I427" s="144" t="s">
        <v>4423</v>
      </c>
      <c r="J427" s="144">
        <v>3</v>
      </c>
      <c r="K427" s="144" t="s">
        <v>2385</v>
      </c>
      <c r="L427" s="144" t="s">
        <v>2385</v>
      </c>
      <c r="M427" s="144" t="s">
        <v>2385</v>
      </c>
      <c r="N427" s="144" t="s">
        <v>2385</v>
      </c>
      <c r="O427" s="144" t="s">
        <v>57</v>
      </c>
      <c r="P427" s="144" t="s">
        <v>57</v>
      </c>
      <c r="Q427" s="144" t="s">
        <v>57</v>
      </c>
      <c r="R427" s="144" t="s">
        <v>57</v>
      </c>
      <c r="S427" s="144" t="s">
        <v>2385</v>
      </c>
      <c r="T427" s="144" t="s">
        <v>57</v>
      </c>
      <c r="U427" s="144" t="s">
        <v>2385</v>
      </c>
      <c r="V427" s="144" t="s">
        <v>57</v>
      </c>
      <c r="W427" s="144" t="s">
        <v>2385</v>
      </c>
      <c r="X427" s="144" t="s">
        <v>57</v>
      </c>
      <c r="Y427" s="144" t="s">
        <v>2385</v>
      </c>
      <c r="Z427" s="144" t="s">
        <v>57</v>
      </c>
      <c r="AA427" s="144" t="s">
        <v>57</v>
      </c>
      <c r="AB427" s="144" t="s">
        <v>2385</v>
      </c>
      <c r="AC427" s="144" t="s">
        <v>57</v>
      </c>
      <c r="AD427" s="144" t="s">
        <v>2385</v>
      </c>
      <c r="AE427" s="144" t="s">
        <v>57</v>
      </c>
      <c r="AF427" s="144"/>
      <c r="AG427" s="144" t="s">
        <v>57</v>
      </c>
      <c r="AH427" s="144" t="s">
        <v>57</v>
      </c>
      <c r="AI427" s="144" t="s">
        <v>2385</v>
      </c>
      <c r="AJ427" s="144" t="s">
        <v>2385</v>
      </c>
      <c r="AK427" s="144" t="s">
        <v>2385</v>
      </c>
      <c r="AL427" s="144" t="s">
        <v>57</v>
      </c>
      <c r="AM427" s="161" t="s">
        <v>57</v>
      </c>
      <c r="AN427" s="161" t="s">
        <v>57</v>
      </c>
      <c r="AO427" s="161" t="s">
        <v>57</v>
      </c>
      <c r="AP427" s="161" t="s">
        <v>593</v>
      </c>
      <c r="AQ427" s="144" t="s">
        <v>57</v>
      </c>
      <c r="AR427" s="144" t="s">
        <v>57</v>
      </c>
      <c r="AS427" s="144" t="s">
        <v>57</v>
      </c>
      <c r="AT427" s="144" t="s">
        <v>57</v>
      </c>
      <c r="AU427" s="220" t="str">
        <f t="shared" si="15"/>
        <v>NA</v>
      </c>
      <c r="AV427" s="144"/>
      <c r="AW427" s="144"/>
    </row>
    <row r="428" spans="1:49">
      <c r="A428" s="220">
        <v>427</v>
      </c>
      <c r="B428" s="144" t="s">
        <v>577</v>
      </c>
      <c r="C428" s="144" t="s">
        <v>578</v>
      </c>
      <c r="D428" s="144">
        <v>2023</v>
      </c>
      <c r="E428" s="144" t="s">
        <v>579</v>
      </c>
      <c r="F428" s="144" t="s">
        <v>630</v>
      </c>
      <c r="G428" s="144" t="s">
        <v>631</v>
      </c>
      <c r="H428" s="234" t="s">
        <v>632</v>
      </c>
      <c r="I428" s="144" t="s">
        <v>945</v>
      </c>
      <c r="J428" s="144">
        <v>3</v>
      </c>
      <c r="K428" s="144" t="s">
        <v>2385</v>
      </c>
      <c r="L428" s="144" t="s">
        <v>2385</v>
      </c>
      <c r="M428" s="144" t="s">
        <v>2385</v>
      </c>
      <c r="N428" s="144" t="s">
        <v>2385</v>
      </c>
      <c r="O428" s="144" t="s">
        <v>57</v>
      </c>
      <c r="P428" s="144" t="s">
        <v>57</v>
      </c>
      <c r="Q428" s="144" t="s">
        <v>57</v>
      </c>
      <c r="R428" s="144" t="s">
        <v>57</v>
      </c>
      <c r="S428" s="144" t="s">
        <v>2385</v>
      </c>
      <c r="T428" s="144" t="s">
        <v>57</v>
      </c>
      <c r="U428" s="144" t="s">
        <v>2385</v>
      </c>
      <c r="V428" s="144" t="s">
        <v>57</v>
      </c>
      <c r="W428" s="144" t="s">
        <v>2385</v>
      </c>
      <c r="X428" s="144" t="s">
        <v>57</v>
      </c>
      <c r="Y428" s="144" t="s">
        <v>2385</v>
      </c>
      <c r="Z428" s="144" t="s">
        <v>57</v>
      </c>
      <c r="AA428" s="144" t="s">
        <v>57</v>
      </c>
      <c r="AB428" s="144" t="s">
        <v>2385</v>
      </c>
      <c r="AC428" s="144" t="s">
        <v>57</v>
      </c>
      <c r="AD428" s="144" t="s">
        <v>2385</v>
      </c>
      <c r="AE428" s="144" t="s">
        <v>57</v>
      </c>
      <c r="AF428" s="144"/>
      <c r="AG428" s="144" t="s">
        <v>57</v>
      </c>
      <c r="AH428" s="144" t="s">
        <v>57</v>
      </c>
      <c r="AI428" s="144" t="s">
        <v>2385</v>
      </c>
      <c r="AJ428" s="144" t="s">
        <v>2385</v>
      </c>
      <c r="AK428" s="144" t="s">
        <v>2385</v>
      </c>
      <c r="AL428" s="144" t="s">
        <v>57</v>
      </c>
      <c r="AM428" s="144" t="s">
        <v>57</v>
      </c>
      <c r="AN428" s="144" t="s">
        <v>57</v>
      </c>
      <c r="AO428" s="144" t="s">
        <v>57</v>
      </c>
      <c r="AP428" s="144" t="s">
        <v>593</v>
      </c>
      <c r="AQ428" s="144" t="s">
        <v>57</v>
      </c>
      <c r="AR428" s="144" t="s">
        <v>57</v>
      </c>
      <c r="AS428" s="144" t="s">
        <v>57</v>
      </c>
      <c r="AT428" s="144" t="s">
        <v>57</v>
      </c>
      <c r="AU428" s="220" t="str">
        <f t="shared" si="15"/>
        <v>NA</v>
      </c>
      <c r="AV428" s="144"/>
      <c r="AW428" s="144"/>
    </row>
    <row r="429" spans="1:49">
      <c r="A429" s="220">
        <v>428</v>
      </c>
      <c r="B429" s="144" t="s">
        <v>577</v>
      </c>
      <c r="C429" s="144" t="s">
        <v>578</v>
      </c>
      <c r="D429" s="144">
        <v>2023</v>
      </c>
      <c r="E429" s="144" t="s">
        <v>579</v>
      </c>
      <c r="F429" s="144" t="s">
        <v>633</v>
      </c>
      <c r="G429" s="236" t="s">
        <v>634</v>
      </c>
      <c r="H429" s="233" t="s">
        <v>635</v>
      </c>
      <c r="I429" s="144" t="s">
        <v>4423</v>
      </c>
      <c r="J429" s="144">
        <v>3</v>
      </c>
      <c r="K429" s="144" t="s">
        <v>2385</v>
      </c>
      <c r="L429" s="144" t="s">
        <v>2385</v>
      </c>
      <c r="M429" s="144" t="s">
        <v>2385</v>
      </c>
      <c r="N429" s="144" t="s">
        <v>2385</v>
      </c>
      <c r="O429" s="144" t="s">
        <v>57</v>
      </c>
      <c r="P429" s="144" t="s">
        <v>57</v>
      </c>
      <c r="Q429" s="144" t="s">
        <v>57</v>
      </c>
      <c r="R429" s="144" t="s">
        <v>57</v>
      </c>
      <c r="S429" s="144" t="s">
        <v>2385</v>
      </c>
      <c r="T429" s="144" t="s">
        <v>57</v>
      </c>
      <c r="U429" s="144" t="s">
        <v>2385</v>
      </c>
      <c r="V429" s="144" t="s">
        <v>57</v>
      </c>
      <c r="W429" s="144" t="s">
        <v>2385</v>
      </c>
      <c r="X429" s="144" t="s">
        <v>57</v>
      </c>
      <c r="Y429" s="144" t="s">
        <v>2385</v>
      </c>
      <c r="Z429" s="144" t="s">
        <v>57</v>
      </c>
      <c r="AA429" s="144" t="s">
        <v>57</v>
      </c>
      <c r="AB429" s="144" t="s">
        <v>2385</v>
      </c>
      <c r="AC429" s="144" t="s">
        <v>57</v>
      </c>
      <c r="AD429" s="144" t="s">
        <v>2385</v>
      </c>
      <c r="AE429" s="144" t="s">
        <v>57</v>
      </c>
      <c r="AF429" s="144"/>
      <c r="AG429" s="144" t="s">
        <v>57</v>
      </c>
      <c r="AH429" s="144" t="s">
        <v>57</v>
      </c>
      <c r="AI429" s="144" t="s">
        <v>2385</v>
      </c>
      <c r="AJ429" s="144" t="s">
        <v>2385</v>
      </c>
      <c r="AK429" s="144" t="s">
        <v>2385</v>
      </c>
      <c r="AL429" s="144" t="s">
        <v>57</v>
      </c>
      <c r="AM429" s="161" t="s">
        <v>57</v>
      </c>
      <c r="AN429" s="161" t="s">
        <v>57</v>
      </c>
      <c r="AO429" s="161" t="s">
        <v>57</v>
      </c>
      <c r="AP429" s="161" t="s">
        <v>593</v>
      </c>
      <c r="AQ429" s="144" t="s">
        <v>57</v>
      </c>
      <c r="AR429" s="144" t="s">
        <v>57</v>
      </c>
      <c r="AS429" s="144" t="s">
        <v>57</v>
      </c>
      <c r="AT429" s="144" t="s">
        <v>57</v>
      </c>
      <c r="AU429" s="220" t="str">
        <f t="shared" si="15"/>
        <v>NA</v>
      </c>
      <c r="AV429" s="144"/>
      <c r="AW429" s="144"/>
    </row>
    <row r="430" spans="1:49">
      <c r="A430" s="220">
        <v>429</v>
      </c>
      <c r="B430" s="144" t="s">
        <v>577</v>
      </c>
      <c r="C430" s="144" t="s">
        <v>578</v>
      </c>
      <c r="D430" s="144">
        <v>2023</v>
      </c>
      <c r="E430" s="144" t="s">
        <v>579</v>
      </c>
      <c r="F430" s="144" t="s">
        <v>585</v>
      </c>
      <c r="G430" s="236" t="s">
        <v>636</v>
      </c>
      <c r="H430" s="233" t="s">
        <v>637</v>
      </c>
      <c r="I430" s="144" t="s">
        <v>945</v>
      </c>
      <c r="J430" s="144">
        <v>3</v>
      </c>
      <c r="K430" s="144" t="s">
        <v>2385</v>
      </c>
      <c r="L430" s="144" t="s">
        <v>2385</v>
      </c>
      <c r="M430" s="144" t="s">
        <v>2385</v>
      </c>
      <c r="N430" s="144" t="s">
        <v>2385</v>
      </c>
      <c r="O430" s="144" t="s">
        <v>57</v>
      </c>
      <c r="P430" s="144" t="s">
        <v>57</v>
      </c>
      <c r="Q430" s="144" t="s">
        <v>57</v>
      </c>
      <c r="R430" s="144" t="s">
        <v>57</v>
      </c>
      <c r="S430" s="144" t="s">
        <v>2385</v>
      </c>
      <c r="T430" s="144" t="s">
        <v>57</v>
      </c>
      <c r="U430" s="144" t="s">
        <v>2385</v>
      </c>
      <c r="V430" s="144" t="s">
        <v>57</v>
      </c>
      <c r="W430" s="144" t="s">
        <v>2385</v>
      </c>
      <c r="X430" s="144" t="s">
        <v>57</v>
      </c>
      <c r="Y430" s="144" t="s">
        <v>2385</v>
      </c>
      <c r="Z430" s="144" t="s">
        <v>57</v>
      </c>
      <c r="AA430" s="144" t="s">
        <v>57</v>
      </c>
      <c r="AB430" s="144" t="s">
        <v>2385</v>
      </c>
      <c r="AC430" s="144" t="s">
        <v>57</v>
      </c>
      <c r="AD430" s="144" t="s">
        <v>2385</v>
      </c>
      <c r="AE430" s="144" t="s">
        <v>57</v>
      </c>
      <c r="AF430" s="144"/>
      <c r="AG430" s="144" t="s">
        <v>57</v>
      </c>
      <c r="AH430" s="144" t="s">
        <v>57</v>
      </c>
      <c r="AI430" s="144" t="s">
        <v>2385</v>
      </c>
      <c r="AJ430" s="144" t="s">
        <v>2385</v>
      </c>
      <c r="AK430" s="144" t="s">
        <v>2385</v>
      </c>
      <c r="AL430" s="144" t="s">
        <v>57</v>
      </c>
      <c r="AM430" s="144" t="s">
        <v>57</v>
      </c>
      <c r="AN430" s="144" t="s">
        <v>57</v>
      </c>
      <c r="AO430" s="144" t="s">
        <v>57</v>
      </c>
      <c r="AP430" s="144" t="s">
        <v>593</v>
      </c>
      <c r="AQ430" s="144" t="s">
        <v>57</v>
      </c>
      <c r="AR430" s="144" t="s">
        <v>57</v>
      </c>
      <c r="AS430" s="144" t="s">
        <v>57</v>
      </c>
      <c r="AT430" s="144" t="s">
        <v>57</v>
      </c>
      <c r="AU430" s="220" t="str">
        <f t="shared" si="15"/>
        <v>NA</v>
      </c>
      <c r="AV430" s="144"/>
      <c r="AW430" s="144"/>
    </row>
    <row r="431" spans="1:49">
      <c r="A431" s="220">
        <v>430</v>
      </c>
      <c r="B431" s="144" t="s">
        <v>577</v>
      </c>
      <c r="C431" s="144" t="s">
        <v>578</v>
      </c>
      <c r="D431" s="144">
        <v>2023</v>
      </c>
      <c r="E431" s="144" t="s">
        <v>579</v>
      </c>
      <c r="F431" s="144" t="s">
        <v>638</v>
      </c>
      <c r="G431" s="144" t="s">
        <v>639</v>
      </c>
      <c r="H431" s="234" t="s">
        <v>640</v>
      </c>
      <c r="I431" s="144" t="s">
        <v>4423</v>
      </c>
      <c r="J431" s="144">
        <v>14</v>
      </c>
      <c r="K431" s="144" t="s">
        <v>2385</v>
      </c>
      <c r="L431" s="144" t="s">
        <v>2385</v>
      </c>
      <c r="M431" s="144" t="s">
        <v>2385</v>
      </c>
      <c r="N431" s="144" t="s">
        <v>2385</v>
      </c>
      <c r="O431" s="144" t="s">
        <v>57</v>
      </c>
      <c r="P431" s="144" t="s">
        <v>57</v>
      </c>
      <c r="Q431" s="144" t="s">
        <v>57</v>
      </c>
      <c r="R431" s="144" t="s">
        <v>57</v>
      </c>
      <c r="S431" s="144" t="s">
        <v>2385</v>
      </c>
      <c r="T431" s="144" t="s">
        <v>57</v>
      </c>
      <c r="U431" s="144" t="s">
        <v>2385</v>
      </c>
      <c r="V431" s="144" t="s">
        <v>57</v>
      </c>
      <c r="W431" s="144" t="s">
        <v>2385</v>
      </c>
      <c r="X431" s="144" t="s">
        <v>57</v>
      </c>
      <c r="Y431" s="144" t="s">
        <v>2385</v>
      </c>
      <c r="Z431" s="144" t="s">
        <v>57</v>
      </c>
      <c r="AA431" s="144" t="s">
        <v>57</v>
      </c>
      <c r="AB431" s="144" t="s">
        <v>2385</v>
      </c>
      <c r="AC431" s="144" t="s">
        <v>57</v>
      </c>
      <c r="AD431" s="144" t="s">
        <v>2385</v>
      </c>
      <c r="AE431" s="144" t="s">
        <v>57</v>
      </c>
      <c r="AF431" s="144"/>
      <c r="AG431" s="144" t="s">
        <v>57</v>
      </c>
      <c r="AH431" s="144" t="s">
        <v>57</v>
      </c>
      <c r="AI431" s="144" t="s">
        <v>2385</v>
      </c>
      <c r="AJ431" s="144" t="s">
        <v>2385</v>
      </c>
      <c r="AK431" s="144" t="s">
        <v>2385</v>
      </c>
      <c r="AL431" s="144" t="s">
        <v>57</v>
      </c>
      <c r="AM431" s="161" t="s">
        <v>57</v>
      </c>
      <c r="AN431" s="161" t="s">
        <v>57</v>
      </c>
      <c r="AO431" s="161" t="s">
        <v>57</v>
      </c>
      <c r="AP431" s="161" t="s">
        <v>603</v>
      </c>
      <c r="AQ431" s="144" t="s">
        <v>57</v>
      </c>
      <c r="AR431" s="144" t="s">
        <v>57</v>
      </c>
      <c r="AS431" s="144" t="s">
        <v>57</v>
      </c>
      <c r="AT431" s="144" t="s">
        <v>57</v>
      </c>
      <c r="AU431" s="220" t="str">
        <f t="shared" si="15"/>
        <v>NA</v>
      </c>
      <c r="AV431" s="144"/>
      <c r="AW431" s="144"/>
    </row>
    <row r="432" spans="1:49">
      <c r="A432" s="220">
        <v>431</v>
      </c>
      <c r="B432" s="144" t="s">
        <v>577</v>
      </c>
      <c r="C432" s="144" t="s">
        <v>578</v>
      </c>
      <c r="D432" s="144">
        <v>2023</v>
      </c>
      <c r="E432" s="144" t="s">
        <v>579</v>
      </c>
      <c r="F432" s="144" t="s">
        <v>641</v>
      </c>
      <c r="G432" s="236" t="s">
        <v>642</v>
      </c>
      <c r="H432" s="233" t="s">
        <v>643</v>
      </c>
      <c r="I432" s="144" t="s">
        <v>945</v>
      </c>
      <c r="J432" s="144">
        <v>14</v>
      </c>
      <c r="K432" s="144" t="s">
        <v>2385</v>
      </c>
      <c r="L432" s="144" t="s">
        <v>2385</v>
      </c>
      <c r="M432" s="144" t="s">
        <v>2385</v>
      </c>
      <c r="N432" s="144" t="s">
        <v>2385</v>
      </c>
      <c r="O432" s="144" t="s">
        <v>57</v>
      </c>
      <c r="P432" s="144" t="s">
        <v>57</v>
      </c>
      <c r="Q432" s="144" t="s">
        <v>57</v>
      </c>
      <c r="R432" s="144" t="s">
        <v>57</v>
      </c>
      <c r="S432" s="144" t="s">
        <v>2385</v>
      </c>
      <c r="T432" s="144" t="s">
        <v>57</v>
      </c>
      <c r="U432" s="144" t="s">
        <v>2385</v>
      </c>
      <c r="V432" s="144" t="s">
        <v>57</v>
      </c>
      <c r="W432" s="144" t="s">
        <v>2385</v>
      </c>
      <c r="X432" s="144" t="s">
        <v>57</v>
      </c>
      <c r="Y432" s="144" t="s">
        <v>2385</v>
      </c>
      <c r="Z432" s="144" t="s">
        <v>57</v>
      </c>
      <c r="AA432" s="144" t="s">
        <v>57</v>
      </c>
      <c r="AB432" s="144" t="s">
        <v>2385</v>
      </c>
      <c r="AC432" s="144" t="s">
        <v>57</v>
      </c>
      <c r="AD432" s="144" t="s">
        <v>2385</v>
      </c>
      <c r="AE432" s="144" t="s">
        <v>57</v>
      </c>
      <c r="AF432" s="144"/>
      <c r="AG432" s="144" t="s">
        <v>57</v>
      </c>
      <c r="AH432" s="144" t="s">
        <v>57</v>
      </c>
      <c r="AI432" s="144" t="s">
        <v>2385</v>
      </c>
      <c r="AJ432" s="144" t="s">
        <v>2385</v>
      </c>
      <c r="AK432" s="144" t="s">
        <v>2385</v>
      </c>
      <c r="AL432" s="144" t="s">
        <v>57</v>
      </c>
      <c r="AM432" s="144" t="s">
        <v>57</v>
      </c>
      <c r="AN432" s="144" t="s">
        <v>57</v>
      </c>
      <c r="AO432" s="144" t="s">
        <v>57</v>
      </c>
      <c r="AP432" s="144" t="s">
        <v>603</v>
      </c>
      <c r="AQ432" s="144" t="s">
        <v>57</v>
      </c>
      <c r="AR432" s="144" t="s">
        <v>57</v>
      </c>
      <c r="AS432" s="144" t="s">
        <v>57</v>
      </c>
      <c r="AT432" s="144" t="s">
        <v>57</v>
      </c>
      <c r="AU432" s="220" t="str">
        <f t="shared" si="15"/>
        <v>NA</v>
      </c>
      <c r="AV432" s="144"/>
      <c r="AW432" s="144"/>
    </row>
    <row r="433" spans="1:49">
      <c r="A433" s="220">
        <v>432</v>
      </c>
      <c r="B433" s="144" t="s">
        <v>577</v>
      </c>
      <c r="C433" s="144" t="s">
        <v>578</v>
      </c>
      <c r="D433" s="144">
        <v>2023</v>
      </c>
      <c r="E433" s="144" t="s">
        <v>579</v>
      </c>
      <c r="F433" s="144" t="s">
        <v>644</v>
      </c>
      <c r="G433" s="236" t="s">
        <v>645</v>
      </c>
      <c r="H433" s="234" t="s">
        <v>646</v>
      </c>
      <c r="I433" s="144" t="s">
        <v>4423</v>
      </c>
      <c r="J433" s="144">
        <v>13</v>
      </c>
      <c r="K433" s="144" t="s">
        <v>2385</v>
      </c>
      <c r="L433" s="144" t="s">
        <v>2385</v>
      </c>
      <c r="M433" s="144" t="s">
        <v>2385</v>
      </c>
      <c r="N433" s="144" t="s">
        <v>2385</v>
      </c>
      <c r="O433" s="144" t="s">
        <v>57</v>
      </c>
      <c r="P433" s="144" t="s">
        <v>57</v>
      </c>
      <c r="Q433" s="144" t="s">
        <v>57</v>
      </c>
      <c r="R433" s="144" t="s">
        <v>57</v>
      </c>
      <c r="S433" s="144" t="s">
        <v>2385</v>
      </c>
      <c r="T433" s="144" t="s">
        <v>57</v>
      </c>
      <c r="U433" s="144" t="s">
        <v>2385</v>
      </c>
      <c r="V433" s="144" t="s">
        <v>57</v>
      </c>
      <c r="W433" s="144" t="s">
        <v>2385</v>
      </c>
      <c r="X433" s="144" t="s">
        <v>57</v>
      </c>
      <c r="Y433" s="144" t="s">
        <v>2385</v>
      </c>
      <c r="Z433" s="144" t="s">
        <v>57</v>
      </c>
      <c r="AA433" s="144" t="s">
        <v>57</v>
      </c>
      <c r="AB433" s="144" t="s">
        <v>2385</v>
      </c>
      <c r="AC433" s="144" t="s">
        <v>57</v>
      </c>
      <c r="AD433" s="144" t="s">
        <v>2385</v>
      </c>
      <c r="AE433" s="144" t="s">
        <v>57</v>
      </c>
      <c r="AF433" s="144"/>
      <c r="AG433" s="144" t="s">
        <v>57</v>
      </c>
      <c r="AH433" s="144" t="s">
        <v>57</v>
      </c>
      <c r="AI433" s="144" t="s">
        <v>2385</v>
      </c>
      <c r="AJ433" s="144" t="s">
        <v>2385</v>
      </c>
      <c r="AK433" s="144" t="s">
        <v>2385</v>
      </c>
      <c r="AL433" s="144" t="s">
        <v>57</v>
      </c>
      <c r="AM433" s="161" t="s">
        <v>57</v>
      </c>
      <c r="AN433" s="161" t="s">
        <v>57</v>
      </c>
      <c r="AO433" s="161" t="s">
        <v>57</v>
      </c>
      <c r="AP433" s="238" t="s">
        <v>603</v>
      </c>
      <c r="AQ433" s="144" t="s">
        <v>57</v>
      </c>
      <c r="AR433" s="144" t="s">
        <v>57</v>
      </c>
      <c r="AS433" s="144" t="s">
        <v>57</v>
      </c>
      <c r="AT433" s="144" t="s">
        <v>57</v>
      </c>
      <c r="AU433" s="220" t="str">
        <f t="shared" si="15"/>
        <v>NA</v>
      </c>
      <c r="AV433" s="144"/>
      <c r="AW433" s="144"/>
    </row>
    <row r="434" spans="1:49">
      <c r="A434" s="220">
        <v>433</v>
      </c>
      <c r="B434" s="144" t="s">
        <v>577</v>
      </c>
      <c r="C434" s="144" t="s">
        <v>578</v>
      </c>
      <c r="D434" s="144">
        <v>2023</v>
      </c>
      <c r="E434" s="144" t="s">
        <v>579</v>
      </c>
      <c r="F434" s="144" t="s">
        <v>647</v>
      </c>
      <c r="G434" s="236" t="s">
        <v>648</v>
      </c>
      <c r="H434" s="234" t="s">
        <v>649</v>
      </c>
      <c r="I434" s="144" t="s">
        <v>945</v>
      </c>
      <c r="J434" s="144">
        <v>13</v>
      </c>
      <c r="K434" s="144" t="s">
        <v>2385</v>
      </c>
      <c r="L434" s="144" t="s">
        <v>2385</v>
      </c>
      <c r="M434" s="144" t="s">
        <v>2385</v>
      </c>
      <c r="N434" s="144" t="s">
        <v>2385</v>
      </c>
      <c r="O434" s="144" t="s">
        <v>57</v>
      </c>
      <c r="P434" s="144" t="s">
        <v>57</v>
      </c>
      <c r="Q434" s="144" t="s">
        <v>57</v>
      </c>
      <c r="R434" s="144" t="s">
        <v>57</v>
      </c>
      <c r="S434" s="144" t="s">
        <v>2385</v>
      </c>
      <c r="T434" s="144" t="s">
        <v>57</v>
      </c>
      <c r="U434" s="144" t="s">
        <v>2385</v>
      </c>
      <c r="V434" s="144" t="s">
        <v>57</v>
      </c>
      <c r="W434" s="144" t="s">
        <v>2385</v>
      </c>
      <c r="X434" s="144" t="s">
        <v>57</v>
      </c>
      <c r="Y434" s="144" t="s">
        <v>2385</v>
      </c>
      <c r="Z434" s="144" t="s">
        <v>57</v>
      </c>
      <c r="AA434" s="144" t="s">
        <v>57</v>
      </c>
      <c r="AB434" s="144" t="s">
        <v>2385</v>
      </c>
      <c r="AC434" s="144" t="s">
        <v>57</v>
      </c>
      <c r="AD434" s="144" t="s">
        <v>2385</v>
      </c>
      <c r="AE434" s="144" t="s">
        <v>57</v>
      </c>
      <c r="AF434" s="144"/>
      <c r="AG434" s="144" t="s">
        <v>57</v>
      </c>
      <c r="AH434" s="144" t="s">
        <v>57</v>
      </c>
      <c r="AI434" s="144" t="s">
        <v>2385</v>
      </c>
      <c r="AJ434" s="144" t="s">
        <v>2385</v>
      </c>
      <c r="AK434" s="144" t="s">
        <v>2385</v>
      </c>
      <c r="AL434" s="144" t="s">
        <v>57</v>
      </c>
      <c r="AM434" s="144" t="s">
        <v>57</v>
      </c>
      <c r="AN434" s="144" t="s">
        <v>57</v>
      </c>
      <c r="AO434" s="144" t="s">
        <v>57</v>
      </c>
      <c r="AP434" s="239" t="s">
        <v>584</v>
      </c>
      <c r="AQ434" s="144" t="s">
        <v>57</v>
      </c>
      <c r="AR434" s="144" t="s">
        <v>57</v>
      </c>
      <c r="AS434" s="144" t="s">
        <v>57</v>
      </c>
      <c r="AT434" s="144" t="s">
        <v>57</v>
      </c>
      <c r="AU434" s="220" t="str">
        <f t="shared" si="15"/>
        <v>NA</v>
      </c>
      <c r="AV434" s="144"/>
      <c r="AW434" s="144"/>
    </row>
    <row r="435" spans="1:49">
      <c r="A435" s="220">
        <v>434</v>
      </c>
      <c r="B435" s="144" t="s">
        <v>577</v>
      </c>
      <c r="C435" s="144" t="s">
        <v>578</v>
      </c>
      <c r="D435" s="144">
        <v>2023</v>
      </c>
      <c r="E435" s="144" t="s">
        <v>579</v>
      </c>
      <c r="F435" s="144" t="s">
        <v>650</v>
      </c>
      <c r="G435" s="144" t="s">
        <v>651</v>
      </c>
      <c r="H435" s="234" t="s">
        <v>652</v>
      </c>
      <c r="I435" s="144" t="s">
        <v>4423</v>
      </c>
      <c r="J435" s="144">
        <v>7</v>
      </c>
      <c r="K435" s="144" t="s">
        <v>2385</v>
      </c>
      <c r="L435" s="144" t="s">
        <v>2385</v>
      </c>
      <c r="M435" s="144" t="s">
        <v>2385</v>
      </c>
      <c r="N435" s="144" t="s">
        <v>2385</v>
      </c>
      <c r="O435" s="144" t="s">
        <v>57</v>
      </c>
      <c r="P435" s="144" t="s">
        <v>57</v>
      </c>
      <c r="Q435" s="144" t="s">
        <v>57</v>
      </c>
      <c r="R435" s="144" t="s">
        <v>57</v>
      </c>
      <c r="S435" s="144" t="s">
        <v>2385</v>
      </c>
      <c r="T435" s="144" t="s">
        <v>57</v>
      </c>
      <c r="U435" s="144" t="s">
        <v>2385</v>
      </c>
      <c r="V435" s="144" t="s">
        <v>57</v>
      </c>
      <c r="W435" s="144" t="s">
        <v>2385</v>
      </c>
      <c r="X435" s="144" t="s">
        <v>57</v>
      </c>
      <c r="Y435" s="144" t="s">
        <v>2385</v>
      </c>
      <c r="Z435" s="144" t="s">
        <v>57</v>
      </c>
      <c r="AA435" s="144" t="s">
        <v>57</v>
      </c>
      <c r="AB435" s="144" t="s">
        <v>2385</v>
      </c>
      <c r="AC435" s="144" t="s">
        <v>57</v>
      </c>
      <c r="AD435" s="144" t="s">
        <v>2385</v>
      </c>
      <c r="AE435" s="144" t="s">
        <v>57</v>
      </c>
      <c r="AF435" s="144"/>
      <c r="AG435" s="144" t="s">
        <v>57</v>
      </c>
      <c r="AH435" s="144" t="s">
        <v>57</v>
      </c>
      <c r="AI435" s="144" t="s">
        <v>2385</v>
      </c>
      <c r="AJ435" s="144" t="s">
        <v>2385</v>
      </c>
      <c r="AK435" s="144" t="s">
        <v>2385</v>
      </c>
      <c r="AL435" s="144" t="s">
        <v>57</v>
      </c>
      <c r="AM435" s="161" t="s">
        <v>57</v>
      </c>
      <c r="AN435" s="161" t="s">
        <v>57</v>
      </c>
      <c r="AO435" s="161" t="s">
        <v>57</v>
      </c>
      <c r="AP435" s="238" t="s">
        <v>584</v>
      </c>
      <c r="AQ435" s="144" t="s">
        <v>57</v>
      </c>
      <c r="AR435" s="144" t="s">
        <v>57</v>
      </c>
      <c r="AS435" s="144" t="s">
        <v>57</v>
      </c>
      <c r="AT435" s="144" t="s">
        <v>57</v>
      </c>
      <c r="AU435" s="220" t="str">
        <f t="shared" si="15"/>
        <v>NA</v>
      </c>
      <c r="AV435" s="144"/>
      <c r="AW435" s="144"/>
    </row>
    <row r="436" spans="1:49">
      <c r="A436" s="220">
        <v>435</v>
      </c>
      <c r="B436" s="144" t="s">
        <v>577</v>
      </c>
      <c r="C436" s="144" t="s">
        <v>578</v>
      </c>
      <c r="D436" s="144">
        <v>2023</v>
      </c>
      <c r="E436" s="144" t="s">
        <v>579</v>
      </c>
      <c r="F436" s="144" t="s">
        <v>653</v>
      </c>
      <c r="G436" s="144" t="s">
        <v>654</v>
      </c>
      <c r="H436" s="234" t="s">
        <v>655</v>
      </c>
      <c r="I436" s="144" t="s">
        <v>945</v>
      </c>
      <c r="J436" s="144">
        <v>7</v>
      </c>
      <c r="K436" s="144" t="s">
        <v>2385</v>
      </c>
      <c r="L436" s="144" t="s">
        <v>2385</v>
      </c>
      <c r="M436" s="144" t="s">
        <v>2385</v>
      </c>
      <c r="N436" s="144" t="s">
        <v>2385</v>
      </c>
      <c r="O436" s="144" t="s">
        <v>57</v>
      </c>
      <c r="P436" s="144" t="s">
        <v>57</v>
      </c>
      <c r="Q436" s="144" t="s">
        <v>57</v>
      </c>
      <c r="R436" s="144" t="s">
        <v>57</v>
      </c>
      <c r="S436" s="144" t="s">
        <v>2385</v>
      </c>
      <c r="T436" s="144" t="s">
        <v>57</v>
      </c>
      <c r="U436" s="144" t="s">
        <v>2385</v>
      </c>
      <c r="V436" s="144" t="s">
        <v>57</v>
      </c>
      <c r="W436" s="144" t="s">
        <v>2385</v>
      </c>
      <c r="X436" s="144" t="s">
        <v>57</v>
      </c>
      <c r="Y436" s="144" t="s">
        <v>2385</v>
      </c>
      <c r="Z436" s="144" t="s">
        <v>57</v>
      </c>
      <c r="AA436" s="144" t="s">
        <v>57</v>
      </c>
      <c r="AB436" s="144" t="s">
        <v>2385</v>
      </c>
      <c r="AC436" s="144" t="s">
        <v>57</v>
      </c>
      <c r="AD436" s="144" t="s">
        <v>2385</v>
      </c>
      <c r="AE436" s="144" t="s">
        <v>57</v>
      </c>
      <c r="AF436" s="144"/>
      <c r="AG436" s="144" t="s">
        <v>57</v>
      </c>
      <c r="AH436" s="144" t="s">
        <v>57</v>
      </c>
      <c r="AI436" s="144" t="s">
        <v>2385</v>
      </c>
      <c r="AJ436" s="144" t="s">
        <v>2385</v>
      </c>
      <c r="AK436" s="144" t="s">
        <v>2385</v>
      </c>
      <c r="AL436" s="144" t="s">
        <v>57</v>
      </c>
      <c r="AM436" s="144" t="s">
        <v>57</v>
      </c>
      <c r="AN436" s="144" t="s">
        <v>57</v>
      </c>
      <c r="AO436" s="144" t="s">
        <v>57</v>
      </c>
      <c r="AP436" s="239" t="s">
        <v>656</v>
      </c>
      <c r="AQ436" s="144" t="s">
        <v>57</v>
      </c>
      <c r="AR436" s="144" t="s">
        <v>57</v>
      </c>
      <c r="AS436" s="144" t="s">
        <v>57</v>
      </c>
      <c r="AT436" s="144" t="s">
        <v>57</v>
      </c>
      <c r="AU436" s="220" t="str">
        <f t="shared" si="15"/>
        <v>NA</v>
      </c>
      <c r="AV436" s="144"/>
      <c r="AW436" s="144"/>
    </row>
    <row r="437" spans="1:49">
      <c r="A437" s="220">
        <v>436</v>
      </c>
      <c r="B437" s="144" t="s">
        <v>577</v>
      </c>
      <c r="C437" s="144" t="s">
        <v>578</v>
      </c>
      <c r="D437" s="144">
        <v>2023</v>
      </c>
      <c r="E437" s="144" t="s">
        <v>579</v>
      </c>
      <c r="F437" s="144" t="s">
        <v>657</v>
      </c>
      <c r="G437" s="236" t="s">
        <v>658</v>
      </c>
      <c r="H437" s="234" t="s">
        <v>659</v>
      </c>
      <c r="I437" s="144" t="s">
        <v>975</v>
      </c>
      <c r="J437" s="144">
        <v>25</v>
      </c>
      <c r="K437" s="144" t="s">
        <v>2385</v>
      </c>
      <c r="L437" s="144" t="s">
        <v>2385</v>
      </c>
      <c r="M437" s="144" t="s">
        <v>2385</v>
      </c>
      <c r="N437" s="144" t="s">
        <v>2385</v>
      </c>
      <c r="O437" s="144" t="s">
        <v>57</v>
      </c>
      <c r="P437" s="144" t="s">
        <v>57</v>
      </c>
      <c r="Q437" s="144" t="s">
        <v>57</v>
      </c>
      <c r="R437" s="144" t="s">
        <v>57</v>
      </c>
      <c r="S437" s="144" t="s">
        <v>2385</v>
      </c>
      <c r="T437" s="144" t="s">
        <v>57</v>
      </c>
      <c r="U437" s="144" t="s">
        <v>2385</v>
      </c>
      <c r="V437" s="144" t="s">
        <v>57</v>
      </c>
      <c r="W437" s="144" t="s">
        <v>2385</v>
      </c>
      <c r="X437" s="144" t="s">
        <v>57</v>
      </c>
      <c r="Y437" s="144" t="s">
        <v>2385</v>
      </c>
      <c r="Z437" s="144" t="s">
        <v>57</v>
      </c>
      <c r="AA437" s="144" t="s">
        <v>57</v>
      </c>
      <c r="AB437" s="144" t="s">
        <v>2385</v>
      </c>
      <c r="AC437" s="144" t="s">
        <v>57</v>
      </c>
      <c r="AD437" s="144" t="s">
        <v>2385</v>
      </c>
      <c r="AE437" s="144" t="s">
        <v>57</v>
      </c>
      <c r="AF437" s="144"/>
      <c r="AG437" s="144" t="s">
        <v>57</v>
      </c>
      <c r="AH437" s="144" t="s">
        <v>57</v>
      </c>
      <c r="AI437" s="144" t="s">
        <v>2385</v>
      </c>
      <c r="AJ437" s="144" t="s">
        <v>2385</v>
      </c>
      <c r="AK437" s="144" t="s">
        <v>2385</v>
      </c>
      <c r="AL437" s="144" t="s">
        <v>57</v>
      </c>
      <c r="AM437" s="161" t="s">
        <v>57</v>
      </c>
      <c r="AN437" s="161" t="s">
        <v>57</v>
      </c>
      <c r="AO437" s="161" t="s">
        <v>57</v>
      </c>
      <c r="AP437" s="238" t="s">
        <v>660</v>
      </c>
      <c r="AQ437" s="144" t="s">
        <v>57</v>
      </c>
      <c r="AR437" s="144" t="s">
        <v>57</v>
      </c>
      <c r="AS437" s="144" t="s">
        <v>57</v>
      </c>
      <c r="AT437" s="144" t="s">
        <v>57</v>
      </c>
      <c r="AU437" s="220" t="str">
        <f t="shared" si="15"/>
        <v>NA</v>
      </c>
    </row>
    <row r="438" spans="1:49">
      <c r="A438" s="220">
        <v>437</v>
      </c>
      <c r="B438" s="144" t="s">
        <v>577</v>
      </c>
      <c r="C438" s="144" t="s">
        <v>578</v>
      </c>
      <c r="D438" s="144">
        <v>2023</v>
      </c>
      <c r="E438" s="144" t="s">
        <v>661</v>
      </c>
      <c r="F438" s="144" t="s">
        <v>662</v>
      </c>
      <c r="G438" s="144" t="s">
        <v>663</v>
      </c>
      <c r="H438" s="234" t="s">
        <v>664</v>
      </c>
      <c r="I438" s="144" t="s">
        <v>926</v>
      </c>
      <c r="J438" s="144">
        <v>8</v>
      </c>
      <c r="K438" s="144" t="s">
        <v>2385</v>
      </c>
      <c r="L438" s="144" t="s">
        <v>2385</v>
      </c>
      <c r="M438" s="144" t="s">
        <v>2385</v>
      </c>
      <c r="N438" s="144" t="s">
        <v>2385</v>
      </c>
      <c r="O438" s="144" t="s">
        <v>57</v>
      </c>
      <c r="P438" s="144" t="s">
        <v>57</v>
      </c>
      <c r="Q438" s="144" t="s">
        <v>57</v>
      </c>
      <c r="R438" s="144" t="s">
        <v>57</v>
      </c>
      <c r="S438" s="144" t="s">
        <v>2385</v>
      </c>
      <c r="T438" s="144" t="s">
        <v>57</v>
      </c>
      <c r="U438" s="144" t="s">
        <v>2385</v>
      </c>
      <c r="V438" s="144" t="s">
        <v>57</v>
      </c>
      <c r="W438" s="144" t="s">
        <v>2385</v>
      </c>
      <c r="X438" s="144" t="s">
        <v>57</v>
      </c>
      <c r="Y438" s="144" t="s">
        <v>2385</v>
      </c>
      <c r="Z438" s="233" t="s">
        <v>665</v>
      </c>
      <c r="AA438" s="144" t="s">
        <v>57</v>
      </c>
      <c r="AB438" s="144" t="s">
        <v>2385</v>
      </c>
      <c r="AC438" s="144" t="s">
        <v>57</v>
      </c>
      <c r="AD438" s="144" t="s">
        <v>2385</v>
      </c>
      <c r="AE438" s="144" t="s">
        <v>57</v>
      </c>
      <c r="AF438" s="144"/>
      <c r="AG438" s="144" t="s">
        <v>57</v>
      </c>
      <c r="AH438" s="144" t="s">
        <v>57</v>
      </c>
      <c r="AI438" s="144" t="s">
        <v>2385</v>
      </c>
      <c r="AJ438" s="144" t="s">
        <v>2385</v>
      </c>
      <c r="AK438" s="144" t="s">
        <v>2385</v>
      </c>
      <c r="AL438" s="144" t="s">
        <v>57</v>
      </c>
      <c r="AM438" s="144" t="s">
        <v>57</v>
      </c>
      <c r="AN438" s="144" t="s">
        <v>57</v>
      </c>
      <c r="AO438" s="144" t="s">
        <v>57</v>
      </c>
      <c r="AP438" s="150" t="s">
        <v>666</v>
      </c>
      <c r="AQ438" s="144" t="s">
        <v>57</v>
      </c>
      <c r="AR438" s="144" t="s">
        <v>57</v>
      </c>
      <c r="AS438" s="144" t="s">
        <v>57</v>
      </c>
      <c r="AT438" s="144" t="s">
        <v>57</v>
      </c>
      <c r="AU438" s="220" t="str">
        <f t="shared" si="15"/>
        <v>NA</v>
      </c>
    </row>
    <row r="439" spans="1:49">
      <c r="A439" s="220">
        <v>438</v>
      </c>
      <c r="B439" s="144" t="s">
        <v>577</v>
      </c>
      <c r="C439" s="144" t="s">
        <v>578</v>
      </c>
      <c r="D439" s="144">
        <v>2023</v>
      </c>
      <c r="E439" s="144" t="s">
        <v>661</v>
      </c>
      <c r="F439" s="144" t="s">
        <v>667</v>
      </c>
      <c r="G439" s="237" t="s">
        <v>668</v>
      </c>
      <c r="H439" s="234" t="s">
        <v>669</v>
      </c>
      <c r="I439" s="144" t="s">
        <v>926</v>
      </c>
      <c r="J439" s="144">
        <v>24</v>
      </c>
      <c r="K439" s="144" t="s">
        <v>2385</v>
      </c>
      <c r="L439" s="144" t="s">
        <v>2385</v>
      </c>
      <c r="M439" s="144" t="s">
        <v>2385</v>
      </c>
      <c r="N439" s="144" t="s">
        <v>2385</v>
      </c>
      <c r="O439" s="144" t="s">
        <v>57</v>
      </c>
      <c r="P439" s="144" t="s">
        <v>57</v>
      </c>
      <c r="Q439" s="144" t="s">
        <v>57</v>
      </c>
      <c r="R439" s="144" t="s">
        <v>57</v>
      </c>
      <c r="S439" s="144" t="s">
        <v>2385</v>
      </c>
      <c r="T439" s="144" t="s">
        <v>57</v>
      </c>
      <c r="U439" s="144" t="s">
        <v>2385</v>
      </c>
      <c r="V439" s="144" t="s">
        <v>57</v>
      </c>
      <c r="W439" s="144" t="s">
        <v>2385</v>
      </c>
      <c r="X439" s="144" t="s">
        <v>57</v>
      </c>
      <c r="Y439" s="144" t="s">
        <v>2385</v>
      </c>
      <c r="Z439" s="235" t="s">
        <v>589</v>
      </c>
      <c r="AA439" s="144" t="s">
        <v>57</v>
      </c>
      <c r="AB439" s="144" t="s">
        <v>2385</v>
      </c>
      <c r="AC439" s="144" t="s">
        <v>57</v>
      </c>
      <c r="AD439" s="144" t="s">
        <v>2385</v>
      </c>
      <c r="AE439" s="144" t="s">
        <v>57</v>
      </c>
      <c r="AF439" s="144"/>
      <c r="AG439" s="144" t="s">
        <v>57</v>
      </c>
      <c r="AH439" s="144" t="s">
        <v>57</v>
      </c>
      <c r="AI439" s="144" t="s">
        <v>2385</v>
      </c>
      <c r="AJ439" s="144" t="s">
        <v>2385</v>
      </c>
      <c r="AK439" s="144" t="s">
        <v>2385</v>
      </c>
      <c r="AL439" s="144" t="s">
        <v>57</v>
      </c>
      <c r="AM439" s="144" t="s">
        <v>57</v>
      </c>
      <c r="AN439" s="144" t="s">
        <v>57</v>
      </c>
      <c r="AO439" s="144" t="s">
        <v>57</v>
      </c>
      <c r="AP439" s="150" t="s">
        <v>670</v>
      </c>
      <c r="AQ439" s="144" t="s">
        <v>57</v>
      </c>
      <c r="AR439" s="144" t="s">
        <v>57</v>
      </c>
      <c r="AS439" s="144" t="s">
        <v>57</v>
      </c>
      <c r="AT439" s="144" t="s">
        <v>57</v>
      </c>
      <c r="AU439" s="220" t="str">
        <f t="shared" si="15"/>
        <v>NA</v>
      </c>
    </row>
    <row r="440" spans="1:49">
      <c r="A440" s="220">
        <v>439</v>
      </c>
      <c r="B440" s="144" t="s">
        <v>577</v>
      </c>
      <c r="C440" s="144" t="s">
        <v>578</v>
      </c>
      <c r="D440" s="144">
        <v>2023</v>
      </c>
      <c r="E440" s="144" t="s">
        <v>661</v>
      </c>
      <c r="F440" s="144" t="s">
        <v>671</v>
      </c>
      <c r="G440" s="144" t="s">
        <v>672</v>
      </c>
      <c r="H440" s="234" t="s">
        <v>673</v>
      </c>
      <c r="I440" s="144" t="s">
        <v>929</v>
      </c>
      <c r="J440" s="144">
        <v>17</v>
      </c>
      <c r="K440" s="144" t="s">
        <v>62</v>
      </c>
      <c r="L440" s="144" t="s">
        <v>62</v>
      </c>
      <c r="M440" s="144" t="s">
        <v>2385</v>
      </c>
      <c r="N440" s="144" t="s">
        <v>2385</v>
      </c>
      <c r="O440" s="144" t="s">
        <v>57</v>
      </c>
      <c r="P440" s="144" t="s">
        <v>57</v>
      </c>
      <c r="Q440" s="144" t="s">
        <v>57</v>
      </c>
      <c r="R440" s="144" t="s">
        <v>57</v>
      </c>
      <c r="S440" s="144" t="s">
        <v>2385</v>
      </c>
      <c r="T440" s="144" t="s">
        <v>57</v>
      </c>
      <c r="U440" s="144" t="s">
        <v>2385</v>
      </c>
      <c r="V440" s="144" t="s">
        <v>57</v>
      </c>
      <c r="W440" s="144" t="s">
        <v>2385</v>
      </c>
      <c r="X440" s="144" t="s">
        <v>57</v>
      </c>
      <c r="Y440" s="144" t="s">
        <v>2385</v>
      </c>
      <c r="Z440" s="233" t="s">
        <v>674</v>
      </c>
      <c r="AA440" s="144" t="s">
        <v>57</v>
      </c>
      <c r="AB440" s="144" t="s">
        <v>2385</v>
      </c>
      <c r="AC440" s="144" t="s">
        <v>57</v>
      </c>
      <c r="AD440" s="144" t="s">
        <v>2385</v>
      </c>
      <c r="AE440" s="144" t="s">
        <v>57</v>
      </c>
      <c r="AF440" s="144"/>
      <c r="AG440" s="144" t="s">
        <v>57</v>
      </c>
      <c r="AH440" s="144" t="s">
        <v>57</v>
      </c>
      <c r="AI440" s="144" t="s">
        <v>2385</v>
      </c>
      <c r="AJ440" s="144" t="s">
        <v>2385</v>
      </c>
      <c r="AK440" s="144" t="s">
        <v>2385</v>
      </c>
      <c r="AL440" s="144" t="s">
        <v>57</v>
      </c>
      <c r="AM440" s="161" t="s">
        <v>57</v>
      </c>
      <c r="AN440" s="161" t="s">
        <v>57</v>
      </c>
      <c r="AO440" s="161" t="s">
        <v>57</v>
      </c>
      <c r="AP440" s="161" t="s">
        <v>675</v>
      </c>
      <c r="AQ440" s="144" t="s">
        <v>57</v>
      </c>
      <c r="AR440" s="144" t="s">
        <v>57</v>
      </c>
      <c r="AS440" s="144" t="s">
        <v>57</v>
      </c>
      <c r="AT440" s="144" t="s">
        <v>57</v>
      </c>
      <c r="AU440" s="220" t="str">
        <f t="shared" si="15"/>
        <v>NA</v>
      </c>
      <c r="AV440" s="144"/>
      <c r="AW440" s="144"/>
    </row>
    <row r="441" spans="1:49">
      <c r="A441" s="220">
        <v>440</v>
      </c>
      <c r="B441" s="144" t="s">
        <v>577</v>
      </c>
      <c r="C441" s="144" t="s">
        <v>578</v>
      </c>
      <c r="D441" s="144">
        <v>2023</v>
      </c>
      <c r="E441" s="144" t="s">
        <v>661</v>
      </c>
      <c r="F441" s="144" t="s">
        <v>676</v>
      </c>
      <c r="G441" s="144" t="s">
        <v>677</v>
      </c>
      <c r="H441" s="234" t="s">
        <v>678</v>
      </c>
      <c r="I441" s="144" t="s">
        <v>929</v>
      </c>
      <c r="J441" s="144">
        <v>14</v>
      </c>
      <c r="K441" s="144" t="s">
        <v>56</v>
      </c>
      <c r="L441" s="144" t="s">
        <v>62</v>
      </c>
      <c r="M441" s="144" t="s">
        <v>2385</v>
      </c>
      <c r="N441" s="144" t="s">
        <v>2385</v>
      </c>
      <c r="O441" s="144" t="s">
        <v>57</v>
      </c>
      <c r="P441" s="144" t="s">
        <v>57</v>
      </c>
      <c r="Q441" s="144" t="s">
        <v>57</v>
      </c>
      <c r="R441" s="144" t="s">
        <v>57</v>
      </c>
      <c r="S441" s="144" t="s">
        <v>2385</v>
      </c>
      <c r="T441" s="144" t="s">
        <v>57</v>
      </c>
      <c r="U441" s="144" t="s">
        <v>2385</v>
      </c>
      <c r="V441" s="144" t="s">
        <v>57</v>
      </c>
      <c r="W441" s="144" t="s">
        <v>2385</v>
      </c>
      <c r="X441" s="144" t="s">
        <v>57</v>
      </c>
      <c r="Y441" s="144" t="s">
        <v>2385</v>
      </c>
      <c r="Z441" s="240" t="s">
        <v>679</v>
      </c>
      <c r="AA441" s="144" t="s">
        <v>57</v>
      </c>
      <c r="AB441" s="144" t="s">
        <v>2385</v>
      </c>
      <c r="AC441" s="144" t="s">
        <v>57</v>
      </c>
      <c r="AD441" s="144" t="s">
        <v>2385</v>
      </c>
      <c r="AE441" s="144" t="s">
        <v>57</v>
      </c>
      <c r="AF441" s="144"/>
      <c r="AG441" s="144" t="s">
        <v>57</v>
      </c>
      <c r="AH441" s="144" t="s">
        <v>57</v>
      </c>
      <c r="AI441" s="144" t="s">
        <v>2385</v>
      </c>
      <c r="AJ441" s="144" t="s">
        <v>2385</v>
      </c>
      <c r="AK441" s="144" t="s">
        <v>2385</v>
      </c>
      <c r="AL441" s="144" t="s">
        <v>57</v>
      </c>
      <c r="AM441" s="161" t="s">
        <v>57</v>
      </c>
      <c r="AN441" s="161" t="s">
        <v>57</v>
      </c>
      <c r="AO441" s="161" t="s">
        <v>57</v>
      </c>
      <c r="AP441" s="161" t="s">
        <v>675</v>
      </c>
      <c r="AQ441" s="144" t="s">
        <v>57</v>
      </c>
      <c r="AR441" s="144" t="s">
        <v>57</v>
      </c>
      <c r="AS441" s="144" t="s">
        <v>57</v>
      </c>
      <c r="AT441" s="144" t="s">
        <v>57</v>
      </c>
      <c r="AU441" s="220" t="str">
        <f t="shared" si="15"/>
        <v>NA</v>
      </c>
      <c r="AV441" s="144"/>
      <c r="AW441" s="144"/>
    </row>
    <row r="442" spans="1:49">
      <c r="A442" s="220">
        <v>441</v>
      </c>
      <c r="B442" s="144" t="s">
        <v>577</v>
      </c>
      <c r="C442" s="144" t="s">
        <v>578</v>
      </c>
      <c r="D442" s="144">
        <v>2023</v>
      </c>
      <c r="E442" s="144" t="s">
        <v>661</v>
      </c>
      <c r="F442" s="144" t="s">
        <v>680</v>
      </c>
      <c r="G442" s="8" t="s">
        <v>681</v>
      </c>
      <c r="H442" s="144" t="s">
        <v>682</v>
      </c>
      <c r="I442" s="144" t="s">
        <v>935</v>
      </c>
      <c r="J442" s="144">
        <v>18</v>
      </c>
      <c r="K442" s="144" t="s">
        <v>62</v>
      </c>
      <c r="L442" s="144" t="s">
        <v>62</v>
      </c>
      <c r="M442" s="144" t="s">
        <v>62</v>
      </c>
      <c r="N442" s="144" t="s">
        <v>56</v>
      </c>
      <c r="O442" s="144">
        <v>1</v>
      </c>
      <c r="P442" s="144" t="s">
        <v>2699</v>
      </c>
      <c r="Q442" s="144" t="s">
        <v>683</v>
      </c>
      <c r="R442" s="144" t="s">
        <v>684</v>
      </c>
      <c r="S442" s="144" t="s">
        <v>56</v>
      </c>
      <c r="T442" s="144" t="s">
        <v>685</v>
      </c>
      <c r="U442" s="144" t="s">
        <v>56</v>
      </c>
      <c r="V442" s="233" t="s">
        <v>686</v>
      </c>
      <c r="W442" s="144" t="s">
        <v>56</v>
      </c>
      <c r="X442" s="144" t="s">
        <v>687</v>
      </c>
      <c r="Y442" s="144" t="s">
        <v>56</v>
      </c>
      <c r="Z442" s="144" t="s">
        <v>688</v>
      </c>
      <c r="AA442" s="144" t="s">
        <v>62</v>
      </c>
      <c r="AB442" s="144" t="s">
        <v>62</v>
      </c>
      <c r="AC442" s="144" t="s">
        <v>57</v>
      </c>
      <c r="AD442" s="144" t="s">
        <v>2385</v>
      </c>
      <c r="AE442" s="144" t="s">
        <v>57</v>
      </c>
      <c r="AF442" s="144"/>
      <c r="AG442" s="144" t="s">
        <v>56</v>
      </c>
      <c r="AH442" s="144">
        <v>100</v>
      </c>
      <c r="AI442" s="144" t="s">
        <v>56</v>
      </c>
      <c r="AJ442" s="220" t="s">
        <v>4436</v>
      </c>
      <c r="AK442" s="144" t="s">
        <v>62</v>
      </c>
      <c r="AL442" s="144" t="s">
        <v>57</v>
      </c>
      <c r="AM442" s="161" t="s">
        <v>57</v>
      </c>
      <c r="AN442" s="161" t="s">
        <v>57</v>
      </c>
      <c r="AO442" s="169" t="s">
        <v>57</v>
      </c>
      <c r="AP442" s="169" t="s">
        <v>675</v>
      </c>
      <c r="AQ442" s="144" t="s">
        <v>57</v>
      </c>
      <c r="AR442" s="144" t="s">
        <v>57</v>
      </c>
      <c r="AS442" s="144">
        <v>68</v>
      </c>
      <c r="AT442" s="144">
        <v>32</v>
      </c>
      <c r="AU442" s="220" t="s">
        <v>62</v>
      </c>
      <c r="AV442" s="144"/>
      <c r="AW442" s="144"/>
    </row>
    <row r="443" spans="1:49">
      <c r="A443" s="220">
        <v>442</v>
      </c>
      <c r="B443" s="144" t="s">
        <v>577</v>
      </c>
      <c r="C443" s="144" t="s">
        <v>578</v>
      </c>
      <c r="D443" s="144">
        <v>2023</v>
      </c>
      <c r="E443" s="144" t="s">
        <v>661</v>
      </c>
      <c r="F443" s="144" t="s">
        <v>689</v>
      </c>
      <c r="G443" s="236" t="s">
        <v>690</v>
      </c>
      <c r="H443" s="234" t="s">
        <v>691</v>
      </c>
      <c r="I443" s="144" t="s">
        <v>935</v>
      </c>
      <c r="J443" s="144">
        <v>9</v>
      </c>
      <c r="K443" s="144" t="s">
        <v>62</v>
      </c>
      <c r="L443" s="144" t="s">
        <v>62</v>
      </c>
      <c r="M443" s="144" t="s">
        <v>62</v>
      </c>
      <c r="N443" s="144" t="s">
        <v>62</v>
      </c>
      <c r="O443" s="144" t="s">
        <v>57</v>
      </c>
      <c r="P443" s="144" t="s">
        <v>57</v>
      </c>
      <c r="Q443" s="144" t="s">
        <v>57</v>
      </c>
      <c r="R443" s="144" t="s">
        <v>57</v>
      </c>
      <c r="S443" s="144" t="s">
        <v>56</v>
      </c>
      <c r="T443" s="144" t="s">
        <v>692</v>
      </c>
      <c r="U443" s="144" t="s">
        <v>56</v>
      </c>
      <c r="V443" s="233" t="s">
        <v>693</v>
      </c>
      <c r="W443" s="144" t="s">
        <v>62</v>
      </c>
      <c r="X443" s="144" t="s">
        <v>57</v>
      </c>
      <c r="Y443" s="144" t="s">
        <v>2385</v>
      </c>
      <c r="Z443" s="236" t="s">
        <v>694</v>
      </c>
      <c r="AA443" s="144" t="s">
        <v>56</v>
      </c>
      <c r="AB443" s="144" t="s">
        <v>56</v>
      </c>
      <c r="AC443" s="144" t="s">
        <v>56</v>
      </c>
      <c r="AD443" s="144" t="s">
        <v>962</v>
      </c>
      <c r="AE443" s="144" t="s">
        <v>695</v>
      </c>
      <c r="AF443" s="144"/>
      <c r="AG443" s="144" t="s">
        <v>56</v>
      </c>
      <c r="AH443" s="144">
        <v>1779</v>
      </c>
      <c r="AI443" s="144" t="s">
        <v>62</v>
      </c>
      <c r="AJ443" s="144" t="s">
        <v>2385</v>
      </c>
      <c r="AK443" s="144" t="s">
        <v>62</v>
      </c>
      <c r="AL443" s="144" t="s">
        <v>57</v>
      </c>
      <c r="AM443" s="161" t="s">
        <v>57</v>
      </c>
      <c r="AN443" s="161" t="s">
        <v>57</v>
      </c>
      <c r="AO443" s="169" t="s">
        <v>57</v>
      </c>
      <c r="AP443" s="169" t="s">
        <v>675</v>
      </c>
      <c r="AQ443" s="144" t="s">
        <v>57</v>
      </c>
      <c r="AR443" s="144" t="s">
        <v>57</v>
      </c>
      <c r="AS443" s="144">
        <v>1216</v>
      </c>
      <c r="AT443" s="144">
        <v>563</v>
      </c>
      <c r="AU443" s="220" t="str">
        <f>IF(AB443="Yes", "No", "")</f>
        <v>No</v>
      </c>
      <c r="AV443" s="144"/>
      <c r="AW443" s="144"/>
    </row>
    <row r="444" spans="1:49">
      <c r="A444" s="220">
        <v>443</v>
      </c>
      <c r="B444" s="144" t="s">
        <v>577</v>
      </c>
      <c r="C444" s="144" t="s">
        <v>578</v>
      </c>
      <c r="D444" s="144">
        <v>2023</v>
      </c>
      <c r="E444" s="144" t="s">
        <v>661</v>
      </c>
      <c r="F444" s="144" t="s">
        <v>696</v>
      </c>
      <c r="G444" s="236" t="s">
        <v>697</v>
      </c>
      <c r="H444" s="234" t="s">
        <v>698</v>
      </c>
      <c r="I444" s="144" t="s">
        <v>935</v>
      </c>
      <c r="J444" s="144">
        <v>3</v>
      </c>
      <c r="K444" s="144" t="s">
        <v>62</v>
      </c>
      <c r="L444" s="144" t="s">
        <v>62</v>
      </c>
      <c r="M444" s="144" t="s">
        <v>62</v>
      </c>
      <c r="N444" s="144" t="s">
        <v>62</v>
      </c>
      <c r="O444" s="144" t="s">
        <v>57</v>
      </c>
      <c r="P444" s="144" t="s">
        <v>57</v>
      </c>
      <c r="Q444" s="144" t="s">
        <v>57</v>
      </c>
      <c r="R444" s="144" t="s">
        <v>57</v>
      </c>
      <c r="S444" s="144" t="s">
        <v>56</v>
      </c>
      <c r="T444" s="144" t="s">
        <v>699</v>
      </c>
      <c r="U444" s="144" t="s">
        <v>62</v>
      </c>
      <c r="V444" s="144" t="s">
        <v>57</v>
      </c>
      <c r="W444" s="144" t="s">
        <v>56</v>
      </c>
      <c r="X444" s="144" t="s">
        <v>700</v>
      </c>
      <c r="Y444" s="144" t="s">
        <v>56</v>
      </c>
      <c r="Z444" s="236" t="s">
        <v>701</v>
      </c>
      <c r="AA444" s="144" t="s">
        <v>62</v>
      </c>
      <c r="AB444" s="144" t="s">
        <v>62</v>
      </c>
      <c r="AC444" s="144" t="s">
        <v>57</v>
      </c>
      <c r="AD444" s="144" t="s">
        <v>2385</v>
      </c>
      <c r="AE444" s="144" t="s">
        <v>57</v>
      </c>
      <c r="AF444" s="144"/>
      <c r="AG444" s="144" t="s">
        <v>56</v>
      </c>
      <c r="AH444" s="144">
        <v>80</v>
      </c>
      <c r="AI444" s="144" t="s">
        <v>62</v>
      </c>
      <c r="AJ444" s="144" t="s">
        <v>2385</v>
      </c>
      <c r="AK444" s="144" t="s">
        <v>62</v>
      </c>
      <c r="AL444" s="144" t="s">
        <v>57</v>
      </c>
      <c r="AM444" s="161" t="s">
        <v>57</v>
      </c>
      <c r="AN444" s="161" t="s">
        <v>57</v>
      </c>
      <c r="AO444" s="169" t="s">
        <v>57</v>
      </c>
      <c r="AP444" s="169" t="s">
        <v>675</v>
      </c>
      <c r="AQ444" s="144" t="s">
        <v>57</v>
      </c>
      <c r="AR444" s="144" t="s">
        <v>57</v>
      </c>
      <c r="AS444" s="144">
        <v>37</v>
      </c>
      <c r="AT444" s="144">
        <v>43</v>
      </c>
      <c r="AU444" s="220" t="s">
        <v>62</v>
      </c>
    </row>
    <row r="445" spans="1:49">
      <c r="A445" s="220">
        <v>444</v>
      </c>
      <c r="B445" s="144" t="s">
        <v>577</v>
      </c>
      <c r="C445" s="144" t="s">
        <v>578</v>
      </c>
      <c r="D445" s="144">
        <v>2023</v>
      </c>
      <c r="E445" s="144" t="s">
        <v>661</v>
      </c>
      <c r="F445" s="144" t="s">
        <v>702</v>
      </c>
      <c r="G445" s="144" t="s">
        <v>703</v>
      </c>
      <c r="H445" s="234" t="s">
        <v>704</v>
      </c>
      <c r="I445" s="144" t="s">
        <v>935</v>
      </c>
      <c r="J445" s="144">
        <v>22</v>
      </c>
      <c r="K445" s="144" t="s">
        <v>62</v>
      </c>
      <c r="L445" s="144" t="s">
        <v>62</v>
      </c>
      <c r="M445" s="144" t="s">
        <v>62</v>
      </c>
      <c r="N445" s="144" t="s">
        <v>62</v>
      </c>
      <c r="O445" s="144" t="s">
        <v>57</v>
      </c>
      <c r="P445" s="144" t="s">
        <v>57</v>
      </c>
      <c r="Q445" s="144" t="s">
        <v>57</v>
      </c>
      <c r="R445" s="144" t="s">
        <v>57</v>
      </c>
      <c r="S445" s="144" t="s">
        <v>62</v>
      </c>
      <c r="T445" s="144" t="s">
        <v>57</v>
      </c>
      <c r="U445" s="144" t="s">
        <v>62</v>
      </c>
      <c r="V445" s="144" t="s">
        <v>57</v>
      </c>
      <c r="W445" s="144" t="s">
        <v>62</v>
      </c>
      <c r="X445" s="144" t="s">
        <v>57</v>
      </c>
      <c r="Y445" s="144" t="s">
        <v>2385</v>
      </c>
      <c r="Z445" s="144" t="s">
        <v>705</v>
      </c>
      <c r="AA445" s="144" t="s">
        <v>62</v>
      </c>
      <c r="AB445" s="144" t="s">
        <v>62</v>
      </c>
      <c r="AC445" s="144" t="s">
        <v>57</v>
      </c>
      <c r="AD445" s="144" t="s">
        <v>2385</v>
      </c>
      <c r="AE445" s="144" t="s">
        <v>57</v>
      </c>
      <c r="AF445" s="144"/>
      <c r="AG445" s="144" t="s">
        <v>56</v>
      </c>
      <c r="AH445" s="144">
        <v>273</v>
      </c>
      <c r="AI445" s="144" t="s">
        <v>62</v>
      </c>
      <c r="AJ445" s="144" t="s">
        <v>2385</v>
      </c>
      <c r="AK445" s="144" t="s">
        <v>62</v>
      </c>
      <c r="AL445" s="144" t="s">
        <v>57</v>
      </c>
      <c r="AM445" s="144" t="s">
        <v>57</v>
      </c>
      <c r="AN445" s="144" t="s">
        <v>57</v>
      </c>
      <c r="AO445" s="146" t="s">
        <v>57</v>
      </c>
      <c r="AP445" s="146" t="s">
        <v>675</v>
      </c>
      <c r="AQ445" s="144" t="s">
        <v>57</v>
      </c>
      <c r="AR445" s="144" t="s">
        <v>57</v>
      </c>
      <c r="AS445" s="144">
        <v>196</v>
      </c>
      <c r="AT445" s="144">
        <v>75</v>
      </c>
      <c r="AU445" s="220" t="s">
        <v>56</v>
      </c>
    </row>
    <row r="446" spans="1:49">
      <c r="A446" s="220">
        <v>445</v>
      </c>
      <c r="B446" s="144" t="s">
        <v>577</v>
      </c>
      <c r="C446" s="144" t="s">
        <v>578</v>
      </c>
      <c r="D446" s="144">
        <v>2023</v>
      </c>
      <c r="E446" s="144" t="s">
        <v>661</v>
      </c>
      <c r="F446" s="144" t="s">
        <v>638</v>
      </c>
      <c r="G446" s="236" t="s">
        <v>706</v>
      </c>
      <c r="H446" s="234" t="s">
        <v>707</v>
      </c>
      <c r="I446" s="144" t="s">
        <v>4423</v>
      </c>
      <c r="J446" s="144">
        <v>3</v>
      </c>
      <c r="K446" s="144" t="s">
        <v>2385</v>
      </c>
      <c r="L446" s="144" t="s">
        <v>2385</v>
      </c>
      <c r="M446" s="144" t="s">
        <v>2385</v>
      </c>
      <c r="N446" s="144" t="s">
        <v>2385</v>
      </c>
      <c r="O446" s="144" t="s">
        <v>57</v>
      </c>
      <c r="P446" s="144" t="s">
        <v>57</v>
      </c>
      <c r="Q446" s="144" t="s">
        <v>57</v>
      </c>
      <c r="R446" s="144" t="s">
        <v>57</v>
      </c>
      <c r="S446" s="144" t="s">
        <v>2385</v>
      </c>
      <c r="T446" s="144" t="s">
        <v>57</v>
      </c>
      <c r="U446" s="144" t="s">
        <v>2385</v>
      </c>
      <c r="V446" s="144" t="s">
        <v>57</v>
      </c>
      <c r="W446" s="144" t="s">
        <v>2385</v>
      </c>
      <c r="X446" s="144" t="s">
        <v>57</v>
      </c>
      <c r="Y446" s="144" t="s">
        <v>2385</v>
      </c>
      <c r="Z446" s="144" t="s">
        <v>57</v>
      </c>
      <c r="AA446" s="144" t="s">
        <v>57</v>
      </c>
      <c r="AB446" s="144" t="s">
        <v>2385</v>
      </c>
      <c r="AC446" s="144" t="s">
        <v>57</v>
      </c>
      <c r="AD446" s="144" t="s">
        <v>2385</v>
      </c>
      <c r="AE446" s="144" t="s">
        <v>57</v>
      </c>
      <c r="AF446" s="144"/>
      <c r="AG446" s="144" t="s">
        <v>57</v>
      </c>
      <c r="AH446" s="144" t="s">
        <v>57</v>
      </c>
      <c r="AI446" s="144" t="s">
        <v>2385</v>
      </c>
      <c r="AJ446" s="144" t="s">
        <v>2385</v>
      </c>
      <c r="AK446" s="144" t="s">
        <v>2385</v>
      </c>
      <c r="AL446" s="144" t="s">
        <v>57</v>
      </c>
      <c r="AM446" s="161" t="s">
        <v>57</v>
      </c>
      <c r="AN446" s="161" t="s">
        <v>57</v>
      </c>
      <c r="AO446" s="161" t="s">
        <v>57</v>
      </c>
      <c r="AP446" s="165" t="s">
        <v>708</v>
      </c>
      <c r="AQ446" s="144" t="s">
        <v>57</v>
      </c>
      <c r="AR446" s="144" t="s">
        <v>57</v>
      </c>
      <c r="AS446" s="144" t="s">
        <v>57</v>
      </c>
      <c r="AT446" s="144" t="s">
        <v>57</v>
      </c>
      <c r="AU446" s="220" t="str">
        <f t="shared" ref="AU446:AU460" si="16">IF(OR(AB446="NA"), "NA", IF(OR(AB446="Yes", AB446="yes"), "No", IF(AND(I446="Original", AB446="No"), "?", "")))</f>
        <v>NA</v>
      </c>
    </row>
    <row r="447" spans="1:49">
      <c r="A447" s="220">
        <v>446</v>
      </c>
      <c r="B447" s="144" t="s">
        <v>577</v>
      </c>
      <c r="C447" s="144" t="s">
        <v>578</v>
      </c>
      <c r="D447" s="144">
        <v>2023</v>
      </c>
      <c r="E447" s="144" t="s">
        <v>661</v>
      </c>
      <c r="F447" s="144" t="s">
        <v>709</v>
      </c>
      <c r="G447" s="236" t="s">
        <v>710</v>
      </c>
      <c r="H447" s="234" t="s">
        <v>711</v>
      </c>
      <c r="I447" s="144" t="s">
        <v>945</v>
      </c>
      <c r="J447" s="144">
        <v>3</v>
      </c>
      <c r="K447" s="144" t="s">
        <v>2385</v>
      </c>
      <c r="L447" s="144" t="s">
        <v>2385</v>
      </c>
      <c r="M447" s="144" t="s">
        <v>2385</v>
      </c>
      <c r="N447" s="144" t="s">
        <v>2385</v>
      </c>
      <c r="O447" s="144" t="s">
        <v>57</v>
      </c>
      <c r="P447" s="144" t="s">
        <v>57</v>
      </c>
      <c r="Q447" s="144" t="s">
        <v>57</v>
      </c>
      <c r="R447" s="144" t="s">
        <v>57</v>
      </c>
      <c r="S447" s="144" t="s">
        <v>2385</v>
      </c>
      <c r="T447" s="144" t="s">
        <v>57</v>
      </c>
      <c r="U447" s="144" t="s">
        <v>2385</v>
      </c>
      <c r="V447" s="144" t="s">
        <v>57</v>
      </c>
      <c r="W447" s="144" t="s">
        <v>2385</v>
      </c>
      <c r="X447" s="144" t="s">
        <v>57</v>
      </c>
      <c r="Y447" s="144" t="s">
        <v>2385</v>
      </c>
      <c r="Z447" s="144" t="s">
        <v>57</v>
      </c>
      <c r="AA447" s="144" t="s">
        <v>57</v>
      </c>
      <c r="AB447" s="144" t="s">
        <v>2385</v>
      </c>
      <c r="AC447" s="144" t="s">
        <v>57</v>
      </c>
      <c r="AD447" s="144" t="s">
        <v>2385</v>
      </c>
      <c r="AE447" s="144" t="s">
        <v>57</v>
      </c>
      <c r="AF447" s="144"/>
      <c r="AG447" s="144" t="s">
        <v>57</v>
      </c>
      <c r="AH447" s="144" t="s">
        <v>57</v>
      </c>
      <c r="AI447" s="144" t="s">
        <v>2385</v>
      </c>
      <c r="AJ447" s="144" t="s">
        <v>2385</v>
      </c>
      <c r="AK447" s="144" t="s">
        <v>2385</v>
      </c>
      <c r="AL447" s="144" t="s">
        <v>57</v>
      </c>
      <c r="AM447" s="144" t="s">
        <v>57</v>
      </c>
      <c r="AN447" s="144" t="s">
        <v>57</v>
      </c>
      <c r="AO447" s="144" t="s">
        <v>57</v>
      </c>
      <c r="AP447" s="144" t="s">
        <v>708</v>
      </c>
      <c r="AQ447" s="144" t="s">
        <v>57</v>
      </c>
      <c r="AR447" s="144" t="s">
        <v>57</v>
      </c>
      <c r="AS447" s="144" t="s">
        <v>57</v>
      </c>
      <c r="AT447" s="144" t="s">
        <v>57</v>
      </c>
      <c r="AU447" s="220" t="str">
        <f t="shared" si="16"/>
        <v>NA</v>
      </c>
    </row>
    <row r="448" spans="1:49">
      <c r="A448" s="220">
        <v>447</v>
      </c>
      <c r="B448" s="144" t="s">
        <v>577</v>
      </c>
      <c r="C448" s="144" t="s">
        <v>578</v>
      </c>
      <c r="D448" s="144">
        <v>2023</v>
      </c>
      <c r="E448" s="144" t="s">
        <v>661</v>
      </c>
      <c r="F448" s="144" t="s">
        <v>633</v>
      </c>
      <c r="G448" s="236" t="s">
        <v>712</v>
      </c>
      <c r="H448" s="234" t="s">
        <v>713</v>
      </c>
      <c r="I448" s="144" t="s">
        <v>4423</v>
      </c>
      <c r="J448" s="144">
        <v>23</v>
      </c>
      <c r="K448" s="144" t="s">
        <v>2385</v>
      </c>
      <c r="L448" s="144" t="s">
        <v>2385</v>
      </c>
      <c r="M448" s="144" t="s">
        <v>2385</v>
      </c>
      <c r="N448" s="144" t="s">
        <v>2385</v>
      </c>
      <c r="O448" s="144" t="s">
        <v>57</v>
      </c>
      <c r="P448" s="144" t="s">
        <v>57</v>
      </c>
      <c r="Q448" s="144" t="s">
        <v>57</v>
      </c>
      <c r="R448" s="144" t="s">
        <v>57</v>
      </c>
      <c r="S448" s="144" t="s">
        <v>2385</v>
      </c>
      <c r="T448" s="144" t="s">
        <v>57</v>
      </c>
      <c r="U448" s="144" t="s">
        <v>2385</v>
      </c>
      <c r="V448" s="144" t="s">
        <v>57</v>
      </c>
      <c r="W448" s="144" t="s">
        <v>2385</v>
      </c>
      <c r="X448" s="144" t="s">
        <v>57</v>
      </c>
      <c r="Y448" s="144" t="s">
        <v>2385</v>
      </c>
      <c r="Z448" s="144" t="s">
        <v>57</v>
      </c>
      <c r="AA448" s="144" t="s">
        <v>57</v>
      </c>
      <c r="AB448" s="144" t="s">
        <v>2385</v>
      </c>
      <c r="AC448" s="144" t="s">
        <v>57</v>
      </c>
      <c r="AD448" s="144" t="s">
        <v>2385</v>
      </c>
      <c r="AE448" s="144" t="s">
        <v>57</v>
      </c>
      <c r="AF448" s="144"/>
      <c r="AG448" s="144" t="s">
        <v>57</v>
      </c>
      <c r="AH448" s="144" t="s">
        <v>57</v>
      </c>
      <c r="AI448" s="144" t="s">
        <v>2385</v>
      </c>
      <c r="AJ448" s="144" t="s">
        <v>2385</v>
      </c>
      <c r="AK448" s="144" t="s">
        <v>2385</v>
      </c>
      <c r="AL448" s="144" t="s">
        <v>57</v>
      </c>
      <c r="AM448" s="161" t="s">
        <v>57</v>
      </c>
      <c r="AN448" s="161" t="s">
        <v>57</v>
      </c>
      <c r="AO448" s="161" t="s">
        <v>57</v>
      </c>
      <c r="AP448" s="161" t="s">
        <v>714</v>
      </c>
      <c r="AQ448" s="144" t="s">
        <v>57</v>
      </c>
      <c r="AR448" s="144" t="s">
        <v>57</v>
      </c>
      <c r="AS448" s="144" t="s">
        <v>57</v>
      </c>
      <c r="AT448" s="144" t="s">
        <v>57</v>
      </c>
      <c r="AU448" s="220" t="str">
        <f t="shared" si="16"/>
        <v>NA</v>
      </c>
    </row>
    <row r="449" spans="1:47">
      <c r="A449" s="220">
        <v>448</v>
      </c>
      <c r="B449" s="144" t="s">
        <v>577</v>
      </c>
      <c r="C449" s="144" t="s">
        <v>578</v>
      </c>
      <c r="D449" s="144">
        <v>2023</v>
      </c>
      <c r="E449" s="144" t="s">
        <v>661</v>
      </c>
      <c r="F449" s="144" t="s">
        <v>715</v>
      </c>
      <c r="G449" s="236" t="s">
        <v>716</v>
      </c>
      <c r="H449" s="234" t="s">
        <v>717</v>
      </c>
      <c r="I449" s="144" t="s">
        <v>945</v>
      </c>
      <c r="J449" s="144">
        <v>23</v>
      </c>
      <c r="K449" s="144" t="s">
        <v>2385</v>
      </c>
      <c r="L449" s="144" t="s">
        <v>2385</v>
      </c>
      <c r="M449" s="144" t="s">
        <v>2385</v>
      </c>
      <c r="N449" s="144" t="s">
        <v>2385</v>
      </c>
      <c r="O449" s="144" t="s">
        <v>57</v>
      </c>
      <c r="P449" s="144" t="s">
        <v>57</v>
      </c>
      <c r="Q449" s="144" t="s">
        <v>57</v>
      </c>
      <c r="R449" s="144" t="s">
        <v>57</v>
      </c>
      <c r="S449" s="144" t="s">
        <v>2385</v>
      </c>
      <c r="T449" s="144" t="s">
        <v>57</v>
      </c>
      <c r="U449" s="144" t="s">
        <v>2385</v>
      </c>
      <c r="V449" s="144" t="s">
        <v>57</v>
      </c>
      <c r="W449" s="144" t="s">
        <v>2385</v>
      </c>
      <c r="X449" s="144" t="s">
        <v>57</v>
      </c>
      <c r="Y449" s="144" t="s">
        <v>2385</v>
      </c>
      <c r="Z449" s="144" t="s">
        <v>57</v>
      </c>
      <c r="AA449" s="144" t="s">
        <v>57</v>
      </c>
      <c r="AB449" s="144" t="s">
        <v>2385</v>
      </c>
      <c r="AC449" s="144" t="s">
        <v>57</v>
      </c>
      <c r="AD449" s="144" t="s">
        <v>2385</v>
      </c>
      <c r="AE449" s="144" t="s">
        <v>57</v>
      </c>
      <c r="AF449" s="144"/>
      <c r="AG449" s="144" t="s">
        <v>57</v>
      </c>
      <c r="AH449" s="144" t="s">
        <v>57</v>
      </c>
      <c r="AI449" s="144" t="s">
        <v>2385</v>
      </c>
      <c r="AJ449" s="144" t="s">
        <v>2385</v>
      </c>
      <c r="AK449" s="144" t="s">
        <v>2385</v>
      </c>
      <c r="AL449" s="144" t="s">
        <v>57</v>
      </c>
      <c r="AM449" s="144" t="s">
        <v>57</v>
      </c>
      <c r="AN449" s="144" t="s">
        <v>57</v>
      </c>
      <c r="AO449" s="144" t="s">
        <v>57</v>
      </c>
      <c r="AP449" s="144" t="s">
        <v>714</v>
      </c>
      <c r="AQ449" s="144" t="s">
        <v>57</v>
      </c>
      <c r="AR449" s="144" t="s">
        <v>57</v>
      </c>
      <c r="AS449" s="144" t="s">
        <v>57</v>
      </c>
      <c r="AT449" s="144" t="s">
        <v>57</v>
      </c>
      <c r="AU449" s="220" t="str">
        <f t="shared" si="16"/>
        <v>NA</v>
      </c>
    </row>
    <row r="450" spans="1:47">
      <c r="A450" s="220">
        <v>449</v>
      </c>
      <c r="B450" s="144" t="s">
        <v>577</v>
      </c>
      <c r="C450" s="144" t="s">
        <v>578</v>
      </c>
      <c r="D450" s="144">
        <v>2023</v>
      </c>
      <c r="E450" s="144" t="s">
        <v>661</v>
      </c>
      <c r="F450" s="144" t="s">
        <v>627</v>
      </c>
      <c r="G450" s="236" t="s">
        <v>718</v>
      </c>
      <c r="H450" s="234" t="s">
        <v>719</v>
      </c>
      <c r="I450" s="144" t="s">
        <v>4423</v>
      </c>
      <c r="J450" s="144">
        <v>7</v>
      </c>
      <c r="K450" s="144" t="s">
        <v>2385</v>
      </c>
      <c r="L450" s="144" t="s">
        <v>2385</v>
      </c>
      <c r="M450" s="144" t="s">
        <v>2385</v>
      </c>
      <c r="N450" s="144" t="s">
        <v>2385</v>
      </c>
      <c r="O450" s="144" t="s">
        <v>57</v>
      </c>
      <c r="P450" s="144" t="s">
        <v>57</v>
      </c>
      <c r="Q450" s="144" t="s">
        <v>57</v>
      </c>
      <c r="R450" s="144" t="s">
        <v>57</v>
      </c>
      <c r="S450" s="144" t="s">
        <v>2385</v>
      </c>
      <c r="T450" s="144" t="s">
        <v>57</v>
      </c>
      <c r="U450" s="144" t="s">
        <v>2385</v>
      </c>
      <c r="V450" s="144" t="s">
        <v>57</v>
      </c>
      <c r="W450" s="144" t="s">
        <v>2385</v>
      </c>
      <c r="X450" s="144" t="s">
        <v>57</v>
      </c>
      <c r="Y450" s="144" t="s">
        <v>2385</v>
      </c>
      <c r="Z450" s="144" t="s">
        <v>57</v>
      </c>
      <c r="AA450" s="144" t="s">
        <v>57</v>
      </c>
      <c r="AB450" s="144" t="s">
        <v>2385</v>
      </c>
      <c r="AC450" s="144" t="s">
        <v>57</v>
      </c>
      <c r="AD450" s="144" t="s">
        <v>2385</v>
      </c>
      <c r="AE450" s="144" t="s">
        <v>57</v>
      </c>
      <c r="AF450" s="144"/>
      <c r="AG450" s="144" t="s">
        <v>57</v>
      </c>
      <c r="AH450" s="144" t="s">
        <v>57</v>
      </c>
      <c r="AI450" s="144" t="s">
        <v>2385</v>
      </c>
      <c r="AJ450" s="144" t="s">
        <v>2385</v>
      </c>
      <c r="AK450" s="144" t="s">
        <v>2385</v>
      </c>
      <c r="AL450" s="144" t="s">
        <v>57</v>
      </c>
      <c r="AM450" s="161" t="s">
        <v>57</v>
      </c>
      <c r="AN450" s="161" t="s">
        <v>57</v>
      </c>
      <c r="AO450" s="161" t="s">
        <v>57</v>
      </c>
      <c r="AP450" s="161" t="s">
        <v>720</v>
      </c>
      <c r="AQ450" s="144" t="s">
        <v>57</v>
      </c>
      <c r="AR450" s="144" t="s">
        <v>57</v>
      </c>
      <c r="AS450" s="144" t="s">
        <v>57</v>
      </c>
      <c r="AT450" s="144" t="s">
        <v>57</v>
      </c>
      <c r="AU450" s="220" t="str">
        <f t="shared" si="16"/>
        <v>NA</v>
      </c>
    </row>
    <row r="451" spans="1:47">
      <c r="A451" s="220">
        <v>450</v>
      </c>
      <c r="B451" s="144" t="s">
        <v>577</v>
      </c>
      <c r="C451" s="144" t="s">
        <v>578</v>
      </c>
      <c r="D451" s="144">
        <v>2023</v>
      </c>
      <c r="E451" s="144" t="s">
        <v>661</v>
      </c>
      <c r="F451" s="144" t="s">
        <v>721</v>
      </c>
      <c r="G451" s="236" t="s">
        <v>722</v>
      </c>
      <c r="H451" s="234" t="s">
        <v>723</v>
      </c>
      <c r="I451" s="144" t="s">
        <v>945</v>
      </c>
      <c r="J451" s="144">
        <v>7</v>
      </c>
      <c r="K451" s="144" t="s">
        <v>2385</v>
      </c>
      <c r="L451" s="144" t="s">
        <v>2385</v>
      </c>
      <c r="M451" s="144" t="s">
        <v>2385</v>
      </c>
      <c r="N451" s="144" t="s">
        <v>2385</v>
      </c>
      <c r="O451" s="144" t="s">
        <v>57</v>
      </c>
      <c r="P451" s="144" t="s">
        <v>57</v>
      </c>
      <c r="Q451" s="144" t="s">
        <v>57</v>
      </c>
      <c r="R451" s="144" t="s">
        <v>57</v>
      </c>
      <c r="S451" s="144" t="s">
        <v>2385</v>
      </c>
      <c r="T451" s="144" t="s">
        <v>57</v>
      </c>
      <c r="U451" s="144" t="s">
        <v>2385</v>
      </c>
      <c r="V451" s="144" t="s">
        <v>57</v>
      </c>
      <c r="W451" s="144" t="s">
        <v>2385</v>
      </c>
      <c r="X451" s="144" t="s">
        <v>57</v>
      </c>
      <c r="Y451" s="144" t="s">
        <v>2385</v>
      </c>
      <c r="Z451" s="144" t="s">
        <v>57</v>
      </c>
      <c r="AA451" s="144" t="s">
        <v>57</v>
      </c>
      <c r="AB451" s="144" t="s">
        <v>2385</v>
      </c>
      <c r="AC451" s="144" t="s">
        <v>57</v>
      </c>
      <c r="AD451" s="144" t="s">
        <v>2385</v>
      </c>
      <c r="AE451" s="144" t="s">
        <v>57</v>
      </c>
      <c r="AF451" s="144"/>
      <c r="AG451" s="144" t="s">
        <v>57</v>
      </c>
      <c r="AH451" s="144" t="s">
        <v>57</v>
      </c>
      <c r="AI451" s="144" t="s">
        <v>2385</v>
      </c>
      <c r="AJ451" s="144" t="s">
        <v>2385</v>
      </c>
      <c r="AK451" s="144" t="s">
        <v>2385</v>
      </c>
      <c r="AL451" s="144" t="s">
        <v>57</v>
      </c>
      <c r="AM451" s="144" t="s">
        <v>57</v>
      </c>
      <c r="AN451" s="144" t="s">
        <v>57</v>
      </c>
      <c r="AO451" s="144" t="s">
        <v>57</v>
      </c>
      <c r="AP451" s="144" t="s">
        <v>720</v>
      </c>
      <c r="AQ451" s="144" t="s">
        <v>57</v>
      </c>
      <c r="AR451" s="144" t="s">
        <v>57</v>
      </c>
      <c r="AS451" s="144" t="s">
        <v>57</v>
      </c>
      <c r="AT451" s="144" t="s">
        <v>57</v>
      </c>
      <c r="AU451" s="220" t="str">
        <f t="shared" si="16"/>
        <v>NA</v>
      </c>
    </row>
    <row r="452" spans="1:47">
      <c r="A452" s="220">
        <v>451</v>
      </c>
      <c r="B452" s="144" t="s">
        <v>577</v>
      </c>
      <c r="C452" s="144" t="s">
        <v>578</v>
      </c>
      <c r="D452" s="144">
        <v>2023</v>
      </c>
      <c r="E452" s="144" t="s">
        <v>661</v>
      </c>
      <c r="F452" s="144" t="s">
        <v>724</v>
      </c>
      <c r="G452" s="236" t="s">
        <v>725</v>
      </c>
      <c r="H452" s="234" t="s">
        <v>726</v>
      </c>
      <c r="I452" s="144" t="s">
        <v>4423</v>
      </c>
      <c r="J452" s="144">
        <v>13</v>
      </c>
      <c r="K452" s="144" t="s">
        <v>2385</v>
      </c>
      <c r="L452" s="144" t="s">
        <v>2385</v>
      </c>
      <c r="M452" s="144" t="s">
        <v>2385</v>
      </c>
      <c r="N452" s="144" t="s">
        <v>2385</v>
      </c>
      <c r="O452" s="144" t="s">
        <v>57</v>
      </c>
      <c r="P452" s="144" t="s">
        <v>57</v>
      </c>
      <c r="Q452" s="144" t="s">
        <v>57</v>
      </c>
      <c r="R452" s="144" t="s">
        <v>57</v>
      </c>
      <c r="S452" s="144" t="s">
        <v>2385</v>
      </c>
      <c r="T452" s="144" t="s">
        <v>57</v>
      </c>
      <c r="U452" s="144" t="s">
        <v>2385</v>
      </c>
      <c r="V452" s="144" t="s">
        <v>57</v>
      </c>
      <c r="W452" s="144" t="s">
        <v>2385</v>
      </c>
      <c r="X452" s="144" t="s">
        <v>57</v>
      </c>
      <c r="Y452" s="144" t="s">
        <v>2385</v>
      </c>
      <c r="Z452" s="144" t="s">
        <v>57</v>
      </c>
      <c r="AA452" s="144" t="s">
        <v>57</v>
      </c>
      <c r="AB452" s="144" t="s">
        <v>2385</v>
      </c>
      <c r="AC452" s="144" t="s">
        <v>57</v>
      </c>
      <c r="AD452" s="144" t="s">
        <v>2385</v>
      </c>
      <c r="AE452" s="144" t="s">
        <v>57</v>
      </c>
      <c r="AF452" s="144"/>
      <c r="AG452" s="144" t="s">
        <v>57</v>
      </c>
      <c r="AH452" s="144" t="s">
        <v>57</v>
      </c>
      <c r="AI452" s="144" t="s">
        <v>2385</v>
      </c>
      <c r="AJ452" s="144" t="s">
        <v>2385</v>
      </c>
      <c r="AK452" s="144" t="s">
        <v>2385</v>
      </c>
      <c r="AL452" s="144" t="s">
        <v>57</v>
      </c>
      <c r="AM452" s="161" t="s">
        <v>57</v>
      </c>
      <c r="AN452" s="161" t="s">
        <v>57</v>
      </c>
      <c r="AO452" s="161" t="s">
        <v>57</v>
      </c>
      <c r="AP452" s="165" t="s">
        <v>584</v>
      </c>
      <c r="AQ452" s="144" t="s">
        <v>57</v>
      </c>
      <c r="AR452" s="144" t="s">
        <v>57</v>
      </c>
      <c r="AS452" s="144" t="s">
        <v>57</v>
      </c>
      <c r="AT452" s="144" t="s">
        <v>57</v>
      </c>
      <c r="AU452" s="220" t="str">
        <f t="shared" si="16"/>
        <v>NA</v>
      </c>
    </row>
    <row r="453" spans="1:47">
      <c r="A453" s="220">
        <v>452</v>
      </c>
      <c r="B453" s="144" t="s">
        <v>577</v>
      </c>
      <c r="C453" s="144" t="s">
        <v>578</v>
      </c>
      <c r="D453" s="144">
        <v>2023</v>
      </c>
      <c r="E453" s="144" t="s">
        <v>661</v>
      </c>
      <c r="F453" s="144" t="s">
        <v>727</v>
      </c>
      <c r="G453" s="236" t="s">
        <v>728</v>
      </c>
      <c r="H453" s="234" t="s">
        <v>729</v>
      </c>
      <c r="I453" s="144" t="s">
        <v>4423</v>
      </c>
      <c r="J453" s="144">
        <v>13</v>
      </c>
      <c r="K453" s="144" t="s">
        <v>2385</v>
      </c>
      <c r="L453" s="144" t="s">
        <v>2385</v>
      </c>
      <c r="M453" s="144" t="s">
        <v>2385</v>
      </c>
      <c r="N453" s="144" t="s">
        <v>2385</v>
      </c>
      <c r="O453" s="144" t="s">
        <v>57</v>
      </c>
      <c r="P453" s="144" t="s">
        <v>57</v>
      </c>
      <c r="Q453" s="144" t="s">
        <v>57</v>
      </c>
      <c r="R453" s="144" t="s">
        <v>57</v>
      </c>
      <c r="S453" s="144" t="s">
        <v>2385</v>
      </c>
      <c r="T453" s="144" t="s">
        <v>57</v>
      </c>
      <c r="U453" s="144" t="s">
        <v>2385</v>
      </c>
      <c r="V453" s="144" t="s">
        <v>57</v>
      </c>
      <c r="W453" s="144" t="s">
        <v>2385</v>
      </c>
      <c r="X453" s="144" t="s">
        <v>57</v>
      </c>
      <c r="Y453" s="144" t="s">
        <v>2385</v>
      </c>
      <c r="Z453" s="144" t="s">
        <v>57</v>
      </c>
      <c r="AA453" s="144" t="s">
        <v>57</v>
      </c>
      <c r="AB453" s="144" t="s">
        <v>2385</v>
      </c>
      <c r="AC453" s="144" t="s">
        <v>57</v>
      </c>
      <c r="AD453" s="144" t="s">
        <v>2385</v>
      </c>
      <c r="AE453" s="144" t="s">
        <v>57</v>
      </c>
      <c r="AF453" s="144"/>
      <c r="AG453" s="144" t="s">
        <v>57</v>
      </c>
      <c r="AH453" s="144" t="s">
        <v>57</v>
      </c>
      <c r="AI453" s="144" t="s">
        <v>2385</v>
      </c>
      <c r="AJ453" s="144" t="s">
        <v>2385</v>
      </c>
      <c r="AK453" s="144" t="s">
        <v>2385</v>
      </c>
      <c r="AL453" s="144" t="s">
        <v>57</v>
      </c>
      <c r="AM453" s="161" t="s">
        <v>57</v>
      </c>
      <c r="AN453" s="161" t="s">
        <v>57</v>
      </c>
      <c r="AO453" s="161" t="s">
        <v>57</v>
      </c>
      <c r="AP453" s="165" t="s">
        <v>584</v>
      </c>
      <c r="AQ453" s="144" t="s">
        <v>57</v>
      </c>
      <c r="AR453" s="144" t="s">
        <v>57</v>
      </c>
      <c r="AS453" s="144" t="s">
        <v>57</v>
      </c>
      <c r="AT453" s="144" t="s">
        <v>57</v>
      </c>
      <c r="AU453" s="220" t="str">
        <f t="shared" si="16"/>
        <v>NA</v>
      </c>
    </row>
    <row r="454" spans="1:47">
      <c r="A454" s="220">
        <v>453</v>
      </c>
      <c r="B454" s="144" t="s">
        <v>577</v>
      </c>
      <c r="C454" s="144" t="s">
        <v>578</v>
      </c>
      <c r="D454" s="144">
        <v>2023</v>
      </c>
      <c r="E454" s="144" t="s">
        <v>661</v>
      </c>
      <c r="F454" s="144" t="s">
        <v>580</v>
      </c>
      <c r="G454" s="236" t="s">
        <v>730</v>
      </c>
      <c r="H454" s="234" t="s">
        <v>731</v>
      </c>
      <c r="I454" s="144" t="s">
        <v>945</v>
      </c>
      <c r="J454" s="144">
        <v>9</v>
      </c>
      <c r="K454" s="144" t="s">
        <v>2385</v>
      </c>
      <c r="L454" s="144" t="s">
        <v>2385</v>
      </c>
      <c r="M454" s="144" t="s">
        <v>2385</v>
      </c>
      <c r="N454" s="144" t="s">
        <v>2385</v>
      </c>
      <c r="O454" s="144" t="s">
        <v>57</v>
      </c>
      <c r="P454" s="144" t="s">
        <v>57</v>
      </c>
      <c r="Q454" s="144" t="s">
        <v>57</v>
      </c>
      <c r="R454" s="144" t="s">
        <v>57</v>
      </c>
      <c r="S454" s="144" t="s">
        <v>2385</v>
      </c>
      <c r="T454" s="144" t="s">
        <v>57</v>
      </c>
      <c r="U454" s="144" t="s">
        <v>2385</v>
      </c>
      <c r="V454" s="144" t="s">
        <v>57</v>
      </c>
      <c r="W454" s="144" t="s">
        <v>2385</v>
      </c>
      <c r="X454" s="144" t="s">
        <v>57</v>
      </c>
      <c r="Y454" s="144" t="s">
        <v>2385</v>
      </c>
      <c r="Z454" s="144" t="s">
        <v>57</v>
      </c>
      <c r="AA454" s="144" t="s">
        <v>57</v>
      </c>
      <c r="AB454" s="144" t="s">
        <v>2385</v>
      </c>
      <c r="AC454" s="144" t="s">
        <v>57</v>
      </c>
      <c r="AD454" s="144" t="s">
        <v>2385</v>
      </c>
      <c r="AE454" s="144" t="s">
        <v>57</v>
      </c>
      <c r="AF454" s="144"/>
      <c r="AG454" s="144" t="s">
        <v>57</v>
      </c>
      <c r="AH454" s="144" t="s">
        <v>57</v>
      </c>
      <c r="AI454" s="144" t="s">
        <v>2385</v>
      </c>
      <c r="AJ454" s="144" t="s">
        <v>2385</v>
      </c>
      <c r="AK454" s="144" t="s">
        <v>2385</v>
      </c>
      <c r="AL454" s="144" t="s">
        <v>57</v>
      </c>
      <c r="AM454" s="144" t="s">
        <v>57</v>
      </c>
      <c r="AN454" s="144" t="s">
        <v>57</v>
      </c>
      <c r="AO454" s="144" t="s">
        <v>57</v>
      </c>
      <c r="AP454" s="150" t="s">
        <v>666</v>
      </c>
      <c r="AQ454" s="144" t="s">
        <v>57</v>
      </c>
      <c r="AR454" s="144" t="s">
        <v>57</v>
      </c>
      <c r="AS454" s="144" t="s">
        <v>57</v>
      </c>
      <c r="AT454" s="144" t="s">
        <v>57</v>
      </c>
      <c r="AU454" s="220" t="str">
        <f t="shared" si="16"/>
        <v>NA</v>
      </c>
    </row>
    <row r="455" spans="1:47">
      <c r="A455" s="220">
        <v>454</v>
      </c>
      <c r="B455" s="144" t="s">
        <v>577</v>
      </c>
      <c r="C455" s="144" t="s">
        <v>578</v>
      </c>
      <c r="D455" s="144">
        <v>2023</v>
      </c>
      <c r="E455" s="144" t="s">
        <v>661</v>
      </c>
      <c r="F455" s="144" t="s">
        <v>580</v>
      </c>
      <c r="G455" s="236" t="s">
        <v>732</v>
      </c>
      <c r="H455" s="234" t="s">
        <v>733</v>
      </c>
      <c r="I455" s="144" t="s">
        <v>945</v>
      </c>
      <c r="J455" s="144">
        <v>9</v>
      </c>
      <c r="K455" s="144" t="s">
        <v>2385</v>
      </c>
      <c r="L455" s="144" t="s">
        <v>2385</v>
      </c>
      <c r="M455" s="144" t="s">
        <v>2385</v>
      </c>
      <c r="N455" s="144" t="s">
        <v>2385</v>
      </c>
      <c r="O455" s="144" t="s">
        <v>57</v>
      </c>
      <c r="P455" s="144" t="s">
        <v>57</v>
      </c>
      <c r="Q455" s="144" t="s">
        <v>57</v>
      </c>
      <c r="R455" s="144" t="s">
        <v>57</v>
      </c>
      <c r="S455" s="144" t="s">
        <v>2385</v>
      </c>
      <c r="T455" s="144" t="s">
        <v>57</v>
      </c>
      <c r="U455" s="144" t="s">
        <v>2385</v>
      </c>
      <c r="V455" s="144" t="s">
        <v>57</v>
      </c>
      <c r="W455" s="144" t="s">
        <v>2385</v>
      </c>
      <c r="X455" s="144" t="s">
        <v>57</v>
      </c>
      <c r="Y455" s="144" t="s">
        <v>2385</v>
      </c>
      <c r="Z455" s="144" t="s">
        <v>57</v>
      </c>
      <c r="AA455" s="144" t="s">
        <v>57</v>
      </c>
      <c r="AB455" s="144" t="s">
        <v>2385</v>
      </c>
      <c r="AC455" s="144" t="s">
        <v>57</v>
      </c>
      <c r="AD455" s="144" t="s">
        <v>2385</v>
      </c>
      <c r="AE455" s="144" t="s">
        <v>57</v>
      </c>
      <c r="AF455" s="144"/>
      <c r="AG455" s="144" t="s">
        <v>57</v>
      </c>
      <c r="AH455" s="144" t="s">
        <v>57</v>
      </c>
      <c r="AI455" s="144" t="s">
        <v>2385</v>
      </c>
      <c r="AJ455" s="144" t="s">
        <v>2385</v>
      </c>
      <c r="AK455" s="144" t="s">
        <v>2385</v>
      </c>
      <c r="AL455" s="144" t="s">
        <v>57</v>
      </c>
      <c r="AM455" s="144" t="s">
        <v>57</v>
      </c>
      <c r="AN455" s="144" t="s">
        <v>57</v>
      </c>
      <c r="AO455" s="144" t="s">
        <v>57</v>
      </c>
      <c r="AP455" s="150" t="s">
        <v>666</v>
      </c>
      <c r="AQ455" s="144" t="s">
        <v>57</v>
      </c>
      <c r="AR455" s="144" t="s">
        <v>57</v>
      </c>
      <c r="AS455" s="144" t="s">
        <v>57</v>
      </c>
      <c r="AT455" s="144" t="s">
        <v>57</v>
      </c>
      <c r="AU455" s="220" t="str">
        <f t="shared" si="16"/>
        <v>NA</v>
      </c>
    </row>
    <row r="456" spans="1:47">
      <c r="A456" s="220">
        <v>455</v>
      </c>
      <c r="B456" s="144" t="s">
        <v>577</v>
      </c>
      <c r="C456" s="144" t="s">
        <v>578</v>
      </c>
      <c r="D456" s="144">
        <v>2023</v>
      </c>
      <c r="E456" s="144" t="s">
        <v>661</v>
      </c>
      <c r="F456" s="144" t="s">
        <v>734</v>
      </c>
      <c r="G456" s="237" t="s">
        <v>735</v>
      </c>
      <c r="H456" s="234" t="s">
        <v>736</v>
      </c>
      <c r="I456" s="144" t="s">
        <v>975</v>
      </c>
      <c r="J456" s="144">
        <v>9</v>
      </c>
      <c r="K456" s="144" t="s">
        <v>2385</v>
      </c>
      <c r="L456" s="144" t="s">
        <v>2385</v>
      </c>
      <c r="M456" s="144" t="s">
        <v>2385</v>
      </c>
      <c r="N456" s="144" t="s">
        <v>2385</v>
      </c>
      <c r="O456" s="144" t="s">
        <v>57</v>
      </c>
      <c r="P456" s="144" t="s">
        <v>57</v>
      </c>
      <c r="Q456" s="144" t="s">
        <v>57</v>
      </c>
      <c r="R456" s="144" t="s">
        <v>57</v>
      </c>
      <c r="S456" s="144" t="s">
        <v>2385</v>
      </c>
      <c r="T456" s="144" t="s">
        <v>57</v>
      </c>
      <c r="U456" s="144" t="s">
        <v>2385</v>
      </c>
      <c r="V456" s="144" t="s">
        <v>57</v>
      </c>
      <c r="W456" s="144" t="s">
        <v>2385</v>
      </c>
      <c r="X456" s="144" t="s">
        <v>57</v>
      </c>
      <c r="Y456" s="144" t="s">
        <v>2385</v>
      </c>
      <c r="Z456" s="144" t="s">
        <v>57</v>
      </c>
      <c r="AA456" s="144" t="s">
        <v>57</v>
      </c>
      <c r="AB456" s="144" t="s">
        <v>2385</v>
      </c>
      <c r="AC456" s="144" t="s">
        <v>57</v>
      </c>
      <c r="AD456" s="144" t="s">
        <v>2385</v>
      </c>
      <c r="AE456" s="144" t="s">
        <v>57</v>
      </c>
      <c r="AF456" s="144"/>
      <c r="AG456" s="144" t="s">
        <v>57</v>
      </c>
      <c r="AH456" s="144" t="s">
        <v>57</v>
      </c>
      <c r="AI456" s="144" t="s">
        <v>2385</v>
      </c>
      <c r="AJ456" s="144" t="s">
        <v>2385</v>
      </c>
      <c r="AK456" s="144" t="s">
        <v>2385</v>
      </c>
      <c r="AL456" s="144" t="s">
        <v>57</v>
      </c>
      <c r="AM456" s="161" t="s">
        <v>57</v>
      </c>
      <c r="AN456" s="161" t="s">
        <v>57</v>
      </c>
      <c r="AO456" s="161" t="s">
        <v>57</v>
      </c>
      <c r="AP456" s="165" t="s">
        <v>708</v>
      </c>
      <c r="AQ456" s="144" t="s">
        <v>57</v>
      </c>
      <c r="AR456" s="144" t="s">
        <v>57</v>
      </c>
      <c r="AS456" s="144" t="s">
        <v>57</v>
      </c>
      <c r="AT456" s="144" t="s">
        <v>57</v>
      </c>
      <c r="AU456" s="220" t="str">
        <f t="shared" si="16"/>
        <v>NA</v>
      </c>
    </row>
    <row r="457" spans="1:47">
      <c r="A457" s="220">
        <v>456</v>
      </c>
      <c r="B457" s="144" t="s">
        <v>577</v>
      </c>
      <c r="C457" s="144" t="s">
        <v>578</v>
      </c>
      <c r="D457" s="144">
        <v>2023</v>
      </c>
      <c r="E457" s="144" t="s">
        <v>737</v>
      </c>
      <c r="F457" s="144" t="s">
        <v>738</v>
      </c>
      <c r="G457" s="236" t="s">
        <v>739</v>
      </c>
      <c r="H457" s="234" t="s">
        <v>740</v>
      </c>
      <c r="I457" s="144" t="s">
        <v>926</v>
      </c>
      <c r="J457" s="144">
        <v>9</v>
      </c>
      <c r="K457" s="144" t="s">
        <v>2385</v>
      </c>
      <c r="L457" s="144" t="s">
        <v>2385</v>
      </c>
      <c r="M457" s="144" t="s">
        <v>2385</v>
      </c>
      <c r="N457" s="144" t="s">
        <v>2385</v>
      </c>
      <c r="O457" s="144" t="s">
        <v>57</v>
      </c>
      <c r="P457" s="144" t="s">
        <v>57</v>
      </c>
      <c r="Q457" s="144" t="s">
        <v>57</v>
      </c>
      <c r="R457" s="144" t="s">
        <v>57</v>
      </c>
      <c r="S457" s="144" t="s">
        <v>2385</v>
      </c>
      <c r="T457" s="144" t="s">
        <v>57</v>
      </c>
      <c r="U457" s="144" t="s">
        <v>2385</v>
      </c>
      <c r="V457" s="144" t="s">
        <v>57</v>
      </c>
      <c r="W457" s="144" t="s">
        <v>2385</v>
      </c>
      <c r="X457" s="144" t="s">
        <v>57</v>
      </c>
      <c r="Y457" s="144" t="s">
        <v>2385</v>
      </c>
      <c r="Z457" s="233" t="s">
        <v>741</v>
      </c>
      <c r="AA457" s="144" t="s">
        <v>57</v>
      </c>
      <c r="AB457" s="144" t="s">
        <v>2385</v>
      </c>
      <c r="AC457" s="144" t="s">
        <v>57</v>
      </c>
      <c r="AD457" s="144" t="s">
        <v>2385</v>
      </c>
      <c r="AE457" s="144" t="s">
        <v>57</v>
      </c>
      <c r="AF457" s="144"/>
      <c r="AG457" s="144" t="s">
        <v>57</v>
      </c>
      <c r="AH457" s="144" t="s">
        <v>57</v>
      </c>
      <c r="AI457" s="144" t="s">
        <v>2385</v>
      </c>
      <c r="AJ457" s="144" t="s">
        <v>2385</v>
      </c>
      <c r="AK457" s="144" t="s">
        <v>2385</v>
      </c>
      <c r="AL457" s="144" t="s">
        <v>57</v>
      </c>
      <c r="AM457" s="144" t="s">
        <v>57</v>
      </c>
      <c r="AN457" s="144" t="s">
        <v>57</v>
      </c>
      <c r="AO457" s="144" t="s">
        <v>57</v>
      </c>
      <c r="AP457" s="150" t="s">
        <v>742</v>
      </c>
      <c r="AQ457" s="144" t="s">
        <v>57</v>
      </c>
      <c r="AR457" s="144" t="s">
        <v>57</v>
      </c>
      <c r="AS457" s="144" t="s">
        <v>57</v>
      </c>
      <c r="AT457" s="144" t="s">
        <v>57</v>
      </c>
      <c r="AU457" s="220" t="str">
        <f t="shared" si="16"/>
        <v>NA</v>
      </c>
    </row>
    <row r="458" spans="1:47">
      <c r="A458" s="220">
        <v>457</v>
      </c>
      <c r="B458" s="144" t="s">
        <v>577</v>
      </c>
      <c r="C458" s="144" t="s">
        <v>578</v>
      </c>
      <c r="D458" s="144">
        <v>2023</v>
      </c>
      <c r="E458" s="144" t="s">
        <v>737</v>
      </c>
      <c r="F458" s="144" t="s">
        <v>743</v>
      </c>
      <c r="G458" s="237" t="s">
        <v>744</v>
      </c>
      <c r="H458" s="234" t="s">
        <v>745</v>
      </c>
      <c r="I458" s="144" t="s">
        <v>926</v>
      </c>
      <c r="J458" s="144">
        <v>22</v>
      </c>
      <c r="K458" s="144" t="s">
        <v>2385</v>
      </c>
      <c r="L458" s="144" t="s">
        <v>2385</v>
      </c>
      <c r="M458" s="144" t="s">
        <v>2385</v>
      </c>
      <c r="N458" s="144" t="s">
        <v>2385</v>
      </c>
      <c r="O458" s="144" t="s">
        <v>57</v>
      </c>
      <c r="P458" s="144" t="s">
        <v>57</v>
      </c>
      <c r="Q458" s="144" t="s">
        <v>57</v>
      </c>
      <c r="R458" s="144" t="s">
        <v>57</v>
      </c>
      <c r="S458" s="144" t="s">
        <v>2385</v>
      </c>
      <c r="T458" s="144" t="s">
        <v>57</v>
      </c>
      <c r="U458" s="144" t="s">
        <v>2385</v>
      </c>
      <c r="V458" s="144" t="s">
        <v>57</v>
      </c>
      <c r="W458" s="144" t="s">
        <v>2385</v>
      </c>
      <c r="X458" s="144" t="s">
        <v>57</v>
      </c>
      <c r="Y458" s="144" t="s">
        <v>2385</v>
      </c>
      <c r="Z458" s="241" t="s">
        <v>589</v>
      </c>
      <c r="AA458" s="144" t="s">
        <v>57</v>
      </c>
      <c r="AB458" s="144" t="s">
        <v>2385</v>
      </c>
      <c r="AC458" s="144" t="s">
        <v>57</v>
      </c>
      <c r="AD458" s="144" t="s">
        <v>2385</v>
      </c>
      <c r="AE458" s="144" t="s">
        <v>57</v>
      </c>
      <c r="AF458" s="144"/>
      <c r="AG458" s="144" t="s">
        <v>57</v>
      </c>
      <c r="AH458" s="144" t="s">
        <v>57</v>
      </c>
      <c r="AI458" s="144" t="s">
        <v>2385</v>
      </c>
      <c r="AJ458" s="144" t="s">
        <v>2385</v>
      </c>
      <c r="AK458" s="144" t="s">
        <v>2385</v>
      </c>
      <c r="AL458" s="144" t="s">
        <v>57</v>
      </c>
      <c r="AM458" s="144" t="s">
        <v>57</v>
      </c>
      <c r="AN458" s="144" t="s">
        <v>57</v>
      </c>
      <c r="AO458" s="144" t="s">
        <v>57</v>
      </c>
      <c r="AP458" s="150" t="s">
        <v>746</v>
      </c>
      <c r="AQ458" s="144" t="s">
        <v>57</v>
      </c>
      <c r="AR458" s="144" t="s">
        <v>57</v>
      </c>
      <c r="AS458" s="144" t="s">
        <v>57</v>
      </c>
      <c r="AT458" s="144" t="s">
        <v>57</v>
      </c>
      <c r="AU458" s="220" t="str">
        <f t="shared" si="16"/>
        <v>NA</v>
      </c>
    </row>
    <row r="459" spans="1:47">
      <c r="A459" s="220">
        <v>458</v>
      </c>
      <c r="B459" s="144" t="s">
        <v>577</v>
      </c>
      <c r="C459" s="144" t="s">
        <v>578</v>
      </c>
      <c r="D459" s="144">
        <v>2023</v>
      </c>
      <c r="E459" s="144" t="s">
        <v>737</v>
      </c>
      <c r="F459" s="144" t="s">
        <v>747</v>
      </c>
      <c r="G459" s="236" t="s">
        <v>748</v>
      </c>
      <c r="H459" s="234" t="s">
        <v>749</v>
      </c>
      <c r="I459" s="144" t="s">
        <v>929</v>
      </c>
      <c r="J459" s="144">
        <v>15</v>
      </c>
      <c r="K459" s="144" t="s">
        <v>62</v>
      </c>
      <c r="L459" s="144" t="s">
        <v>62</v>
      </c>
      <c r="M459" s="144" t="s">
        <v>2385</v>
      </c>
      <c r="N459" s="144" t="s">
        <v>2385</v>
      </c>
      <c r="O459" s="144" t="s">
        <v>57</v>
      </c>
      <c r="P459" s="144" t="s">
        <v>57</v>
      </c>
      <c r="Q459" s="144" t="s">
        <v>57</v>
      </c>
      <c r="R459" s="144" t="s">
        <v>57</v>
      </c>
      <c r="S459" s="144" t="s">
        <v>2385</v>
      </c>
      <c r="T459" s="144" t="s">
        <v>57</v>
      </c>
      <c r="U459" s="144" t="s">
        <v>2385</v>
      </c>
      <c r="V459" s="144" t="s">
        <v>57</v>
      </c>
      <c r="W459" s="144" t="s">
        <v>2385</v>
      </c>
      <c r="X459" s="144" t="s">
        <v>57</v>
      </c>
      <c r="Y459" s="144" t="s">
        <v>2385</v>
      </c>
      <c r="Z459" s="240" t="s">
        <v>750</v>
      </c>
      <c r="AA459" s="144" t="s">
        <v>57</v>
      </c>
      <c r="AB459" s="144" t="s">
        <v>2385</v>
      </c>
      <c r="AC459" s="144" t="s">
        <v>57</v>
      </c>
      <c r="AD459" s="144" t="s">
        <v>2385</v>
      </c>
      <c r="AE459" s="144" t="s">
        <v>57</v>
      </c>
      <c r="AF459" s="144"/>
      <c r="AG459" s="144" t="s">
        <v>57</v>
      </c>
      <c r="AH459" s="144" t="s">
        <v>57</v>
      </c>
      <c r="AI459" s="144" t="s">
        <v>2385</v>
      </c>
      <c r="AJ459" s="144" t="s">
        <v>2385</v>
      </c>
      <c r="AK459" s="144" t="s">
        <v>2385</v>
      </c>
      <c r="AL459" s="144" t="s">
        <v>57</v>
      </c>
      <c r="AM459" s="161" t="s">
        <v>57</v>
      </c>
      <c r="AN459" s="161" t="s">
        <v>57</v>
      </c>
      <c r="AO459" s="161" t="s">
        <v>57</v>
      </c>
      <c r="AP459" s="165" t="s">
        <v>751</v>
      </c>
      <c r="AQ459" s="144" t="s">
        <v>57</v>
      </c>
      <c r="AR459" s="144" t="s">
        <v>57</v>
      </c>
      <c r="AS459" s="144" t="s">
        <v>57</v>
      </c>
      <c r="AT459" s="144" t="s">
        <v>57</v>
      </c>
      <c r="AU459" s="220" t="str">
        <f t="shared" si="16"/>
        <v>NA</v>
      </c>
    </row>
    <row r="460" spans="1:47">
      <c r="A460" s="220">
        <v>459</v>
      </c>
      <c r="B460" s="144" t="s">
        <v>577</v>
      </c>
      <c r="C460" s="144" t="s">
        <v>578</v>
      </c>
      <c r="D460" s="144">
        <v>2023</v>
      </c>
      <c r="E460" s="144" t="s">
        <v>737</v>
      </c>
      <c r="F460" s="144" t="s">
        <v>752</v>
      </c>
      <c r="G460" s="237" t="s">
        <v>753</v>
      </c>
      <c r="H460" s="242" t="s">
        <v>754</v>
      </c>
      <c r="I460" s="144" t="s">
        <v>929</v>
      </c>
      <c r="J460" s="144">
        <v>7</v>
      </c>
      <c r="K460" s="144" t="s">
        <v>56</v>
      </c>
      <c r="L460" s="144" t="s">
        <v>56</v>
      </c>
      <c r="M460" s="144" t="s">
        <v>2385</v>
      </c>
      <c r="N460" s="144" t="s">
        <v>2385</v>
      </c>
      <c r="O460" s="144" t="s">
        <v>57</v>
      </c>
      <c r="P460" s="144" t="s">
        <v>57</v>
      </c>
      <c r="Q460" s="144" t="s">
        <v>57</v>
      </c>
      <c r="R460" s="144" t="s">
        <v>57</v>
      </c>
      <c r="S460" s="144" t="s">
        <v>2385</v>
      </c>
      <c r="T460" s="144" t="s">
        <v>57</v>
      </c>
      <c r="U460" s="144" t="s">
        <v>56</v>
      </c>
      <c r="V460" s="233" t="s">
        <v>755</v>
      </c>
      <c r="W460" s="144" t="s">
        <v>2385</v>
      </c>
      <c r="X460" s="144" t="s">
        <v>57</v>
      </c>
      <c r="Y460" s="144" t="s">
        <v>2385</v>
      </c>
      <c r="Z460" s="233" t="s">
        <v>756</v>
      </c>
      <c r="AA460" s="144" t="s">
        <v>57</v>
      </c>
      <c r="AB460" s="144" t="s">
        <v>2385</v>
      </c>
      <c r="AC460" s="144" t="s">
        <v>57</v>
      </c>
      <c r="AD460" s="144" t="s">
        <v>2385</v>
      </c>
      <c r="AE460" s="144" t="s">
        <v>57</v>
      </c>
      <c r="AF460" s="144"/>
      <c r="AG460" s="144" t="s">
        <v>57</v>
      </c>
      <c r="AH460" s="144" t="s">
        <v>57</v>
      </c>
      <c r="AI460" s="144" t="s">
        <v>2385</v>
      </c>
      <c r="AJ460" s="144" t="s">
        <v>2385</v>
      </c>
      <c r="AK460" s="144" t="s">
        <v>2385</v>
      </c>
      <c r="AL460" s="144" t="s">
        <v>57</v>
      </c>
      <c r="AM460" s="161" t="s">
        <v>57</v>
      </c>
      <c r="AN460" s="161" t="s">
        <v>57</v>
      </c>
      <c r="AO460" s="161" t="s">
        <v>57</v>
      </c>
      <c r="AP460" s="161" t="s">
        <v>757</v>
      </c>
      <c r="AQ460" s="144" t="s">
        <v>57</v>
      </c>
      <c r="AR460" s="144" t="s">
        <v>57</v>
      </c>
      <c r="AS460" s="144" t="s">
        <v>57</v>
      </c>
      <c r="AT460" s="144" t="s">
        <v>57</v>
      </c>
      <c r="AU460" s="220" t="str">
        <f t="shared" si="16"/>
        <v>NA</v>
      </c>
    </row>
    <row r="461" spans="1:47">
      <c r="A461" s="220">
        <v>460</v>
      </c>
      <c r="B461" s="144" t="s">
        <v>577</v>
      </c>
      <c r="C461" s="144" t="s">
        <v>578</v>
      </c>
      <c r="D461" s="144">
        <v>2023</v>
      </c>
      <c r="E461" s="144" t="s">
        <v>737</v>
      </c>
      <c r="F461" s="144" t="s">
        <v>758</v>
      </c>
      <c r="G461" s="237" t="s">
        <v>759</v>
      </c>
      <c r="H461" s="234" t="s">
        <v>760</v>
      </c>
      <c r="I461" s="144" t="s">
        <v>935</v>
      </c>
      <c r="J461" s="144">
        <v>24</v>
      </c>
      <c r="K461" s="144" t="s">
        <v>62</v>
      </c>
      <c r="L461" s="144" t="s">
        <v>62</v>
      </c>
      <c r="M461" s="144" t="s">
        <v>62</v>
      </c>
      <c r="N461" s="144" t="s">
        <v>62</v>
      </c>
      <c r="O461" s="144" t="s">
        <v>57</v>
      </c>
      <c r="P461" s="144" t="s">
        <v>57</v>
      </c>
      <c r="Q461" s="144" t="s">
        <v>57</v>
      </c>
      <c r="R461" s="144" t="s">
        <v>57</v>
      </c>
      <c r="S461" s="144" t="s">
        <v>56</v>
      </c>
      <c r="T461" s="144" t="s">
        <v>761</v>
      </c>
      <c r="U461" s="144" t="s">
        <v>56</v>
      </c>
      <c r="V461" s="233" t="s">
        <v>762</v>
      </c>
      <c r="W461" s="144" t="s">
        <v>62</v>
      </c>
      <c r="X461" s="144" t="s">
        <v>62</v>
      </c>
      <c r="Y461" s="144" t="s">
        <v>2385</v>
      </c>
      <c r="Z461" s="236" t="s">
        <v>763</v>
      </c>
      <c r="AA461" s="144" t="s">
        <v>56</v>
      </c>
      <c r="AB461" s="144" t="s">
        <v>62</v>
      </c>
      <c r="AC461" s="144" t="s">
        <v>57</v>
      </c>
      <c r="AD461" s="144" t="s">
        <v>2385</v>
      </c>
      <c r="AE461" s="144" t="s">
        <v>57</v>
      </c>
      <c r="AF461" s="144"/>
      <c r="AG461" s="144" t="s">
        <v>56</v>
      </c>
      <c r="AH461" s="144">
        <v>70</v>
      </c>
      <c r="AI461" s="144" t="s">
        <v>56</v>
      </c>
      <c r="AJ461" s="220" t="s">
        <v>4436</v>
      </c>
      <c r="AK461" s="144" t="s">
        <v>62</v>
      </c>
      <c r="AL461" s="144" t="s">
        <v>57</v>
      </c>
      <c r="AM461" s="161" t="s">
        <v>57</v>
      </c>
      <c r="AN461" s="161" t="s">
        <v>57</v>
      </c>
      <c r="AO461" s="161" t="s">
        <v>57</v>
      </c>
      <c r="AP461" s="161" t="s">
        <v>764</v>
      </c>
      <c r="AQ461" s="144" t="s">
        <v>57</v>
      </c>
      <c r="AR461" s="144" t="s">
        <v>57</v>
      </c>
      <c r="AS461" s="144">
        <v>70</v>
      </c>
      <c r="AT461" s="144" t="s">
        <v>57</v>
      </c>
      <c r="AU461" s="220" t="s">
        <v>62</v>
      </c>
    </row>
    <row r="462" spans="1:47">
      <c r="A462" s="220">
        <v>461</v>
      </c>
      <c r="B462" s="144" t="s">
        <v>577</v>
      </c>
      <c r="C462" s="144" t="s">
        <v>578</v>
      </c>
      <c r="D462" s="144">
        <v>2023</v>
      </c>
      <c r="E462" s="144" t="s">
        <v>737</v>
      </c>
      <c r="F462" s="144" t="s">
        <v>765</v>
      </c>
      <c r="G462" s="236" t="s">
        <v>766</v>
      </c>
      <c r="H462" s="233" t="s">
        <v>767</v>
      </c>
      <c r="I462" s="144" t="s">
        <v>935</v>
      </c>
      <c r="J462" s="144">
        <v>18</v>
      </c>
      <c r="K462" s="144" t="s">
        <v>62</v>
      </c>
      <c r="L462" s="144" t="s">
        <v>62</v>
      </c>
      <c r="M462" s="144" t="s">
        <v>62</v>
      </c>
      <c r="N462" s="144" t="s">
        <v>62</v>
      </c>
      <c r="O462" s="144" t="s">
        <v>57</v>
      </c>
      <c r="P462" s="144" t="s">
        <v>57</v>
      </c>
      <c r="Q462" s="144" t="s">
        <v>57</v>
      </c>
      <c r="R462" s="144" t="s">
        <v>57</v>
      </c>
      <c r="S462" s="144" t="s">
        <v>56</v>
      </c>
      <c r="T462" s="144" t="s">
        <v>768</v>
      </c>
      <c r="U462" s="144" t="s">
        <v>56</v>
      </c>
      <c r="V462" s="144" t="s">
        <v>769</v>
      </c>
      <c r="W462" s="144" t="s">
        <v>56</v>
      </c>
      <c r="X462" s="144" t="s">
        <v>770</v>
      </c>
      <c r="Y462" s="144" t="s">
        <v>62</v>
      </c>
      <c r="Z462" s="236" t="s">
        <v>771</v>
      </c>
      <c r="AA462" s="144" t="s">
        <v>62</v>
      </c>
      <c r="AB462" s="144" t="s">
        <v>62</v>
      </c>
      <c r="AC462" s="144" t="s">
        <v>57</v>
      </c>
      <c r="AD462" s="144" t="s">
        <v>2385</v>
      </c>
      <c r="AE462" s="144" t="s">
        <v>57</v>
      </c>
      <c r="AF462" s="144"/>
      <c r="AG462" s="144" t="s">
        <v>56</v>
      </c>
      <c r="AH462" s="144">
        <v>255</v>
      </c>
      <c r="AI462" s="144" t="s">
        <v>62</v>
      </c>
      <c r="AJ462" s="144" t="s">
        <v>2385</v>
      </c>
      <c r="AK462" s="144" t="s">
        <v>62</v>
      </c>
      <c r="AL462" s="144" t="s">
        <v>57</v>
      </c>
      <c r="AM462" s="161" t="s">
        <v>57</v>
      </c>
      <c r="AN462" s="161" t="s">
        <v>57</v>
      </c>
      <c r="AO462" s="161" t="s">
        <v>57</v>
      </c>
      <c r="AP462" s="161" t="s">
        <v>764</v>
      </c>
      <c r="AQ462" s="144" t="s">
        <v>57</v>
      </c>
      <c r="AR462" s="144" t="s">
        <v>57</v>
      </c>
      <c r="AS462" s="144">
        <v>201</v>
      </c>
      <c r="AT462" s="144">
        <v>54</v>
      </c>
      <c r="AU462" s="220" t="s">
        <v>62</v>
      </c>
    </row>
    <row r="463" spans="1:47">
      <c r="A463" s="220">
        <v>462</v>
      </c>
      <c r="B463" s="144" t="s">
        <v>577</v>
      </c>
      <c r="C463" s="144" t="s">
        <v>578</v>
      </c>
      <c r="D463" s="144">
        <v>2023</v>
      </c>
      <c r="E463" s="144" t="s">
        <v>737</v>
      </c>
      <c r="F463" s="144" t="s">
        <v>772</v>
      </c>
      <c r="G463" s="236" t="s">
        <v>773</v>
      </c>
      <c r="H463" s="234" t="s">
        <v>774</v>
      </c>
      <c r="I463" s="144" t="s">
        <v>935</v>
      </c>
      <c r="J463" s="144">
        <v>22</v>
      </c>
      <c r="K463" s="144" t="s">
        <v>62</v>
      </c>
      <c r="L463" s="144" t="s">
        <v>62</v>
      </c>
      <c r="M463" s="144" t="s">
        <v>62</v>
      </c>
      <c r="N463" s="144" t="s">
        <v>62</v>
      </c>
      <c r="O463" s="144" t="s">
        <v>57</v>
      </c>
      <c r="P463" s="144" t="s">
        <v>57</v>
      </c>
      <c r="Q463" s="144" t="s">
        <v>57</v>
      </c>
      <c r="R463" s="144" t="s">
        <v>57</v>
      </c>
      <c r="S463" s="144" t="s">
        <v>62</v>
      </c>
      <c r="T463" s="144" t="s">
        <v>57</v>
      </c>
      <c r="U463" s="144" t="s">
        <v>62</v>
      </c>
      <c r="V463" s="144" t="s">
        <v>57</v>
      </c>
      <c r="W463" s="144" t="s">
        <v>62</v>
      </c>
      <c r="X463" s="144" t="s">
        <v>57</v>
      </c>
      <c r="Y463" s="144" t="s">
        <v>2385</v>
      </c>
      <c r="Z463" s="236" t="s">
        <v>775</v>
      </c>
      <c r="AA463" s="144" t="s">
        <v>62</v>
      </c>
      <c r="AB463" s="144" t="s">
        <v>62</v>
      </c>
      <c r="AC463" s="144" t="s">
        <v>57</v>
      </c>
      <c r="AD463" s="144" t="s">
        <v>2385</v>
      </c>
      <c r="AE463" s="144" t="s">
        <v>57</v>
      </c>
      <c r="AF463" s="144"/>
      <c r="AG463" s="144" t="s">
        <v>56</v>
      </c>
      <c r="AH463" s="144">
        <v>45</v>
      </c>
      <c r="AI463" s="144" t="s">
        <v>62</v>
      </c>
      <c r="AJ463" s="144" t="s">
        <v>2385</v>
      </c>
      <c r="AK463" s="144" t="s">
        <v>62</v>
      </c>
      <c r="AL463" s="144" t="s">
        <v>57</v>
      </c>
      <c r="AM463" s="144" t="s">
        <v>57</v>
      </c>
      <c r="AN463" s="144" t="s">
        <v>57</v>
      </c>
      <c r="AO463" s="144" t="s">
        <v>57</v>
      </c>
      <c r="AP463" s="144" t="s">
        <v>764</v>
      </c>
      <c r="AQ463" s="144" t="s">
        <v>57</v>
      </c>
      <c r="AR463" s="144" t="s">
        <v>57</v>
      </c>
      <c r="AS463" s="144">
        <v>20</v>
      </c>
      <c r="AT463" s="144">
        <v>25</v>
      </c>
      <c r="AU463" s="220" t="s">
        <v>62</v>
      </c>
    </row>
    <row r="464" spans="1:47">
      <c r="A464" s="220">
        <v>463</v>
      </c>
      <c r="B464" s="144" t="s">
        <v>577</v>
      </c>
      <c r="C464" s="144" t="s">
        <v>578</v>
      </c>
      <c r="D464" s="144">
        <v>2023</v>
      </c>
      <c r="E464" s="144" t="s">
        <v>737</v>
      </c>
      <c r="F464" s="144" t="s">
        <v>776</v>
      </c>
      <c r="G464" s="236" t="s">
        <v>777</v>
      </c>
      <c r="H464" s="234" t="s">
        <v>778</v>
      </c>
      <c r="I464" s="144" t="s">
        <v>935</v>
      </c>
      <c r="J464" s="144">
        <v>18</v>
      </c>
      <c r="K464" s="144" t="s">
        <v>62</v>
      </c>
      <c r="L464" s="144" t="s">
        <v>62</v>
      </c>
      <c r="M464" s="144" t="s">
        <v>62</v>
      </c>
      <c r="N464" s="144" t="s">
        <v>62</v>
      </c>
      <c r="O464" s="144" t="s">
        <v>57</v>
      </c>
      <c r="P464" s="144" t="s">
        <v>57</v>
      </c>
      <c r="Q464" s="144" t="s">
        <v>57</v>
      </c>
      <c r="R464" s="144" t="s">
        <v>57</v>
      </c>
      <c r="S464" s="144" t="s">
        <v>62</v>
      </c>
      <c r="T464" s="144" t="s">
        <v>57</v>
      </c>
      <c r="U464" s="144" t="s">
        <v>62</v>
      </c>
      <c r="V464" s="144" t="s">
        <v>57</v>
      </c>
      <c r="W464" s="144" t="s">
        <v>62</v>
      </c>
      <c r="X464" s="144" t="s">
        <v>57</v>
      </c>
      <c r="Y464" s="144" t="s">
        <v>2385</v>
      </c>
      <c r="Z464" s="237" t="s">
        <v>779</v>
      </c>
      <c r="AA464" s="144" t="s">
        <v>62</v>
      </c>
      <c r="AB464" s="144" t="s">
        <v>62</v>
      </c>
      <c r="AC464" s="144" t="s">
        <v>57</v>
      </c>
      <c r="AD464" s="144" t="s">
        <v>2385</v>
      </c>
      <c r="AE464" s="144" t="s">
        <v>57</v>
      </c>
      <c r="AF464" s="144"/>
      <c r="AG464" s="144" t="s">
        <v>56</v>
      </c>
      <c r="AH464" s="144">
        <v>22</v>
      </c>
      <c r="AI464" s="144" t="s">
        <v>62</v>
      </c>
      <c r="AJ464" s="144" t="s">
        <v>2385</v>
      </c>
      <c r="AK464" s="144" t="s">
        <v>62</v>
      </c>
      <c r="AL464" s="144" t="s">
        <v>57</v>
      </c>
      <c r="AM464" s="144" t="s">
        <v>57</v>
      </c>
      <c r="AN464" s="144" t="s">
        <v>57</v>
      </c>
      <c r="AO464" s="144" t="s">
        <v>57</v>
      </c>
      <c r="AP464" s="144" t="s">
        <v>764</v>
      </c>
      <c r="AQ464" s="144" t="s">
        <v>57</v>
      </c>
      <c r="AR464" s="144" t="s">
        <v>57</v>
      </c>
      <c r="AS464" s="144">
        <v>13</v>
      </c>
      <c r="AT464" s="144">
        <v>9</v>
      </c>
      <c r="AU464" s="220" t="s">
        <v>56</v>
      </c>
    </row>
    <row r="465" spans="1:49">
      <c r="A465" s="220">
        <v>464</v>
      </c>
      <c r="B465" s="144" t="s">
        <v>577</v>
      </c>
      <c r="C465" s="144" t="s">
        <v>578</v>
      </c>
      <c r="D465" s="144">
        <v>2023</v>
      </c>
      <c r="E465" s="144" t="s">
        <v>737</v>
      </c>
      <c r="F465" s="144" t="s">
        <v>580</v>
      </c>
      <c r="G465" s="236" t="s">
        <v>780</v>
      </c>
      <c r="H465" s="233" t="s">
        <v>781</v>
      </c>
      <c r="I465" s="144" t="s">
        <v>4423</v>
      </c>
      <c r="J465" s="144">
        <v>14</v>
      </c>
      <c r="K465" s="144" t="s">
        <v>2385</v>
      </c>
      <c r="L465" s="144" t="s">
        <v>2385</v>
      </c>
      <c r="M465" s="144" t="s">
        <v>2385</v>
      </c>
      <c r="N465" s="144" t="s">
        <v>2385</v>
      </c>
      <c r="O465" s="144" t="s">
        <v>57</v>
      </c>
      <c r="P465" s="144" t="s">
        <v>57</v>
      </c>
      <c r="Q465" s="144" t="s">
        <v>57</v>
      </c>
      <c r="R465" s="144" t="s">
        <v>57</v>
      </c>
      <c r="S465" s="144" t="s">
        <v>2385</v>
      </c>
      <c r="T465" s="144" t="s">
        <v>57</v>
      </c>
      <c r="U465" s="144" t="s">
        <v>2385</v>
      </c>
      <c r="V465" s="144" t="s">
        <v>57</v>
      </c>
      <c r="W465" s="144" t="s">
        <v>2385</v>
      </c>
      <c r="X465" s="144" t="s">
        <v>57</v>
      </c>
      <c r="Y465" s="144" t="s">
        <v>2385</v>
      </c>
      <c r="Z465" s="144" t="s">
        <v>57</v>
      </c>
      <c r="AA465" s="144" t="s">
        <v>57</v>
      </c>
      <c r="AB465" s="144" t="s">
        <v>2385</v>
      </c>
      <c r="AC465" s="144" t="s">
        <v>57</v>
      </c>
      <c r="AD465" s="144" t="s">
        <v>2385</v>
      </c>
      <c r="AE465" s="144" t="s">
        <v>57</v>
      </c>
      <c r="AF465" s="144"/>
      <c r="AG465" s="144" t="s">
        <v>57</v>
      </c>
      <c r="AH465" s="144" t="s">
        <v>57</v>
      </c>
      <c r="AI465" s="144" t="s">
        <v>2385</v>
      </c>
      <c r="AJ465" s="144" t="s">
        <v>2385</v>
      </c>
      <c r="AK465" s="144" t="s">
        <v>2385</v>
      </c>
      <c r="AL465" s="144" t="s">
        <v>57</v>
      </c>
      <c r="AM465" s="161" t="s">
        <v>57</v>
      </c>
      <c r="AN465" s="161" t="s">
        <v>57</v>
      </c>
      <c r="AO465" s="161" t="s">
        <v>57</v>
      </c>
      <c r="AP465" s="165" t="s">
        <v>751</v>
      </c>
      <c r="AQ465" s="144" t="s">
        <v>57</v>
      </c>
      <c r="AR465" s="144" t="s">
        <v>57</v>
      </c>
      <c r="AS465" s="144" t="s">
        <v>57</v>
      </c>
      <c r="AT465" s="144" t="s">
        <v>57</v>
      </c>
      <c r="AU465" s="220" t="str">
        <f t="shared" ref="AU465:AU483" si="17">IF(OR(AB465="NA"), "NA", IF(OR(AB465="Yes", AB465="yes"), "No", IF(AND(I465="Original", AB465="No"), "?", "")))</f>
        <v>NA</v>
      </c>
    </row>
    <row r="466" spans="1:49">
      <c r="A466" s="220">
        <v>465</v>
      </c>
      <c r="B466" s="144" t="s">
        <v>577</v>
      </c>
      <c r="C466" s="144" t="s">
        <v>578</v>
      </c>
      <c r="D466" s="144">
        <v>2023</v>
      </c>
      <c r="E466" s="144" t="s">
        <v>737</v>
      </c>
      <c r="F466" s="144" t="s">
        <v>782</v>
      </c>
      <c r="G466" s="236" t="s">
        <v>783</v>
      </c>
      <c r="H466" s="234" t="s">
        <v>781</v>
      </c>
      <c r="I466" s="144" t="s">
        <v>945</v>
      </c>
      <c r="J466" s="144">
        <v>14</v>
      </c>
      <c r="K466" s="144" t="s">
        <v>2385</v>
      </c>
      <c r="L466" s="144" t="s">
        <v>2385</v>
      </c>
      <c r="M466" s="144" t="s">
        <v>2385</v>
      </c>
      <c r="N466" s="144" t="s">
        <v>2385</v>
      </c>
      <c r="O466" s="144" t="s">
        <v>57</v>
      </c>
      <c r="P466" s="144" t="s">
        <v>57</v>
      </c>
      <c r="Q466" s="144" t="s">
        <v>57</v>
      </c>
      <c r="R466" s="144" t="s">
        <v>57</v>
      </c>
      <c r="S466" s="144" t="s">
        <v>2385</v>
      </c>
      <c r="T466" s="144" t="s">
        <v>57</v>
      </c>
      <c r="U466" s="144" t="s">
        <v>2385</v>
      </c>
      <c r="V466" s="144" t="s">
        <v>57</v>
      </c>
      <c r="W466" s="144" t="s">
        <v>2385</v>
      </c>
      <c r="X466" s="144" t="s">
        <v>57</v>
      </c>
      <c r="Y466" s="144" t="s">
        <v>2385</v>
      </c>
      <c r="Z466" s="144" t="s">
        <v>57</v>
      </c>
      <c r="AA466" s="144" t="s">
        <v>57</v>
      </c>
      <c r="AB466" s="144" t="s">
        <v>2385</v>
      </c>
      <c r="AC466" s="144" t="s">
        <v>57</v>
      </c>
      <c r="AD466" s="144" t="s">
        <v>2385</v>
      </c>
      <c r="AE466" s="144" t="s">
        <v>57</v>
      </c>
      <c r="AF466" s="144"/>
      <c r="AG466" s="144" t="s">
        <v>57</v>
      </c>
      <c r="AH466" s="144" t="s">
        <v>57</v>
      </c>
      <c r="AI466" s="144" t="s">
        <v>2385</v>
      </c>
      <c r="AJ466" s="144" t="s">
        <v>2385</v>
      </c>
      <c r="AK466" s="144" t="s">
        <v>2385</v>
      </c>
      <c r="AL466" s="144" t="s">
        <v>57</v>
      </c>
      <c r="AM466" s="144" t="s">
        <v>57</v>
      </c>
      <c r="AN466" s="144" t="s">
        <v>57</v>
      </c>
      <c r="AO466" s="144" t="s">
        <v>57</v>
      </c>
      <c r="AP466" s="150" t="s">
        <v>751</v>
      </c>
      <c r="AQ466" s="144" t="s">
        <v>57</v>
      </c>
      <c r="AR466" s="144" t="s">
        <v>57</v>
      </c>
      <c r="AS466" s="144" t="s">
        <v>57</v>
      </c>
      <c r="AT466" s="144" t="s">
        <v>57</v>
      </c>
      <c r="AU466" s="220" t="str">
        <f t="shared" si="17"/>
        <v>NA</v>
      </c>
    </row>
    <row r="467" spans="1:49">
      <c r="A467" s="220">
        <v>466</v>
      </c>
      <c r="B467" s="144" t="s">
        <v>577</v>
      </c>
      <c r="C467" s="144" t="s">
        <v>578</v>
      </c>
      <c r="D467" s="144">
        <v>2023</v>
      </c>
      <c r="E467" s="144" t="s">
        <v>737</v>
      </c>
      <c r="F467" s="144" t="s">
        <v>638</v>
      </c>
      <c r="G467" s="237" t="s">
        <v>784</v>
      </c>
      <c r="H467" s="234" t="s">
        <v>785</v>
      </c>
      <c r="I467" s="144" t="s">
        <v>4423</v>
      </c>
      <c r="J467" s="144">
        <v>14</v>
      </c>
      <c r="K467" s="144" t="s">
        <v>2385</v>
      </c>
      <c r="L467" s="144" t="s">
        <v>2385</v>
      </c>
      <c r="M467" s="144" t="s">
        <v>2385</v>
      </c>
      <c r="N467" s="144" t="s">
        <v>2385</v>
      </c>
      <c r="O467" s="144" t="s">
        <v>57</v>
      </c>
      <c r="P467" s="144" t="s">
        <v>57</v>
      </c>
      <c r="Q467" s="144" t="s">
        <v>57</v>
      </c>
      <c r="R467" s="144" t="s">
        <v>57</v>
      </c>
      <c r="S467" s="144" t="s">
        <v>2385</v>
      </c>
      <c r="T467" s="144" t="s">
        <v>57</v>
      </c>
      <c r="U467" s="144" t="s">
        <v>2385</v>
      </c>
      <c r="V467" s="144" t="s">
        <v>57</v>
      </c>
      <c r="W467" s="144" t="s">
        <v>2385</v>
      </c>
      <c r="X467" s="144" t="s">
        <v>57</v>
      </c>
      <c r="Y467" s="144" t="s">
        <v>2385</v>
      </c>
      <c r="Z467" s="144" t="s">
        <v>57</v>
      </c>
      <c r="AA467" s="144" t="s">
        <v>57</v>
      </c>
      <c r="AB467" s="144" t="s">
        <v>2385</v>
      </c>
      <c r="AC467" s="144" t="s">
        <v>57</v>
      </c>
      <c r="AD467" s="144" t="s">
        <v>2385</v>
      </c>
      <c r="AE467" s="144" t="s">
        <v>57</v>
      </c>
      <c r="AF467" s="144"/>
      <c r="AG467" s="144" t="s">
        <v>57</v>
      </c>
      <c r="AH467" s="144" t="s">
        <v>57</v>
      </c>
      <c r="AI467" s="144" t="s">
        <v>2385</v>
      </c>
      <c r="AJ467" s="144" t="s">
        <v>2385</v>
      </c>
      <c r="AK467" s="144" t="s">
        <v>2385</v>
      </c>
      <c r="AL467" s="144" t="s">
        <v>57</v>
      </c>
      <c r="AM467" s="161" t="s">
        <v>57</v>
      </c>
      <c r="AN467" s="161" t="s">
        <v>57</v>
      </c>
      <c r="AO467" s="161" t="s">
        <v>57</v>
      </c>
      <c r="AP467" s="165" t="s">
        <v>786</v>
      </c>
      <c r="AQ467" s="144" t="s">
        <v>57</v>
      </c>
      <c r="AR467" s="144" t="s">
        <v>57</v>
      </c>
      <c r="AS467" s="144" t="s">
        <v>57</v>
      </c>
      <c r="AT467" s="144" t="s">
        <v>57</v>
      </c>
      <c r="AU467" s="220" t="str">
        <f t="shared" si="17"/>
        <v>NA</v>
      </c>
    </row>
    <row r="468" spans="1:49">
      <c r="A468" s="220">
        <v>467</v>
      </c>
      <c r="B468" s="144" t="s">
        <v>577</v>
      </c>
      <c r="C468" s="144" t="s">
        <v>578</v>
      </c>
      <c r="D468" s="144">
        <v>2023</v>
      </c>
      <c r="E468" s="144" t="s">
        <v>737</v>
      </c>
      <c r="F468" s="144" t="s">
        <v>787</v>
      </c>
      <c r="G468" s="236" t="s">
        <v>788</v>
      </c>
      <c r="H468" s="233" t="s">
        <v>789</v>
      </c>
      <c r="I468" s="144" t="s">
        <v>945</v>
      </c>
      <c r="J468" s="144">
        <v>14</v>
      </c>
      <c r="K468" s="144" t="s">
        <v>2385</v>
      </c>
      <c r="L468" s="144" t="s">
        <v>2385</v>
      </c>
      <c r="M468" s="144" t="s">
        <v>2385</v>
      </c>
      <c r="N468" s="144" t="s">
        <v>2385</v>
      </c>
      <c r="O468" s="144" t="s">
        <v>57</v>
      </c>
      <c r="P468" s="144" t="s">
        <v>57</v>
      </c>
      <c r="Q468" s="144" t="s">
        <v>57</v>
      </c>
      <c r="R468" s="144" t="s">
        <v>57</v>
      </c>
      <c r="S468" s="144" t="s">
        <v>2385</v>
      </c>
      <c r="T468" s="144" t="s">
        <v>57</v>
      </c>
      <c r="U468" s="144" t="s">
        <v>2385</v>
      </c>
      <c r="V468" s="144" t="s">
        <v>57</v>
      </c>
      <c r="W468" s="144" t="s">
        <v>2385</v>
      </c>
      <c r="X468" s="144" t="s">
        <v>57</v>
      </c>
      <c r="Y468" s="144" t="s">
        <v>2385</v>
      </c>
      <c r="Z468" s="144" t="s">
        <v>57</v>
      </c>
      <c r="AA468" s="144" t="s">
        <v>57</v>
      </c>
      <c r="AB468" s="144" t="s">
        <v>2385</v>
      </c>
      <c r="AC468" s="144" t="s">
        <v>57</v>
      </c>
      <c r="AD468" s="144" t="s">
        <v>2385</v>
      </c>
      <c r="AE468" s="144" t="s">
        <v>57</v>
      </c>
      <c r="AF468" s="144"/>
      <c r="AG468" s="144" t="s">
        <v>57</v>
      </c>
      <c r="AH468" s="144" t="s">
        <v>57</v>
      </c>
      <c r="AI468" s="144" t="s">
        <v>2385</v>
      </c>
      <c r="AJ468" s="144" t="s">
        <v>2385</v>
      </c>
      <c r="AK468" s="144" t="s">
        <v>2385</v>
      </c>
      <c r="AL468" s="144" t="s">
        <v>57</v>
      </c>
      <c r="AM468" s="144" t="s">
        <v>57</v>
      </c>
      <c r="AN468" s="144" t="s">
        <v>57</v>
      </c>
      <c r="AO468" s="144" t="s">
        <v>57</v>
      </c>
      <c r="AP468" s="150" t="s">
        <v>786</v>
      </c>
      <c r="AQ468" s="144" t="s">
        <v>57</v>
      </c>
      <c r="AR468" s="144" t="s">
        <v>57</v>
      </c>
      <c r="AS468" s="144" t="s">
        <v>57</v>
      </c>
      <c r="AT468" s="144" t="s">
        <v>57</v>
      </c>
      <c r="AU468" s="220" t="str">
        <f t="shared" si="17"/>
        <v>NA</v>
      </c>
    </row>
    <row r="469" spans="1:49">
      <c r="A469" s="220">
        <v>468</v>
      </c>
      <c r="B469" s="144" t="s">
        <v>577</v>
      </c>
      <c r="C469" s="144" t="s">
        <v>578</v>
      </c>
      <c r="D469" s="144">
        <v>2023</v>
      </c>
      <c r="E469" s="144" t="s">
        <v>737</v>
      </c>
      <c r="F469" s="144" t="s">
        <v>633</v>
      </c>
      <c r="G469" s="237" t="s">
        <v>790</v>
      </c>
      <c r="H469" s="234" t="s">
        <v>791</v>
      </c>
      <c r="I469" s="144" t="s">
        <v>4423</v>
      </c>
      <c r="J469" s="144">
        <v>18</v>
      </c>
      <c r="K469" s="144" t="s">
        <v>2385</v>
      </c>
      <c r="L469" s="144" t="s">
        <v>2385</v>
      </c>
      <c r="M469" s="144" t="s">
        <v>2385</v>
      </c>
      <c r="N469" s="144" t="s">
        <v>2385</v>
      </c>
      <c r="O469" s="144" t="s">
        <v>57</v>
      </c>
      <c r="P469" s="144" t="s">
        <v>57</v>
      </c>
      <c r="Q469" s="144" t="s">
        <v>57</v>
      </c>
      <c r="R469" s="144" t="s">
        <v>57</v>
      </c>
      <c r="S469" s="144" t="s">
        <v>2385</v>
      </c>
      <c r="T469" s="144" t="s">
        <v>57</v>
      </c>
      <c r="U469" s="144" t="s">
        <v>2385</v>
      </c>
      <c r="V469" s="144" t="s">
        <v>57</v>
      </c>
      <c r="W469" s="144" t="s">
        <v>2385</v>
      </c>
      <c r="X469" s="144" t="s">
        <v>57</v>
      </c>
      <c r="Y469" s="144" t="s">
        <v>2385</v>
      </c>
      <c r="Z469" s="144" t="s">
        <v>57</v>
      </c>
      <c r="AA469" s="144" t="s">
        <v>57</v>
      </c>
      <c r="AB469" s="144" t="s">
        <v>2385</v>
      </c>
      <c r="AC469" s="144" t="s">
        <v>57</v>
      </c>
      <c r="AD469" s="144" t="s">
        <v>2385</v>
      </c>
      <c r="AE469" s="144" t="s">
        <v>57</v>
      </c>
      <c r="AF469" s="144"/>
      <c r="AG469" s="144" t="s">
        <v>57</v>
      </c>
      <c r="AH469" s="144" t="s">
        <v>57</v>
      </c>
      <c r="AI469" s="144" t="s">
        <v>2385</v>
      </c>
      <c r="AJ469" s="144" t="s">
        <v>2385</v>
      </c>
      <c r="AK469" s="144" t="s">
        <v>2385</v>
      </c>
      <c r="AL469" s="144" t="s">
        <v>57</v>
      </c>
      <c r="AM469" s="161" t="s">
        <v>57</v>
      </c>
      <c r="AN469" s="161" t="s">
        <v>57</v>
      </c>
      <c r="AO469" s="161" t="s">
        <v>57</v>
      </c>
      <c r="AP469" s="165" t="s">
        <v>751</v>
      </c>
      <c r="AQ469" s="144" t="s">
        <v>57</v>
      </c>
      <c r="AR469" s="144" t="s">
        <v>57</v>
      </c>
      <c r="AS469" s="144" t="s">
        <v>57</v>
      </c>
      <c r="AT469" s="144" t="s">
        <v>57</v>
      </c>
      <c r="AU469" s="220" t="str">
        <f t="shared" si="17"/>
        <v>NA</v>
      </c>
    </row>
    <row r="470" spans="1:49">
      <c r="A470" s="220">
        <v>469</v>
      </c>
      <c r="B470" s="144" t="s">
        <v>577</v>
      </c>
      <c r="C470" s="144" t="s">
        <v>578</v>
      </c>
      <c r="D470" s="144">
        <v>2023</v>
      </c>
      <c r="E470" s="144" t="s">
        <v>737</v>
      </c>
      <c r="F470" s="144" t="s">
        <v>792</v>
      </c>
      <c r="G470" s="237" t="s">
        <v>793</v>
      </c>
      <c r="H470" s="233" t="s">
        <v>794</v>
      </c>
      <c r="I470" s="144" t="s">
        <v>945</v>
      </c>
      <c r="J470" s="144">
        <v>18</v>
      </c>
      <c r="K470" s="144" t="s">
        <v>2385</v>
      </c>
      <c r="L470" s="144" t="s">
        <v>2385</v>
      </c>
      <c r="M470" s="144" t="s">
        <v>2385</v>
      </c>
      <c r="N470" s="144" t="s">
        <v>2385</v>
      </c>
      <c r="O470" s="144" t="s">
        <v>57</v>
      </c>
      <c r="P470" s="144" t="s">
        <v>57</v>
      </c>
      <c r="Q470" s="144" t="s">
        <v>57</v>
      </c>
      <c r="R470" s="144" t="s">
        <v>57</v>
      </c>
      <c r="S470" s="144" t="s">
        <v>2385</v>
      </c>
      <c r="T470" s="144" t="s">
        <v>57</v>
      </c>
      <c r="U470" s="144" t="s">
        <v>2385</v>
      </c>
      <c r="V470" s="144" t="s">
        <v>57</v>
      </c>
      <c r="W470" s="144" t="s">
        <v>2385</v>
      </c>
      <c r="X470" s="144" t="s">
        <v>57</v>
      </c>
      <c r="Y470" s="144" t="s">
        <v>2385</v>
      </c>
      <c r="Z470" s="144" t="s">
        <v>57</v>
      </c>
      <c r="AA470" s="144" t="s">
        <v>57</v>
      </c>
      <c r="AB470" s="144" t="s">
        <v>2385</v>
      </c>
      <c r="AC470" s="144" t="s">
        <v>57</v>
      </c>
      <c r="AD470" s="144" t="s">
        <v>2385</v>
      </c>
      <c r="AE470" s="144" t="s">
        <v>57</v>
      </c>
      <c r="AF470" s="144"/>
      <c r="AG470" s="144" t="s">
        <v>57</v>
      </c>
      <c r="AH470" s="144" t="s">
        <v>57</v>
      </c>
      <c r="AI470" s="144" t="s">
        <v>2385</v>
      </c>
      <c r="AJ470" s="144" t="s">
        <v>2385</v>
      </c>
      <c r="AK470" s="144" t="s">
        <v>2385</v>
      </c>
      <c r="AL470" s="144" t="s">
        <v>57</v>
      </c>
      <c r="AM470" s="144" t="s">
        <v>57</v>
      </c>
      <c r="AN470" s="144" t="s">
        <v>57</v>
      </c>
      <c r="AO470" s="144" t="s">
        <v>57</v>
      </c>
      <c r="AP470" s="150" t="s">
        <v>751</v>
      </c>
      <c r="AQ470" s="144" t="s">
        <v>57</v>
      </c>
      <c r="AR470" s="144" t="s">
        <v>57</v>
      </c>
      <c r="AS470" s="144" t="s">
        <v>57</v>
      </c>
      <c r="AT470" s="144" t="s">
        <v>57</v>
      </c>
      <c r="AU470" s="220" t="str">
        <f t="shared" si="17"/>
        <v>NA</v>
      </c>
    </row>
    <row r="471" spans="1:49">
      <c r="A471" s="220">
        <v>470</v>
      </c>
      <c r="B471" s="144" t="s">
        <v>577</v>
      </c>
      <c r="C471" s="144" t="s">
        <v>578</v>
      </c>
      <c r="D471" s="144">
        <v>2023</v>
      </c>
      <c r="E471" s="144" t="s">
        <v>737</v>
      </c>
      <c r="F471" s="144" t="s">
        <v>795</v>
      </c>
      <c r="G471" s="237" t="s">
        <v>796</v>
      </c>
      <c r="H471" s="234" t="s">
        <v>797</v>
      </c>
      <c r="I471" s="144" t="s">
        <v>4423</v>
      </c>
      <c r="J471" s="144">
        <v>14</v>
      </c>
      <c r="K471" s="144" t="s">
        <v>2385</v>
      </c>
      <c r="L471" s="144" t="s">
        <v>2385</v>
      </c>
      <c r="M471" s="144" t="s">
        <v>2385</v>
      </c>
      <c r="N471" s="144" t="s">
        <v>2385</v>
      </c>
      <c r="O471" s="144" t="s">
        <v>57</v>
      </c>
      <c r="P471" s="144" t="s">
        <v>57</v>
      </c>
      <c r="Q471" s="144" t="s">
        <v>57</v>
      </c>
      <c r="R471" s="144" t="s">
        <v>57</v>
      </c>
      <c r="S471" s="144" t="s">
        <v>2385</v>
      </c>
      <c r="T471" s="144" t="s">
        <v>57</v>
      </c>
      <c r="U471" s="144" t="s">
        <v>2385</v>
      </c>
      <c r="V471" s="144" t="s">
        <v>57</v>
      </c>
      <c r="W471" s="144" t="s">
        <v>2385</v>
      </c>
      <c r="X471" s="144" t="s">
        <v>57</v>
      </c>
      <c r="Y471" s="144" t="s">
        <v>2385</v>
      </c>
      <c r="Z471" s="144" t="s">
        <v>57</v>
      </c>
      <c r="AA471" s="144" t="s">
        <v>57</v>
      </c>
      <c r="AB471" s="144" t="s">
        <v>2385</v>
      </c>
      <c r="AC471" s="144" t="s">
        <v>57</v>
      </c>
      <c r="AD471" s="144" t="s">
        <v>2385</v>
      </c>
      <c r="AE471" s="144" t="s">
        <v>57</v>
      </c>
      <c r="AF471" s="144"/>
      <c r="AG471" s="144" t="s">
        <v>57</v>
      </c>
      <c r="AH471" s="144" t="s">
        <v>57</v>
      </c>
      <c r="AI471" s="144" t="s">
        <v>2385</v>
      </c>
      <c r="AJ471" s="144" t="s">
        <v>2385</v>
      </c>
      <c r="AK471" s="144" t="s">
        <v>2385</v>
      </c>
      <c r="AL471" s="144" t="s">
        <v>57</v>
      </c>
      <c r="AM471" s="161" t="s">
        <v>57</v>
      </c>
      <c r="AN471" s="161" t="s">
        <v>57</v>
      </c>
      <c r="AO471" s="161" t="s">
        <v>57</v>
      </c>
      <c r="AP471" s="165" t="s">
        <v>798</v>
      </c>
      <c r="AQ471" s="144" t="s">
        <v>57</v>
      </c>
      <c r="AR471" s="144" t="s">
        <v>57</v>
      </c>
      <c r="AS471" s="144" t="s">
        <v>57</v>
      </c>
      <c r="AT471" s="144" t="s">
        <v>57</v>
      </c>
      <c r="AU471" s="220" t="str">
        <f t="shared" si="17"/>
        <v>NA</v>
      </c>
      <c r="AV471" s="144"/>
      <c r="AW471" s="144"/>
    </row>
    <row r="472" spans="1:49">
      <c r="A472" s="220">
        <v>471</v>
      </c>
      <c r="B472" s="144" t="s">
        <v>577</v>
      </c>
      <c r="C472" s="144" t="s">
        <v>578</v>
      </c>
      <c r="D472" s="144">
        <v>2023</v>
      </c>
      <c r="E472" s="144" t="s">
        <v>737</v>
      </c>
      <c r="F472" s="144" t="s">
        <v>799</v>
      </c>
      <c r="G472" s="237" t="s">
        <v>800</v>
      </c>
      <c r="H472" s="233" t="s">
        <v>801</v>
      </c>
      <c r="I472" s="144" t="s">
        <v>945</v>
      </c>
      <c r="J472" s="144">
        <v>14</v>
      </c>
      <c r="K472" s="144" t="s">
        <v>2385</v>
      </c>
      <c r="L472" s="144" t="s">
        <v>2385</v>
      </c>
      <c r="M472" s="144" t="s">
        <v>2385</v>
      </c>
      <c r="N472" s="144" t="s">
        <v>2385</v>
      </c>
      <c r="O472" s="144" t="s">
        <v>57</v>
      </c>
      <c r="P472" s="144" t="s">
        <v>57</v>
      </c>
      <c r="Q472" s="144" t="s">
        <v>57</v>
      </c>
      <c r="R472" s="144" t="s">
        <v>57</v>
      </c>
      <c r="S472" s="144" t="s">
        <v>2385</v>
      </c>
      <c r="T472" s="144" t="s">
        <v>57</v>
      </c>
      <c r="U472" s="144" t="s">
        <v>2385</v>
      </c>
      <c r="V472" s="144" t="s">
        <v>57</v>
      </c>
      <c r="W472" s="144" t="s">
        <v>2385</v>
      </c>
      <c r="X472" s="144" t="s">
        <v>57</v>
      </c>
      <c r="Y472" s="144" t="s">
        <v>2385</v>
      </c>
      <c r="Z472" s="144" t="s">
        <v>57</v>
      </c>
      <c r="AA472" s="144" t="s">
        <v>57</v>
      </c>
      <c r="AB472" s="144" t="s">
        <v>2385</v>
      </c>
      <c r="AC472" s="144" t="s">
        <v>57</v>
      </c>
      <c r="AD472" s="144" t="s">
        <v>2385</v>
      </c>
      <c r="AE472" s="144" t="s">
        <v>57</v>
      </c>
      <c r="AF472" s="144"/>
      <c r="AG472" s="144" t="s">
        <v>57</v>
      </c>
      <c r="AH472" s="144" t="s">
        <v>57</v>
      </c>
      <c r="AI472" s="144" t="s">
        <v>2385</v>
      </c>
      <c r="AJ472" s="144" t="s">
        <v>2385</v>
      </c>
      <c r="AK472" s="144" t="s">
        <v>2385</v>
      </c>
      <c r="AL472" s="144" t="s">
        <v>57</v>
      </c>
      <c r="AM472" s="144" t="s">
        <v>57</v>
      </c>
      <c r="AN472" s="144" t="s">
        <v>57</v>
      </c>
      <c r="AO472" s="144" t="s">
        <v>57</v>
      </c>
      <c r="AP472" s="150" t="s">
        <v>798</v>
      </c>
      <c r="AQ472" s="144" t="s">
        <v>57</v>
      </c>
      <c r="AR472" s="144" t="s">
        <v>57</v>
      </c>
      <c r="AS472" s="144" t="s">
        <v>57</v>
      </c>
      <c r="AT472" s="144" t="s">
        <v>57</v>
      </c>
      <c r="AU472" s="220" t="str">
        <f t="shared" si="17"/>
        <v>NA</v>
      </c>
      <c r="AV472" s="144"/>
      <c r="AW472" s="144"/>
    </row>
    <row r="473" spans="1:49">
      <c r="A473" s="220">
        <v>472</v>
      </c>
      <c r="B473" s="144" t="s">
        <v>577</v>
      </c>
      <c r="C473" s="144" t="s">
        <v>578</v>
      </c>
      <c r="D473" s="144">
        <v>2023</v>
      </c>
      <c r="E473" s="144" t="s">
        <v>737</v>
      </c>
      <c r="F473" s="144" t="s">
        <v>802</v>
      </c>
      <c r="G473" s="237" t="s">
        <v>803</v>
      </c>
      <c r="H473" s="233" t="s">
        <v>804</v>
      </c>
      <c r="I473" s="144" t="s">
        <v>4423</v>
      </c>
      <c r="J473" s="144">
        <v>13</v>
      </c>
      <c r="K473" s="144" t="s">
        <v>2385</v>
      </c>
      <c r="L473" s="144" t="s">
        <v>2385</v>
      </c>
      <c r="M473" s="144" t="s">
        <v>2385</v>
      </c>
      <c r="N473" s="144" t="s">
        <v>2385</v>
      </c>
      <c r="O473" s="144" t="s">
        <v>57</v>
      </c>
      <c r="P473" s="144" t="s">
        <v>57</v>
      </c>
      <c r="Q473" s="144" t="s">
        <v>57</v>
      </c>
      <c r="R473" s="144" t="s">
        <v>57</v>
      </c>
      <c r="S473" s="144" t="s">
        <v>2385</v>
      </c>
      <c r="T473" s="144" t="s">
        <v>57</v>
      </c>
      <c r="U473" s="144" t="s">
        <v>2385</v>
      </c>
      <c r="V473" s="144" t="s">
        <v>57</v>
      </c>
      <c r="W473" s="144" t="s">
        <v>2385</v>
      </c>
      <c r="X473" s="144" t="s">
        <v>57</v>
      </c>
      <c r="Y473" s="144" t="s">
        <v>2385</v>
      </c>
      <c r="Z473" s="144" t="s">
        <v>57</v>
      </c>
      <c r="AA473" s="144" t="s">
        <v>57</v>
      </c>
      <c r="AB473" s="144" t="s">
        <v>2385</v>
      </c>
      <c r="AC473" s="144" t="s">
        <v>57</v>
      </c>
      <c r="AD473" s="144" t="s">
        <v>2385</v>
      </c>
      <c r="AE473" s="144" t="s">
        <v>57</v>
      </c>
      <c r="AF473" s="144"/>
      <c r="AG473" s="144" t="s">
        <v>57</v>
      </c>
      <c r="AH473" s="144" t="s">
        <v>57</v>
      </c>
      <c r="AI473" s="144" t="s">
        <v>2385</v>
      </c>
      <c r="AJ473" s="144" t="s">
        <v>2385</v>
      </c>
      <c r="AK473" s="144" t="s">
        <v>2385</v>
      </c>
      <c r="AL473" s="144" t="s">
        <v>57</v>
      </c>
      <c r="AM473" s="161" t="s">
        <v>57</v>
      </c>
      <c r="AN473" s="161" t="s">
        <v>57</v>
      </c>
      <c r="AO473" s="161" t="s">
        <v>57</v>
      </c>
      <c r="AP473" s="165" t="s">
        <v>805</v>
      </c>
      <c r="AQ473" s="144" t="s">
        <v>57</v>
      </c>
      <c r="AR473" s="144" t="s">
        <v>57</v>
      </c>
      <c r="AS473" s="144" t="s">
        <v>57</v>
      </c>
      <c r="AT473" s="144" t="s">
        <v>57</v>
      </c>
      <c r="AU473" s="220" t="str">
        <f t="shared" si="17"/>
        <v>NA</v>
      </c>
      <c r="AV473" s="144"/>
      <c r="AW473" s="144"/>
    </row>
    <row r="474" spans="1:49">
      <c r="A474" s="220">
        <v>473</v>
      </c>
      <c r="B474" s="144" t="s">
        <v>577</v>
      </c>
      <c r="C474" s="144" t="s">
        <v>578</v>
      </c>
      <c r="D474" s="144">
        <v>2023</v>
      </c>
      <c r="E474" s="144" t="s">
        <v>737</v>
      </c>
      <c r="F474" s="144" t="s">
        <v>806</v>
      </c>
      <c r="G474" s="237" t="s">
        <v>807</v>
      </c>
      <c r="H474" s="233" t="s">
        <v>808</v>
      </c>
      <c r="I474" s="144" t="s">
        <v>4423</v>
      </c>
      <c r="J474" s="144">
        <v>13</v>
      </c>
      <c r="K474" s="144" t="s">
        <v>2385</v>
      </c>
      <c r="L474" s="144" t="s">
        <v>2385</v>
      </c>
      <c r="M474" s="144" t="s">
        <v>2385</v>
      </c>
      <c r="N474" s="144" t="s">
        <v>2385</v>
      </c>
      <c r="O474" s="144" t="s">
        <v>57</v>
      </c>
      <c r="P474" s="144" t="s">
        <v>57</v>
      </c>
      <c r="Q474" s="144" t="s">
        <v>57</v>
      </c>
      <c r="R474" s="144" t="s">
        <v>57</v>
      </c>
      <c r="S474" s="144" t="s">
        <v>2385</v>
      </c>
      <c r="T474" s="144" t="s">
        <v>57</v>
      </c>
      <c r="U474" s="144" t="s">
        <v>2385</v>
      </c>
      <c r="V474" s="144" t="s">
        <v>57</v>
      </c>
      <c r="W474" s="144" t="s">
        <v>2385</v>
      </c>
      <c r="X474" s="144" t="s">
        <v>57</v>
      </c>
      <c r="Y474" s="144" t="s">
        <v>2385</v>
      </c>
      <c r="Z474" s="144" t="s">
        <v>57</v>
      </c>
      <c r="AA474" s="144" t="s">
        <v>57</v>
      </c>
      <c r="AB474" s="144" t="s">
        <v>2385</v>
      </c>
      <c r="AC474" s="144" t="s">
        <v>57</v>
      </c>
      <c r="AD474" s="144" t="s">
        <v>2385</v>
      </c>
      <c r="AE474" s="144" t="s">
        <v>57</v>
      </c>
      <c r="AF474" s="144"/>
      <c r="AG474" s="144" t="s">
        <v>57</v>
      </c>
      <c r="AH474" s="144" t="s">
        <v>57</v>
      </c>
      <c r="AI474" s="144" t="s">
        <v>2385</v>
      </c>
      <c r="AJ474" s="144" t="s">
        <v>2385</v>
      </c>
      <c r="AK474" s="144" t="s">
        <v>2385</v>
      </c>
      <c r="AL474" s="144" t="s">
        <v>57</v>
      </c>
      <c r="AM474" s="161" t="s">
        <v>57</v>
      </c>
      <c r="AN474" s="161" t="s">
        <v>57</v>
      </c>
      <c r="AO474" s="161" t="s">
        <v>57</v>
      </c>
      <c r="AP474" s="165" t="s">
        <v>805</v>
      </c>
      <c r="AQ474" s="144" t="s">
        <v>57</v>
      </c>
      <c r="AR474" s="144" t="s">
        <v>57</v>
      </c>
      <c r="AS474" s="144" t="s">
        <v>57</v>
      </c>
      <c r="AT474" s="144" t="s">
        <v>57</v>
      </c>
      <c r="AU474" s="220" t="str">
        <f t="shared" si="17"/>
        <v>NA</v>
      </c>
      <c r="AV474" s="144"/>
      <c r="AW474" s="144"/>
    </row>
    <row r="475" spans="1:49">
      <c r="A475" s="220">
        <v>474</v>
      </c>
      <c r="B475" s="144" t="s">
        <v>577</v>
      </c>
      <c r="C475" s="144" t="s">
        <v>578</v>
      </c>
      <c r="D475" s="144">
        <v>2023</v>
      </c>
      <c r="E475" s="144" t="s">
        <v>737</v>
      </c>
      <c r="F475" s="144" t="s">
        <v>809</v>
      </c>
      <c r="G475" s="237" t="s">
        <v>810</v>
      </c>
      <c r="H475" s="233" t="s">
        <v>811</v>
      </c>
      <c r="I475" s="144" t="s">
        <v>945</v>
      </c>
      <c r="J475" s="144">
        <v>11</v>
      </c>
      <c r="K475" s="144" t="s">
        <v>2385</v>
      </c>
      <c r="L475" s="144" t="s">
        <v>2385</v>
      </c>
      <c r="M475" s="144" t="s">
        <v>2385</v>
      </c>
      <c r="N475" s="144" t="s">
        <v>2385</v>
      </c>
      <c r="O475" s="144" t="s">
        <v>57</v>
      </c>
      <c r="P475" s="144" t="s">
        <v>57</v>
      </c>
      <c r="Q475" s="144" t="s">
        <v>57</v>
      </c>
      <c r="R475" s="144" t="s">
        <v>57</v>
      </c>
      <c r="S475" s="144" t="s">
        <v>2385</v>
      </c>
      <c r="T475" s="144" t="s">
        <v>57</v>
      </c>
      <c r="U475" s="144" t="s">
        <v>2385</v>
      </c>
      <c r="V475" s="144" t="s">
        <v>57</v>
      </c>
      <c r="W475" s="144" t="s">
        <v>2385</v>
      </c>
      <c r="X475" s="144" t="s">
        <v>57</v>
      </c>
      <c r="Y475" s="144" t="s">
        <v>2385</v>
      </c>
      <c r="Z475" s="144" t="s">
        <v>57</v>
      </c>
      <c r="AA475" s="144" t="s">
        <v>57</v>
      </c>
      <c r="AB475" s="144" t="s">
        <v>2385</v>
      </c>
      <c r="AC475" s="144" t="s">
        <v>57</v>
      </c>
      <c r="AD475" s="144" t="s">
        <v>2385</v>
      </c>
      <c r="AE475" s="144" t="s">
        <v>57</v>
      </c>
      <c r="AF475" s="144"/>
      <c r="AG475" s="144" t="s">
        <v>57</v>
      </c>
      <c r="AH475" s="144" t="s">
        <v>57</v>
      </c>
      <c r="AI475" s="144" t="s">
        <v>2385</v>
      </c>
      <c r="AJ475" s="144" t="s">
        <v>2385</v>
      </c>
      <c r="AK475" s="144" t="s">
        <v>2385</v>
      </c>
      <c r="AL475" s="144" t="s">
        <v>57</v>
      </c>
      <c r="AM475" s="144" t="s">
        <v>57</v>
      </c>
      <c r="AN475" s="144" t="s">
        <v>57</v>
      </c>
      <c r="AO475" s="144" t="s">
        <v>57</v>
      </c>
      <c r="AP475" s="150" t="s">
        <v>742</v>
      </c>
      <c r="AQ475" s="144" t="s">
        <v>57</v>
      </c>
      <c r="AR475" s="144" t="s">
        <v>57</v>
      </c>
      <c r="AS475" s="144" t="s">
        <v>57</v>
      </c>
      <c r="AT475" s="144" t="s">
        <v>57</v>
      </c>
      <c r="AU475" s="220" t="str">
        <f t="shared" si="17"/>
        <v>NA</v>
      </c>
      <c r="AV475" s="144"/>
      <c r="AW475" s="144"/>
    </row>
    <row r="476" spans="1:49">
      <c r="A476" s="220">
        <v>475</v>
      </c>
      <c r="B476" s="144" t="s">
        <v>577</v>
      </c>
      <c r="C476" s="144" t="s">
        <v>578</v>
      </c>
      <c r="D476" s="144">
        <v>2023</v>
      </c>
      <c r="E476" s="144" t="s">
        <v>737</v>
      </c>
      <c r="F476" s="144" t="s">
        <v>812</v>
      </c>
      <c r="G476" s="236" t="s">
        <v>813</v>
      </c>
      <c r="H476" s="233" t="s">
        <v>814</v>
      </c>
      <c r="I476" s="144" t="s">
        <v>945</v>
      </c>
      <c r="J476" s="144">
        <v>15</v>
      </c>
      <c r="K476" s="144" t="s">
        <v>2385</v>
      </c>
      <c r="L476" s="144" t="s">
        <v>2385</v>
      </c>
      <c r="M476" s="144" t="s">
        <v>2385</v>
      </c>
      <c r="N476" s="144" t="s">
        <v>2385</v>
      </c>
      <c r="O476" s="144" t="s">
        <v>57</v>
      </c>
      <c r="P476" s="144" t="s">
        <v>57</v>
      </c>
      <c r="Q476" s="144" t="s">
        <v>57</v>
      </c>
      <c r="R476" s="144" t="s">
        <v>57</v>
      </c>
      <c r="S476" s="144" t="s">
        <v>2385</v>
      </c>
      <c r="T476" s="144" t="s">
        <v>57</v>
      </c>
      <c r="U476" s="144" t="s">
        <v>2385</v>
      </c>
      <c r="V476" s="144" t="s">
        <v>57</v>
      </c>
      <c r="W476" s="144" t="s">
        <v>2385</v>
      </c>
      <c r="X476" s="144" t="s">
        <v>57</v>
      </c>
      <c r="Y476" s="144" t="s">
        <v>2385</v>
      </c>
      <c r="Z476" s="144" t="s">
        <v>57</v>
      </c>
      <c r="AA476" s="144" t="s">
        <v>57</v>
      </c>
      <c r="AB476" s="144" t="s">
        <v>2385</v>
      </c>
      <c r="AC476" s="144" t="s">
        <v>57</v>
      </c>
      <c r="AD476" s="144" t="s">
        <v>2385</v>
      </c>
      <c r="AE476" s="144" t="s">
        <v>57</v>
      </c>
      <c r="AF476" s="144"/>
      <c r="AG476" s="144" t="s">
        <v>57</v>
      </c>
      <c r="AH476" s="144" t="s">
        <v>57</v>
      </c>
      <c r="AI476" s="144" t="s">
        <v>2385</v>
      </c>
      <c r="AJ476" s="144" t="s">
        <v>2385</v>
      </c>
      <c r="AK476" s="144" t="s">
        <v>2385</v>
      </c>
      <c r="AL476" s="144" t="s">
        <v>57</v>
      </c>
      <c r="AM476" s="144" t="s">
        <v>57</v>
      </c>
      <c r="AN476" s="144" t="s">
        <v>57</v>
      </c>
      <c r="AO476" s="144" t="s">
        <v>57</v>
      </c>
      <c r="AP476" s="150" t="s">
        <v>798</v>
      </c>
      <c r="AQ476" s="144" t="s">
        <v>57</v>
      </c>
      <c r="AR476" s="144" t="s">
        <v>57</v>
      </c>
      <c r="AS476" s="144" t="s">
        <v>57</v>
      </c>
      <c r="AT476" s="144" t="s">
        <v>57</v>
      </c>
      <c r="AU476" s="220" t="str">
        <f t="shared" si="17"/>
        <v>NA</v>
      </c>
      <c r="AV476" s="144"/>
      <c r="AW476" s="144"/>
    </row>
    <row r="477" spans="1:49">
      <c r="A477" s="220">
        <v>476</v>
      </c>
      <c r="B477" s="144" t="s">
        <v>577</v>
      </c>
      <c r="C477" s="144" t="s">
        <v>578</v>
      </c>
      <c r="D477" s="144">
        <v>2023</v>
      </c>
      <c r="E477" s="144" t="s">
        <v>737</v>
      </c>
      <c r="F477" s="144" t="s">
        <v>815</v>
      </c>
      <c r="G477" s="236" t="s">
        <v>816</v>
      </c>
      <c r="H477" s="233" t="s">
        <v>817</v>
      </c>
      <c r="I477" s="144" t="s">
        <v>975</v>
      </c>
      <c r="J477" s="144">
        <v>11</v>
      </c>
      <c r="K477" s="144" t="s">
        <v>2385</v>
      </c>
      <c r="L477" s="144" t="s">
        <v>2385</v>
      </c>
      <c r="M477" s="144" t="s">
        <v>2385</v>
      </c>
      <c r="N477" s="144" t="s">
        <v>2385</v>
      </c>
      <c r="O477" s="144" t="s">
        <v>57</v>
      </c>
      <c r="P477" s="144" t="s">
        <v>57</v>
      </c>
      <c r="Q477" s="144" t="s">
        <v>57</v>
      </c>
      <c r="R477" s="144" t="s">
        <v>57</v>
      </c>
      <c r="S477" s="144" t="s">
        <v>2385</v>
      </c>
      <c r="T477" s="144" t="s">
        <v>57</v>
      </c>
      <c r="U477" s="144" t="s">
        <v>2385</v>
      </c>
      <c r="V477" s="144" t="s">
        <v>57</v>
      </c>
      <c r="W477" s="144" t="s">
        <v>2385</v>
      </c>
      <c r="X477" s="144" t="s">
        <v>57</v>
      </c>
      <c r="Y477" s="144" t="s">
        <v>2385</v>
      </c>
      <c r="Z477" s="144" t="s">
        <v>57</v>
      </c>
      <c r="AA477" s="144" t="s">
        <v>57</v>
      </c>
      <c r="AB477" s="144" t="s">
        <v>2385</v>
      </c>
      <c r="AC477" s="144" t="s">
        <v>57</v>
      </c>
      <c r="AD477" s="144" t="s">
        <v>2385</v>
      </c>
      <c r="AE477" s="144" t="s">
        <v>57</v>
      </c>
      <c r="AF477" s="144"/>
      <c r="AG477" s="144" t="s">
        <v>57</v>
      </c>
      <c r="AH477" s="144" t="s">
        <v>57</v>
      </c>
      <c r="AI477" s="144" t="s">
        <v>2385</v>
      </c>
      <c r="AJ477" s="144" t="s">
        <v>2385</v>
      </c>
      <c r="AK477" s="144" t="s">
        <v>2385</v>
      </c>
      <c r="AL477" s="144" t="s">
        <v>57</v>
      </c>
      <c r="AM477" s="161" t="s">
        <v>57</v>
      </c>
      <c r="AN477" s="161" t="s">
        <v>57</v>
      </c>
      <c r="AO477" s="161" t="s">
        <v>57</v>
      </c>
      <c r="AP477" s="165" t="s">
        <v>818</v>
      </c>
      <c r="AQ477" s="144" t="s">
        <v>57</v>
      </c>
      <c r="AR477" s="144" t="s">
        <v>57</v>
      </c>
      <c r="AS477" s="144" t="s">
        <v>57</v>
      </c>
      <c r="AT477" s="144" t="s">
        <v>57</v>
      </c>
      <c r="AU477" s="220" t="str">
        <f t="shared" si="17"/>
        <v>NA</v>
      </c>
      <c r="AV477" s="144"/>
      <c r="AW477" s="144"/>
    </row>
    <row r="478" spans="1:49">
      <c r="A478" s="220">
        <v>477</v>
      </c>
      <c r="B478" s="144" t="s">
        <v>577</v>
      </c>
      <c r="C478" s="144" t="s">
        <v>578</v>
      </c>
      <c r="D478" s="144">
        <v>2023</v>
      </c>
      <c r="E478" s="144" t="s">
        <v>737</v>
      </c>
      <c r="F478" s="144" t="s">
        <v>819</v>
      </c>
      <c r="G478" s="237" t="s">
        <v>820</v>
      </c>
      <c r="H478" s="233" t="s">
        <v>821</v>
      </c>
      <c r="I478" s="144" t="s">
        <v>4421</v>
      </c>
      <c r="J478" s="144">
        <v>3</v>
      </c>
      <c r="K478" s="144" t="s">
        <v>2385</v>
      </c>
      <c r="L478" s="144" t="s">
        <v>2385</v>
      </c>
      <c r="M478" s="144" t="s">
        <v>2385</v>
      </c>
      <c r="N478" s="144" t="s">
        <v>2385</v>
      </c>
      <c r="O478" s="144" t="s">
        <v>57</v>
      </c>
      <c r="P478" s="144" t="s">
        <v>57</v>
      </c>
      <c r="Q478" s="144" t="s">
        <v>57</v>
      </c>
      <c r="R478" s="144" t="s">
        <v>57</v>
      </c>
      <c r="S478" s="144" t="s">
        <v>2385</v>
      </c>
      <c r="T478" s="144" t="s">
        <v>57</v>
      </c>
      <c r="U478" s="144" t="s">
        <v>2385</v>
      </c>
      <c r="V478" s="144" t="s">
        <v>57</v>
      </c>
      <c r="W478" s="144" t="s">
        <v>2385</v>
      </c>
      <c r="X478" s="144" t="s">
        <v>57</v>
      </c>
      <c r="Y478" s="144" t="s">
        <v>2385</v>
      </c>
      <c r="Z478" s="144" t="s">
        <v>57</v>
      </c>
      <c r="AA478" s="144" t="s">
        <v>57</v>
      </c>
      <c r="AB478" s="144" t="s">
        <v>2385</v>
      </c>
      <c r="AC478" s="144" t="s">
        <v>57</v>
      </c>
      <c r="AD478" s="144" t="s">
        <v>2385</v>
      </c>
      <c r="AE478" s="144" t="s">
        <v>57</v>
      </c>
      <c r="AF478" s="144"/>
      <c r="AG478" s="144" t="s">
        <v>57</v>
      </c>
      <c r="AH478" s="144" t="s">
        <v>57</v>
      </c>
      <c r="AI478" s="144" t="s">
        <v>2385</v>
      </c>
      <c r="AJ478" s="144" t="s">
        <v>2385</v>
      </c>
      <c r="AK478" s="144" t="s">
        <v>2385</v>
      </c>
      <c r="AL478" s="144" t="s">
        <v>57</v>
      </c>
      <c r="AM478" s="161" t="s">
        <v>57</v>
      </c>
      <c r="AN478" s="161" t="s">
        <v>57</v>
      </c>
      <c r="AO478" s="161" t="s">
        <v>57</v>
      </c>
      <c r="AP478" s="165" t="s">
        <v>805</v>
      </c>
      <c r="AQ478" s="144" t="s">
        <v>57</v>
      </c>
      <c r="AR478" s="144" t="s">
        <v>57</v>
      </c>
      <c r="AS478" s="144" t="s">
        <v>57</v>
      </c>
      <c r="AT478" s="144" t="s">
        <v>57</v>
      </c>
      <c r="AU478" s="220" t="str">
        <f t="shared" si="17"/>
        <v>NA</v>
      </c>
      <c r="AV478" s="144"/>
      <c r="AW478" s="144"/>
    </row>
    <row r="479" spans="1:49">
      <c r="A479" s="220">
        <v>478</v>
      </c>
      <c r="B479" s="144" t="s">
        <v>577</v>
      </c>
      <c r="C479" s="144" t="s">
        <v>578</v>
      </c>
      <c r="D479" s="144">
        <v>2023</v>
      </c>
      <c r="E479" s="144" t="s">
        <v>737</v>
      </c>
      <c r="F479" s="144" t="s">
        <v>696</v>
      </c>
      <c r="G479" s="237" t="s">
        <v>822</v>
      </c>
      <c r="H479" s="233" t="s">
        <v>823</v>
      </c>
      <c r="I479" s="144" t="s">
        <v>4421</v>
      </c>
      <c r="J479" s="144">
        <v>3</v>
      </c>
      <c r="K479" s="144" t="s">
        <v>2385</v>
      </c>
      <c r="L479" s="144" t="s">
        <v>2385</v>
      </c>
      <c r="M479" s="144" t="s">
        <v>2385</v>
      </c>
      <c r="N479" s="144" t="s">
        <v>2385</v>
      </c>
      <c r="O479" s="144" t="s">
        <v>57</v>
      </c>
      <c r="P479" s="144" t="s">
        <v>57</v>
      </c>
      <c r="Q479" s="144" t="s">
        <v>57</v>
      </c>
      <c r="R479" s="144" t="s">
        <v>57</v>
      </c>
      <c r="S479" s="144" t="s">
        <v>2385</v>
      </c>
      <c r="T479" s="144" t="s">
        <v>57</v>
      </c>
      <c r="U479" s="144" t="s">
        <v>2385</v>
      </c>
      <c r="V479" s="144" t="s">
        <v>57</v>
      </c>
      <c r="W479" s="144" t="s">
        <v>2385</v>
      </c>
      <c r="X479" s="144" t="s">
        <v>57</v>
      </c>
      <c r="Y479" s="144" t="s">
        <v>2385</v>
      </c>
      <c r="Z479" s="144" t="s">
        <v>57</v>
      </c>
      <c r="AA479" s="144" t="s">
        <v>57</v>
      </c>
      <c r="AB479" s="144" t="s">
        <v>2385</v>
      </c>
      <c r="AC479" s="144" t="s">
        <v>57</v>
      </c>
      <c r="AD479" s="144" t="s">
        <v>2385</v>
      </c>
      <c r="AE479" s="144" t="s">
        <v>57</v>
      </c>
      <c r="AF479" s="144"/>
      <c r="AG479" s="144" t="s">
        <v>57</v>
      </c>
      <c r="AH479" s="144" t="s">
        <v>57</v>
      </c>
      <c r="AI479" s="144" t="s">
        <v>2385</v>
      </c>
      <c r="AJ479" s="144" t="s">
        <v>2385</v>
      </c>
      <c r="AK479" s="144" t="s">
        <v>2385</v>
      </c>
      <c r="AL479" s="144" t="s">
        <v>57</v>
      </c>
      <c r="AM479" s="161" t="s">
        <v>57</v>
      </c>
      <c r="AN479" s="161" t="s">
        <v>57</v>
      </c>
      <c r="AO479" s="161" t="s">
        <v>57</v>
      </c>
      <c r="AP479" s="165" t="s">
        <v>742</v>
      </c>
      <c r="AQ479" s="144" t="s">
        <v>57</v>
      </c>
      <c r="AR479" s="144" t="s">
        <v>57</v>
      </c>
      <c r="AS479" s="144" t="s">
        <v>57</v>
      </c>
      <c r="AT479" s="144" t="s">
        <v>57</v>
      </c>
      <c r="AU479" s="220" t="str">
        <f t="shared" si="17"/>
        <v>NA</v>
      </c>
      <c r="AV479" s="144"/>
      <c r="AW479" s="144"/>
    </row>
    <row r="480" spans="1:49">
      <c r="A480" s="220">
        <v>479</v>
      </c>
      <c r="B480" s="144" t="s">
        <v>577</v>
      </c>
      <c r="C480" s="144" t="s">
        <v>578</v>
      </c>
      <c r="D480" s="144">
        <v>2023</v>
      </c>
      <c r="E480" s="144" t="s">
        <v>824</v>
      </c>
      <c r="F480" s="144" t="s">
        <v>792</v>
      </c>
      <c r="G480" s="236" t="s">
        <v>825</v>
      </c>
      <c r="H480" s="144" t="s">
        <v>826</v>
      </c>
      <c r="I480" s="144" t="s">
        <v>926</v>
      </c>
      <c r="J480" s="144">
        <v>11</v>
      </c>
      <c r="K480" s="144" t="s">
        <v>2385</v>
      </c>
      <c r="L480" s="144" t="s">
        <v>2385</v>
      </c>
      <c r="M480" s="144" t="s">
        <v>2385</v>
      </c>
      <c r="N480" s="144" t="s">
        <v>2385</v>
      </c>
      <c r="O480" s="144" t="s">
        <v>57</v>
      </c>
      <c r="P480" s="144" t="s">
        <v>57</v>
      </c>
      <c r="Q480" s="144" t="s">
        <v>57</v>
      </c>
      <c r="R480" s="144" t="s">
        <v>57</v>
      </c>
      <c r="S480" s="144" t="s">
        <v>2385</v>
      </c>
      <c r="T480" s="144" t="s">
        <v>57</v>
      </c>
      <c r="U480" s="144" t="s">
        <v>2385</v>
      </c>
      <c r="V480" s="144" t="s">
        <v>57</v>
      </c>
      <c r="W480" s="144" t="s">
        <v>2385</v>
      </c>
      <c r="X480" s="144" t="s">
        <v>57</v>
      </c>
      <c r="Y480" s="144" t="s">
        <v>2385</v>
      </c>
      <c r="Z480" s="233" t="s">
        <v>827</v>
      </c>
      <c r="AA480" s="144" t="s">
        <v>57</v>
      </c>
      <c r="AB480" s="144" t="s">
        <v>2385</v>
      </c>
      <c r="AC480" s="144" t="s">
        <v>57</v>
      </c>
      <c r="AD480" s="144" t="s">
        <v>2385</v>
      </c>
      <c r="AE480" s="144" t="s">
        <v>57</v>
      </c>
      <c r="AF480" s="144"/>
      <c r="AG480" s="144" t="s">
        <v>57</v>
      </c>
      <c r="AH480" s="144" t="s">
        <v>57</v>
      </c>
      <c r="AI480" s="144" t="s">
        <v>2385</v>
      </c>
      <c r="AJ480" s="144" t="s">
        <v>2385</v>
      </c>
      <c r="AK480" s="144" t="s">
        <v>2385</v>
      </c>
      <c r="AL480" s="144" t="s">
        <v>57</v>
      </c>
      <c r="AM480" s="144" t="s">
        <v>57</v>
      </c>
      <c r="AN480" s="144" t="s">
        <v>57</v>
      </c>
      <c r="AO480" s="144" t="s">
        <v>57</v>
      </c>
      <c r="AP480" s="150" t="s">
        <v>828</v>
      </c>
      <c r="AQ480" s="144" t="s">
        <v>57</v>
      </c>
      <c r="AR480" s="144" t="s">
        <v>57</v>
      </c>
      <c r="AS480" s="144" t="s">
        <v>57</v>
      </c>
      <c r="AT480" s="144" t="s">
        <v>57</v>
      </c>
      <c r="AU480" s="220" t="str">
        <f t="shared" si="17"/>
        <v>NA</v>
      </c>
      <c r="AV480" s="144"/>
      <c r="AW480" s="144"/>
    </row>
    <row r="481" spans="1:49">
      <c r="A481" s="220">
        <v>480</v>
      </c>
      <c r="B481" s="144" t="s">
        <v>577</v>
      </c>
      <c r="C481" s="144" t="s">
        <v>578</v>
      </c>
      <c r="D481" s="144">
        <v>2023</v>
      </c>
      <c r="E481" s="144" t="s">
        <v>824</v>
      </c>
      <c r="F481" s="144" t="s">
        <v>829</v>
      </c>
      <c r="G481" s="236" t="s">
        <v>830</v>
      </c>
      <c r="H481" s="144" t="s">
        <v>831</v>
      </c>
      <c r="I481" s="144" t="s">
        <v>926</v>
      </c>
      <c r="J481" s="144">
        <v>14</v>
      </c>
      <c r="K481" s="144" t="s">
        <v>2385</v>
      </c>
      <c r="L481" s="144" t="s">
        <v>2385</v>
      </c>
      <c r="M481" s="144" t="s">
        <v>2385</v>
      </c>
      <c r="N481" s="144" t="s">
        <v>2385</v>
      </c>
      <c r="O481" s="144" t="s">
        <v>57</v>
      </c>
      <c r="P481" s="144" t="s">
        <v>57</v>
      </c>
      <c r="Q481" s="144" t="s">
        <v>57</v>
      </c>
      <c r="R481" s="144" t="s">
        <v>57</v>
      </c>
      <c r="S481" s="144" t="s">
        <v>2385</v>
      </c>
      <c r="T481" s="144" t="s">
        <v>57</v>
      </c>
      <c r="U481" s="144" t="s">
        <v>2385</v>
      </c>
      <c r="V481" s="144" t="s">
        <v>57</v>
      </c>
      <c r="W481" s="144" t="s">
        <v>2385</v>
      </c>
      <c r="X481" s="144" t="s">
        <v>57</v>
      </c>
      <c r="Y481" s="144" t="s">
        <v>2385</v>
      </c>
      <c r="Z481" s="233" t="s">
        <v>589</v>
      </c>
      <c r="AA481" s="144" t="s">
        <v>57</v>
      </c>
      <c r="AB481" s="144" t="s">
        <v>2385</v>
      </c>
      <c r="AC481" s="144" t="s">
        <v>57</v>
      </c>
      <c r="AD481" s="144" t="s">
        <v>2385</v>
      </c>
      <c r="AE481" s="144" t="s">
        <v>57</v>
      </c>
      <c r="AF481" s="144"/>
      <c r="AG481" s="144" t="s">
        <v>57</v>
      </c>
      <c r="AH481" s="144" t="s">
        <v>57</v>
      </c>
      <c r="AI481" s="144" t="s">
        <v>2385</v>
      </c>
      <c r="AJ481" s="144" t="s">
        <v>2385</v>
      </c>
      <c r="AK481" s="144" t="s">
        <v>2385</v>
      </c>
      <c r="AL481" s="144" t="s">
        <v>57</v>
      </c>
      <c r="AM481" s="144" t="s">
        <v>57</v>
      </c>
      <c r="AN481" s="144" t="s">
        <v>57</v>
      </c>
      <c r="AO481" s="144" t="s">
        <v>57</v>
      </c>
      <c r="AP481" s="150" t="s">
        <v>832</v>
      </c>
      <c r="AQ481" s="144" t="s">
        <v>57</v>
      </c>
      <c r="AR481" s="144" t="s">
        <v>57</v>
      </c>
      <c r="AS481" s="144" t="s">
        <v>57</v>
      </c>
      <c r="AT481" s="144" t="s">
        <v>57</v>
      </c>
      <c r="AU481" s="220" t="str">
        <f t="shared" si="17"/>
        <v>NA</v>
      </c>
      <c r="AV481" s="144"/>
      <c r="AW481" s="144"/>
    </row>
    <row r="482" spans="1:49">
      <c r="A482" s="220">
        <v>481</v>
      </c>
      <c r="B482" s="144" t="s">
        <v>577</v>
      </c>
      <c r="C482" s="144" t="s">
        <v>578</v>
      </c>
      <c r="D482" s="144">
        <v>2023</v>
      </c>
      <c r="E482" s="144" t="s">
        <v>824</v>
      </c>
      <c r="F482" s="144" t="s">
        <v>633</v>
      </c>
      <c r="G482" s="237" t="s">
        <v>833</v>
      </c>
      <c r="H482" s="144" t="s">
        <v>834</v>
      </c>
      <c r="I482" s="144" t="s">
        <v>929</v>
      </c>
      <c r="J482" s="144">
        <v>14</v>
      </c>
      <c r="K482" s="144" t="s">
        <v>62</v>
      </c>
      <c r="L482" s="144" t="s">
        <v>62</v>
      </c>
      <c r="M482" s="144" t="s">
        <v>2385</v>
      </c>
      <c r="N482" s="144" t="s">
        <v>2385</v>
      </c>
      <c r="O482" s="144" t="s">
        <v>57</v>
      </c>
      <c r="P482" s="144" t="s">
        <v>57</v>
      </c>
      <c r="Q482" s="144" t="s">
        <v>57</v>
      </c>
      <c r="R482" s="144" t="s">
        <v>57</v>
      </c>
      <c r="S482" s="144" t="s">
        <v>2385</v>
      </c>
      <c r="T482" s="144" t="s">
        <v>57</v>
      </c>
      <c r="U482" s="144" t="s">
        <v>2385</v>
      </c>
      <c r="V482" s="144" t="s">
        <v>57</v>
      </c>
      <c r="W482" s="144" t="s">
        <v>2385</v>
      </c>
      <c r="X482" s="144" t="s">
        <v>57</v>
      </c>
      <c r="Y482" s="144" t="s">
        <v>2385</v>
      </c>
      <c r="Z482" s="236" t="s">
        <v>589</v>
      </c>
      <c r="AA482" s="144" t="s">
        <v>57</v>
      </c>
      <c r="AB482" s="144" t="s">
        <v>2385</v>
      </c>
      <c r="AC482" s="144" t="s">
        <v>57</v>
      </c>
      <c r="AD482" s="144" t="s">
        <v>2385</v>
      </c>
      <c r="AE482" s="144" t="s">
        <v>57</v>
      </c>
      <c r="AF482" s="144"/>
      <c r="AG482" s="144" t="s">
        <v>57</v>
      </c>
      <c r="AH482" s="144" t="s">
        <v>57</v>
      </c>
      <c r="AI482" s="144" t="s">
        <v>2385</v>
      </c>
      <c r="AJ482" s="144" t="s">
        <v>2385</v>
      </c>
      <c r="AK482" s="144" t="s">
        <v>2385</v>
      </c>
      <c r="AL482" s="144" t="s">
        <v>57</v>
      </c>
      <c r="AM482" s="161" t="s">
        <v>57</v>
      </c>
      <c r="AN482" s="161" t="s">
        <v>57</v>
      </c>
      <c r="AO482" s="161" t="s">
        <v>57</v>
      </c>
      <c r="AP482" s="161" t="s">
        <v>835</v>
      </c>
      <c r="AQ482" s="144" t="s">
        <v>57</v>
      </c>
      <c r="AR482" s="144" t="s">
        <v>57</v>
      </c>
      <c r="AS482" s="144" t="s">
        <v>57</v>
      </c>
      <c r="AT482" s="144" t="s">
        <v>57</v>
      </c>
      <c r="AU482" s="220" t="str">
        <f t="shared" si="17"/>
        <v>NA</v>
      </c>
      <c r="AV482" s="144"/>
      <c r="AW482" s="144"/>
    </row>
    <row r="483" spans="1:49">
      <c r="A483" s="220">
        <v>482</v>
      </c>
      <c r="B483" s="144" t="s">
        <v>577</v>
      </c>
      <c r="C483" s="144" t="s">
        <v>578</v>
      </c>
      <c r="D483" s="144">
        <v>2023</v>
      </c>
      <c r="E483" s="144" t="s">
        <v>824</v>
      </c>
      <c r="F483" s="144" t="s">
        <v>836</v>
      </c>
      <c r="G483" s="236" t="s">
        <v>837</v>
      </c>
      <c r="H483" s="144" t="s">
        <v>838</v>
      </c>
      <c r="I483" s="144" t="s">
        <v>929</v>
      </c>
      <c r="J483" s="144">
        <v>1</v>
      </c>
      <c r="K483" s="144" t="s">
        <v>56</v>
      </c>
      <c r="L483" s="144" t="s">
        <v>56</v>
      </c>
      <c r="M483" s="144" t="s">
        <v>2385</v>
      </c>
      <c r="N483" s="144" t="s">
        <v>2385</v>
      </c>
      <c r="O483" s="144" t="s">
        <v>57</v>
      </c>
      <c r="P483" s="144" t="s">
        <v>57</v>
      </c>
      <c r="Q483" s="144" t="s">
        <v>57</v>
      </c>
      <c r="R483" s="144" t="s">
        <v>57</v>
      </c>
      <c r="S483" s="144" t="s">
        <v>2385</v>
      </c>
      <c r="T483" s="144" t="s">
        <v>57</v>
      </c>
      <c r="U483" s="144" t="s">
        <v>2385</v>
      </c>
      <c r="V483" s="144" t="s">
        <v>57</v>
      </c>
      <c r="W483" s="144" t="s">
        <v>56</v>
      </c>
      <c r="X483" s="144" t="s">
        <v>839</v>
      </c>
      <c r="Y483" s="144" t="s">
        <v>56</v>
      </c>
      <c r="Z483" s="144" t="s">
        <v>840</v>
      </c>
      <c r="AA483" s="144" t="s">
        <v>57</v>
      </c>
      <c r="AB483" s="144" t="s">
        <v>2385</v>
      </c>
      <c r="AC483" s="144" t="s">
        <v>57</v>
      </c>
      <c r="AD483" s="144" t="s">
        <v>2385</v>
      </c>
      <c r="AE483" s="144" t="s">
        <v>57</v>
      </c>
      <c r="AF483" s="144"/>
      <c r="AG483" s="144" t="s">
        <v>57</v>
      </c>
      <c r="AH483" s="144" t="s">
        <v>57</v>
      </c>
      <c r="AI483" s="144" t="s">
        <v>2385</v>
      </c>
      <c r="AJ483" s="144" t="s">
        <v>2385</v>
      </c>
      <c r="AK483" s="144" t="s">
        <v>2385</v>
      </c>
      <c r="AL483" s="144" t="s">
        <v>57</v>
      </c>
      <c r="AM483" s="161" t="s">
        <v>57</v>
      </c>
      <c r="AN483" s="161" t="s">
        <v>57</v>
      </c>
      <c r="AO483" s="161" t="s">
        <v>57</v>
      </c>
      <c r="AP483" s="161" t="s">
        <v>835</v>
      </c>
      <c r="AQ483" s="144" t="s">
        <v>57</v>
      </c>
      <c r="AR483" s="144" t="s">
        <v>57</v>
      </c>
      <c r="AS483" s="144" t="s">
        <v>57</v>
      </c>
      <c r="AT483" s="144" t="s">
        <v>57</v>
      </c>
      <c r="AU483" s="220" t="str">
        <f t="shared" si="17"/>
        <v>NA</v>
      </c>
      <c r="AV483" s="144"/>
      <c r="AW483" s="144"/>
    </row>
    <row r="484" spans="1:49">
      <c r="A484" s="220">
        <v>483</v>
      </c>
      <c r="B484" s="144" t="s">
        <v>577</v>
      </c>
      <c r="C484" s="144" t="s">
        <v>578</v>
      </c>
      <c r="D484" s="144">
        <v>2023</v>
      </c>
      <c r="E484" s="144" t="s">
        <v>824</v>
      </c>
      <c r="F484" s="144" t="s">
        <v>841</v>
      </c>
      <c r="G484" s="236" t="s">
        <v>842</v>
      </c>
      <c r="H484" s="233" t="s">
        <v>843</v>
      </c>
      <c r="I484" s="144" t="s">
        <v>935</v>
      </c>
      <c r="J484" s="144">
        <v>14</v>
      </c>
      <c r="K484" s="144" t="s">
        <v>62</v>
      </c>
      <c r="L484" s="144" t="s">
        <v>62</v>
      </c>
      <c r="M484" s="144" t="s">
        <v>62</v>
      </c>
      <c r="N484" s="144" t="s">
        <v>56</v>
      </c>
      <c r="O484" s="144">
        <v>1</v>
      </c>
      <c r="P484" s="144" t="s">
        <v>170</v>
      </c>
      <c r="Q484" s="144" t="s">
        <v>844</v>
      </c>
      <c r="R484" s="144" t="s">
        <v>845</v>
      </c>
      <c r="S484" s="144" t="s">
        <v>56</v>
      </c>
      <c r="T484" s="144" t="s">
        <v>846</v>
      </c>
      <c r="U484" s="144" t="s">
        <v>56</v>
      </c>
      <c r="V484" s="233" t="s">
        <v>847</v>
      </c>
      <c r="W484" s="144" t="s">
        <v>62</v>
      </c>
      <c r="X484" s="144" t="s">
        <v>57</v>
      </c>
      <c r="Y484" s="144" t="s">
        <v>2385</v>
      </c>
      <c r="Z484" s="236" t="s">
        <v>848</v>
      </c>
      <c r="AA484" s="144" t="s">
        <v>62</v>
      </c>
      <c r="AB484" s="144" t="s">
        <v>62</v>
      </c>
      <c r="AC484" s="144" t="s">
        <v>57</v>
      </c>
      <c r="AD484" s="144" t="s">
        <v>2385</v>
      </c>
      <c r="AE484" s="144" t="s">
        <v>57</v>
      </c>
      <c r="AF484" s="144"/>
      <c r="AG484" s="144" t="s">
        <v>56</v>
      </c>
      <c r="AH484" s="144">
        <v>100</v>
      </c>
      <c r="AI484" s="144" t="s">
        <v>56</v>
      </c>
      <c r="AJ484" s="220" t="s">
        <v>4436</v>
      </c>
      <c r="AK484" s="144" t="s">
        <v>62</v>
      </c>
      <c r="AL484" s="144" t="s">
        <v>57</v>
      </c>
      <c r="AM484" s="161" t="s">
        <v>57</v>
      </c>
      <c r="AN484" s="161" t="s">
        <v>57</v>
      </c>
      <c r="AO484" s="161" t="s">
        <v>57</v>
      </c>
      <c r="AP484" s="161" t="s">
        <v>835</v>
      </c>
      <c r="AQ484" s="144" t="s">
        <v>57</v>
      </c>
      <c r="AR484" s="144" t="s">
        <v>57</v>
      </c>
      <c r="AS484" s="144">
        <v>60</v>
      </c>
      <c r="AT484" s="144">
        <v>40</v>
      </c>
      <c r="AU484" s="220" t="s">
        <v>62</v>
      </c>
      <c r="AV484" s="144"/>
      <c r="AW484" s="144"/>
    </row>
    <row r="485" spans="1:49">
      <c r="A485" s="220">
        <v>484</v>
      </c>
      <c r="B485" s="144" t="s">
        <v>577</v>
      </c>
      <c r="C485" s="144" t="s">
        <v>578</v>
      </c>
      <c r="D485" s="144">
        <v>2023</v>
      </c>
      <c r="E485" s="144" t="s">
        <v>824</v>
      </c>
      <c r="F485" s="144" t="s">
        <v>849</v>
      </c>
      <c r="G485" s="236" t="s">
        <v>850</v>
      </c>
      <c r="H485" s="144" t="s">
        <v>851</v>
      </c>
      <c r="I485" s="144" t="s">
        <v>935</v>
      </c>
      <c r="J485" s="144">
        <v>14</v>
      </c>
      <c r="K485" s="144" t="s">
        <v>62</v>
      </c>
      <c r="L485" s="144" t="s">
        <v>62</v>
      </c>
      <c r="M485" s="144" t="s">
        <v>62</v>
      </c>
      <c r="N485" s="144" t="s">
        <v>62</v>
      </c>
      <c r="O485" s="144" t="s">
        <v>57</v>
      </c>
      <c r="P485" s="144" t="s">
        <v>57</v>
      </c>
      <c r="Q485" s="144" t="s">
        <v>57</v>
      </c>
      <c r="R485" s="144" t="s">
        <v>57</v>
      </c>
      <c r="S485" s="144" t="s">
        <v>56</v>
      </c>
      <c r="T485" s="144" t="s">
        <v>852</v>
      </c>
      <c r="U485" s="144" t="s">
        <v>56</v>
      </c>
      <c r="V485" s="144" t="s">
        <v>853</v>
      </c>
      <c r="W485" s="144" t="s">
        <v>56</v>
      </c>
      <c r="X485" s="144" t="s">
        <v>854</v>
      </c>
      <c r="Y485" s="144" t="s">
        <v>56</v>
      </c>
      <c r="Z485" s="144" t="s">
        <v>855</v>
      </c>
      <c r="AA485" s="144" t="s">
        <v>62</v>
      </c>
      <c r="AB485" s="144" t="s">
        <v>62</v>
      </c>
      <c r="AC485" s="144" t="s">
        <v>57</v>
      </c>
      <c r="AD485" s="144" t="s">
        <v>2385</v>
      </c>
      <c r="AE485" s="144" t="s">
        <v>57</v>
      </c>
      <c r="AF485" s="144"/>
      <c r="AG485" s="144" t="s">
        <v>56</v>
      </c>
      <c r="AH485" s="144">
        <v>346</v>
      </c>
      <c r="AI485" s="144" t="s">
        <v>56</v>
      </c>
      <c r="AJ485" s="144" t="s">
        <v>4435</v>
      </c>
      <c r="AK485" s="144" t="s">
        <v>62</v>
      </c>
      <c r="AL485" s="144" t="s">
        <v>57</v>
      </c>
      <c r="AM485" s="161" t="s">
        <v>57</v>
      </c>
      <c r="AN485" s="161" t="s">
        <v>57</v>
      </c>
      <c r="AO485" s="161" t="s">
        <v>57</v>
      </c>
      <c r="AP485" s="161" t="s">
        <v>835</v>
      </c>
      <c r="AQ485" s="144" t="s">
        <v>57</v>
      </c>
      <c r="AR485" s="144" t="s">
        <v>57</v>
      </c>
      <c r="AS485" s="144">
        <v>204</v>
      </c>
      <c r="AT485" s="144">
        <v>142</v>
      </c>
      <c r="AU485" s="220" t="s">
        <v>62</v>
      </c>
      <c r="AV485" s="144"/>
      <c r="AW485" s="144"/>
    </row>
    <row r="486" spans="1:49">
      <c r="A486" s="220">
        <v>485</v>
      </c>
      <c r="B486" s="144" t="s">
        <v>577</v>
      </c>
      <c r="C486" s="144" t="s">
        <v>578</v>
      </c>
      <c r="D486" s="144">
        <v>2023</v>
      </c>
      <c r="E486" s="144" t="s">
        <v>824</v>
      </c>
      <c r="F486" s="144" t="s">
        <v>857</v>
      </c>
      <c r="G486" s="236" t="s">
        <v>858</v>
      </c>
      <c r="H486" s="144" t="s">
        <v>859</v>
      </c>
      <c r="I486" s="144" t="s">
        <v>929</v>
      </c>
      <c r="J486" s="144">
        <v>15</v>
      </c>
      <c r="K486" s="144" t="s">
        <v>56</v>
      </c>
      <c r="L486" s="144" t="s">
        <v>62</v>
      </c>
      <c r="M486" s="144" t="s">
        <v>2385</v>
      </c>
      <c r="N486" s="144" t="s">
        <v>2385</v>
      </c>
      <c r="O486" s="144" t="s">
        <v>57</v>
      </c>
      <c r="P486" s="144" t="s">
        <v>57</v>
      </c>
      <c r="Q486" s="144" t="s">
        <v>57</v>
      </c>
      <c r="R486" s="144" t="s">
        <v>57</v>
      </c>
      <c r="S486" s="144" t="s">
        <v>2385</v>
      </c>
      <c r="T486" s="144" t="s">
        <v>57</v>
      </c>
      <c r="U486" s="144" t="s">
        <v>62</v>
      </c>
      <c r="V486" s="144" t="s">
        <v>57</v>
      </c>
      <c r="W486" s="144" t="s">
        <v>2385</v>
      </c>
      <c r="X486" s="144" t="s">
        <v>57</v>
      </c>
      <c r="Y486" s="144" t="s">
        <v>2385</v>
      </c>
      <c r="Z486" s="233" t="s">
        <v>860</v>
      </c>
      <c r="AA486" s="144" t="s">
        <v>57</v>
      </c>
      <c r="AB486" s="144" t="s">
        <v>2385</v>
      </c>
      <c r="AC486" s="144" t="s">
        <v>57</v>
      </c>
      <c r="AD486" s="144" t="s">
        <v>2385</v>
      </c>
      <c r="AE486" s="144" t="s">
        <v>57</v>
      </c>
      <c r="AF486" s="144"/>
      <c r="AG486" s="144" t="s">
        <v>57</v>
      </c>
      <c r="AH486" s="144" t="s">
        <v>57</v>
      </c>
      <c r="AI486" s="144" t="s">
        <v>2385</v>
      </c>
      <c r="AJ486" s="144" t="s">
        <v>2385</v>
      </c>
      <c r="AK486" s="144" t="s">
        <v>2385</v>
      </c>
      <c r="AL486" s="144" t="s">
        <v>57</v>
      </c>
      <c r="AM486" s="161" t="s">
        <v>57</v>
      </c>
      <c r="AN486" s="161" t="s">
        <v>57</v>
      </c>
      <c r="AO486" s="161" t="s">
        <v>57</v>
      </c>
      <c r="AP486" s="161" t="s">
        <v>835</v>
      </c>
      <c r="AQ486" s="144" t="s">
        <v>57</v>
      </c>
      <c r="AR486" s="144" t="s">
        <v>57</v>
      </c>
      <c r="AS486" s="144" t="s">
        <v>57</v>
      </c>
      <c r="AT486" s="144" t="s">
        <v>57</v>
      </c>
      <c r="AU486" s="220" t="str">
        <f>IF(OR(AB486="NA"), "NA", IF(OR(AB486="Yes", AB486="yes"), "No", IF(AND(I486="Original", AB486="No"), "?", "")))</f>
        <v>NA</v>
      </c>
      <c r="AV486" s="144"/>
      <c r="AW486" s="144"/>
    </row>
    <row r="487" spans="1:49">
      <c r="A487" s="220">
        <v>486</v>
      </c>
      <c r="B487" s="144" t="s">
        <v>577</v>
      </c>
      <c r="C487" s="144" t="s">
        <v>578</v>
      </c>
      <c r="D487" s="144">
        <v>2023</v>
      </c>
      <c r="E487" s="144" t="s">
        <v>824</v>
      </c>
      <c r="F487" s="144" t="s">
        <v>861</v>
      </c>
      <c r="G487" s="236" t="s">
        <v>862</v>
      </c>
      <c r="H487" s="144" t="s">
        <v>863</v>
      </c>
      <c r="I487" s="144" t="s">
        <v>935</v>
      </c>
      <c r="J487" s="144">
        <v>11</v>
      </c>
      <c r="K487" s="144" t="s">
        <v>62</v>
      </c>
      <c r="L487" s="144" t="s">
        <v>62</v>
      </c>
      <c r="M487" s="144" t="s">
        <v>62</v>
      </c>
      <c r="N487" s="144" t="s">
        <v>62</v>
      </c>
      <c r="O487" s="144" t="s">
        <v>57</v>
      </c>
      <c r="P487" s="144" t="s">
        <v>57</v>
      </c>
      <c r="Q487" s="144" t="s">
        <v>57</v>
      </c>
      <c r="R487" s="144" t="s">
        <v>57</v>
      </c>
      <c r="S487" s="144" t="s">
        <v>56</v>
      </c>
      <c r="T487" s="144" t="s">
        <v>864</v>
      </c>
      <c r="U487" s="144" t="s">
        <v>62</v>
      </c>
      <c r="V487" s="144" t="s">
        <v>57</v>
      </c>
      <c r="W487" s="144" t="s">
        <v>62</v>
      </c>
      <c r="X487" s="144" t="s">
        <v>57</v>
      </c>
      <c r="Y487" s="144" t="s">
        <v>2385</v>
      </c>
      <c r="Z487" s="236" t="s">
        <v>865</v>
      </c>
      <c r="AA487" s="144" t="s">
        <v>62</v>
      </c>
      <c r="AB487" s="144" t="s">
        <v>62</v>
      </c>
      <c r="AC487" s="144" t="s">
        <v>57</v>
      </c>
      <c r="AD487" s="144" t="s">
        <v>2385</v>
      </c>
      <c r="AE487" s="144" t="s">
        <v>57</v>
      </c>
      <c r="AF487" s="144"/>
      <c r="AG487" s="144" t="s">
        <v>56</v>
      </c>
      <c r="AH487" s="144">
        <v>156</v>
      </c>
      <c r="AI487" s="144" t="s">
        <v>56</v>
      </c>
      <c r="AJ487" s="144" t="s">
        <v>4435</v>
      </c>
      <c r="AK487" s="144" t="s">
        <v>62</v>
      </c>
      <c r="AL487" s="144" t="s">
        <v>57</v>
      </c>
      <c r="AM487" s="161" t="s">
        <v>57</v>
      </c>
      <c r="AN487" s="161" t="s">
        <v>57</v>
      </c>
      <c r="AO487" s="161" t="s">
        <v>57</v>
      </c>
      <c r="AP487" s="243" t="s">
        <v>835</v>
      </c>
      <c r="AQ487" s="144" t="s">
        <v>57</v>
      </c>
      <c r="AR487" s="144" t="s">
        <v>57</v>
      </c>
      <c r="AS487" s="144">
        <v>94</v>
      </c>
      <c r="AT487" s="144">
        <v>62</v>
      </c>
      <c r="AU487" s="220" t="s">
        <v>62</v>
      </c>
      <c r="AV487" s="144"/>
      <c r="AW487" s="144"/>
    </row>
    <row r="488" spans="1:49">
      <c r="A488" s="220">
        <v>487</v>
      </c>
      <c r="B488" s="144" t="s">
        <v>577</v>
      </c>
      <c r="C488" s="144" t="s">
        <v>578</v>
      </c>
      <c r="D488" s="144">
        <v>2023</v>
      </c>
      <c r="E488" s="144" t="s">
        <v>824</v>
      </c>
      <c r="F488" s="144" t="s">
        <v>866</v>
      </c>
      <c r="G488" s="236" t="s">
        <v>867</v>
      </c>
      <c r="H488" s="144" t="s">
        <v>868</v>
      </c>
      <c r="I488" s="144" t="s">
        <v>945</v>
      </c>
      <c r="J488" s="144">
        <v>11</v>
      </c>
      <c r="K488" s="144" t="s">
        <v>2385</v>
      </c>
      <c r="L488" s="144" t="s">
        <v>2385</v>
      </c>
      <c r="M488" s="144" t="s">
        <v>2385</v>
      </c>
      <c r="N488" s="144" t="s">
        <v>2385</v>
      </c>
      <c r="O488" s="144" t="s">
        <v>57</v>
      </c>
      <c r="P488" s="144" t="s">
        <v>57</v>
      </c>
      <c r="Q488" s="144" t="s">
        <v>57</v>
      </c>
      <c r="R488" s="144" t="s">
        <v>57</v>
      </c>
      <c r="S488" s="144" t="s">
        <v>2385</v>
      </c>
      <c r="T488" s="144" t="s">
        <v>57</v>
      </c>
      <c r="U488" s="144" t="s">
        <v>2385</v>
      </c>
      <c r="V488" s="144" t="s">
        <v>57</v>
      </c>
      <c r="W488" s="144" t="s">
        <v>2385</v>
      </c>
      <c r="X488" s="144" t="s">
        <v>57</v>
      </c>
      <c r="Y488" s="144" t="s">
        <v>2385</v>
      </c>
      <c r="Z488" s="144" t="s">
        <v>57</v>
      </c>
      <c r="AA488" s="144" t="s">
        <v>57</v>
      </c>
      <c r="AB488" s="144" t="s">
        <v>2385</v>
      </c>
      <c r="AC488" s="144" t="s">
        <v>57</v>
      </c>
      <c r="AD488" s="144" t="s">
        <v>2385</v>
      </c>
      <c r="AE488" s="144" t="s">
        <v>57</v>
      </c>
      <c r="AF488" s="144"/>
      <c r="AG488" s="144" t="s">
        <v>57</v>
      </c>
      <c r="AH488" s="144" t="s">
        <v>57</v>
      </c>
      <c r="AI488" s="144" t="s">
        <v>2385</v>
      </c>
      <c r="AJ488" s="144" t="s">
        <v>2385</v>
      </c>
      <c r="AK488" s="144" t="s">
        <v>2385</v>
      </c>
      <c r="AL488" s="144" t="s">
        <v>57</v>
      </c>
      <c r="AM488" s="144" t="s">
        <v>57</v>
      </c>
      <c r="AN488" s="144" t="s">
        <v>57</v>
      </c>
      <c r="AO488" s="144" t="s">
        <v>57</v>
      </c>
      <c r="AP488" s="150" t="s">
        <v>869</v>
      </c>
      <c r="AQ488" s="144" t="s">
        <v>57</v>
      </c>
      <c r="AR488" s="144" t="s">
        <v>57</v>
      </c>
      <c r="AS488" s="144" t="s">
        <v>57</v>
      </c>
      <c r="AT488" s="144" t="s">
        <v>57</v>
      </c>
      <c r="AU488" s="220" t="str">
        <f t="shared" ref="AU488:AU505" si="18">IF(OR(AB488="NA"), "NA", IF(OR(AB488="Yes", AB488="yes"), "No", IF(AND(I488="Original", AB488="No"), "?", "")))</f>
        <v>NA</v>
      </c>
      <c r="AV488" s="144"/>
      <c r="AW488" s="144"/>
    </row>
    <row r="489" spans="1:49">
      <c r="A489" s="220">
        <v>488</v>
      </c>
      <c r="B489" s="144" t="s">
        <v>577</v>
      </c>
      <c r="C489" s="144" t="s">
        <v>578</v>
      </c>
      <c r="D489" s="144">
        <v>2023</v>
      </c>
      <c r="E489" s="144" t="s">
        <v>824</v>
      </c>
      <c r="F489" s="144" t="s">
        <v>795</v>
      </c>
      <c r="G489" s="236" t="s">
        <v>870</v>
      </c>
      <c r="H489" s="144" t="s">
        <v>871</v>
      </c>
      <c r="I489" s="144" t="s">
        <v>4423</v>
      </c>
      <c r="J489" s="144">
        <v>14</v>
      </c>
      <c r="K489" s="144" t="s">
        <v>2385</v>
      </c>
      <c r="L489" s="144" t="s">
        <v>2385</v>
      </c>
      <c r="M489" s="144" t="s">
        <v>2385</v>
      </c>
      <c r="N489" s="144" t="s">
        <v>2385</v>
      </c>
      <c r="O489" s="144" t="s">
        <v>57</v>
      </c>
      <c r="P489" s="144" t="s">
        <v>57</v>
      </c>
      <c r="Q489" s="144" t="s">
        <v>57</v>
      </c>
      <c r="R489" s="144" t="s">
        <v>57</v>
      </c>
      <c r="S489" s="144" t="s">
        <v>2385</v>
      </c>
      <c r="T489" s="144" t="s">
        <v>57</v>
      </c>
      <c r="U489" s="144" t="s">
        <v>2385</v>
      </c>
      <c r="V489" s="144" t="s">
        <v>57</v>
      </c>
      <c r="W489" s="144" t="s">
        <v>2385</v>
      </c>
      <c r="X489" s="144" t="s">
        <v>57</v>
      </c>
      <c r="Y489" s="144" t="s">
        <v>2385</v>
      </c>
      <c r="Z489" s="144" t="s">
        <v>57</v>
      </c>
      <c r="AA489" s="144" t="s">
        <v>57</v>
      </c>
      <c r="AB489" s="144" t="s">
        <v>2385</v>
      </c>
      <c r="AC489" s="144" t="s">
        <v>57</v>
      </c>
      <c r="AD489" s="144" t="s">
        <v>2385</v>
      </c>
      <c r="AE489" s="144" t="s">
        <v>57</v>
      </c>
      <c r="AF489" s="144"/>
      <c r="AG489" s="144" t="s">
        <v>57</v>
      </c>
      <c r="AH489" s="144" t="s">
        <v>57</v>
      </c>
      <c r="AI489" s="144" t="s">
        <v>2385</v>
      </c>
      <c r="AJ489" s="144" t="s">
        <v>2385</v>
      </c>
      <c r="AK489" s="144" t="s">
        <v>2385</v>
      </c>
      <c r="AL489" s="144" t="s">
        <v>57</v>
      </c>
      <c r="AM489" s="161" t="s">
        <v>57</v>
      </c>
      <c r="AN489" s="161" t="s">
        <v>57</v>
      </c>
      <c r="AO489" s="161" t="s">
        <v>57</v>
      </c>
      <c r="AP489" s="165" t="s">
        <v>832</v>
      </c>
      <c r="AQ489" s="144" t="s">
        <v>57</v>
      </c>
      <c r="AR489" s="144" t="s">
        <v>57</v>
      </c>
      <c r="AS489" s="144" t="s">
        <v>57</v>
      </c>
      <c r="AT489" s="144" t="s">
        <v>57</v>
      </c>
      <c r="AU489" s="220" t="str">
        <f t="shared" si="18"/>
        <v>NA</v>
      </c>
      <c r="AV489" s="144"/>
      <c r="AW489" s="144"/>
    </row>
    <row r="490" spans="1:49">
      <c r="A490" s="220">
        <v>489</v>
      </c>
      <c r="B490" s="144" t="s">
        <v>577</v>
      </c>
      <c r="C490" s="144" t="s">
        <v>578</v>
      </c>
      <c r="D490" s="144">
        <v>2023</v>
      </c>
      <c r="E490" s="144" t="s">
        <v>824</v>
      </c>
      <c r="F490" s="144" t="s">
        <v>872</v>
      </c>
      <c r="G490" s="236" t="s">
        <v>873</v>
      </c>
      <c r="H490" s="144" t="s">
        <v>874</v>
      </c>
      <c r="I490" s="144" t="s">
        <v>945</v>
      </c>
      <c r="J490" s="144">
        <v>14</v>
      </c>
      <c r="K490" s="144" t="s">
        <v>2385</v>
      </c>
      <c r="L490" s="144" t="s">
        <v>2385</v>
      </c>
      <c r="M490" s="144" t="s">
        <v>2385</v>
      </c>
      <c r="N490" s="144" t="s">
        <v>2385</v>
      </c>
      <c r="O490" s="144" t="s">
        <v>57</v>
      </c>
      <c r="P490" s="144" t="s">
        <v>57</v>
      </c>
      <c r="Q490" s="144" t="s">
        <v>57</v>
      </c>
      <c r="R490" s="144" t="s">
        <v>57</v>
      </c>
      <c r="S490" s="144" t="s">
        <v>2385</v>
      </c>
      <c r="T490" s="144" t="s">
        <v>57</v>
      </c>
      <c r="U490" s="144" t="s">
        <v>2385</v>
      </c>
      <c r="V490" s="144" t="s">
        <v>57</v>
      </c>
      <c r="W490" s="144" t="s">
        <v>2385</v>
      </c>
      <c r="X490" s="144" t="s">
        <v>57</v>
      </c>
      <c r="Y490" s="144" t="s">
        <v>2385</v>
      </c>
      <c r="Z490" s="144" t="s">
        <v>57</v>
      </c>
      <c r="AA490" s="144" t="s">
        <v>57</v>
      </c>
      <c r="AB490" s="144" t="s">
        <v>2385</v>
      </c>
      <c r="AC490" s="144" t="s">
        <v>57</v>
      </c>
      <c r="AD490" s="144" t="s">
        <v>2385</v>
      </c>
      <c r="AE490" s="144" t="s">
        <v>57</v>
      </c>
      <c r="AF490" s="144"/>
      <c r="AG490" s="144" t="s">
        <v>57</v>
      </c>
      <c r="AH490" s="144" t="s">
        <v>57</v>
      </c>
      <c r="AI490" s="144" t="s">
        <v>2385</v>
      </c>
      <c r="AJ490" s="144" t="s">
        <v>2385</v>
      </c>
      <c r="AK490" s="144" t="s">
        <v>2385</v>
      </c>
      <c r="AL490" s="144" t="s">
        <v>57</v>
      </c>
      <c r="AM490" s="144" t="s">
        <v>57</v>
      </c>
      <c r="AN490" s="144" t="s">
        <v>57</v>
      </c>
      <c r="AO490" s="144" t="s">
        <v>57</v>
      </c>
      <c r="AP490" s="150" t="s">
        <v>875</v>
      </c>
      <c r="AQ490" s="144" t="s">
        <v>57</v>
      </c>
      <c r="AR490" s="144" t="s">
        <v>57</v>
      </c>
      <c r="AS490" s="144" t="s">
        <v>57</v>
      </c>
      <c r="AT490" s="144" t="s">
        <v>57</v>
      </c>
      <c r="AU490" s="220" t="str">
        <f t="shared" si="18"/>
        <v>NA</v>
      </c>
    </row>
    <row r="491" spans="1:49">
      <c r="A491" s="220">
        <v>490</v>
      </c>
      <c r="B491" s="144" t="s">
        <v>577</v>
      </c>
      <c r="C491" s="144" t="s">
        <v>578</v>
      </c>
      <c r="D491" s="144">
        <v>2023</v>
      </c>
      <c r="E491" s="144" t="s">
        <v>824</v>
      </c>
      <c r="F491" s="144" t="s">
        <v>876</v>
      </c>
      <c r="G491" s="236" t="s">
        <v>877</v>
      </c>
      <c r="H491" s="144" t="s">
        <v>878</v>
      </c>
      <c r="I491" s="144" t="s">
        <v>4423</v>
      </c>
      <c r="J491" s="144">
        <v>15</v>
      </c>
      <c r="K491" s="144" t="s">
        <v>2385</v>
      </c>
      <c r="L491" s="144" t="s">
        <v>2385</v>
      </c>
      <c r="M491" s="144" t="s">
        <v>2385</v>
      </c>
      <c r="N491" s="144" t="s">
        <v>2385</v>
      </c>
      <c r="O491" s="144" t="s">
        <v>57</v>
      </c>
      <c r="P491" s="144" t="s">
        <v>57</v>
      </c>
      <c r="Q491" s="144" t="s">
        <v>57</v>
      </c>
      <c r="R491" s="144" t="s">
        <v>57</v>
      </c>
      <c r="S491" s="144" t="s">
        <v>2385</v>
      </c>
      <c r="T491" s="144" t="s">
        <v>57</v>
      </c>
      <c r="U491" s="144" t="s">
        <v>2385</v>
      </c>
      <c r="V491" s="144" t="s">
        <v>57</v>
      </c>
      <c r="W491" s="144" t="s">
        <v>2385</v>
      </c>
      <c r="X491" s="144" t="s">
        <v>57</v>
      </c>
      <c r="Y491" s="144" t="s">
        <v>2385</v>
      </c>
      <c r="Z491" s="144" t="s">
        <v>57</v>
      </c>
      <c r="AA491" s="144" t="s">
        <v>57</v>
      </c>
      <c r="AB491" s="144" t="s">
        <v>2385</v>
      </c>
      <c r="AC491" s="144" t="s">
        <v>57</v>
      </c>
      <c r="AD491" s="144" t="s">
        <v>2385</v>
      </c>
      <c r="AE491" s="144" t="s">
        <v>57</v>
      </c>
      <c r="AF491" s="144"/>
      <c r="AG491" s="144" t="s">
        <v>57</v>
      </c>
      <c r="AH491" s="144" t="s">
        <v>57</v>
      </c>
      <c r="AI491" s="144" t="s">
        <v>2385</v>
      </c>
      <c r="AJ491" s="144" t="s">
        <v>2385</v>
      </c>
      <c r="AK491" s="144" t="s">
        <v>2385</v>
      </c>
      <c r="AL491" s="144" t="s">
        <v>57</v>
      </c>
      <c r="AM491" s="161" t="s">
        <v>57</v>
      </c>
      <c r="AN491" s="161" t="s">
        <v>57</v>
      </c>
      <c r="AO491" s="161" t="s">
        <v>57</v>
      </c>
      <c r="AP491" s="165" t="s">
        <v>828</v>
      </c>
      <c r="AQ491" s="144" t="s">
        <v>57</v>
      </c>
      <c r="AR491" s="144" t="s">
        <v>57</v>
      </c>
      <c r="AS491" s="144" t="s">
        <v>57</v>
      </c>
      <c r="AT491" s="144" t="s">
        <v>57</v>
      </c>
      <c r="AU491" s="220" t="str">
        <f t="shared" si="18"/>
        <v>NA</v>
      </c>
    </row>
    <row r="492" spans="1:49">
      <c r="A492" s="220">
        <v>491</v>
      </c>
      <c r="B492" s="144" t="s">
        <v>577</v>
      </c>
      <c r="C492" s="144" t="s">
        <v>578</v>
      </c>
      <c r="D492" s="144">
        <v>2023</v>
      </c>
      <c r="E492" s="144" t="s">
        <v>824</v>
      </c>
      <c r="F492" s="144" t="s">
        <v>879</v>
      </c>
      <c r="G492" s="236" t="s">
        <v>880</v>
      </c>
      <c r="H492" s="233" t="s">
        <v>881</v>
      </c>
      <c r="I492" s="144" t="s">
        <v>945</v>
      </c>
      <c r="J492" s="144">
        <v>15</v>
      </c>
      <c r="K492" s="144" t="s">
        <v>2385</v>
      </c>
      <c r="L492" s="144" t="s">
        <v>2385</v>
      </c>
      <c r="M492" s="144" t="s">
        <v>2385</v>
      </c>
      <c r="N492" s="144" t="s">
        <v>2385</v>
      </c>
      <c r="O492" s="144" t="s">
        <v>57</v>
      </c>
      <c r="P492" s="144" t="s">
        <v>57</v>
      </c>
      <c r="Q492" s="144" t="s">
        <v>57</v>
      </c>
      <c r="R492" s="144" t="s">
        <v>57</v>
      </c>
      <c r="S492" s="144" t="s">
        <v>2385</v>
      </c>
      <c r="T492" s="144" t="s">
        <v>57</v>
      </c>
      <c r="U492" s="144" t="s">
        <v>2385</v>
      </c>
      <c r="V492" s="144" t="s">
        <v>57</v>
      </c>
      <c r="W492" s="144" t="s">
        <v>2385</v>
      </c>
      <c r="X492" s="144" t="s">
        <v>57</v>
      </c>
      <c r="Y492" s="144" t="s">
        <v>2385</v>
      </c>
      <c r="Z492" s="144" t="s">
        <v>57</v>
      </c>
      <c r="AA492" s="144" t="s">
        <v>57</v>
      </c>
      <c r="AB492" s="144" t="s">
        <v>2385</v>
      </c>
      <c r="AC492" s="144" t="s">
        <v>57</v>
      </c>
      <c r="AD492" s="144" t="s">
        <v>2385</v>
      </c>
      <c r="AE492" s="144" t="s">
        <v>57</v>
      </c>
      <c r="AF492" s="144"/>
      <c r="AG492" s="144" t="s">
        <v>57</v>
      </c>
      <c r="AH492" s="144" t="s">
        <v>57</v>
      </c>
      <c r="AI492" s="144" t="s">
        <v>2385</v>
      </c>
      <c r="AJ492" s="144" t="s">
        <v>2385</v>
      </c>
      <c r="AK492" s="144" t="s">
        <v>2385</v>
      </c>
      <c r="AL492" s="144" t="s">
        <v>57</v>
      </c>
      <c r="AM492" s="144" t="s">
        <v>57</v>
      </c>
      <c r="AN492" s="144" t="s">
        <v>57</v>
      </c>
      <c r="AO492" s="144" t="s">
        <v>57</v>
      </c>
      <c r="AP492" s="150" t="s">
        <v>828</v>
      </c>
      <c r="AQ492" s="144" t="s">
        <v>57</v>
      </c>
      <c r="AR492" s="144" t="s">
        <v>57</v>
      </c>
      <c r="AS492" s="144" t="s">
        <v>57</v>
      </c>
      <c r="AT492" s="144" t="s">
        <v>57</v>
      </c>
      <c r="AU492" s="220" t="str">
        <f t="shared" si="18"/>
        <v>NA</v>
      </c>
    </row>
    <row r="493" spans="1:49">
      <c r="A493" s="220">
        <v>492</v>
      </c>
      <c r="B493" s="144" t="s">
        <v>577</v>
      </c>
      <c r="C493" s="144" t="s">
        <v>578</v>
      </c>
      <c r="D493" s="144">
        <v>2023</v>
      </c>
      <c r="E493" s="144" t="s">
        <v>824</v>
      </c>
      <c r="F493" s="144" t="s">
        <v>795</v>
      </c>
      <c r="G493" s="236" t="s">
        <v>882</v>
      </c>
      <c r="H493" s="144" t="s">
        <v>883</v>
      </c>
      <c r="I493" s="144" t="s">
        <v>4423</v>
      </c>
      <c r="J493" s="144">
        <v>14</v>
      </c>
      <c r="K493" s="144" t="s">
        <v>2385</v>
      </c>
      <c r="L493" s="144" t="s">
        <v>2385</v>
      </c>
      <c r="M493" s="144" t="s">
        <v>2385</v>
      </c>
      <c r="N493" s="144" t="s">
        <v>2385</v>
      </c>
      <c r="O493" s="144" t="s">
        <v>57</v>
      </c>
      <c r="P493" s="144" t="s">
        <v>57</v>
      </c>
      <c r="Q493" s="144" t="s">
        <v>57</v>
      </c>
      <c r="R493" s="144" t="s">
        <v>57</v>
      </c>
      <c r="S493" s="144" t="s">
        <v>2385</v>
      </c>
      <c r="T493" s="144" t="s">
        <v>57</v>
      </c>
      <c r="U493" s="144" t="s">
        <v>2385</v>
      </c>
      <c r="V493" s="144" t="s">
        <v>57</v>
      </c>
      <c r="W493" s="144" t="s">
        <v>2385</v>
      </c>
      <c r="X493" s="144" t="s">
        <v>57</v>
      </c>
      <c r="Y493" s="144" t="s">
        <v>2385</v>
      </c>
      <c r="Z493" s="144" t="s">
        <v>57</v>
      </c>
      <c r="AA493" s="144" t="s">
        <v>57</v>
      </c>
      <c r="AB493" s="144" t="s">
        <v>2385</v>
      </c>
      <c r="AC493" s="144" t="s">
        <v>57</v>
      </c>
      <c r="AD493" s="144" t="s">
        <v>2385</v>
      </c>
      <c r="AE493" s="144" t="s">
        <v>57</v>
      </c>
      <c r="AF493" s="144"/>
      <c r="AG493" s="144" t="s">
        <v>57</v>
      </c>
      <c r="AH493" s="144" t="s">
        <v>57</v>
      </c>
      <c r="AI493" s="144" t="s">
        <v>2385</v>
      </c>
      <c r="AJ493" s="144" t="s">
        <v>2385</v>
      </c>
      <c r="AK493" s="144" t="s">
        <v>2385</v>
      </c>
      <c r="AL493" s="144" t="s">
        <v>57</v>
      </c>
      <c r="AM493" s="161" t="s">
        <v>57</v>
      </c>
      <c r="AN493" s="161" t="s">
        <v>57</v>
      </c>
      <c r="AO493" s="161" t="s">
        <v>57</v>
      </c>
      <c r="AP493" s="165" t="s">
        <v>828</v>
      </c>
      <c r="AQ493" s="144" t="s">
        <v>57</v>
      </c>
      <c r="AR493" s="144" t="s">
        <v>57</v>
      </c>
      <c r="AS493" s="144" t="s">
        <v>57</v>
      </c>
      <c r="AT493" s="144" t="s">
        <v>57</v>
      </c>
      <c r="AU493" s="220" t="str">
        <f t="shared" si="18"/>
        <v>NA</v>
      </c>
    </row>
    <row r="494" spans="1:49">
      <c r="A494" s="220">
        <v>493</v>
      </c>
      <c r="B494" s="144" t="s">
        <v>577</v>
      </c>
      <c r="C494" s="144" t="s">
        <v>578</v>
      </c>
      <c r="D494" s="144">
        <v>2023</v>
      </c>
      <c r="E494" s="144" t="s">
        <v>824</v>
      </c>
      <c r="F494" s="144" t="s">
        <v>884</v>
      </c>
      <c r="G494" s="144" t="s">
        <v>885</v>
      </c>
      <c r="H494" s="144" t="s">
        <v>886</v>
      </c>
      <c r="I494" s="144" t="s">
        <v>945</v>
      </c>
      <c r="J494" s="144">
        <v>14</v>
      </c>
      <c r="K494" s="144" t="s">
        <v>2385</v>
      </c>
      <c r="L494" s="144" t="s">
        <v>2385</v>
      </c>
      <c r="M494" s="144" t="s">
        <v>2385</v>
      </c>
      <c r="N494" s="144" t="s">
        <v>2385</v>
      </c>
      <c r="O494" s="144" t="s">
        <v>57</v>
      </c>
      <c r="P494" s="144" t="s">
        <v>57</v>
      </c>
      <c r="Q494" s="144" t="s">
        <v>57</v>
      </c>
      <c r="R494" s="144" t="s">
        <v>57</v>
      </c>
      <c r="S494" s="144" t="s">
        <v>2385</v>
      </c>
      <c r="T494" s="144" t="s">
        <v>57</v>
      </c>
      <c r="U494" s="144" t="s">
        <v>2385</v>
      </c>
      <c r="V494" s="144" t="s">
        <v>57</v>
      </c>
      <c r="W494" s="144" t="s">
        <v>2385</v>
      </c>
      <c r="X494" s="144" t="s">
        <v>57</v>
      </c>
      <c r="Y494" s="144" t="s">
        <v>2385</v>
      </c>
      <c r="Z494" s="144" t="s">
        <v>57</v>
      </c>
      <c r="AA494" s="144" t="s">
        <v>57</v>
      </c>
      <c r="AB494" s="144" t="s">
        <v>2385</v>
      </c>
      <c r="AC494" s="144" t="s">
        <v>57</v>
      </c>
      <c r="AD494" s="144" t="s">
        <v>2385</v>
      </c>
      <c r="AE494" s="144" t="s">
        <v>57</v>
      </c>
      <c r="AF494" s="144"/>
      <c r="AG494" s="144" t="s">
        <v>57</v>
      </c>
      <c r="AH494" s="144" t="s">
        <v>57</v>
      </c>
      <c r="AI494" s="144" t="s">
        <v>2385</v>
      </c>
      <c r="AJ494" s="144" t="s">
        <v>2385</v>
      </c>
      <c r="AK494" s="144" t="s">
        <v>2385</v>
      </c>
      <c r="AL494" s="144" t="s">
        <v>57</v>
      </c>
      <c r="AM494" s="144" t="s">
        <v>57</v>
      </c>
      <c r="AN494" s="144" t="s">
        <v>57</v>
      </c>
      <c r="AO494" s="144" t="s">
        <v>57</v>
      </c>
      <c r="AP494" s="150" t="s">
        <v>887</v>
      </c>
      <c r="AQ494" s="144" t="s">
        <v>57</v>
      </c>
      <c r="AR494" s="144" t="s">
        <v>57</v>
      </c>
      <c r="AS494" s="144" t="s">
        <v>57</v>
      </c>
      <c r="AT494" s="144" t="s">
        <v>57</v>
      </c>
      <c r="AU494" s="220" t="str">
        <f t="shared" si="18"/>
        <v>NA</v>
      </c>
    </row>
    <row r="495" spans="1:49">
      <c r="A495" s="220">
        <v>494</v>
      </c>
      <c r="B495" s="144" t="s">
        <v>577</v>
      </c>
      <c r="C495" s="144" t="s">
        <v>578</v>
      </c>
      <c r="D495" s="144">
        <v>2023</v>
      </c>
      <c r="E495" s="144" t="s">
        <v>824</v>
      </c>
      <c r="F495" s="144" t="s">
        <v>795</v>
      </c>
      <c r="G495" s="236" t="s">
        <v>888</v>
      </c>
      <c r="H495" s="144" t="s">
        <v>889</v>
      </c>
      <c r="I495" s="144" t="s">
        <v>4423</v>
      </c>
      <c r="J495" s="144">
        <v>14</v>
      </c>
      <c r="K495" s="144" t="s">
        <v>2385</v>
      </c>
      <c r="L495" s="144" t="s">
        <v>2385</v>
      </c>
      <c r="M495" s="144" t="s">
        <v>2385</v>
      </c>
      <c r="N495" s="144" t="s">
        <v>2385</v>
      </c>
      <c r="O495" s="144" t="s">
        <v>57</v>
      </c>
      <c r="P495" s="144" t="s">
        <v>57</v>
      </c>
      <c r="Q495" s="144" t="s">
        <v>57</v>
      </c>
      <c r="R495" s="144" t="s">
        <v>57</v>
      </c>
      <c r="S495" s="144" t="s">
        <v>2385</v>
      </c>
      <c r="T495" s="144" t="s">
        <v>57</v>
      </c>
      <c r="U495" s="144" t="s">
        <v>2385</v>
      </c>
      <c r="V495" s="144" t="s">
        <v>57</v>
      </c>
      <c r="W495" s="144" t="s">
        <v>2385</v>
      </c>
      <c r="X495" s="144" t="s">
        <v>57</v>
      </c>
      <c r="Y495" s="144" t="s">
        <v>2385</v>
      </c>
      <c r="Z495" s="144" t="s">
        <v>57</v>
      </c>
      <c r="AA495" s="144" t="s">
        <v>57</v>
      </c>
      <c r="AB495" s="144" t="s">
        <v>2385</v>
      </c>
      <c r="AC495" s="144" t="s">
        <v>57</v>
      </c>
      <c r="AD495" s="144" t="s">
        <v>2385</v>
      </c>
      <c r="AE495" s="144" t="s">
        <v>57</v>
      </c>
      <c r="AF495" s="144"/>
      <c r="AG495" s="144" t="s">
        <v>57</v>
      </c>
      <c r="AH495" s="144" t="s">
        <v>57</v>
      </c>
      <c r="AI495" s="144" t="s">
        <v>2385</v>
      </c>
      <c r="AJ495" s="144" t="s">
        <v>2385</v>
      </c>
      <c r="AK495" s="144" t="s">
        <v>2385</v>
      </c>
      <c r="AL495" s="144" t="s">
        <v>57</v>
      </c>
      <c r="AM495" s="161" t="s">
        <v>57</v>
      </c>
      <c r="AN495" s="161" t="s">
        <v>57</v>
      </c>
      <c r="AO495" s="161" t="s">
        <v>57</v>
      </c>
      <c r="AP495" s="165" t="s">
        <v>887</v>
      </c>
      <c r="AQ495" s="144" t="s">
        <v>57</v>
      </c>
      <c r="AR495" s="144" t="s">
        <v>57</v>
      </c>
      <c r="AS495" s="144" t="s">
        <v>57</v>
      </c>
      <c r="AT495" s="144" t="s">
        <v>57</v>
      </c>
      <c r="AU495" s="220" t="str">
        <f t="shared" si="18"/>
        <v>NA</v>
      </c>
    </row>
    <row r="496" spans="1:49">
      <c r="A496" s="220">
        <v>495</v>
      </c>
      <c r="B496" s="144" t="s">
        <v>577</v>
      </c>
      <c r="C496" s="144" t="s">
        <v>578</v>
      </c>
      <c r="D496" s="144">
        <v>2023</v>
      </c>
      <c r="E496" s="144" t="s">
        <v>824</v>
      </c>
      <c r="F496" s="144" t="s">
        <v>890</v>
      </c>
      <c r="G496" s="236" t="s">
        <v>891</v>
      </c>
      <c r="H496" s="144" t="s">
        <v>892</v>
      </c>
      <c r="I496" s="144" t="s">
        <v>945</v>
      </c>
      <c r="J496" s="144">
        <v>14</v>
      </c>
      <c r="K496" s="144" t="s">
        <v>2385</v>
      </c>
      <c r="L496" s="144" t="s">
        <v>2385</v>
      </c>
      <c r="M496" s="144" t="s">
        <v>2385</v>
      </c>
      <c r="N496" s="144" t="s">
        <v>2385</v>
      </c>
      <c r="O496" s="144" t="s">
        <v>57</v>
      </c>
      <c r="P496" s="144" t="s">
        <v>57</v>
      </c>
      <c r="Q496" s="144" t="s">
        <v>57</v>
      </c>
      <c r="R496" s="144" t="s">
        <v>57</v>
      </c>
      <c r="S496" s="144" t="s">
        <v>2385</v>
      </c>
      <c r="T496" s="144" t="s">
        <v>57</v>
      </c>
      <c r="U496" s="144" t="s">
        <v>2385</v>
      </c>
      <c r="V496" s="144" t="s">
        <v>57</v>
      </c>
      <c r="W496" s="144" t="s">
        <v>2385</v>
      </c>
      <c r="X496" s="144" t="s">
        <v>57</v>
      </c>
      <c r="Y496" s="144" t="s">
        <v>2385</v>
      </c>
      <c r="Z496" s="144" t="s">
        <v>57</v>
      </c>
      <c r="AA496" s="144" t="s">
        <v>57</v>
      </c>
      <c r="AB496" s="144" t="s">
        <v>2385</v>
      </c>
      <c r="AC496" s="144" t="s">
        <v>57</v>
      </c>
      <c r="AD496" s="144" t="s">
        <v>2385</v>
      </c>
      <c r="AE496" s="144" t="s">
        <v>57</v>
      </c>
      <c r="AF496" s="144"/>
      <c r="AG496" s="144" t="s">
        <v>57</v>
      </c>
      <c r="AH496" s="144" t="s">
        <v>57</v>
      </c>
      <c r="AI496" s="144" t="s">
        <v>2385</v>
      </c>
      <c r="AJ496" s="144" t="s">
        <v>2385</v>
      </c>
      <c r="AK496" s="144" t="s">
        <v>2385</v>
      </c>
      <c r="AL496" s="144" t="s">
        <v>57</v>
      </c>
      <c r="AM496" s="144" t="s">
        <v>57</v>
      </c>
      <c r="AN496" s="144" t="s">
        <v>57</v>
      </c>
      <c r="AO496" s="144" t="s">
        <v>57</v>
      </c>
      <c r="AP496" s="150" t="s">
        <v>887</v>
      </c>
      <c r="AQ496" s="144" t="s">
        <v>57</v>
      </c>
      <c r="AR496" s="144" t="s">
        <v>57</v>
      </c>
      <c r="AS496" s="144" t="s">
        <v>57</v>
      </c>
      <c r="AT496" s="144" t="s">
        <v>57</v>
      </c>
      <c r="AU496" s="220" t="str">
        <f t="shared" si="18"/>
        <v>NA</v>
      </c>
    </row>
    <row r="497" spans="1:49">
      <c r="A497" s="220">
        <v>496</v>
      </c>
      <c r="B497" s="144" t="s">
        <v>577</v>
      </c>
      <c r="C497" s="144" t="s">
        <v>578</v>
      </c>
      <c r="D497" s="144">
        <v>2023</v>
      </c>
      <c r="E497" s="144" t="s">
        <v>824</v>
      </c>
      <c r="F497" s="144" t="s">
        <v>580</v>
      </c>
      <c r="G497" s="236" t="s">
        <v>893</v>
      </c>
      <c r="H497" s="144" t="s">
        <v>894</v>
      </c>
      <c r="I497" s="144" t="s">
        <v>4423</v>
      </c>
      <c r="J497" s="144">
        <v>14</v>
      </c>
      <c r="K497" s="144" t="s">
        <v>2385</v>
      </c>
      <c r="L497" s="144" t="s">
        <v>2385</v>
      </c>
      <c r="M497" s="144" t="s">
        <v>2385</v>
      </c>
      <c r="N497" s="144" t="s">
        <v>2385</v>
      </c>
      <c r="O497" s="144" t="s">
        <v>57</v>
      </c>
      <c r="P497" s="144" t="s">
        <v>57</v>
      </c>
      <c r="Q497" s="144" t="s">
        <v>57</v>
      </c>
      <c r="R497" s="144" t="s">
        <v>57</v>
      </c>
      <c r="S497" s="144" t="s">
        <v>2385</v>
      </c>
      <c r="T497" s="144" t="s">
        <v>57</v>
      </c>
      <c r="U497" s="144" t="s">
        <v>2385</v>
      </c>
      <c r="V497" s="144" t="s">
        <v>57</v>
      </c>
      <c r="W497" s="144" t="s">
        <v>2385</v>
      </c>
      <c r="X497" s="144" t="s">
        <v>57</v>
      </c>
      <c r="Y497" s="144" t="s">
        <v>2385</v>
      </c>
      <c r="Z497" s="144" t="s">
        <v>57</v>
      </c>
      <c r="AA497" s="144" t="s">
        <v>57</v>
      </c>
      <c r="AB497" s="144" t="s">
        <v>2385</v>
      </c>
      <c r="AC497" s="144" t="s">
        <v>57</v>
      </c>
      <c r="AD497" s="144" t="s">
        <v>2385</v>
      </c>
      <c r="AE497" s="144" t="s">
        <v>57</v>
      </c>
      <c r="AF497" s="144"/>
      <c r="AG497" s="144" t="s">
        <v>57</v>
      </c>
      <c r="AH497" s="144" t="s">
        <v>57</v>
      </c>
      <c r="AI497" s="144" t="s">
        <v>2385</v>
      </c>
      <c r="AJ497" s="144" t="s">
        <v>2385</v>
      </c>
      <c r="AK497" s="144" t="s">
        <v>2385</v>
      </c>
      <c r="AL497" s="144" t="s">
        <v>57</v>
      </c>
      <c r="AM497" s="161" t="s">
        <v>57</v>
      </c>
      <c r="AN497" s="161" t="s">
        <v>57</v>
      </c>
      <c r="AO497" s="161" t="s">
        <v>57</v>
      </c>
      <c r="AP497" s="165" t="s">
        <v>887</v>
      </c>
      <c r="AQ497" s="144" t="s">
        <v>57</v>
      </c>
      <c r="AR497" s="144" t="s">
        <v>57</v>
      </c>
      <c r="AS497" s="144" t="s">
        <v>57</v>
      </c>
      <c r="AT497" s="144" t="s">
        <v>57</v>
      </c>
      <c r="AU497" s="220" t="str">
        <f t="shared" si="18"/>
        <v>NA</v>
      </c>
    </row>
    <row r="498" spans="1:49">
      <c r="A498" s="220">
        <v>497</v>
      </c>
      <c r="B498" s="144" t="s">
        <v>577</v>
      </c>
      <c r="C498" s="144" t="s">
        <v>578</v>
      </c>
      <c r="D498" s="144">
        <v>2023</v>
      </c>
      <c r="E498" s="144" t="s">
        <v>824</v>
      </c>
      <c r="F498" s="144" t="s">
        <v>895</v>
      </c>
      <c r="G498" s="237" t="s">
        <v>896</v>
      </c>
      <c r="H498" s="144" t="s">
        <v>897</v>
      </c>
      <c r="I498" s="144" t="s">
        <v>945</v>
      </c>
      <c r="J498" s="144">
        <v>14</v>
      </c>
      <c r="K498" s="144" t="s">
        <v>2385</v>
      </c>
      <c r="L498" s="144" t="s">
        <v>2385</v>
      </c>
      <c r="M498" s="144" t="s">
        <v>2385</v>
      </c>
      <c r="N498" s="144" t="s">
        <v>2385</v>
      </c>
      <c r="O498" s="144" t="s">
        <v>57</v>
      </c>
      <c r="P498" s="144" t="s">
        <v>57</v>
      </c>
      <c r="Q498" s="144" t="s">
        <v>57</v>
      </c>
      <c r="R498" s="144" t="s">
        <v>57</v>
      </c>
      <c r="S498" s="144" t="s">
        <v>2385</v>
      </c>
      <c r="T498" s="144" t="s">
        <v>57</v>
      </c>
      <c r="U498" s="144" t="s">
        <v>2385</v>
      </c>
      <c r="V498" s="144" t="s">
        <v>57</v>
      </c>
      <c r="W498" s="144" t="s">
        <v>2385</v>
      </c>
      <c r="X498" s="144" t="s">
        <v>57</v>
      </c>
      <c r="Y498" s="144" t="s">
        <v>2385</v>
      </c>
      <c r="Z498" s="144" t="s">
        <v>57</v>
      </c>
      <c r="AA498" s="144" t="s">
        <v>57</v>
      </c>
      <c r="AB498" s="144" t="s">
        <v>2385</v>
      </c>
      <c r="AC498" s="144" t="s">
        <v>57</v>
      </c>
      <c r="AD498" s="144" t="s">
        <v>2385</v>
      </c>
      <c r="AE498" s="144" t="s">
        <v>57</v>
      </c>
      <c r="AF498" s="144"/>
      <c r="AG498" s="144" t="s">
        <v>57</v>
      </c>
      <c r="AH498" s="144" t="s">
        <v>57</v>
      </c>
      <c r="AI498" s="144" t="s">
        <v>2385</v>
      </c>
      <c r="AJ498" s="144" t="s">
        <v>2385</v>
      </c>
      <c r="AK498" s="144" t="s">
        <v>2385</v>
      </c>
      <c r="AL498" s="144" t="s">
        <v>57</v>
      </c>
      <c r="AM498" s="144" t="s">
        <v>57</v>
      </c>
      <c r="AN498" s="144" t="s">
        <v>57</v>
      </c>
      <c r="AO498" s="144" t="s">
        <v>57</v>
      </c>
      <c r="AP498" s="150" t="s">
        <v>898</v>
      </c>
      <c r="AQ498" s="144" t="s">
        <v>57</v>
      </c>
      <c r="AR498" s="144" t="s">
        <v>57</v>
      </c>
      <c r="AS498" s="144" t="s">
        <v>57</v>
      </c>
      <c r="AT498" s="144" t="s">
        <v>57</v>
      </c>
      <c r="AU498" s="220" t="str">
        <f t="shared" si="18"/>
        <v>NA</v>
      </c>
      <c r="AV498" s="144"/>
      <c r="AW498" s="144"/>
    </row>
    <row r="499" spans="1:49">
      <c r="A499" s="220">
        <v>498</v>
      </c>
      <c r="B499" s="144" t="s">
        <v>577</v>
      </c>
      <c r="C499" s="144" t="s">
        <v>578</v>
      </c>
      <c r="D499" s="144">
        <v>2023</v>
      </c>
      <c r="E499" s="144" t="s">
        <v>824</v>
      </c>
      <c r="F499" s="144" t="s">
        <v>899</v>
      </c>
      <c r="G499" s="236" t="s">
        <v>900</v>
      </c>
      <c r="H499" s="144" t="s">
        <v>901</v>
      </c>
      <c r="I499" s="144" t="s">
        <v>4423</v>
      </c>
      <c r="J499" s="144">
        <v>13</v>
      </c>
      <c r="K499" s="144" t="s">
        <v>2385</v>
      </c>
      <c r="L499" s="144" t="s">
        <v>2385</v>
      </c>
      <c r="M499" s="144" t="s">
        <v>2385</v>
      </c>
      <c r="N499" s="144" t="s">
        <v>2385</v>
      </c>
      <c r="O499" s="144" t="s">
        <v>57</v>
      </c>
      <c r="P499" s="144" t="s">
        <v>57</v>
      </c>
      <c r="Q499" s="144" t="s">
        <v>57</v>
      </c>
      <c r="R499" s="144" t="s">
        <v>57</v>
      </c>
      <c r="S499" s="144" t="s">
        <v>2385</v>
      </c>
      <c r="T499" s="144" t="s">
        <v>57</v>
      </c>
      <c r="U499" s="144" t="s">
        <v>2385</v>
      </c>
      <c r="V499" s="144" t="s">
        <v>57</v>
      </c>
      <c r="W499" s="144" t="s">
        <v>2385</v>
      </c>
      <c r="X499" s="144" t="s">
        <v>57</v>
      </c>
      <c r="Y499" s="144" t="s">
        <v>2385</v>
      </c>
      <c r="Z499" s="144" t="s">
        <v>57</v>
      </c>
      <c r="AA499" s="144" t="s">
        <v>57</v>
      </c>
      <c r="AB499" s="144" t="s">
        <v>2385</v>
      </c>
      <c r="AC499" s="144" t="s">
        <v>57</v>
      </c>
      <c r="AD499" s="144" t="s">
        <v>2385</v>
      </c>
      <c r="AE499" s="144" t="s">
        <v>57</v>
      </c>
      <c r="AF499" s="144"/>
      <c r="AG499" s="144" t="s">
        <v>57</v>
      </c>
      <c r="AH499" s="144" t="s">
        <v>57</v>
      </c>
      <c r="AI499" s="144" t="s">
        <v>2385</v>
      </c>
      <c r="AJ499" s="144" t="s">
        <v>2385</v>
      </c>
      <c r="AK499" s="144" t="s">
        <v>2385</v>
      </c>
      <c r="AL499" s="144" t="s">
        <v>57</v>
      </c>
      <c r="AM499" s="161" t="s">
        <v>57</v>
      </c>
      <c r="AN499" s="161" t="s">
        <v>57</v>
      </c>
      <c r="AO499" s="161" t="s">
        <v>57</v>
      </c>
      <c r="AP499" s="165" t="s">
        <v>902</v>
      </c>
      <c r="AQ499" s="144" t="s">
        <v>57</v>
      </c>
      <c r="AR499" s="144" t="s">
        <v>57</v>
      </c>
      <c r="AS499" s="144" t="s">
        <v>57</v>
      </c>
      <c r="AT499" s="144" t="s">
        <v>57</v>
      </c>
      <c r="AU499" s="220" t="str">
        <f t="shared" si="18"/>
        <v>NA</v>
      </c>
      <c r="AV499" s="144"/>
      <c r="AW499" s="144"/>
    </row>
    <row r="500" spans="1:49">
      <c r="A500" s="220">
        <v>499</v>
      </c>
      <c r="B500" s="144" t="s">
        <v>577</v>
      </c>
      <c r="C500" s="144" t="s">
        <v>578</v>
      </c>
      <c r="D500" s="144">
        <v>2023</v>
      </c>
      <c r="E500" s="144" t="s">
        <v>824</v>
      </c>
      <c r="F500" s="144" t="s">
        <v>903</v>
      </c>
      <c r="G500" s="236" t="s">
        <v>904</v>
      </c>
      <c r="H500" s="144" t="s">
        <v>905</v>
      </c>
      <c r="I500" s="144" t="s">
        <v>945</v>
      </c>
      <c r="J500" s="144">
        <v>13</v>
      </c>
      <c r="K500" s="144" t="s">
        <v>2385</v>
      </c>
      <c r="L500" s="144" t="s">
        <v>2385</v>
      </c>
      <c r="M500" s="144" t="s">
        <v>2385</v>
      </c>
      <c r="N500" s="144" t="s">
        <v>2385</v>
      </c>
      <c r="O500" s="144" t="s">
        <v>57</v>
      </c>
      <c r="P500" s="144" t="s">
        <v>57</v>
      </c>
      <c r="Q500" s="144" t="s">
        <v>57</v>
      </c>
      <c r="R500" s="144" t="s">
        <v>57</v>
      </c>
      <c r="S500" s="144" t="s">
        <v>2385</v>
      </c>
      <c r="T500" s="144" t="s">
        <v>57</v>
      </c>
      <c r="U500" s="144" t="s">
        <v>2385</v>
      </c>
      <c r="V500" s="144" t="s">
        <v>57</v>
      </c>
      <c r="W500" s="144" t="s">
        <v>2385</v>
      </c>
      <c r="X500" s="144" t="s">
        <v>57</v>
      </c>
      <c r="Y500" s="144" t="s">
        <v>2385</v>
      </c>
      <c r="Z500" s="144" t="s">
        <v>57</v>
      </c>
      <c r="AA500" s="144" t="s">
        <v>57</v>
      </c>
      <c r="AB500" s="144" t="s">
        <v>2385</v>
      </c>
      <c r="AC500" s="144" t="s">
        <v>57</v>
      </c>
      <c r="AD500" s="144" t="s">
        <v>2385</v>
      </c>
      <c r="AE500" s="144" t="s">
        <v>57</v>
      </c>
      <c r="AF500" s="144"/>
      <c r="AG500" s="144" t="s">
        <v>57</v>
      </c>
      <c r="AH500" s="144" t="s">
        <v>57</v>
      </c>
      <c r="AI500" s="144" t="s">
        <v>2385</v>
      </c>
      <c r="AJ500" s="144" t="s">
        <v>2385</v>
      </c>
      <c r="AK500" s="144" t="s">
        <v>2385</v>
      </c>
      <c r="AL500" s="144" t="s">
        <v>57</v>
      </c>
      <c r="AM500" s="144" t="s">
        <v>57</v>
      </c>
      <c r="AN500" s="144" t="s">
        <v>57</v>
      </c>
      <c r="AO500" s="144" t="s">
        <v>57</v>
      </c>
      <c r="AP500" s="150" t="s">
        <v>898</v>
      </c>
      <c r="AQ500" s="144" t="s">
        <v>57</v>
      </c>
      <c r="AR500" s="144" t="s">
        <v>57</v>
      </c>
      <c r="AS500" s="144" t="s">
        <v>57</v>
      </c>
      <c r="AT500" s="144" t="s">
        <v>57</v>
      </c>
      <c r="AU500" s="220" t="str">
        <f t="shared" si="18"/>
        <v>NA</v>
      </c>
      <c r="AV500" s="144"/>
      <c r="AW500" s="144"/>
    </row>
    <row r="501" spans="1:49">
      <c r="A501" s="220">
        <v>500</v>
      </c>
      <c r="B501" s="144" t="s">
        <v>577</v>
      </c>
      <c r="C501" s="144" t="s">
        <v>578</v>
      </c>
      <c r="D501" s="144">
        <v>2023</v>
      </c>
      <c r="E501" s="144" t="s">
        <v>824</v>
      </c>
      <c r="F501" s="144" t="s">
        <v>653</v>
      </c>
      <c r="G501" s="236" t="s">
        <v>906</v>
      </c>
      <c r="H501" s="144" t="s">
        <v>907</v>
      </c>
      <c r="I501" s="144" t="s">
        <v>945</v>
      </c>
      <c r="J501" s="144">
        <v>3</v>
      </c>
      <c r="K501" s="144" t="s">
        <v>2385</v>
      </c>
      <c r="L501" s="144" t="s">
        <v>2385</v>
      </c>
      <c r="M501" s="144" t="s">
        <v>2385</v>
      </c>
      <c r="N501" s="144" t="s">
        <v>2385</v>
      </c>
      <c r="O501" s="144" t="s">
        <v>57</v>
      </c>
      <c r="P501" s="144" t="s">
        <v>57</v>
      </c>
      <c r="Q501" s="144" t="s">
        <v>57</v>
      </c>
      <c r="R501" s="144" t="s">
        <v>57</v>
      </c>
      <c r="S501" s="144" t="s">
        <v>2385</v>
      </c>
      <c r="T501" s="144" t="s">
        <v>57</v>
      </c>
      <c r="U501" s="144" t="s">
        <v>2385</v>
      </c>
      <c r="V501" s="144" t="s">
        <v>57</v>
      </c>
      <c r="W501" s="144" t="s">
        <v>2385</v>
      </c>
      <c r="X501" s="144" t="s">
        <v>57</v>
      </c>
      <c r="Y501" s="144" t="s">
        <v>2385</v>
      </c>
      <c r="Z501" s="144" t="s">
        <v>57</v>
      </c>
      <c r="AA501" s="144" t="s">
        <v>57</v>
      </c>
      <c r="AB501" s="144" t="s">
        <v>2385</v>
      </c>
      <c r="AC501" s="144" t="s">
        <v>57</v>
      </c>
      <c r="AD501" s="144" t="s">
        <v>2385</v>
      </c>
      <c r="AE501" s="144" t="s">
        <v>57</v>
      </c>
      <c r="AF501" s="144"/>
      <c r="AG501" s="144" t="s">
        <v>57</v>
      </c>
      <c r="AH501" s="144" t="s">
        <v>57</v>
      </c>
      <c r="AI501" s="144" t="s">
        <v>2385</v>
      </c>
      <c r="AJ501" s="144" t="s">
        <v>2385</v>
      </c>
      <c r="AK501" s="144" t="s">
        <v>2385</v>
      </c>
      <c r="AL501" s="144" t="s">
        <v>57</v>
      </c>
      <c r="AM501" s="144" t="s">
        <v>57</v>
      </c>
      <c r="AN501" s="144" t="s">
        <v>57</v>
      </c>
      <c r="AO501" s="144" t="s">
        <v>57</v>
      </c>
      <c r="AP501" s="150" t="s">
        <v>902</v>
      </c>
      <c r="AQ501" s="144" t="s">
        <v>57</v>
      </c>
      <c r="AR501" s="144" t="s">
        <v>57</v>
      </c>
      <c r="AS501" s="144" t="s">
        <v>57</v>
      </c>
      <c r="AT501" s="144" t="s">
        <v>57</v>
      </c>
      <c r="AU501" s="220" t="str">
        <f t="shared" si="18"/>
        <v>NA</v>
      </c>
      <c r="AV501" s="144"/>
      <c r="AW501" s="144"/>
    </row>
    <row r="502" spans="1:49">
      <c r="A502" s="220">
        <v>501</v>
      </c>
      <c r="B502" s="144" t="s">
        <v>577</v>
      </c>
      <c r="C502" s="144" t="s">
        <v>578</v>
      </c>
      <c r="D502" s="144">
        <v>2023</v>
      </c>
      <c r="E502" s="144" t="s">
        <v>824</v>
      </c>
      <c r="F502" s="144" t="s">
        <v>908</v>
      </c>
      <c r="G502" s="236" t="s">
        <v>909</v>
      </c>
      <c r="H502" s="144" t="s">
        <v>910</v>
      </c>
      <c r="I502" s="144" t="s">
        <v>945</v>
      </c>
      <c r="J502" s="144">
        <v>11</v>
      </c>
      <c r="K502" s="144" t="s">
        <v>2385</v>
      </c>
      <c r="L502" s="144" t="s">
        <v>2385</v>
      </c>
      <c r="M502" s="144" t="s">
        <v>2385</v>
      </c>
      <c r="N502" s="144" t="s">
        <v>2385</v>
      </c>
      <c r="O502" s="144" t="s">
        <v>57</v>
      </c>
      <c r="P502" s="144" t="s">
        <v>57</v>
      </c>
      <c r="Q502" s="144" t="s">
        <v>57</v>
      </c>
      <c r="R502" s="144" t="s">
        <v>57</v>
      </c>
      <c r="S502" s="144" t="s">
        <v>2385</v>
      </c>
      <c r="T502" s="144" t="s">
        <v>57</v>
      </c>
      <c r="U502" s="144" t="s">
        <v>2385</v>
      </c>
      <c r="V502" s="144" t="s">
        <v>57</v>
      </c>
      <c r="W502" s="144" t="s">
        <v>2385</v>
      </c>
      <c r="X502" s="144" t="s">
        <v>57</v>
      </c>
      <c r="Y502" s="144" t="s">
        <v>2385</v>
      </c>
      <c r="Z502" s="144" t="s">
        <v>57</v>
      </c>
      <c r="AA502" s="144" t="s">
        <v>57</v>
      </c>
      <c r="AB502" s="144" t="s">
        <v>2385</v>
      </c>
      <c r="AC502" s="144" t="s">
        <v>57</v>
      </c>
      <c r="AD502" s="144" t="s">
        <v>2385</v>
      </c>
      <c r="AE502" s="144" t="s">
        <v>57</v>
      </c>
      <c r="AF502" s="144"/>
      <c r="AG502" s="144" t="s">
        <v>57</v>
      </c>
      <c r="AH502" s="144" t="s">
        <v>57</v>
      </c>
      <c r="AI502" s="144" t="s">
        <v>2385</v>
      </c>
      <c r="AJ502" s="144" t="s">
        <v>2385</v>
      </c>
      <c r="AK502" s="144" t="s">
        <v>2385</v>
      </c>
      <c r="AL502" s="144" t="s">
        <v>57</v>
      </c>
      <c r="AM502" s="144" t="s">
        <v>57</v>
      </c>
      <c r="AN502" s="144" t="s">
        <v>57</v>
      </c>
      <c r="AO502" s="144" t="s">
        <v>57</v>
      </c>
      <c r="AP502" s="150" t="s">
        <v>898</v>
      </c>
      <c r="AQ502" s="144" t="s">
        <v>57</v>
      </c>
      <c r="AR502" s="144" t="s">
        <v>57</v>
      </c>
      <c r="AS502" s="144" t="s">
        <v>57</v>
      </c>
      <c r="AT502" s="144" t="s">
        <v>57</v>
      </c>
      <c r="AU502" s="220" t="str">
        <f t="shared" si="18"/>
        <v>NA</v>
      </c>
      <c r="AV502" s="144"/>
      <c r="AW502" s="144"/>
    </row>
    <row r="503" spans="1:49">
      <c r="A503" s="220">
        <v>502</v>
      </c>
      <c r="B503" s="144" t="s">
        <v>577</v>
      </c>
      <c r="C503" s="144" t="s">
        <v>578</v>
      </c>
      <c r="D503" s="144">
        <v>2023</v>
      </c>
      <c r="E503" s="144" t="s">
        <v>824</v>
      </c>
      <c r="F503" s="144" t="s">
        <v>88</v>
      </c>
      <c r="G503" s="237" t="s">
        <v>911</v>
      </c>
      <c r="H503" s="144" t="s">
        <v>912</v>
      </c>
      <c r="I503" s="144" t="s">
        <v>975</v>
      </c>
      <c r="J503" s="144">
        <v>11</v>
      </c>
      <c r="K503" s="144" t="s">
        <v>2385</v>
      </c>
      <c r="L503" s="144" t="s">
        <v>2385</v>
      </c>
      <c r="M503" s="144" t="s">
        <v>2385</v>
      </c>
      <c r="N503" s="144" t="s">
        <v>2385</v>
      </c>
      <c r="O503" s="144" t="s">
        <v>57</v>
      </c>
      <c r="P503" s="144" t="s">
        <v>57</v>
      </c>
      <c r="Q503" s="144" t="s">
        <v>57</v>
      </c>
      <c r="R503" s="144" t="s">
        <v>57</v>
      </c>
      <c r="S503" s="144" t="s">
        <v>2385</v>
      </c>
      <c r="T503" s="144" t="s">
        <v>57</v>
      </c>
      <c r="U503" s="144" t="s">
        <v>2385</v>
      </c>
      <c r="V503" s="144" t="s">
        <v>57</v>
      </c>
      <c r="W503" s="144" t="s">
        <v>2385</v>
      </c>
      <c r="X503" s="144" t="s">
        <v>57</v>
      </c>
      <c r="Y503" s="144" t="s">
        <v>2385</v>
      </c>
      <c r="Z503" s="144" t="s">
        <v>57</v>
      </c>
      <c r="AA503" s="144" t="s">
        <v>57</v>
      </c>
      <c r="AB503" s="144" t="s">
        <v>2385</v>
      </c>
      <c r="AC503" s="144" t="s">
        <v>57</v>
      </c>
      <c r="AD503" s="144" t="s">
        <v>2385</v>
      </c>
      <c r="AE503" s="144" t="s">
        <v>57</v>
      </c>
      <c r="AF503" s="144"/>
      <c r="AG503" s="144" t="s">
        <v>57</v>
      </c>
      <c r="AH503" s="144" t="s">
        <v>57</v>
      </c>
      <c r="AI503" s="144" t="s">
        <v>2385</v>
      </c>
      <c r="AJ503" s="144" t="s">
        <v>2385</v>
      </c>
      <c r="AK503" s="144" t="s">
        <v>2385</v>
      </c>
      <c r="AL503" s="144" t="s">
        <v>57</v>
      </c>
      <c r="AM503" s="161" t="s">
        <v>57</v>
      </c>
      <c r="AN503" s="161" t="s">
        <v>57</v>
      </c>
      <c r="AO503" s="161" t="s">
        <v>57</v>
      </c>
      <c r="AP503" s="165" t="s">
        <v>832</v>
      </c>
      <c r="AQ503" s="144" t="s">
        <v>57</v>
      </c>
      <c r="AR503" s="144" t="s">
        <v>57</v>
      </c>
      <c r="AS503" s="144" t="s">
        <v>57</v>
      </c>
      <c r="AT503" s="144" t="s">
        <v>57</v>
      </c>
      <c r="AU503" s="220" t="str">
        <f t="shared" si="18"/>
        <v>NA</v>
      </c>
      <c r="AV503" s="144"/>
      <c r="AW503" s="144"/>
    </row>
    <row r="504" spans="1:49">
      <c r="A504" s="220">
        <v>503</v>
      </c>
      <c r="B504" s="144" t="s">
        <v>577</v>
      </c>
      <c r="C504" s="144" t="s">
        <v>578</v>
      </c>
      <c r="D504" s="144">
        <v>2023</v>
      </c>
      <c r="E504" s="144" t="s">
        <v>824</v>
      </c>
      <c r="F504" s="144" t="s">
        <v>913</v>
      </c>
      <c r="G504" s="237" t="s">
        <v>914</v>
      </c>
      <c r="H504" s="144" t="s">
        <v>915</v>
      </c>
      <c r="I504" s="144" t="s">
        <v>4421</v>
      </c>
      <c r="J504" s="144">
        <v>11</v>
      </c>
      <c r="K504" s="144" t="s">
        <v>2385</v>
      </c>
      <c r="L504" s="144" t="s">
        <v>2385</v>
      </c>
      <c r="M504" s="144" t="s">
        <v>2385</v>
      </c>
      <c r="N504" s="144" t="s">
        <v>2385</v>
      </c>
      <c r="O504" s="144" t="s">
        <v>57</v>
      </c>
      <c r="P504" s="144" t="s">
        <v>57</v>
      </c>
      <c r="Q504" s="144" t="s">
        <v>57</v>
      </c>
      <c r="R504" s="144" t="s">
        <v>57</v>
      </c>
      <c r="S504" s="144" t="s">
        <v>2385</v>
      </c>
      <c r="T504" s="144" t="s">
        <v>57</v>
      </c>
      <c r="U504" s="144" t="s">
        <v>2385</v>
      </c>
      <c r="V504" s="144" t="s">
        <v>57</v>
      </c>
      <c r="W504" s="144" t="s">
        <v>2385</v>
      </c>
      <c r="X504" s="144" t="s">
        <v>57</v>
      </c>
      <c r="Y504" s="144" t="s">
        <v>2385</v>
      </c>
      <c r="Z504" s="144" t="s">
        <v>57</v>
      </c>
      <c r="AA504" s="144" t="s">
        <v>57</v>
      </c>
      <c r="AB504" s="144" t="s">
        <v>2385</v>
      </c>
      <c r="AC504" s="144" t="s">
        <v>57</v>
      </c>
      <c r="AD504" s="144" t="s">
        <v>2385</v>
      </c>
      <c r="AE504" s="144" t="s">
        <v>57</v>
      </c>
      <c r="AF504" s="144"/>
      <c r="AG504" s="144" t="s">
        <v>57</v>
      </c>
      <c r="AH504" s="144" t="s">
        <v>57</v>
      </c>
      <c r="AI504" s="144" t="s">
        <v>2385</v>
      </c>
      <c r="AJ504" s="144" t="s">
        <v>2385</v>
      </c>
      <c r="AK504" s="144" t="s">
        <v>2385</v>
      </c>
      <c r="AL504" s="144" t="s">
        <v>57</v>
      </c>
      <c r="AM504" s="161" t="s">
        <v>57</v>
      </c>
      <c r="AN504" s="161" t="s">
        <v>57</v>
      </c>
      <c r="AO504" s="161" t="s">
        <v>57</v>
      </c>
      <c r="AP504" s="165" t="s">
        <v>832</v>
      </c>
      <c r="AQ504" s="144" t="s">
        <v>57</v>
      </c>
      <c r="AR504" s="144" t="s">
        <v>57</v>
      </c>
      <c r="AS504" s="144" t="s">
        <v>57</v>
      </c>
      <c r="AT504" s="144" t="s">
        <v>57</v>
      </c>
      <c r="AU504" s="220" t="str">
        <f t="shared" si="18"/>
        <v>NA</v>
      </c>
      <c r="AV504" s="144"/>
      <c r="AW504" s="144"/>
    </row>
    <row r="505" spans="1:49">
      <c r="A505" s="220">
        <v>504</v>
      </c>
      <c r="B505" s="144" t="s">
        <v>577</v>
      </c>
      <c r="C505" s="144" t="s">
        <v>578</v>
      </c>
      <c r="D505" s="144">
        <v>2023</v>
      </c>
      <c r="E505" s="144" t="s">
        <v>824</v>
      </c>
      <c r="F505" s="144" t="s">
        <v>594</v>
      </c>
      <c r="G505" s="237" t="s">
        <v>916</v>
      </c>
      <c r="H505" s="144" t="s">
        <v>917</v>
      </c>
      <c r="I505" s="144" t="s">
        <v>4421</v>
      </c>
      <c r="J505" s="144">
        <v>11</v>
      </c>
      <c r="K505" s="144" t="s">
        <v>2385</v>
      </c>
      <c r="L505" s="144" t="s">
        <v>2385</v>
      </c>
      <c r="M505" s="144" t="s">
        <v>2385</v>
      </c>
      <c r="N505" s="144" t="s">
        <v>2385</v>
      </c>
      <c r="O505" s="144" t="s">
        <v>57</v>
      </c>
      <c r="P505" s="144" t="s">
        <v>57</v>
      </c>
      <c r="Q505" s="144" t="s">
        <v>57</v>
      </c>
      <c r="R505" s="144" t="s">
        <v>57</v>
      </c>
      <c r="S505" s="144" t="s">
        <v>2385</v>
      </c>
      <c r="T505" s="144" t="s">
        <v>57</v>
      </c>
      <c r="U505" s="144" t="s">
        <v>2385</v>
      </c>
      <c r="V505" s="144" t="s">
        <v>57</v>
      </c>
      <c r="W505" s="144" t="s">
        <v>2385</v>
      </c>
      <c r="X505" s="144" t="s">
        <v>57</v>
      </c>
      <c r="Y505" s="144" t="s">
        <v>2385</v>
      </c>
      <c r="Z505" s="144" t="s">
        <v>57</v>
      </c>
      <c r="AA505" s="144" t="s">
        <v>57</v>
      </c>
      <c r="AB505" s="144" t="s">
        <v>2385</v>
      </c>
      <c r="AC505" s="144" t="s">
        <v>57</v>
      </c>
      <c r="AD505" s="144" t="s">
        <v>2385</v>
      </c>
      <c r="AE505" s="144" t="s">
        <v>57</v>
      </c>
      <c r="AF505" s="144"/>
      <c r="AG505" s="144" t="s">
        <v>57</v>
      </c>
      <c r="AH505" s="144" t="s">
        <v>57</v>
      </c>
      <c r="AI505" s="144" t="s">
        <v>2385</v>
      </c>
      <c r="AJ505" s="144" t="s">
        <v>2385</v>
      </c>
      <c r="AK505" s="144" t="s">
        <v>2385</v>
      </c>
      <c r="AL505" s="144" t="s">
        <v>57</v>
      </c>
      <c r="AM505" s="161" t="s">
        <v>57</v>
      </c>
      <c r="AN505" s="161" t="s">
        <v>57</v>
      </c>
      <c r="AO505" s="161" t="s">
        <v>57</v>
      </c>
      <c r="AP505" s="165" t="s">
        <v>832</v>
      </c>
      <c r="AQ505" s="144" t="s">
        <v>57</v>
      </c>
      <c r="AR505" s="144" t="s">
        <v>57</v>
      </c>
      <c r="AS505" s="144" t="s">
        <v>57</v>
      </c>
      <c r="AT505" s="144" t="s">
        <v>57</v>
      </c>
      <c r="AU505" s="220" t="str">
        <f t="shared" si="18"/>
        <v>NA</v>
      </c>
      <c r="AV505" s="144"/>
      <c r="AW505" s="144"/>
    </row>
    <row r="506" spans="1:49">
      <c r="A506" s="220">
        <v>505</v>
      </c>
      <c r="B506" s="144" t="s">
        <v>299</v>
      </c>
      <c r="C506" s="144" t="s">
        <v>300</v>
      </c>
      <c r="D506" s="144">
        <v>2023</v>
      </c>
      <c r="E506" s="144" t="s">
        <v>301</v>
      </c>
      <c r="F506" s="144" t="s">
        <v>302</v>
      </c>
      <c r="G506" s="236" t="s">
        <v>303</v>
      </c>
      <c r="H506" s="144" t="s">
        <v>304</v>
      </c>
      <c r="I506" s="144" t="s">
        <v>935</v>
      </c>
      <c r="J506" s="144">
        <v>6</v>
      </c>
      <c r="K506" s="144" t="s">
        <v>62</v>
      </c>
      <c r="L506" s="144" t="s">
        <v>62</v>
      </c>
      <c r="M506" s="144" t="s">
        <v>62</v>
      </c>
      <c r="N506" s="144" t="s">
        <v>62</v>
      </c>
      <c r="O506" s="144" t="s">
        <v>57</v>
      </c>
      <c r="P506" s="144" t="s">
        <v>57</v>
      </c>
      <c r="Q506" s="144" t="s">
        <v>57</v>
      </c>
      <c r="R506" s="144" t="s">
        <v>57</v>
      </c>
      <c r="S506" s="144" t="s">
        <v>62</v>
      </c>
      <c r="T506" s="144" t="s">
        <v>57</v>
      </c>
      <c r="U506" s="144" t="s">
        <v>62</v>
      </c>
      <c r="V506" s="144" t="s">
        <v>57</v>
      </c>
      <c r="W506" s="144" t="s">
        <v>62</v>
      </c>
      <c r="X506" s="144" t="s">
        <v>57</v>
      </c>
      <c r="Y506" s="144" t="s">
        <v>2385</v>
      </c>
      <c r="Z506" s="236" t="s">
        <v>305</v>
      </c>
      <c r="AA506" s="144" t="s">
        <v>62</v>
      </c>
      <c r="AB506" s="144" t="s">
        <v>62</v>
      </c>
      <c r="AC506" s="144" t="s">
        <v>57</v>
      </c>
      <c r="AD506" s="144" t="s">
        <v>2385</v>
      </c>
      <c r="AE506" s="144" t="s">
        <v>57</v>
      </c>
      <c r="AF506" s="144"/>
      <c r="AG506" s="144" t="s">
        <v>56</v>
      </c>
      <c r="AH506" s="144">
        <v>18</v>
      </c>
      <c r="AI506" s="144" t="s">
        <v>62</v>
      </c>
      <c r="AJ506" s="144" t="s">
        <v>2385</v>
      </c>
      <c r="AK506" s="144" t="s">
        <v>62</v>
      </c>
      <c r="AL506" s="144" t="s">
        <v>57</v>
      </c>
      <c r="AM506" s="144" t="s">
        <v>57</v>
      </c>
      <c r="AN506" s="144" t="s">
        <v>57</v>
      </c>
      <c r="AO506" s="144" t="s">
        <v>306</v>
      </c>
      <c r="AP506" s="144" t="s">
        <v>307</v>
      </c>
      <c r="AQ506" s="144">
        <v>651</v>
      </c>
      <c r="AR506" s="144" t="s">
        <v>57</v>
      </c>
      <c r="AS506" s="144" t="s">
        <v>62</v>
      </c>
      <c r="AT506" s="144" t="s">
        <v>62</v>
      </c>
      <c r="AU506" s="220" t="s">
        <v>62</v>
      </c>
      <c r="AV506" s="144"/>
      <c r="AW506" s="144"/>
    </row>
    <row r="507" spans="1:49">
      <c r="A507" s="220">
        <v>506</v>
      </c>
      <c r="B507" s="144" t="s">
        <v>299</v>
      </c>
      <c r="C507" s="144" t="s">
        <v>300</v>
      </c>
      <c r="D507" s="144">
        <v>2023</v>
      </c>
      <c r="E507" s="144" t="s">
        <v>301</v>
      </c>
      <c r="F507" s="144" t="s">
        <v>309</v>
      </c>
      <c r="G507" s="236" t="s">
        <v>310</v>
      </c>
      <c r="H507" s="144" t="s">
        <v>311</v>
      </c>
      <c r="I507" s="144" t="s">
        <v>945</v>
      </c>
      <c r="J507" s="144">
        <v>25</v>
      </c>
      <c r="K507" s="144" t="s">
        <v>2385</v>
      </c>
      <c r="L507" s="144" t="s">
        <v>2385</v>
      </c>
      <c r="M507" s="144" t="s">
        <v>2385</v>
      </c>
      <c r="N507" s="144" t="s">
        <v>2385</v>
      </c>
      <c r="O507" s="144" t="s">
        <v>57</v>
      </c>
      <c r="P507" s="144" t="s">
        <v>57</v>
      </c>
      <c r="Q507" s="144" t="s">
        <v>57</v>
      </c>
      <c r="R507" s="144" t="s">
        <v>57</v>
      </c>
      <c r="S507" s="144" t="s">
        <v>2385</v>
      </c>
      <c r="T507" s="144" t="s">
        <v>57</v>
      </c>
      <c r="U507" s="144" t="s">
        <v>2385</v>
      </c>
      <c r="V507" s="144" t="s">
        <v>57</v>
      </c>
      <c r="W507" s="144" t="s">
        <v>2385</v>
      </c>
      <c r="X507" s="144" t="s">
        <v>57</v>
      </c>
      <c r="Y507" s="144" t="s">
        <v>2385</v>
      </c>
      <c r="Z507" s="144" t="s">
        <v>57</v>
      </c>
      <c r="AA507" s="144" t="s">
        <v>57</v>
      </c>
      <c r="AB507" s="144" t="s">
        <v>2385</v>
      </c>
      <c r="AC507" s="144" t="s">
        <v>57</v>
      </c>
      <c r="AD507" s="144" t="s">
        <v>2385</v>
      </c>
      <c r="AE507" s="144" t="s">
        <v>57</v>
      </c>
      <c r="AF507" s="144"/>
      <c r="AG507" s="144" t="s">
        <v>57</v>
      </c>
      <c r="AH507" s="144" t="s">
        <v>57</v>
      </c>
      <c r="AI507" s="144" t="s">
        <v>2385</v>
      </c>
      <c r="AJ507" s="144" t="s">
        <v>2385</v>
      </c>
      <c r="AK507" s="144" t="s">
        <v>2385</v>
      </c>
      <c r="AL507" s="144" t="s">
        <v>57</v>
      </c>
      <c r="AM507" s="144" t="s">
        <v>57</v>
      </c>
      <c r="AN507" s="144" t="s">
        <v>57</v>
      </c>
      <c r="AO507" s="144" t="s">
        <v>57</v>
      </c>
      <c r="AP507" s="144" t="s">
        <v>57</v>
      </c>
      <c r="AQ507" s="144" t="s">
        <v>57</v>
      </c>
      <c r="AR507" s="144" t="s">
        <v>57</v>
      </c>
      <c r="AS507" s="144" t="s">
        <v>57</v>
      </c>
      <c r="AT507" s="144" t="s">
        <v>57</v>
      </c>
      <c r="AU507" s="220" t="str">
        <f>IF(OR(AB507="NA"), "NA", IF(OR(AB507="Yes", AB507="yes"), "No", IF(AND(I507="Original", AB507="No"), "?", "")))</f>
        <v>NA</v>
      </c>
      <c r="AV507" s="144"/>
      <c r="AW507" s="144"/>
    </row>
    <row r="508" spans="1:49">
      <c r="A508" s="220">
        <v>507</v>
      </c>
      <c r="B508" s="144" t="s">
        <v>299</v>
      </c>
      <c r="C508" s="144" t="s">
        <v>300</v>
      </c>
      <c r="D508" s="144">
        <v>2023</v>
      </c>
      <c r="E508" s="144" t="s">
        <v>301</v>
      </c>
      <c r="F508" s="144" t="s">
        <v>313</v>
      </c>
      <c r="G508" s="236" t="s">
        <v>314</v>
      </c>
      <c r="H508" s="144" t="s">
        <v>315</v>
      </c>
      <c r="I508" s="144" t="s">
        <v>929</v>
      </c>
      <c r="J508" s="144">
        <v>17</v>
      </c>
      <c r="K508" s="144" t="s">
        <v>56</v>
      </c>
      <c r="L508" s="144" t="s">
        <v>56</v>
      </c>
      <c r="M508" s="144" t="s">
        <v>2385</v>
      </c>
      <c r="N508" s="144" t="s">
        <v>2385</v>
      </c>
      <c r="O508" s="144" t="s">
        <v>57</v>
      </c>
      <c r="P508" s="144" t="s">
        <v>57</v>
      </c>
      <c r="Q508" s="144" t="s">
        <v>57</v>
      </c>
      <c r="R508" s="144" t="s">
        <v>57</v>
      </c>
      <c r="S508" s="144" t="s">
        <v>2385</v>
      </c>
      <c r="T508" s="144" t="s">
        <v>57</v>
      </c>
      <c r="U508" s="144" t="s">
        <v>2385</v>
      </c>
      <c r="V508" s="144" t="s">
        <v>57</v>
      </c>
      <c r="W508" s="144" t="s">
        <v>2385</v>
      </c>
      <c r="X508" s="144" t="s">
        <v>57</v>
      </c>
      <c r="Y508" s="144" t="s">
        <v>2385</v>
      </c>
      <c r="Z508" s="144" t="s">
        <v>57</v>
      </c>
      <c r="AA508" s="144" t="s">
        <v>57</v>
      </c>
      <c r="AB508" s="144" t="s">
        <v>2385</v>
      </c>
      <c r="AC508" s="144" t="s">
        <v>57</v>
      </c>
      <c r="AD508" s="144" t="s">
        <v>2385</v>
      </c>
      <c r="AE508" s="144" t="s">
        <v>57</v>
      </c>
      <c r="AF508" s="144"/>
      <c r="AG508" s="144" t="s">
        <v>57</v>
      </c>
      <c r="AH508" s="144" t="s">
        <v>57</v>
      </c>
      <c r="AI508" s="144" t="s">
        <v>2385</v>
      </c>
      <c r="AJ508" s="144" t="s">
        <v>2385</v>
      </c>
      <c r="AK508" s="144" t="s">
        <v>2385</v>
      </c>
      <c r="AL508" s="144" t="s">
        <v>57</v>
      </c>
      <c r="AM508" s="161" t="s">
        <v>57</v>
      </c>
      <c r="AN508" s="161" t="s">
        <v>57</v>
      </c>
      <c r="AO508" s="161" t="s">
        <v>316</v>
      </c>
      <c r="AP508" s="161" t="s">
        <v>307</v>
      </c>
      <c r="AQ508" s="144">
        <v>712</v>
      </c>
      <c r="AR508" s="144" t="s">
        <v>57</v>
      </c>
      <c r="AS508" s="144" t="s">
        <v>57</v>
      </c>
      <c r="AT508" s="144" t="s">
        <v>57</v>
      </c>
      <c r="AU508" s="220" t="str">
        <f>IF(OR(AB508="NA"), "NA", IF(OR(AB508="Yes", AB508="yes"), "No", IF(AND(I508="Original", AB508="No"), "?", "")))</f>
        <v>NA</v>
      </c>
      <c r="AV508" s="144"/>
      <c r="AW508" s="144"/>
    </row>
    <row r="509" spans="1:49">
      <c r="A509" s="220">
        <v>508</v>
      </c>
      <c r="B509" s="144" t="s">
        <v>299</v>
      </c>
      <c r="C509" s="144" t="s">
        <v>300</v>
      </c>
      <c r="D509" s="144">
        <v>2023</v>
      </c>
      <c r="E509" s="144" t="s">
        <v>301</v>
      </c>
      <c r="F509" s="144" t="s">
        <v>317</v>
      </c>
      <c r="G509" s="236" t="s">
        <v>318</v>
      </c>
      <c r="H509" s="144" t="s">
        <v>319</v>
      </c>
      <c r="I509" s="144" t="s">
        <v>935</v>
      </c>
      <c r="J509" s="144">
        <v>14</v>
      </c>
      <c r="K509" s="144" t="s">
        <v>62</v>
      </c>
      <c r="L509" s="144" t="s">
        <v>62</v>
      </c>
      <c r="M509" s="144" t="s">
        <v>62</v>
      </c>
      <c r="N509" s="144" t="s">
        <v>62</v>
      </c>
      <c r="O509" s="144" t="s">
        <v>57</v>
      </c>
      <c r="P509" s="144" t="s">
        <v>57</v>
      </c>
      <c r="Q509" s="144" t="s">
        <v>57</v>
      </c>
      <c r="R509" s="144" t="s">
        <v>57</v>
      </c>
      <c r="S509" s="144" t="s">
        <v>56</v>
      </c>
      <c r="T509" s="144" t="s">
        <v>320</v>
      </c>
      <c r="U509" s="144" t="s">
        <v>62</v>
      </c>
      <c r="V509" s="144" t="s">
        <v>57</v>
      </c>
      <c r="W509" s="144" t="s">
        <v>62</v>
      </c>
      <c r="X509" s="144" t="s">
        <v>57</v>
      </c>
      <c r="Y509" s="144" t="s">
        <v>2385</v>
      </c>
      <c r="Z509" s="236" t="s">
        <v>321</v>
      </c>
      <c r="AA509" s="144" t="s">
        <v>56</v>
      </c>
      <c r="AB509" s="144" t="s">
        <v>56</v>
      </c>
      <c r="AC509" s="144" t="s">
        <v>56</v>
      </c>
      <c r="AD509" s="144" t="s">
        <v>984</v>
      </c>
      <c r="AE509" s="144" t="s">
        <v>57</v>
      </c>
      <c r="AF509" s="144"/>
      <c r="AG509" s="144" t="s">
        <v>56</v>
      </c>
      <c r="AH509" s="144">
        <v>2203</v>
      </c>
      <c r="AI509" s="144" t="s">
        <v>62</v>
      </c>
      <c r="AJ509" s="144" t="s">
        <v>2385</v>
      </c>
      <c r="AK509" s="144" t="s">
        <v>62</v>
      </c>
      <c r="AL509" s="144" t="s">
        <v>57</v>
      </c>
      <c r="AM509" s="161" t="s">
        <v>57</v>
      </c>
      <c r="AN509" s="161" t="s">
        <v>57</v>
      </c>
      <c r="AO509" s="161" t="s">
        <v>322</v>
      </c>
      <c r="AP509" s="161" t="s">
        <v>307</v>
      </c>
      <c r="AQ509" s="144">
        <v>694</v>
      </c>
      <c r="AR509" s="144" t="s">
        <v>57</v>
      </c>
      <c r="AS509" s="144">
        <v>1119</v>
      </c>
      <c r="AT509" s="144">
        <v>1084</v>
      </c>
      <c r="AU509" s="220" t="str">
        <f>IF(AB509="Yes", "No", "")</f>
        <v>No</v>
      </c>
      <c r="AV509" s="144"/>
      <c r="AW509" s="144"/>
    </row>
    <row r="510" spans="1:49">
      <c r="A510" s="220">
        <v>509</v>
      </c>
      <c r="B510" s="144" t="s">
        <v>299</v>
      </c>
      <c r="C510" s="144" t="s">
        <v>300</v>
      </c>
      <c r="D510" s="144">
        <v>2023</v>
      </c>
      <c r="E510" s="144" t="s">
        <v>301</v>
      </c>
      <c r="F510" s="144" t="s">
        <v>323</v>
      </c>
      <c r="G510" s="144" t="s">
        <v>324</v>
      </c>
      <c r="H510" s="144" t="s">
        <v>325</v>
      </c>
      <c r="I510" s="144" t="s">
        <v>945</v>
      </c>
      <c r="J510" s="144">
        <v>25</v>
      </c>
      <c r="K510" s="144" t="s">
        <v>2385</v>
      </c>
      <c r="L510" s="144" t="s">
        <v>2385</v>
      </c>
      <c r="M510" s="144" t="s">
        <v>2385</v>
      </c>
      <c r="N510" s="144" t="s">
        <v>2385</v>
      </c>
      <c r="O510" s="144" t="s">
        <v>57</v>
      </c>
      <c r="P510" s="144" t="s">
        <v>57</v>
      </c>
      <c r="Q510" s="144" t="s">
        <v>57</v>
      </c>
      <c r="R510" s="144" t="s">
        <v>57</v>
      </c>
      <c r="S510" s="144" t="s">
        <v>2385</v>
      </c>
      <c r="T510" s="144" t="s">
        <v>57</v>
      </c>
      <c r="U510" s="144" t="s">
        <v>2385</v>
      </c>
      <c r="V510" s="144" t="s">
        <v>57</v>
      </c>
      <c r="W510" s="144" t="s">
        <v>2385</v>
      </c>
      <c r="X510" s="144" t="s">
        <v>57</v>
      </c>
      <c r="Y510" s="144" t="s">
        <v>2385</v>
      </c>
      <c r="Z510" s="144" t="s">
        <v>57</v>
      </c>
      <c r="AA510" s="144" t="s">
        <v>57</v>
      </c>
      <c r="AB510" s="144" t="s">
        <v>2385</v>
      </c>
      <c r="AC510" s="144" t="s">
        <v>57</v>
      </c>
      <c r="AD510" s="144" t="s">
        <v>2385</v>
      </c>
      <c r="AE510" s="144" t="s">
        <v>57</v>
      </c>
      <c r="AF510" s="144"/>
      <c r="AG510" s="144" t="s">
        <v>57</v>
      </c>
      <c r="AH510" s="144" t="s">
        <v>57</v>
      </c>
      <c r="AI510" s="144" t="s">
        <v>2385</v>
      </c>
      <c r="AJ510" s="144" t="s">
        <v>2385</v>
      </c>
      <c r="AK510" s="144" t="s">
        <v>2385</v>
      </c>
      <c r="AL510" s="144" t="s">
        <v>57</v>
      </c>
      <c r="AM510" s="144" t="s">
        <v>57</v>
      </c>
      <c r="AN510" s="144" t="s">
        <v>57</v>
      </c>
      <c r="AO510" s="144" t="s">
        <v>57</v>
      </c>
      <c r="AP510" s="144" t="s">
        <v>57</v>
      </c>
      <c r="AQ510" s="144" t="s">
        <v>57</v>
      </c>
      <c r="AR510" s="144" t="s">
        <v>57</v>
      </c>
      <c r="AS510" s="144" t="s">
        <v>57</v>
      </c>
      <c r="AT510" s="144" t="s">
        <v>57</v>
      </c>
      <c r="AU510" s="220" t="str">
        <f>IF(OR(AB510="NA"), "NA", IF(OR(AB510="Yes", AB510="yes"), "No", IF(AND(I510="Original", AB510="No"), "?", "")))</f>
        <v>NA</v>
      </c>
    </row>
    <row r="511" spans="1:49">
      <c r="A511" s="220">
        <v>510</v>
      </c>
      <c r="B511" s="144" t="s">
        <v>299</v>
      </c>
      <c r="C511" s="144" t="s">
        <v>300</v>
      </c>
      <c r="D511" s="144">
        <v>2023</v>
      </c>
      <c r="E511" s="144" t="s">
        <v>301</v>
      </c>
      <c r="F511" s="144" t="s">
        <v>326</v>
      </c>
      <c r="G511" s="144" t="s">
        <v>327</v>
      </c>
      <c r="H511" s="144" t="s">
        <v>328</v>
      </c>
      <c r="I511" s="144" t="s">
        <v>929</v>
      </c>
      <c r="J511" s="144">
        <v>4</v>
      </c>
      <c r="K511" s="144" t="s">
        <v>56</v>
      </c>
      <c r="L511" s="144" t="s">
        <v>56</v>
      </c>
      <c r="M511" s="144" t="s">
        <v>2385</v>
      </c>
      <c r="N511" s="144" t="s">
        <v>2385</v>
      </c>
      <c r="O511" s="144" t="s">
        <v>57</v>
      </c>
      <c r="P511" s="144" t="s">
        <v>57</v>
      </c>
      <c r="Q511" s="144" t="s">
        <v>57</v>
      </c>
      <c r="R511" s="144" t="s">
        <v>57</v>
      </c>
      <c r="S511" s="144" t="s">
        <v>2385</v>
      </c>
      <c r="T511" s="144" t="s">
        <v>57</v>
      </c>
      <c r="U511" s="144" t="s">
        <v>2385</v>
      </c>
      <c r="V511" s="144" t="s">
        <v>57</v>
      </c>
      <c r="W511" s="144" t="s">
        <v>2385</v>
      </c>
      <c r="X511" s="144" t="s">
        <v>57</v>
      </c>
      <c r="Y511" s="144" t="s">
        <v>2385</v>
      </c>
      <c r="Z511" s="144" t="s">
        <v>57</v>
      </c>
      <c r="AA511" s="144" t="s">
        <v>57</v>
      </c>
      <c r="AB511" s="144" t="s">
        <v>2385</v>
      </c>
      <c r="AC511" s="144" t="s">
        <v>57</v>
      </c>
      <c r="AD511" s="144" t="s">
        <v>2385</v>
      </c>
      <c r="AE511" s="144" t="s">
        <v>57</v>
      </c>
      <c r="AF511" s="144"/>
      <c r="AG511" s="144" t="s">
        <v>57</v>
      </c>
      <c r="AH511" s="144" t="s">
        <v>57</v>
      </c>
      <c r="AI511" s="144" t="s">
        <v>2385</v>
      </c>
      <c r="AJ511" s="144" t="s">
        <v>2385</v>
      </c>
      <c r="AK511" s="144" t="s">
        <v>2385</v>
      </c>
      <c r="AL511" s="144" t="s">
        <v>57</v>
      </c>
      <c r="AM511" s="161" t="s">
        <v>57</v>
      </c>
      <c r="AN511" s="161" t="s">
        <v>57</v>
      </c>
      <c r="AO511" s="161" t="s">
        <v>329</v>
      </c>
      <c r="AP511" s="161" t="s">
        <v>307</v>
      </c>
      <c r="AQ511" s="144">
        <v>713</v>
      </c>
      <c r="AR511" s="144" t="s">
        <v>57</v>
      </c>
      <c r="AS511" s="144" t="s">
        <v>57</v>
      </c>
      <c r="AT511" s="144" t="s">
        <v>57</v>
      </c>
      <c r="AU511" s="220" t="str">
        <f>IF(OR(AB511="NA"), "NA", IF(OR(AB511="Yes", AB511="yes"), "No", IF(AND(I511="Original", AB511="No"), "?", "")))</f>
        <v>NA</v>
      </c>
    </row>
    <row r="512" spans="1:49">
      <c r="A512" s="220">
        <v>511</v>
      </c>
      <c r="B512" s="144" t="s">
        <v>299</v>
      </c>
      <c r="C512" s="144" t="s">
        <v>300</v>
      </c>
      <c r="D512" s="144">
        <v>2023</v>
      </c>
      <c r="E512" s="144" t="s">
        <v>301</v>
      </c>
      <c r="F512" s="144" t="s">
        <v>330</v>
      </c>
      <c r="G512" s="144" t="s">
        <v>331</v>
      </c>
      <c r="H512" s="144" t="s">
        <v>332</v>
      </c>
      <c r="I512" s="144" t="s">
        <v>935</v>
      </c>
      <c r="J512" s="144">
        <v>6</v>
      </c>
      <c r="K512" s="144" t="s">
        <v>62</v>
      </c>
      <c r="L512" s="144" t="s">
        <v>62</v>
      </c>
      <c r="M512" s="144" t="s">
        <v>62</v>
      </c>
      <c r="N512" s="144" t="s">
        <v>62</v>
      </c>
      <c r="O512" s="144" t="s">
        <v>57</v>
      </c>
      <c r="P512" s="144" t="s">
        <v>57</v>
      </c>
      <c r="Q512" s="144" t="s">
        <v>57</v>
      </c>
      <c r="R512" s="144" t="s">
        <v>57</v>
      </c>
      <c r="S512" s="144" t="s">
        <v>62</v>
      </c>
      <c r="T512" s="144" t="s">
        <v>57</v>
      </c>
      <c r="U512" s="144" t="s">
        <v>62</v>
      </c>
      <c r="V512" s="144" t="s">
        <v>57</v>
      </c>
      <c r="W512" s="144" t="s">
        <v>62</v>
      </c>
      <c r="X512" s="144" t="s">
        <v>57</v>
      </c>
      <c r="Y512" s="144" t="s">
        <v>2385</v>
      </c>
      <c r="Z512" s="144" t="s">
        <v>333</v>
      </c>
      <c r="AA512" s="144" t="s">
        <v>62</v>
      </c>
      <c r="AB512" s="144" t="s">
        <v>62</v>
      </c>
      <c r="AC512" s="144" t="s">
        <v>57</v>
      </c>
      <c r="AD512" s="144" t="s">
        <v>2385</v>
      </c>
      <c r="AE512" s="144" t="s">
        <v>57</v>
      </c>
      <c r="AF512" s="144"/>
      <c r="AG512" s="144" t="s">
        <v>56</v>
      </c>
      <c r="AH512" s="144">
        <v>117</v>
      </c>
      <c r="AI512" s="144" t="s">
        <v>62</v>
      </c>
      <c r="AJ512" s="144" t="s">
        <v>2385</v>
      </c>
      <c r="AK512" s="144" t="s">
        <v>62</v>
      </c>
      <c r="AL512" s="144" t="s">
        <v>57</v>
      </c>
      <c r="AM512" s="144" t="s">
        <v>57</v>
      </c>
      <c r="AN512" s="144" t="s">
        <v>57</v>
      </c>
      <c r="AO512" s="144" t="s">
        <v>334</v>
      </c>
      <c r="AP512" s="144" t="s">
        <v>307</v>
      </c>
      <c r="AQ512" s="144">
        <v>828</v>
      </c>
      <c r="AR512" s="144" t="s">
        <v>57</v>
      </c>
      <c r="AS512" s="144" t="s">
        <v>62</v>
      </c>
      <c r="AT512" s="144" t="s">
        <v>62</v>
      </c>
      <c r="AU512" s="220" t="s">
        <v>56</v>
      </c>
    </row>
    <row r="513" spans="1:47">
      <c r="A513" s="220">
        <v>512</v>
      </c>
      <c r="B513" s="144" t="s">
        <v>299</v>
      </c>
      <c r="C513" s="144" t="s">
        <v>300</v>
      </c>
      <c r="D513" s="144">
        <v>2023</v>
      </c>
      <c r="E513" s="144" t="s">
        <v>301</v>
      </c>
      <c r="F513" s="144" t="s">
        <v>335</v>
      </c>
      <c r="G513" s="236" t="s">
        <v>336</v>
      </c>
      <c r="H513" s="144" t="s">
        <v>337</v>
      </c>
      <c r="I513" s="144" t="s">
        <v>945</v>
      </c>
      <c r="J513" s="144">
        <v>25</v>
      </c>
      <c r="K513" s="144" t="s">
        <v>2385</v>
      </c>
      <c r="L513" s="144" t="s">
        <v>2385</v>
      </c>
      <c r="M513" s="144" t="s">
        <v>2385</v>
      </c>
      <c r="N513" s="144" t="s">
        <v>2385</v>
      </c>
      <c r="O513" s="144" t="s">
        <v>57</v>
      </c>
      <c r="P513" s="144" t="s">
        <v>57</v>
      </c>
      <c r="Q513" s="144" t="s">
        <v>57</v>
      </c>
      <c r="R513" s="144" t="s">
        <v>57</v>
      </c>
      <c r="S513" s="144" t="s">
        <v>2385</v>
      </c>
      <c r="T513" s="144" t="s">
        <v>57</v>
      </c>
      <c r="U513" s="144" t="s">
        <v>2385</v>
      </c>
      <c r="V513" s="144" t="s">
        <v>57</v>
      </c>
      <c r="W513" s="144" t="s">
        <v>2385</v>
      </c>
      <c r="X513" s="144" t="s">
        <v>57</v>
      </c>
      <c r="Y513" s="144" t="s">
        <v>2385</v>
      </c>
      <c r="Z513" s="144" t="s">
        <v>57</v>
      </c>
      <c r="AA513" s="144" t="s">
        <v>57</v>
      </c>
      <c r="AB513" s="144" t="s">
        <v>2385</v>
      </c>
      <c r="AC513" s="144" t="s">
        <v>57</v>
      </c>
      <c r="AD513" s="144" t="s">
        <v>2385</v>
      </c>
      <c r="AE513" s="144" t="s">
        <v>57</v>
      </c>
      <c r="AF513" s="144"/>
      <c r="AG513" s="144" t="s">
        <v>57</v>
      </c>
      <c r="AH513" s="144" t="s">
        <v>57</v>
      </c>
      <c r="AI513" s="144" t="s">
        <v>2385</v>
      </c>
      <c r="AJ513" s="144" t="s">
        <v>2385</v>
      </c>
      <c r="AK513" s="144" t="s">
        <v>2385</v>
      </c>
      <c r="AL513" s="144" t="s">
        <v>57</v>
      </c>
      <c r="AM513" s="144" t="s">
        <v>57</v>
      </c>
      <c r="AN513" s="144" t="s">
        <v>57</v>
      </c>
      <c r="AO513" s="144" t="s">
        <v>57</v>
      </c>
      <c r="AP513" s="144" t="s">
        <v>57</v>
      </c>
      <c r="AQ513" s="144" t="s">
        <v>57</v>
      </c>
      <c r="AR513" s="144" t="s">
        <v>57</v>
      </c>
      <c r="AS513" s="144" t="s">
        <v>57</v>
      </c>
      <c r="AT513" s="144" t="s">
        <v>57</v>
      </c>
      <c r="AU513" s="220" t="str">
        <f>IF(OR(AB513="NA"), "NA", IF(OR(AB513="Yes", AB513="yes"), "No", IF(AND(I513="Original", AB513="No"), "?", "")))</f>
        <v>NA</v>
      </c>
    </row>
    <row r="514" spans="1:47">
      <c r="A514" s="220">
        <v>513</v>
      </c>
      <c r="B514" s="144" t="s">
        <v>299</v>
      </c>
      <c r="C514" s="144" t="s">
        <v>300</v>
      </c>
      <c r="D514" s="144">
        <v>2023</v>
      </c>
      <c r="E514" s="144" t="s">
        <v>301</v>
      </c>
      <c r="F514" s="144" t="s">
        <v>330</v>
      </c>
      <c r="G514" s="236" t="s">
        <v>338</v>
      </c>
      <c r="H514" s="144" t="s">
        <v>339</v>
      </c>
      <c r="I514" s="144" t="s">
        <v>935</v>
      </c>
      <c r="J514" s="144">
        <v>6</v>
      </c>
      <c r="K514" s="144" t="s">
        <v>62</v>
      </c>
      <c r="L514" s="144" t="s">
        <v>62</v>
      </c>
      <c r="M514" s="144" t="s">
        <v>62</v>
      </c>
      <c r="N514" s="144" t="s">
        <v>62</v>
      </c>
      <c r="O514" s="144" t="s">
        <v>57</v>
      </c>
      <c r="P514" s="144" t="s">
        <v>57</v>
      </c>
      <c r="Q514" s="144" t="s">
        <v>57</v>
      </c>
      <c r="R514" s="144" t="s">
        <v>57</v>
      </c>
      <c r="S514" s="144" t="s">
        <v>62</v>
      </c>
      <c r="T514" s="144" t="s">
        <v>57</v>
      </c>
      <c r="U514" s="144" t="s">
        <v>62</v>
      </c>
      <c r="V514" s="144" t="s">
        <v>57</v>
      </c>
      <c r="W514" s="144" t="s">
        <v>62</v>
      </c>
      <c r="X514" s="144" t="s">
        <v>57</v>
      </c>
      <c r="Y514" s="144" t="s">
        <v>2385</v>
      </c>
      <c r="Z514" s="237" t="s">
        <v>333</v>
      </c>
      <c r="AA514" s="144" t="s">
        <v>62</v>
      </c>
      <c r="AB514" s="144" t="s">
        <v>62</v>
      </c>
      <c r="AC514" s="144" t="s">
        <v>57</v>
      </c>
      <c r="AD514" s="144" t="s">
        <v>2385</v>
      </c>
      <c r="AE514" s="144" t="s">
        <v>57</v>
      </c>
      <c r="AF514" s="144"/>
      <c r="AG514" s="144" t="s">
        <v>56</v>
      </c>
      <c r="AH514" s="144">
        <v>117</v>
      </c>
      <c r="AI514" s="144" t="s">
        <v>62</v>
      </c>
      <c r="AJ514" s="144" t="s">
        <v>2385</v>
      </c>
      <c r="AK514" s="144" t="s">
        <v>62</v>
      </c>
      <c r="AL514" s="144" t="s">
        <v>57</v>
      </c>
      <c r="AM514" s="144" t="s">
        <v>57</v>
      </c>
      <c r="AN514" s="144" t="s">
        <v>57</v>
      </c>
      <c r="AO514" s="144" t="s">
        <v>334</v>
      </c>
      <c r="AP514" s="144" t="s">
        <v>307</v>
      </c>
      <c r="AQ514" s="144">
        <v>828</v>
      </c>
      <c r="AR514" s="144" t="s">
        <v>57</v>
      </c>
      <c r="AS514" s="144" t="s">
        <v>62</v>
      </c>
      <c r="AT514" s="144" t="s">
        <v>62</v>
      </c>
      <c r="AU514" s="220" t="s">
        <v>56</v>
      </c>
    </row>
    <row r="515" spans="1:47">
      <c r="A515" s="220">
        <v>514</v>
      </c>
      <c r="B515" s="144" t="s">
        <v>299</v>
      </c>
      <c r="C515" s="144" t="s">
        <v>300</v>
      </c>
      <c r="D515" s="144">
        <v>2023</v>
      </c>
      <c r="E515" s="144" t="s">
        <v>301</v>
      </c>
      <c r="F515" s="144" t="s">
        <v>340</v>
      </c>
      <c r="G515" s="8" t="s">
        <v>341</v>
      </c>
      <c r="H515" s="144" t="s">
        <v>342</v>
      </c>
      <c r="I515" s="144" t="s">
        <v>935</v>
      </c>
      <c r="J515" s="144">
        <v>14</v>
      </c>
      <c r="K515" s="144" t="s">
        <v>62</v>
      </c>
      <c r="L515" s="144" t="s">
        <v>62</v>
      </c>
      <c r="M515" s="144" t="s">
        <v>62</v>
      </c>
      <c r="N515" s="144" t="s">
        <v>62</v>
      </c>
      <c r="O515" s="144" t="s">
        <v>57</v>
      </c>
      <c r="P515" s="144" t="s">
        <v>57</v>
      </c>
      <c r="Q515" s="144" t="s">
        <v>57</v>
      </c>
      <c r="R515" s="144" t="s">
        <v>57</v>
      </c>
      <c r="S515" s="144" t="s">
        <v>56</v>
      </c>
      <c r="T515" s="144" t="s">
        <v>343</v>
      </c>
      <c r="U515" s="144" t="s">
        <v>62</v>
      </c>
      <c r="V515" s="144" t="s">
        <v>57</v>
      </c>
      <c r="W515" s="144" t="s">
        <v>62</v>
      </c>
      <c r="X515" s="144" t="s">
        <v>57</v>
      </c>
      <c r="Y515" s="144" t="s">
        <v>2385</v>
      </c>
      <c r="Z515" s="144" t="s">
        <v>344</v>
      </c>
      <c r="AA515" s="144" t="s">
        <v>62</v>
      </c>
      <c r="AB515" s="144" t="s">
        <v>62</v>
      </c>
      <c r="AC515" s="144" t="s">
        <v>57</v>
      </c>
      <c r="AD515" s="144" t="s">
        <v>2385</v>
      </c>
      <c r="AE515" s="144" t="s">
        <v>57</v>
      </c>
      <c r="AF515" s="144"/>
      <c r="AG515" s="144" t="s">
        <v>56</v>
      </c>
      <c r="AH515" s="144">
        <v>20</v>
      </c>
      <c r="AI515" s="144" t="s">
        <v>56</v>
      </c>
      <c r="AJ515" s="144" t="s">
        <v>4436</v>
      </c>
      <c r="AK515" s="144" t="s">
        <v>62</v>
      </c>
      <c r="AL515" s="144" t="s">
        <v>57</v>
      </c>
      <c r="AM515" s="161" t="s">
        <v>57</v>
      </c>
      <c r="AN515" s="161" t="s">
        <v>57</v>
      </c>
      <c r="AO515" s="161" t="s">
        <v>345</v>
      </c>
      <c r="AP515" s="161" t="s">
        <v>307</v>
      </c>
      <c r="AQ515" s="144">
        <v>682</v>
      </c>
      <c r="AR515" s="144" t="s">
        <v>57</v>
      </c>
      <c r="AS515" s="144">
        <v>10</v>
      </c>
      <c r="AT515" s="144">
        <v>10</v>
      </c>
      <c r="AU515" s="220" t="s">
        <v>62</v>
      </c>
    </row>
    <row r="516" spans="1:47">
      <c r="A516" s="220">
        <v>515</v>
      </c>
      <c r="B516" s="144" t="s">
        <v>299</v>
      </c>
      <c r="C516" s="144" t="s">
        <v>300</v>
      </c>
      <c r="D516" s="144">
        <v>2023</v>
      </c>
      <c r="E516" s="144" t="s">
        <v>301</v>
      </c>
      <c r="F516" s="144" t="s">
        <v>346</v>
      </c>
      <c r="G516" s="236" t="s">
        <v>347</v>
      </c>
      <c r="H516" s="144" t="s">
        <v>348</v>
      </c>
      <c r="I516" s="144" t="s">
        <v>945</v>
      </c>
      <c r="J516" s="144">
        <v>25</v>
      </c>
      <c r="K516" s="144" t="s">
        <v>2385</v>
      </c>
      <c r="L516" s="144" t="s">
        <v>2385</v>
      </c>
      <c r="M516" s="144" t="s">
        <v>2385</v>
      </c>
      <c r="N516" s="144" t="s">
        <v>2385</v>
      </c>
      <c r="O516" s="144" t="s">
        <v>57</v>
      </c>
      <c r="P516" s="144" t="s">
        <v>57</v>
      </c>
      <c r="Q516" s="144" t="s">
        <v>57</v>
      </c>
      <c r="R516" s="144" t="s">
        <v>57</v>
      </c>
      <c r="S516" s="144" t="s">
        <v>2385</v>
      </c>
      <c r="T516" s="144" t="s">
        <v>57</v>
      </c>
      <c r="U516" s="144" t="s">
        <v>2385</v>
      </c>
      <c r="V516" s="144" t="s">
        <v>57</v>
      </c>
      <c r="W516" s="144" t="s">
        <v>2385</v>
      </c>
      <c r="X516" s="144" t="s">
        <v>57</v>
      </c>
      <c r="Y516" s="144" t="s">
        <v>2385</v>
      </c>
      <c r="Z516" s="144" t="s">
        <v>57</v>
      </c>
      <c r="AA516" s="144" t="s">
        <v>57</v>
      </c>
      <c r="AB516" s="144" t="s">
        <v>2385</v>
      </c>
      <c r="AC516" s="144" t="s">
        <v>57</v>
      </c>
      <c r="AD516" s="144" t="s">
        <v>2385</v>
      </c>
      <c r="AE516" s="144" t="s">
        <v>57</v>
      </c>
      <c r="AF516" s="144"/>
      <c r="AG516" s="144" t="s">
        <v>57</v>
      </c>
      <c r="AH516" s="144" t="s">
        <v>57</v>
      </c>
      <c r="AI516" s="144" t="s">
        <v>2385</v>
      </c>
      <c r="AJ516" s="144" t="s">
        <v>2385</v>
      </c>
      <c r="AK516" s="144" t="s">
        <v>2385</v>
      </c>
      <c r="AL516" s="144" t="s">
        <v>57</v>
      </c>
      <c r="AM516" s="144" t="s">
        <v>57</v>
      </c>
      <c r="AN516" s="144" t="s">
        <v>57</v>
      </c>
      <c r="AO516" s="144" t="s">
        <v>57</v>
      </c>
      <c r="AP516" s="144" t="s">
        <v>57</v>
      </c>
      <c r="AQ516" s="144" t="s">
        <v>57</v>
      </c>
      <c r="AR516" s="144" t="s">
        <v>57</v>
      </c>
      <c r="AS516" s="144" t="s">
        <v>57</v>
      </c>
      <c r="AT516" s="144" t="s">
        <v>57</v>
      </c>
      <c r="AU516" s="220" t="str">
        <f>IF(OR(AB516="NA"), "NA", IF(OR(AB516="Yes", AB516="yes"), "No", IF(AND(I516="Original", AB516="No"), "?", "")))</f>
        <v>NA</v>
      </c>
    </row>
    <row r="517" spans="1:47">
      <c r="A517" s="220">
        <v>516</v>
      </c>
      <c r="B517" s="144" t="s">
        <v>299</v>
      </c>
      <c r="C517" s="144" t="s">
        <v>300</v>
      </c>
      <c r="D517" s="144">
        <v>2023</v>
      </c>
      <c r="E517" s="144" t="s">
        <v>301</v>
      </c>
      <c r="F517" s="144" t="s">
        <v>349</v>
      </c>
      <c r="G517" s="236" t="s">
        <v>350</v>
      </c>
      <c r="H517" s="144" t="s">
        <v>351</v>
      </c>
      <c r="I517" s="144" t="s">
        <v>935</v>
      </c>
      <c r="J517" s="144">
        <v>13</v>
      </c>
      <c r="K517" s="144" t="s">
        <v>62</v>
      </c>
      <c r="L517" s="144" t="s">
        <v>62</v>
      </c>
      <c r="M517" s="144" t="s">
        <v>62</v>
      </c>
      <c r="N517" s="144" t="s">
        <v>56</v>
      </c>
      <c r="O517" s="144">
        <v>2</v>
      </c>
      <c r="P517" s="144" t="s">
        <v>2699</v>
      </c>
      <c r="Q517" s="144" t="s">
        <v>352</v>
      </c>
      <c r="R517" s="144" t="s">
        <v>353</v>
      </c>
      <c r="S517" s="144" t="s">
        <v>56</v>
      </c>
      <c r="T517" s="144" t="s">
        <v>354</v>
      </c>
      <c r="U517" s="144" t="s">
        <v>62</v>
      </c>
      <c r="V517" s="144" t="s">
        <v>57</v>
      </c>
      <c r="W517" s="144" t="s">
        <v>62</v>
      </c>
      <c r="X517" s="144" t="s">
        <v>57</v>
      </c>
      <c r="Y517" s="144" t="s">
        <v>2385</v>
      </c>
      <c r="Z517" s="236" t="s">
        <v>355</v>
      </c>
      <c r="AA517" s="144" t="s">
        <v>56</v>
      </c>
      <c r="AB517" s="144" t="s">
        <v>62</v>
      </c>
      <c r="AC517" s="144" t="s">
        <v>57</v>
      </c>
      <c r="AD517" s="144" t="s">
        <v>2385</v>
      </c>
      <c r="AE517" s="144" t="s">
        <v>57</v>
      </c>
      <c r="AF517" s="144"/>
      <c r="AG517" s="144" t="s">
        <v>56</v>
      </c>
      <c r="AH517" s="144">
        <v>30</v>
      </c>
      <c r="AI517" s="144" t="s">
        <v>56</v>
      </c>
      <c r="AJ517" s="144" t="s">
        <v>4436</v>
      </c>
      <c r="AK517" s="144" t="s">
        <v>62</v>
      </c>
      <c r="AL517" s="144" t="s">
        <v>57</v>
      </c>
      <c r="AM517" s="161" t="s">
        <v>57</v>
      </c>
      <c r="AN517" s="161" t="s">
        <v>57</v>
      </c>
      <c r="AO517" s="161" t="s">
        <v>356</v>
      </c>
      <c r="AP517" s="161" t="s">
        <v>307</v>
      </c>
      <c r="AQ517" s="144">
        <v>736</v>
      </c>
      <c r="AR517" s="144" t="s">
        <v>57</v>
      </c>
      <c r="AS517" s="144">
        <v>15</v>
      </c>
      <c r="AT517" s="144">
        <v>15</v>
      </c>
      <c r="AU517" s="220" t="s">
        <v>62</v>
      </c>
    </row>
    <row r="518" spans="1:47">
      <c r="A518" s="220">
        <v>517</v>
      </c>
      <c r="B518" s="144" t="s">
        <v>299</v>
      </c>
      <c r="C518" s="144" t="s">
        <v>300</v>
      </c>
      <c r="D518" s="144">
        <v>2023</v>
      </c>
      <c r="E518" s="144" t="s">
        <v>301</v>
      </c>
      <c r="F518" s="144" t="s">
        <v>357</v>
      </c>
      <c r="G518" s="236" t="s">
        <v>358</v>
      </c>
      <c r="H518" s="144" t="s">
        <v>359</v>
      </c>
      <c r="I518" s="144" t="s">
        <v>935</v>
      </c>
      <c r="J518" s="144">
        <v>13</v>
      </c>
      <c r="K518" s="144" t="s">
        <v>62</v>
      </c>
      <c r="L518" s="144" t="s">
        <v>62</v>
      </c>
      <c r="M518" s="144" t="s">
        <v>62</v>
      </c>
      <c r="N518" s="144" t="s">
        <v>62</v>
      </c>
      <c r="O518" s="144" t="s">
        <v>57</v>
      </c>
      <c r="P518" s="144" t="s">
        <v>57</v>
      </c>
      <c r="Q518" s="144" t="s">
        <v>57</v>
      </c>
      <c r="R518" s="144" t="s">
        <v>57</v>
      </c>
      <c r="S518" s="144" t="s">
        <v>62</v>
      </c>
      <c r="T518" s="144" t="s">
        <v>57</v>
      </c>
      <c r="U518" s="144" t="s">
        <v>62</v>
      </c>
      <c r="V518" s="144" t="s">
        <v>57</v>
      </c>
      <c r="W518" s="144" t="s">
        <v>62</v>
      </c>
      <c r="X518" s="144" t="s">
        <v>57</v>
      </c>
      <c r="Y518" s="144" t="s">
        <v>2385</v>
      </c>
      <c r="Z518" s="237" t="s">
        <v>360</v>
      </c>
      <c r="AA518" s="144" t="s">
        <v>62</v>
      </c>
      <c r="AB518" s="144" t="s">
        <v>62</v>
      </c>
      <c r="AC518" s="144" t="s">
        <v>57</v>
      </c>
      <c r="AD518" s="144" t="s">
        <v>2385</v>
      </c>
      <c r="AE518" s="144" t="s">
        <v>57</v>
      </c>
      <c r="AF518" s="144"/>
      <c r="AG518" s="144" t="s">
        <v>56</v>
      </c>
      <c r="AH518" s="144">
        <v>13</v>
      </c>
      <c r="AI518" s="144" t="s">
        <v>62</v>
      </c>
      <c r="AJ518" s="144" t="s">
        <v>2385</v>
      </c>
      <c r="AK518" s="144" t="s">
        <v>62</v>
      </c>
      <c r="AL518" s="144" t="s">
        <v>57</v>
      </c>
      <c r="AM518" s="144" t="s">
        <v>57</v>
      </c>
      <c r="AN518" s="144" t="s">
        <v>57</v>
      </c>
      <c r="AO518" s="144" t="s">
        <v>361</v>
      </c>
      <c r="AP518" s="144" t="s">
        <v>307</v>
      </c>
      <c r="AQ518" s="144">
        <v>757</v>
      </c>
      <c r="AR518" s="144" t="s">
        <v>57</v>
      </c>
      <c r="AS518" s="144" t="s">
        <v>62</v>
      </c>
      <c r="AT518" s="144" t="s">
        <v>62</v>
      </c>
      <c r="AU518" s="220" t="s">
        <v>62</v>
      </c>
    </row>
    <row r="519" spans="1:47">
      <c r="A519" s="220">
        <v>518</v>
      </c>
      <c r="B519" s="144" t="s">
        <v>299</v>
      </c>
      <c r="C519" s="144" t="s">
        <v>300</v>
      </c>
      <c r="D519" s="144">
        <v>2023</v>
      </c>
      <c r="E519" s="144" t="s">
        <v>301</v>
      </c>
      <c r="F519" s="144" t="s">
        <v>363</v>
      </c>
      <c r="G519" s="236" t="s">
        <v>364</v>
      </c>
      <c r="H519" s="144" t="s">
        <v>365</v>
      </c>
      <c r="I519" s="144" t="s">
        <v>945</v>
      </c>
      <c r="J519" s="144">
        <v>25</v>
      </c>
      <c r="K519" s="144" t="s">
        <v>2385</v>
      </c>
      <c r="L519" s="144" t="s">
        <v>2385</v>
      </c>
      <c r="M519" s="144" t="s">
        <v>2385</v>
      </c>
      <c r="N519" s="144" t="s">
        <v>2385</v>
      </c>
      <c r="O519" s="144" t="s">
        <v>57</v>
      </c>
      <c r="P519" s="144" t="s">
        <v>57</v>
      </c>
      <c r="Q519" s="144" t="s">
        <v>57</v>
      </c>
      <c r="R519" s="144" t="s">
        <v>57</v>
      </c>
      <c r="S519" s="144" t="s">
        <v>2385</v>
      </c>
      <c r="T519" s="144" t="s">
        <v>57</v>
      </c>
      <c r="U519" s="144" t="s">
        <v>2385</v>
      </c>
      <c r="V519" s="144" t="s">
        <v>57</v>
      </c>
      <c r="W519" s="144" t="s">
        <v>2385</v>
      </c>
      <c r="X519" s="144" t="s">
        <v>57</v>
      </c>
      <c r="Y519" s="144" t="s">
        <v>2385</v>
      </c>
      <c r="Z519" s="144" t="s">
        <v>57</v>
      </c>
      <c r="AA519" s="144" t="s">
        <v>57</v>
      </c>
      <c r="AB519" s="144" t="s">
        <v>2385</v>
      </c>
      <c r="AC519" s="144" t="s">
        <v>57</v>
      </c>
      <c r="AD519" s="144" t="s">
        <v>2385</v>
      </c>
      <c r="AE519" s="144" t="s">
        <v>57</v>
      </c>
      <c r="AF519" s="144"/>
      <c r="AG519" s="144" t="s">
        <v>57</v>
      </c>
      <c r="AH519" s="144" t="s">
        <v>57</v>
      </c>
      <c r="AI519" s="144" t="s">
        <v>2385</v>
      </c>
      <c r="AJ519" s="144" t="s">
        <v>2385</v>
      </c>
      <c r="AK519" s="144" t="s">
        <v>2385</v>
      </c>
      <c r="AL519" s="144" t="s">
        <v>57</v>
      </c>
      <c r="AM519" s="144" t="s">
        <v>57</v>
      </c>
      <c r="AN519" s="144" t="s">
        <v>57</v>
      </c>
      <c r="AO519" s="144" t="s">
        <v>57</v>
      </c>
      <c r="AP519" s="144" t="s">
        <v>57</v>
      </c>
      <c r="AQ519" s="144" t="s">
        <v>57</v>
      </c>
      <c r="AR519" s="144" t="s">
        <v>57</v>
      </c>
      <c r="AS519" s="144" t="s">
        <v>57</v>
      </c>
      <c r="AT519" s="144" t="s">
        <v>57</v>
      </c>
      <c r="AU519" s="220" t="str">
        <f>IF(OR(AB519="NA"), "NA", IF(OR(AB519="Yes", AB519="yes"), "No", IF(AND(I519="Original", AB519="No"), "?", "")))</f>
        <v>NA</v>
      </c>
    </row>
    <row r="520" spans="1:47">
      <c r="A520" s="220">
        <v>519</v>
      </c>
      <c r="B520" s="144" t="s">
        <v>299</v>
      </c>
      <c r="C520" s="144" t="s">
        <v>300</v>
      </c>
      <c r="D520" s="144">
        <v>2023</v>
      </c>
      <c r="E520" s="144" t="s">
        <v>301</v>
      </c>
      <c r="F520" s="144" t="s">
        <v>57</v>
      </c>
      <c r="G520" s="236" t="s">
        <v>366</v>
      </c>
      <c r="H520" s="144" t="s">
        <v>367</v>
      </c>
      <c r="I520" s="144" t="s">
        <v>975</v>
      </c>
      <c r="J520" s="144">
        <v>25</v>
      </c>
      <c r="K520" s="144" t="s">
        <v>2385</v>
      </c>
      <c r="L520" s="144" t="s">
        <v>2385</v>
      </c>
      <c r="M520" s="144" t="s">
        <v>2385</v>
      </c>
      <c r="N520" s="144" t="s">
        <v>2385</v>
      </c>
      <c r="O520" s="144" t="s">
        <v>57</v>
      </c>
      <c r="P520" s="144" t="s">
        <v>57</v>
      </c>
      <c r="Q520" s="144" t="s">
        <v>57</v>
      </c>
      <c r="R520" s="144" t="s">
        <v>57</v>
      </c>
      <c r="S520" s="144" t="s">
        <v>2385</v>
      </c>
      <c r="T520" s="144" t="s">
        <v>57</v>
      </c>
      <c r="U520" s="144" t="s">
        <v>2385</v>
      </c>
      <c r="V520" s="144" t="s">
        <v>57</v>
      </c>
      <c r="W520" s="144" t="s">
        <v>2385</v>
      </c>
      <c r="X520" s="144" t="s">
        <v>57</v>
      </c>
      <c r="Y520" s="144" t="s">
        <v>2385</v>
      </c>
      <c r="Z520" s="144" t="s">
        <v>57</v>
      </c>
      <c r="AA520" s="144" t="s">
        <v>57</v>
      </c>
      <c r="AB520" s="144" t="s">
        <v>2385</v>
      </c>
      <c r="AC520" s="144" t="s">
        <v>57</v>
      </c>
      <c r="AD520" s="144" t="s">
        <v>2385</v>
      </c>
      <c r="AE520" s="144" t="s">
        <v>57</v>
      </c>
      <c r="AF520" s="144"/>
      <c r="AG520" s="144" t="s">
        <v>57</v>
      </c>
      <c r="AH520" s="144" t="s">
        <v>57</v>
      </c>
      <c r="AI520" s="144" t="s">
        <v>2385</v>
      </c>
      <c r="AJ520" s="144" t="s">
        <v>2385</v>
      </c>
      <c r="AK520" s="144" t="s">
        <v>2385</v>
      </c>
      <c r="AL520" s="144" t="s">
        <v>57</v>
      </c>
      <c r="AM520" s="161" t="s">
        <v>57</v>
      </c>
      <c r="AN520" s="161" t="s">
        <v>57</v>
      </c>
      <c r="AO520" s="161" t="s">
        <v>57</v>
      </c>
      <c r="AP520" s="161" t="s">
        <v>57</v>
      </c>
      <c r="AQ520" s="144" t="s">
        <v>57</v>
      </c>
      <c r="AR520" s="144" t="s">
        <v>57</v>
      </c>
      <c r="AS520" s="144" t="s">
        <v>57</v>
      </c>
      <c r="AT520" s="144" t="s">
        <v>57</v>
      </c>
      <c r="AU520" s="220" t="str">
        <f>IF(OR(AB520="NA"), "NA", IF(OR(AB520="Yes", AB520="yes"), "No", IF(AND(I520="Original", AB520="No"), "?", "")))</f>
        <v>NA</v>
      </c>
    </row>
    <row r="521" spans="1:47">
      <c r="A521" s="220">
        <v>520</v>
      </c>
      <c r="B521" s="144" t="s">
        <v>299</v>
      </c>
      <c r="C521" s="144" t="s">
        <v>300</v>
      </c>
      <c r="D521" s="144">
        <v>2023</v>
      </c>
      <c r="E521" s="144" t="s">
        <v>368</v>
      </c>
      <c r="F521" s="144" t="s">
        <v>369</v>
      </c>
      <c r="G521" s="236" t="s">
        <v>370</v>
      </c>
      <c r="H521" s="144" t="s">
        <v>371</v>
      </c>
      <c r="I521" s="144" t="s">
        <v>926</v>
      </c>
      <c r="J521" s="144">
        <v>25</v>
      </c>
      <c r="K521" s="144" t="s">
        <v>2385</v>
      </c>
      <c r="L521" s="144" t="s">
        <v>2385</v>
      </c>
      <c r="M521" s="144" t="s">
        <v>2385</v>
      </c>
      <c r="N521" s="144" t="s">
        <v>2385</v>
      </c>
      <c r="O521" s="144" t="s">
        <v>57</v>
      </c>
      <c r="P521" s="144" t="s">
        <v>57</v>
      </c>
      <c r="Q521" s="144" t="s">
        <v>57</v>
      </c>
      <c r="R521" s="144" t="s">
        <v>57</v>
      </c>
      <c r="S521" s="144" t="s">
        <v>2385</v>
      </c>
      <c r="T521" s="144" t="s">
        <v>57</v>
      </c>
      <c r="U521" s="144" t="s">
        <v>2385</v>
      </c>
      <c r="V521" s="144" t="s">
        <v>57</v>
      </c>
      <c r="W521" s="144" t="s">
        <v>2385</v>
      </c>
      <c r="X521" s="144" t="s">
        <v>57</v>
      </c>
      <c r="Y521" s="144" t="s">
        <v>2385</v>
      </c>
      <c r="Z521" s="144" t="s">
        <v>57</v>
      </c>
      <c r="AA521" s="144" t="s">
        <v>57</v>
      </c>
      <c r="AB521" s="144" t="s">
        <v>2385</v>
      </c>
      <c r="AC521" s="144" t="s">
        <v>57</v>
      </c>
      <c r="AD521" s="144" t="s">
        <v>2385</v>
      </c>
      <c r="AE521" s="144" t="s">
        <v>57</v>
      </c>
      <c r="AF521" s="144"/>
      <c r="AG521" s="144" t="s">
        <v>57</v>
      </c>
      <c r="AH521" s="144" t="s">
        <v>57</v>
      </c>
      <c r="AI521" s="144" t="s">
        <v>2385</v>
      </c>
      <c r="AJ521" s="144" t="s">
        <v>2385</v>
      </c>
      <c r="AK521" s="144" t="s">
        <v>2385</v>
      </c>
      <c r="AL521" s="144" t="s">
        <v>57</v>
      </c>
      <c r="AM521" s="144" t="s">
        <v>57</v>
      </c>
      <c r="AN521" s="144" t="s">
        <v>57</v>
      </c>
      <c r="AO521" s="144" t="s">
        <v>57</v>
      </c>
      <c r="AP521" s="144" t="s">
        <v>57</v>
      </c>
      <c r="AQ521" s="144" t="s">
        <v>57</v>
      </c>
      <c r="AR521" s="144" t="s">
        <v>57</v>
      </c>
      <c r="AS521" s="144" t="s">
        <v>57</v>
      </c>
      <c r="AT521" s="144" t="s">
        <v>57</v>
      </c>
      <c r="AU521" s="220" t="str">
        <f>IF(OR(AB521="NA"), "NA", IF(OR(AB521="Yes", AB521="yes"), "No", IF(AND(I521="Original", AB521="No"), "?", "")))</f>
        <v>NA</v>
      </c>
    </row>
    <row r="522" spans="1:47">
      <c r="A522" s="220">
        <v>521</v>
      </c>
      <c r="B522" s="144" t="s">
        <v>299</v>
      </c>
      <c r="C522" s="144" t="s">
        <v>300</v>
      </c>
      <c r="D522" s="144">
        <v>2023</v>
      </c>
      <c r="E522" s="144" t="s">
        <v>368</v>
      </c>
      <c r="F522" s="144" t="s">
        <v>372</v>
      </c>
      <c r="G522" s="144" t="s">
        <v>373</v>
      </c>
      <c r="H522" s="144" t="s">
        <v>374</v>
      </c>
      <c r="I522" s="144" t="s">
        <v>935</v>
      </c>
      <c r="J522" s="144">
        <v>9</v>
      </c>
      <c r="K522" s="144" t="s">
        <v>62</v>
      </c>
      <c r="L522" s="144" t="s">
        <v>62</v>
      </c>
      <c r="M522" s="144" t="s">
        <v>62</v>
      </c>
      <c r="N522" s="144" t="s">
        <v>62</v>
      </c>
      <c r="O522" s="144" t="s">
        <v>57</v>
      </c>
      <c r="P522" s="144" t="s">
        <v>57</v>
      </c>
      <c r="Q522" s="144" t="s">
        <v>57</v>
      </c>
      <c r="R522" s="144" t="s">
        <v>57</v>
      </c>
      <c r="S522" s="144" t="s">
        <v>62</v>
      </c>
      <c r="T522" s="144" t="s">
        <v>57</v>
      </c>
      <c r="U522" s="144" t="s">
        <v>62</v>
      </c>
      <c r="V522" s="144" t="s">
        <v>57</v>
      </c>
      <c r="W522" s="144" t="s">
        <v>56</v>
      </c>
      <c r="X522" s="144" t="s">
        <v>375</v>
      </c>
      <c r="Y522" s="144" t="s">
        <v>62</v>
      </c>
      <c r="Z522" s="144" t="s">
        <v>376</v>
      </c>
      <c r="AA522" s="144" t="s">
        <v>62</v>
      </c>
      <c r="AB522" s="144" t="s">
        <v>62</v>
      </c>
      <c r="AC522" s="144" t="s">
        <v>57</v>
      </c>
      <c r="AD522" s="144" t="s">
        <v>2385</v>
      </c>
      <c r="AE522" s="144" t="s">
        <v>57</v>
      </c>
      <c r="AF522" s="144"/>
      <c r="AG522" s="144" t="s">
        <v>56</v>
      </c>
      <c r="AH522" s="144">
        <v>681</v>
      </c>
      <c r="AI522" s="144" t="s">
        <v>62</v>
      </c>
      <c r="AJ522" s="144" t="s">
        <v>2385</v>
      </c>
      <c r="AK522" s="144" t="s">
        <v>62</v>
      </c>
      <c r="AL522" s="144" t="s">
        <v>57</v>
      </c>
      <c r="AM522" s="144" t="s">
        <v>57</v>
      </c>
      <c r="AN522" s="144" t="s">
        <v>57</v>
      </c>
      <c r="AO522" s="144" t="s">
        <v>61</v>
      </c>
      <c r="AP522" s="144" t="s">
        <v>377</v>
      </c>
      <c r="AQ522" s="144">
        <v>364</v>
      </c>
      <c r="AR522" s="144" t="s">
        <v>57</v>
      </c>
      <c r="AS522" s="144" t="s">
        <v>62</v>
      </c>
      <c r="AT522" s="144" t="s">
        <v>62</v>
      </c>
      <c r="AU522" s="220" t="s">
        <v>62</v>
      </c>
    </row>
    <row r="523" spans="1:47">
      <c r="A523" s="220">
        <v>522</v>
      </c>
      <c r="B523" s="144" t="s">
        <v>299</v>
      </c>
      <c r="C523" s="144" t="s">
        <v>300</v>
      </c>
      <c r="D523" s="144">
        <v>2023</v>
      </c>
      <c r="E523" s="144" t="s">
        <v>368</v>
      </c>
      <c r="F523" s="144" t="s">
        <v>378</v>
      </c>
      <c r="G523" s="144" t="s">
        <v>379</v>
      </c>
      <c r="H523" s="144" t="s">
        <v>380</v>
      </c>
      <c r="I523" s="144" t="s">
        <v>935</v>
      </c>
      <c r="J523" s="144">
        <v>15</v>
      </c>
      <c r="K523" s="144" t="s">
        <v>62</v>
      </c>
      <c r="L523" s="144" t="s">
        <v>62</v>
      </c>
      <c r="M523" s="144" t="s">
        <v>62</v>
      </c>
      <c r="N523" s="144" t="s">
        <v>56</v>
      </c>
      <c r="O523" s="144">
        <v>2</v>
      </c>
      <c r="P523" s="144" t="s">
        <v>170</v>
      </c>
      <c r="Q523" s="144" t="s">
        <v>381</v>
      </c>
      <c r="R523" s="144" t="s">
        <v>382</v>
      </c>
      <c r="S523" s="144" t="s">
        <v>56</v>
      </c>
      <c r="T523" s="144" t="s">
        <v>383</v>
      </c>
      <c r="U523" s="144" t="s">
        <v>62</v>
      </c>
      <c r="V523" s="144" t="s">
        <v>57</v>
      </c>
      <c r="W523" s="144" t="s">
        <v>62</v>
      </c>
      <c r="X523" s="144" t="s">
        <v>57</v>
      </c>
      <c r="Y523" s="144" t="s">
        <v>2385</v>
      </c>
      <c r="Z523" s="144" t="s">
        <v>384</v>
      </c>
      <c r="AA523" s="144" t="s">
        <v>62</v>
      </c>
      <c r="AB523" s="144" t="s">
        <v>62</v>
      </c>
      <c r="AC523" s="144" t="s">
        <v>57</v>
      </c>
      <c r="AD523" s="144" t="s">
        <v>2385</v>
      </c>
      <c r="AE523" s="144" t="s">
        <v>57</v>
      </c>
      <c r="AF523" s="144"/>
      <c r="AG523" s="144" t="s">
        <v>56</v>
      </c>
      <c r="AH523" s="144">
        <v>5</v>
      </c>
      <c r="AI523" s="144" t="s">
        <v>62</v>
      </c>
      <c r="AJ523" s="144" t="s">
        <v>2385</v>
      </c>
      <c r="AK523" s="144" t="s">
        <v>62</v>
      </c>
      <c r="AL523" s="144" t="s">
        <v>57</v>
      </c>
      <c r="AM523" s="161" t="s">
        <v>57</v>
      </c>
      <c r="AN523" s="161" t="s">
        <v>57</v>
      </c>
      <c r="AO523" s="161" t="s">
        <v>385</v>
      </c>
      <c r="AP523" s="161" t="s">
        <v>386</v>
      </c>
      <c r="AQ523" s="144">
        <v>768</v>
      </c>
      <c r="AR523" s="144" t="s">
        <v>57</v>
      </c>
      <c r="AS523" s="144">
        <v>1</v>
      </c>
      <c r="AT523" s="144">
        <v>4</v>
      </c>
      <c r="AU523" s="220" t="s">
        <v>62</v>
      </c>
    </row>
    <row r="524" spans="1:47">
      <c r="A524" s="220">
        <v>523</v>
      </c>
      <c r="B524" s="144" t="s">
        <v>299</v>
      </c>
      <c r="C524" s="144" t="s">
        <v>300</v>
      </c>
      <c r="D524" s="144">
        <v>2023</v>
      </c>
      <c r="E524" s="144" t="s">
        <v>368</v>
      </c>
      <c r="F524" s="144" t="s">
        <v>387</v>
      </c>
      <c r="G524" s="144" t="s">
        <v>388</v>
      </c>
      <c r="H524" s="144" t="s">
        <v>389</v>
      </c>
      <c r="I524" s="144" t="s">
        <v>945</v>
      </c>
      <c r="J524" s="144">
        <v>25</v>
      </c>
      <c r="K524" s="144" t="s">
        <v>2385</v>
      </c>
      <c r="L524" s="144" t="s">
        <v>2385</v>
      </c>
      <c r="M524" s="144" t="s">
        <v>2385</v>
      </c>
      <c r="N524" s="144" t="s">
        <v>2385</v>
      </c>
      <c r="O524" s="144" t="s">
        <v>57</v>
      </c>
      <c r="P524" s="144" t="s">
        <v>57</v>
      </c>
      <c r="Q524" s="144" t="s">
        <v>57</v>
      </c>
      <c r="R524" s="144" t="s">
        <v>57</v>
      </c>
      <c r="S524" s="144" t="s">
        <v>2385</v>
      </c>
      <c r="T524" s="144" t="s">
        <v>57</v>
      </c>
      <c r="U524" s="144" t="s">
        <v>2385</v>
      </c>
      <c r="V524" s="144" t="s">
        <v>57</v>
      </c>
      <c r="W524" s="144" t="s">
        <v>2385</v>
      </c>
      <c r="X524" s="144" t="s">
        <v>57</v>
      </c>
      <c r="Y524" s="144" t="s">
        <v>2385</v>
      </c>
      <c r="Z524" s="144" t="s">
        <v>57</v>
      </c>
      <c r="AA524" s="144" t="s">
        <v>57</v>
      </c>
      <c r="AB524" s="144" t="s">
        <v>2385</v>
      </c>
      <c r="AC524" s="144" t="s">
        <v>57</v>
      </c>
      <c r="AD524" s="144" t="s">
        <v>2385</v>
      </c>
      <c r="AE524" s="144" t="s">
        <v>57</v>
      </c>
      <c r="AF524" s="144"/>
      <c r="AG524" s="144" t="s">
        <v>57</v>
      </c>
      <c r="AH524" s="144" t="s">
        <v>57</v>
      </c>
      <c r="AI524" s="144" t="s">
        <v>2385</v>
      </c>
      <c r="AJ524" s="144" t="s">
        <v>2385</v>
      </c>
      <c r="AK524" s="144" t="s">
        <v>2385</v>
      </c>
      <c r="AL524" s="144" t="s">
        <v>57</v>
      </c>
      <c r="AM524" s="144" t="s">
        <v>57</v>
      </c>
      <c r="AN524" s="144" t="s">
        <v>57</v>
      </c>
      <c r="AO524" s="144" t="s">
        <v>57</v>
      </c>
      <c r="AP524" s="144" t="s">
        <v>57</v>
      </c>
      <c r="AQ524" s="144" t="s">
        <v>57</v>
      </c>
      <c r="AR524" s="144" t="s">
        <v>57</v>
      </c>
      <c r="AS524" s="144" t="s">
        <v>57</v>
      </c>
      <c r="AT524" s="144" t="s">
        <v>57</v>
      </c>
      <c r="AU524" s="220" t="str">
        <f>IF(OR(AB524="NA"), "NA", IF(OR(AB524="Yes", AB524="yes"), "No", IF(AND(I524="Original", AB524="No"), "?", "")))</f>
        <v>NA</v>
      </c>
    </row>
    <row r="525" spans="1:47">
      <c r="A525" s="220">
        <v>524</v>
      </c>
      <c r="B525" s="144" t="s">
        <v>299</v>
      </c>
      <c r="C525" s="144" t="s">
        <v>300</v>
      </c>
      <c r="D525" s="144">
        <v>2023</v>
      </c>
      <c r="E525" s="144" t="s">
        <v>368</v>
      </c>
      <c r="F525" s="144" t="s">
        <v>390</v>
      </c>
      <c r="G525" s="144" t="s">
        <v>391</v>
      </c>
      <c r="H525" s="144" t="s">
        <v>392</v>
      </c>
      <c r="I525" s="144" t="s">
        <v>935</v>
      </c>
      <c r="J525" s="144">
        <v>9</v>
      </c>
      <c r="K525" s="144" t="s">
        <v>62</v>
      </c>
      <c r="L525" s="144" t="s">
        <v>62</v>
      </c>
      <c r="M525" s="144" t="s">
        <v>62</v>
      </c>
      <c r="N525" s="144" t="s">
        <v>62</v>
      </c>
      <c r="O525" s="144" t="s">
        <v>57</v>
      </c>
      <c r="P525" s="144" t="s">
        <v>57</v>
      </c>
      <c r="Q525" s="144" t="s">
        <v>57</v>
      </c>
      <c r="R525" s="144" t="s">
        <v>57</v>
      </c>
      <c r="S525" s="144" t="s">
        <v>62</v>
      </c>
      <c r="T525" s="144" t="s">
        <v>57</v>
      </c>
      <c r="U525" s="144" t="s">
        <v>62</v>
      </c>
      <c r="V525" s="144" t="s">
        <v>57</v>
      </c>
      <c r="W525" s="144" t="s">
        <v>62</v>
      </c>
      <c r="X525" s="144" t="s">
        <v>57</v>
      </c>
      <c r="Y525" s="144" t="s">
        <v>2385</v>
      </c>
      <c r="Z525" s="144" t="s">
        <v>393</v>
      </c>
      <c r="AA525" s="144" t="s">
        <v>62</v>
      </c>
      <c r="AB525" s="144" t="s">
        <v>62</v>
      </c>
      <c r="AC525" s="144" t="s">
        <v>57</v>
      </c>
      <c r="AD525" s="144" t="s">
        <v>2385</v>
      </c>
      <c r="AE525" s="144" t="s">
        <v>57</v>
      </c>
      <c r="AF525" s="144"/>
      <c r="AG525" s="144" t="s">
        <v>56</v>
      </c>
      <c r="AH525" s="144">
        <v>1820</v>
      </c>
      <c r="AI525" s="144" t="s">
        <v>62</v>
      </c>
      <c r="AJ525" s="144" t="s">
        <v>2385</v>
      </c>
      <c r="AK525" s="144" t="s">
        <v>62</v>
      </c>
      <c r="AL525" s="144" t="s">
        <v>57</v>
      </c>
      <c r="AM525" s="144" t="s">
        <v>57</v>
      </c>
      <c r="AN525" s="144" t="s">
        <v>57</v>
      </c>
      <c r="AO525" s="144" t="s">
        <v>394</v>
      </c>
      <c r="AP525" s="144" t="s">
        <v>386</v>
      </c>
      <c r="AQ525" s="144">
        <v>604</v>
      </c>
      <c r="AR525" s="144" t="s">
        <v>57</v>
      </c>
      <c r="AS525" s="144" t="s">
        <v>62</v>
      </c>
      <c r="AT525" s="144" t="s">
        <v>62</v>
      </c>
      <c r="AU525" s="220" t="s">
        <v>62</v>
      </c>
    </row>
    <row r="526" spans="1:47">
      <c r="A526" s="220">
        <v>525</v>
      </c>
      <c r="B526" s="144" t="s">
        <v>299</v>
      </c>
      <c r="C526" s="144" t="s">
        <v>300</v>
      </c>
      <c r="D526" s="144">
        <v>2023</v>
      </c>
      <c r="E526" s="144" t="s">
        <v>368</v>
      </c>
      <c r="F526" s="144" t="s">
        <v>378</v>
      </c>
      <c r="G526" s="8" t="s">
        <v>395</v>
      </c>
      <c r="H526" s="144" t="s">
        <v>396</v>
      </c>
      <c r="I526" s="144" t="s">
        <v>935</v>
      </c>
      <c r="J526" s="144">
        <v>15</v>
      </c>
      <c r="K526" s="144" t="s">
        <v>62</v>
      </c>
      <c r="L526" s="144" t="s">
        <v>62</v>
      </c>
      <c r="M526" s="144" t="s">
        <v>62</v>
      </c>
      <c r="N526" s="144" t="s">
        <v>62</v>
      </c>
      <c r="O526" s="144" t="s">
        <v>57</v>
      </c>
      <c r="P526" s="144" t="s">
        <v>57</v>
      </c>
      <c r="Q526" s="144" t="s">
        <v>57</v>
      </c>
      <c r="R526" s="144" t="s">
        <v>57</v>
      </c>
      <c r="S526" s="144" t="s">
        <v>62</v>
      </c>
      <c r="T526" s="144" t="s">
        <v>57</v>
      </c>
      <c r="U526" s="144" t="s">
        <v>62</v>
      </c>
      <c r="V526" s="144" t="s">
        <v>57</v>
      </c>
      <c r="W526" s="144" t="s">
        <v>62</v>
      </c>
      <c r="X526" s="144" t="s">
        <v>57</v>
      </c>
      <c r="Y526" s="144" t="s">
        <v>2385</v>
      </c>
      <c r="Z526" s="144" t="s">
        <v>384</v>
      </c>
      <c r="AA526" s="144" t="s">
        <v>62</v>
      </c>
      <c r="AB526" s="144" t="s">
        <v>62</v>
      </c>
      <c r="AC526" s="144" t="s">
        <v>57</v>
      </c>
      <c r="AD526" s="144" t="s">
        <v>2385</v>
      </c>
      <c r="AE526" s="144" t="s">
        <v>57</v>
      </c>
      <c r="AF526" s="144"/>
      <c r="AG526" s="144" t="s">
        <v>56</v>
      </c>
      <c r="AH526" s="144">
        <v>5</v>
      </c>
      <c r="AI526" s="144" t="s">
        <v>56</v>
      </c>
      <c r="AJ526" s="144" t="s">
        <v>4436</v>
      </c>
      <c r="AK526" s="144" t="s">
        <v>62</v>
      </c>
      <c r="AL526" s="144" t="s">
        <v>57</v>
      </c>
      <c r="AM526" s="144" t="s">
        <v>57</v>
      </c>
      <c r="AN526" s="144" t="s">
        <v>57</v>
      </c>
      <c r="AO526" s="144" t="s">
        <v>385</v>
      </c>
      <c r="AP526" s="144" t="s">
        <v>386</v>
      </c>
      <c r="AQ526" s="144">
        <v>768</v>
      </c>
      <c r="AR526" s="144" t="s">
        <v>57</v>
      </c>
      <c r="AS526" s="144">
        <v>1</v>
      </c>
      <c r="AT526" s="144">
        <v>4</v>
      </c>
      <c r="AU526" s="220" t="s">
        <v>62</v>
      </c>
    </row>
    <row r="527" spans="1:47">
      <c r="A527" s="220">
        <v>526</v>
      </c>
      <c r="B527" s="144" t="s">
        <v>299</v>
      </c>
      <c r="C527" s="144" t="s">
        <v>300</v>
      </c>
      <c r="D527" s="144">
        <v>2023</v>
      </c>
      <c r="E527" s="144" t="s">
        <v>368</v>
      </c>
      <c r="F527" s="144" t="s">
        <v>397</v>
      </c>
      <c r="G527" s="236" t="s">
        <v>398</v>
      </c>
      <c r="H527" s="144" t="s">
        <v>399</v>
      </c>
      <c r="I527" s="144" t="s">
        <v>945</v>
      </c>
      <c r="J527" s="144">
        <v>25</v>
      </c>
      <c r="K527" s="144" t="s">
        <v>2385</v>
      </c>
      <c r="L527" s="144" t="s">
        <v>2385</v>
      </c>
      <c r="M527" s="144" t="s">
        <v>2385</v>
      </c>
      <c r="N527" s="144" t="s">
        <v>2385</v>
      </c>
      <c r="O527" s="144" t="s">
        <v>57</v>
      </c>
      <c r="P527" s="144" t="s">
        <v>57</v>
      </c>
      <c r="Q527" s="144" t="s">
        <v>57</v>
      </c>
      <c r="R527" s="144" t="s">
        <v>57</v>
      </c>
      <c r="S527" s="144" t="s">
        <v>2385</v>
      </c>
      <c r="T527" s="144" t="s">
        <v>57</v>
      </c>
      <c r="U527" s="144" t="s">
        <v>2385</v>
      </c>
      <c r="V527" s="144" t="s">
        <v>57</v>
      </c>
      <c r="W527" s="144" t="s">
        <v>2385</v>
      </c>
      <c r="X527" s="144" t="s">
        <v>57</v>
      </c>
      <c r="Y527" s="144" t="s">
        <v>2385</v>
      </c>
      <c r="Z527" s="144" t="s">
        <v>57</v>
      </c>
      <c r="AA527" s="144" t="s">
        <v>57</v>
      </c>
      <c r="AB527" s="144" t="s">
        <v>2385</v>
      </c>
      <c r="AC527" s="144" t="s">
        <v>57</v>
      </c>
      <c r="AD527" s="144" t="s">
        <v>2385</v>
      </c>
      <c r="AE527" s="144" t="s">
        <v>57</v>
      </c>
      <c r="AF527" s="144"/>
      <c r="AG527" s="144" t="s">
        <v>57</v>
      </c>
      <c r="AH527" s="144" t="s">
        <v>57</v>
      </c>
      <c r="AI527" s="144" t="s">
        <v>2385</v>
      </c>
      <c r="AJ527" s="144" t="s">
        <v>2385</v>
      </c>
      <c r="AK527" s="144" t="s">
        <v>2385</v>
      </c>
      <c r="AL527" s="144" t="s">
        <v>57</v>
      </c>
      <c r="AM527" s="144" t="s">
        <v>57</v>
      </c>
      <c r="AN527" s="144" t="s">
        <v>57</v>
      </c>
      <c r="AO527" s="144" t="s">
        <v>57</v>
      </c>
      <c r="AP527" s="144" t="s">
        <v>57</v>
      </c>
      <c r="AQ527" s="144" t="s">
        <v>57</v>
      </c>
      <c r="AR527" s="144" t="s">
        <v>57</v>
      </c>
      <c r="AS527" s="144" t="s">
        <v>57</v>
      </c>
      <c r="AT527" s="144" t="s">
        <v>57</v>
      </c>
      <c r="AU527" s="220" t="str">
        <f>IF(OR(AB527="NA"), "NA", IF(OR(AB527="Yes", AB527="yes"), "No", IF(AND(I527="Original", AB527="No"), "?", "")))</f>
        <v>NA</v>
      </c>
    </row>
    <row r="528" spans="1:47">
      <c r="A528" s="220">
        <v>527</v>
      </c>
      <c r="B528" s="144" t="s">
        <v>299</v>
      </c>
      <c r="C528" s="144" t="s">
        <v>300</v>
      </c>
      <c r="D528" s="144">
        <v>2023</v>
      </c>
      <c r="E528" s="144" t="s">
        <v>368</v>
      </c>
      <c r="F528" s="144" t="s">
        <v>400</v>
      </c>
      <c r="G528" s="144" t="s">
        <v>401</v>
      </c>
      <c r="H528" s="144" t="s">
        <v>402</v>
      </c>
      <c r="I528" s="144" t="s">
        <v>935</v>
      </c>
      <c r="J528" s="144">
        <v>14</v>
      </c>
      <c r="K528" s="144" t="s">
        <v>62</v>
      </c>
      <c r="L528" s="144" t="s">
        <v>62</v>
      </c>
      <c r="M528" s="144" t="s">
        <v>62</v>
      </c>
      <c r="N528" s="144" t="s">
        <v>62</v>
      </c>
      <c r="O528" s="144" t="s">
        <v>57</v>
      </c>
      <c r="P528" s="144" t="s">
        <v>57</v>
      </c>
      <c r="Q528" s="144" t="s">
        <v>57</v>
      </c>
      <c r="R528" s="144" t="s">
        <v>57</v>
      </c>
      <c r="S528" s="144" t="s">
        <v>56</v>
      </c>
      <c r="T528" s="144" t="s">
        <v>403</v>
      </c>
      <c r="U528" s="144" t="s">
        <v>62</v>
      </c>
      <c r="V528" s="144" t="s">
        <v>57</v>
      </c>
      <c r="W528" s="144" t="s">
        <v>62</v>
      </c>
      <c r="X528" s="144" t="s">
        <v>57</v>
      </c>
      <c r="Y528" s="144" t="s">
        <v>2385</v>
      </c>
      <c r="Z528" s="236" t="s">
        <v>404</v>
      </c>
      <c r="AA528" s="144" t="s">
        <v>56</v>
      </c>
      <c r="AB528" s="144" t="s">
        <v>56</v>
      </c>
      <c r="AC528" s="144" t="s">
        <v>56</v>
      </c>
      <c r="AD528" s="144" t="s">
        <v>984</v>
      </c>
      <c r="AE528" s="144" t="s">
        <v>57</v>
      </c>
      <c r="AF528" s="144"/>
      <c r="AG528" s="144" t="s">
        <v>56</v>
      </c>
      <c r="AH528" s="144">
        <v>100</v>
      </c>
      <c r="AI528" s="144" t="s">
        <v>56</v>
      </c>
      <c r="AJ528" s="144" t="s">
        <v>174</v>
      </c>
      <c r="AK528" s="144" t="s">
        <v>62</v>
      </c>
      <c r="AL528" s="144" t="s">
        <v>57</v>
      </c>
      <c r="AM528" s="161" t="s">
        <v>57</v>
      </c>
      <c r="AN528" s="161" t="s">
        <v>57</v>
      </c>
      <c r="AO528" s="161" t="s">
        <v>406</v>
      </c>
      <c r="AP528" s="161" t="s">
        <v>386</v>
      </c>
      <c r="AQ528" s="144">
        <v>800</v>
      </c>
      <c r="AR528" s="144" t="s">
        <v>57</v>
      </c>
      <c r="AS528" s="144">
        <v>45</v>
      </c>
      <c r="AT528" s="144">
        <v>58</v>
      </c>
      <c r="AU528" s="220" t="str">
        <f>IF(AB528="Yes", "No", "")</f>
        <v>No</v>
      </c>
    </row>
    <row r="529" spans="1:47">
      <c r="A529" s="220">
        <v>528</v>
      </c>
      <c r="B529" s="144" t="s">
        <v>299</v>
      </c>
      <c r="C529" s="144" t="s">
        <v>300</v>
      </c>
      <c r="D529" s="144">
        <v>2023</v>
      </c>
      <c r="E529" s="144" t="s">
        <v>368</v>
      </c>
      <c r="F529" s="144" t="s">
        <v>407</v>
      </c>
      <c r="G529" s="236" t="s">
        <v>408</v>
      </c>
      <c r="H529" s="144" t="s">
        <v>409</v>
      </c>
      <c r="I529" s="144" t="s">
        <v>945</v>
      </c>
      <c r="J529" s="144">
        <v>25</v>
      </c>
      <c r="K529" s="144" t="s">
        <v>2385</v>
      </c>
      <c r="L529" s="144" t="s">
        <v>2385</v>
      </c>
      <c r="M529" s="144" t="s">
        <v>2385</v>
      </c>
      <c r="N529" s="144" t="s">
        <v>2385</v>
      </c>
      <c r="O529" s="144" t="s">
        <v>57</v>
      </c>
      <c r="P529" s="144" t="s">
        <v>57</v>
      </c>
      <c r="Q529" s="144" t="s">
        <v>57</v>
      </c>
      <c r="R529" s="144" t="s">
        <v>57</v>
      </c>
      <c r="S529" s="144" t="s">
        <v>2385</v>
      </c>
      <c r="T529" s="144" t="s">
        <v>57</v>
      </c>
      <c r="U529" s="144" t="s">
        <v>2385</v>
      </c>
      <c r="V529" s="144" t="s">
        <v>57</v>
      </c>
      <c r="W529" s="144" t="s">
        <v>2385</v>
      </c>
      <c r="X529" s="144" t="s">
        <v>57</v>
      </c>
      <c r="Y529" s="144" t="s">
        <v>2385</v>
      </c>
      <c r="Z529" s="144" t="s">
        <v>57</v>
      </c>
      <c r="AA529" s="144" t="s">
        <v>57</v>
      </c>
      <c r="AB529" s="144" t="s">
        <v>2385</v>
      </c>
      <c r="AC529" s="144" t="s">
        <v>57</v>
      </c>
      <c r="AD529" s="144" t="s">
        <v>2385</v>
      </c>
      <c r="AE529" s="144" t="s">
        <v>57</v>
      </c>
      <c r="AF529" s="144"/>
      <c r="AG529" s="144" t="s">
        <v>57</v>
      </c>
      <c r="AH529" s="144" t="s">
        <v>57</v>
      </c>
      <c r="AI529" s="144" t="s">
        <v>2385</v>
      </c>
      <c r="AJ529" s="144" t="s">
        <v>2385</v>
      </c>
      <c r="AK529" s="144" t="s">
        <v>2385</v>
      </c>
      <c r="AL529" s="144" t="s">
        <v>57</v>
      </c>
      <c r="AM529" s="144" t="s">
        <v>57</v>
      </c>
      <c r="AN529" s="144" t="s">
        <v>57</v>
      </c>
      <c r="AO529" s="144" t="s">
        <v>57</v>
      </c>
      <c r="AP529" s="144" t="s">
        <v>57</v>
      </c>
      <c r="AQ529" s="144" t="s">
        <v>57</v>
      </c>
      <c r="AR529" s="144" t="s">
        <v>57</v>
      </c>
      <c r="AS529" s="144" t="s">
        <v>57</v>
      </c>
      <c r="AT529" s="144" t="s">
        <v>57</v>
      </c>
      <c r="AU529" s="220" t="str">
        <f>IF(OR(AB529="NA"), "NA", IF(OR(AB529="Yes", AB529="yes"), "No", IF(AND(I529="Original", AB529="No"), "?", "")))</f>
        <v>NA</v>
      </c>
    </row>
    <row r="530" spans="1:47">
      <c r="A530" s="220">
        <v>529</v>
      </c>
      <c r="B530" s="144" t="s">
        <v>299</v>
      </c>
      <c r="C530" s="144" t="s">
        <v>300</v>
      </c>
      <c r="D530" s="144">
        <v>2023</v>
      </c>
      <c r="E530" s="144" t="s">
        <v>368</v>
      </c>
      <c r="F530" s="144" t="s">
        <v>410</v>
      </c>
      <c r="G530" s="236" t="s">
        <v>411</v>
      </c>
      <c r="H530" s="144" t="s">
        <v>412</v>
      </c>
      <c r="I530" s="144" t="s">
        <v>935</v>
      </c>
      <c r="J530" s="144">
        <v>22</v>
      </c>
      <c r="K530" s="144" t="s">
        <v>62</v>
      </c>
      <c r="L530" s="144" t="s">
        <v>62</v>
      </c>
      <c r="M530" s="144" t="s">
        <v>62</v>
      </c>
      <c r="N530" s="144" t="s">
        <v>56</v>
      </c>
      <c r="O530" s="144">
        <v>2</v>
      </c>
      <c r="P530" s="144" t="s">
        <v>2699</v>
      </c>
      <c r="Q530" s="144" t="s">
        <v>414</v>
      </c>
      <c r="R530" s="144" t="s">
        <v>415</v>
      </c>
      <c r="S530" s="144" t="s">
        <v>56</v>
      </c>
      <c r="T530" s="144" t="s">
        <v>416</v>
      </c>
      <c r="U530" s="144" t="s">
        <v>62</v>
      </c>
      <c r="V530" s="144" t="s">
        <v>57</v>
      </c>
      <c r="W530" s="144" t="s">
        <v>62</v>
      </c>
      <c r="X530" s="144" t="s">
        <v>57</v>
      </c>
      <c r="Y530" s="144" t="s">
        <v>2385</v>
      </c>
      <c r="Z530" s="237" t="s">
        <v>417</v>
      </c>
      <c r="AA530" s="144" t="s">
        <v>62</v>
      </c>
      <c r="AB530" s="144" t="s">
        <v>56</v>
      </c>
      <c r="AC530" s="144" t="s">
        <v>56</v>
      </c>
      <c r="AD530" s="144" t="s">
        <v>984</v>
      </c>
      <c r="AE530" s="144" t="s">
        <v>57</v>
      </c>
      <c r="AF530" s="144"/>
      <c r="AG530" s="144" t="s">
        <v>56</v>
      </c>
      <c r="AH530" s="144">
        <v>5523</v>
      </c>
      <c r="AI530" s="144" t="s">
        <v>62</v>
      </c>
      <c r="AJ530" s="144" t="s">
        <v>2385</v>
      </c>
      <c r="AK530" s="144" t="s">
        <v>62</v>
      </c>
      <c r="AL530" s="144" t="s">
        <v>57</v>
      </c>
      <c r="AM530" s="161" t="s">
        <v>57</v>
      </c>
      <c r="AN530" s="161" t="s">
        <v>57</v>
      </c>
      <c r="AO530" s="161" t="s">
        <v>418</v>
      </c>
      <c r="AP530" s="161" t="s">
        <v>386</v>
      </c>
      <c r="AQ530" s="144">
        <v>864</v>
      </c>
      <c r="AR530" s="144" t="s">
        <v>57</v>
      </c>
      <c r="AS530" s="144">
        <v>4229</v>
      </c>
      <c r="AT530" s="144">
        <v>1294</v>
      </c>
      <c r="AU530" s="220" t="str">
        <f>IF(AB530="Yes", "No", "")</f>
        <v>No</v>
      </c>
    </row>
    <row r="531" spans="1:47">
      <c r="A531" s="220">
        <v>530</v>
      </c>
      <c r="B531" s="144" t="s">
        <v>299</v>
      </c>
      <c r="C531" s="144" t="s">
        <v>300</v>
      </c>
      <c r="D531" s="144">
        <v>2023</v>
      </c>
      <c r="E531" s="144" t="s">
        <v>368</v>
      </c>
      <c r="F531" s="144" t="s">
        <v>419</v>
      </c>
      <c r="G531" s="236" t="s">
        <v>420</v>
      </c>
      <c r="H531" s="144" t="s">
        <v>421</v>
      </c>
      <c r="I531" s="144" t="s">
        <v>935</v>
      </c>
      <c r="J531" s="144">
        <v>6</v>
      </c>
      <c r="K531" s="144" t="s">
        <v>62</v>
      </c>
      <c r="L531" s="144" t="s">
        <v>62</v>
      </c>
      <c r="M531" s="144" t="s">
        <v>62</v>
      </c>
      <c r="N531" s="144" t="s">
        <v>62</v>
      </c>
      <c r="O531" s="144" t="s">
        <v>57</v>
      </c>
      <c r="P531" s="144" t="s">
        <v>57</v>
      </c>
      <c r="Q531" s="144" t="s">
        <v>57</v>
      </c>
      <c r="R531" s="144" t="s">
        <v>57</v>
      </c>
      <c r="S531" s="144" t="s">
        <v>56</v>
      </c>
      <c r="T531" s="144" t="s">
        <v>422</v>
      </c>
      <c r="U531" s="144" t="s">
        <v>62</v>
      </c>
      <c r="V531" s="144" t="s">
        <v>57</v>
      </c>
      <c r="W531" s="144" t="s">
        <v>62</v>
      </c>
      <c r="X531" s="144" t="s">
        <v>57</v>
      </c>
      <c r="Y531" s="144" t="s">
        <v>2385</v>
      </c>
      <c r="Z531" s="237" t="s">
        <v>423</v>
      </c>
      <c r="AA531" s="144" t="s">
        <v>56</v>
      </c>
      <c r="AB531" s="144" t="s">
        <v>56</v>
      </c>
      <c r="AC531" s="144" t="s">
        <v>56</v>
      </c>
      <c r="AD531" s="144" t="s">
        <v>2373</v>
      </c>
      <c r="AE531" s="144" t="s">
        <v>424</v>
      </c>
      <c r="AF531" s="144"/>
      <c r="AG531" s="144" t="s">
        <v>56</v>
      </c>
      <c r="AH531" s="144">
        <v>262</v>
      </c>
      <c r="AI531" s="144" t="s">
        <v>56</v>
      </c>
      <c r="AJ531" s="144" t="s">
        <v>4436</v>
      </c>
      <c r="AK531" s="144" t="s">
        <v>62</v>
      </c>
      <c r="AL531" s="144" t="s">
        <v>57</v>
      </c>
      <c r="AM531" s="161" t="s">
        <v>57</v>
      </c>
      <c r="AN531" s="161" t="s">
        <v>57</v>
      </c>
      <c r="AO531" s="161" t="s">
        <v>425</v>
      </c>
      <c r="AP531" s="161" t="s">
        <v>386</v>
      </c>
      <c r="AQ531" s="144">
        <v>808</v>
      </c>
      <c r="AR531" s="144" t="s">
        <v>57</v>
      </c>
      <c r="AS531" s="144">
        <v>215</v>
      </c>
      <c r="AT531" s="144">
        <v>47</v>
      </c>
      <c r="AU531" s="220" t="str">
        <f>IF(AB531="Yes", "No", "")</f>
        <v>No</v>
      </c>
    </row>
    <row r="532" spans="1:47">
      <c r="A532" s="220">
        <v>531</v>
      </c>
      <c r="B532" s="144" t="s">
        <v>299</v>
      </c>
      <c r="C532" s="144" t="s">
        <v>300</v>
      </c>
      <c r="D532" s="144">
        <v>2023</v>
      </c>
      <c r="E532" s="144" t="s">
        <v>368</v>
      </c>
      <c r="F532" s="144" t="s">
        <v>426</v>
      </c>
      <c r="G532" s="236" t="s">
        <v>427</v>
      </c>
      <c r="H532" s="144" t="s">
        <v>428</v>
      </c>
      <c r="I532" s="144" t="s">
        <v>945</v>
      </c>
      <c r="J532" s="144">
        <v>25</v>
      </c>
      <c r="K532" s="144" t="s">
        <v>2385</v>
      </c>
      <c r="L532" s="144" t="s">
        <v>2385</v>
      </c>
      <c r="M532" s="144" t="s">
        <v>2385</v>
      </c>
      <c r="N532" s="144" t="s">
        <v>2385</v>
      </c>
      <c r="O532" s="144" t="s">
        <v>57</v>
      </c>
      <c r="P532" s="144" t="s">
        <v>57</v>
      </c>
      <c r="Q532" s="144" t="s">
        <v>57</v>
      </c>
      <c r="R532" s="144" t="s">
        <v>57</v>
      </c>
      <c r="S532" s="144" t="s">
        <v>2385</v>
      </c>
      <c r="T532" s="144" t="s">
        <v>57</v>
      </c>
      <c r="U532" s="144" t="s">
        <v>2385</v>
      </c>
      <c r="V532" s="144" t="s">
        <v>57</v>
      </c>
      <c r="W532" s="144" t="s">
        <v>2385</v>
      </c>
      <c r="X532" s="144" t="s">
        <v>57</v>
      </c>
      <c r="Y532" s="144" t="s">
        <v>2385</v>
      </c>
      <c r="Z532" s="144" t="s">
        <v>57</v>
      </c>
      <c r="AA532" s="144" t="s">
        <v>57</v>
      </c>
      <c r="AB532" s="144" t="s">
        <v>2385</v>
      </c>
      <c r="AC532" s="144" t="s">
        <v>57</v>
      </c>
      <c r="AD532" s="144" t="s">
        <v>2385</v>
      </c>
      <c r="AE532" s="144" t="s">
        <v>57</v>
      </c>
      <c r="AF532" s="144"/>
      <c r="AG532" s="144" t="s">
        <v>57</v>
      </c>
      <c r="AH532" s="144" t="s">
        <v>57</v>
      </c>
      <c r="AI532" s="144" t="s">
        <v>2385</v>
      </c>
      <c r="AJ532" s="144" t="s">
        <v>2385</v>
      </c>
      <c r="AK532" s="144" t="s">
        <v>2385</v>
      </c>
      <c r="AL532" s="144" t="s">
        <v>57</v>
      </c>
      <c r="AM532" s="144" t="s">
        <v>57</v>
      </c>
      <c r="AN532" s="144" t="s">
        <v>57</v>
      </c>
      <c r="AO532" s="144" t="s">
        <v>57</v>
      </c>
      <c r="AP532" s="144" t="s">
        <v>57</v>
      </c>
      <c r="AQ532" s="144" t="s">
        <v>57</v>
      </c>
      <c r="AR532" s="144" t="s">
        <v>57</v>
      </c>
      <c r="AS532" s="144" t="s">
        <v>57</v>
      </c>
      <c r="AT532" s="144" t="s">
        <v>57</v>
      </c>
      <c r="AU532" s="220" t="str">
        <f>IF(OR(AB532="NA"), "NA", IF(OR(AB532="Yes", AB532="yes"), "No", IF(AND(I532="Original", AB532="No"), "?", "")))</f>
        <v>NA</v>
      </c>
    </row>
    <row r="533" spans="1:47">
      <c r="A533" s="220">
        <v>532</v>
      </c>
      <c r="B533" s="144" t="s">
        <v>299</v>
      </c>
      <c r="C533" s="144" t="s">
        <v>300</v>
      </c>
      <c r="D533" s="144">
        <v>2023</v>
      </c>
      <c r="E533" s="144" t="s">
        <v>368</v>
      </c>
      <c r="F533" s="144" t="s">
        <v>429</v>
      </c>
      <c r="G533" s="236" t="s">
        <v>430</v>
      </c>
      <c r="H533" s="144" t="s">
        <v>431</v>
      </c>
      <c r="I533" s="144" t="s">
        <v>935</v>
      </c>
      <c r="J533" s="144">
        <v>14</v>
      </c>
      <c r="K533" s="144" t="s">
        <v>62</v>
      </c>
      <c r="L533" s="144" t="s">
        <v>62</v>
      </c>
      <c r="M533" s="144" t="s">
        <v>62</v>
      </c>
      <c r="N533" s="144" t="s">
        <v>62</v>
      </c>
      <c r="O533" s="144" t="s">
        <v>57</v>
      </c>
      <c r="P533" s="144" t="s">
        <v>57</v>
      </c>
      <c r="Q533" s="144" t="s">
        <v>57</v>
      </c>
      <c r="R533" s="144" t="s">
        <v>57</v>
      </c>
      <c r="S533" s="144" t="s">
        <v>62</v>
      </c>
      <c r="T533" s="144" t="s">
        <v>57</v>
      </c>
      <c r="U533" s="144" t="s">
        <v>62</v>
      </c>
      <c r="V533" s="144" t="s">
        <v>57</v>
      </c>
      <c r="W533" s="144" t="s">
        <v>62</v>
      </c>
      <c r="X533" s="144" t="s">
        <v>57</v>
      </c>
      <c r="Y533" s="144" t="s">
        <v>2385</v>
      </c>
      <c r="Z533" s="237" t="s">
        <v>432</v>
      </c>
      <c r="AA533" s="144" t="s">
        <v>62</v>
      </c>
      <c r="AB533" s="144" t="s">
        <v>62</v>
      </c>
      <c r="AC533" s="144" t="s">
        <v>57</v>
      </c>
      <c r="AD533" s="144" t="s">
        <v>2385</v>
      </c>
      <c r="AE533" s="144" t="s">
        <v>57</v>
      </c>
      <c r="AF533" s="144"/>
      <c r="AG533" s="144" t="s">
        <v>56</v>
      </c>
      <c r="AH533" s="144">
        <v>8</v>
      </c>
      <c r="AI533" s="144" t="s">
        <v>62</v>
      </c>
      <c r="AJ533" s="144" t="s">
        <v>2385</v>
      </c>
      <c r="AK533" s="144" t="s">
        <v>62</v>
      </c>
      <c r="AL533" s="144" t="s">
        <v>57</v>
      </c>
      <c r="AM533" s="144" t="s">
        <v>57</v>
      </c>
      <c r="AN533" s="144" t="s">
        <v>57</v>
      </c>
      <c r="AO533" s="144" t="s">
        <v>433</v>
      </c>
      <c r="AP533" s="144" t="s">
        <v>386</v>
      </c>
      <c r="AQ533" s="144">
        <v>726</v>
      </c>
      <c r="AR533" s="144" t="s">
        <v>57</v>
      </c>
      <c r="AS533" s="144">
        <v>5</v>
      </c>
      <c r="AT533" s="144">
        <v>3</v>
      </c>
      <c r="AU533" s="220" t="s">
        <v>62</v>
      </c>
    </row>
    <row r="534" spans="1:47">
      <c r="A534" s="220">
        <v>533</v>
      </c>
      <c r="B534" s="144" t="s">
        <v>299</v>
      </c>
      <c r="C534" s="144" t="s">
        <v>300</v>
      </c>
      <c r="D534" s="144">
        <v>2023</v>
      </c>
      <c r="E534" s="144" t="s">
        <v>368</v>
      </c>
      <c r="F534" s="144" t="s">
        <v>435</v>
      </c>
      <c r="G534" s="236" t="s">
        <v>436</v>
      </c>
      <c r="H534" s="144" t="s">
        <v>437</v>
      </c>
      <c r="I534" s="144" t="s">
        <v>935</v>
      </c>
      <c r="J534" s="144">
        <v>7</v>
      </c>
      <c r="K534" s="144" t="s">
        <v>62</v>
      </c>
      <c r="L534" s="144" t="s">
        <v>62</v>
      </c>
      <c r="M534" s="144" t="s">
        <v>62</v>
      </c>
      <c r="N534" s="144" t="s">
        <v>56</v>
      </c>
      <c r="O534" s="144">
        <v>1</v>
      </c>
      <c r="P534" s="144" t="s">
        <v>438</v>
      </c>
      <c r="Q534" s="144" t="s">
        <v>439</v>
      </c>
      <c r="R534" s="144" t="s">
        <v>440</v>
      </c>
      <c r="S534" s="144" t="s">
        <v>56</v>
      </c>
      <c r="T534" s="144" t="s">
        <v>441</v>
      </c>
      <c r="U534" s="144" t="s">
        <v>62</v>
      </c>
      <c r="V534" s="144" t="s">
        <v>57</v>
      </c>
      <c r="W534" s="144" t="s">
        <v>62</v>
      </c>
      <c r="X534" s="144" t="s">
        <v>57</v>
      </c>
      <c r="Y534" s="144" t="s">
        <v>2385</v>
      </c>
      <c r="Z534" s="237" t="s">
        <v>442</v>
      </c>
      <c r="AA534" s="144" t="s">
        <v>56</v>
      </c>
      <c r="AB534" s="144" t="s">
        <v>56</v>
      </c>
      <c r="AC534" s="144" t="s">
        <v>56</v>
      </c>
      <c r="AD534" s="144" t="s">
        <v>962</v>
      </c>
      <c r="AE534" s="144" t="s">
        <v>424</v>
      </c>
      <c r="AF534" s="144"/>
      <c r="AG534" s="144" t="s">
        <v>56</v>
      </c>
      <c r="AH534" s="144">
        <v>649</v>
      </c>
      <c r="AI534" s="144" t="s">
        <v>56</v>
      </c>
      <c r="AJ534" s="144" t="s">
        <v>174</v>
      </c>
      <c r="AK534" s="144" t="s">
        <v>62</v>
      </c>
      <c r="AL534" s="144" t="s">
        <v>57</v>
      </c>
      <c r="AM534" s="161" t="s">
        <v>57</v>
      </c>
      <c r="AN534" s="161" t="s">
        <v>57</v>
      </c>
      <c r="AO534" s="161" t="s">
        <v>443</v>
      </c>
      <c r="AP534" s="161" t="s">
        <v>386</v>
      </c>
      <c r="AQ534" s="144">
        <v>805</v>
      </c>
      <c r="AR534" s="144" t="s">
        <v>57</v>
      </c>
      <c r="AS534" s="144">
        <v>320</v>
      </c>
      <c r="AT534" s="144">
        <v>329</v>
      </c>
      <c r="AU534" s="220" t="str">
        <f>IF(AB534="Yes", "No", "")</f>
        <v>No</v>
      </c>
    </row>
    <row r="535" spans="1:47">
      <c r="A535" s="220">
        <v>534</v>
      </c>
      <c r="B535" s="144" t="s">
        <v>299</v>
      </c>
      <c r="C535" s="144" t="s">
        <v>300</v>
      </c>
      <c r="D535" s="144">
        <v>2023</v>
      </c>
      <c r="E535" s="144" t="s">
        <v>368</v>
      </c>
      <c r="F535" s="144" t="s">
        <v>57</v>
      </c>
      <c r="G535" s="236" t="s">
        <v>444</v>
      </c>
      <c r="H535" s="144" t="s">
        <v>445</v>
      </c>
      <c r="I535" s="144" t="s">
        <v>975</v>
      </c>
      <c r="J535" s="144">
        <v>25</v>
      </c>
      <c r="K535" s="144" t="s">
        <v>2385</v>
      </c>
      <c r="L535" s="144" t="s">
        <v>2385</v>
      </c>
      <c r="M535" s="144" t="s">
        <v>2385</v>
      </c>
      <c r="N535" s="144" t="s">
        <v>2385</v>
      </c>
      <c r="O535" s="144" t="s">
        <v>57</v>
      </c>
      <c r="P535" s="144" t="s">
        <v>57</v>
      </c>
      <c r="Q535" s="144" t="s">
        <v>57</v>
      </c>
      <c r="R535" s="144" t="s">
        <v>57</v>
      </c>
      <c r="S535" s="144" t="s">
        <v>2385</v>
      </c>
      <c r="T535" s="144" t="s">
        <v>57</v>
      </c>
      <c r="U535" s="144" t="s">
        <v>2385</v>
      </c>
      <c r="V535" s="144" t="s">
        <v>57</v>
      </c>
      <c r="W535" s="144" t="s">
        <v>2385</v>
      </c>
      <c r="X535" s="144" t="s">
        <v>57</v>
      </c>
      <c r="Y535" s="144" t="s">
        <v>2385</v>
      </c>
      <c r="Z535" s="144" t="s">
        <v>57</v>
      </c>
      <c r="AA535" s="144" t="s">
        <v>57</v>
      </c>
      <c r="AB535" s="144" t="s">
        <v>2385</v>
      </c>
      <c r="AC535" s="144" t="s">
        <v>57</v>
      </c>
      <c r="AD535" s="144" t="s">
        <v>2385</v>
      </c>
      <c r="AE535" s="144" t="s">
        <v>57</v>
      </c>
      <c r="AF535" s="144"/>
      <c r="AG535" s="144" t="s">
        <v>57</v>
      </c>
      <c r="AH535" s="144" t="s">
        <v>57</v>
      </c>
      <c r="AI535" s="144" t="s">
        <v>2385</v>
      </c>
      <c r="AJ535" s="144" t="s">
        <v>2385</v>
      </c>
      <c r="AK535" s="144" t="s">
        <v>2385</v>
      </c>
      <c r="AL535" s="144" t="s">
        <v>57</v>
      </c>
      <c r="AM535" s="161" t="s">
        <v>57</v>
      </c>
      <c r="AN535" s="161" t="s">
        <v>57</v>
      </c>
      <c r="AO535" s="161" t="s">
        <v>57</v>
      </c>
      <c r="AP535" s="161" t="s">
        <v>57</v>
      </c>
      <c r="AQ535" s="144" t="s">
        <v>57</v>
      </c>
      <c r="AR535" s="144" t="s">
        <v>57</v>
      </c>
      <c r="AS535" s="144" t="s">
        <v>57</v>
      </c>
      <c r="AT535" s="144" t="s">
        <v>57</v>
      </c>
      <c r="AU535" s="220" t="str">
        <f>IF(OR(AB535="NA"), "NA", IF(OR(AB535="Yes", AB535="yes"), "No", IF(AND(I535="Original", AB535="No"), "?", "")))</f>
        <v>NA</v>
      </c>
    </row>
    <row r="536" spans="1:47">
      <c r="A536" s="220">
        <v>535</v>
      </c>
      <c r="B536" s="144" t="s">
        <v>299</v>
      </c>
      <c r="C536" s="144" t="s">
        <v>300</v>
      </c>
      <c r="D536" s="144">
        <v>2023</v>
      </c>
      <c r="E536" s="144" t="s">
        <v>446</v>
      </c>
      <c r="F536" s="144" t="s">
        <v>447</v>
      </c>
      <c r="G536" s="236" t="s">
        <v>448</v>
      </c>
      <c r="H536" s="144" t="s">
        <v>449</v>
      </c>
      <c r="I536" s="144" t="s">
        <v>926</v>
      </c>
      <c r="J536" s="144">
        <v>25</v>
      </c>
      <c r="K536" s="144" t="s">
        <v>2385</v>
      </c>
      <c r="L536" s="144" t="s">
        <v>2385</v>
      </c>
      <c r="M536" s="144" t="s">
        <v>2385</v>
      </c>
      <c r="N536" s="144" t="s">
        <v>2385</v>
      </c>
      <c r="O536" s="144" t="s">
        <v>57</v>
      </c>
      <c r="P536" s="144" t="s">
        <v>57</v>
      </c>
      <c r="Q536" s="144" t="s">
        <v>57</v>
      </c>
      <c r="R536" s="144" t="s">
        <v>57</v>
      </c>
      <c r="S536" s="144" t="s">
        <v>2385</v>
      </c>
      <c r="T536" s="144" t="s">
        <v>57</v>
      </c>
      <c r="U536" s="144" t="s">
        <v>2385</v>
      </c>
      <c r="V536" s="144" t="s">
        <v>57</v>
      </c>
      <c r="W536" s="144" t="s">
        <v>2385</v>
      </c>
      <c r="X536" s="144" t="s">
        <v>57</v>
      </c>
      <c r="Y536" s="144" t="s">
        <v>2385</v>
      </c>
      <c r="Z536" s="144" t="s">
        <v>57</v>
      </c>
      <c r="AA536" s="144" t="s">
        <v>57</v>
      </c>
      <c r="AB536" s="144" t="s">
        <v>2385</v>
      </c>
      <c r="AC536" s="144" t="s">
        <v>57</v>
      </c>
      <c r="AD536" s="144" t="s">
        <v>2385</v>
      </c>
      <c r="AE536" s="144" t="s">
        <v>57</v>
      </c>
      <c r="AF536" s="144"/>
      <c r="AG536" s="144" t="s">
        <v>57</v>
      </c>
      <c r="AH536" s="144" t="s">
        <v>57</v>
      </c>
      <c r="AI536" s="144" t="s">
        <v>2385</v>
      </c>
      <c r="AJ536" s="144" t="s">
        <v>2385</v>
      </c>
      <c r="AK536" s="144" t="s">
        <v>2385</v>
      </c>
      <c r="AL536" s="144" t="s">
        <v>57</v>
      </c>
      <c r="AM536" s="161" t="s">
        <v>57</v>
      </c>
      <c r="AN536" s="161" t="s">
        <v>57</v>
      </c>
      <c r="AO536" s="161" t="s">
        <v>57</v>
      </c>
      <c r="AP536" s="161" t="s">
        <v>57</v>
      </c>
      <c r="AQ536" s="144" t="s">
        <v>57</v>
      </c>
      <c r="AR536" s="144" t="s">
        <v>57</v>
      </c>
      <c r="AS536" s="144" t="s">
        <v>57</v>
      </c>
      <c r="AT536" s="144" t="s">
        <v>57</v>
      </c>
      <c r="AU536" s="220" t="str">
        <f>IF(OR(AB536="NA"), "NA", IF(OR(AB536="Yes", AB536="yes"), "No", IF(AND(I536="Original", AB536="No"), "?", "")))</f>
        <v>NA</v>
      </c>
    </row>
    <row r="537" spans="1:47">
      <c r="A537" s="220">
        <v>536</v>
      </c>
      <c r="B537" s="144" t="s">
        <v>299</v>
      </c>
      <c r="C537" s="144" t="s">
        <v>300</v>
      </c>
      <c r="D537" s="144">
        <v>2023</v>
      </c>
      <c r="E537" s="144" t="s">
        <v>446</v>
      </c>
      <c r="F537" s="144" t="s">
        <v>450</v>
      </c>
      <c r="G537" s="236" t="s">
        <v>451</v>
      </c>
      <c r="H537" s="144" t="s">
        <v>452</v>
      </c>
      <c r="I537" s="144" t="s">
        <v>935</v>
      </c>
      <c r="J537" s="144">
        <v>18</v>
      </c>
      <c r="K537" s="144" t="s">
        <v>62</v>
      </c>
      <c r="L537" s="144" t="s">
        <v>62</v>
      </c>
      <c r="M537" s="144" t="s">
        <v>62</v>
      </c>
      <c r="N537" s="144" t="s">
        <v>62</v>
      </c>
      <c r="O537" s="144" t="s">
        <v>57</v>
      </c>
      <c r="P537" s="144" t="s">
        <v>57</v>
      </c>
      <c r="Q537" s="144" t="s">
        <v>57</v>
      </c>
      <c r="R537" s="144" t="s">
        <v>57</v>
      </c>
      <c r="S537" s="144" t="s">
        <v>62</v>
      </c>
      <c r="T537" s="144" t="s">
        <v>57</v>
      </c>
      <c r="U537" s="144" t="s">
        <v>62</v>
      </c>
      <c r="V537" s="144" t="s">
        <v>57</v>
      </c>
      <c r="W537" s="144" t="s">
        <v>62</v>
      </c>
      <c r="X537" s="144" t="s">
        <v>57</v>
      </c>
      <c r="Y537" s="144" t="s">
        <v>2385</v>
      </c>
      <c r="Z537" s="236" t="s">
        <v>453</v>
      </c>
      <c r="AA537" s="144" t="s">
        <v>62</v>
      </c>
      <c r="AB537" s="144" t="s">
        <v>62</v>
      </c>
      <c r="AC537" s="144" t="s">
        <v>57</v>
      </c>
      <c r="AD537" s="144" t="s">
        <v>2385</v>
      </c>
      <c r="AE537" s="144" t="s">
        <v>57</v>
      </c>
      <c r="AF537" s="144"/>
      <c r="AG537" s="144" t="s">
        <v>56</v>
      </c>
      <c r="AH537" s="144">
        <v>7</v>
      </c>
      <c r="AI537" s="144" t="s">
        <v>62</v>
      </c>
      <c r="AJ537" s="144" t="s">
        <v>2385</v>
      </c>
      <c r="AK537" s="144" t="s">
        <v>62</v>
      </c>
      <c r="AL537" s="144" t="s">
        <v>57</v>
      </c>
      <c r="AM537" s="144" t="s">
        <v>57</v>
      </c>
      <c r="AN537" s="144" t="s">
        <v>57</v>
      </c>
      <c r="AO537" s="144" t="s">
        <v>454</v>
      </c>
      <c r="AP537" s="144" t="s">
        <v>455</v>
      </c>
      <c r="AQ537" s="144">
        <v>302</v>
      </c>
      <c r="AR537" s="144" t="s">
        <v>57</v>
      </c>
      <c r="AS537" s="144" t="s">
        <v>62</v>
      </c>
      <c r="AT537" s="144" t="s">
        <v>62</v>
      </c>
      <c r="AU537" s="220" t="s">
        <v>56</v>
      </c>
    </row>
    <row r="538" spans="1:47">
      <c r="A538" s="220">
        <v>537</v>
      </c>
      <c r="B538" s="144" t="s">
        <v>299</v>
      </c>
      <c r="C538" s="144" t="s">
        <v>300</v>
      </c>
      <c r="D538" s="144">
        <v>2023</v>
      </c>
      <c r="E538" s="144" t="s">
        <v>446</v>
      </c>
      <c r="F538" s="144" t="s">
        <v>457</v>
      </c>
      <c r="G538" s="236" t="s">
        <v>458</v>
      </c>
      <c r="H538" s="144" t="s">
        <v>459</v>
      </c>
      <c r="I538" s="144" t="s">
        <v>935</v>
      </c>
      <c r="J538" s="144">
        <v>8</v>
      </c>
      <c r="K538" s="144" t="s">
        <v>62</v>
      </c>
      <c r="L538" s="144" t="s">
        <v>62</v>
      </c>
      <c r="M538" s="144" t="s">
        <v>62</v>
      </c>
      <c r="N538" s="144" t="s">
        <v>62</v>
      </c>
      <c r="O538" s="144" t="s">
        <v>57</v>
      </c>
      <c r="P538" s="144" t="s">
        <v>57</v>
      </c>
      <c r="Q538" s="144" t="s">
        <v>57</v>
      </c>
      <c r="R538" s="144" t="s">
        <v>57</v>
      </c>
      <c r="S538" s="144" t="s">
        <v>62</v>
      </c>
      <c r="T538" s="144" t="s">
        <v>57</v>
      </c>
      <c r="U538" s="144" t="s">
        <v>62</v>
      </c>
      <c r="V538" s="144" t="s">
        <v>57</v>
      </c>
      <c r="W538" s="144" t="s">
        <v>62</v>
      </c>
      <c r="X538" s="144" t="s">
        <v>57</v>
      </c>
      <c r="Y538" s="144" t="s">
        <v>2385</v>
      </c>
      <c r="Z538" s="236" t="s">
        <v>460</v>
      </c>
      <c r="AA538" s="144" t="s">
        <v>62</v>
      </c>
      <c r="AB538" s="144" t="s">
        <v>62</v>
      </c>
      <c r="AC538" s="144" t="s">
        <v>57</v>
      </c>
      <c r="AD538" s="144" t="s">
        <v>2385</v>
      </c>
      <c r="AE538" s="144" t="s">
        <v>57</v>
      </c>
      <c r="AF538" s="144"/>
      <c r="AG538" s="144" t="s">
        <v>56</v>
      </c>
      <c r="AH538" s="144">
        <v>43</v>
      </c>
      <c r="AI538" s="144" t="s">
        <v>62</v>
      </c>
      <c r="AJ538" s="144" t="s">
        <v>2385</v>
      </c>
      <c r="AK538" s="144" t="s">
        <v>62</v>
      </c>
      <c r="AL538" s="144" t="s">
        <v>57</v>
      </c>
      <c r="AM538" s="144" t="s">
        <v>57</v>
      </c>
      <c r="AN538" s="144" t="s">
        <v>57</v>
      </c>
      <c r="AO538" s="144" t="s">
        <v>461</v>
      </c>
      <c r="AP538" s="144" t="s">
        <v>455</v>
      </c>
      <c r="AQ538" s="144">
        <v>791</v>
      </c>
      <c r="AR538" s="144" t="s">
        <v>57</v>
      </c>
      <c r="AS538" s="144" t="s">
        <v>57</v>
      </c>
      <c r="AT538" s="144" t="s">
        <v>57</v>
      </c>
      <c r="AU538" s="220" t="s">
        <v>62</v>
      </c>
    </row>
    <row r="539" spans="1:47">
      <c r="A539" s="220">
        <v>538</v>
      </c>
      <c r="B539" s="144" t="s">
        <v>299</v>
      </c>
      <c r="C539" s="144" t="s">
        <v>300</v>
      </c>
      <c r="D539" s="144">
        <v>2023</v>
      </c>
      <c r="E539" s="144" t="s">
        <v>446</v>
      </c>
      <c r="F539" s="144" t="s">
        <v>463</v>
      </c>
      <c r="G539" s="236" t="s">
        <v>464</v>
      </c>
      <c r="H539" s="144" t="s">
        <v>465</v>
      </c>
      <c r="I539" s="144" t="s">
        <v>945</v>
      </c>
      <c r="J539" s="144">
        <v>25</v>
      </c>
      <c r="K539" s="144" t="s">
        <v>2385</v>
      </c>
      <c r="L539" s="144" t="s">
        <v>2385</v>
      </c>
      <c r="M539" s="144" t="s">
        <v>2385</v>
      </c>
      <c r="N539" s="144" t="s">
        <v>2385</v>
      </c>
      <c r="O539" s="144" t="s">
        <v>57</v>
      </c>
      <c r="P539" s="144" t="s">
        <v>57</v>
      </c>
      <c r="Q539" s="144" t="s">
        <v>57</v>
      </c>
      <c r="R539" s="144" t="s">
        <v>57</v>
      </c>
      <c r="S539" s="144" t="s">
        <v>2385</v>
      </c>
      <c r="T539" s="144" t="s">
        <v>57</v>
      </c>
      <c r="U539" s="144" t="s">
        <v>2385</v>
      </c>
      <c r="V539" s="144" t="s">
        <v>57</v>
      </c>
      <c r="W539" s="144" t="s">
        <v>2385</v>
      </c>
      <c r="X539" s="144" t="s">
        <v>57</v>
      </c>
      <c r="Y539" s="144" t="s">
        <v>2385</v>
      </c>
      <c r="Z539" s="144" t="s">
        <v>57</v>
      </c>
      <c r="AA539" s="144" t="s">
        <v>57</v>
      </c>
      <c r="AB539" s="144" t="s">
        <v>2385</v>
      </c>
      <c r="AC539" s="144" t="s">
        <v>57</v>
      </c>
      <c r="AD539" s="144" t="s">
        <v>2385</v>
      </c>
      <c r="AE539" s="144" t="s">
        <v>57</v>
      </c>
      <c r="AF539" s="144"/>
      <c r="AG539" s="144" t="s">
        <v>57</v>
      </c>
      <c r="AH539" s="144" t="s">
        <v>57</v>
      </c>
      <c r="AI539" s="144" t="s">
        <v>2385</v>
      </c>
      <c r="AJ539" s="144" t="s">
        <v>2385</v>
      </c>
      <c r="AK539" s="144" t="s">
        <v>2385</v>
      </c>
      <c r="AL539" s="144" t="s">
        <v>57</v>
      </c>
      <c r="AM539" s="144" t="s">
        <v>57</v>
      </c>
      <c r="AN539" s="144" t="s">
        <v>57</v>
      </c>
      <c r="AO539" s="144" t="s">
        <v>57</v>
      </c>
      <c r="AP539" s="144" t="s">
        <v>57</v>
      </c>
      <c r="AQ539" s="144" t="s">
        <v>57</v>
      </c>
      <c r="AR539" s="144" t="s">
        <v>57</v>
      </c>
      <c r="AS539" s="144" t="s">
        <v>57</v>
      </c>
      <c r="AT539" s="144" t="s">
        <v>57</v>
      </c>
      <c r="AU539" s="220" t="str">
        <f>IF(OR(AB539="NA"), "NA", IF(OR(AB539="Yes", AB539="yes"), "No", IF(AND(I539="Original", AB539="No"), "?", "")))</f>
        <v>NA</v>
      </c>
    </row>
    <row r="540" spans="1:47">
      <c r="A540" s="220">
        <v>539</v>
      </c>
      <c r="B540" s="144" t="s">
        <v>299</v>
      </c>
      <c r="C540" s="144" t="s">
        <v>300</v>
      </c>
      <c r="D540" s="144">
        <v>2023</v>
      </c>
      <c r="E540" s="144" t="s">
        <v>446</v>
      </c>
      <c r="F540" s="144" t="s">
        <v>466</v>
      </c>
      <c r="G540" s="236" t="s">
        <v>467</v>
      </c>
      <c r="H540" s="144" t="s">
        <v>468</v>
      </c>
      <c r="I540" s="144" t="s">
        <v>935</v>
      </c>
      <c r="J540" s="144">
        <v>6</v>
      </c>
      <c r="K540" s="144" t="s">
        <v>62</v>
      </c>
      <c r="L540" s="144" t="s">
        <v>62</v>
      </c>
      <c r="M540" s="144" t="s">
        <v>62</v>
      </c>
      <c r="N540" s="144" t="s">
        <v>62</v>
      </c>
      <c r="O540" s="144" t="s">
        <v>57</v>
      </c>
      <c r="P540" s="144" t="s">
        <v>57</v>
      </c>
      <c r="Q540" s="144" t="s">
        <v>57</v>
      </c>
      <c r="R540" s="144" t="s">
        <v>57</v>
      </c>
      <c r="S540" s="144" t="s">
        <v>62</v>
      </c>
      <c r="T540" s="144" t="s">
        <v>57</v>
      </c>
      <c r="U540" s="144" t="s">
        <v>62</v>
      </c>
      <c r="V540" s="144" t="s">
        <v>57</v>
      </c>
      <c r="W540" s="144" t="s">
        <v>62</v>
      </c>
      <c r="X540" s="144" t="s">
        <v>57</v>
      </c>
      <c r="Y540" s="144" t="s">
        <v>2385</v>
      </c>
      <c r="Z540" s="236" t="s">
        <v>469</v>
      </c>
      <c r="AA540" s="144" t="s">
        <v>62</v>
      </c>
      <c r="AB540" s="144" t="s">
        <v>62</v>
      </c>
      <c r="AC540" s="144" t="s">
        <v>57</v>
      </c>
      <c r="AD540" s="144" t="s">
        <v>2385</v>
      </c>
      <c r="AE540" s="144" t="s">
        <v>57</v>
      </c>
      <c r="AF540" s="144"/>
      <c r="AG540" s="144" t="s">
        <v>56</v>
      </c>
      <c r="AH540" s="144">
        <v>11</v>
      </c>
      <c r="AI540" s="144" t="s">
        <v>56</v>
      </c>
      <c r="AJ540" s="144" t="s">
        <v>4436</v>
      </c>
      <c r="AK540" s="144" t="s">
        <v>62</v>
      </c>
      <c r="AL540" s="144" t="s">
        <v>57</v>
      </c>
      <c r="AM540" s="144" t="s">
        <v>57</v>
      </c>
      <c r="AN540" s="144" t="s">
        <v>57</v>
      </c>
      <c r="AO540" s="144" t="s">
        <v>470</v>
      </c>
      <c r="AP540" s="144" t="s">
        <v>455</v>
      </c>
      <c r="AQ540" s="144">
        <v>765</v>
      </c>
      <c r="AR540" s="144" t="s">
        <v>57</v>
      </c>
      <c r="AS540" s="144">
        <v>8</v>
      </c>
      <c r="AT540" s="144">
        <v>3</v>
      </c>
      <c r="AU540" s="220" t="s">
        <v>56</v>
      </c>
    </row>
    <row r="541" spans="1:47">
      <c r="A541" s="220">
        <v>540</v>
      </c>
      <c r="B541" s="144" t="s">
        <v>299</v>
      </c>
      <c r="C541" s="144" t="s">
        <v>300</v>
      </c>
      <c r="D541" s="144">
        <v>2023</v>
      </c>
      <c r="E541" s="144" t="s">
        <v>446</v>
      </c>
      <c r="F541" s="144" t="s">
        <v>471</v>
      </c>
      <c r="G541" s="236" t="s">
        <v>472</v>
      </c>
      <c r="H541" s="144" t="s">
        <v>473</v>
      </c>
      <c r="I541" s="144" t="s">
        <v>945</v>
      </c>
      <c r="J541" s="144">
        <v>25</v>
      </c>
      <c r="K541" s="144" t="s">
        <v>2385</v>
      </c>
      <c r="L541" s="144" t="s">
        <v>2385</v>
      </c>
      <c r="M541" s="144" t="s">
        <v>2385</v>
      </c>
      <c r="N541" s="144" t="s">
        <v>2385</v>
      </c>
      <c r="O541" s="144" t="s">
        <v>57</v>
      </c>
      <c r="P541" s="144" t="s">
        <v>57</v>
      </c>
      <c r="Q541" s="144" t="s">
        <v>57</v>
      </c>
      <c r="R541" s="144" t="s">
        <v>57</v>
      </c>
      <c r="S541" s="144" t="s">
        <v>2385</v>
      </c>
      <c r="T541" s="144" t="s">
        <v>57</v>
      </c>
      <c r="U541" s="144" t="s">
        <v>2385</v>
      </c>
      <c r="V541" s="144" t="s">
        <v>57</v>
      </c>
      <c r="W541" s="144" t="s">
        <v>2385</v>
      </c>
      <c r="X541" s="144" t="s">
        <v>57</v>
      </c>
      <c r="Y541" s="144" t="s">
        <v>2385</v>
      </c>
      <c r="Z541" s="144" t="s">
        <v>57</v>
      </c>
      <c r="AA541" s="144" t="s">
        <v>57</v>
      </c>
      <c r="AB541" s="144" t="s">
        <v>2385</v>
      </c>
      <c r="AC541" s="144" t="s">
        <v>57</v>
      </c>
      <c r="AD541" s="144" t="s">
        <v>2385</v>
      </c>
      <c r="AE541" s="144" t="s">
        <v>57</v>
      </c>
      <c r="AF541" s="144"/>
      <c r="AG541" s="144" t="s">
        <v>57</v>
      </c>
      <c r="AH541" s="144" t="s">
        <v>57</v>
      </c>
      <c r="AI541" s="144" t="s">
        <v>2385</v>
      </c>
      <c r="AJ541" s="144" t="s">
        <v>2385</v>
      </c>
      <c r="AK541" s="144" t="s">
        <v>2385</v>
      </c>
      <c r="AL541" s="144" t="s">
        <v>57</v>
      </c>
      <c r="AM541" s="144" t="s">
        <v>57</v>
      </c>
      <c r="AN541" s="144" t="s">
        <v>57</v>
      </c>
      <c r="AO541" s="144" t="s">
        <v>57</v>
      </c>
      <c r="AP541" s="144" t="s">
        <v>57</v>
      </c>
      <c r="AQ541" s="144" t="s">
        <v>57</v>
      </c>
      <c r="AR541" s="144" t="s">
        <v>57</v>
      </c>
      <c r="AS541" s="144" t="s">
        <v>57</v>
      </c>
      <c r="AT541" s="144" t="s">
        <v>57</v>
      </c>
      <c r="AU541" s="220" t="str">
        <f>IF(OR(AB541="NA"), "NA", IF(OR(AB541="Yes", AB541="yes"), "No", IF(AND(I541="Original", AB541="No"), "?", "")))</f>
        <v>NA</v>
      </c>
    </row>
    <row r="542" spans="1:47">
      <c r="A542" s="220">
        <v>541</v>
      </c>
      <c r="B542" s="144" t="s">
        <v>299</v>
      </c>
      <c r="C542" s="144" t="s">
        <v>300</v>
      </c>
      <c r="D542" s="144">
        <v>2023</v>
      </c>
      <c r="E542" s="144" t="s">
        <v>446</v>
      </c>
      <c r="F542" s="144" t="s">
        <v>474</v>
      </c>
      <c r="G542" s="236" t="s">
        <v>475</v>
      </c>
      <c r="H542" s="144" t="s">
        <v>476</v>
      </c>
      <c r="I542" s="144" t="s">
        <v>935</v>
      </c>
      <c r="J542" s="144">
        <v>14</v>
      </c>
      <c r="K542" s="144" t="s">
        <v>62</v>
      </c>
      <c r="L542" s="144" t="s">
        <v>62</v>
      </c>
      <c r="M542" s="144" t="s">
        <v>62</v>
      </c>
      <c r="N542" s="144" t="s">
        <v>56</v>
      </c>
      <c r="O542" s="144">
        <v>1</v>
      </c>
      <c r="P542" s="144" t="s">
        <v>438</v>
      </c>
      <c r="Q542" s="144" t="s">
        <v>477</v>
      </c>
      <c r="R542" s="144" t="s">
        <v>478</v>
      </c>
      <c r="S542" s="144" t="s">
        <v>56</v>
      </c>
      <c r="T542" s="144" t="s">
        <v>479</v>
      </c>
      <c r="U542" s="144" t="s">
        <v>62</v>
      </c>
      <c r="V542" s="144" t="s">
        <v>57</v>
      </c>
      <c r="W542" s="144" t="s">
        <v>62</v>
      </c>
      <c r="X542" s="144" t="s">
        <v>57</v>
      </c>
      <c r="Y542" s="144" t="s">
        <v>2385</v>
      </c>
      <c r="Z542" s="237" t="s">
        <v>480</v>
      </c>
      <c r="AA542" s="144" t="s">
        <v>56</v>
      </c>
      <c r="AB542" s="144" t="s">
        <v>56</v>
      </c>
      <c r="AC542" s="144" t="s">
        <v>56</v>
      </c>
      <c r="AD542" s="144" t="s">
        <v>984</v>
      </c>
      <c r="AE542" s="144" t="s">
        <v>57</v>
      </c>
      <c r="AF542" s="144"/>
      <c r="AG542" s="144" t="s">
        <v>56</v>
      </c>
      <c r="AH542" s="144">
        <v>52</v>
      </c>
      <c r="AI542" s="144" t="s">
        <v>56</v>
      </c>
      <c r="AJ542" s="144" t="s">
        <v>174</v>
      </c>
      <c r="AK542" s="144" t="s">
        <v>62</v>
      </c>
      <c r="AL542" s="144" t="s">
        <v>57</v>
      </c>
      <c r="AM542" s="161" t="s">
        <v>57</v>
      </c>
      <c r="AN542" s="161" t="s">
        <v>57</v>
      </c>
      <c r="AO542" s="161" t="s">
        <v>481</v>
      </c>
      <c r="AP542" s="161" t="s">
        <v>455</v>
      </c>
      <c r="AQ542" s="144">
        <v>1009</v>
      </c>
      <c r="AR542" s="144" t="s">
        <v>57</v>
      </c>
      <c r="AS542" s="144">
        <v>37</v>
      </c>
      <c r="AT542" s="144">
        <v>15</v>
      </c>
      <c r="AU542" s="220" t="str">
        <f>IF(AB542="Yes", "No", "")</f>
        <v>No</v>
      </c>
    </row>
    <row r="543" spans="1:47">
      <c r="A543" s="220">
        <v>542</v>
      </c>
      <c r="B543" s="144" t="s">
        <v>299</v>
      </c>
      <c r="C543" s="144" t="s">
        <v>300</v>
      </c>
      <c r="D543" s="144">
        <v>2023</v>
      </c>
      <c r="E543" s="144" t="s">
        <v>446</v>
      </c>
      <c r="F543" s="144" t="s">
        <v>482</v>
      </c>
      <c r="G543" s="144" t="s">
        <v>483</v>
      </c>
      <c r="H543" s="144" t="s">
        <v>484</v>
      </c>
      <c r="I543" s="144" t="s">
        <v>935</v>
      </c>
      <c r="J543" s="144">
        <v>15</v>
      </c>
      <c r="K543" s="144" t="s">
        <v>62</v>
      </c>
      <c r="L543" s="144" t="s">
        <v>62</v>
      </c>
      <c r="M543" s="144" t="s">
        <v>62</v>
      </c>
      <c r="N543" s="144" t="s">
        <v>62</v>
      </c>
      <c r="O543" s="144" t="s">
        <v>57</v>
      </c>
      <c r="P543" s="144" t="s">
        <v>57</v>
      </c>
      <c r="Q543" s="144" t="s">
        <v>57</v>
      </c>
      <c r="R543" s="144" t="s">
        <v>57</v>
      </c>
      <c r="S543" s="144" t="s">
        <v>56</v>
      </c>
      <c r="T543" s="144" t="s">
        <v>485</v>
      </c>
      <c r="U543" s="144" t="s">
        <v>62</v>
      </c>
      <c r="V543" s="144" t="s">
        <v>57</v>
      </c>
      <c r="W543" s="144" t="s">
        <v>62</v>
      </c>
      <c r="X543" s="144" t="s">
        <v>57</v>
      </c>
      <c r="Y543" s="144" t="s">
        <v>2385</v>
      </c>
      <c r="Z543" s="144" t="s">
        <v>486</v>
      </c>
      <c r="AA543" s="144" t="s">
        <v>62</v>
      </c>
      <c r="AB543" s="144" t="s">
        <v>56</v>
      </c>
      <c r="AC543" s="144" t="s">
        <v>56</v>
      </c>
      <c r="AD543" s="144" t="s">
        <v>984</v>
      </c>
      <c r="AE543" s="144" t="s">
        <v>57</v>
      </c>
      <c r="AF543" s="144"/>
      <c r="AG543" s="144" t="s">
        <v>56</v>
      </c>
      <c r="AH543" s="144">
        <v>38</v>
      </c>
      <c r="AI543" s="144" t="s">
        <v>62</v>
      </c>
      <c r="AJ543" s="144" t="s">
        <v>2385</v>
      </c>
      <c r="AK543" s="144" t="s">
        <v>62</v>
      </c>
      <c r="AL543" s="144" t="s">
        <v>57</v>
      </c>
      <c r="AM543" s="161" t="s">
        <v>57</v>
      </c>
      <c r="AN543" s="161" t="s">
        <v>57</v>
      </c>
      <c r="AO543" s="161" t="s">
        <v>487</v>
      </c>
      <c r="AP543" s="161" t="s">
        <v>455</v>
      </c>
      <c r="AQ543" s="144">
        <v>785</v>
      </c>
      <c r="AR543" s="144" t="s">
        <v>57</v>
      </c>
      <c r="AS543" s="144">
        <v>15</v>
      </c>
      <c r="AT543" s="144">
        <v>23</v>
      </c>
      <c r="AU543" s="220" t="str">
        <f>IF(AB543="Yes", "No", "")</f>
        <v>No</v>
      </c>
    </row>
    <row r="544" spans="1:47">
      <c r="A544" s="220">
        <v>543</v>
      </c>
      <c r="B544" s="144" t="s">
        <v>299</v>
      </c>
      <c r="C544" s="144" t="s">
        <v>300</v>
      </c>
      <c r="D544" s="144">
        <v>2023</v>
      </c>
      <c r="E544" s="144" t="s">
        <v>446</v>
      </c>
      <c r="F544" s="144" t="s">
        <v>488</v>
      </c>
      <c r="G544" s="144" t="s">
        <v>489</v>
      </c>
      <c r="H544" s="144" t="s">
        <v>490</v>
      </c>
      <c r="I544" s="144" t="s">
        <v>945</v>
      </c>
      <c r="J544" s="144">
        <v>25</v>
      </c>
      <c r="K544" s="144" t="s">
        <v>2385</v>
      </c>
      <c r="L544" s="144" t="s">
        <v>2385</v>
      </c>
      <c r="M544" s="144" t="s">
        <v>2385</v>
      </c>
      <c r="N544" s="144" t="s">
        <v>2385</v>
      </c>
      <c r="O544" s="144" t="s">
        <v>57</v>
      </c>
      <c r="P544" s="144" t="s">
        <v>57</v>
      </c>
      <c r="Q544" s="144" t="s">
        <v>57</v>
      </c>
      <c r="R544" s="144" t="s">
        <v>57</v>
      </c>
      <c r="S544" s="144" t="s">
        <v>2385</v>
      </c>
      <c r="T544" s="144" t="s">
        <v>57</v>
      </c>
      <c r="U544" s="144" t="s">
        <v>2385</v>
      </c>
      <c r="V544" s="144" t="s">
        <v>57</v>
      </c>
      <c r="W544" s="144" t="s">
        <v>2385</v>
      </c>
      <c r="X544" s="144" t="s">
        <v>57</v>
      </c>
      <c r="Y544" s="144" t="s">
        <v>2385</v>
      </c>
      <c r="Z544" s="144" t="s">
        <v>57</v>
      </c>
      <c r="AA544" s="144" t="s">
        <v>57</v>
      </c>
      <c r="AB544" s="144" t="s">
        <v>2385</v>
      </c>
      <c r="AC544" s="144" t="s">
        <v>57</v>
      </c>
      <c r="AD544" s="144" t="s">
        <v>2385</v>
      </c>
      <c r="AE544" s="144" t="s">
        <v>57</v>
      </c>
      <c r="AF544" s="144"/>
      <c r="AG544" s="144" t="s">
        <v>57</v>
      </c>
      <c r="AH544" s="144" t="s">
        <v>57</v>
      </c>
      <c r="AI544" s="144" t="s">
        <v>2385</v>
      </c>
      <c r="AJ544" s="144" t="s">
        <v>2385</v>
      </c>
      <c r="AK544" s="144" t="s">
        <v>2385</v>
      </c>
      <c r="AL544" s="144" t="s">
        <v>57</v>
      </c>
      <c r="AM544" s="144" t="s">
        <v>57</v>
      </c>
      <c r="AN544" s="144" t="s">
        <v>57</v>
      </c>
      <c r="AO544" s="144" t="s">
        <v>57</v>
      </c>
      <c r="AP544" s="144" t="s">
        <v>57</v>
      </c>
      <c r="AQ544" s="144" t="s">
        <v>57</v>
      </c>
      <c r="AR544" s="144" t="s">
        <v>57</v>
      </c>
      <c r="AS544" s="144" t="s">
        <v>57</v>
      </c>
      <c r="AT544" s="144" t="s">
        <v>57</v>
      </c>
      <c r="AU544" s="220" t="str">
        <f>IF(OR(AB544="NA"), "NA", IF(OR(AB544="Yes", AB544="yes"), "No", IF(AND(I544="Original", AB544="No"), "?", "")))</f>
        <v>NA</v>
      </c>
    </row>
    <row r="545" spans="1:49">
      <c r="A545" s="220">
        <v>544</v>
      </c>
      <c r="B545" s="144" t="s">
        <v>299</v>
      </c>
      <c r="C545" s="144" t="s">
        <v>300</v>
      </c>
      <c r="D545" s="144">
        <v>2023</v>
      </c>
      <c r="E545" s="144" t="s">
        <v>446</v>
      </c>
      <c r="F545" s="144" t="s">
        <v>491</v>
      </c>
      <c r="G545" s="144" t="s">
        <v>492</v>
      </c>
      <c r="H545" s="144" t="s">
        <v>493</v>
      </c>
      <c r="I545" s="144" t="s">
        <v>935</v>
      </c>
      <c r="J545" s="144">
        <v>13</v>
      </c>
      <c r="K545" s="144" t="s">
        <v>62</v>
      </c>
      <c r="L545" s="144" t="s">
        <v>62</v>
      </c>
      <c r="M545" s="144" t="s">
        <v>62</v>
      </c>
      <c r="N545" s="144" t="s">
        <v>62</v>
      </c>
      <c r="O545" s="144" t="s">
        <v>57</v>
      </c>
      <c r="P545" s="144" t="s">
        <v>57</v>
      </c>
      <c r="Q545" s="144" t="s">
        <v>57</v>
      </c>
      <c r="R545" s="144" t="s">
        <v>57</v>
      </c>
      <c r="S545" s="144" t="s">
        <v>56</v>
      </c>
      <c r="T545" s="144" t="s">
        <v>494</v>
      </c>
      <c r="U545" s="144" t="s">
        <v>62</v>
      </c>
      <c r="V545" s="144" t="s">
        <v>57</v>
      </c>
      <c r="W545" s="144" t="s">
        <v>62</v>
      </c>
      <c r="X545" s="144" t="s">
        <v>57</v>
      </c>
      <c r="Y545" s="144" t="s">
        <v>2385</v>
      </c>
      <c r="Z545" s="144" t="s">
        <v>495</v>
      </c>
      <c r="AA545" s="144" t="s">
        <v>62</v>
      </c>
      <c r="AB545" s="144" t="s">
        <v>62</v>
      </c>
      <c r="AC545" s="144" t="s">
        <v>57</v>
      </c>
      <c r="AD545" s="144" t="s">
        <v>2385</v>
      </c>
      <c r="AE545" s="144" t="s">
        <v>57</v>
      </c>
      <c r="AF545" s="144"/>
      <c r="AG545" s="144" t="s">
        <v>56</v>
      </c>
      <c r="AH545" s="144">
        <v>19</v>
      </c>
      <c r="AI545" s="144" t="s">
        <v>62</v>
      </c>
      <c r="AJ545" s="144" t="s">
        <v>2385</v>
      </c>
      <c r="AK545" s="144" t="s">
        <v>62</v>
      </c>
      <c r="AL545" s="144" t="s">
        <v>57</v>
      </c>
      <c r="AM545" s="161" t="s">
        <v>57</v>
      </c>
      <c r="AN545" s="161" t="s">
        <v>57</v>
      </c>
      <c r="AO545" s="161" t="s">
        <v>496</v>
      </c>
      <c r="AP545" s="161" t="s">
        <v>455</v>
      </c>
      <c r="AQ545" s="144">
        <v>763</v>
      </c>
      <c r="AR545" s="144" t="s">
        <v>57</v>
      </c>
      <c r="AS545" s="144">
        <v>11</v>
      </c>
      <c r="AT545" s="144">
        <v>8</v>
      </c>
      <c r="AU545" s="220" t="s">
        <v>62</v>
      </c>
    </row>
    <row r="546" spans="1:49">
      <c r="A546" s="220">
        <v>545</v>
      </c>
      <c r="B546" s="144" t="s">
        <v>299</v>
      </c>
      <c r="C546" s="144" t="s">
        <v>300</v>
      </c>
      <c r="D546" s="144">
        <v>2023</v>
      </c>
      <c r="E546" s="144" t="s">
        <v>446</v>
      </c>
      <c r="F546" s="144" t="s">
        <v>497</v>
      </c>
      <c r="G546" s="236" t="s">
        <v>498</v>
      </c>
      <c r="H546" s="144" t="s">
        <v>499</v>
      </c>
      <c r="I546" s="144" t="s">
        <v>929</v>
      </c>
      <c r="J546" s="144">
        <v>15</v>
      </c>
      <c r="K546" s="144" t="s">
        <v>62</v>
      </c>
      <c r="L546" s="144" t="s">
        <v>62</v>
      </c>
      <c r="M546" s="144" t="s">
        <v>2385</v>
      </c>
      <c r="N546" s="144" t="s">
        <v>2385</v>
      </c>
      <c r="O546" s="144" t="s">
        <v>57</v>
      </c>
      <c r="P546" s="144" t="s">
        <v>57</v>
      </c>
      <c r="Q546" s="144" t="s">
        <v>57</v>
      </c>
      <c r="R546" s="144" t="s">
        <v>57</v>
      </c>
      <c r="S546" s="144" t="s">
        <v>2385</v>
      </c>
      <c r="T546" s="144" t="s">
        <v>57</v>
      </c>
      <c r="U546" s="144" t="s">
        <v>2385</v>
      </c>
      <c r="V546" s="144" t="s">
        <v>57</v>
      </c>
      <c r="W546" s="144" t="s">
        <v>2385</v>
      </c>
      <c r="X546" s="144" t="s">
        <v>57</v>
      </c>
      <c r="Y546" s="144" t="s">
        <v>2385</v>
      </c>
      <c r="Z546" s="144" t="s">
        <v>57</v>
      </c>
      <c r="AA546" s="144" t="s">
        <v>57</v>
      </c>
      <c r="AB546" s="144" t="s">
        <v>2385</v>
      </c>
      <c r="AC546" s="144" t="s">
        <v>57</v>
      </c>
      <c r="AD546" s="144" t="s">
        <v>2385</v>
      </c>
      <c r="AE546" s="144" t="s">
        <v>57</v>
      </c>
      <c r="AF546" s="144"/>
      <c r="AG546" s="144" t="s">
        <v>57</v>
      </c>
      <c r="AH546" s="144" t="s">
        <v>57</v>
      </c>
      <c r="AI546" s="144" t="s">
        <v>2385</v>
      </c>
      <c r="AJ546" s="144" t="s">
        <v>2385</v>
      </c>
      <c r="AK546" s="144" t="s">
        <v>2385</v>
      </c>
      <c r="AL546" s="144" t="s">
        <v>57</v>
      </c>
      <c r="AM546" s="161" t="s">
        <v>57</v>
      </c>
      <c r="AN546" s="161" t="s">
        <v>57</v>
      </c>
      <c r="AO546" s="161" t="s">
        <v>500</v>
      </c>
      <c r="AP546" s="161" t="s">
        <v>455</v>
      </c>
      <c r="AQ546" s="144">
        <v>681</v>
      </c>
      <c r="AR546" s="144" t="s">
        <v>57</v>
      </c>
      <c r="AS546" s="144" t="s">
        <v>57</v>
      </c>
      <c r="AT546" s="144" t="s">
        <v>57</v>
      </c>
      <c r="AU546" s="220" t="str">
        <f>IF(OR(AB546="NA"), "NA", IF(OR(AB546="Yes", AB546="yes"), "No", IF(AND(I546="Original", AB546="No"), "?", "")))</f>
        <v>NA</v>
      </c>
    </row>
    <row r="547" spans="1:49">
      <c r="A547" s="220">
        <v>546</v>
      </c>
      <c r="B547" s="144" t="s">
        <v>299</v>
      </c>
      <c r="C547" s="144" t="s">
        <v>300</v>
      </c>
      <c r="D547" s="144">
        <v>2023</v>
      </c>
      <c r="E547" s="144" t="s">
        <v>446</v>
      </c>
      <c r="F547" s="144" t="s">
        <v>471</v>
      </c>
      <c r="G547" s="236" t="s">
        <v>501</v>
      </c>
      <c r="H547" s="144" t="s">
        <v>502</v>
      </c>
      <c r="I547" s="144" t="s">
        <v>945</v>
      </c>
      <c r="J547" s="144">
        <v>25</v>
      </c>
      <c r="K547" s="144" t="s">
        <v>2385</v>
      </c>
      <c r="L547" s="144" t="s">
        <v>2385</v>
      </c>
      <c r="M547" s="144" t="s">
        <v>2385</v>
      </c>
      <c r="N547" s="144" t="s">
        <v>2385</v>
      </c>
      <c r="O547" s="144" t="s">
        <v>57</v>
      </c>
      <c r="P547" s="144" t="s">
        <v>57</v>
      </c>
      <c r="Q547" s="144" t="s">
        <v>57</v>
      </c>
      <c r="R547" s="144" t="s">
        <v>57</v>
      </c>
      <c r="S547" s="144" t="s">
        <v>2385</v>
      </c>
      <c r="T547" s="144" t="s">
        <v>57</v>
      </c>
      <c r="U547" s="144" t="s">
        <v>2385</v>
      </c>
      <c r="V547" s="144" t="s">
        <v>57</v>
      </c>
      <c r="W547" s="144" t="s">
        <v>2385</v>
      </c>
      <c r="X547" s="144" t="s">
        <v>57</v>
      </c>
      <c r="Y547" s="144" t="s">
        <v>2385</v>
      </c>
      <c r="Z547" s="144" t="s">
        <v>57</v>
      </c>
      <c r="AA547" s="144" t="s">
        <v>57</v>
      </c>
      <c r="AB547" s="144" t="s">
        <v>2385</v>
      </c>
      <c r="AC547" s="144" t="s">
        <v>57</v>
      </c>
      <c r="AD547" s="144" t="s">
        <v>2385</v>
      </c>
      <c r="AE547" s="144" t="s">
        <v>57</v>
      </c>
      <c r="AF547" s="144"/>
      <c r="AG547" s="144" t="s">
        <v>57</v>
      </c>
      <c r="AH547" s="144" t="s">
        <v>57</v>
      </c>
      <c r="AI547" s="144" t="s">
        <v>2385</v>
      </c>
      <c r="AJ547" s="144" t="s">
        <v>2385</v>
      </c>
      <c r="AK547" s="144" t="s">
        <v>2385</v>
      </c>
      <c r="AL547" s="144" t="s">
        <v>57</v>
      </c>
      <c r="AM547" s="144" t="s">
        <v>57</v>
      </c>
      <c r="AN547" s="144" t="s">
        <v>57</v>
      </c>
      <c r="AO547" s="144" t="s">
        <v>57</v>
      </c>
      <c r="AP547" s="144" t="s">
        <v>57</v>
      </c>
      <c r="AQ547" s="144" t="s">
        <v>57</v>
      </c>
      <c r="AR547" s="144" t="s">
        <v>57</v>
      </c>
      <c r="AS547" s="144" t="s">
        <v>57</v>
      </c>
      <c r="AT547" s="144" t="s">
        <v>57</v>
      </c>
      <c r="AU547" s="220" t="str">
        <f>IF(OR(AB547="NA"), "NA", IF(OR(AB547="Yes", AB547="yes"), "No", IF(AND(I547="Original", AB547="No"), "?", "")))</f>
        <v>NA</v>
      </c>
    </row>
    <row r="548" spans="1:49">
      <c r="A548" s="220">
        <v>547</v>
      </c>
      <c r="B548" s="144" t="s">
        <v>299</v>
      </c>
      <c r="C548" s="144" t="s">
        <v>300</v>
      </c>
      <c r="D548" s="144">
        <v>2023</v>
      </c>
      <c r="E548" s="144" t="s">
        <v>446</v>
      </c>
      <c r="F548" s="144" t="s">
        <v>503</v>
      </c>
      <c r="G548" s="236" t="s">
        <v>504</v>
      </c>
      <c r="H548" s="144" t="s">
        <v>505</v>
      </c>
      <c r="I548" s="144" t="s">
        <v>1163</v>
      </c>
      <c r="J548" s="144">
        <v>19</v>
      </c>
      <c r="K548" s="144" t="s">
        <v>56</v>
      </c>
      <c r="L548" s="144" t="s">
        <v>62</v>
      </c>
      <c r="M548" s="144" t="s">
        <v>62</v>
      </c>
      <c r="N548" s="144" t="s">
        <v>62</v>
      </c>
      <c r="O548" s="144" t="s">
        <v>57</v>
      </c>
      <c r="P548" s="144" t="s">
        <v>57</v>
      </c>
      <c r="Q548" s="144" t="s">
        <v>57</v>
      </c>
      <c r="R548" s="144" t="s">
        <v>57</v>
      </c>
      <c r="S548" s="144" t="s">
        <v>62</v>
      </c>
      <c r="T548" s="144" t="s">
        <v>57</v>
      </c>
      <c r="U548" s="144" t="s">
        <v>62</v>
      </c>
      <c r="V548" s="144" t="s">
        <v>57</v>
      </c>
      <c r="W548" s="144" t="s">
        <v>62</v>
      </c>
      <c r="X548" s="144" t="s">
        <v>57</v>
      </c>
      <c r="Y548" s="144" t="s">
        <v>2385</v>
      </c>
      <c r="Z548" s="236" t="s">
        <v>507</v>
      </c>
      <c r="AA548" s="144" t="s">
        <v>62</v>
      </c>
      <c r="AB548" s="144" t="s">
        <v>62</v>
      </c>
      <c r="AC548" s="144" t="s">
        <v>57</v>
      </c>
      <c r="AD548" s="144" t="s">
        <v>2385</v>
      </c>
      <c r="AE548" s="144" t="s">
        <v>57</v>
      </c>
      <c r="AF548" s="144"/>
      <c r="AG548" s="144" t="s">
        <v>56</v>
      </c>
      <c r="AH548" s="144">
        <v>50</v>
      </c>
      <c r="AI548" s="144" t="s">
        <v>62</v>
      </c>
      <c r="AJ548" s="144" t="s">
        <v>2385</v>
      </c>
      <c r="AK548" s="144" t="s">
        <v>62</v>
      </c>
      <c r="AL548" s="144" t="s">
        <v>57</v>
      </c>
      <c r="AM548" s="161" t="s">
        <v>57</v>
      </c>
      <c r="AN548" s="161" t="s">
        <v>57</v>
      </c>
      <c r="AO548" s="161" t="s">
        <v>508</v>
      </c>
      <c r="AP548" s="161" t="s">
        <v>455</v>
      </c>
      <c r="AQ548" s="144">
        <v>798</v>
      </c>
      <c r="AR548" s="144" t="s">
        <v>57</v>
      </c>
      <c r="AS548" s="144" t="s">
        <v>57</v>
      </c>
      <c r="AT548" s="144" t="s">
        <v>57</v>
      </c>
      <c r="AU548" s="220" t="s">
        <v>57</v>
      </c>
    </row>
    <row r="549" spans="1:49">
      <c r="A549" s="220">
        <v>548</v>
      </c>
      <c r="B549" s="144" t="s">
        <v>299</v>
      </c>
      <c r="C549" s="144" t="s">
        <v>300</v>
      </c>
      <c r="D549" s="144">
        <v>2023</v>
      </c>
      <c r="E549" s="144" t="s">
        <v>446</v>
      </c>
      <c r="F549" s="144" t="s">
        <v>57</v>
      </c>
      <c r="G549" s="236" t="s">
        <v>510</v>
      </c>
      <c r="H549" s="144" t="s">
        <v>511</v>
      </c>
      <c r="I549" s="144" t="s">
        <v>975</v>
      </c>
      <c r="J549" s="144">
        <v>25</v>
      </c>
      <c r="K549" s="144" t="s">
        <v>2385</v>
      </c>
      <c r="L549" s="144" t="s">
        <v>2385</v>
      </c>
      <c r="M549" s="144" t="s">
        <v>2385</v>
      </c>
      <c r="N549" s="144" t="s">
        <v>2385</v>
      </c>
      <c r="O549" s="144" t="s">
        <v>57</v>
      </c>
      <c r="P549" s="144" t="s">
        <v>57</v>
      </c>
      <c r="Q549" s="144" t="s">
        <v>57</v>
      </c>
      <c r="R549" s="144" t="s">
        <v>57</v>
      </c>
      <c r="S549" s="144" t="s">
        <v>2385</v>
      </c>
      <c r="T549" s="144" t="s">
        <v>57</v>
      </c>
      <c r="U549" s="144" t="s">
        <v>2385</v>
      </c>
      <c r="V549" s="144" t="s">
        <v>57</v>
      </c>
      <c r="W549" s="144" t="s">
        <v>2385</v>
      </c>
      <c r="X549" s="144" t="s">
        <v>57</v>
      </c>
      <c r="Y549" s="144" t="s">
        <v>2385</v>
      </c>
      <c r="Z549" s="144" t="s">
        <v>57</v>
      </c>
      <c r="AA549" s="144" t="s">
        <v>57</v>
      </c>
      <c r="AB549" s="144" t="s">
        <v>2385</v>
      </c>
      <c r="AC549" s="144" t="s">
        <v>57</v>
      </c>
      <c r="AD549" s="144" t="s">
        <v>2385</v>
      </c>
      <c r="AE549" s="144" t="s">
        <v>57</v>
      </c>
      <c r="AF549" s="144"/>
      <c r="AG549" s="144" t="s">
        <v>57</v>
      </c>
      <c r="AH549" s="144" t="s">
        <v>57</v>
      </c>
      <c r="AI549" s="144" t="s">
        <v>2385</v>
      </c>
      <c r="AJ549" s="144" t="s">
        <v>2385</v>
      </c>
      <c r="AK549" s="144" t="s">
        <v>2385</v>
      </c>
      <c r="AL549" s="144" t="s">
        <v>57</v>
      </c>
      <c r="AM549" s="161" t="s">
        <v>57</v>
      </c>
      <c r="AN549" s="161" t="s">
        <v>57</v>
      </c>
      <c r="AO549" s="161" t="s">
        <v>57</v>
      </c>
      <c r="AP549" s="161" t="s">
        <v>57</v>
      </c>
      <c r="AQ549" s="144" t="s">
        <v>57</v>
      </c>
      <c r="AR549" s="144" t="s">
        <v>57</v>
      </c>
      <c r="AS549" s="144" t="s">
        <v>57</v>
      </c>
      <c r="AT549" s="144" t="s">
        <v>57</v>
      </c>
      <c r="AU549" s="220" t="str">
        <f>IF(OR(AB549="NA"), "NA", IF(OR(AB549="Yes", AB549="yes"), "No", IF(AND(I549="Original", AB549="No"), "?", "")))</f>
        <v>NA</v>
      </c>
    </row>
    <row r="550" spans="1:49">
      <c r="A550" s="220">
        <v>549</v>
      </c>
      <c r="B550" s="144" t="s">
        <v>299</v>
      </c>
      <c r="C550" s="144" t="s">
        <v>300</v>
      </c>
      <c r="D550" s="144">
        <v>2023</v>
      </c>
      <c r="E550" s="144" t="s">
        <v>512</v>
      </c>
      <c r="F550" s="144" t="s">
        <v>513</v>
      </c>
      <c r="G550" s="236" t="s">
        <v>514</v>
      </c>
      <c r="H550" s="144" t="s">
        <v>515</v>
      </c>
      <c r="I550" s="144" t="s">
        <v>935</v>
      </c>
      <c r="J550" s="144">
        <v>15</v>
      </c>
      <c r="K550" s="144" t="s">
        <v>62</v>
      </c>
      <c r="L550" s="144" t="s">
        <v>62</v>
      </c>
      <c r="M550" s="144" t="s">
        <v>62</v>
      </c>
      <c r="N550" s="144" t="s">
        <v>62</v>
      </c>
      <c r="O550" s="144" t="s">
        <v>57</v>
      </c>
      <c r="P550" s="144" t="s">
        <v>57</v>
      </c>
      <c r="Q550" s="144" t="s">
        <v>57</v>
      </c>
      <c r="R550" s="144" t="s">
        <v>57</v>
      </c>
      <c r="S550" s="144" t="s">
        <v>56</v>
      </c>
      <c r="T550" s="144" t="s">
        <v>516</v>
      </c>
      <c r="U550" s="144" t="s">
        <v>62</v>
      </c>
      <c r="V550" s="144" t="s">
        <v>57</v>
      </c>
      <c r="W550" s="144" t="s">
        <v>62</v>
      </c>
      <c r="X550" s="144" t="s">
        <v>57</v>
      </c>
      <c r="Y550" s="144" t="s">
        <v>2385</v>
      </c>
      <c r="Z550" s="236" t="s">
        <v>517</v>
      </c>
      <c r="AA550" s="144" t="s">
        <v>62</v>
      </c>
      <c r="AB550" s="144" t="s">
        <v>62</v>
      </c>
      <c r="AC550" s="144" t="s">
        <v>57</v>
      </c>
      <c r="AD550" s="144" t="s">
        <v>2385</v>
      </c>
      <c r="AE550" s="144" t="s">
        <v>57</v>
      </c>
      <c r="AF550" s="144"/>
      <c r="AG550" s="144" t="s">
        <v>56</v>
      </c>
      <c r="AH550" s="144">
        <v>4</v>
      </c>
      <c r="AI550" s="144" t="s">
        <v>62</v>
      </c>
      <c r="AJ550" s="144" t="s">
        <v>2385</v>
      </c>
      <c r="AK550" s="144" t="s">
        <v>62</v>
      </c>
      <c r="AL550" s="144" t="s">
        <v>57</v>
      </c>
      <c r="AM550" s="161" t="s">
        <v>57</v>
      </c>
      <c r="AN550" s="161" t="s">
        <v>57</v>
      </c>
      <c r="AO550" s="161" t="s">
        <v>518</v>
      </c>
      <c r="AP550" s="161" t="s">
        <v>519</v>
      </c>
      <c r="AQ550" s="144">
        <v>307</v>
      </c>
      <c r="AR550" s="144" t="s">
        <v>57</v>
      </c>
      <c r="AS550" s="144">
        <v>0</v>
      </c>
      <c r="AT550" s="144">
        <v>4</v>
      </c>
      <c r="AU550" s="220" t="s">
        <v>62</v>
      </c>
    </row>
    <row r="551" spans="1:49">
      <c r="A551" s="220">
        <v>550</v>
      </c>
      <c r="B551" s="144" t="s">
        <v>299</v>
      </c>
      <c r="C551" s="144" t="s">
        <v>300</v>
      </c>
      <c r="D551" s="144">
        <v>2023</v>
      </c>
      <c r="E551" s="144" t="s">
        <v>512</v>
      </c>
      <c r="F551" s="144" t="s">
        <v>129</v>
      </c>
      <c r="G551" s="236" t="s">
        <v>520</v>
      </c>
      <c r="H551" s="144" t="s">
        <v>521</v>
      </c>
      <c r="I551" s="144" t="s">
        <v>929</v>
      </c>
      <c r="J551" s="144">
        <v>6</v>
      </c>
      <c r="K551" s="144" t="s">
        <v>62</v>
      </c>
      <c r="L551" s="144" t="s">
        <v>62</v>
      </c>
      <c r="M551" s="144" t="s">
        <v>2385</v>
      </c>
      <c r="N551" s="144" t="s">
        <v>2385</v>
      </c>
      <c r="O551" s="144" t="s">
        <v>57</v>
      </c>
      <c r="P551" s="144" t="s">
        <v>57</v>
      </c>
      <c r="Q551" s="144" t="s">
        <v>57</v>
      </c>
      <c r="R551" s="144" t="s">
        <v>57</v>
      </c>
      <c r="S551" s="144" t="s">
        <v>2385</v>
      </c>
      <c r="T551" s="144" t="s">
        <v>57</v>
      </c>
      <c r="U551" s="144" t="s">
        <v>2385</v>
      </c>
      <c r="V551" s="144" t="s">
        <v>57</v>
      </c>
      <c r="W551" s="144" t="s">
        <v>2385</v>
      </c>
      <c r="X551" s="144" t="s">
        <v>57</v>
      </c>
      <c r="Y551" s="144" t="s">
        <v>2385</v>
      </c>
      <c r="Z551" s="144" t="s">
        <v>57</v>
      </c>
      <c r="AA551" s="144" t="s">
        <v>57</v>
      </c>
      <c r="AB551" s="144" t="s">
        <v>2385</v>
      </c>
      <c r="AC551" s="144" t="s">
        <v>57</v>
      </c>
      <c r="AD551" s="144" t="s">
        <v>2385</v>
      </c>
      <c r="AE551" s="144" t="s">
        <v>57</v>
      </c>
      <c r="AF551" s="144"/>
      <c r="AG551" s="144" t="s">
        <v>57</v>
      </c>
      <c r="AH551" s="144" t="s">
        <v>57</v>
      </c>
      <c r="AI551" s="144" t="s">
        <v>2385</v>
      </c>
      <c r="AJ551" s="144" t="s">
        <v>2385</v>
      </c>
      <c r="AK551" s="144" t="s">
        <v>2385</v>
      </c>
      <c r="AL551" s="144" t="s">
        <v>57</v>
      </c>
      <c r="AM551" s="161" t="s">
        <v>57</v>
      </c>
      <c r="AN551" s="161" t="s">
        <v>57</v>
      </c>
      <c r="AO551" s="161" t="s">
        <v>57</v>
      </c>
      <c r="AP551" s="161" t="s">
        <v>57</v>
      </c>
      <c r="AQ551" s="144" t="s">
        <v>57</v>
      </c>
      <c r="AR551" s="144" t="s">
        <v>57</v>
      </c>
      <c r="AS551" s="144" t="s">
        <v>57</v>
      </c>
      <c r="AT551" s="144" t="s">
        <v>57</v>
      </c>
      <c r="AU551" s="220" t="str">
        <f>IF(OR(AB551="NA"), "NA", IF(OR(AB551="Yes", AB551="yes"), "No", IF(AND(I551="Original", AB551="No"), "?", "")))</f>
        <v>NA</v>
      </c>
    </row>
    <row r="552" spans="1:49">
      <c r="A552" s="220">
        <v>551</v>
      </c>
      <c r="B552" s="144" t="s">
        <v>299</v>
      </c>
      <c r="C552" s="144" t="s">
        <v>300</v>
      </c>
      <c r="D552" s="144">
        <v>2023</v>
      </c>
      <c r="E552" s="144" t="s">
        <v>512</v>
      </c>
      <c r="F552" s="144" t="s">
        <v>522</v>
      </c>
      <c r="G552" s="236" t="s">
        <v>523</v>
      </c>
      <c r="H552" s="144" t="s">
        <v>524</v>
      </c>
      <c r="I552" s="144" t="s">
        <v>945</v>
      </c>
      <c r="J552" s="144">
        <v>25</v>
      </c>
      <c r="K552" s="144" t="s">
        <v>2385</v>
      </c>
      <c r="L552" s="144" t="s">
        <v>2385</v>
      </c>
      <c r="M552" s="144" t="s">
        <v>2385</v>
      </c>
      <c r="N552" s="144" t="s">
        <v>2385</v>
      </c>
      <c r="O552" s="144" t="s">
        <v>57</v>
      </c>
      <c r="P552" s="144" t="s">
        <v>57</v>
      </c>
      <c r="Q552" s="144" t="s">
        <v>57</v>
      </c>
      <c r="R552" s="144" t="s">
        <v>57</v>
      </c>
      <c r="S552" s="144" t="s">
        <v>2385</v>
      </c>
      <c r="T552" s="144" t="s">
        <v>57</v>
      </c>
      <c r="U552" s="144" t="s">
        <v>2385</v>
      </c>
      <c r="V552" s="144" t="s">
        <v>57</v>
      </c>
      <c r="W552" s="144" t="s">
        <v>2385</v>
      </c>
      <c r="X552" s="144" t="s">
        <v>57</v>
      </c>
      <c r="Y552" s="144" t="s">
        <v>2385</v>
      </c>
      <c r="Z552" s="144" t="s">
        <v>57</v>
      </c>
      <c r="AA552" s="144" t="s">
        <v>57</v>
      </c>
      <c r="AB552" s="144" t="s">
        <v>2385</v>
      </c>
      <c r="AC552" s="144" t="s">
        <v>57</v>
      </c>
      <c r="AD552" s="144" t="s">
        <v>2385</v>
      </c>
      <c r="AE552" s="144" t="s">
        <v>57</v>
      </c>
      <c r="AF552" s="144"/>
      <c r="AG552" s="144" t="s">
        <v>57</v>
      </c>
      <c r="AH552" s="144" t="s">
        <v>57</v>
      </c>
      <c r="AI552" s="144" t="s">
        <v>2385</v>
      </c>
      <c r="AJ552" s="144" t="s">
        <v>2385</v>
      </c>
      <c r="AK552" s="144" t="s">
        <v>2385</v>
      </c>
      <c r="AL552" s="144" t="s">
        <v>57</v>
      </c>
      <c r="AM552" s="144" t="s">
        <v>57</v>
      </c>
      <c r="AN552" s="144" t="s">
        <v>57</v>
      </c>
      <c r="AO552" s="144" t="s">
        <v>57</v>
      </c>
      <c r="AP552" s="144" t="s">
        <v>57</v>
      </c>
      <c r="AQ552" s="144" t="s">
        <v>57</v>
      </c>
      <c r="AR552" s="144" t="s">
        <v>57</v>
      </c>
      <c r="AS552" s="144" t="s">
        <v>57</v>
      </c>
      <c r="AT552" s="144" t="s">
        <v>57</v>
      </c>
      <c r="AU552" s="220" t="str">
        <f>IF(OR(AB552="NA"), "NA", IF(OR(AB552="Yes", AB552="yes"), "No", IF(AND(I552="Original", AB552="No"), "?", "")))</f>
        <v>NA</v>
      </c>
    </row>
    <row r="553" spans="1:49">
      <c r="A553" s="220">
        <v>552</v>
      </c>
      <c r="B553" s="144" t="s">
        <v>299</v>
      </c>
      <c r="C553" s="144" t="s">
        <v>300</v>
      </c>
      <c r="D553" s="144">
        <v>2023</v>
      </c>
      <c r="E553" s="144" t="s">
        <v>512</v>
      </c>
      <c r="F553" s="144" t="s">
        <v>525</v>
      </c>
      <c r="G553" s="236" t="s">
        <v>526</v>
      </c>
      <c r="H553" s="144" t="s">
        <v>527</v>
      </c>
      <c r="I553" s="144" t="s">
        <v>935</v>
      </c>
      <c r="J553" s="144">
        <v>17</v>
      </c>
      <c r="K553" s="144" t="s">
        <v>62</v>
      </c>
      <c r="L553" s="144" t="s">
        <v>62</v>
      </c>
      <c r="M553" s="144" t="s">
        <v>62</v>
      </c>
      <c r="N553" s="144" t="s">
        <v>62</v>
      </c>
      <c r="O553" s="144" t="s">
        <v>57</v>
      </c>
      <c r="P553" s="144" t="s">
        <v>57</v>
      </c>
      <c r="Q553" s="144" t="s">
        <v>57</v>
      </c>
      <c r="R553" s="144" t="s">
        <v>57</v>
      </c>
      <c r="S553" s="144" t="s">
        <v>56</v>
      </c>
      <c r="T553" s="144" t="s">
        <v>528</v>
      </c>
      <c r="U553" s="144" t="s">
        <v>62</v>
      </c>
      <c r="V553" s="144" t="s">
        <v>57</v>
      </c>
      <c r="W553" s="144" t="s">
        <v>62</v>
      </c>
      <c r="X553" s="144" t="s">
        <v>57</v>
      </c>
      <c r="Y553" s="144" t="s">
        <v>2385</v>
      </c>
      <c r="Z553" s="236" t="s">
        <v>529</v>
      </c>
      <c r="AA553" s="144" t="s">
        <v>56</v>
      </c>
      <c r="AB553" s="144" t="s">
        <v>56</v>
      </c>
      <c r="AC553" s="144" t="s">
        <v>56</v>
      </c>
      <c r="AD553" s="144" t="s">
        <v>984</v>
      </c>
      <c r="AE553" s="144" t="s">
        <v>57</v>
      </c>
      <c r="AF553" s="144"/>
      <c r="AG553" s="144" t="s">
        <v>56</v>
      </c>
      <c r="AH553" s="144">
        <v>4264</v>
      </c>
      <c r="AI553" s="144" t="s">
        <v>62</v>
      </c>
      <c r="AJ553" s="144" t="s">
        <v>2385</v>
      </c>
      <c r="AK553" s="144" t="s">
        <v>62</v>
      </c>
      <c r="AL553" s="144" t="s">
        <v>57</v>
      </c>
      <c r="AM553" s="161" t="s">
        <v>57</v>
      </c>
      <c r="AN553" s="161" t="s">
        <v>57</v>
      </c>
      <c r="AO553" s="169" t="s">
        <v>530</v>
      </c>
      <c r="AP553" s="169" t="s">
        <v>519</v>
      </c>
      <c r="AQ553" s="144">
        <v>835</v>
      </c>
      <c r="AR553" s="144" t="s">
        <v>57</v>
      </c>
      <c r="AS553" s="144">
        <v>2608</v>
      </c>
      <c r="AT553" s="144">
        <v>1645</v>
      </c>
      <c r="AU553" s="220" t="str">
        <f>IF(OR(AB553="NA"), "NA", IF(OR(AB553="Yes", AB553="yes"), "No", IF(AND(I553="Original", AB553="No"), "?", "")))</f>
        <v>No</v>
      </c>
    </row>
    <row r="554" spans="1:49">
      <c r="A554" s="220">
        <v>553</v>
      </c>
      <c r="B554" s="144" t="s">
        <v>299</v>
      </c>
      <c r="C554" s="144" t="s">
        <v>300</v>
      </c>
      <c r="D554" s="144">
        <v>2023</v>
      </c>
      <c r="E554" s="144" t="s">
        <v>512</v>
      </c>
      <c r="F554" s="144" t="s">
        <v>531</v>
      </c>
      <c r="G554" s="236" t="s">
        <v>532</v>
      </c>
      <c r="H554" s="144" t="s">
        <v>533</v>
      </c>
      <c r="I554" s="144" t="s">
        <v>945</v>
      </c>
      <c r="J554" s="144">
        <v>25</v>
      </c>
      <c r="K554" s="144" t="s">
        <v>2385</v>
      </c>
      <c r="L554" s="144" t="s">
        <v>2385</v>
      </c>
      <c r="M554" s="144" t="s">
        <v>2385</v>
      </c>
      <c r="N554" s="144" t="s">
        <v>2385</v>
      </c>
      <c r="O554" s="144" t="s">
        <v>57</v>
      </c>
      <c r="P554" s="144" t="s">
        <v>57</v>
      </c>
      <c r="Q554" s="144" t="s">
        <v>57</v>
      </c>
      <c r="R554" s="144" t="s">
        <v>57</v>
      </c>
      <c r="S554" s="144" t="s">
        <v>2385</v>
      </c>
      <c r="T554" s="144" t="s">
        <v>57</v>
      </c>
      <c r="U554" s="144" t="s">
        <v>2385</v>
      </c>
      <c r="V554" s="144" t="s">
        <v>57</v>
      </c>
      <c r="W554" s="144" t="s">
        <v>2385</v>
      </c>
      <c r="X554" s="144" t="s">
        <v>57</v>
      </c>
      <c r="Y554" s="144" t="s">
        <v>2385</v>
      </c>
      <c r="Z554" s="144" t="s">
        <v>57</v>
      </c>
      <c r="AA554" s="144" t="s">
        <v>57</v>
      </c>
      <c r="AB554" s="144" t="s">
        <v>2385</v>
      </c>
      <c r="AC554" s="144" t="s">
        <v>57</v>
      </c>
      <c r="AD554" s="144" t="s">
        <v>2385</v>
      </c>
      <c r="AE554" s="144" t="s">
        <v>57</v>
      </c>
      <c r="AF554" s="144"/>
      <c r="AG554" s="144" t="s">
        <v>57</v>
      </c>
      <c r="AH554" s="144" t="s">
        <v>57</v>
      </c>
      <c r="AI554" s="144" t="s">
        <v>2385</v>
      </c>
      <c r="AJ554" s="144" t="s">
        <v>2385</v>
      </c>
      <c r="AK554" s="144" t="s">
        <v>2385</v>
      </c>
      <c r="AL554" s="144" t="s">
        <v>57</v>
      </c>
      <c r="AM554" s="144" t="s">
        <v>57</v>
      </c>
      <c r="AN554" s="144" t="s">
        <v>57</v>
      </c>
      <c r="AO554" s="144" t="s">
        <v>57</v>
      </c>
      <c r="AP554" s="144" t="s">
        <v>57</v>
      </c>
      <c r="AQ554" s="144" t="s">
        <v>57</v>
      </c>
      <c r="AR554" s="144" t="s">
        <v>57</v>
      </c>
      <c r="AS554" s="144" t="s">
        <v>57</v>
      </c>
      <c r="AT554" s="144" t="s">
        <v>57</v>
      </c>
      <c r="AU554" s="220" t="str">
        <f>IF(OR(AB554="NA"), "NA", IF(OR(AB554="Yes", AB554="yes"), "No", IF(AND(I554="Original", AB554="No"), "?", "")))</f>
        <v>NA</v>
      </c>
    </row>
    <row r="555" spans="1:49">
      <c r="A555" s="220">
        <v>554</v>
      </c>
      <c r="B555" s="144" t="s">
        <v>299</v>
      </c>
      <c r="C555" s="144" t="s">
        <v>300</v>
      </c>
      <c r="D555" s="144">
        <v>2023</v>
      </c>
      <c r="E555" s="144" t="s">
        <v>512</v>
      </c>
      <c r="F555" s="144" t="s">
        <v>534</v>
      </c>
      <c r="G555" s="236" t="s">
        <v>535</v>
      </c>
      <c r="H555" s="144" t="s">
        <v>536</v>
      </c>
      <c r="I555" s="144" t="s">
        <v>1181</v>
      </c>
      <c r="J555" s="144">
        <v>4</v>
      </c>
      <c r="K555" s="144" t="s">
        <v>62</v>
      </c>
      <c r="L555" s="144" t="s">
        <v>62</v>
      </c>
      <c r="M555" s="144" t="s">
        <v>62</v>
      </c>
      <c r="N555" s="144" t="s">
        <v>62</v>
      </c>
      <c r="O555" s="144" t="s">
        <v>57</v>
      </c>
      <c r="P555" s="144" t="s">
        <v>57</v>
      </c>
      <c r="Q555" s="144" t="s">
        <v>57</v>
      </c>
      <c r="R555" s="144" t="s">
        <v>57</v>
      </c>
      <c r="S555" s="144" t="s">
        <v>62</v>
      </c>
      <c r="T555" s="144" t="s">
        <v>57</v>
      </c>
      <c r="U555" s="144" t="s">
        <v>62</v>
      </c>
      <c r="V555" s="144" t="s">
        <v>57</v>
      </c>
      <c r="W555" s="144" t="s">
        <v>62</v>
      </c>
      <c r="X555" s="144" t="s">
        <v>57</v>
      </c>
      <c r="Y555" s="144" t="s">
        <v>2385</v>
      </c>
      <c r="Z555" s="236" t="s">
        <v>537</v>
      </c>
      <c r="AA555" s="144" t="s">
        <v>62</v>
      </c>
      <c r="AB555" s="144" t="s">
        <v>62</v>
      </c>
      <c r="AC555" s="144" t="s">
        <v>57</v>
      </c>
      <c r="AD555" s="144" t="s">
        <v>2385</v>
      </c>
      <c r="AE555" s="144" t="s">
        <v>57</v>
      </c>
      <c r="AF555" s="144"/>
      <c r="AG555" s="144" t="s">
        <v>56</v>
      </c>
      <c r="AH555" s="144">
        <v>1</v>
      </c>
      <c r="AI555" s="144" t="s">
        <v>62</v>
      </c>
      <c r="AJ555" s="144" t="s">
        <v>2385</v>
      </c>
      <c r="AK555" s="144" t="s">
        <v>62</v>
      </c>
      <c r="AL555" s="144" t="s">
        <v>57</v>
      </c>
      <c r="AM555" s="144" t="s">
        <v>57</v>
      </c>
      <c r="AN555" s="144" t="s">
        <v>57</v>
      </c>
      <c r="AO555" s="144" t="s">
        <v>538</v>
      </c>
      <c r="AP555" s="144" t="s">
        <v>519</v>
      </c>
      <c r="AQ555" s="144">
        <v>794</v>
      </c>
      <c r="AR555" s="144" t="s">
        <v>57</v>
      </c>
      <c r="AS555" s="144">
        <v>0</v>
      </c>
      <c r="AT555" s="144">
        <v>1</v>
      </c>
      <c r="AU555" s="220" t="s">
        <v>57</v>
      </c>
    </row>
    <row r="556" spans="1:49">
      <c r="A556" s="220">
        <v>555</v>
      </c>
      <c r="B556" s="144" t="s">
        <v>299</v>
      </c>
      <c r="C556" s="144" t="s">
        <v>300</v>
      </c>
      <c r="D556" s="144">
        <v>2023</v>
      </c>
      <c r="E556" s="144" t="s">
        <v>512</v>
      </c>
      <c r="F556" s="144" t="s">
        <v>540</v>
      </c>
      <c r="G556" s="236" t="s">
        <v>541</v>
      </c>
      <c r="H556" s="144" t="s">
        <v>542</v>
      </c>
      <c r="I556" s="144" t="s">
        <v>945</v>
      </c>
      <c r="J556" s="144">
        <v>25</v>
      </c>
      <c r="K556" s="144" t="s">
        <v>2385</v>
      </c>
      <c r="L556" s="144" t="s">
        <v>2385</v>
      </c>
      <c r="M556" s="144" t="s">
        <v>2385</v>
      </c>
      <c r="N556" s="144" t="s">
        <v>2385</v>
      </c>
      <c r="O556" s="144" t="s">
        <v>57</v>
      </c>
      <c r="P556" s="144" t="s">
        <v>57</v>
      </c>
      <c r="Q556" s="144" t="s">
        <v>57</v>
      </c>
      <c r="R556" s="144" t="s">
        <v>57</v>
      </c>
      <c r="S556" s="144" t="s">
        <v>2385</v>
      </c>
      <c r="T556" s="144" t="s">
        <v>57</v>
      </c>
      <c r="U556" s="144" t="s">
        <v>2385</v>
      </c>
      <c r="V556" s="144" t="s">
        <v>57</v>
      </c>
      <c r="W556" s="144" t="s">
        <v>2385</v>
      </c>
      <c r="X556" s="144" t="s">
        <v>57</v>
      </c>
      <c r="Y556" s="144" t="s">
        <v>2385</v>
      </c>
      <c r="Z556" s="144" t="s">
        <v>57</v>
      </c>
      <c r="AA556" s="144" t="s">
        <v>57</v>
      </c>
      <c r="AB556" s="144" t="s">
        <v>2385</v>
      </c>
      <c r="AC556" s="144" t="s">
        <v>57</v>
      </c>
      <c r="AD556" s="144" t="s">
        <v>2385</v>
      </c>
      <c r="AE556" s="144" t="s">
        <v>57</v>
      </c>
      <c r="AF556" s="144"/>
      <c r="AG556" s="144" t="s">
        <v>57</v>
      </c>
      <c r="AH556" s="144" t="s">
        <v>57</v>
      </c>
      <c r="AI556" s="144" t="s">
        <v>2385</v>
      </c>
      <c r="AJ556" s="144" t="s">
        <v>2385</v>
      </c>
      <c r="AK556" s="144" t="s">
        <v>2385</v>
      </c>
      <c r="AL556" s="144" t="s">
        <v>57</v>
      </c>
      <c r="AM556" s="144" t="s">
        <v>57</v>
      </c>
      <c r="AN556" s="144" t="s">
        <v>57</v>
      </c>
      <c r="AO556" s="144" t="s">
        <v>57</v>
      </c>
      <c r="AP556" s="144" t="s">
        <v>57</v>
      </c>
      <c r="AQ556" s="144" t="s">
        <v>57</v>
      </c>
      <c r="AR556" s="144" t="s">
        <v>57</v>
      </c>
      <c r="AS556" s="144" t="s">
        <v>57</v>
      </c>
      <c r="AT556" s="144" t="s">
        <v>57</v>
      </c>
      <c r="AU556" s="220" t="str">
        <f>IF(OR(AB556="NA"), "NA", IF(OR(AB556="Yes", AB556="yes"), "No", IF(AND(I556="Original", AB556="No"), "?", "")))</f>
        <v>NA</v>
      </c>
    </row>
    <row r="557" spans="1:49">
      <c r="A557" s="220">
        <v>556</v>
      </c>
      <c r="B557" s="144" t="s">
        <v>299</v>
      </c>
      <c r="C557" s="144" t="s">
        <v>300</v>
      </c>
      <c r="D557" s="144">
        <v>2023</v>
      </c>
      <c r="E557" s="144" t="s">
        <v>512</v>
      </c>
      <c r="F557" s="144" t="s">
        <v>543</v>
      </c>
      <c r="G557" s="236" t="s">
        <v>544</v>
      </c>
      <c r="H557" s="144" t="s">
        <v>545</v>
      </c>
      <c r="I557" s="144" t="s">
        <v>935</v>
      </c>
      <c r="J557" s="144">
        <v>14</v>
      </c>
      <c r="K557" s="144" t="s">
        <v>62</v>
      </c>
      <c r="L557" s="144" t="s">
        <v>62</v>
      </c>
      <c r="M557" s="144" t="s">
        <v>62</v>
      </c>
      <c r="N557" s="144" t="s">
        <v>62</v>
      </c>
      <c r="O557" s="144" t="s">
        <v>57</v>
      </c>
      <c r="P557" s="144" t="s">
        <v>57</v>
      </c>
      <c r="Q557" s="144" t="s">
        <v>57</v>
      </c>
      <c r="R557" s="144" t="s">
        <v>57</v>
      </c>
      <c r="S557" s="144" t="s">
        <v>62</v>
      </c>
      <c r="T557" s="144" t="s">
        <v>57</v>
      </c>
      <c r="U557" s="144" t="s">
        <v>62</v>
      </c>
      <c r="V557" s="144" t="s">
        <v>57</v>
      </c>
      <c r="W557" s="144" t="s">
        <v>62</v>
      </c>
      <c r="X557" s="144" t="s">
        <v>57</v>
      </c>
      <c r="Y557" s="144" t="s">
        <v>2385</v>
      </c>
      <c r="Z557" s="236" t="s">
        <v>546</v>
      </c>
      <c r="AA557" s="144" t="s">
        <v>62</v>
      </c>
      <c r="AB557" s="144" t="s">
        <v>62</v>
      </c>
      <c r="AC557" s="144" t="s">
        <v>57</v>
      </c>
      <c r="AD557" s="144" t="s">
        <v>2385</v>
      </c>
      <c r="AE557" s="144" t="s">
        <v>57</v>
      </c>
      <c r="AF557" s="144"/>
      <c r="AG557" s="144" t="s">
        <v>56</v>
      </c>
      <c r="AH557" s="144">
        <v>12</v>
      </c>
      <c r="AI557" s="144" t="s">
        <v>62</v>
      </c>
      <c r="AJ557" s="144" t="s">
        <v>2385</v>
      </c>
      <c r="AK557" s="144" t="s">
        <v>62</v>
      </c>
      <c r="AL557" s="144" t="s">
        <v>57</v>
      </c>
      <c r="AM557" s="144" t="s">
        <v>57</v>
      </c>
      <c r="AN557" s="144" t="s">
        <v>57</v>
      </c>
      <c r="AO557" s="146" t="s">
        <v>547</v>
      </c>
      <c r="AP557" s="146" t="s">
        <v>519</v>
      </c>
      <c r="AQ557" s="144">
        <v>826</v>
      </c>
      <c r="AR557" s="144" t="s">
        <v>57</v>
      </c>
      <c r="AS557" s="144">
        <v>6</v>
      </c>
      <c r="AT557" s="144">
        <v>6</v>
      </c>
      <c r="AU557" s="220" t="s">
        <v>56</v>
      </c>
    </row>
    <row r="558" spans="1:49">
      <c r="A558" s="220">
        <v>557</v>
      </c>
      <c r="B558" s="144" t="s">
        <v>299</v>
      </c>
      <c r="C558" s="144" t="s">
        <v>300</v>
      </c>
      <c r="D558" s="144">
        <v>2023</v>
      </c>
      <c r="E558" s="144" t="s">
        <v>512</v>
      </c>
      <c r="F558" s="144" t="s">
        <v>548</v>
      </c>
      <c r="G558" s="236" t="s">
        <v>549</v>
      </c>
      <c r="H558" s="144" t="s">
        <v>550</v>
      </c>
      <c r="I558" s="144" t="s">
        <v>945</v>
      </c>
      <c r="J558" s="144">
        <v>25</v>
      </c>
      <c r="K558" s="144" t="s">
        <v>2385</v>
      </c>
      <c r="L558" s="144" t="s">
        <v>2385</v>
      </c>
      <c r="M558" s="144" t="s">
        <v>2385</v>
      </c>
      <c r="N558" s="144" t="s">
        <v>2385</v>
      </c>
      <c r="O558" s="144" t="s">
        <v>57</v>
      </c>
      <c r="P558" s="144" t="s">
        <v>57</v>
      </c>
      <c r="Q558" s="144" t="s">
        <v>57</v>
      </c>
      <c r="R558" s="144" t="s">
        <v>57</v>
      </c>
      <c r="S558" s="144" t="s">
        <v>2385</v>
      </c>
      <c r="T558" s="144" t="s">
        <v>57</v>
      </c>
      <c r="U558" s="144" t="s">
        <v>2385</v>
      </c>
      <c r="V558" s="144" t="s">
        <v>57</v>
      </c>
      <c r="W558" s="144" t="s">
        <v>2385</v>
      </c>
      <c r="X558" s="144" t="s">
        <v>57</v>
      </c>
      <c r="Y558" s="144" t="s">
        <v>2385</v>
      </c>
      <c r="Z558" s="144" t="s">
        <v>57</v>
      </c>
      <c r="AA558" s="144" t="s">
        <v>57</v>
      </c>
      <c r="AB558" s="144" t="s">
        <v>2385</v>
      </c>
      <c r="AC558" s="144" t="s">
        <v>57</v>
      </c>
      <c r="AD558" s="144" t="s">
        <v>2385</v>
      </c>
      <c r="AE558" s="144" t="s">
        <v>57</v>
      </c>
      <c r="AF558" s="144"/>
      <c r="AG558" s="144" t="s">
        <v>57</v>
      </c>
      <c r="AH558" s="144" t="s">
        <v>57</v>
      </c>
      <c r="AI558" s="144" t="s">
        <v>2385</v>
      </c>
      <c r="AJ558" s="144" t="s">
        <v>2385</v>
      </c>
      <c r="AK558" s="144" t="s">
        <v>2385</v>
      </c>
      <c r="AL558" s="144" t="s">
        <v>57</v>
      </c>
      <c r="AM558" s="144" t="s">
        <v>57</v>
      </c>
      <c r="AN558" s="144" t="s">
        <v>57</v>
      </c>
      <c r="AO558" s="144" t="s">
        <v>57</v>
      </c>
      <c r="AP558" s="144" t="s">
        <v>57</v>
      </c>
      <c r="AQ558" s="144" t="s">
        <v>57</v>
      </c>
      <c r="AR558" s="144" t="s">
        <v>57</v>
      </c>
      <c r="AS558" s="144" t="s">
        <v>57</v>
      </c>
      <c r="AT558" s="144" t="s">
        <v>57</v>
      </c>
      <c r="AU558" s="220" t="str">
        <f>IF(OR(AB558="NA"), "NA", IF(OR(AB558="Yes", AB558="yes"), "No", IF(AND(I558="Original", AB558="No"), "?", "")))</f>
        <v>NA</v>
      </c>
    </row>
    <row r="559" spans="1:49">
      <c r="A559" s="220">
        <v>558</v>
      </c>
      <c r="B559" s="144" t="s">
        <v>299</v>
      </c>
      <c r="C559" s="144" t="s">
        <v>300</v>
      </c>
      <c r="D559" s="144">
        <v>2023</v>
      </c>
      <c r="E559" s="144" t="s">
        <v>512</v>
      </c>
      <c r="F559" s="144" t="s">
        <v>551</v>
      </c>
      <c r="G559" s="236" t="s">
        <v>552</v>
      </c>
      <c r="H559" s="144" t="s">
        <v>553</v>
      </c>
      <c r="I559" s="144" t="s">
        <v>935</v>
      </c>
      <c r="J559" s="144">
        <v>24</v>
      </c>
      <c r="K559" s="144" t="s">
        <v>62</v>
      </c>
      <c r="L559" s="144" t="s">
        <v>62</v>
      </c>
      <c r="M559" s="144" t="s">
        <v>62</v>
      </c>
      <c r="N559" s="144" t="s">
        <v>62</v>
      </c>
      <c r="O559" s="144" t="s">
        <v>57</v>
      </c>
      <c r="P559" s="144" t="s">
        <v>57</v>
      </c>
      <c r="Q559" s="144" t="s">
        <v>57</v>
      </c>
      <c r="R559" s="144" t="s">
        <v>57</v>
      </c>
      <c r="S559" s="144" t="s">
        <v>56</v>
      </c>
      <c r="T559" s="144" t="s">
        <v>554</v>
      </c>
      <c r="U559" s="144" t="s">
        <v>56</v>
      </c>
      <c r="V559" s="144" t="s">
        <v>555</v>
      </c>
      <c r="W559" s="144" t="s">
        <v>62</v>
      </c>
      <c r="X559" s="144" t="s">
        <v>57</v>
      </c>
      <c r="Y559" s="144" t="s">
        <v>2385</v>
      </c>
      <c r="Z559" s="236" t="s">
        <v>556</v>
      </c>
      <c r="AA559" s="144" t="s">
        <v>62</v>
      </c>
      <c r="AB559" s="144" t="s">
        <v>62</v>
      </c>
      <c r="AC559" s="144" t="s">
        <v>57</v>
      </c>
      <c r="AD559" s="144" t="s">
        <v>2385</v>
      </c>
      <c r="AE559" s="144" t="s">
        <v>57</v>
      </c>
      <c r="AF559" s="144"/>
      <c r="AG559" s="144" t="s">
        <v>56</v>
      </c>
      <c r="AH559" s="144">
        <v>44</v>
      </c>
      <c r="AI559" s="144" t="s">
        <v>62</v>
      </c>
      <c r="AJ559" s="144" t="s">
        <v>2385</v>
      </c>
      <c r="AK559" s="144" t="s">
        <v>62</v>
      </c>
      <c r="AL559" s="144" t="s">
        <v>57</v>
      </c>
      <c r="AM559" s="161" t="s">
        <v>57</v>
      </c>
      <c r="AN559" s="161" t="s">
        <v>57</v>
      </c>
      <c r="AO559" s="161" t="s">
        <v>557</v>
      </c>
      <c r="AP559" s="161" t="s">
        <v>519</v>
      </c>
      <c r="AQ559" s="144">
        <v>759</v>
      </c>
      <c r="AR559" s="144" t="s">
        <v>57</v>
      </c>
      <c r="AS559" s="144">
        <v>44</v>
      </c>
      <c r="AT559" s="144">
        <v>0</v>
      </c>
      <c r="AU559" s="220" t="s">
        <v>62</v>
      </c>
      <c r="AV559" s="144"/>
      <c r="AW559" s="144"/>
    </row>
    <row r="560" spans="1:49">
      <c r="A560" s="220">
        <v>559</v>
      </c>
      <c r="B560" s="144" t="s">
        <v>299</v>
      </c>
      <c r="C560" s="144" t="s">
        <v>300</v>
      </c>
      <c r="D560" s="144">
        <v>2023</v>
      </c>
      <c r="E560" s="144" t="s">
        <v>512</v>
      </c>
      <c r="F560" s="144" t="s">
        <v>559</v>
      </c>
      <c r="G560" s="236" t="s">
        <v>560</v>
      </c>
      <c r="H560" s="144" t="s">
        <v>561</v>
      </c>
      <c r="I560" s="144" t="s">
        <v>935</v>
      </c>
      <c r="J560" s="144">
        <v>15</v>
      </c>
      <c r="K560" s="144" t="s">
        <v>62</v>
      </c>
      <c r="L560" s="144" t="s">
        <v>62</v>
      </c>
      <c r="M560" s="144" t="s">
        <v>62</v>
      </c>
      <c r="N560" s="144" t="s">
        <v>62</v>
      </c>
      <c r="O560" s="144" t="s">
        <v>57</v>
      </c>
      <c r="P560" s="144" t="s">
        <v>57</v>
      </c>
      <c r="Q560" s="144" t="s">
        <v>57</v>
      </c>
      <c r="R560" s="144" t="s">
        <v>57</v>
      </c>
      <c r="S560" s="144" t="s">
        <v>56</v>
      </c>
      <c r="T560" s="144" t="s">
        <v>562</v>
      </c>
      <c r="U560" s="144" t="s">
        <v>62</v>
      </c>
      <c r="V560" s="144" t="s">
        <v>57</v>
      </c>
      <c r="W560" s="144" t="s">
        <v>62</v>
      </c>
      <c r="X560" s="144" t="s">
        <v>57</v>
      </c>
      <c r="Y560" s="144" t="s">
        <v>2385</v>
      </c>
      <c r="Z560" s="237" t="s">
        <v>563</v>
      </c>
      <c r="AA560" s="144" t="s">
        <v>62</v>
      </c>
      <c r="AB560" s="144" t="s">
        <v>56</v>
      </c>
      <c r="AC560" s="144" t="s">
        <v>56</v>
      </c>
      <c r="AD560" s="144" t="s">
        <v>2373</v>
      </c>
      <c r="AE560" s="144" t="s">
        <v>564</v>
      </c>
      <c r="AF560" s="144"/>
      <c r="AG560" s="144" t="s">
        <v>56</v>
      </c>
      <c r="AH560" s="144">
        <v>37</v>
      </c>
      <c r="AI560" s="144" t="s">
        <v>56</v>
      </c>
      <c r="AJ560" s="144" t="s">
        <v>174</v>
      </c>
      <c r="AK560" s="144" t="s">
        <v>62</v>
      </c>
      <c r="AL560" s="144" t="s">
        <v>57</v>
      </c>
      <c r="AM560" s="161" t="s">
        <v>57</v>
      </c>
      <c r="AN560" s="161" t="s">
        <v>57</v>
      </c>
      <c r="AO560" s="169" t="s">
        <v>565</v>
      </c>
      <c r="AP560" s="169" t="s">
        <v>519</v>
      </c>
      <c r="AQ560" s="144">
        <v>879</v>
      </c>
      <c r="AR560" s="144" t="s">
        <v>57</v>
      </c>
      <c r="AS560" s="144">
        <v>14</v>
      </c>
      <c r="AT560" s="144">
        <v>23</v>
      </c>
      <c r="AU560" s="220" t="str">
        <f>IF(AB560="Yes", "No", "")</f>
        <v>No</v>
      </c>
      <c r="AV560" s="144"/>
      <c r="AW560" s="144"/>
    </row>
    <row r="561" spans="1:49">
      <c r="A561" s="220">
        <v>560</v>
      </c>
      <c r="B561" s="144" t="s">
        <v>299</v>
      </c>
      <c r="C561" s="144" t="s">
        <v>300</v>
      </c>
      <c r="D561" s="144">
        <v>2023</v>
      </c>
      <c r="E561" s="144" t="s">
        <v>512</v>
      </c>
      <c r="F561" s="144" t="s">
        <v>566</v>
      </c>
      <c r="G561" s="236" t="s">
        <v>567</v>
      </c>
      <c r="H561" s="144" t="s">
        <v>568</v>
      </c>
      <c r="I561" s="144" t="s">
        <v>945</v>
      </c>
      <c r="J561" s="144">
        <v>25</v>
      </c>
      <c r="K561" s="144" t="s">
        <v>2385</v>
      </c>
      <c r="L561" s="144" t="s">
        <v>2385</v>
      </c>
      <c r="M561" s="144" t="s">
        <v>2385</v>
      </c>
      <c r="N561" s="144" t="s">
        <v>2385</v>
      </c>
      <c r="O561" s="144" t="s">
        <v>57</v>
      </c>
      <c r="P561" s="144" t="s">
        <v>57</v>
      </c>
      <c r="Q561" s="144" t="s">
        <v>57</v>
      </c>
      <c r="R561" s="144" t="s">
        <v>57</v>
      </c>
      <c r="S561" s="144" t="s">
        <v>2385</v>
      </c>
      <c r="T561" s="144" t="s">
        <v>57</v>
      </c>
      <c r="U561" s="144" t="s">
        <v>2385</v>
      </c>
      <c r="V561" s="144" t="s">
        <v>57</v>
      </c>
      <c r="W561" s="144" t="s">
        <v>2385</v>
      </c>
      <c r="X561" s="144" t="s">
        <v>57</v>
      </c>
      <c r="Y561" s="144" t="s">
        <v>2385</v>
      </c>
      <c r="Z561" s="144" t="s">
        <v>57</v>
      </c>
      <c r="AA561" s="144" t="s">
        <v>57</v>
      </c>
      <c r="AB561" s="144" t="s">
        <v>2385</v>
      </c>
      <c r="AC561" s="144" t="s">
        <v>57</v>
      </c>
      <c r="AD561" s="144" t="s">
        <v>2385</v>
      </c>
      <c r="AE561" s="144" t="s">
        <v>57</v>
      </c>
      <c r="AF561" s="144"/>
      <c r="AG561" s="144" t="s">
        <v>57</v>
      </c>
      <c r="AH561" s="144" t="s">
        <v>57</v>
      </c>
      <c r="AI561" s="144" t="s">
        <v>2385</v>
      </c>
      <c r="AJ561" s="144" t="s">
        <v>2385</v>
      </c>
      <c r="AK561" s="144" t="s">
        <v>2385</v>
      </c>
      <c r="AL561" s="144" t="s">
        <v>57</v>
      </c>
      <c r="AM561" s="144" t="s">
        <v>57</v>
      </c>
      <c r="AN561" s="144" t="s">
        <v>57</v>
      </c>
      <c r="AO561" s="144" t="s">
        <v>57</v>
      </c>
      <c r="AP561" s="144" t="s">
        <v>57</v>
      </c>
      <c r="AQ561" s="144" t="s">
        <v>57</v>
      </c>
      <c r="AR561" s="144" t="s">
        <v>57</v>
      </c>
      <c r="AS561" s="144" t="s">
        <v>57</v>
      </c>
      <c r="AT561" s="144" t="s">
        <v>57</v>
      </c>
      <c r="AU561" s="220" t="str">
        <f>IF(OR(AB561="NA"), "NA", IF(OR(AB561="Yes", AB561="yes"), "No", IF(AND(I561="Original", AB561="No"), "?", "")))</f>
        <v>NA</v>
      </c>
      <c r="AV561" s="144"/>
      <c r="AW561" s="144"/>
    </row>
    <row r="562" spans="1:49">
      <c r="A562" s="220">
        <v>561</v>
      </c>
      <c r="B562" s="144" t="s">
        <v>299</v>
      </c>
      <c r="C562" s="144" t="s">
        <v>300</v>
      </c>
      <c r="D562" s="144">
        <v>2023</v>
      </c>
      <c r="E562" s="144" t="s">
        <v>512</v>
      </c>
      <c r="F562" s="144" t="s">
        <v>569</v>
      </c>
      <c r="G562" s="144" t="s">
        <v>570</v>
      </c>
      <c r="H562" s="144" t="s">
        <v>571</v>
      </c>
      <c r="I562" s="144" t="s">
        <v>1181</v>
      </c>
      <c r="J562" s="144">
        <v>3</v>
      </c>
      <c r="K562" s="144" t="s">
        <v>62</v>
      </c>
      <c r="L562" s="144" t="s">
        <v>62</v>
      </c>
      <c r="M562" s="144" t="s">
        <v>62</v>
      </c>
      <c r="N562" s="144" t="s">
        <v>62</v>
      </c>
      <c r="O562" s="144" t="s">
        <v>57</v>
      </c>
      <c r="P562" s="144" t="s">
        <v>57</v>
      </c>
      <c r="Q562" s="144" t="s">
        <v>57</v>
      </c>
      <c r="R562" s="144" t="s">
        <v>57</v>
      </c>
      <c r="S562" s="144" t="s">
        <v>56</v>
      </c>
      <c r="T562" s="144" t="s">
        <v>572</v>
      </c>
      <c r="U562" s="144" t="s">
        <v>62</v>
      </c>
      <c r="V562" s="144" t="s">
        <v>57</v>
      </c>
      <c r="W562" s="144" t="s">
        <v>62</v>
      </c>
      <c r="X562" s="144" t="s">
        <v>57</v>
      </c>
      <c r="Y562" s="144" t="s">
        <v>2385</v>
      </c>
      <c r="Z562" s="237" t="s">
        <v>573</v>
      </c>
      <c r="AA562" s="144" t="s">
        <v>62</v>
      </c>
      <c r="AB562" s="144" t="s">
        <v>62</v>
      </c>
      <c r="AC562" s="144" t="s">
        <v>57</v>
      </c>
      <c r="AD562" s="144" t="s">
        <v>2385</v>
      </c>
      <c r="AE562" s="144" t="s">
        <v>57</v>
      </c>
      <c r="AF562" s="144"/>
      <c r="AG562" s="144" t="s">
        <v>56</v>
      </c>
      <c r="AH562" s="144">
        <v>1</v>
      </c>
      <c r="AI562" s="144" t="s">
        <v>62</v>
      </c>
      <c r="AJ562" s="144" t="s">
        <v>2385</v>
      </c>
      <c r="AK562" s="144" t="s">
        <v>62</v>
      </c>
      <c r="AL562" s="144" t="s">
        <v>57</v>
      </c>
      <c r="AM562" s="161" t="s">
        <v>57</v>
      </c>
      <c r="AN562" s="161" t="s">
        <v>57</v>
      </c>
      <c r="AO562" s="161" t="s">
        <v>574</v>
      </c>
      <c r="AP562" s="161" t="s">
        <v>519</v>
      </c>
      <c r="AQ562" s="144">
        <v>843</v>
      </c>
      <c r="AR562" s="144" t="s">
        <v>57</v>
      </c>
      <c r="AS562" s="144">
        <v>1</v>
      </c>
      <c r="AT562" s="144">
        <v>0</v>
      </c>
      <c r="AU562" s="220" t="s">
        <v>57</v>
      </c>
      <c r="AV562" s="144"/>
      <c r="AW562" s="144"/>
    </row>
    <row r="563" spans="1:49">
      <c r="A563" s="220">
        <v>562</v>
      </c>
      <c r="B563" s="144" t="s">
        <v>299</v>
      </c>
      <c r="C563" s="144" t="s">
        <v>300</v>
      </c>
      <c r="D563" s="144">
        <v>2023</v>
      </c>
      <c r="E563" s="144" t="s">
        <v>512</v>
      </c>
      <c r="F563" s="144" t="s">
        <v>57</v>
      </c>
      <c r="G563" s="236" t="s">
        <v>575</v>
      </c>
      <c r="H563" s="144" t="s">
        <v>576</v>
      </c>
      <c r="I563" s="144" t="s">
        <v>975</v>
      </c>
      <c r="J563" s="144">
        <v>25</v>
      </c>
      <c r="K563" s="144" t="s">
        <v>2385</v>
      </c>
      <c r="L563" s="144" t="s">
        <v>2385</v>
      </c>
      <c r="M563" s="144" t="s">
        <v>2385</v>
      </c>
      <c r="N563" s="144" t="s">
        <v>2385</v>
      </c>
      <c r="O563" s="144" t="s">
        <v>57</v>
      </c>
      <c r="P563" s="144" t="s">
        <v>57</v>
      </c>
      <c r="Q563" s="144" t="s">
        <v>57</v>
      </c>
      <c r="R563" s="144" t="s">
        <v>57</v>
      </c>
      <c r="S563" s="144" t="s">
        <v>2385</v>
      </c>
      <c r="T563" s="144" t="s">
        <v>57</v>
      </c>
      <c r="U563" s="144" t="s">
        <v>2385</v>
      </c>
      <c r="V563" s="144" t="s">
        <v>57</v>
      </c>
      <c r="W563" s="144" t="s">
        <v>2385</v>
      </c>
      <c r="X563" s="144" t="s">
        <v>57</v>
      </c>
      <c r="Y563" s="144" t="s">
        <v>2385</v>
      </c>
      <c r="Z563" s="144" t="s">
        <v>57</v>
      </c>
      <c r="AA563" s="144" t="s">
        <v>57</v>
      </c>
      <c r="AB563" s="144" t="s">
        <v>2385</v>
      </c>
      <c r="AC563" s="144" t="s">
        <v>57</v>
      </c>
      <c r="AD563" s="144" t="s">
        <v>2385</v>
      </c>
      <c r="AE563" s="144" t="s">
        <v>57</v>
      </c>
      <c r="AF563" s="144"/>
      <c r="AG563" s="144" t="s">
        <v>57</v>
      </c>
      <c r="AH563" s="144" t="s">
        <v>57</v>
      </c>
      <c r="AI563" s="144" t="s">
        <v>2385</v>
      </c>
      <c r="AJ563" s="144" t="s">
        <v>2385</v>
      </c>
      <c r="AK563" s="144" t="s">
        <v>2385</v>
      </c>
      <c r="AL563" s="144" t="s">
        <v>57</v>
      </c>
      <c r="AM563" s="161" t="s">
        <v>57</v>
      </c>
      <c r="AN563" s="161" t="s">
        <v>57</v>
      </c>
      <c r="AO563" s="161" t="s">
        <v>57</v>
      </c>
      <c r="AP563" s="161" t="s">
        <v>57</v>
      </c>
      <c r="AQ563" s="144" t="s">
        <v>57</v>
      </c>
      <c r="AR563" s="144" t="s">
        <v>57</v>
      </c>
      <c r="AS563" s="144" t="s">
        <v>57</v>
      </c>
      <c r="AT563" s="144" t="s">
        <v>57</v>
      </c>
      <c r="AU563" s="220" t="str">
        <f t="shared" ref="AU563:AU568" si="19">IF(OR(AB563="NA"), "NA", IF(OR(AB563="Yes", AB563="yes"), "No", IF(AND(I563="Original", AB563="No"), "?", "")))</f>
        <v>NA</v>
      </c>
      <c r="AV563" s="144"/>
      <c r="AW563" s="144"/>
    </row>
    <row r="564" spans="1:49">
      <c r="A564" s="220">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220" t="str">
        <f t="shared" si="19"/>
        <v>NA</v>
      </c>
      <c r="AV564" s="144"/>
      <c r="AW564" s="144"/>
    </row>
    <row r="565" spans="1:49">
      <c r="A565" s="220">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220" t="str">
        <f t="shared" si="19"/>
        <v>NA</v>
      </c>
      <c r="AV565" s="144"/>
      <c r="AW565" s="144"/>
    </row>
    <row r="566" spans="1:49">
      <c r="A566" s="220">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220" t="str">
        <f t="shared" si="19"/>
        <v>NA</v>
      </c>
      <c r="AV566" s="144"/>
      <c r="AW566" s="144"/>
    </row>
    <row r="567" spans="1:49">
      <c r="A567" s="220">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56</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220" t="str">
        <f t="shared" si="19"/>
        <v>NA</v>
      </c>
      <c r="AV567" s="144"/>
      <c r="AW567" s="144"/>
    </row>
    <row r="568" spans="1:49">
      <c r="A568" s="220">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220" t="str">
        <f t="shared" si="19"/>
        <v>NA</v>
      </c>
      <c r="AV568" s="144"/>
      <c r="AW568" s="144"/>
    </row>
    <row r="569" spans="1:49">
      <c r="A569" s="220">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220" t="s">
        <v>56</v>
      </c>
      <c r="AV569" s="144"/>
      <c r="AW569" s="144"/>
    </row>
    <row r="570" spans="1:49">
      <c r="A570" s="220">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220" t="s">
        <v>62</v>
      </c>
      <c r="AV570" s="144"/>
      <c r="AW570" s="144"/>
    </row>
    <row r="571" spans="1:49">
      <c r="A571" s="220">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220" t="s">
        <v>62</v>
      </c>
      <c r="AV571" s="144"/>
      <c r="AW571" s="144"/>
    </row>
    <row r="572" spans="1:49">
      <c r="A572" s="220">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220" t="s">
        <v>62</v>
      </c>
      <c r="AV572" s="144"/>
      <c r="AW572" s="144"/>
    </row>
    <row r="573" spans="1:49">
      <c r="A573" s="220">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2373</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220" t="str">
        <f>IF(AB573="Yes", "No", "")</f>
        <v>No</v>
      </c>
      <c r="AV573" s="144"/>
      <c r="AW573" s="144"/>
    </row>
    <row r="574" spans="1:49">
      <c r="A574" s="220">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220" t="str">
        <f>IF(OR(AB574="NA"), "NA", IF(OR(AB574="Yes", AB574="yes"), "No", IF(AND(I574="Original", AB574="No"), "?", "")))</f>
        <v>NA</v>
      </c>
      <c r="AV574" s="144"/>
      <c r="AW574" s="144"/>
    </row>
    <row r="575" spans="1:49">
      <c r="A575" s="220">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220" t="str">
        <f>IF(OR(AB575="NA"), "NA", IF(OR(AB575="Yes", AB575="yes"), "No", IF(AND(I575="Original", AB575="No"), "?", "")))</f>
        <v>NA</v>
      </c>
      <c r="AV575" s="144"/>
      <c r="AW575" s="144"/>
    </row>
    <row r="576" spans="1:49">
      <c r="A576" s="220">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220" t="str">
        <f>IF(OR(AB576="NA"), "NA", IF(OR(AB576="Yes", AB576="yes"), "No", IF(AND(I576="Original", AB576="No"), "?", "")))</f>
        <v>NA</v>
      </c>
      <c r="AV576" s="144"/>
      <c r="AW576" s="144"/>
    </row>
    <row r="577" spans="1:49">
      <c r="A577" s="220">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220" t="str">
        <f>IF(OR(AB577="NA"), "NA", IF(OR(AB577="Yes", AB577="yes"), "No", IF(AND(I577="Original", AB577="No"), "?", "")))</f>
        <v>NA</v>
      </c>
      <c r="AV577" s="144"/>
      <c r="AW577" s="144"/>
    </row>
    <row r="578" spans="1:49">
      <c r="A578" s="220">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220" t="str">
        <f>IF(OR(AB578="NA"), "NA", IF(OR(AB578="Yes", AB578="yes"), "No", IF(AND(I578="Original", AB578="No"), "?", "")))</f>
        <v>NA</v>
      </c>
      <c r="AV578" s="144"/>
      <c r="AW578" s="144"/>
    </row>
    <row r="579" spans="1:49">
      <c r="A579" s="220">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220" t="str">
        <f>IF(AB579="Yes", "No", "")</f>
        <v>No</v>
      </c>
      <c r="AV579" s="144"/>
      <c r="AW579" s="144"/>
    </row>
    <row r="580" spans="1:49">
      <c r="A580" s="220">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56</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220" t="s">
        <v>62</v>
      </c>
      <c r="AV580" s="144"/>
      <c r="AW580" s="144"/>
    </row>
    <row r="581" spans="1:49">
      <c r="A581" s="220">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220" t="str">
        <f>IF(AB581="Yes", "No", "")</f>
        <v>No</v>
      </c>
      <c r="AV581" s="144"/>
      <c r="AW581" s="144"/>
    </row>
    <row r="582" spans="1:49">
      <c r="A582" s="220">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220" t="s">
        <v>56</v>
      </c>
      <c r="AV582" s="144"/>
      <c r="AW582" s="144"/>
    </row>
    <row r="583" spans="1:49">
      <c r="A583" s="220">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220" t="str">
        <f>IF(OR(AB583="NA"), "NA", IF(OR(AB583="Yes", AB583="yes"), "No", IF(AND(I583="Original", AB583="No"), "?", "")))</f>
        <v>NA</v>
      </c>
      <c r="AV583" s="144"/>
      <c r="AW583" s="144"/>
    </row>
    <row r="584" spans="1:49">
      <c r="A584" s="220">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220" t="str">
        <f>IF(OR(AB584="NA"), "NA", IF(OR(AB584="Yes", AB584="yes"), "No", IF(AND(I584="Original", AB584="No"), "?", "")))</f>
        <v>NA</v>
      </c>
      <c r="AV584" s="144"/>
      <c r="AW584" s="144"/>
    </row>
    <row r="585" spans="1:49">
      <c r="A585" s="220">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220" t="str">
        <f>IF(OR(AB585="NA"), "NA", IF(OR(AB585="Yes", AB585="yes"), "No", IF(AND(I585="Original", AB585="No"), "?", "")))</f>
        <v>NA</v>
      </c>
      <c r="AV585" s="144"/>
      <c r="AW585" s="144"/>
    </row>
    <row r="586" spans="1:49">
      <c r="A586" s="220">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220" t="str">
        <f>IF(OR(AB586="NA"), "NA", IF(OR(AB586="Yes", AB586="yes"), "No", IF(AND(I586="Original", AB586="No"), "?", "")))</f>
        <v>NA</v>
      </c>
      <c r="AV586" s="144"/>
      <c r="AW586" s="144"/>
    </row>
    <row r="587" spans="1:49">
      <c r="A587" s="220">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220" t="s">
        <v>56</v>
      </c>
      <c r="AV587" s="144"/>
      <c r="AW587" s="144"/>
    </row>
    <row r="588" spans="1:49">
      <c r="A588" s="220">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220" t="str">
        <f>IF(AB588="Yes", "No", "")</f>
        <v>No</v>
      </c>
      <c r="AV588" s="144"/>
      <c r="AW588" s="144"/>
    </row>
    <row r="589" spans="1:49">
      <c r="A589" s="220">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220" t="s">
        <v>62</v>
      </c>
      <c r="AV589" s="144"/>
      <c r="AW589" s="144"/>
    </row>
    <row r="590" spans="1:49">
      <c r="A590" s="220">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220" t="str">
        <f>IF(AB590="Yes", "No", "")</f>
        <v>No</v>
      </c>
      <c r="AV590" s="144"/>
      <c r="AW590" s="144"/>
    </row>
    <row r="591" spans="1:49">
      <c r="A591" s="220">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220" t="str">
        <f>IF(AB591="Yes", "No", "")</f>
        <v>No</v>
      </c>
      <c r="AV591" s="144"/>
      <c r="AW591" s="144"/>
    </row>
    <row r="592" spans="1:49">
      <c r="A592" s="220">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220" t="str">
        <f>IF(AB592="Yes", "No", "")</f>
        <v>No</v>
      </c>
      <c r="AV592" s="144"/>
      <c r="AW592" s="144"/>
    </row>
    <row r="593" spans="1:49">
      <c r="A593" s="220">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220" t="str">
        <f>IF(OR(AB593="NA"), "NA", IF(OR(AB593="Yes", AB593="yes"), "No", IF(AND(I593="Original", AB593="No"), "?", "")))</f>
        <v>NA</v>
      </c>
    </row>
    <row r="594" spans="1:49">
      <c r="A594" s="220">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220" t="str">
        <f>IF(OR(AB594="NA"), "NA", IF(OR(AB594="Yes", AB594="yes"), "No", IF(AND(I594="Original", AB594="No"), "?", "")))</f>
        <v>NA</v>
      </c>
    </row>
    <row r="595" spans="1:49">
      <c r="A595" s="220">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220" t="str">
        <f>IF(OR(AB595="NA"), "NA", IF(OR(AB595="Yes", AB595="yes"), "No", IF(AND(I595="Original", AB595="No"), "?", "")))</f>
        <v>NA</v>
      </c>
    </row>
    <row r="596" spans="1:49">
      <c r="A596" s="220">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220" t="str">
        <f>IF(OR(AB596="NA"), "NA", IF(OR(AB596="Yes", AB596="yes"), "No", IF(AND(I596="Original", AB596="No"), "?", "")))</f>
        <v>NA</v>
      </c>
    </row>
    <row r="597" spans="1:49">
      <c r="A597" s="220">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220" t="str">
        <f>IF(AB597="Yes", "No", "")</f>
        <v>No</v>
      </c>
    </row>
    <row r="598" spans="1:49">
      <c r="A598" s="220">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220" t="str">
        <f>IF(AB598="Yes", "No", "")</f>
        <v>No</v>
      </c>
    </row>
    <row r="599" spans="1:49">
      <c r="A599" s="220">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220" t="s">
        <v>56</v>
      </c>
      <c r="AV599" s="144"/>
      <c r="AW599" s="144"/>
    </row>
    <row r="600" spans="1:49">
      <c r="A600" s="220">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220" t="s">
        <v>62</v>
      </c>
      <c r="AV600" s="144"/>
      <c r="AW600" s="144"/>
    </row>
    <row r="601" spans="1:49">
      <c r="A601" s="220">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220" t="str">
        <f t="shared" ref="AU601:AU610" si="20">IF(OR(AB601="NA"), "NA", IF(OR(AB601="Yes", AB601="yes"), "No", IF(AND(I601="Original", AB601="No"), "?", "")))</f>
        <v>NA</v>
      </c>
      <c r="AV601" s="144"/>
      <c r="AW601" s="144"/>
    </row>
    <row r="602" spans="1:49">
      <c r="A602" s="220">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220" t="str">
        <f t="shared" si="20"/>
        <v>NA</v>
      </c>
      <c r="AV602" s="144"/>
      <c r="AW602" s="144"/>
    </row>
    <row r="603" spans="1:49">
      <c r="A603" s="220">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220" t="str">
        <f t="shared" si="20"/>
        <v>NA</v>
      </c>
      <c r="AV603" s="144"/>
      <c r="AW603" s="144"/>
    </row>
    <row r="604" spans="1:49">
      <c r="A604" s="220">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244" t="str">
        <f t="shared" ref="AM604:AN609" si="21">IF(OR($AK604="No",$AK604="NA"),"NA","à Remplir")</f>
        <v>NA</v>
      </c>
      <c r="AN604" s="244" t="str">
        <f t="shared" si="21"/>
        <v>NA</v>
      </c>
      <c r="AO604" s="245">
        <v>44761</v>
      </c>
      <c r="AP604" s="245">
        <v>44833</v>
      </c>
      <c r="AQ604" s="144">
        <v>72</v>
      </c>
      <c r="AR604" s="144" t="s">
        <v>57</v>
      </c>
      <c r="AS604" s="144" t="s">
        <v>57</v>
      </c>
      <c r="AT604" s="144" t="s">
        <v>57</v>
      </c>
      <c r="AU604" s="220" t="str">
        <f t="shared" si="20"/>
        <v>NA</v>
      </c>
      <c r="AV604" s="144"/>
      <c r="AW604" s="144"/>
    </row>
    <row r="605" spans="1:49">
      <c r="A605" s="220">
        <v>604</v>
      </c>
      <c r="B605" s="144" t="s">
        <v>2596</v>
      </c>
      <c r="C605" s="144" t="s">
        <v>1382</v>
      </c>
      <c r="D605" s="144">
        <v>2023</v>
      </c>
      <c r="E605" s="144" t="s">
        <v>925</v>
      </c>
      <c r="F605" s="144" t="s">
        <v>1389</v>
      </c>
      <c r="G605" s="144" t="s">
        <v>1390</v>
      </c>
      <c r="H605" s="144" t="s">
        <v>1391</v>
      </c>
      <c r="I605" s="144" t="s">
        <v>975</v>
      </c>
      <c r="J605" s="144">
        <v>22</v>
      </c>
      <c r="K605" s="144" t="s">
        <v>2385</v>
      </c>
      <c r="L605" s="144" t="s">
        <v>2385</v>
      </c>
      <c r="M605" s="144" t="s">
        <v>2385</v>
      </c>
      <c r="N605" s="144" t="s">
        <v>2385</v>
      </c>
      <c r="O605" s="144" t="s">
        <v>57</v>
      </c>
      <c r="P605" s="144" t="s">
        <v>57</v>
      </c>
      <c r="Q605" s="144" t="s">
        <v>57</v>
      </c>
      <c r="R605" s="144" t="s">
        <v>57</v>
      </c>
      <c r="S605" s="144" t="s">
        <v>2385</v>
      </c>
      <c r="T605" s="144" t="s">
        <v>57</v>
      </c>
      <c r="U605" s="144" t="s">
        <v>2385</v>
      </c>
      <c r="V605" s="144" t="s">
        <v>57</v>
      </c>
      <c r="W605" s="144" t="s">
        <v>2385</v>
      </c>
      <c r="X605" s="144" t="s">
        <v>57</v>
      </c>
      <c r="Y605" s="144" t="s">
        <v>2385</v>
      </c>
      <c r="Z605" s="144" t="s">
        <v>1392</v>
      </c>
      <c r="AA605" s="144" t="s">
        <v>57</v>
      </c>
      <c r="AB605" s="144" t="s">
        <v>2385</v>
      </c>
      <c r="AC605" s="144" t="s">
        <v>57</v>
      </c>
      <c r="AD605" s="144" t="s">
        <v>2385</v>
      </c>
      <c r="AE605" s="144" t="s">
        <v>57</v>
      </c>
      <c r="AF605" s="144"/>
      <c r="AG605" s="144" t="s">
        <v>57</v>
      </c>
      <c r="AH605" s="144" t="s">
        <v>57</v>
      </c>
      <c r="AI605" s="144" t="s">
        <v>2385</v>
      </c>
      <c r="AJ605" s="144" t="s">
        <v>2385</v>
      </c>
      <c r="AK605" s="144" t="s">
        <v>2385</v>
      </c>
      <c r="AL605" s="144" t="s">
        <v>57</v>
      </c>
      <c r="AM605" s="246" t="str">
        <f t="shared" si="21"/>
        <v>NA</v>
      </c>
      <c r="AN605" s="246" t="str">
        <f t="shared" si="21"/>
        <v>NA</v>
      </c>
      <c r="AO605" s="247">
        <v>44432</v>
      </c>
      <c r="AP605" s="247">
        <v>44840</v>
      </c>
      <c r="AQ605" s="144">
        <v>408</v>
      </c>
      <c r="AR605" s="144" t="s">
        <v>57</v>
      </c>
      <c r="AS605" s="144" t="s">
        <v>57</v>
      </c>
      <c r="AT605" s="144" t="s">
        <v>57</v>
      </c>
      <c r="AU605" s="220" t="str">
        <f t="shared" si="20"/>
        <v>NA</v>
      </c>
      <c r="AV605" s="144"/>
      <c r="AW605" s="144"/>
    </row>
    <row r="606" spans="1:49">
      <c r="A606" s="220">
        <v>605</v>
      </c>
      <c r="B606" s="144" t="s">
        <v>2596</v>
      </c>
      <c r="C606" s="144" t="s">
        <v>1382</v>
      </c>
      <c r="D606" s="144">
        <v>2023</v>
      </c>
      <c r="E606" s="144" t="s">
        <v>925</v>
      </c>
      <c r="F606" s="144" t="s">
        <v>1395</v>
      </c>
      <c r="G606" s="144" t="s">
        <v>1396</v>
      </c>
      <c r="H606" s="144" t="s">
        <v>1397</v>
      </c>
      <c r="I606" s="144" t="s">
        <v>975</v>
      </c>
      <c r="J606" s="144">
        <v>22</v>
      </c>
      <c r="K606" s="144" t="s">
        <v>2385</v>
      </c>
      <c r="L606" s="144" t="s">
        <v>2385</v>
      </c>
      <c r="M606" s="144" t="s">
        <v>2385</v>
      </c>
      <c r="N606" s="144" t="s">
        <v>2385</v>
      </c>
      <c r="O606" s="144" t="s">
        <v>57</v>
      </c>
      <c r="P606" s="144" t="s">
        <v>57</v>
      </c>
      <c r="Q606" s="144" t="s">
        <v>57</v>
      </c>
      <c r="R606" s="144" t="s">
        <v>57</v>
      </c>
      <c r="S606" s="144" t="s">
        <v>2385</v>
      </c>
      <c r="T606" s="144" t="s">
        <v>57</v>
      </c>
      <c r="U606" s="144" t="s">
        <v>2385</v>
      </c>
      <c r="V606" s="144" t="s">
        <v>57</v>
      </c>
      <c r="W606" s="144" t="s">
        <v>2385</v>
      </c>
      <c r="X606" s="144" t="s">
        <v>57</v>
      </c>
      <c r="Y606" s="144" t="s">
        <v>2385</v>
      </c>
      <c r="Z606" s="144" t="s">
        <v>1398</v>
      </c>
      <c r="AA606" s="144" t="s">
        <v>57</v>
      </c>
      <c r="AB606" s="144" t="s">
        <v>2385</v>
      </c>
      <c r="AC606" s="144" t="s">
        <v>57</v>
      </c>
      <c r="AD606" s="144" t="s">
        <v>2385</v>
      </c>
      <c r="AE606" s="144" t="s">
        <v>57</v>
      </c>
      <c r="AF606" s="144"/>
      <c r="AG606" s="144" t="s">
        <v>57</v>
      </c>
      <c r="AH606" s="144" t="s">
        <v>57</v>
      </c>
      <c r="AI606" s="144" t="s">
        <v>2385</v>
      </c>
      <c r="AJ606" s="144" t="s">
        <v>2385</v>
      </c>
      <c r="AK606" s="144" t="s">
        <v>2385</v>
      </c>
      <c r="AL606" s="144" t="s">
        <v>57</v>
      </c>
      <c r="AM606" s="244" t="str">
        <f t="shared" si="21"/>
        <v>NA</v>
      </c>
      <c r="AN606" s="244" t="str">
        <f t="shared" si="21"/>
        <v>NA</v>
      </c>
      <c r="AO606" s="245">
        <v>44811</v>
      </c>
      <c r="AP606" s="245">
        <v>44861</v>
      </c>
      <c r="AQ606" s="144">
        <v>50</v>
      </c>
      <c r="AR606" s="144" t="s">
        <v>57</v>
      </c>
      <c r="AS606" s="144" t="s">
        <v>57</v>
      </c>
      <c r="AT606" s="144" t="s">
        <v>57</v>
      </c>
      <c r="AU606" s="220" t="str">
        <f t="shared" si="20"/>
        <v>NA</v>
      </c>
      <c r="AV606" s="144"/>
      <c r="AW606" s="144"/>
    </row>
    <row r="607" spans="1:49">
      <c r="A607" s="220">
        <v>606</v>
      </c>
      <c r="B607" s="144" t="s">
        <v>2596</v>
      </c>
      <c r="C607" s="144" t="s">
        <v>1382</v>
      </c>
      <c r="D607" s="144">
        <v>2023</v>
      </c>
      <c r="E607" s="144" t="s">
        <v>925</v>
      </c>
      <c r="F607" s="144" t="s">
        <v>1401</v>
      </c>
      <c r="G607" s="144" t="s">
        <v>1402</v>
      </c>
      <c r="H607" s="242" t="s">
        <v>1403</v>
      </c>
      <c r="I607" s="144" t="s">
        <v>975</v>
      </c>
      <c r="J607" s="144">
        <v>3</v>
      </c>
      <c r="K607" s="144" t="s">
        <v>2385</v>
      </c>
      <c r="L607" s="144" t="s">
        <v>2385</v>
      </c>
      <c r="M607" s="144" t="s">
        <v>2385</v>
      </c>
      <c r="N607" s="144" t="s">
        <v>2385</v>
      </c>
      <c r="O607" s="144" t="s">
        <v>57</v>
      </c>
      <c r="P607" s="144" t="s">
        <v>57</v>
      </c>
      <c r="Q607" s="144" t="s">
        <v>57</v>
      </c>
      <c r="R607" s="144" t="s">
        <v>57</v>
      </c>
      <c r="S607" s="144" t="s">
        <v>2385</v>
      </c>
      <c r="T607" s="144" t="s">
        <v>57</v>
      </c>
      <c r="U607" s="144" t="s">
        <v>2385</v>
      </c>
      <c r="V607" s="144" t="s">
        <v>57</v>
      </c>
      <c r="W607" s="144" t="s">
        <v>2385</v>
      </c>
      <c r="X607" s="144" t="s">
        <v>57</v>
      </c>
      <c r="Y607" s="144" t="s">
        <v>2385</v>
      </c>
      <c r="Z607" s="144" t="s">
        <v>2362</v>
      </c>
      <c r="AA607" s="144" t="s">
        <v>57</v>
      </c>
      <c r="AB607" s="144" t="s">
        <v>2385</v>
      </c>
      <c r="AC607" s="144" t="s">
        <v>57</v>
      </c>
      <c r="AD607" s="144" t="s">
        <v>2385</v>
      </c>
      <c r="AE607" s="144" t="s">
        <v>57</v>
      </c>
      <c r="AF607" s="144"/>
      <c r="AG607" s="144" t="s">
        <v>57</v>
      </c>
      <c r="AH607" s="144" t="s">
        <v>57</v>
      </c>
      <c r="AI607" s="144" t="s">
        <v>2385</v>
      </c>
      <c r="AJ607" s="144" t="s">
        <v>2385</v>
      </c>
      <c r="AK607" s="144" t="s">
        <v>2385</v>
      </c>
      <c r="AL607" s="144" t="s">
        <v>57</v>
      </c>
      <c r="AM607" s="246" t="str">
        <f t="shared" si="21"/>
        <v>NA</v>
      </c>
      <c r="AN607" s="246" t="str">
        <f t="shared" si="21"/>
        <v>NA</v>
      </c>
      <c r="AO607" s="247">
        <v>44619</v>
      </c>
      <c r="AP607" s="247">
        <v>44838</v>
      </c>
      <c r="AQ607" s="144">
        <v>219</v>
      </c>
      <c r="AR607" s="144" t="s">
        <v>57</v>
      </c>
      <c r="AS607" s="144" t="s">
        <v>57</v>
      </c>
      <c r="AT607" s="144" t="s">
        <v>57</v>
      </c>
      <c r="AU607" s="220" t="str">
        <f t="shared" si="20"/>
        <v>NA</v>
      </c>
    </row>
    <row r="608" spans="1:49">
      <c r="A608" s="220">
        <v>607</v>
      </c>
      <c r="B608" s="144" t="s">
        <v>2596</v>
      </c>
      <c r="C608" s="144" t="s">
        <v>1382</v>
      </c>
      <c r="D608" s="144">
        <v>2023</v>
      </c>
      <c r="E608" s="144" t="s">
        <v>925</v>
      </c>
      <c r="F608" s="144" t="s">
        <v>1407</v>
      </c>
      <c r="G608" s="237" t="s">
        <v>1408</v>
      </c>
      <c r="H608" s="144" t="s">
        <v>1409</v>
      </c>
      <c r="I608" s="144" t="s">
        <v>935</v>
      </c>
      <c r="J608" s="144">
        <v>4</v>
      </c>
      <c r="K608" s="144" t="s">
        <v>62</v>
      </c>
      <c r="L608" s="144" t="s">
        <v>62</v>
      </c>
      <c r="M608" s="144" t="s">
        <v>62</v>
      </c>
      <c r="N608" s="144" t="s">
        <v>62</v>
      </c>
      <c r="O608" s="144" t="s">
        <v>57</v>
      </c>
      <c r="P608" s="144" t="s">
        <v>57</v>
      </c>
      <c r="Q608" s="144" t="s">
        <v>57</v>
      </c>
      <c r="R608" s="144" t="s">
        <v>57</v>
      </c>
      <c r="S608" s="144" t="s">
        <v>56</v>
      </c>
      <c r="T608" s="144" t="s">
        <v>1410</v>
      </c>
      <c r="U608" s="144" t="s">
        <v>62</v>
      </c>
      <c r="V608" s="144" t="s">
        <v>57</v>
      </c>
      <c r="W608" s="144" t="s">
        <v>62</v>
      </c>
      <c r="X608" s="144" t="s">
        <v>57</v>
      </c>
      <c r="Y608" s="144" t="s">
        <v>62</v>
      </c>
      <c r="Z608" s="144" t="s">
        <v>1411</v>
      </c>
      <c r="AA608" s="144" t="s">
        <v>56</v>
      </c>
      <c r="AB608" s="144" t="s">
        <v>56</v>
      </c>
      <c r="AC608" s="144" t="s">
        <v>56</v>
      </c>
      <c r="AD608" s="144" t="s">
        <v>984</v>
      </c>
      <c r="AE608" s="144" t="s">
        <v>57</v>
      </c>
      <c r="AF608" s="144"/>
      <c r="AG608" s="144" t="s">
        <v>56</v>
      </c>
      <c r="AH608" s="144">
        <v>272</v>
      </c>
      <c r="AI608" s="144" t="s">
        <v>62</v>
      </c>
      <c r="AJ608" s="144" t="s">
        <v>2385</v>
      </c>
      <c r="AK608" s="144" t="s">
        <v>62</v>
      </c>
      <c r="AL608" s="144" t="s">
        <v>57</v>
      </c>
      <c r="AM608" s="244" t="str">
        <f t="shared" si="21"/>
        <v>NA</v>
      </c>
      <c r="AN608" s="244" t="str">
        <f t="shared" si="21"/>
        <v>NA</v>
      </c>
      <c r="AO608" s="245">
        <v>44510</v>
      </c>
      <c r="AP608" s="245">
        <v>44840</v>
      </c>
      <c r="AQ608" s="144">
        <v>330</v>
      </c>
      <c r="AR608" s="144" t="s">
        <v>57</v>
      </c>
      <c r="AS608" s="144">
        <v>190</v>
      </c>
      <c r="AT608" s="144">
        <v>82</v>
      </c>
      <c r="AU608" s="220" t="str">
        <f t="shared" si="20"/>
        <v>No</v>
      </c>
    </row>
    <row r="609" spans="1:47">
      <c r="A609" s="220">
        <v>608</v>
      </c>
      <c r="B609" s="144" t="s">
        <v>2596</v>
      </c>
      <c r="C609" s="144" t="s">
        <v>1382</v>
      </c>
      <c r="D609" s="144">
        <v>2023</v>
      </c>
      <c r="E609" s="144" t="s">
        <v>925</v>
      </c>
      <c r="F609" s="144" t="s">
        <v>1413</v>
      </c>
      <c r="G609" s="144" t="s">
        <v>1414</v>
      </c>
      <c r="H609" s="144" t="s">
        <v>1415</v>
      </c>
      <c r="I609" s="144" t="s">
        <v>929</v>
      </c>
      <c r="J609" s="144">
        <v>15</v>
      </c>
      <c r="K609" s="144" t="s">
        <v>56</v>
      </c>
      <c r="L609" s="144" t="s">
        <v>56</v>
      </c>
      <c r="M609" s="144" t="s">
        <v>2385</v>
      </c>
      <c r="N609" s="144" t="s">
        <v>2385</v>
      </c>
      <c r="O609" s="144" t="s">
        <v>57</v>
      </c>
      <c r="P609" s="144" t="s">
        <v>57</v>
      </c>
      <c r="Q609" s="144" t="s">
        <v>57</v>
      </c>
      <c r="R609" s="144" t="s">
        <v>57</v>
      </c>
      <c r="S609" s="144" t="s">
        <v>2385</v>
      </c>
      <c r="T609" s="144" t="s">
        <v>57</v>
      </c>
      <c r="U609" s="144" t="s">
        <v>56</v>
      </c>
      <c r="V609" s="144" t="s">
        <v>2364</v>
      </c>
      <c r="W609" s="144" t="s">
        <v>62</v>
      </c>
      <c r="X609" s="144" t="s">
        <v>57</v>
      </c>
      <c r="Y609" s="144" t="s">
        <v>2385</v>
      </c>
      <c r="Z609" s="144" t="s">
        <v>1416</v>
      </c>
      <c r="AA609" s="144" t="s">
        <v>57</v>
      </c>
      <c r="AB609" s="144" t="s">
        <v>2385</v>
      </c>
      <c r="AC609" s="144" t="s">
        <v>57</v>
      </c>
      <c r="AD609" s="144" t="s">
        <v>2385</v>
      </c>
      <c r="AE609" s="144" t="s">
        <v>57</v>
      </c>
      <c r="AF609" s="144"/>
      <c r="AG609" s="144" t="s">
        <v>57</v>
      </c>
      <c r="AH609" s="144" t="s">
        <v>57</v>
      </c>
      <c r="AI609" s="144" t="s">
        <v>2385</v>
      </c>
      <c r="AJ609" s="144" t="s">
        <v>2385</v>
      </c>
      <c r="AK609" s="144" t="s">
        <v>62</v>
      </c>
      <c r="AL609" s="144" t="s">
        <v>57</v>
      </c>
      <c r="AM609" s="246" t="str">
        <f t="shared" si="21"/>
        <v>NA</v>
      </c>
      <c r="AN609" s="246" t="str">
        <f t="shared" si="21"/>
        <v>NA</v>
      </c>
      <c r="AO609" s="247">
        <v>44385</v>
      </c>
      <c r="AP609" s="247">
        <v>44872</v>
      </c>
      <c r="AQ609" s="144">
        <v>487</v>
      </c>
      <c r="AR609" s="144" t="s">
        <v>57</v>
      </c>
      <c r="AS609" s="144" t="s">
        <v>57</v>
      </c>
      <c r="AT609" s="144" t="s">
        <v>57</v>
      </c>
      <c r="AU609" s="220" t="str">
        <f t="shared" si="20"/>
        <v>NA</v>
      </c>
    </row>
    <row r="610" spans="1:47">
      <c r="A610" s="220">
        <v>609</v>
      </c>
      <c r="B610" s="144" t="s">
        <v>2596</v>
      </c>
      <c r="C610" s="144" t="s">
        <v>1382</v>
      </c>
      <c r="D610" s="144">
        <v>2023</v>
      </c>
      <c r="E610" s="144" t="s">
        <v>925</v>
      </c>
      <c r="F610" s="144" t="s">
        <v>1419</v>
      </c>
      <c r="G610" s="144" t="s">
        <v>1420</v>
      </c>
      <c r="H610" s="144" t="s">
        <v>1421</v>
      </c>
      <c r="I610" s="144" t="s">
        <v>929</v>
      </c>
      <c r="J610" s="144">
        <v>15</v>
      </c>
      <c r="K610" s="144" t="s">
        <v>56</v>
      </c>
      <c r="L610" s="144" t="s">
        <v>56</v>
      </c>
      <c r="M610" s="144" t="s">
        <v>2385</v>
      </c>
      <c r="N610" s="144" t="s">
        <v>2385</v>
      </c>
      <c r="O610" s="144" t="s">
        <v>57</v>
      </c>
      <c r="P610" s="144" t="s">
        <v>57</v>
      </c>
      <c r="Q610" s="144" t="s">
        <v>57</v>
      </c>
      <c r="R610" s="144" t="s">
        <v>57</v>
      </c>
      <c r="S610" s="144" t="s">
        <v>2385</v>
      </c>
      <c r="T610" s="144" t="s">
        <v>57</v>
      </c>
      <c r="U610" s="144" t="s">
        <v>56</v>
      </c>
      <c r="V610" s="144" t="s">
        <v>2365</v>
      </c>
      <c r="W610" s="144" t="s">
        <v>56</v>
      </c>
      <c r="X610" s="144" t="s">
        <v>2366</v>
      </c>
      <c r="Y610" s="144" t="s">
        <v>62</v>
      </c>
      <c r="Z610" s="144" t="s">
        <v>1422</v>
      </c>
      <c r="AA610" s="144" t="s">
        <v>57</v>
      </c>
      <c r="AB610" s="144" t="s">
        <v>2385</v>
      </c>
      <c r="AC610" s="144" t="s">
        <v>57</v>
      </c>
      <c r="AD610" s="144" t="s">
        <v>2385</v>
      </c>
      <c r="AE610" s="144" t="s">
        <v>57</v>
      </c>
      <c r="AF610" s="144"/>
      <c r="AG610" s="144" t="s">
        <v>57</v>
      </c>
      <c r="AH610" s="144" t="s">
        <v>57</v>
      </c>
      <c r="AI610" s="144" t="s">
        <v>2385</v>
      </c>
      <c r="AJ610" s="144" t="s">
        <v>2385</v>
      </c>
      <c r="AK610" s="144" t="s">
        <v>56</v>
      </c>
      <c r="AL610" s="144" t="s">
        <v>2367</v>
      </c>
      <c r="AM610" s="248">
        <v>44602</v>
      </c>
      <c r="AN610" s="249" t="s">
        <v>2368</v>
      </c>
      <c r="AO610" s="245">
        <v>44592</v>
      </c>
      <c r="AP610" s="245">
        <v>44874</v>
      </c>
      <c r="AQ610" s="144">
        <v>282</v>
      </c>
      <c r="AR610" s="144">
        <v>272</v>
      </c>
      <c r="AS610" s="144" t="s">
        <v>57</v>
      </c>
      <c r="AT610" s="144" t="s">
        <v>57</v>
      </c>
      <c r="AU610" s="220" t="str">
        <f t="shared" si="20"/>
        <v>NA</v>
      </c>
    </row>
    <row r="611" spans="1:47">
      <c r="A611" s="220">
        <v>610</v>
      </c>
      <c r="B611" s="144" t="s">
        <v>2596</v>
      </c>
      <c r="C611" s="144" t="s">
        <v>1382</v>
      </c>
      <c r="D611" s="144">
        <v>2023</v>
      </c>
      <c r="E611" s="144" t="s">
        <v>925</v>
      </c>
      <c r="F611" s="144" t="s">
        <v>1425</v>
      </c>
      <c r="G611" s="144" t="s">
        <v>1426</v>
      </c>
      <c r="H611" s="144" t="s">
        <v>1427</v>
      </c>
      <c r="I611" s="144" t="s">
        <v>935</v>
      </c>
      <c r="J611" s="144">
        <v>15</v>
      </c>
      <c r="K611" s="144" t="s">
        <v>62</v>
      </c>
      <c r="L611" s="144" t="s">
        <v>62</v>
      </c>
      <c r="M611" s="144" t="s">
        <v>62</v>
      </c>
      <c r="N611" s="144" t="s">
        <v>62</v>
      </c>
      <c r="O611" s="144" t="s">
        <v>57</v>
      </c>
      <c r="P611" s="144" t="s">
        <v>57</v>
      </c>
      <c r="Q611" s="144" t="s">
        <v>57</v>
      </c>
      <c r="R611" s="144" t="s">
        <v>57</v>
      </c>
      <c r="S611" s="144" t="s">
        <v>56</v>
      </c>
      <c r="T611" s="144" t="s">
        <v>2369</v>
      </c>
      <c r="U611" s="144" t="s">
        <v>56</v>
      </c>
      <c r="V611" s="144" t="s">
        <v>2370</v>
      </c>
      <c r="W611" s="144" t="s">
        <v>62</v>
      </c>
      <c r="X611" s="144" t="s">
        <v>57</v>
      </c>
      <c r="Y611" s="144" t="s">
        <v>62</v>
      </c>
      <c r="Z611" s="144" t="s">
        <v>1429</v>
      </c>
      <c r="AA611" s="144" t="s">
        <v>56</v>
      </c>
      <c r="AB611" s="144" t="s">
        <v>56</v>
      </c>
      <c r="AC611" s="144" t="s">
        <v>56</v>
      </c>
      <c r="AD611" s="144" t="s">
        <v>984</v>
      </c>
      <c r="AE611" s="144" t="s">
        <v>57</v>
      </c>
      <c r="AF611" s="144"/>
      <c r="AG611" s="144" t="s">
        <v>56</v>
      </c>
      <c r="AH611" s="144">
        <v>5</v>
      </c>
      <c r="AI611" s="144" t="s">
        <v>62</v>
      </c>
      <c r="AJ611" s="144" t="s">
        <v>2385</v>
      </c>
      <c r="AK611" s="144" t="s">
        <v>62</v>
      </c>
      <c r="AL611" s="144" t="s">
        <v>57</v>
      </c>
      <c r="AM611" s="246" t="str">
        <f t="shared" ref="AM611:AN616" si="22">IF(OR($AK611="No",$AK611="NA"),"NA","à Remplir")</f>
        <v>NA</v>
      </c>
      <c r="AN611" s="246" t="str">
        <f t="shared" si="22"/>
        <v>NA</v>
      </c>
      <c r="AO611" s="247">
        <v>44614</v>
      </c>
      <c r="AP611" s="247">
        <v>44846</v>
      </c>
      <c r="AQ611" s="144">
        <v>232</v>
      </c>
      <c r="AR611" s="144" t="s">
        <v>57</v>
      </c>
      <c r="AS611" s="144">
        <v>3</v>
      </c>
      <c r="AT611" s="144">
        <v>2</v>
      </c>
      <c r="AU611" s="220" t="str">
        <f>IF(AB611="Yes", "No", "")</f>
        <v>No</v>
      </c>
    </row>
    <row r="612" spans="1:47">
      <c r="A612" s="220">
        <v>611</v>
      </c>
      <c r="B612" s="144" t="s">
        <v>2596</v>
      </c>
      <c r="C612" s="144" t="s">
        <v>1382</v>
      </c>
      <c r="D612" s="144">
        <v>2023</v>
      </c>
      <c r="E612" s="144" t="s">
        <v>925</v>
      </c>
      <c r="F612" s="144" t="s">
        <v>1432</v>
      </c>
      <c r="G612" s="144" t="s">
        <v>1433</v>
      </c>
      <c r="H612" s="144" t="s">
        <v>1434</v>
      </c>
      <c r="I612" s="144" t="s">
        <v>935</v>
      </c>
      <c r="J612" s="144">
        <v>17</v>
      </c>
      <c r="K612" s="144" t="s">
        <v>62</v>
      </c>
      <c r="L612" s="144" t="s">
        <v>62</v>
      </c>
      <c r="M612" s="144" t="s">
        <v>62</v>
      </c>
      <c r="N612" s="144" t="s">
        <v>56</v>
      </c>
      <c r="O612" s="144">
        <v>3</v>
      </c>
      <c r="P612" s="144" t="s">
        <v>170</v>
      </c>
      <c r="Q612" s="144" t="s">
        <v>2371</v>
      </c>
      <c r="R612" s="144" t="s">
        <v>1436</v>
      </c>
      <c r="S612" s="144" t="s">
        <v>56</v>
      </c>
      <c r="T612" s="144" t="s">
        <v>1437</v>
      </c>
      <c r="U612" s="144" t="s">
        <v>62</v>
      </c>
      <c r="V612" s="144" t="s">
        <v>57</v>
      </c>
      <c r="W612" s="144" t="s">
        <v>62</v>
      </c>
      <c r="X612" s="144" t="s">
        <v>57</v>
      </c>
      <c r="Y612" s="144" t="s">
        <v>62</v>
      </c>
      <c r="Z612" s="144" t="s">
        <v>1438</v>
      </c>
      <c r="AA612" s="144" t="s">
        <v>62</v>
      </c>
      <c r="AB612" s="144" t="s">
        <v>56</v>
      </c>
      <c r="AC612" s="144" t="s">
        <v>56</v>
      </c>
      <c r="AD612" s="144" t="s">
        <v>2373</v>
      </c>
      <c r="AE612" s="144" t="s">
        <v>1933</v>
      </c>
      <c r="AF612" s="144"/>
      <c r="AG612" s="144" t="s">
        <v>56</v>
      </c>
      <c r="AH612" s="144">
        <v>58</v>
      </c>
      <c r="AI612" s="144" t="s">
        <v>56</v>
      </c>
      <c r="AJ612" s="144" t="s">
        <v>174</v>
      </c>
      <c r="AK612" s="144" t="s">
        <v>62</v>
      </c>
      <c r="AL612" s="144" t="s">
        <v>57</v>
      </c>
      <c r="AM612" s="244" t="str">
        <f t="shared" si="22"/>
        <v>NA</v>
      </c>
      <c r="AN612" s="244" t="str">
        <f t="shared" si="22"/>
        <v>NA</v>
      </c>
      <c r="AO612" s="245">
        <v>44701</v>
      </c>
      <c r="AP612" s="245">
        <v>44846</v>
      </c>
      <c r="AQ612" s="144">
        <v>145</v>
      </c>
      <c r="AR612" s="144" t="s">
        <v>57</v>
      </c>
      <c r="AS612" s="144">
        <v>58</v>
      </c>
      <c r="AT612" s="144" t="s">
        <v>57</v>
      </c>
      <c r="AU612" s="220" t="str">
        <f>IF(AB612="Yes", "No", "")</f>
        <v>No</v>
      </c>
    </row>
    <row r="613" spans="1:47">
      <c r="A613" s="220">
        <v>612</v>
      </c>
      <c r="B613" s="144" t="s">
        <v>2596</v>
      </c>
      <c r="C613" s="144" t="s">
        <v>1382</v>
      </c>
      <c r="D613" s="144">
        <v>2023</v>
      </c>
      <c r="E613" s="144" t="s">
        <v>925</v>
      </c>
      <c r="F613" s="144" t="s">
        <v>1441</v>
      </c>
      <c r="G613" s="144" t="s">
        <v>1442</v>
      </c>
      <c r="H613" s="242" t="s">
        <v>2375</v>
      </c>
      <c r="I613" s="144" t="s">
        <v>935</v>
      </c>
      <c r="J613" s="144">
        <v>24</v>
      </c>
      <c r="K613" s="144" t="s">
        <v>62</v>
      </c>
      <c r="L613" s="144" t="s">
        <v>62</v>
      </c>
      <c r="M613" s="144" t="s">
        <v>62</v>
      </c>
      <c r="N613" s="144" t="s">
        <v>62</v>
      </c>
      <c r="O613" s="144" t="s">
        <v>57</v>
      </c>
      <c r="P613" s="144" t="s">
        <v>57</v>
      </c>
      <c r="Q613" s="144" t="s">
        <v>57</v>
      </c>
      <c r="R613" s="144" t="s">
        <v>57</v>
      </c>
      <c r="S613" s="144" t="s">
        <v>56</v>
      </c>
      <c r="T613" s="144" t="s">
        <v>1444</v>
      </c>
      <c r="U613" s="144" t="s">
        <v>56</v>
      </c>
      <c r="V613" s="144" t="s">
        <v>2377</v>
      </c>
      <c r="W613" s="144" t="s">
        <v>62</v>
      </c>
      <c r="X613" s="144" t="s">
        <v>57</v>
      </c>
      <c r="Y613" s="144" t="s">
        <v>62</v>
      </c>
      <c r="Z613" s="144" t="s">
        <v>1446</v>
      </c>
      <c r="AA613" s="144" t="s">
        <v>56</v>
      </c>
      <c r="AB613" s="144" t="s">
        <v>56</v>
      </c>
      <c r="AC613" s="144" t="s">
        <v>56</v>
      </c>
      <c r="AD613" s="144" t="s">
        <v>984</v>
      </c>
      <c r="AE613" s="144" t="s">
        <v>57</v>
      </c>
      <c r="AF613" s="144"/>
      <c r="AG613" s="144" t="s">
        <v>56</v>
      </c>
      <c r="AH613" s="144">
        <v>504</v>
      </c>
      <c r="AI613" s="144" t="s">
        <v>62</v>
      </c>
      <c r="AJ613" s="144" t="s">
        <v>2385</v>
      </c>
      <c r="AK613" s="144" t="s">
        <v>62</v>
      </c>
      <c r="AL613" s="144" t="s">
        <v>57</v>
      </c>
      <c r="AM613" s="246" t="str">
        <f t="shared" si="22"/>
        <v>NA</v>
      </c>
      <c r="AN613" s="246" t="str">
        <f t="shared" si="22"/>
        <v>NA</v>
      </c>
      <c r="AO613" s="247">
        <v>44530</v>
      </c>
      <c r="AP613" s="247">
        <v>44868</v>
      </c>
      <c r="AQ613" s="144">
        <v>338</v>
      </c>
      <c r="AR613" s="144" t="s">
        <v>57</v>
      </c>
      <c r="AS613" s="144">
        <v>504</v>
      </c>
      <c r="AT613" s="144" t="s">
        <v>57</v>
      </c>
      <c r="AU613" s="220" t="str">
        <f>IF(AB613="Yes", "No", "")</f>
        <v>No</v>
      </c>
    </row>
    <row r="614" spans="1:47">
      <c r="A614" s="220">
        <v>613</v>
      </c>
      <c r="B614" s="144" t="s">
        <v>2596</v>
      </c>
      <c r="C614" s="144" t="s">
        <v>1382</v>
      </c>
      <c r="D614" s="144">
        <v>2023</v>
      </c>
      <c r="E614" s="144" t="s">
        <v>925</v>
      </c>
      <c r="F614" s="144" t="s">
        <v>1449</v>
      </c>
      <c r="G614" s="144" t="s">
        <v>1450</v>
      </c>
      <c r="H614" s="144" t="s">
        <v>1451</v>
      </c>
      <c r="I614" s="144" t="s">
        <v>975</v>
      </c>
      <c r="J614" s="144">
        <v>18</v>
      </c>
      <c r="K614" s="144" t="s">
        <v>2385</v>
      </c>
      <c r="L614" s="144" t="s">
        <v>2385</v>
      </c>
      <c r="M614" s="144" t="s">
        <v>2385</v>
      </c>
      <c r="N614" s="144" t="s">
        <v>2385</v>
      </c>
      <c r="O614" s="144" t="s">
        <v>57</v>
      </c>
      <c r="P614" s="144" t="s">
        <v>57</v>
      </c>
      <c r="Q614" s="144" t="s">
        <v>57</v>
      </c>
      <c r="R614" s="144" t="s">
        <v>57</v>
      </c>
      <c r="S614" s="144" t="s">
        <v>2385</v>
      </c>
      <c r="T614" s="144" t="s">
        <v>57</v>
      </c>
      <c r="U614" s="144" t="s">
        <v>2385</v>
      </c>
      <c r="V614" s="144" t="s">
        <v>57</v>
      </c>
      <c r="W614" s="144" t="s">
        <v>2385</v>
      </c>
      <c r="X614" s="144" t="s">
        <v>57</v>
      </c>
      <c r="Y614" s="144" t="s">
        <v>2385</v>
      </c>
      <c r="Z614" s="144" t="s">
        <v>1452</v>
      </c>
      <c r="AA614" s="144" t="s">
        <v>57</v>
      </c>
      <c r="AB614" s="144" t="s">
        <v>2385</v>
      </c>
      <c r="AC614" s="144" t="s">
        <v>57</v>
      </c>
      <c r="AD614" s="144" t="s">
        <v>2385</v>
      </c>
      <c r="AE614" s="144" t="s">
        <v>57</v>
      </c>
      <c r="AF614" s="144"/>
      <c r="AG614" s="144" t="s">
        <v>57</v>
      </c>
      <c r="AH614" s="144" t="s">
        <v>57</v>
      </c>
      <c r="AI614" s="144" t="s">
        <v>2385</v>
      </c>
      <c r="AJ614" s="144" t="s">
        <v>2385</v>
      </c>
      <c r="AK614" s="144" t="s">
        <v>2385</v>
      </c>
      <c r="AL614" s="144" t="s">
        <v>57</v>
      </c>
      <c r="AM614" s="244" t="str">
        <f t="shared" si="22"/>
        <v>NA</v>
      </c>
      <c r="AN614" s="244" t="str">
        <f t="shared" si="22"/>
        <v>NA</v>
      </c>
      <c r="AO614" s="245">
        <v>44576</v>
      </c>
      <c r="AP614" s="245">
        <v>44844</v>
      </c>
      <c r="AQ614" s="144">
        <v>268</v>
      </c>
      <c r="AR614" s="144" t="s">
        <v>57</v>
      </c>
      <c r="AS614" s="144" t="s">
        <v>57</v>
      </c>
      <c r="AT614" s="144" t="s">
        <v>57</v>
      </c>
      <c r="AU614" s="220" t="str">
        <f>IF(OR(AB614="NA"), "NA", IF(OR(AB614="Yes", AB614="yes"), "No", IF(AND(I614="Original", AB614="No"), "?", "")))</f>
        <v>NA</v>
      </c>
    </row>
    <row r="615" spans="1:47">
      <c r="A615" s="220">
        <v>614</v>
      </c>
      <c r="B615" s="144" t="s">
        <v>2596</v>
      </c>
      <c r="C615" s="144" t="s">
        <v>1382</v>
      </c>
      <c r="D615" s="144">
        <v>2023</v>
      </c>
      <c r="E615" s="144" t="s">
        <v>925</v>
      </c>
      <c r="F615" s="144" t="s">
        <v>1455</v>
      </c>
      <c r="G615" s="144" t="s">
        <v>1456</v>
      </c>
      <c r="H615" s="144" t="s">
        <v>1457</v>
      </c>
      <c r="I615" s="144" t="s">
        <v>935</v>
      </c>
      <c r="J615" s="144">
        <v>22</v>
      </c>
      <c r="K615" s="144" t="s">
        <v>62</v>
      </c>
      <c r="L615" s="144" t="s">
        <v>62</v>
      </c>
      <c r="M615" s="144" t="s">
        <v>62</v>
      </c>
      <c r="N615" s="144" t="s">
        <v>62</v>
      </c>
      <c r="O615" s="144" t="s">
        <v>57</v>
      </c>
      <c r="P615" s="144" t="s">
        <v>57</v>
      </c>
      <c r="Q615" s="144" t="s">
        <v>57</v>
      </c>
      <c r="R615" s="144" t="s">
        <v>57</v>
      </c>
      <c r="S615" s="144" t="s">
        <v>62</v>
      </c>
      <c r="T615" s="144" t="s">
        <v>57</v>
      </c>
      <c r="U615" s="144" t="s">
        <v>62</v>
      </c>
      <c r="V615" s="144" t="s">
        <v>57</v>
      </c>
      <c r="W615" s="144" t="s">
        <v>62</v>
      </c>
      <c r="X615" s="144" t="s">
        <v>57</v>
      </c>
      <c r="Y615" s="144" t="s">
        <v>62</v>
      </c>
      <c r="Z615" s="144" t="s">
        <v>1458</v>
      </c>
      <c r="AA615" s="144" t="s">
        <v>62</v>
      </c>
      <c r="AB615" s="144" t="s">
        <v>62</v>
      </c>
      <c r="AC615" s="144" t="s">
        <v>57</v>
      </c>
      <c r="AD615" s="144" t="s">
        <v>2385</v>
      </c>
      <c r="AE615" s="144" t="s">
        <v>57</v>
      </c>
      <c r="AF615" s="144"/>
      <c r="AG615" s="144" t="s">
        <v>56</v>
      </c>
      <c r="AH615" s="144">
        <v>42</v>
      </c>
      <c r="AI615" s="144" t="s">
        <v>62</v>
      </c>
      <c r="AJ615" s="144" t="s">
        <v>2385</v>
      </c>
      <c r="AK615" s="144" t="s">
        <v>62</v>
      </c>
      <c r="AL615" s="144" t="s">
        <v>57</v>
      </c>
      <c r="AM615" s="246" t="str">
        <f t="shared" si="22"/>
        <v>NA</v>
      </c>
      <c r="AN615" s="246" t="str">
        <f t="shared" si="22"/>
        <v>NA</v>
      </c>
      <c r="AO615" s="247">
        <v>44676</v>
      </c>
      <c r="AP615" s="247">
        <v>44846</v>
      </c>
      <c r="AQ615" s="144">
        <v>170</v>
      </c>
      <c r="AR615" s="144" t="s">
        <v>57</v>
      </c>
      <c r="AS615" s="144">
        <v>34</v>
      </c>
      <c r="AT615" s="144">
        <v>8</v>
      </c>
      <c r="AU615" s="220" t="s">
        <v>56</v>
      </c>
    </row>
    <row r="616" spans="1:47">
      <c r="A616" s="220">
        <v>615</v>
      </c>
      <c r="B616" s="144" t="s">
        <v>2596</v>
      </c>
      <c r="C616" s="144" t="s">
        <v>1382</v>
      </c>
      <c r="D616" s="144">
        <v>2023</v>
      </c>
      <c r="E616" s="144" t="s">
        <v>925</v>
      </c>
      <c r="F616" s="144" t="s">
        <v>1460</v>
      </c>
      <c r="G616" s="144" t="s">
        <v>1461</v>
      </c>
      <c r="H616" s="144" t="s">
        <v>1462</v>
      </c>
      <c r="I616" s="144" t="s">
        <v>929</v>
      </c>
      <c r="J616" s="144">
        <v>13</v>
      </c>
      <c r="K616" s="144" t="s">
        <v>56</v>
      </c>
      <c r="L616" s="144" t="s">
        <v>62</v>
      </c>
      <c r="M616" s="144" t="s">
        <v>2385</v>
      </c>
      <c r="N616" s="144" t="s">
        <v>2385</v>
      </c>
      <c r="O616" s="144" t="s">
        <v>57</v>
      </c>
      <c r="P616" s="144" t="s">
        <v>57</v>
      </c>
      <c r="Q616" s="144" t="s">
        <v>57</v>
      </c>
      <c r="R616" s="144" t="s">
        <v>57</v>
      </c>
      <c r="S616" s="144" t="s">
        <v>2385</v>
      </c>
      <c r="T616" s="144" t="s">
        <v>57</v>
      </c>
      <c r="U616" s="144" t="s">
        <v>62</v>
      </c>
      <c r="V616" s="144" t="s">
        <v>57</v>
      </c>
      <c r="W616" s="144" t="s">
        <v>62</v>
      </c>
      <c r="X616" s="144" t="s">
        <v>57</v>
      </c>
      <c r="Y616" s="144" t="s">
        <v>2385</v>
      </c>
      <c r="Z616" s="144" t="s">
        <v>1463</v>
      </c>
      <c r="AA616" s="144" t="s">
        <v>57</v>
      </c>
      <c r="AB616" s="144" t="s">
        <v>2385</v>
      </c>
      <c r="AC616" s="144" t="s">
        <v>57</v>
      </c>
      <c r="AD616" s="144" t="s">
        <v>2385</v>
      </c>
      <c r="AE616" s="144" t="s">
        <v>57</v>
      </c>
      <c r="AF616" s="144"/>
      <c r="AG616" s="144" t="s">
        <v>57</v>
      </c>
      <c r="AH616" s="144" t="s">
        <v>57</v>
      </c>
      <c r="AI616" s="144" t="s">
        <v>2385</v>
      </c>
      <c r="AJ616" s="144" t="s">
        <v>2385</v>
      </c>
      <c r="AK616" s="144" t="s">
        <v>62</v>
      </c>
      <c r="AL616" s="144" t="s">
        <v>57</v>
      </c>
      <c r="AM616" s="244" t="str">
        <f t="shared" si="22"/>
        <v>NA</v>
      </c>
      <c r="AN616" s="244" t="str">
        <f t="shared" si="22"/>
        <v>NA</v>
      </c>
      <c r="AO616" s="245">
        <v>44548</v>
      </c>
      <c r="AP616" s="245">
        <v>44846</v>
      </c>
      <c r="AQ616" s="144">
        <v>298</v>
      </c>
      <c r="AR616" s="144" t="s">
        <v>57</v>
      </c>
      <c r="AS616" s="144" t="s">
        <v>57</v>
      </c>
      <c r="AT616" s="144" t="s">
        <v>57</v>
      </c>
      <c r="AU616" s="220" t="str">
        <f>IF(OR(AB616="NA"), "NA", IF(OR(AB616="Yes", AB616="yes"), "No", IF(AND(I616="Original", AB616="No"), "?", "")))</f>
        <v>NA</v>
      </c>
    </row>
    <row r="617" spans="1:47">
      <c r="A617" s="220">
        <v>616</v>
      </c>
      <c r="B617" s="144" t="s">
        <v>2596</v>
      </c>
      <c r="C617" s="144" t="s">
        <v>1382</v>
      </c>
      <c r="D617" s="144">
        <v>2023</v>
      </c>
      <c r="E617" s="144" t="s">
        <v>925</v>
      </c>
      <c r="F617" s="144" t="s">
        <v>57</v>
      </c>
      <c r="G617" s="144" t="s">
        <v>1465</v>
      </c>
      <c r="H617" s="144" t="s">
        <v>1466</v>
      </c>
      <c r="I617" s="144" t="s">
        <v>2597</v>
      </c>
      <c r="J617" s="144">
        <v>25</v>
      </c>
      <c r="K617" s="144" t="s">
        <v>2385</v>
      </c>
      <c r="L617" s="144" t="s">
        <v>2385</v>
      </c>
      <c r="M617" s="144" t="s">
        <v>2385</v>
      </c>
      <c r="N617" s="144" t="s">
        <v>2385</v>
      </c>
      <c r="O617" s="144" t="s">
        <v>57</v>
      </c>
      <c r="P617" s="144" t="s">
        <v>57</v>
      </c>
      <c r="Q617" s="144" t="s">
        <v>57</v>
      </c>
      <c r="R617" s="144" t="s">
        <v>57</v>
      </c>
      <c r="S617" s="144" t="s">
        <v>2385</v>
      </c>
      <c r="T617" s="144" t="s">
        <v>57</v>
      </c>
      <c r="U617" s="144" t="s">
        <v>62</v>
      </c>
      <c r="V617" s="144" t="s">
        <v>57</v>
      </c>
      <c r="W617" s="144" t="s">
        <v>62</v>
      </c>
      <c r="X617" s="144" t="s">
        <v>57</v>
      </c>
      <c r="Y617" s="144" t="s">
        <v>2385</v>
      </c>
      <c r="Z617" s="144" t="s">
        <v>57</v>
      </c>
      <c r="AA617" s="144" t="s">
        <v>57</v>
      </c>
      <c r="AB617" s="144" t="s">
        <v>2385</v>
      </c>
      <c r="AC617" s="144" t="s">
        <v>57</v>
      </c>
      <c r="AD617" s="144" t="s">
        <v>2385</v>
      </c>
      <c r="AE617" s="144" t="s">
        <v>57</v>
      </c>
      <c r="AF617" s="144"/>
      <c r="AG617" s="144" t="s">
        <v>57</v>
      </c>
      <c r="AH617" s="144" t="s">
        <v>57</v>
      </c>
      <c r="AI617" s="144" t="s">
        <v>2385</v>
      </c>
      <c r="AJ617" s="144" t="s">
        <v>2385</v>
      </c>
      <c r="AK617" s="144" t="s">
        <v>2385</v>
      </c>
      <c r="AL617" s="144" t="s">
        <v>57</v>
      </c>
      <c r="AM617" s="246" t="s">
        <v>57</v>
      </c>
      <c r="AN617" s="246" t="s">
        <v>57</v>
      </c>
      <c r="AO617" s="247">
        <v>44902</v>
      </c>
      <c r="AP617" s="247">
        <v>44942</v>
      </c>
      <c r="AQ617" s="144">
        <v>40</v>
      </c>
      <c r="AR617" s="144" t="s">
        <v>57</v>
      </c>
      <c r="AS617" s="144" t="s">
        <v>57</v>
      </c>
      <c r="AT617" s="144" t="s">
        <v>57</v>
      </c>
      <c r="AU617" s="220" t="str">
        <f>IF(OR(AB617="NA"), "NA", IF(OR(AB617="Yes", AB617="yes"), "No", IF(AND(I617="Original", AB617="No"), "?", "")))</f>
        <v>NA</v>
      </c>
    </row>
    <row r="618" spans="1:47">
      <c r="A618" s="220">
        <v>617</v>
      </c>
      <c r="B618" s="144" t="s">
        <v>2596</v>
      </c>
      <c r="C618" s="144" t="s">
        <v>1382</v>
      </c>
      <c r="D618" s="144">
        <v>2023</v>
      </c>
      <c r="E618" s="144" t="s">
        <v>1047</v>
      </c>
      <c r="F618" s="144" t="s">
        <v>1469</v>
      </c>
      <c r="G618" s="144" t="s">
        <v>1470</v>
      </c>
      <c r="H618" s="144" t="s">
        <v>1471</v>
      </c>
      <c r="I618" s="144" t="s">
        <v>935</v>
      </c>
      <c r="J618" s="144">
        <v>4</v>
      </c>
      <c r="K618" s="144" t="s">
        <v>62</v>
      </c>
      <c r="L618" s="144" t="s">
        <v>62</v>
      </c>
      <c r="M618" s="144" t="s">
        <v>62</v>
      </c>
      <c r="N618" s="144" t="s">
        <v>56</v>
      </c>
      <c r="O618" s="144">
        <v>1</v>
      </c>
      <c r="P618" s="144" t="s">
        <v>170</v>
      </c>
      <c r="Q618" s="144" t="s">
        <v>1472</v>
      </c>
      <c r="R618" s="144" t="s">
        <v>1473</v>
      </c>
      <c r="S618" s="144" t="s">
        <v>56</v>
      </c>
      <c r="T618" s="144" t="s">
        <v>1474</v>
      </c>
      <c r="U618" s="144" t="s">
        <v>62</v>
      </c>
      <c r="V618" s="144" t="s">
        <v>57</v>
      </c>
      <c r="W618" s="144" t="s">
        <v>56</v>
      </c>
      <c r="X618" s="144" t="s">
        <v>2380</v>
      </c>
      <c r="Y618" s="144" t="s">
        <v>62</v>
      </c>
      <c r="Z618" s="144" t="s">
        <v>1476</v>
      </c>
      <c r="AA618" s="144" t="s">
        <v>56</v>
      </c>
      <c r="AB618" s="144" t="s">
        <v>56</v>
      </c>
      <c r="AC618" s="144" t="s">
        <v>56</v>
      </c>
      <c r="AD618" s="144" t="s">
        <v>2373</v>
      </c>
      <c r="AE618" s="144" t="s">
        <v>1477</v>
      </c>
      <c r="AF618" s="144"/>
      <c r="AG618" s="144" t="s">
        <v>56</v>
      </c>
      <c r="AH618" s="144">
        <v>168</v>
      </c>
      <c r="AI618" s="144" t="s">
        <v>62</v>
      </c>
      <c r="AJ618" s="144" t="s">
        <v>2385</v>
      </c>
      <c r="AK618" s="144" t="s">
        <v>62</v>
      </c>
      <c r="AL618" s="144" t="s">
        <v>57</v>
      </c>
      <c r="AM618" s="244" t="str">
        <f>IF(OR($AK618="No",$AK618="NA"),"NA","à Remplir")</f>
        <v>NA</v>
      </c>
      <c r="AN618" s="244" t="str">
        <f>IF(OR($AK618="No",$AK618="NA"),"NA","à Remplir")</f>
        <v>NA</v>
      </c>
      <c r="AO618" s="245">
        <v>44711</v>
      </c>
      <c r="AP618" s="245">
        <v>44874</v>
      </c>
      <c r="AQ618" s="144">
        <v>163</v>
      </c>
      <c r="AR618" s="144" t="s">
        <v>57</v>
      </c>
      <c r="AS618" s="144">
        <v>43</v>
      </c>
      <c r="AT618" s="144">
        <v>125</v>
      </c>
      <c r="AU618" s="220" t="str">
        <f>IF(AB618="Yes", "No", "")</f>
        <v>No</v>
      </c>
    </row>
    <row r="619" spans="1:47">
      <c r="A619" s="220">
        <v>618</v>
      </c>
      <c r="B619" s="144" t="s">
        <v>2596</v>
      </c>
      <c r="C619" s="144" t="s">
        <v>1382</v>
      </c>
      <c r="D619" s="144">
        <v>2023</v>
      </c>
      <c r="E619" s="144" t="s">
        <v>1047</v>
      </c>
      <c r="F619" s="144" t="s">
        <v>1479</v>
      </c>
      <c r="G619" s="144" t="s">
        <v>1480</v>
      </c>
      <c r="H619" s="144" t="s">
        <v>2381</v>
      </c>
      <c r="I619" s="144" t="s">
        <v>935</v>
      </c>
      <c r="J619" s="144">
        <v>4</v>
      </c>
      <c r="K619" s="144" t="s">
        <v>62</v>
      </c>
      <c r="L619" s="144" t="s">
        <v>62</v>
      </c>
      <c r="M619" s="144" t="s">
        <v>62</v>
      </c>
      <c r="N619" s="144" t="s">
        <v>62</v>
      </c>
      <c r="O619" s="144" t="s">
        <v>57</v>
      </c>
      <c r="P619" s="144" t="s">
        <v>57</v>
      </c>
      <c r="Q619" s="144" t="s">
        <v>57</v>
      </c>
      <c r="R619" s="144" t="s">
        <v>57</v>
      </c>
      <c r="S619" s="144" t="s">
        <v>56</v>
      </c>
      <c r="T619" s="144" t="s">
        <v>2598</v>
      </c>
      <c r="U619" s="144" t="s">
        <v>56</v>
      </c>
      <c r="V619" s="144" t="s">
        <v>2384</v>
      </c>
      <c r="W619" s="144" t="s">
        <v>56</v>
      </c>
      <c r="X619" s="144" t="s">
        <v>1484</v>
      </c>
      <c r="Y619" s="144" t="s">
        <v>62</v>
      </c>
      <c r="Z619" s="144" t="s">
        <v>1485</v>
      </c>
      <c r="AA619" s="144" t="s">
        <v>56</v>
      </c>
      <c r="AB619" s="144" t="s">
        <v>56</v>
      </c>
      <c r="AC619" s="144" t="s">
        <v>56</v>
      </c>
      <c r="AD619" s="144" t="s">
        <v>2373</v>
      </c>
      <c r="AE619" s="144" t="s">
        <v>1933</v>
      </c>
      <c r="AF619" s="144"/>
      <c r="AG619" s="144" t="s">
        <v>56</v>
      </c>
      <c r="AH619" s="144">
        <v>63</v>
      </c>
      <c r="AI619" s="144" t="s">
        <v>62</v>
      </c>
      <c r="AJ619" s="144" t="s">
        <v>2385</v>
      </c>
      <c r="AK619" s="144" t="s">
        <v>62</v>
      </c>
      <c r="AL619" s="144" t="s">
        <v>57</v>
      </c>
      <c r="AM619" s="246" t="str">
        <f>IF(OR($AK619="No",$AK619="NA"),"NA","à Remplir")</f>
        <v>NA</v>
      </c>
      <c r="AN619" s="246" t="str">
        <f>IF(OR($AK619="No",$AK619="NA"),"NA","à Remplir")</f>
        <v>NA</v>
      </c>
      <c r="AO619" s="247">
        <v>44557</v>
      </c>
      <c r="AP619" s="247">
        <v>44910</v>
      </c>
      <c r="AQ619" s="144">
        <v>353</v>
      </c>
      <c r="AR619" s="144" t="s">
        <v>57</v>
      </c>
      <c r="AS619" s="144">
        <v>29</v>
      </c>
      <c r="AT619" s="144">
        <v>34</v>
      </c>
      <c r="AU619" s="220" t="str">
        <f>IF(AB619="Yes", "No", "")</f>
        <v>No</v>
      </c>
    </row>
    <row r="620" spans="1:47">
      <c r="A620" s="220">
        <v>619</v>
      </c>
      <c r="B620" s="144" t="s">
        <v>2596</v>
      </c>
      <c r="C620" s="144" t="s">
        <v>1382</v>
      </c>
      <c r="D620" s="144">
        <v>2023</v>
      </c>
      <c r="E620" s="144" t="s">
        <v>301</v>
      </c>
      <c r="F620" s="144" t="s">
        <v>1488</v>
      </c>
      <c r="G620" s="144" t="s">
        <v>1489</v>
      </c>
      <c r="H620" s="144" t="s">
        <v>1490</v>
      </c>
      <c r="I620" s="144" t="s">
        <v>935</v>
      </c>
      <c r="J620" s="144">
        <v>9</v>
      </c>
      <c r="K620" s="144" t="s">
        <v>62</v>
      </c>
      <c r="L620" s="144" t="s">
        <v>62</v>
      </c>
      <c r="M620" s="144" t="s">
        <v>62</v>
      </c>
      <c r="N620" s="144" t="s">
        <v>62</v>
      </c>
      <c r="O620" s="144" t="s">
        <v>57</v>
      </c>
      <c r="P620" s="144" t="s">
        <v>57</v>
      </c>
      <c r="Q620" s="144" t="s">
        <v>57</v>
      </c>
      <c r="R620" s="144" t="s">
        <v>57</v>
      </c>
      <c r="S620" s="144" t="s">
        <v>62</v>
      </c>
      <c r="T620" s="144" t="s">
        <v>57</v>
      </c>
      <c r="U620" s="144" t="s">
        <v>62</v>
      </c>
      <c r="V620" s="144" t="s">
        <v>57</v>
      </c>
      <c r="W620" s="144" t="s">
        <v>62</v>
      </c>
      <c r="X620" s="144" t="s">
        <v>2385</v>
      </c>
      <c r="Y620" s="144" t="s">
        <v>62</v>
      </c>
      <c r="Z620" s="237" t="s">
        <v>1491</v>
      </c>
      <c r="AA620" s="144" t="s">
        <v>62</v>
      </c>
      <c r="AB620" s="144" t="s">
        <v>62</v>
      </c>
      <c r="AC620" s="144" t="s">
        <v>57</v>
      </c>
      <c r="AD620" s="144" t="s">
        <v>2385</v>
      </c>
      <c r="AE620" s="144" t="s">
        <v>57</v>
      </c>
      <c r="AF620" s="144"/>
      <c r="AG620" s="144" t="s">
        <v>56</v>
      </c>
      <c r="AH620" s="144">
        <v>21</v>
      </c>
      <c r="AI620" s="144" t="s">
        <v>62</v>
      </c>
      <c r="AJ620" s="144" t="s">
        <v>2385</v>
      </c>
      <c r="AK620" s="144" t="s">
        <v>62</v>
      </c>
      <c r="AL620" s="144" t="s">
        <v>57</v>
      </c>
      <c r="AM620" s="244" t="s">
        <v>57</v>
      </c>
      <c r="AN620" s="244" t="s">
        <v>57</v>
      </c>
      <c r="AO620" s="245">
        <v>44600</v>
      </c>
      <c r="AP620" s="245">
        <v>44928</v>
      </c>
      <c r="AQ620" s="144">
        <v>328</v>
      </c>
      <c r="AR620" s="144" t="s">
        <v>57</v>
      </c>
      <c r="AS620" s="144" t="s">
        <v>57</v>
      </c>
      <c r="AT620" s="144" t="s">
        <v>57</v>
      </c>
      <c r="AU620" s="220" t="s">
        <v>56</v>
      </c>
    </row>
    <row r="621" spans="1:47">
      <c r="A621" s="220">
        <v>620</v>
      </c>
      <c r="B621" s="144" t="s">
        <v>2596</v>
      </c>
      <c r="C621" s="144" t="s">
        <v>1382</v>
      </c>
      <c r="D621" s="144">
        <v>2023</v>
      </c>
      <c r="E621" s="144" t="s">
        <v>1047</v>
      </c>
      <c r="F621" s="144" t="s">
        <v>1494</v>
      </c>
      <c r="G621" s="144" t="s">
        <v>1495</v>
      </c>
      <c r="H621" s="144" t="s">
        <v>1496</v>
      </c>
      <c r="I621" s="144" t="s">
        <v>975</v>
      </c>
      <c r="J621" s="144">
        <v>14</v>
      </c>
      <c r="K621" s="144" t="s">
        <v>2385</v>
      </c>
      <c r="L621" s="144" t="s">
        <v>2385</v>
      </c>
      <c r="M621" s="144" t="s">
        <v>2385</v>
      </c>
      <c r="N621" s="144" t="s">
        <v>2385</v>
      </c>
      <c r="O621" s="144" t="s">
        <v>57</v>
      </c>
      <c r="P621" s="144" t="s">
        <v>57</v>
      </c>
      <c r="Q621" s="144" t="s">
        <v>57</v>
      </c>
      <c r="R621" s="144" t="s">
        <v>57</v>
      </c>
      <c r="S621" s="144" t="s">
        <v>2385</v>
      </c>
      <c r="T621" s="144" t="s">
        <v>57</v>
      </c>
      <c r="U621" s="144" t="s">
        <v>2385</v>
      </c>
      <c r="V621" s="144" t="s">
        <v>57</v>
      </c>
      <c r="W621" s="144" t="s">
        <v>2385</v>
      </c>
      <c r="X621" s="144" t="s">
        <v>57</v>
      </c>
      <c r="Y621" s="144" t="s">
        <v>2385</v>
      </c>
      <c r="Z621" s="144" t="s">
        <v>1497</v>
      </c>
      <c r="AA621" s="144" t="s">
        <v>57</v>
      </c>
      <c r="AB621" s="144" t="s">
        <v>2385</v>
      </c>
      <c r="AC621" s="144" t="s">
        <v>57</v>
      </c>
      <c r="AD621" s="144" t="s">
        <v>2385</v>
      </c>
      <c r="AE621" s="144" t="s">
        <v>57</v>
      </c>
      <c r="AF621" s="144"/>
      <c r="AG621" s="144" t="s">
        <v>57</v>
      </c>
      <c r="AH621" s="144" t="s">
        <v>57</v>
      </c>
      <c r="AI621" s="144" t="s">
        <v>2385</v>
      </c>
      <c r="AJ621" s="144" t="s">
        <v>2385</v>
      </c>
      <c r="AK621" s="144" t="s">
        <v>2385</v>
      </c>
      <c r="AL621" s="144" t="s">
        <v>57</v>
      </c>
      <c r="AM621" s="246" t="str">
        <f t="shared" ref="AM621:AN631" si="23">IF(OR($AK621="No",$AK621="NA"),"NA","à Remplir")</f>
        <v>NA</v>
      </c>
      <c r="AN621" s="246" t="str">
        <f t="shared" si="23"/>
        <v>NA</v>
      </c>
      <c r="AO621" s="247">
        <v>44594</v>
      </c>
      <c r="AP621" s="247">
        <v>44866</v>
      </c>
      <c r="AQ621" s="144">
        <v>272</v>
      </c>
      <c r="AR621" s="144" t="s">
        <v>57</v>
      </c>
      <c r="AS621" s="144" t="s">
        <v>57</v>
      </c>
      <c r="AT621" s="144" t="s">
        <v>57</v>
      </c>
      <c r="AU621" s="220" t="str">
        <f>IF(OR(AB621="NA"), "NA", IF(OR(AB621="Yes", AB621="yes"), "No", IF(AND(I621="Original", AB621="No"), "?", "")))</f>
        <v>NA</v>
      </c>
    </row>
    <row r="622" spans="1:47">
      <c r="A622" s="220">
        <v>621</v>
      </c>
      <c r="B622" s="144" t="s">
        <v>2596</v>
      </c>
      <c r="C622" s="144" t="s">
        <v>1382</v>
      </c>
      <c r="D622" s="144">
        <v>2023</v>
      </c>
      <c r="E622" s="144" t="s">
        <v>1047</v>
      </c>
      <c r="F622" s="144" t="s">
        <v>1500</v>
      </c>
      <c r="G622" s="144" t="s">
        <v>1501</v>
      </c>
      <c r="H622" s="144" t="s">
        <v>1502</v>
      </c>
      <c r="I622" s="144" t="s">
        <v>929</v>
      </c>
      <c r="J622" s="144">
        <v>14</v>
      </c>
      <c r="K622" s="144" t="s">
        <v>56</v>
      </c>
      <c r="L622" s="144" t="s">
        <v>62</v>
      </c>
      <c r="M622" s="144" t="s">
        <v>2385</v>
      </c>
      <c r="N622" s="144" t="s">
        <v>2385</v>
      </c>
      <c r="O622" s="144" t="s">
        <v>57</v>
      </c>
      <c r="P622" s="144" t="s">
        <v>57</v>
      </c>
      <c r="Q622" s="144" t="s">
        <v>57</v>
      </c>
      <c r="R622" s="144" t="s">
        <v>57</v>
      </c>
      <c r="S622" s="144" t="s">
        <v>2385</v>
      </c>
      <c r="T622" s="144" t="s">
        <v>57</v>
      </c>
      <c r="U622" s="144" t="s">
        <v>56</v>
      </c>
      <c r="V622" s="144" t="s">
        <v>2387</v>
      </c>
      <c r="W622" s="144" t="s">
        <v>56</v>
      </c>
      <c r="X622" s="144" t="s">
        <v>2388</v>
      </c>
      <c r="Y622" s="144" t="s">
        <v>62</v>
      </c>
      <c r="Z622" s="144" t="s">
        <v>1503</v>
      </c>
      <c r="AA622" s="144" t="s">
        <v>57</v>
      </c>
      <c r="AB622" s="144" t="s">
        <v>2385</v>
      </c>
      <c r="AC622" s="144" t="s">
        <v>57</v>
      </c>
      <c r="AD622" s="144" t="s">
        <v>2385</v>
      </c>
      <c r="AE622" s="144" t="s">
        <v>57</v>
      </c>
      <c r="AF622" s="144"/>
      <c r="AG622" s="144" t="s">
        <v>57</v>
      </c>
      <c r="AH622" s="144" t="s">
        <v>57</v>
      </c>
      <c r="AI622" s="144" t="s">
        <v>2385</v>
      </c>
      <c r="AJ622" s="144" t="s">
        <v>2385</v>
      </c>
      <c r="AK622" s="144" t="s">
        <v>2385</v>
      </c>
      <c r="AL622" s="144" t="s">
        <v>57</v>
      </c>
      <c r="AM622" s="244" t="str">
        <f t="shared" si="23"/>
        <v>NA</v>
      </c>
      <c r="AN622" s="244" t="str">
        <f t="shared" si="23"/>
        <v>NA</v>
      </c>
      <c r="AO622" s="245">
        <v>44521</v>
      </c>
      <c r="AP622" s="245">
        <v>44877</v>
      </c>
      <c r="AQ622" s="144">
        <v>356</v>
      </c>
      <c r="AR622" s="144" t="s">
        <v>57</v>
      </c>
      <c r="AS622" s="144" t="s">
        <v>57</v>
      </c>
      <c r="AT622" s="144" t="s">
        <v>57</v>
      </c>
      <c r="AU622" s="220" t="str">
        <f>IF(OR(AB622="NA"), "NA", IF(OR(AB622="Yes", AB622="yes"), "No", IF(AND(I622="Original", AB622="No"), "?", "")))</f>
        <v>NA</v>
      </c>
    </row>
    <row r="623" spans="1:47">
      <c r="A623" s="220">
        <v>622</v>
      </c>
      <c r="B623" s="144" t="s">
        <v>2596</v>
      </c>
      <c r="C623" s="144" t="s">
        <v>1382</v>
      </c>
      <c r="D623" s="144">
        <v>2023</v>
      </c>
      <c r="E623" s="144" t="s">
        <v>1047</v>
      </c>
      <c r="F623" s="144" t="s">
        <v>1506</v>
      </c>
      <c r="G623" s="144" t="s">
        <v>1507</v>
      </c>
      <c r="H623" s="144" t="s">
        <v>1508</v>
      </c>
      <c r="I623" s="144" t="s">
        <v>2599</v>
      </c>
      <c r="J623" s="144">
        <v>14</v>
      </c>
      <c r="K623" s="144" t="s">
        <v>2385</v>
      </c>
      <c r="L623" s="144" t="s">
        <v>2385</v>
      </c>
      <c r="M623" s="144" t="s">
        <v>62</v>
      </c>
      <c r="N623" s="144" t="s">
        <v>2385</v>
      </c>
      <c r="O623" s="144" t="s">
        <v>57</v>
      </c>
      <c r="P623" s="144" t="s">
        <v>57</v>
      </c>
      <c r="Q623" s="144" t="s">
        <v>57</v>
      </c>
      <c r="R623" s="144" t="s">
        <v>57</v>
      </c>
      <c r="S623" s="144" t="s">
        <v>2385</v>
      </c>
      <c r="T623" s="144" t="s">
        <v>57</v>
      </c>
      <c r="U623" s="144" t="s">
        <v>56</v>
      </c>
      <c r="V623" s="144" t="s">
        <v>2390</v>
      </c>
      <c r="W623" s="144" t="s">
        <v>2385</v>
      </c>
      <c r="X623" s="144" t="s">
        <v>57</v>
      </c>
      <c r="Y623" s="144" t="s">
        <v>2385</v>
      </c>
      <c r="Z623" s="144" t="s">
        <v>2391</v>
      </c>
      <c r="AA623" s="144" t="s">
        <v>57</v>
      </c>
      <c r="AB623" s="144" t="s">
        <v>2385</v>
      </c>
      <c r="AC623" s="144" t="s">
        <v>57</v>
      </c>
      <c r="AD623" s="144" t="s">
        <v>2385</v>
      </c>
      <c r="AE623" s="144" t="s">
        <v>57</v>
      </c>
      <c r="AF623" s="144"/>
      <c r="AG623" s="144" t="s">
        <v>57</v>
      </c>
      <c r="AH623" s="144" t="s">
        <v>57</v>
      </c>
      <c r="AI623" s="144" t="s">
        <v>2385</v>
      </c>
      <c r="AJ623" s="144" t="s">
        <v>2385</v>
      </c>
      <c r="AK623" s="144" t="s">
        <v>2385</v>
      </c>
      <c r="AL623" s="144" t="s">
        <v>57</v>
      </c>
      <c r="AM623" s="246" t="str">
        <f t="shared" si="23"/>
        <v>NA</v>
      </c>
      <c r="AN623" s="246" t="str">
        <f t="shared" si="23"/>
        <v>NA</v>
      </c>
      <c r="AO623" s="247">
        <v>44616</v>
      </c>
      <c r="AP623" s="247">
        <v>44840</v>
      </c>
      <c r="AQ623" s="144">
        <v>224</v>
      </c>
      <c r="AR623" s="144" t="s">
        <v>57</v>
      </c>
      <c r="AS623" s="144" t="s">
        <v>57</v>
      </c>
      <c r="AT623" s="144" t="s">
        <v>57</v>
      </c>
      <c r="AU623" s="220" t="str">
        <f>IF(OR(AB623="NA"), "NA", IF(OR(AB623="Yes", AB623="yes"), "No", IF(AND(I623="Original", AB623="No"), "?", "")))</f>
        <v>NA</v>
      </c>
    </row>
    <row r="624" spans="1:47">
      <c r="A624" s="220">
        <v>623</v>
      </c>
      <c r="B624" s="144" t="s">
        <v>2596</v>
      </c>
      <c r="C624" s="144" t="s">
        <v>1382</v>
      </c>
      <c r="D624" s="144">
        <v>2023</v>
      </c>
      <c r="E624" s="144" t="s">
        <v>1047</v>
      </c>
      <c r="F624" s="144" t="s">
        <v>1513</v>
      </c>
      <c r="G624" s="144" t="s">
        <v>1514</v>
      </c>
      <c r="H624" s="144" t="s">
        <v>1515</v>
      </c>
      <c r="I624" s="144" t="s">
        <v>935</v>
      </c>
      <c r="J624" s="144">
        <v>18</v>
      </c>
      <c r="K624" s="144" t="s">
        <v>62</v>
      </c>
      <c r="L624" s="144" t="s">
        <v>62</v>
      </c>
      <c r="M624" s="144" t="s">
        <v>62</v>
      </c>
      <c r="N624" s="144" t="s">
        <v>62</v>
      </c>
      <c r="O624" s="144" t="s">
        <v>57</v>
      </c>
      <c r="P624" s="144" t="s">
        <v>57</v>
      </c>
      <c r="Q624" s="144" t="s">
        <v>57</v>
      </c>
      <c r="R624" s="144" t="s">
        <v>57</v>
      </c>
      <c r="S624" s="144" t="s">
        <v>56</v>
      </c>
      <c r="T624" s="144" t="s">
        <v>1516</v>
      </c>
      <c r="U624" s="144" t="s">
        <v>56</v>
      </c>
      <c r="V624" s="144" t="s">
        <v>2392</v>
      </c>
      <c r="W624" s="144" t="s">
        <v>56</v>
      </c>
      <c r="X624" s="144" t="s">
        <v>1518</v>
      </c>
      <c r="Y624" s="144" t="s">
        <v>62</v>
      </c>
      <c r="Z624" s="144" t="s">
        <v>1519</v>
      </c>
      <c r="AA624" s="144" t="s">
        <v>56</v>
      </c>
      <c r="AB624" s="144" t="s">
        <v>56</v>
      </c>
      <c r="AC624" s="144" t="s">
        <v>56</v>
      </c>
      <c r="AD624" s="144" t="s">
        <v>2373</v>
      </c>
      <c r="AE624" s="144" t="s">
        <v>2600</v>
      </c>
      <c r="AF624" s="144"/>
      <c r="AG624" s="144" t="s">
        <v>56</v>
      </c>
      <c r="AH624" s="144">
        <v>269</v>
      </c>
      <c r="AI624" s="144" t="s">
        <v>62</v>
      </c>
      <c r="AJ624" s="144" t="s">
        <v>2385</v>
      </c>
      <c r="AK624" s="144" t="s">
        <v>62</v>
      </c>
      <c r="AL624" s="144" t="s">
        <v>57</v>
      </c>
      <c r="AM624" s="244" t="str">
        <f t="shared" si="23"/>
        <v>NA</v>
      </c>
      <c r="AN624" s="244" t="str">
        <f t="shared" si="23"/>
        <v>NA</v>
      </c>
      <c r="AO624" s="245">
        <v>44464</v>
      </c>
      <c r="AP624" s="245">
        <v>44910</v>
      </c>
      <c r="AQ624" s="144">
        <v>446</v>
      </c>
      <c r="AR624" s="144" t="s">
        <v>57</v>
      </c>
      <c r="AS624" s="144">
        <v>166</v>
      </c>
      <c r="AT624" s="144">
        <v>103</v>
      </c>
      <c r="AU624" s="220" t="str">
        <f>IF(AB624="Yes", "No", "")</f>
        <v>No</v>
      </c>
    </row>
    <row r="625" spans="1:47">
      <c r="A625" s="220">
        <v>624</v>
      </c>
      <c r="B625" s="144" t="s">
        <v>2596</v>
      </c>
      <c r="C625" s="144" t="s">
        <v>1382</v>
      </c>
      <c r="D625" s="144">
        <v>2023</v>
      </c>
      <c r="E625" s="144" t="s">
        <v>1047</v>
      </c>
      <c r="F625" s="144" t="s">
        <v>1522</v>
      </c>
      <c r="G625" s="144" t="s">
        <v>1523</v>
      </c>
      <c r="H625" s="144" t="s">
        <v>1524</v>
      </c>
      <c r="I625" s="144" t="s">
        <v>935</v>
      </c>
      <c r="J625" s="144">
        <v>19</v>
      </c>
      <c r="K625" s="144" t="s">
        <v>62</v>
      </c>
      <c r="L625" s="144" t="s">
        <v>62</v>
      </c>
      <c r="M625" s="144" t="s">
        <v>62</v>
      </c>
      <c r="N625" s="144" t="s">
        <v>56</v>
      </c>
      <c r="O625" s="144">
        <v>2</v>
      </c>
      <c r="P625" s="144" t="s">
        <v>438</v>
      </c>
      <c r="Q625" s="144" t="s">
        <v>2393</v>
      </c>
      <c r="R625" s="144" t="s">
        <v>2601</v>
      </c>
      <c r="S625" s="144" t="s">
        <v>56</v>
      </c>
      <c r="T625" s="144" t="s">
        <v>1525</v>
      </c>
      <c r="U625" s="144" t="s">
        <v>62</v>
      </c>
      <c r="V625" s="144" t="s">
        <v>57</v>
      </c>
      <c r="W625" s="144" t="s">
        <v>56</v>
      </c>
      <c r="X625" s="144" t="s">
        <v>1526</v>
      </c>
      <c r="Y625" s="144" t="s">
        <v>62</v>
      </c>
      <c r="Z625" s="144" t="s">
        <v>1527</v>
      </c>
      <c r="AA625" s="144" t="s">
        <v>56</v>
      </c>
      <c r="AB625" s="144" t="s">
        <v>56</v>
      </c>
      <c r="AC625" s="144" t="s">
        <v>56</v>
      </c>
      <c r="AD625" s="144" t="s">
        <v>984</v>
      </c>
      <c r="AE625" s="144" t="s">
        <v>57</v>
      </c>
      <c r="AF625" s="144"/>
      <c r="AG625" s="144" t="s">
        <v>56</v>
      </c>
      <c r="AH625" s="144">
        <v>106</v>
      </c>
      <c r="AI625" s="144" t="s">
        <v>62</v>
      </c>
      <c r="AJ625" s="144" t="s">
        <v>2385</v>
      </c>
      <c r="AK625" s="144" t="s">
        <v>62</v>
      </c>
      <c r="AL625" s="144" t="s">
        <v>57</v>
      </c>
      <c r="AM625" s="246" t="str">
        <f t="shared" si="23"/>
        <v>NA</v>
      </c>
      <c r="AN625" s="246" t="str">
        <f t="shared" si="23"/>
        <v>NA</v>
      </c>
      <c r="AO625" s="247">
        <v>44354</v>
      </c>
      <c r="AP625" s="247">
        <v>44876</v>
      </c>
      <c r="AQ625" s="144">
        <v>522</v>
      </c>
      <c r="AR625" s="144" t="s">
        <v>57</v>
      </c>
      <c r="AS625" s="144">
        <v>46</v>
      </c>
      <c r="AT625" s="144">
        <v>60</v>
      </c>
      <c r="AU625" s="220" t="str">
        <f>IF(AB625="Yes", "No", "")</f>
        <v>No</v>
      </c>
    </row>
    <row r="626" spans="1:47">
      <c r="A626" s="220">
        <v>625</v>
      </c>
      <c r="B626" s="144" t="s">
        <v>2596</v>
      </c>
      <c r="C626" s="144" t="s">
        <v>1382</v>
      </c>
      <c r="D626" s="144">
        <v>2023</v>
      </c>
      <c r="E626" s="144" t="s">
        <v>1047</v>
      </c>
      <c r="F626" s="144" t="s">
        <v>1530</v>
      </c>
      <c r="G626" s="144" t="s">
        <v>1531</v>
      </c>
      <c r="H626" s="144" t="s">
        <v>1532</v>
      </c>
      <c r="I626" s="144" t="s">
        <v>975</v>
      </c>
      <c r="J626" s="144">
        <v>23</v>
      </c>
      <c r="K626" s="144" t="s">
        <v>2385</v>
      </c>
      <c r="L626" s="144" t="s">
        <v>2385</v>
      </c>
      <c r="M626" s="144" t="s">
        <v>2385</v>
      </c>
      <c r="N626" s="144" t="s">
        <v>2385</v>
      </c>
      <c r="O626" s="144" t="s">
        <v>57</v>
      </c>
      <c r="P626" s="144" t="s">
        <v>57</v>
      </c>
      <c r="Q626" s="144" t="s">
        <v>57</v>
      </c>
      <c r="R626" s="144" t="s">
        <v>57</v>
      </c>
      <c r="S626" s="144" t="s">
        <v>2385</v>
      </c>
      <c r="T626" s="144" t="s">
        <v>57</v>
      </c>
      <c r="U626" s="144" t="s">
        <v>2385</v>
      </c>
      <c r="V626" s="144" t="s">
        <v>57</v>
      </c>
      <c r="W626" s="144" t="s">
        <v>2385</v>
      </c>
      <c r="X626" s="144" t="s">
        <v>57</v>
      </c>
      <c r="Y626" s="144" t="s">
        <v>2385</v>
      </c>
      <c r="Z626" s="144" t="s">
        <v>1533</v>
      </c>
      <c r="AA626" s="144" t="s">
        <v>57</v>
      </c>
      <c r="AB626" s="144" t="s">
        <v>2385</v>
      </c>
      <c r="AC626" s="144" t="s">
        <v>57</v>
      </c>
      <c r="AD626" s="144" t="s">
        <v>2385</v>
      </c>
      <c r="AE626" s="144" t="s">
        <v>57</v>
      </c>
      <c r="AF626" s="144"/>
      <c r="AG626" s="144" t="s">
        <v>57</v>
      </c>
      <c r="AH626" s="144" t="s">
        <v>57</v>
      </c>
      <c r="AI626" s="144" t="s">
        <v>2385</v>
      </c>
      <c r="AJ626" s="144" t="s">
        <v>2385</v>
      </c>
      <c r="AK626" s="144" t="s">
        <v>2385</v>
      </c>
      <c r="AL626" s="144" t="s">
        <v>57</v>
      </c>
      <c r="AM626" s="244" t="str">
        <f t="shared" si="23"/>
        <v>NA</v>
      </c>
      <c r="AN626" s="244" t="str">
        <f t="shared" si="23"/>
        <v>NA</v>
      </c>
      <c r="AO626" s="245">
        <v>44691</v>
      </c>
      <c r="AP626" s="245">
        <v>44874</v>
      </c>
      <c r="AQ626" s="144">
        <v>183</v>
      </c>
      <c r="AR626" s="144" t="s">
        <v>57</v>
      </c>
      <c r="AS626" s="144" t="s">
        <v>57</v>
      </c>
      <c r="AT626" s="144" t="s">
        <v>57</v>
      </c>
      <c r="AU626" s="220" t="str">
        <f>IF(OR(AB626="NA"), "NA", IF(OR(AB626="Yes", AB626="yes"), "No", IF(AND(I626="Original", AB626="No"), "?", "")))</f>
        <v>NA</v>
      </c>
    </row>
    <row r="627" spans="1:47">
      <c r="A627" s="220">
        <v>626</v>
      </c>
      <c r="B627" s="144" t="s">
        <v>2596</v>
      </c>
      <c r="C627" s="144" t="s">
        <v>1382</v>
      </c>
      <c r="D627" s="144">
        <v>2023</v>
      </c>
      <c r="E627" s="144" t="s">
        <v>1047</v>
      </c>
      <c r="F627" s="144" t="s">
        <v>1535</v>
      </c>
      <c r="G627" s="144" t="s">
        <v>1536</v>
      </c>
      <c r="H627" s="144" t="s">
        <v>1537</v>
      </c>
      <c r="I627" s="144" t="s">
        <v>935</v>
      </c>
      <c r="J627" s="144">
        <v>13</v>
      </c>
      <c r="K627" s="144" t="s">
        <v>62</v>
      </c>
      <c r="L627" s="144" t="s">
        <v>62</v>
      </c>
      <c r="M627" s="144" t="s">
        <v>62</v>
      </c>
      <c r="N627" s="144" t="s">
        <v>62</v>
      </c>
      <c r="O627" s="144" t="s">
        <v>57</v>
      </c>
      <c r="P627" s="144" t="s">
        <v>57</v>
      </c>
      <c r="Q627" s="144" t="s">
        <v>57</v>
      </c>
      <c r="R627" s="144" t="s">
        <v>57</v>
      </c>
      <c r="S627" s="144" t="s">
        <v>56</v>
      </c>
      <c r="T627" s="144" t="s">
        <v>2602</v>
      </c>
      <c r="U627" s="144" t="s">
        <v>62</v>
      </c>
      <c r="V627" s="144" t="s">
        <v>57</v>
      </c>
      <c r="W627" s="144" t="s">
        <v>62</v>
      </c>
      <c r="X627" s="144" t="s">
        <v>57</v>
      </c>
      <c r="Y627" s="144" t="s">
        <v>62</v>
      </c>
      <c r="Z627" s="144" t="s">
        <v>1539</v>
      </c>
      <c r="AA627" s="144" t="s">
        <v>56</v>
      </c>
      <c r="AB627" s="144" t="s">
        <v>56</v>
      </c>
      <c r="AC627" s="144" t="s">
        <v>56</v>
      </c>
      <c r="AD627" s="144" t="s">
        <v>962</v>
      </c>
      <c r="AE627" s="144" t="s">
        <v>1540</v>
      </c>
      <c r="AF627" s="144"/>
      <c r="AG627" s="144" t="s">
        <v>56</v>
      </c>
      <c r="AH627" s="144">
        <v>104</v>
      </c>
      <c r="AI627" s="144" t="s">
        <v>62</v>
      </c>
      <c r="AJ627" s="144" t="s">
        <v>2385</v>
      </c>
      <c r="AK627" s="144" t="s">
        <v>62</v>
      </c>
      <c r="AL627" s="144" t="s">
        <v>57</v>
      </c>
      <c r="AM627" s="246" t="str">
        <f t="shared" si="23"/>
        <v>NA</v>
      </c>
      <c r="AN627" s="246" t="str">
        <f t="shared" si="23"/>
        <v>NA</v>
      </c>
      <c r="AO627" s="247">
        <v>44519</v>
      </c>
      <c r="AP627" s="247">
        <v>44861</v>
      </c>
      <c r="AQ627" s="144">
        <v>342</v>
      </c>
      <c r="AR627" s="144" t="s">
        <v>57</v>
      </c>
      <c r="AS627" s="144">
        <v>46</v>
      </c>
      <c r="AT627" s="144">
        <v>58</v>
      </c>
      <c r="AU627" s="220" t="str">
        <f>IF(AB627="Yes", "No", "")</f>
        <v>No</v>
      </c>
    </row>
    <row r="628" spans="1:47">
      <c r="A628" s="220">
        <v>627</v>
      </c>
      <c r="B628" s="144" t="s">
        <v>2596</v>
      </c>
      <c r="C628" s="144" t="s">
        <v>1382</v>
      </c>
      <c r="D628" s="144">
        <v>2023</v>
      </c>
      <c r="E628" s="144" t="s">
        <v>1047</v>
      </c>
      <c r="F628" s="144" t="s">
        <v>1542</v>
      </c>
      <c r="G628" s="144" t="s">
        <v>1543</v>
      </c>
      <c r="H628" s="144" t="s">
        <v>2398</v>
      </c>
      <c r="I628" s="144" t="s">
        <v>4421</v>
      </c>
      <c r="J628" s="144">
        <v>25</v>
      </c>
      <c r="K628" s="144" t="s">
        <v>2385</v>
      </c>
      <c r="L628" s="144" t="s">
        <v>2385</v>
      </c>
      <c r="M628" s="144" t="s">
        <v>2385</v>
      </c>
      <c r="N628" s="144" t="s">
        <v>2385</v>
      </c>
      <c r="O628" s="144" t="s">
        <v>57</v>
      </c>
      <c r="P628" s="144" t="s">
        <v>57</v>
      </c>
      <c r="Q628" s="144" t="s">
        <v>57</v>
      </c>
      <c r="R628" s="144" t="s">
        <v>57</v>
      </c>
      <c r="S628" s="144" t="s">
        <v>2385</v>
      </c>
      <c r="T628" s="144" t="s">
        <v>57</v>
      </c>
      <c r="U628" s="144" t="s">
        <v>2385</v>
      </c>
      <c r="V628" s="144" t="s">
        <v>57</v>
      </c>
      <c r="W628" s="144" t="s">
        <v>2385</v>
      </c>
      <c r="X628" s="144" t="s">
        <v>57</v>
      </c>
      <c r="Y628" s="144" t="s">
        <v>2385</v>
      </c>
      <c r="Z628" s="144" t="s">
        <v>1546</v>
      </c>
      <c r="AA628" s="144" t="s">
        <v>57</v>
      </c>
      <c r="AB628" s="144" t="s">
        <v>2385</v>
      </c>
      <c r="AC628" s="144" t="s">
        <v>57</v>
      </c>
      <c r="AD628" s="144" t="s">
        <v>2385</v>
      </c>
      <c r="AE628" s="144" t="s">
        <v>57</v>
      </c>
      <c r="AF628" s="144"/>
      <c r="AG628" s="144" t="s">
        <v>57</v>
      </c>
      <c r="AH628" s="144" t="s">
        <v>57</v>
      </c>
      <c r="AI628" s="144" t="s">
        <v>2385</v>
      </c>
      <c r="AJ628" s="144" t="s">
        <v>2385</v>
      </c>
      <c r="AK628" s="144" t="s">
        <v>2385</v>
      </c>
      <c r="AL628" s="144" t="s">
        <v>57</v>
      </c>
      <c r="AM628" s="244" t="str">
        <f t="shared" si="23"/>
        <v>NA</v>
      </c>
      <c r="AN628" s="244" t="str">
        <f t="shared" si="23"/>
        <v>NA</v>
      </c>
      <c r="AO628" s="245">
        <v>44730</v>
      </c>
      <c r="AP628" s="245">
        <v>44893</v>
      </c>
      <c r="AQ628" s="144">
        <v>163</v>
      </c>
      <c r="AR628" s="144" t="s">
        <v>57</v>
      </c>
      <c r="AS628" s="144" t="s">
        <v>57</v>
      </c>
      <c r="AT628" s="144" t="s">
        <v>57</v>
      </c>
      <c r="AU628" s="220" t="str">
        <f t="shared" ref="AU628:AU633" si="24">IF(OR(AB628="NA"), "NA", IF(OR(AB628="Yes", AB628="yes"), "No", IF(AND(I628="Original", AB628="No"), "?", "")))</f>
        <v>NA</v>
      </c>
    </row>
    <row r="629" spans="1:47">
      <c r="A629" s="220">
        <v>628</v>
      </c>
      <c r="B629" s="144" t="s">
        <v>2596</v>
      </c>
      <c r="C629" s="144" t="s">
        <v>1382</v>
      </c>
      <c r="D629" s="144">
        <v>2023</v>
      </c>
      <c r="E629" s="144" t="s">
        <v>1047</v>
      </c>
      <c r="F629" s="144" t="s">
        <v>1549</v>
      </c>
      <c r="G629" s="144" t="s">
        <v>1550</v>
      </c>
      <c r="H629" s="144" t="s">
        <v>1551</v>
      </c>
      <c r="I629" s="144" t="s">
        <v>4421</v>
      </c>
      <c r="J629" s="144">
        <v>25</v>
      </c>
      <c r="K629" s="144" t="s">
        <v>2385</v>
      </c>
      <c r="L629" s="144" t="s">
        <v>2385</v>
      </c>
      <c r="M629" s="144" t="s">
        <v>2385</v>
      </c>
      <c r="N629" s="144" t="s">
        <v>2385</v>
      </c>
      <c r="O629" s="144" t="s">
        <v>57</v>
      </c>
      <c r="P629" s="144" t="s">
        <v>57</v>
      </c>
      <c r="Q629" s="144" t="s">
        <v>57</v>
      </c>
      <c r="R629" s="144" t="s">
        <v>57</v>
      </c>
      <c r="S629" s="144" t="s">
        <v>2385</v>
      </c>
      <c r="T629" s="144" t="s">
        <v>57</v>
      </c>
      <c r="U629" s="144" t="s">
        <v>2385</v>
      </c>
      <c r="V629" s="144" t="s">
        <v>57</v>
      </c>
      <c r="W629" s="144" t="s">
        <v>2385</v>
      </c>
      <c r="X629" s="144" t="s">
        <v>57</v>
      </c>
      <c r="Y629" s="144" t="s">
        <v>2385</v>
      </c>
      <c r="Z629" s="144" t="s">
        <v>1552</v>
      </c>
      <c r="AA629" s="144" t="s">
        <v>57</v>
      </c>
      <c r="AB629" s="144" t="s">
        <v>2385</v>
      </c>
      <c r="AC629" s="144" t="s">
        <v>57</v>
      </c>
      <c r="AD629" s="144" t="s">
        <v>2385</v>
      </c>
      <c r="AE629" s="144" t="s">
        <v>57</v>
      </c>
      <c r="AF629" s="144"/>
      <c r="AG629" s="144" t="s">
        <v>57</v>
      </c>
      <c r="AH629" s="144" t="s">
        <v>57</v>
      </c>
      <c r="AI629" s="144" t="s">
        <v>2385</v>
      </c>
      <c r="AJ629" s="144" t="s">
        <v>2385</v>
      </c>
      <c r="AK629" s="144" t="s">
        <v>2385</v>
      </c>
      <c r="AL629" s="144" t="s">
        <v>57</v>
      </c>
      <c r="AM629" s="246" t="str">
        <f t="shared" si="23"/>
        <v>NA</v>
      </c>
      <c r="AN629" s="246" t="str">
        <f t="shared" si="23"/>
        <v>NA</v>
      </c>
      <c r="AO629" s="247">
        <v>44761</v>
      </c>
      <c r="AP629" s="247">
        <v>44893</v>
      </c>
      <c r="AQ629" s="144">
        <v>132</v>
      </c>
      <c r="AR629" s="144" t="s">
        <v>57</v>
      </c>
      <c r="AS629" s="144" t="s">
        <v>57</v>
      </c>
      <c r="AT629" s="144" t="s">
        <v>57</v>
      </c>
      <c r="AU629" s="220" t="str">
        <f t="shared" si="24"/>
        <v>NA</v>
      </c>
    </row>
    <row r="630" spans="1:47">
      <c r="A630" s="220">
        <v>629</v>
      </c>
      <c r="B630" s="144" t="s">
        <v>2596</v>
      </c>
      <c r="C630" s="144" t="s">
        <v>1382</v>
      </c>
      <c r="D630" s="144">
        <v>2023</v>
      </c>
      <c r="E630" s="144" t="s">
        <v>1047</v>
      </c>
      <c r="F630" s="144" t="s">
        <v>1553</v>
      </c>
      <c r="G630" s="144" t="s">
        <v>1554</v>
      </c>
      <c r="H630" s="144" t="s">
        <v>2400</v>
      </c>
      <c r="I630" s="144" t="s">
        <v>4421</v>
      </c>
      <c r="J630" s="144">
        <v>25</v>
      </c>
      <c r="K630" s="144" t="s">
        <v>2385</v>
      </c>
      <c r="L630" s="144" t="s">
        <v>2385</v>
      </c>
      <c r="M630" s="144" t="s">
        <v>2385</v>
      </c>
      <c r="N630" s="144" t="s">
        <v>2385</v>
      </c>
      <c r="O630" s="144" t="s">
        <v>57</v>
      </c>
      <c r="P630" s="144" t="s">
        <v>57</v>
      </c>
      <c r="Q630" s="144" t="s">
        <v>57</v>
      </c>
      <c r="R630" s="144" t="s">
        <v>57</v>
      </c>
      <c r="S630" s="144" t="s">
        <v>2385</v>
      </c>
      <c r="T630" s="144" t="s">
        <v>57</v>
      </c>
      <c r="U630" s="144" t="s">
        <v>2385</v>
      </c>
      <c r="V630" s="144" t="s">
        <v>57</v>
      </c>
      <c r="W630" s="144" t="s">
        <v>2385</v>
      </c>
      <c r="X630" s="144" t="s">
        <v>57</v>
      </c>
      <c r="Y630" s="144" t="s">
        <v>2385</v>
      </c>
      <c r="Z630" s="144" t="s">
        <v>1556</v>
      </c>
      <c r="AA630" s="144" t="s">
        <v>57</v>
      </c>
      <c r="AB630" s="144" t="s">
        <v>2385</v>
      </c>
      <c r="AC630" s="144" t="s">
        <v>57</v>
      </c>
      <c r="AD630" s="144" t="s">
        <v>2385</v>
      </c>
      <c r="AE630" s="144" t="s">
        <v>57</v>
      </c>
      <c r="AF630" s="144"/>
      <c r="AG630" s="144" t="s">
        <v>57</v>
      </c>
      <c r="AH630" s="144" t="s">
        <v>57</v>
      </c>
      <c r="AI630" s="144" t="s">
        <v>2385</v>
      </c>
      <c r="AJ630" s="144" t="s">
        <v>2385</v>
      </c>
      <c r="AK630" s="144" t="s">
        <v>2385</v>
      </c>
      <c r="AL630" s="144" t="s">
        <v>57</v>
      </c>
      <c r="AM630" s="244" t="str">
        <f t="shared" si="23"/>
        <v>NA</v>
      </c>
      <c r="AN630" s="244" t="str">
        <f t="shared" si="23"/>
        <v>NA</v>
      </c>
      <c r="AO630" s="245">
        <v>44787</v>
      </c>
      <c r="AP630" s="245">
        <v>44903</v>
      </c>
      <c r="AQ630" s="144">
        <v>116</v>
      </c>
      <c r="AR630" s="144" t="s">
        <v>57</v>
      </c>
      <c r="AS630" s="144" t="s">
        <v>57</v>
      </c>
      <c r="AT630" s="144" t="s">
        <v>57</v>
      </c>
      <c r="AU630" s="220" t="str">
        <f t="shared" si="24"/>
        <v>NA</v>
      </c>
    </row>
    <row r="631" spans="1:47">
      <c r="A631" s="220">
        <v>630</v>
      </c>
      <c r="B631" s="144" t="s">
        <v>2596</v>
      </c>
      <c r="C631" s="144" t="s">
        <v>1382</v>
      </c>
      <c r="D631" s="144">
        <v>2023</v>
      </c>
      <c r="E631" s="144" t="s">
        <v>1047</v>
      </c>
      <c r="F631" s="144" t="s">
        <v>1559</v>
      </c>
      <c r="G631" s="144" t="s">
        <v>1560</v>
      </c>
      <c r="H631" s="144" t="s">
        <v>1561</v>
      </c>
      <c r="I631" s="144" t="s">
        <v>4421</v>
      </c>
      <c r="J631" s="144">
        <v>25</v>
      </c>
      <c r="K631" s="144" t="s">
        <v>2385</v>
      </c>
      <c r="L631" s="144" t="s">
        <v>2385</v>
      </c>
      <c r="M631" s="144" t="s">
        <v>2385</v>
      </c>
      <c r="N631" s="144" t="s">
        <v>2385</v>
      </c>
      <c r="O631" s="144" t="s">
        <v>57</v>
      </c>
      <c r="P631" s="144" t="s">
        <v>57</v>
      </c>
      <c r="Q631" s="144" t="s">
        <v>57</v>
      </c>
      <c r="R631" s="144" t="s">
        <v>57</v>
      </c>
      <c r="S631" s="144" t="s">
        <v>2385</v>
      </c>
      <c r="T631" s="144" t="s">
        <v>57</v>
      </c>
      <c r="U631" s="144" t="s">
        <v>2385</v>
      </c>
      <c r="V631" s="144" t="s">
        <v>57</v>
      </c>
      <c r="W631" s="144" t="s">
        <v>2385</v>
      </c>
      <c r="X631" s="144" t="s">
        <v>57</v>
      </c>
      <c r="Y631" s="144" t="s">
        <v>2385</v>
      </c>
      <c r="Z631" s="144" t="s">
        <v>1562</v>
      </c>
      <c r="AA631" s="144" t="s">
        <v>57</v>
      </c>
      <c r="AB631" s="144" t="s">
        <v>2385</v>
      </c>
      <c r="AC631" s="144" t="s">
        <v>57</v>
      </c>
      <c r="AD631" s="144" t="s">
        <v>2385</v>
      </c>
      <c r="AE631" s="144" t="s">
        <v>57</v>
      </c>
      <c r="AF631" s="144"/>
      <c r="AG631" s="144" t="s">
        <v>57</v>
      </c>
      <c r="AH631" s="144" t="s">
        <v>57</v>
      </c>
      <c r="AI631" s="144" t="s">
        <v>2385</v>
      </c>
      <c r="AJ631" s="144" t="s">
        <v>2385</v>
      </c>
      <c r="AK631" s="144" t="s">
        <v>2385</v>
      </c>
      <c r="AL631" s="144" t="s">
        <v>57</v>
      </c>
      <c r="AM631" s="246" t="str">
        <f t="shared" si="23"/>
        <v>NA</v>
      </c>
      <c r="AN631" s="246" t="str">
        <f t="shared" si="23"/>
        <v>NA</v>
      </c>
      <c r="AO631" s="247">
        <v>44820</v>
      </c>
      <c r="AP631" s="247">
        <v>44908</v>
      </c>
      <c r="AQ631" s="144">
        <v>88</v>
      </c>
      <c r="AR631" s="144" t="s">
        <v>57</v>
      </c>
      <c r="AS631" s="144" t="s">
        <v>57</v>
      </c>
      <c r="AT631" s="144" t="s">
        <v>57</v>
      </c>
      <c r="AU631" s="220" t="str">
        <f t="shared" si="24"/>
        <v>NA</v>
      </c>
    </row>
    <row r="632" spans="1:47">
      <c r="A632" s="220">
        <v>631</v>
      </c>
      <c r="B632" s="144" t="s">
        <v>2596</v>
      </c>
      <c r="C632" s="144" t="s">
        <v>1382</v>
      </c>
      <c r="D632" s="144">
        <v>2023</v>
      </c>
      <c r="E632" s="144" t="s">
        <v>1047</v>
      </c>
      <c r="F632" s="144" t="s">
        <v>57</v>
      </c>
      <c r="G632" s="144" t="s">
        <v>1565</v>
      </c>
      <c r="H632" s="144" t="s">
        <v>1566</v>
      </c>
      <c r="I632" s="144" t="s">
        <v>2597</v>
      </c>
      <c r="J632" s="144">
        <v>25</v>
      </c>
      <c r="K632" s="144" t="s">
        <v>2385</v>
      </c>
      <c r="L632" s="144" t="s">
        <v>2385</v>
      </c>
      <c r="M632" s="144" t="s">
        <v>2385</v>
      </c>
      <c r="N632" s="144" t="s">
        <v>2385</v>
      </c>
      <c r="O632" s="144" t="s">
        <v>57</v>
      </c>
      <c r="P632" s="144" t="s">
        <v>57</v>
      </c>
      <c r="Q632" s="144" t="s">
        <v>57</v>
      </c>
      <c r="R632" s="144" t="s">
        <v>57</v>
      </c>
      <c r="S632" s="144" t="s">
        <v>2385</v>
      </c>
      <c r="T632" s="144" t="s">
        <v>57</v>
      </c>
      <c r="U632" s="144" t="s">
        <v>62</v>
      </c>
      <c r="V632" s="144" t="s">
        <v>57</v>
      </c>
      <c r="W632" s="144" t="s">
        <v>62</v>
      </c>
      <c r="X632" s="144" t="s">
        <v>57</v>
      </c>
      <c r="Y632" s="144" t="s">
        <v>2385</v>
      </c>
      <c r="Z632" s="144" t="s">
        <v>57</v>
      </c>
      <c r="AA632" s="144" t="s">
        <v>57</v>
      </c>
      <c r="AB632" s="144" t="s">
        <v>2385</v>
      </c>
      <c r="AC632" s="144" t="s">
        <v>57</v>
      </c>
      <c r="AD632" s="144" t="s">
        <v>2385</v>
      </c>
      <c r="AE632" s="144" t="s">
        <v>57</v>
      </c>
      <c r="AF632" s="144"/>
      <c r="AG632" s="144" t="s">
        <v>57</v>
      </c>
      <c r="AH632" s="144" t="s">
        <v>57</v>
      </c>
      <c r="AI632" s="144" t="s">
        <v>2385</v>
      </c>
      <c r="AJ632" s="144" t="s">
        <v>2385</v>
      </c>
      <c r="AK632" s="144" t="s">
        <v>2385</v>
      </c>
      <c r="AL632" s="144" t="s">
        <v>57</v>
      </c>
      <c r="AM632" s="244" t="s">
        <v>57</v>
      </c>
      <c r="AN632" s="244" t="s">
        <v>57</v>
      </c>
      <c r="AO632" s="245">
        <v>44931</v>
      </c>
      <c r="AP632" s="245">
        <v>44963</v>
      </c>
      <c r="AQ632" s="144">
        <v>32</v>
      </c>
      <c r="AR632" s="144" t="s">
        <v>57</v>
      </c>
      <c r="AS632" s="144" t="s">
        <v>57</v>
      </c>
      <c r="AT632" s="144" t="s">
        <v>57</v>
      </c>
      <c r="AU632" s="220" t="str">
        <f t="shared" si="24"/>
        <v>NA</v>
      </c>
    </row>
    <row r="633" spans="1:47">
      <c r="A633" s="220">
        <v>632</v>
      </c>
      <c r="B633" s="144" t="s">
        <v>2596</v>
      </c>
      <c r="C633" s="144" t="s">
        <v>1382</v>
      </c>
      <c r="D633" s="144">
        <v>2023</v>
      </c>
      <c r="E633" s="144" t="s">
        <v>954</v>
      </c>
      <c r="F633" s="144" t="s">
        <v>1569</v>
      </c>
      <c r="G633" s="144" t="s">
        <v>1570</v>
      </c>
      <c r="H633" s="144" t="s">
        <v>1571</v>
      </c>
      <c r="I633" s="144" t="s">
        <v>935</v>
      </c>
      <c r="J633" s="144">
        <v>4</v>
      </c>
      <c r="K633" s="144" t="s">
        <v>62</v>
      </c>
      <c r="L633" s="144" t="s">
        <v>62</v>
      </c>
      <c r="M633" s="144" t="s">
        <v>62</v>
      </c>
      <c r="N633" s="144" t="s">
        <v>62</v>
      </c>
      <c r="O633" s="144" t="s">
        <v>57</v>
      </c>
      <c r="P633" s="144" t="s">
        <v>57</v>
      </c>
      <c r="Q633" s="144" t="s">
        <v>57</v>
      </c>
      <c r="R633" s="144" t="s">
        <v>57</v>
      </c>
      <c r="S633" s="144" t="s">
        <v>56</v>
      </c>
      <c r="T633" s="144" t="s">
        <v>1572</v>
      </c>
      <c r="U633" s="144" t="s">
        <v>62</v>
      </c>
      <c r="V633" s="144" t="s">
        <v>57</v>
      </c>
      <c r="W633" s="144" t="s">
        <v>56</v>
      </c>
      <c r="X633" s="144" t="s">
        <v>1573</v>
      </c>
      <c r="Y633" s="144" t="s">
        <v>62</v>
      </c>
      <c r="Z633" s="144" t="s">
        <v>1574</v>
      </c>
      <c r="AA633" s="144" t="s">
        <v>56</v>
      </c>
      <c r="AB633" s="144" t="s">
        <v>56</v>
      </c>
      <c r="AC633" s="144" t="s">
        <v>56</v>
      </c>
      <c r="AD633" s="144" t="s">
        <v>984</v>
      </c>
      <c r="AE633" s="144" t="s">
        <v>57</v>
      </c>
      <c r="AF633" s="144"/>
      <c r="AG633" s="144" t="s">
        <v>56</v>
      </c>
      <c r="AH633" s="144">
        <v>1397</v>
      </c>
      <c r="AI633" s="144" t="s">
        <v>62</v>
      </c>
      <c r="AJ633" s="144" t="s">
        <v>2385</v>
      </c>
      <c r="AK633" s="144" t="s">
        <v>62</v>
      </c>
      <c r="AL633" s="144" t="s">
        <v>57</v>
      </c>
      <c r="AM633" s="246" t="s">
        <v>57</v>
      </c>
      <c r="AN633" s="246" t="s">
        <v>57</v>
      </c>
      <c r="AO633" s="247">
        <v>44560</v>
      </c>
      <c r="AP633" s="247">
        <v>44945</v>
      </c>
      <c r="AQ633" s="144">
        <v>385</v>
      </c>
      <c r="AR633" s="144" t="s">
        <v>57</v>
      </c>
      <c r="AS633" s="144">
        <v>641</v>
      </c>
      <c r="AT633" s="144">
        <v>756</v>
      </c>
      <c r="AU633" s="220" t="str">
        <f t="shared" si="24"/>
        <v>No</v>
      </c>
    </row>
    <row r="634" spans="1:47">
      <c r="A634" s="220">
        <v>633</v>
      </c>
      <c r="B634" s="144" t="s">
        <v>2596</v>
      </c>
      <c r="C634" s="144" t="s">
        <v>1382</v>
      </c>
      <c r="D634" s="144">
        <v>2023</v>
      </c>
      <c r="E634" s="144" t="s">
        <v>954</v>
      </c>
      <c r="F634" s="144" t="s">
        <v>100</v>
      </c>
      <c r="G634" s="144" t="s">
        <v>1577</v>
      </c>
      <c r="H634" s="144" t="s">
        <v>1578</v>
      </c>
      <c r="I634" s="144" t="s">
        <v>935</v>
      </c>
      <c r="J634" s="144">
        <v>7</v>
      </c>
      <c r="K634" s="144" t="s">
        <v>62</v>
      </c>
      <c r="L634" s="144" t="s">
        <v>62</v>
      </c>
      <c r="M634" s="144" t="s">
        <v>62</v>
      </c>
      <c r="N634" s="144" t="s">
        <v>56</v>
      </c>
      <c r="O634" s="144">
        <v>1</v>
      </c>
      <c r="P634" s="144" t="s">
        <v>170</v>
      </c>
      <c r="Q634" s="144" t="s">
        <v>1579</v>
      </c>
      <c r="R634" s="144" t="s">
        <v>1580</v>
      </c>
      <c r="S634" s="144" t="s">
        <v>56</v>
      </c>
      <c r="T634" s="144" t="s">
        <v>1581</v>
      </c>
      <c r="U634" s="144" t="s">
        <v>62</v>
      </c>
      <c r="V634" s="144" t="s">
        <v>57</v>
      </c>
      <c r="W634" s="144" t="s">
        <v>56</v>
      </c>
      <c r="X634" s="144" t="s">
        <v>2405</v>
      </c>
      <c r="Y634" s="144" t="s">
        <v>62</v>
      </c>
      <c r="Z634" s="144" t="s">
        <v>1583</v>
      </c>
      <c r="AA634" s="144" t="s">
        <v>56</v>
      </c>
      <c r="AB634" s="144" t="s">
        <v>56</v>
      </c>
      <c r="AC634" s="144" t="s">
        <v>56</v>
      </c>
      <c r="AD634" s="144" t="s">
        <v>984</v>
      </c>
      <c r="AE634" s="144" t="s">
        <v>57</v>
      </c>
      <c r="AF634" s="144"/>
      <c r="AG634" s="144" t="s">
        <v>56</v>
      </c>
      <c r="AH634" s="144">
        <v>131127</v>
      </c>
      <c r="AI634" s="144" t="s">
        <v>62</v>
      </c>
      <c r="AJ634" s="144" t="s">
        <v>2385</v>
      </c>
      <c r="AK634" s="144" t="s">
        <v>62</v>
      </c>
      <c r="AL634" s="144" t="s">
        <v>57</v>
      </c>
      <c r="AM634" s="244" t="s">
        <v>57</v>
      </c>
      <c r="AN634" s="244" t="s">
        <v>2385</v>
      </c>
      <c r="AO634" s="245">
        <v>44608</v>
      </c>
      <c r="AP634" s="245">
        <v>44931</v>
      </c>
      <c r="AQ634" s="144">
        <v>323</v>
      </c>
      <c r="AR634" s="144" t="s">
        <v>57</v>
      </c>
      <c r="AS634" s="144">
        <v>98739</v>
      </c>
      <c r="AT634" s="144">
        <v>32388</v>
      </c>
      <c r="AU634" s="220" t="str">
        <f>IF(AB634="Yes", "No", "")</f>
        <v>No</v>
      </c>
    </row>
    <row r="635" spans="1:47">
      <c r="A635" s="220">
        <v>634</v>
      </c>
      <c r="B635" s="144" t="s">
        <v>2596</v>
      </c>
      <c r="C635" s="144" t="s">
        <v>1382</v>
      </c>
      <c r="D635" s="144">
        <v>2023</v>
      </c>
      <c r="E635" s="144" t="s">
        <v>954</v>
      </c>
      <c r="F635" s="144" t="s">
        <v>1585</v>
      </c>
      <c r="G635" s="144" t="s">
        <v>1586</v>
      </c>
      <c r="H635" s="144" t="s">
        <v>1587</v>
      </c>
      <c r="I635" s="144" t="s">
        <v>935</v>
      </c>
      <c r="J635" s="144">
        <v>15</v>
      </c>
      <c r="K635" s="144" t="s">
        <v>62</v>
      </c>
      <c r="L635" s="144" t="s">
        <v>62</v>
      </c>
      <c r="M635" s="144" t="s">
        <v>62</v>
      </c>
      <c r="N635" s="144" t="s">
        <v>56</v>
      </c>
      <c r="O635" s="144">
        <v>2</v>
      </c>
      <c r="P635" s="144" t="s">
        <v>170</v>
      </c>
      <c r="Q635" s="144" t="s">
        <v>1588</v>
      </c>
      <c r="R635" s="144" t="s">
        <v>1589</v>
      </c>
      <c r="S635" s="144" t="s">
        <v>56</v>
      </c>
      <c r="T635" s="144" t="s">
        <v>1590</v>
      </c>
      <c r="U635" s="144" t="s">
        <v>56</v>
      </c>
      <c r="V635" s="144" t="s">
        <v>1591</v>
      </c>
      <c r="W635" s="144" t="s">
        <v>56</v>
      </c>
      <c r="X635" s="144" t="s">
        <v>1592</v>
      </c>
      <c r="Y635" s="144" t="s">
        <v>62</v>
      </c>
      <c r="Z635" s="144" t="s">
        <v>1593</v>
      </c>
      <c r="AA635" s="144" t="s">
        <v>56</v>
      </c>
      <c r="AB635" s="144" t="s">
        <v>56</v>
      </c>
      <c r="AC635" s="144" t="s">
        <v>56</v>
      </c>
      <c r="AD635" s="144" t="s">
        <v>2373</v>
      </c>
      <c r="AE635" s="144" t="s">
        <v>2603</v>
      </c>
      <c r="AF635" s="144"/>
      <c r="AG635" s="144" t="s">
        <v>56</v>
      </c>
      <c r="AH635" s="144">
        <v>101</v>
      </c>
      <c r="AI635" s="144" t="s">
        <v>62</v>
      </c>
      <c r="AJ635" s="144" t="s">
        <v>2385</v>
      </c>
      <c r="AK635" s="144" t="s">
        <v>62</v>
      </c>
      <c r="AL635" s="144" t="s">
        <v>57</v>
      </c>
      <c r="AM635" s="246" t="s">
        <v>57</v>
      </c>
      <c r="AN635" s="246" t="s">
        <v>57</v>
      </c>
      <c r="AO635" s="247">
        <v>44306</v>
      </c>
      <c r="AP635" s="247">
        <v>44942</v>
      </c>
      <c r="AQ635" s="144">
        <v>636</v>
      </c>
      <c r="AR635" s="144" t="s">
        <v>57</v>
      </c>
      <c r="AS635" s="144">
        <v>19</v>
      </c>
      <c r="AT635" s="144">
        <v>60</v>
      </c>
      <c r="AU635" s="220" t="str">
        <f>IF(AB635="Yes", "No", "")</f>
        <v>No</v>
      </c>
    </row>
    <row r="636" spans="1:47">
      <c r="A636" s="220">
        <v>635</v>
      </c>
      <c r="B636" s="144" t="s">
        <v>2596</v>
      </c>
      <c r="C636" s="144" t="s">
        <v>1382</v>
      </c>
      <c r="D636" s="144">
        <v>2023</v>
      </c>
      <c r="E636" s="144" t="s">
        <v>954</v>
      </c>
      <c r="F636" s="144" t="s">
        <v>1596</v>
      </c>
      <c r="G636" s="144" t="s">
        <v>1597</v>
      </c>
      <c r="H636" s="144" t="s">
        <v>1598</v>
      </c>
      <c r="I636" s="144" t="s">
        <v>935</v>
      </c>
      <c r="J636" s="144">
        <v>15</v>
      </c>
      <c r="K636" s="144" t="s">
        <v>62</v>
      </c>
      <c r="L636" s="144" t="s">
        <v>62</v>
      </c>
      <c r="M636" s="144" t="s">
        <v>62</v>
      </c>
      <c r="N636" s="144" t="s">
        <v>56</v>
      </c>
      <c r="O636" s="144">
        <v>1</v>
      </c>
      <c r="P636" s="144" t="s">
        <v>170</v>
      </c>
      <c r="Q636" s="144" t="s">
        <v>1599</v>
      </c>
      <c r="R636" s="144" t="s">
        <v>1600</v>
      </c>
      <c r="S636" s="144" t="s">
        <v>56</v>
      </c>
      <c r="T636" s="144" t="s">
        <v>1601</v>
      </c>
      <c r="U636" s="144" t="s">
        <v>62</v>
      </c>
      <c r="V636" s="144" t="s">
        <v>57</v>
      </c>
      <c r="W636" s="144" t="s">
        <v>56</v>
      </c>
      <c r="X636" s="144" t="s">
        <v>2412</v>
      </c>
      <c r="Y636" s="144" t="s">
        <v>62</v>
      </c>
      <c r="Z636" s="144" t="s">
        <v>1603</v>
      </c>
      <c r="AA636" s="144" t="s">
        <v>62</v>
      </c>
      <c r="AB636" s="144" t="s">
        <v>56</v>
      </c>
      <c r="AC636" s="144" t="s">
        <v>56</v>
      </c>
      <c r="AD636" s="144" t="s">
        <v>962</v>
      </c>
      <c r="AE636" s="144" t="s">
        <v>2604</v>
      </c>
      <c r="AF636" s="144"/>
      <c r="AG636" s="144" t="s">
        <v>56</v>
      </c>
      <c r="AH636" s="144">
        <v>1549</v>
      </c>
      <c r="AI636" s="144" t="s">
        <v>62</v>
      </c>
      <c r="AJ636" s="144" t="s">
        <v>2385</v>
      </c>
      <c r="AK636" s="144" t="s">
        <v>62</v>
      </c>
      <c r="AL636" s="144" t="s">
        <v>57</v>
      </c>
      <c r="AM636" s="244" t="s">
        <v>57</v>
      </c>
      <c r="AN636" s="244" t="s">
        <v>57</v>
      </c>
      <c r="AO636" s="245">
        <v>44536</v>
      </c>
      <c r="AP636" s="245">
        <v>44933</v>
      </c>
      <c r="AQ636" s="144">
        <v>397</v>
      </c>
      <c r="AR636" s="144" t="s">
        <v>57</v>
      </c>
      <c r="AS636" s="144">
        <v>756</v>
      </c>
      <c r="AT636" s="144">
        <v>793</v>
      </c>
      <c r="AU636" s="220" t="str">
        <f>IF(AB636="Yes", "No", "")</f>
        <v>No</v>
      </c>
    </row>
    <row r="637" spans="1:47">
      <c r="A637" s="220">
        <v>636</v>
      </c>
      <c r="B637" s="144" t="s">
        <v>2596</v>
      </c>
      <c r="C637" s="144" t="s">
        <v>1382</v>
      </c>
      <c r="D637" s="144">
        <v>2023</v>
      </c>
      <c r="E637" s="144" t="s">
        <v>954</v>
      </c>
      <c r="F637" s="144" t="s">
        <v>1607</v>
      </c>
      <c r="G637" s="144" t="s">
        <v>1608</v>
      </c>
      <c r="H637" s="144" t="s">
        <v>1609</v>
      </c>
      <c r="I637" s="144" t="s">
        <v>929</v>
      </c>
      <c r="J637" s="144">
        <v>18</v>
      </c>
      <c r="K637" s="144" t="s">
        <v>56</v>
      </c>
      <c r="L637" s="144" t="s">
        <v>56</v>
      </c>
      <c r="M637" s="144" t="s">
        <v>2385</v>
      </c>
      <c r="N637" s="144" t="s">
        <v>2385</v>
      </c>
      <c r="O637" s="144" t="s">
        <v>57</v>
      </c>
      <c r="P637" s="144" t="s">
        <v>57</v>
      </c>
      <c r="Q637" s="144" t="s">
        <v>57</v>
      </c>
      <c r="R637" s="144" t="s">
        <v>57</v>
      </c>
      <c r="S637" s="144" t="s">
        <v>2385</v>
      </c>
      <c r="T637" s="144" t="s">
        <v>57</v>
      </c>
      <c r="U637" s="144" t="s">
        <v>62</v>
      </c>
      <c r="V637" s="144" t="s">
        <v>57</v>
      </c>
      <c r="W637" s="144" t="s">
        <v>56</v>
      </c>
      <c r="X637" s="144" t="s">
        <v>2414</v>
      </c>
      <c r="Y637" s="144" t="s">
        <v>62</v>
      </c>
      <c r="Z637" s="144" t="s">
        <v>1610</v>
      </c>
      <c r="AA637" s="144" t="s">
        <v>57</v>
      </c>
      <c r="AB637" s="144" t="s">
        <v>2385</v>
      </c>
      <c r="AC637" s="144" t="s">
        <v>57</v>
      </c>
      <c r="AD637" s="144" t="s">
        <v>2385</v>
      </c>
      <c r="AE637" s="144" t="s">
        <v>57</v>
      </c>
      <c r="AF637" s="144"/>
      <c r="AG637" s="144" t="s">
        <v>57</v>
      </c>
      <c r="AH637" s="144" t="s">
        <v>57</v>
      </c>
      <c r="AI637" s="144" t="s">
        <v>2385</v>
      </c>
      <c r="AJ637" s="144" t="s">
        <v>2385</v>
      </c>
      <c r="AK637" s="144" t="s">
        <v>2385</v>
      </c>
      <c r="AL637" s="144" t="s">
        <v>57</v>
      </c>
      <c r="AM637" s="246" t="s">
        <v>57</v>
      </c>
      <c r="AN637" s="246" t="s">
        <v>57</v>
      </c>
      <c r="AO637" s="247">
        <v>44706</v>
      </c>
      <c r="AP637" s="247">
        <v>44935</v>
      </c>
      <c r="AQ637" s="144">
        <v>229</v>
      </c>
      <c r="AR637" s="144" t="s">
        <v>57</v>
      </c>
      <c r="AS637" s="144" t="s">
        <v>57</v>
      </c>
      <c r="AT637" s="144" t="s">
        <v>57</v>
      </c>
      <c r="AU637" s="220" t="str">
        <f>IF(OR(AB637="NA"), "NA", IF(OR(AB637="Yes", AB637="yes"), "No", IF(AND(I637="Original", AB637="No"), "?", "")))</f>
        <v>NA</v>
      </c>
    </row>
    <row r="638" spans="1:47">
      <c r="A638" s="220">
        <v>637</v>
      </c>
      <c r="B638" s="144" t="s">
        <v>2596</v>
      </c>
      <c r="C638" s="144" t="s">
        <v>1382</v>
      </c>
      <c r="D638" s="144">
        <v>2023</v>
      </c>
      <c r="E638" s="144" t="s">
        <v>954</v>
      </c>
      <c r="F638" s="144" t="s">
        <v>1613</v>
      </c>
      <c r="G638" s="144" t="s">
        <v>1614</v>
      </c>
      <c r="H638" s="144" t="s">
        <v>1615</v>
      </c>
      <c r="I638" s="144" t="s">
        <v>929</v>
      </c>
      <c r="J638" s="144">
        <v>18</v>
      </c>
      <c r="K638" s="144" t="s">
        <v>56</v>
      </c>
      <c r="L638" s="144" t="s">
        <v>56</v>
      </c>
      <c r="M638" s="144" t="s">
        <v>2385</v>
      </c>
      <c r="N638" s="144" t="s">
        <v>2385</v>
      </c>
      <c r="O638" s="144" t="s">
        <v>57</v>
      </c>
      <c r="P638" s="144" t="s">
        <v>57</v>
      </c>
      <c r="Q638" s="144" t="s">
        <v>57</v>
      </c>
      <c r="R638" s="144" t="s">
        <v>57</v>
      </c>
      <c r="S638" s="144" t="s">
        <v>2385</v>
      </c>
      <c r="T638" s="144" t="s">
        <v>57</v>
      </c>
      <c r="U638" s="144" t="s">
        <v>56</v>
      </c>
      <c r="V638" s="144" t="s">
        <v>2416</v>
      </c>
      <c r="W638" s="144" t="s">
        <v>56</v>
      </c>
      <c r="X638" s="144" t="s">
        <v>2417</v>
      </c>
      <c r="Y638" s="144" t="s">
        <v>62</v>
      </c>
      <c r="Z638" s="144" t="s">
        <v>1616</v>
      </c>
      <c r="AA638" s="144" t="s">
        <v>57</v>
      </c>
      <c r="AB638" s="144" t="s">
        <v>2385</v>
      </c>
      <c r="AC638" s="144" t="s">
        <v>57</v>
      </c>
      <c r="AD638" s="144" t="s">
        <v>2385</v>
      </c>
      <c r="AE638" s="144" t="s">
        <v>57</v>
      </c>
      <c r="AF638" s="144"/>
      <c r="AG638" s="144" t="s">
        <v>57</v>
      </c>
      <c r="AH638" s="144" t="s">
        <v>57</v>
      </c>
      <c r="AI638" s="144" t="s">
        <v>2385</v>
      </c>
      <c r="AJ638" s="144" t="s">
        <v>2385</v>
      </c>
      <c r="AK638" s="144" t="s">
        <v>2385</v>
      </c>
      <c r="AL638" s="144" t="s">
        <v>57</v>
      </c>
      <c r="AM638" s="244" t="str">
        <f>IF(OR($AK638="No",$AK638="NA"),"NA","à Remplir")</f>
        <v>NA</v>
      </c>
      <c r="AN638" s="244" t="str">
        <f>IF(OR($AK638="No",$AK638="NA"),"NA","à Remplir")</f>
        <v>NA</v>
      </c>
      <c r="AO638" s="245">
        <v>44396</v>
      </c>
      <c r="AP638" s="245">
        <v>44922</v>
      </c>
      <c r="AQ638" s="144">
        <v>526</v>
      </c>
      <c r="AR638" s="144" t="s">
        <v>57</v>
      </c>
      <c r="AS638" s="144" t="s">
        <v>57</v>
      </c>
      <c r="AT638" s="144" t="s">
        <v>57</v>
      </c>
      <c r="AU638" s="220" t="str">
        <f>IF(OR(AB638="NA"), "NA", IF(OR(AB638="Yes", AB638="yes"), "No", IF(AND(I638="Original", AB638="No"), "?", "")))</f>
        <v>NA</v>
      </c>
    </row>
    <row r="639" spans="1:47">
      <c r="A639" s="220">
        <v>638</v>
      </c>
      <c r="B639" s="144" t="s">
        <v>2596</v>
      </c>
      <c r="C639" s="144" t="s">
        <v>1382</v>
      </c>
      <c r="D639" s="144">
        <v>2023</v>
      </c>
      <c r="E639" s="144" t="s">
        <v>954</v>
      </c>
      <c r="F639" s="144" t="s">
        <v>1619</v>
      </c>
      <c r="G639" s="144" t="s">
        <v>1620</v>
      </c>
      <c r="H639" s="144" t="s">
        <v>1621</v>
      </c>
      <c r="I639" s="144" t="s">
        <v>935</v>
      </c>
      <c r="J639" s="144">
        <v>18</v>
      </c>
      <c r="K639" s="144" t="s">
        <v>62</v>
      </c>
      <c r="L639" s="144" t="s">
        <v>62</v>
      </c>
      <c r="M639" s="144" t="s">
        <v>62</v>
      </c>
      <c r="N639" s="144" t="s">
        <v>56</v>
      </c>
      <c r="O639" s="144">
        <v>1</v>
      </c>
      <c r="P639" s="144" t="s">
        <v>170</v>
      </c>
      <c r="Q639" s="144" t="s">
        <v>1622</v>
      </c>
      <c r="R639" s="144" t="s">
        <v>1623</v>
      </c>
      <c r="S639" s="144" t="s">
        <v>56</v>
      </c>
      <c r="T639" s="144" t="s">
        <v>1624</v>
      </c>
      <c r="U639" s="144" t="s">
        <v>56</v>
      </c>
      <c r="V639" s="144" t="s">
        <v>1625</v>
      </c>
      <c r="W639" s="144" t="s">
        <v>56</v>
      </c>
      <c r="X639" s="144" t="s">
        <v>2419</v>
      </c>
      <c r="Y639" s="144" t="s">
        <v>56</v>
      </c>
      <c r="Z639" s="144" t="s">
        <v>1627</v>
      </c>
      <c r="AA639" s="144" t="s">
        <v>62</v>
      </c>
      <c r="AB639" s="144" t="s">
        <v>56</v>
      </c>
      <c r="AC639" s="144" t="s">
        <v>56</v>
      </c>
      <c r="AD639" s="144" t="s">
        <v>984</v>
      </c>
      <c r="AE639" s="144" t="s">
        <v>57</v>
      </c>
      <c r="AF639" s="144"/>
      <c r="AG639" s="144" t="s">
        <v>56</v>
      </c>
      <c r="AH639" s="144">
        <v>66</v>
      </c>
      <c r="AI639" s="144" t="s">
        <v>62</v>
      </c>
      <c r="AJ639" s="144" t="s">
        <v>2385</v>
      </c>
      <c r="AK639" s="144" t="s">
        <v>62</v>
      </c>
      <c r="AL639" s="144" t="s">
        <v>57</v>
      </c>
      <c r="AM639" s="246" t="s">
        <v>57</v>
      </c>
      <c r="AN639" s="250" t="s">
        <v>57</v>
      </c>
      <c r="AO639" s="247">
        <v>44763</v>
      </c>
      <c r="AP639" s="247">
        <v>44928</v>
      </c>
      <c r="AQ639" s="144">
        <v>165</v>
      </c>
      <c r="AR639" s="144" t="s">
        <v>57</v>
      </c>
      <c r="AS639" s="144">
        <v>37</v>
      </c>
      <c r="AT639" s="144">
        <v>29</v>
      </c>
      <c r="AU639" s="220" t="str">
        <f>IF(AB639="Yes", "No", "")</f>
        <v>No</v>
      </c>
    </row>
    <row r="640" spans="1:47">
      <c r="A640" s="220">
        <v>639</v>
      </c>
      <c r="B640" s="144" t="s">
        <v>2596</v>
      </c>
      <c r="C640" s="144" t="s">
        <v>1382</v>
      </c>
      <c r="D640" s="144">
        <v>2023</v>
      </c>
      <c r="E640" s="144" t="s">
        <v>954</v>
      </c>
      <c r="F640" s="144" t="s">
        <v>1629</v>
      </c>
      <c r="G640" s="144" t="s">
        <v>1630</v>
      </c>
      <c r="H640" s="144" t="s">
        <v>1631</v>
      </c>
      <c r="I640" s="144" t="s">
        <v>935</v>
      </c>
      <c r="J640" s="144">
        <v>13</v>
      </c>
      <c r="K640" s="144" t="s">
        <v>62</v>
      </c>
      <c r="L640" s="144" t="s">
        <v>62</v>
      </c>
      <c r="M640" s="144" t="s">
        <v>62</v>
      </c>
      <c r="N640" s="144" t="s">
        <v>56</v>
      </c>
      <c r="O640" s="144">
        <v>3</v>
      </c>
      <c r="P640" s="144" t="s">
        <v>170</v>
      </c>
      <c r="Q640" s="144" t="s">
        <v>1632</v>
      </c>
      <c r="R640" s="144" t="s">
        <v>1633</v>
      </c>
      <c r="S640" s="144" t="s">
        <v>56</v>
      </c>
      <c r="T640" s="144" t="s">
        <v>1634</v>
      </c>
      <c r="U640" s="144" t="s">
        <v>62</v>
      </c>
      <c r="V640" s="144" t="s">
        <v>57</v>
      </c>
      <c r="W640" s="144" t="s">
        <v>56</v>
      </c>
      <c r="X640" s="144" t="s">
        <v>1635</v>
      </c>
      <c r="Y640" s="144" t="s">
        <v>62</v>
      </c>
      <c r="Z640" s="144" t="s">
        <v>1636</v>
      </c>
      <c r="AA640" s="144" t="s">
        <v>56</v>
      </c>
      <c r="AB640" s="144" t="s">
        <v>56</v>
      </c>
      <c r="AC640" s="144" t="s">
        <v>56</v>
      </c>
      <c r="AD640" s="144" t="s">
        <v>2373</v>
      </c>
      <c r="AE640" s="144" t="s">
        <v>1540</v>
      </c>
      <c r="AF640" s="144"/>
      <c r="AG640" s="144" t="s">
        <v>56</v>
      </c>
      <c r="AH640" s="144">
        <v>136</v>
      </c>
      <c r="AI640" s="144" t="s">
        <v>56</v>
      </c>
      <c r="AJ640" s="144" t="s">
        <v>174</v>
      </c>
      <c r="AK640" s="144" t="s">
        <v>62</v>
      </c>
      <c r="AL640" s="144" t="s">
        <v>57</v>
      </c>
      <c r="AM640" s="244" t="s">
        <v>57</v>
      </c>
      <c r="AN640" s="244" t="s">
        <v>57</v>
      </c>
      <c r="AO640" s="245">
        <v>44620</v>
      </c>
      <c r="AP640" s="245">
        <v>44956</v>
      </c>
      <c r="AQ640" s="144">
        <v>336</v>
      </c>
      <c r="AR640" s="144" t="s">
        <v>57</v>
      </c>
      <c r="AS640" s="144">
        <v>74</v>
      </c>
      <c r="AT640" s="144">
        <v>62</v>
      </c>
      <c r="AU640" s="220" t="str">
        <f>IF(AB640="Yes", "No", "")</f>
        <v>No</v>
      </c>
    </row>
    <row r="641" spans="1:47">
      <c r="A641" s="220">
        <v>640</v>
      </c>
      <c r="B641" s="144" t="s">
        <v>2596</v>
      </c>
      <c r="C641" s="144" t="s">
        <v>1382</v>
      </c>
      <c r="D641" s="144">
        <v>2023</v>
      </c>
      <c r="E641" s="144" t="s">
        <v>51</v>
      </c>
      <c r="F641" s="144" t="s">
        <v>657</v>
      </c>
      <c r="G641" s="144" t="s">
        <v>1640</v>
      </c>
      <c r="H641" s="144" t="s">
        <v>1641</v>
      </c>
      <c r="I641" s="144" t="s">
        <v>4421</v>
      </c>
      <c r="J641" s="144">
        <v>25</v>
      </c>
      <c r="K641" s="144" t="s">
        <v>2385</v>
      </c>
      <c r="L641" s="144" t="s">
        <v>2385</v>
      </c>
      <c r="M641" s="144" t="s">
        <v>2385</v>
      </c>
      <c r="N641" s="144" t="s">
        <v>2385</v>
      </c>
      <c r="O641" s="144" t="s">
        <v>57</v>
      </c>
      <c r="P641" s="144" t="s">
        <v>57</v>
      </c>
      <c r="Q641" s="144" t="s">
        <v>57</v>
      </c>
      <c r="R641" s="144" t="s">
        <v>57</v>
      </c>
      <c r="S641" s="144" t="s">
        <v>2385</v>
      </c>
      <c r="T641" s="144" t="s">
        <v>57</v>
      </c>
      <c r="U641" s="144" t="s">
        <v>2385</v>
      </c>
      <c r="V641" s="144" t="s">
        <v>57</v>
      </c>
      <c r="W641" s="144" t="s">
        <v>2385</v>
      </c>
      <c r="X641" s="144" t="s">
        <v>57</v>
      </c>
      <c r="Y641" s="144" t="s">
        <v>2385</v>
      </c>
      <c r="Z641" s="144" t="s">
        <v>1642</v>
      </c>
      <c r="AA641" s="144" t="s">
        <v>57</v>
      </c>
      <c r="AB641" s="144" t="s">
        <v>2385</v>
      </c>
      <c r="AC641" s="144" t="s">
        <v>57</v>
      </c>
      <c r="AD641" s="144" t="s">
        <v>2385</v>
      </c>
      <c r="AE641" s="144" t="s">
        <v>57</v>
      </c>
      <c r="AF641" s="144"/>
      <c r="AG641" s="144" t="s">
        <v>57</v>
      </c>
      <c r="AH641" s="144" t="s">
        <v>57</v>
      </c>
      <c r="AI641" s="144" t="s">
        <v>2385</v>
      </c>
      <c r="AJ641" s="144" t="s">
        <v>2385</v>
      </c>
      <c r="AK641" s="144" t="s">
        <v>2385</v>
      </c>
      <c r="AL641" s="144" t="s">
        <v>57</v>
      </c>
      <c r="AM641" s="246" t="s">
        <v>57</v>
      </c>
      <c r="AN641" s="246" t="s">
        <v>57</v>
      </c>
      <c r="AO641" s="247" t="s">
        <v>1643</v>
      </c>
      <c r="AP641" s="247" t="s">
        <v>1644</v>
      </c>
      <c r="AQ641" s="144">
        <v>125</v>
      </c>
      <c r="AR641" s="144" t="s">
        <v>57</v>
      </c>
      <c r="AS641" s="144" t="s">
        <v>57</v>
      </c>
      <c r="AT641" s="144" t="s">
        <v>57</v>
      </c>
      <c r="AU641" s="220" t="str">
        <f>IF(OR(AB641="NA"), "NA", IF(OR(AB641="Yes", AB641="yes"), "No", IF(AND(I641="Original", AB641="No"), "?", "")))</f>
        <v>NA</v>
      </c>
    </row>
    <row r="642" spans="1:47">
      <c r="A642" s="220">
        <v>641</v>
      </c>
      <c r="B642" s="144" t="s">
        <v>2596</v>
      </c>
      <c r="C642" s="144" t="s">
        <v>1382</v>
      </c>
      <c r="D642" s="144">
        <v>2023</v>
      </c>
      <c r="E642" s="144" t="s">
        <v>51</v>
      </c>
      <c r="F642" s="144" t="s">
        <v>57</v>
      </c>
      <c r="G642" s="144" t="s">
        <v>1645</v>
      </c>
      <c r="H642" s="144" t="s">
        <v>1646</v>
      </c>
      <c r="I642" s="144" t="s">
        <v>2597</v>
      </c>
      <c r="J642" s="144">
        <v>25</v>
      </c>
      <c r="K642" s="144" t="s">
        <v>2385</v>
      </c>
      <c r="L642" s="144" t="s">
        <v>2385</v>
      </c>
      <c r="M642" s="144" t="s">
        <v>2385</v>
      </c>
      <c r="N642" s="144" t="s">
        <v>2385</v>
      </c>
      <c r="O642" s="144" t="s">
        <v>57</v>
      </c>
      <c r="P642" s="144" t="s">
        <v>57</v>
      </c>
      <c r="Q642" s="144" t="s">
        <v>57</v>
      </c>
      <c r="R642" s="144" t="s">
        <v>57</v>
      </c>
      <c r="S642" s="144" t="s">
        <v>2385</v>
      </c>
      <c r="T642" s="144" t="s">
        <v>57</v>
      </c>
      <c r="U642" s="144" t="s">
        <v>2385</v>
      </c>
      <c r="V642" s="144" t="s">
        <v>57</v>
      </c>
      <c r="W642" s="144" t="s">
        <v>2385</v>
      </c>
      <c r="X642" s="144" t="s">
        <v>57</v>
      </c>
      <c r="Y642" s="144" t="s">
        <v>2385</v>
      </c>
      <c r="Z642" s="144" t="s">
        <v>57</v>
      </c>
      <c r="AA642" s="144" t="s">
        <v>57</v>
      </c>
      <c r="AB642" s="144" t="s">
        <v>2385</v>
      </c>
      <c r="AC642" s="144" t="s">
        <v>57</v>
      </c>
      <c r="AD642" s="144" t="s">
        <v>2385</v>
      </c>
      <c r="AE642" s="144" t="s">
        <v>57</v>
      </c>
      <c r="AF642" s="144"/>
      <c r="AG642" s="144" t="s">
        <v>57</v>
      </c>
      <c r="AH642" s="144" t="s">
        <v>57</v>
      </c>
      <c r="AI642" s="144" t="s">
        <v>2385</v>
      </c>
      <c r="AJ642" s="144" t="s">
        <v>2385</v>
      </c>
      <c r="AK642" s="144" t="s">
        <v>2385</v>
      </c>
      <c r="AL642" s="144" t="s">
        <v>57</v>
      </c>
      <c r="AM642" s="244" t="s">
        <v>57</v>
      </c>
      <c r="AN642" s="244" t="s">
        <v>57</v>
      </c>
      <c r="AO642" s="245" t="s">
        <v>57</v>
      </c>
      <c r="AP642" s="245" t="s">
        <v>1647</v>
      </c>
      <c r="AQ642" s="144" t="s">
        <v>57</v>
      </c>
      <c r="AR642" s="144" t="s">
        <v>57</v>
      </c>
      <c r="AS642" s="144" t="s">
        <v>57</v>
      </c>
      <c r="AT642" s="144" t="s">
        <v>57</v>
      </c>
      <c r="AU642" s="220" t="str">
        <f>IF(OR(AB642="NA"), "NA", IF(OR(AB642="Yes", AB642="yes"), "No", IF(AND(I642="Original", AB642="No"), "?", "")))</f>
        <v>NA</v>
      </c>
    </row>
    <row r="643" spans="1:47">
      <c r="A643" s="220">
        <v>642</v>
      </c>
      <c r="B643" s="144" t="s">
        <v>2596</v>
      </c>
      <c r="C643" s="144" t="s">
        <v>1382</v>
      </c>
      <c r="D643" s="144">
        <v>2023</v>
      </c>
      <c r="E643" s="144" t="s">
        <v>2426</v>
      </c>
      <c r="F643" s="144" t="s">
        <v>1648</v>
      </c>
      <c r="G643" s="144" t="s">
        <v>1649</v>
      </c>
      <c r="H643" s="144" t="s">
        <v>1650</v>
      </c>
      <c r="I643" s="144" t="s">
        <v>935</v>
      </c>
      <c r="J643" s="144">
        <v>3</v>
      </c>
      <c r="K643" s="144" t="s">
        <v>62</v>
      </c>
      <c r="L643" s="144" t="s">
        <v>62</v>
      </c>
      <c r="M643" s="144" t="s">
        <v>62</v>
      </c>
      <c r="N643" s="144" t="s">
        <v>62</v>
      </c>
      <c r="O643" s="144" t="s">
        <v>57</v>
      </c>
      <c r="P643" s="144" t="s">
        <v>57</v>
      </c>
      <c r="Q643" s="144" t="s">
        <v>57</v>
      </c>
      <c r="R643" s="144" t="s">
        <v>57</v>
      </c>
      <c r="S643" s="144" t="s">
        <v>56</v>
      </c>
      <c r="T643" s="144" t="s">
        <v>1651</v>
      </c>
      <c r="U643" s="144" t="s">
        <v>56</v>
      </c>
      <c r="V643" s="144" t="s">
        <v>2428</v>
      </c>
      <c r="W643" s="144" t="s">
        <v>56</v>
      </c>
      <c r="X643" s="144" t="s">
        <v>1653</v>
      </c>
      <c r="Y643" s="144" t="s">
        <v>62</v>
      </c>
      <c r="Z643" s="144" t="s">
        <v>1654</v>
      </c>
      <c r="AA643" s="144" t="s">
        <v>56</v>
      </c>
      <c r="AB643" s="144" t="s">
        <v>56</v>
      </c>
      <c r="AC643" s="144" t="s">
        <v>56</v>
      </c>
      <c r="AD643" s="144" t="s">
        <v>2373</v>
      </c>
      <c r="AE643" s="144" t="s">
        <v>1933</v>
      </c>
      <c r="AF643" s="144"/>
      <c r="AG643" s="144" t="s">
        <v>56</v>
      </c>
      <c r="AH643" s="144">
        <v>48</v>
      </c>
      <c r="AI643" s="144" t="s">
        <v>56</v>
      </c>
      <c r="AJ643" s="144" t="s">
        <v>4436</v>
      </c>
      <c r="AK643" s="144" t="s">
        <v>62</v>
      </c>
      <c r="AL643" s="144" t="s">
        <v>57</v>
      </c>
      <c r="AM643" s="246" t="s">
        <v>57</v>
      </c>
      <c r="AN643" s="246" t="s">
        <v>57</v>
      </c>
      <c r="AO643" s="247">
        <v>44678</v>
      </c>
      <c r="AP643" s="247">
        <v>44958</v>
      </c>
      <c r="AQ643" s="144">
        <v>280</v>
      </c>
      <c r="AR643" s="144" t="s">
        <v>57</v>
      </c>
      <c r="AS643" s="144">
        <v>15</v>
      </c>
      <c r="AT643" s="144">
        <v>9</v>
      </c>
      <c r="AU643" s="220" t="str">
        <f>IF(AB643="Yes", "No", "")</f>
        <v>No</v>
      </c>
    </row>
    <row r="644" spans="1:47">
      <c r="A644" s="220">
        <v>643</v>
      </c>
      <c r="B644" s="144" t="s">
        <v>2596</v>
      </c>
      <c r="C644" s="144" t="s">
        <v>1382</v>
      </c>
      <c r="D644" s="144">
        <v>2023</v>
      </c>
      <c r="E644" s="144" t="s">
        <v>2426</v>
      </c>
      <c r="F644" s="144" t="s">
        <v>1658</v>
      </c>
      <c r="G644" s="144" t="s">
        <v>1659</v>
      </c>
      <c r="H644" s="144" t="s">
        <v>1660</v>
      </c>
      <c r="I644" s="144" t="s">
        <v>1181</v>
      </c>
      <c r="J644" s="144">
        <v>4</v>
      </c>
      <c r="K644" s="144" t="s">
        <v>62</v>
      </c>
      <c r="L644" s="144" t="s">
        <v>62</v>
      </c>
      <c r="M644" s="144" t="s">
        <v>62</v>
      </c>
      <c r="N644" s="144" t="s">
        <v>62</v>
      </c>
      <c r="O644" s="144" t="s">
        <v>57</v>
      </c>
      <c r="P644" s="144" t="s">
        <v>57</v>
      </c>
      <c r="Q644" s="144" t="s">
        <v>57</v>
      </c>
      <c r="R644" s="144" t="s">
        <v>57</v>
      </c>
      <c r="S644" s="144" t="s">
        <v>2385</v>
      </c>
      <c r="T644" s="144" t="s">
        <v>57</v>
      </c>
      <c r="U644" s="144" t="s">
        <v>62</v>
      </c>
      <c r="V644" s="144" t="s">
        <v>57</v>
      </c>
      <c r="W644" s="144" t="s">
        <v>56</v>
      </c>
      <c r="X644" s="144" t="s">
        <v>1666</v>
      </c>
      <c r="Y644" s="144" t="s">
        <v>56</v>
      </c>
      <c r="Z644" s="144" t="s">
        <v>1661</v>
      </c>
      <c r="AA644" s="144" t="s">
        <v>62</v>
      </c>
      <c r="AB644" s="144" t="s">
        <v>62</v>
      </c>
      <c r="AC644" s="144" t="s">
        <v>57</v>
      </c>
      <c r="AD644" s="144" t="s">
        <v>2385</v>
      </c>
      <c r="AE644" s="144" t="s">
        <v>57</v>
      </c>
      <c r="AF644" s="144"/>
      <c r="AG644" s="144" t="s">
        <v>56</v>
      </c>
      <c r="AH644" s="144">
        <v>1</v>
      </c>
      <c r="AI644" s="144" t="s">
        <v>62</v>
      </c>
      <c r="AJ644" s="144" t="s">
        <v>2385</v>
      </c>
      <c r="AK644" s="144" t="s">
        <v>62</v>
      </c>
      <c r="AL644" s="144" t="s">
        <v>57</v>
      </c>
      <c r="AM644" s="246" t="s">
        <v>57</v>
      </c>
      <c r="AN644" s="246" t="s">
        <v>57</v>
      </c>
      <c r="AO644" s="247">
        <v>44711</v>
      </c>
      <c r="AP644" s="247">
        <v>44974</v>
      </c>
      <c r="AQ644" s="144">
        <v>263</v>
      </c>
      <c r="AR644" s="144" t="s">
        <v>57</v>
      </c>
      <c r="AS644" s="144">
        <v>1</v>
      </c>
      <c r="AT644" s="144">
        <v>0</v>
      </c>
      <c r="AU644" s="220" t="s">
        <v>57</v>
      </c>
    </row>
    <row r="645" spans="1:47">
      <c r="A645" s="220">
        <v>644</v>
      </c>
      <c r="B645" s="144" t="s">
        <v>2596</v>
      </c>
      <c r="C645" s="144" t="s">
        <v>1382</v>
      </c>
      <c r="D645" s="144">
        <v>2023</v>
      </c>
      <c r="E645" s="144" t="s">
        <v>2426</v>
      </c>
      <c r="F645" s="144" t="s">
        <v>1663</v>
      </c>
      <c r="G645" s="144" t="s">
        <v>1664</v>
      </c>
      <c r="H645" s="144" t="s">
        <v>1665</v>
      </c>
      <c r="I645" s="144" t="s">
        <v>935</v>
      </c>
      <c r="J645" s="144">
        <v>6</v>
      </c>
      <c r="K645" s="144" t="s">
        <v>62</v>
      </c>
      <c r="L645" s="144" t="s">
        <v>62</v>
      </c>
      <c r="M645" s="144" t="s">
        <v>62</v>
      </c>
      <c r="N645" s="144" t="s">
        <v>62</v>
      </c>
      <c r="O645" s="144" t="s">
        <v>57</v>
      </c>
      <c r="P645" s="144" t="s">
        <v>57</v>
      </c>
      <c r="Q645" s="144" t="s">
        <v>57</v>
      </c>
      <c r="R645" s="144" t="s">
        <v>57</v>
      </c>
      <c r="S645" s="144" t="s">
        <v>62</v>
      </c>
      <c r="T645" s="144" t="s">
        <v>57</v>
      </c>
      <c r="U645" s="144" t="s">
        <v>62</v>
      </c>
      <c r="V645" s="144" t="s">
        <v>57</v>
      </c>
      <c r="W645" s="144" t="s">
        <v>56</v>
      </c>
      <c r="X645" s="144" t="s">
        <v>1666</v>
      </c>
      <c r="Y645" s="144" t="s">
        <v>56</v>
      </c>
      <c r="Z645" s="144" t="s">
        <v>1667</v>
      </c>
      <c r="AA645" s="144" t="s">
        <v>62</v>
      </c>
      <c r="AB645" s="144" t="s">
        <v>62</v>
      </c>
      <c r="AC645" s="144" t="s">
        <v>57</v>
      </c>
      <c r="AD645" s="144" t="s">
        <v>2385</v>
      </c>
      <c r="AE645" s="144" t="s">
        <v>57</v>
      </c>
      <c r="AF645" s="144"/>
      <c r="AG645" s="144" t="s">
        <v>56</v>
      </c>
      <c r="AH645" s="144">
        <v>75</v>
      </c>
      <c r="AI645" s="144" t="s">
        <v>62</v>
      </c>
      <c r="AJ645" s="144" t="s">
        <v>2385</v>
      </c>
      <c r="AK645" s="144" t="s">
        <v>62</v>
      </c>
      <c r="AL645" s="144" t="s">
        <v>57</v>
      </c>
      <c r="AM645" s="246" t="s">
        <v>57</v>
      </c>
      <c r="AN645" s="246" t="s">
        <v>57</v>
      </c>
      <c r="AO645" s="247">
        <v>44658</v>
      </c>
      <c r="AP645" s="247">
        <v>44977</v>
      </c>
      <c r="AQ645" s="144">
        <v>319</v>
      </c>
      <c r="AR645" s="144" t="s">
        <v>57</v>
      </c>
      <c r="AS645" s="144" t="s">
        <v>62</v>
      </c>
      <c r="AT645" s="144" t="s">
        <v>62</v>
      </c>
      <c r="AU645" s="220" t="s">
        <v>62</v>
      </c>
    </row>
    <row r="646" spans="1:47">
      <c r="A646" s="220">
        <v>645</v>
      </c>
      <c r="B646" s="144" t="s">
        <v>2596</v>
      </c>
      <c r="C646" s="144" t="s">
        <v>1382</v>
      </c>
      <c r="D646" s="144">
        <v>2023</v>
      </c>
      <c r="E646" s="144" t="s">
        <v>2426</v>
      </c>
      <c r="F646" s="144" t="s">
        <v>1670</v>
      </c>
      <c r="G646" s="144" t="s">
        <v>1671</v>
      </c>
      <c r="H646" s="144" t="s">
        <v>1672</v>
      </c>
      <c r="I646" s="144" t="s">
        <v>935</v>
      </c>
      <c r="J646" s="144">
        <v>22</v>
      </c>
      <c r="K646" s="144" t="s">
        <v>62</v>
      </c>
      <c r="L646" s="144" t="s">
        <v>62</v>
      </c>
      <c r="M646" s="144" t="s">
        <v>62</v>
      </c>
      <c r="N646" s="144" t="s">
        <v>62</v>
      </c>
      <c r="O646" s="144" t="s">
        <v>57</v>
      </c>
      <c r="P646" s="144" t="s">
        <v>57</v>
      </c>
      <c r="Q646" s="144" t="s">
        <v>57</v>
      </c>
      <c r="R646" s="144" t="s">
        <v>57</v>
      </c>
      <c r="S646" s="144" t="s">
        <v>62</v>
      </c>
      <c r="T646" s="144" t="s">
        <v>57</v>
      </c>
      <c r="U646" s="144" t="s">
        <v>62</v>
      </c>
      <c r="V646" s="144" t="s">
        <v>57</v>
      </c>
      <c r="W646" s="144" t="s">
        <v>56</v>
      </c>
      <c r="X646" s="144" t="s">
        <v>1673</v>
      </c>
      <c r="Y646" s="144" t="s">
        <v>62</v>
      </c>
      <c r="Z646" s="144" t="s">
        <v>1674</v>
      </c>
      <c r="AA646" s="144" t="s">
        <v>62</v>
      </c>
      <c r="AB646" s="144" t="s">
        <v>62</v>
      </c>
      <c r="AC646" s="144" t="s">
        <v>57</v>
      </c>
      <c r="AD646" s="144" t="s">
        <v>2385</v>
      </c>
      <c r="AE646" s="144" t="s">
        <v>57</v>
      </c>
      <c r="AF646" s="144"/>
      <c r="AG646" s="144" t="s">
        <v>56</v>
      </c>
      <c r="AH646" s="144">
        <v>410</v>
      </c>
      <c r="AI646" s="144" t="s">
        <v>62</v>
      </c>
      <c r="AJ646" s="144" t="s">
        <v>2385</v>
      </c>
      <c r="AK646" s="144" t="s">
        <v>62</v>
      </c>
      <c r="AL646" s="144" t="s">
        <v>57</v>
      </c>
      <c r="AM646" s="244" t="s">
        <v>57</v>
      </c>
      <c r="AN646" s="244" t="s">
        <v>57</v>
      </c>
      <c r="AO646" s="245">
        <v>44750</v>
      </c>
      <c r="AP646" s="245">
        <v>44961</v>
      </c>
      <c r="AQ646" s="144">
        <v>211</v>
      </c>
      <c r="AR646" s="144" t="s">
        <v>57</v>
      </c>
      <c r="AS646" s="144">
        <v>224</v>
      </c>
      <c r="AT646" s="144">
        <v>73</v>
      </c>
      <c r="AU646" s="220" t="s">
        <v>62</v>
      </c>
    </row>
    <row r="647" spans="1:47">
      <c r="A647" s="220">
        <v>646</v>
      </c>
      <c r="B647" s="144" t="s">
        <v>2596</v>
      </c>
      <c r="C647" s="144" t="s">
        <v>1382</v>
      </c>
      <c r="D647" s="144">
        <v>2023</v>
      </c>
      <c r="E647" s="144" t="s">
        <v>2426</v>
      </c>
      <c r="F647" s="144" t="s">
        <v>1677</v>
      </c>
      <c r="G647" s="144" t="s">
        <v>1678</v>
      </c>
      <c r="H647" s="144" t="s">
        <v>1679</v>
      </c>
      <c r="I647" s="144" t="s">
        <v>929</v>
      </c>
      <c r="J647" s="144">
        <v>15</v>
      </c>
      <c r="K647" s="144" t="s">
        <v>56</v>
      </c>
      <c r="L647" s="144" t="s">
        <v>62</v>
      </c>
      <c r="M647" s="144" t="s">
        <v>2385</v>
      </c>
      <c r="N647" s="144" t="s">
        <v>2385</v>
      </c>
      <c r="O647" s="144" t="s">
        <v>57</v>
      </c>
      <c r="P647" s="144" t="s">
        <v>57</v>
      </c>
      <c r="Q647" s="144" t="s">
        <v>57</v>
      </c>
      <c r="R647" s="144" t="s">
        <v>57</v>
      </c>
      <c r="S647" s="144" t="s">
        <v>2385</v>
      </c>
      <c r="T647" s="144" t="s">
        <v>57</v>
      </c>
      <c r="U647" s="144" t="s">
        <v>62</v>
      </c>
      <c r="V647" s="144" t="s">
        <v>57</v>
      </c>
      <c r="W647" s="144" t="s">
        <v>56</v>
      </c>
      <c r="X647" s="144" t="s">
        <v>2433</v>
      </c>
      <c r="Y647" s="144" t="s">
        <v>62</v>
      </c>
      <c r="Z647" s="144" t="s">
        <v>1680</v>
      </c>
      <c r="AA647" s="144" t="s">
        <v>57</v>
      </c>
      <c r="AB647" s="144" t="s">
        <v>2385</v>
      </c>
      <c r="AC647" s="144" t="s">
        <v>57</v>
      </c>
      <c r="AD647" s="144" t="s">
        <v>2385</v>
      </c>
      <c r="AE647" s="144" t="s">
        <v>57</v>
      </c>
      <c r="AF647" s="144"/>
      <c r="AG647" s="144" t="s">
        <v>57</v>
      </c>
      <c r="AH647" s="144" t="s">
        <v>57</v>
      </c>
      <c r="AI647" s="144" t="s">
        <v>2385</v>
      </c>
      <c r="AJ647" s="144" t="s">
        <v>2385</v>
      </c>
      <c r="AK647" s="144" t="s">
        <v>2385</v>
      </c>
      <c r="AL647" s="144" t="s">
        <v>57</v>
      </c>
      <c r="AM647" s="246" t="s">
        <v>57</v>
      </c>
      <c r="AN647" s="246" t="s">
        <v>57</v>
      </c>
      <c r="AO647" s="247">
        <v>44652</v>
      </c>
      <c r="AP647" s="247">
        <v>44939</v>
      </c>
      <c r="AQ647" s="144">
        <v>287</v>
      </c>
      <c r="AR647" s="144" t="s">
        <v>57</v>
      </c>
      <c r="AS647" s="144" t="s">
        <v>57</v>
      </c>
      <c r="AT647" s="144" t="s">
        <v>57</v>
      </c>
      <c r="AU647" s="220" t="str">
        <f>IF(OR(AB647="NA"), "NA", IF(OR(AB647="Yes", AB647="yes"), "No", IF(AND(I647="Original", AB647="No"), "?", "")))</f>
        <v>NA</v>
      </c>
    </row>
    <row r="648" spans="1:47">
      <c r="A648" s="220">
        <v>647</v>
      </c>
      <c r="B648" s="144" t="s">
        <v>2596</v>
      </c>
      <c r="C648" s="144" t="s">
        <v>1382</v>
      </c>
      <c r="D648" s="144">
        <v>2023</v>
      </c>
      <c r="E648" s="144" t="s">
        <v>2426</v>
      </c>
      <c r="F648" s="144" t="s">
        <v>1683</v>
      </c>
      <c r="G648" s="144" t="s">
        <v>1684</v>
      </c>
      <c r="H648" s="144" t="s">
        <v>1685</v>
      </c>
      <c r="I648" s="144" t="s">
        <v>935</v>
      </c>
      <c r="J648" s="144">
        <v>15</v>
      </c>
      <c r="K648" s="144" t="s">
        <v>62</v>
      </c>
      <c r="L648" s="144" t="s">
        <v>62</v>
      </c>
      <c r="M648" s="144" t="s">
        <v>62</v>
      </c>
      <c r="N648" s="144" t="s">
        <v>56</v>
      </c>
      <c r="O648" s="144">
        <v>1</v>
      </c>
      <c r="P648" s="144" t="s">
        <v>438</v>
      </c>
      <c r="Q648" s="144" t="s">
        <v>1686</v>
      </c>
      <c r="R648" s="144" t="s">
        <v>1687</v>
      </c>
      <c r="S648" s="144" t="s">
        <v>56</v>
      </c>
      <c r="T648" s="144" t="s">
        <v>1688</v>
      </c>
      <c r="U648" s="144" t="s">
        <v>62</v>
      </c>
      <c r="V648" s="144" t="s">
        <v>57</v>
      </c>
      <c r="W648" s="144" t="s">
        <v>56</v>
      </c>
      <c r="X648" s="144" t="s">
        <v>1653</v>
      </c>
      <c r="Y648" s="144" t="s">
        <v>62</v>
      </c>
      <c r="Z648" s="144" t="s">
        <v>1689</v>
      </c>
      <c r="AA648" s="144" t="s">
        <v>62</v>
      </c>
      <c r="AB648" s="144" t="s">
        <v>56</v>
      </c>
      <c r="AC648" s="144" t="s">
        <v>56</v>
      </c>
      <c r="AD648" s="144" t="s">
        <v>2373</v>
      </c>
      <c r="AE648" s="144" t="s">
        <v>2605</v>
      </c>
      <c r="AF648" s="144"/>
      <c r="AG648" s="144" t="s">
        <v>56</v>
      </c>
      <c r="AH648" s="144">
        <v>14281</v>
      </c>
      <c r="AI648" s="144" t="s">
        <v>62</v>
      </c>
      <c r="AJ648" s="144" t="s">
        <v>2385</v>
      </c>
      <c r="AK648" s="144" t="s">
        <v>62</v>
      </c>
      <c r="AL648" s="144" t="s">
        <v>57</v>
      </c>
      <c r="AM648" s="244" t="s">
        <v>57</v>
      </c>
      <c r="AN648" s="244" t="s">
        <v>57</v>
      </c>
      <c r="AO648" s="245">
        <v>44575</v>
      </c>
      <c r="AP648" s="245">
        <v>44957</v>
      </c>
      <c r="AQ648" s="144">
        <v>382</v>
      </c>
      <c r="AR648" s="144" t="s">
        <v>57</v>
      </c>
      <c r="AS648" s="144">
        <v>8087</v>
      </c>
      <c r="AT648" s="144">
        <v>6194</v>
      </c>
      <c r="AU648" s="220" t="str">
        <f>IF(AB648="Yes", "No", "")</f>
        <v>No</v>
      </c>
    </row>
    <row r="649" spans="1:47">
      <c r="A649" s="220">
        <v>648</v>
      </c>
      <c r="B649" s="144" t="s">
        <v>2596</v>
      </c>
      <c r="C649" s="144" t="s">
        <v>1382</v>
      </c>
      <c r="D649" s="144">
        <v>2023</v>
      </c>
      <c r="E649" s="144" t="s">
        <v>2426</v>
      </c>
      <c r="F649" s="144" t="s">
        <v>2436</v>
      </c>
      <c r="G649" s="144" t="s">
        <v>1694</v>
      </c>
      <c r="H649" s="144" t="s">
        <v>1695</v>
      </c>
      <c r="I649" s="144" t="s">
        <v>935</v>
      </c>
      <c r="J649" s="144">
        <v>19</v>
      </c>
      <c r="K649" s="144" t="s">
        <v>62</v>
      </c>
      <c r="L649" s="144" t="s">
        <v>62</v>
      </c>
      <c r="M649" s="144" t="s">
        <v>62</v>
      </c>
      <c r="N649" s="144" t="s">
        <v>56</v>
      </c>
      <c r="O649" s="144">
        <v>2</v>
      </c>
      <c r="P649" s="144" t="s">
        <v>438</v>
      </c>
      <c r="Q649" s="144" t="s">
        <v>1696</v>
      </c>
      <c r="R649" s="144" t="s">
        <v>1697</v>
      </c>
      <c r="S649" s="144" t="s">
        <v>56</v>
      </c>
      <c r="T649" s="144" t="s">
        <v>1698</v>
      </c>
      <c r="U649" s="144" t="s">
        <v>62</v>
      </c>
      <c r="V649" s="144" t="s">
        <v>57</v>
      </c>
      <c r="W649" s="144" t="s">
        <v>56</v>
      </c>
      <c r="X649" s="144" t="s">
        <v>1699</v>
      </c>
      <c r="Y649" s="144" t="s">
        <v>62</v>
      </c>
      <c r="Z649" s="144" t="s">
        <v>1700</v>
      </c>
      <c r="AA649" s="144" t="s">
        <v>56</v>
      </c>
      <c r="AB649" s="144" t="s">
        <v>56</v>
      </c>
      <c r="AC649" s="144" t="s">
        <v>56</v>
      </c>
      <c r="AD649" s="144" t="s">
        <v>984</v>
      </c>
      <c r="AE649" s="144" t="s">
        <v>57</v>
      </c>
      <c r="AF649" s="144"/>
      <c r="AG649" s="144" t="s">
        <v>56</v>
      </c>
      <c r="AH649" s="144">
        <v>37</v>
      </c>
      <c r="AI649" s="144" t="s">
        <v>56</v>
      </c>
      <c r="AJ649" s="144" t="s">
        <v>174</v>
      </c>
      <c r="AK649" s="144" t="s">
        <v>62</v>
      </c>
      <c r="AL649" s="144" t="s">
        <v>57</v>
      </c>
      <c r="AM649" s="246" t="s">
        <v>57</v>
      </c>
      <c r="AN649" s="246" t="s">
        <v>57</v>
      </c>
      <c r="AO649" s="247">
        <v>44539</v>
      </c>
      <c r="AP649" s="247">
        <v>44974</v>
      </c>
      <c r="AQ649" s="144">
        <v>435</v>
      </c>
      <c r="AR649" s="144" t="s">
        <v>57</v>
      </c>
      <c r="AS649" s="144">
        <v>19</v>
      </c>
      <c r="AT649" s="144">
        <v>18</v>
      </c>
      <c r="AU649" s="220" t="str">
        <f>IF(AB649="Yes", "No", "")</f>
        <v>No</v>
      </c>
    </row>
    <row r="650" spans="1:47">
      <c r="A650" s="220">
        <v>649</v>
      </c>
      <c r="B650" s="144" t="s">
        <v>2596</v>
      </c>
      <c r="C650" s="144" t="s">
        <v>1382</v>
      </c>
      <c r="D650" s="144">
        <v>2023</v>
      </c>
      <c r="E650" s="144" t="s">
        <v>2426</v>
      </c>
      <c r="F650" s="144" t="s">
        <v>1702</v>
      </c>
      <c r="G650" s="144" t="s">
        <v>1703</v>
      </c>
      <c r="H650" s="144" t="s">
        <v>1704</v>
      </c>
      <c r="I650" s="144" t="s">
        <v>935</v>
      </c>
      <c r="J650" s="144">
        <v>21</v>
      </c>
      <c r="K650" s="144" t="s">
        <v>62</v>
      </c>
      <c r="L650" s="144" t="s">
        <v>62</v>
      </c>
      <c r="M650" s="144" t="s">
        <v>62</v>
      </c>
      <c r="N650" s="144" t="s">
        <v>62</v>
      </c>
      <c r="O650" s="144" t="s">
        <v>57</v>
      </c>
      <c r="P650" s="144" t="s">
        <v>57</v>
      </c>
      <c r="Q650" s="144" t="s">
        <v>57</v>
      </c>
      <c r="R650" s="144" t="s">
        <v>57</v>
      </c>
      <c r="S650" s="144" t="s">
        <v>62</v>
      </c>
      <c r="T650" s="144" t="s">
        <v>57</v>
      </c>
      <c r="U650" s="144" t="s">
        <v>62</v>
      </c>
      <c r="V650" s="144" t="s">
        <v>57</v>
      </c>
      <c r="W650" s="144" t="s">
        <v>56</v>
      </c>
      <c r="X650" s="144" t="s">
        <v>1705</v>
      </c>
      <c r="Y650" s="144" t="s">
        <v>62</v>
      </c>
      <c r="Z650" s="144" t="s">
        <v>1706</v>
      </c>
      <c r="AA650" s="144" t="s">
        <v>62</v>
      </c>
      <c r="AB650" s="144" t="s">
        <v>62</v>
      </c>
      <c r="AC650" s="144" t="s">
        <v>57</v>
      </c>
      <c r="AD650" s="144" t="s">
        <v>2385</v>
      </c>
      <c r="AE650" s="144" t="s">
        <v>57</v>
      </c>
      <c r="AF650" s="144"/>
      <c r="AG650" s="144" t="s">
        <v>56</v>
      </c>
      <c r="AH650" s="144">
        <v>24</v>
      </c>
      <c r="AI650" s="144" t="s">
        <v>62</v>
      </c>
      <c r="AJ650" s="144" t="s">
        <v>2385</v>
      </c>
      <c r="AK650" s="144" t="s">
        <v>62</v>
      </c>
      <c r="AL650" s="144" t="s">
        <v>57</v>
      </c>
      <c r="AM650" s="244" t="s">
        <v>57</v>
      </c>
      <c r="AN650" s="244" t="s">
        <v>57</v>
      </c>
      <c r="AO650" s="245">
        <v>44647</v>
      </c>
      <c r="AP650" s="245">
        <v>44957</v>
      </c>
      <c r="AQ650" s="144">
        <v>310</v>
      </c>
      <c r="AR650" s="144" t="s">
        <v>57</v>
      </c>
      <c r="AS650" s="144">
        <v>8</v>
      </c>
      <c r="AT650" s="144">
        <v>16</v>
      </c>
      <c r="AU650" s="220" t="s">
        <v>56</v>
      </c>
    </row>
    <row r="651" spans="1:47">
      <c r="A651" s="220">
        <v>650</v>
      </c>
      <c r="B651" s="144" t="s">
        <v>2596</v>
      </c>
      <c r="C651" s="144" t="s">
        <v>1382</v>
      </c>
      <c r="D651" s="144">
        <v>2023</v>
      </c>
      <c r="E651" s="144" t="s">
        <v>661</v>
      </c>
      <c r="F651" s="144" t="s">
        <v>1708</v>
      </c>
      <c r="G651" s="144" t="s">
        <v>1709</v>
      </c>
      <c r="H651" s="144" t="s">
        <v>1710</v>
      </c>
      <c r="I651" s="144" t="s">
        <v>4421</v>
      </c>
      <c r="J651" s="144">
        <v>25</v>
      </c>
      <c r="K651" s="144" t="s">
        <v>2385</v>
      </c>
      <c r="L651" s="144" t="s">
        <v>2385</v>
      </c>
      <c r="M651" s="144" t="s">
        <v>2385</v>
      </c>
      <c r="N651" s="144" t="s">
        <v>2385</v>
      </c>
      <c r="O651" s="144" t="s">
        <v>57</v>
      </c>
      <c r="P651" s="144" t="s">
        <v>57</v>
      </c>
      <c r="Q651" s="144" t="s">
        <v>57</v>
      </c>
      <c r="R651" s="144" t="s">
        <v>57</v>
      </c>
      <c r="S651" s="144" t="s">
        <v>2385</v>
      </c>
      <c r="T651" s="144" t="s">
        <v>57</v>
      </c>
      <c r="U651" s="144" t="s">
        <v>2385</v>
      </c>
      <c r="V651" s="144" t="s">
        <v>57</v>
      </c>
      <c r="W651" s="144" t="s">
        <v>2385</v>
      </c>
      <c r="X651" s="144" t="s">
        <v>57</v>
      </c>
      <c r="Y651" s="144" t="s">
        <v>2385</v>
      </c>
      <c r="Z651" s="144" t="s">
        <v>1711</v>
      </c>
      <c r="AA651" s="144" t="s">
        <v>57</v>
      </c>
      <c r="AB651" s="144" t="s">
        <v>2385</v>
      </c>
      <c r="AC651" s="144" t="s">
        <v>57</v>
      </c>
      <c r="AD651" s="144" t="s">
        <v>2385</v>
      </c>
      <c r="AE651" s="144" t="s">
        <v>57</v>
      </c>
      <c r="AF651" s="144"/>
      <c r="AG651" s="144" t="s">
        <v>57</v>
      </c>
      <c r="AH651" s="144" t="s">
        <v>57</v>
      </c>
      <c r="AI651" s="144" t="s">
        <v>2385</v>
      </c>
      <c r="AJ651" s="144" t="s">
        <v>2385</v>
      </c>
      <c r="AK651" s="144" t="s">
        <v>2385</v>
      </c>
      <c r="AL651" s="144" t="s">
        <v>57</v>
      </c>
      <c r="AM651" s="246" t="s">
        <v>57</v>
      </c>
      <c r="AN651" s="246" t="s">
        <v>57</v>
      </c>
      <c r="AO651" s="247" t="s">
        <v>1712</v>
      </c>
      <c r="AP651" s="247" t="s">
        <v>1713</v>
      </c>
      <c r="AQ651" s="144">
        <v>115</v>
      </c>
      <c r="AR651" s="144" t="s">
        <v>57</v>
      </c>
      <c r="AS651" s="144" t="s">
        <v>57</v>
      </c>
      <c r="AT651" s="144" t="s">
        <v>57</v>
      </c>
      <c r="AU651" s="220" t="str">
        <f t="shared" ref="AU651:AU670" si="25">IF(OR(AB651="NA"), "NA", IF(OR(AB651="Yes", AB651="yes"), "No", IF(AND(I651="Original", AB651="No"), "?", "")))</f>
        <v>NA</v>
      </c>
    </row>
    <row r="652" spans="1:47">
      <c r="A652" s="220">
        <v>651</v>
      </c>
      <c r="B652" s="144" t="s">
        <v>2596</v>
      </c>
      <c r="C652" s="144" t="s">
        <v>1382</v>
      </c>
      <c r="D652" s="144">
        <v>2023</v>
      </c>
      <c r="E652" s="144" t="s">
        <v>661</v>
      </c>
      <c r="F652" s="144" t="s">
        <v>1714</v>
      </c>
      <c r="G652" s="144" t="s">
        <v>1715</v>
      </c>
      <c r="H652" s="144" t="s">
        <v>1716</v>
      </c>
      <c r="I652" s="144" t="s">
        <v>4421</v>
      </c>
      <c r="J652" s="144">
        <v>25</v>
      </c>
      <c r="K652" s="144" t="s">
        <v>2385</v>
      </c>
      <c r="L652" s="144" t="s">
        <v>2385</v>
      </c>
      <c r="M652" s="144" t="s">
        <v>2385</v>
      </c>
      <c r="N652" s="144" t="s">
        <v>2385</v>
      </c>
      <c r="O652" s="144" t="s">
        <v>57</v>
      </c>
      <c r="P652" s="144" t="s">
        <v>57</v>
      </c>
      <c r="Q652" s="144" t="s">
        <v>57</v>
      </c>
      <c r="R652" s="144" t="s">
        <v>57</v>
      </c>
      <c r="S652" s="144" t="s">
        <v>2385</v>
      </c>
      <c r="T652" s="144" t="s">
        <v>57</v>
      </c>
      <c r="U652" s="144" t="s">
        <v>2385</v>
      </c>
      <c r="V652" s="144" t="s">
        <v>57</v>
      </c>
      <c r="W652" s="144" t="s">
        <v>2385</v>
      </c>
      <c r="X652" s="144" t="s">
        <v>57</v>
      </c>
      <c r="Y652" s="144" t="s">
        <v>2385</v>
      </c>
      <c r="Z652" s="144" t="s">
        <v>1717</v>
      </c>
      <c r="AA652" s="144" t="s">
        <v>57</v>
      </c>
      <c r="AB652" s="144" t="s">
        <v>2385</v>
      </c>
      <c r="AC652" s="144" t="s">
        <v>57</v>
      </c>
      <c r="AD652" s="144" t="s">
        <v>2385</v>
      </c>
      <c r="AE652" s="144" t="s">
        <v>57</v>
      </c>
      <c r="AF652" s="144"/>
      <c r="AG652" s="144" t="s">
        <v>57</v>
      </c>
      <c r="AH652" s="144" t="s">
        <v>57</v>
      </c>
      <c r="AI652" s="144" t="s">
        <v>2385</v>
      </c>
      <c r="AJ652" s="144" t="s">
        <v>2385</v>
      </c>
      <c r="AK652" s="144" t="s">
        <v>2385</v>
      </c>
      <c r="AL652" s="144" t="s">
        <v>57</v>
      </c>
      <c r="AM652" s="244" t="s">
        <v>57</v>
      </c>
      <c r="AN652" s="244" t="s">
        <v>57</v>
      </c>
      <c r="AO652" s="245" t="s">
        <v>660</v>
      </c>
      <c r="AP652" s="245" t="s">
        <v>1718</v>
      </c>
      <c r="AQ652" s="144">
        <v>74</v>
      </c>
      <c r="AR652" s="144" t="s">
        <v>57</v>
      </c>
      <c r="AS652" s="144" t="s">
        <v>57</v>
      </c>
      <c r="AT652" s="144" t="s">
        <v>57</v>
      </c>
      <c r="AU652" s="220" t="str">
        <f t="shared" si="25"/>
        <v>NA</v>
      </c>
    </row>
    <row r="653" spans="1:47">
      <c r="A653" s="220">
        <v>652</v>
      </c>
      <c r="B653" s="144" t="s">
        <v>2596</v>
      </c>
      <c r="C653" s="144" t="s">
        <v>1382</v>
      </c>
      <c r="D653" s="144">
        <v>2023</v>
      </c>
      <c r="E653" s="144" t="s">
        <v>661</v>
      </c>
      <c r="F653" s="144" t="s">
        <v>57</v>
      </c>
      <c r="G653" s="144" t="s">
        <v>1719</v>
      </c>
      <c r="H653" s="144" t="s">
        <v>1720</v>
      </c>
      <c r="I653" s="144" t="s">
        <v>2597</v>
      </c>
      <c r="J653" s="144">
        <v>25</v>
      </c>
      <c r="K653" s="144" t="s">
        <v>2385</v>
      </c>
      <c r="L653" s="144" t="s">
        <v>2385</v>
      </c>
      <c r="M653" s="144" t="s">
        <v>2385</v>
      </c>
      <c r="N653" s="144" t="s">
        <v>2385</v>
      </c>
      <c r="O653" s="144" t="s">
        <v>57</v>
      </c>
      <c r="P653" s="144" t="s">
        <v>57</v>
      </c>
      <c r="Q653" s="144" t="s">
        <v>57</v>
      </c>
      <c r="R653" s="144" t="s">
        <v>57</v>
      </c>
      <c r="S653" s="144" t="s">
        <v>2385</v>
      </c>
      <c r="T653" s="144" t="s">
        <v>57</v>
      </c>
      <c r="U653" s="144" t="s">
        <v>2385</v>
      </c>
      <c r="V653" s="144" t="s">
        <v>57</v>
      </c>
      <c r="W653" s="144" t="s">
        <v>2385</v>
      </c>
      <c r="X653" s="144" t="s">
        <v>57</v>
      </c>
      <c r="Y653" s="144" t="s">
        <v>2385</v>
      </c>
      <c r="Z653" s="144" t="s">
        <v>57</v>
      </c>
      <c r="AA653" s="144" t="s">
        <v>57</v>
      </c>
      <c r="AB653" s="144" t="s">
        <v>2385</v>
      </c>
      <c r="AC653" s="144" t="s">
        <v>57</v>
      </c>
      <c r="AD653" s="144" t="s">
        <v>2385</v>
      </c>
      <c r="AE653" s="144" t="s">
        <v>57</v>
      </c>
      <c r="AF653" s="144"/>
      <c r="AG653" s="144" t="s">
        <v>57</v>
      </c>
      <c r="AH653" s="144" t="s">
        <v>57</v>
      </c>
      <c r="AI653" s="144" t="s">
        <v>2385</v>
      </c>
      <c r="AJ653" s="144" t="s">
        <v>2385</v>
      </c>
      <c r="AK653" s="144" t="s">
        <v>2385</v>
      </c>
      <c r="AL653" s="144" t="s">
        <v>57</v>
      </c>
      <c r="AM653" s="246" t="s">
        <v>57</v>
      </c>
      <c r="AN653" s="246" t="s">
        <v>57</v>
      </c>
      <c r="AO653" s="247" t="s">
        <v>57</v>
      </c>
      <c r="AP653" s="247" t="s">
        <v>1721</v>
      </c>
      <c r="AQ653" s="144" t="s">
        <v>57</v>
      </c>
      <c r="AR653" s="144" t="s">
        <v>57</v>
      </c>
      <c r="AS653" s="144" t="s">
        <v>57</v>
      </c>
      <c r="AT653" s="144" t="s">
        <v>57</v>
      </c>
      <c r="AU653" s="220" t="str">
        <f t="shared" si="25"/>
        <v>NA</v>
      </c>
    </row>
    <row r="654" spans="1:47">
      <c r="A654" s="220">
        <v>653</v>
      </c>
      <c r="B654" s="144" t="s">
        <v>2596</v>
      </c>
      <c r="C654" s="144" t="s">
        <v>1382</v>
      </c>
      <c r="D654" s="144">
        <v>2023</v>
      </c>
      <c r="E654" s="144" t="s">
        <v>286</v>
      </c>
      <c r="F654" s="144" t="s">
        <v>2443</v>
      </c>
      <c r="G654" s="144" t="s">
        <v>1723</v>
      </c>
      <c r="H654" s="144" t="s">
        <v>1724</v>
      </c>
      <c r="I654" s="144" t="s">
        <v>929</v>
      </c>
      <c r="J654" s="144">
        <v>1</v>
      </c>
      <c r="K654" s="144" t="s">
        <v>62</v>
      </c>
      <c r="L654" s="144" t="s">
        <v>62</v>
      </c>
      <c r="M654" s="144" t="s">
        <v>2385</v>
      </c>
      <c r="N654" s="144" t="s">
        <v>2385</v>
      </c>
      <c r="O654" s="144" t="s">
        <v>57</v>
      </c>
      <c r="P654" s="144" t="s">
        <v>57</v>
      </c>
      <c r="Q654" s="144" t="s">
        <v>57</v>
      </c>
      <c r="R654" s="144" t="s">
        <v>57</v>
      </c>
      <c r="S654" s="144" t="s">
        <v>2385</v>
      </c>
      <c r="T654" s="144" t="s">
        <v>57</v>
      </c>
      <c r="U654" s="144" t="s">
        <v>62</v>
      </c>
      <c r="V654" s="144" t="s">
        <v>57</v>
      </c>
      <c r="W654" s="144" t="s">
        <v>56</v>
      </c>
      <c r="X654" s="144" t="s">
        <v>1666</v>
      </c>
      <c r="Y654" s="144" t="s">
        <v>56</v>
      </c>
      <c r="Z654" s="144" t="s">
        <v>1725</v>
      </c>
      <c r="AA654" s="144" t="s">
        <v>57</v>
      </c>
      <c r="AB654" s="144" t="s">
        <v>2385</v>
      </c>
      <c r="AC654" s="144" t="s">
        <v>57</v>
      </c>
      <c r="AD654" s="144" t="s">
        <v>2385</v>
      </c>
      <c r="AE654" s="144" t="s">
        <v>57</v>
      </c>
      <c r="AF654" s="144"/>
      <c r="AG654" s="144" t="s">
        <v>57</v>
      </c>
      <c r="AH654" s="144" t="s">
        <v>57</v>
      </c>
      <c r="AI654" s="144" t="s">
        <v>2385</v>
      </c>
      <c r="AJ654" s="144" t="s">
        <v>2385</v>
      </c>
      <c r="AK654" s="144" t="s">
        <v>2385</v>
      </c>
      <c r="AL654" s="144" t="s">
        <v>57</v>
      </c>
      <c r="AM654" s="244" t="s">
        <v>57</v>
      </c>
      <c r="AN654" s="244" t="s">
        <v>57</v>
      </c>
      <c r="AO654" s="245">
        <v>44525</v>
      </c>
      <c r="AP654" s="245">
        <v>44988</v>
      </c>
      <c r="AQ654" s="144">
        <v>463</v>
      </c>
      <c r="AR654" s="144" t="s">
        <v>57</v>
      </c>
      <c r="AS654" s="144" t="s">
        <v>57</v>
      </c>
      <c r="AT654" s="144" t="s">
        <v>57</v>
      </c>
      <c r="AU654" s="220" t="str">
        <f t="shared" si="25"/>
        <v>NA</v>
      </c>
    </row>
    <row r="655" spans="1:47">
      <c r="A655" s="220">
        <v>654</v>
      </c>
      <c r="B655" s="144" t="s">
        <v>2596</v>
      </c>
      <c r="C655" s="144" t="s">
        <v>1382</v>
      </c>
      <c r="D655" s="144">
        <v>2023</v>
      </c>
      <c r="E655" s="144" t="s">
        <v>286</v>
      </c>
      <c r="F655" s="144" t="s">
        <v>1727</v>
      </c>
      <c r="G655" s="144" t="s">
        <v>1728</v>
      </c>
      <c r="H655" s="144" t="s">
        <v>1729</v>
      </c>
      <c r="I655" s="144" t="s">
        <v>929</v>
      </c>
      <c r="J655" s="144">
        <v>3</v>
      </c>
      <c r="K655" s="144" t="s">
        <v>56</v>
      </c>
      <c r="L655" s="144" t="s">
        <v>56</v>
      </c>
      <c r="M655" s="144" t="s">
        <v>2385</v>
      </c>
      <c r="N655" s="144" t="s">
        <v>2385</v>
      </c>
      <c r="O655" s="144" t="s">
        <v>57</v>
      </c>
      <c r="P655" s="144" t="s">
        <v>57</v>
      </c>
      <c r="Q655" s="144" t="s">
        <v>57</v>
      </c>
      <c r="R655" s="144" t="s">
        <v>57</v>
      </c>
      <c r="S655" s="144" t="s">
        <v>2385</v>
      </c>
      <c r="T655" s="144" t="s">
        <v>57</v>
      </c>
      <c r="U655" s="144" t="s">
        <v>56</v>
      </c>
      <c r="V655" s="144" t="s">
        <v>2445</v>
      </c>
      <c r="W655" s="144" t="s">
        <v>56</v>
      </c>
      <c r="X655" s="144" t="s">
        <v>2446</v>
      </c>
      <c r="Y655" s="144" t="s">
        <v>62</v>
      </c>
      <c r="Z655" s="144" t="s">
        <v>1730</v>
      </c>
      <c r="AA655" s="144" t="s">
        <v>57</v>
      </c>
      <c r="AB655" s="144" t="s">
        <v>2385</v>
      </c>
      <c r="AC655" s="144" t="s">
        <v>57</v>
      </c>
      <c r="AD655" s="144" t="s">
        <v>2385</v>
      </c>
      <c r="AE655" s="144" t="s">
        <v>57</v>
      </c>
      <c r="AF655" s="144"/>
      <c r="AG655" s="144" t="s">
        <v>57</v>
      </c>
      <c r="AH655" s="144" t="s">
        <v>57</v>
      </c>
      <c r="AI655" s="144" t="s">
        <v>2385</v>
      </c>
      <c r="AJ655" s="144" t="s">
        <v>2385</v>
      </c>
      <c r="AK655" s="144" t="s">
        <v>2385</v>
      </c>
      <c r="AL655" s="144" t="s">
        <v>57</v>
      </c>
      <c r="AM655" s="246" t="s">
        <v>57</v>
      </c>
      <c r="AN655" s="246" t="s">
        <v>57</v>
      </c>
      <c r="AO655" s="247">
        <v>44712</v>
      </c>
      <c r="AP655" s="247">
        <v>44966</v>
      </c>
      <c r="AQ655" s="144">
        <v>254</v>
      </c>
      <c r="AR655" s="144" t="s">
        <v>57</v>
      </c>
      <c r="AS655" s="144" t="s">
        <v>57</v>
      </c>
      <c r="AT655" s="144" t="s">
        <v>57</v>
      </c>
      <c r="AU655" s="220" t="str">
        <f t="shared" si="25"/>
        <v>NA</v>
      </c>
    </row>
    <row r="656" spans="1:47">
      <c r="A656" s="220">
        <v>655</v>
      </c>
      <c r="B656" s="144" t="s">
        <v>2596</v>
      </c>
      <c r="C656" s="144" t="s">
        <v>1382</v>
      </c>
      <c r="D656" s="144">
        <v>2023</v>
      </c>
      <c r="E656" s="144" t="s">
        <v>286</v>
      </c>
      <c r="F656" s="144" t="s">
        <v>1732</v>
      </c>
      <c r="G656" s="144" t="s">
        <v>1733</v>
      </c>
      <c r="H656" s="144" t="s">
        <v>1734</v>
      </c>
      <c r="I656" s="144" t="s">
        <v>935</v>
      </c>
      <c r="J656" s="144">
        <v>4</v>
      </c>
      <c r="K656" s="144" t="s">
        <v>62</v>
      </c>
      <c r="L656" s="144" t="s">
        <v>62</v>
      </c>
      <c r="M656" s="144" t="s">
        <v>62</v>
      </c>
      <c r="N656" s="144" t="s">
        <v>62</v>
      </c>
      <c r="O656" s="144" t="s">
        <v>57</v>
      </c>
      <c r="P656" s="144" t="s">
        <v>57</v>
      </c>
      <c r="Q656" s="144" t="s">
        <v>57</v>
      </c>
      <c r="R656" s="144" t="s">
        <v>57</v>
      </c>
      <c r="S656" s="144" t="s">
        <v>56</v>
      </c>
      <c r="T656" s="144" t="s">
        <v>2606</v>
      </c>
      <c r="U656" s="144" t="s">
        <v>62</v>
      </c>
      <c r="V656" s="144" t="s">
        <v>57</v>
      </c>
      <c r="W656" s="144" t="s">
        <v>62</v>
      </c>
      <c r="X656" s="144" t="s">
        <v>57</v>
      </c>
      <c r="Y656" s="144" t="s">
        <v>62</v>
      </c>
      <c r="Z656" s="144" t="s">
        <v>1737</v>
      </c>
      <c r="AA656" s="144" t="s">
        <v>56</v>
      </c>
      <c r="AB656" s="144" t="s">
        <v>56</v>
      </c>
      <c r="AC656" s="144" t="s">
        <v>56</v>
      </c>
      <c r="AD656" s="144" t="s">
        <v>2373</v>
      </c>
      <c r="AE656" s="144" t="s">
        <v>1738</v>
      </c>
      <c r="AF656" s="144"/>
      <c r="AG656" s="144" t="s">
        <v>56</v>
      </c>
      <c r="AH656" s="144">
        <v>125</v>
      </c>
      <c r="AI656" s="144" t="s">
        <v>62</v>
      </c>
      <c r="AJ656" s="144" t="s">
        <v>2385</v>
      </c>
      <c r="AK656" s="144" t="s">
        <v>62</v>
      </c>
      <c r="AL656" s="144" t="s">
        <v>57</v>
      </c>
      <c r="AM656" s="244" t="s">
        <v>57</v>
      </c>
      <c r="AN656" s="244" t="s">
        <v>57</v>
      </c>
      <c r="AO656" s="245">
        <v>44774</v>
      </c>
      <c r="AP656" s="245">
        <v>44986</v>
      </c>
      <c r="AQ656" s="144">
        <v>212</v>
      </c>
      <c r="AR656" s="144" t="s">
        <v>57</v>
      </c>
      <c r="AS656" s="144">
        <v>95</v>
      </c>
      <c r="AT656" s="144">
        <v>30</v>
      </c>
      <c r="AU656" s="220" t="str">
        <f t="shared" si="25"/>
        <v>No</v>
      </c>
    </row>
    <row r="657" spans="1:49">
      <c r="A657" s="220">
        <v>656</v>
      </c>
      <c r="B657" s="144" t="s">
        <v>2596</v>
      </c>
      <c r="C657" s="144" t="s">
        <v>1382</v>
      </c>
      <c r="D657" s="144">
        <v>2023</v>
      </c>
      <c r="E657" s="144" t="s">
        <v>286</v>
      </c>
      <c r="F657" s="144" t="s">
        <v>2448</v>
      </c>
      <c r="G657" s="144" t="s">
        <v>1741</v>
      </c>
      <c r="H657" s="144" t="s">
        <v>1742</v>
      </c>
      <c r="I657" s="144" t="s">
        <v>2599</v>
      </c>
      <c r="J657" s="144">
        <v>4</v>
      </c>
      <c r="K657" s="144" t="s">
        <v>2385</v>
      </c>
      <c r="L657" s="144" t="s">
        <v>2385</v>
      </c>
      <c r="M657" s="144" t="s">
        <v>2385</v>
      </c>
      <c r="N657" s="144" t="s">
        <v>2385</v>
      </c>
      <c r="O657" s="144" t="s">
        <v>57</v>
      </c>
      <c r="P657" s="144" t="s">
        <v>57</v>
      </c>
      <c r="Q657" s="144" t="s">
        <v>57</v>
      </c>
      <c r="R657" s="144" t="s">
        <v>57</v>
      </c>
      <c r="S657" s="144" t="s">
        <v>2385</v>
      </c>
      <c r="T657" s="144" t="s">
        <v>57</v>
      </c>
      <c r="U657" s="144" t="s">
        <v>56</v>
      </c>
      <c r="V657" s="144" t="s">
        <v>2451</v>
      </c>
      <c r="W657" s="144" t="s">
        <v>56</v>
      </c>
      <c r="X657" s="144" t="s">
        <v>2452</v>
      </c>
      <c r="Y657" s="144" t="s">
        <v>56</v>
      </c>
      <c r="Z657" s="144" t="s">
        <v>1743</v>
      </c>
      <c r="AA657" s="144" t="s">
        <v>57</v>
      </c>
      <c r="AB657" s="144" t="s">
        <v>2385</v>
      </c>
      <c r="AC657" s="144" t="s">
        <v>57</v>
      </c>
      <c r="AD657" s="144" t="s">
        <v>2385</v>
      </c>
      <c r="AE657" s="144" t="s">
        <v>57</v>
      </c>
      <c r="AF657" s="144"/>
      <c r="AG657" s="144" t="s">
        <v>57</v>
      </c>
      <c r="AH657" s="144" t="s">
        <v>57</v>
      </c>
      <c r="AI657" s="144" t="s">
        <v>2385</v>
      </c>
      <c r="AJ657" s="144" t="s">
        <v>2385</v>
      </c>
      <c r="AK657" s="144" t="s">
        <v>2385</v>
      </c>
      <c r="AL657" s="144" t="s">
        <v>57</v>
      </c>
      <c r="AM657" s="246" t="s">
        <v>57</v>
      </c>
      <c r="AN657" s="246" t="s">
        <v>57</v>
      </c>
      <c r="AO657" s="247">
        <v>44733</v>
      </c>
      <c r="AP657" s="247">
        <v>44988</v>
      </c>
      <c r="AQ657" s="144">
        <v>255</v>
      </c>
      <c r="AR657" s="144" t="s">
        <v>57</v>
      </c>
      <c r="AS657" s="144" t="s">
        <v>57</v>
      </c>
      <c r="AT657" s="144" t="s">
        <v>57</v>
      </c>
      <c r="AU657" s="220" t="str">
        <f t="shared" si="25"/>
        <v>NA</v>
      </c>
    </row>
    <row r="658" spans="1:49">
      <c r="A658" s="220">
        <v>657</v>
      </c>
      <c r="B658" s="144" t="s">
        <v>2596</v>
      </c>
      <c r="C658" s="144" t="s">
        <v>1382</v>
      </c>
      <c r="D658" s="144">
        <v>2023</v>
      </c>
      <c r="E658" s="144" t="s">
        <v>286</v>
      </c>
      <c r="F658" s="144" t="s">
        <v>1745</v>
      </c>
      <c r="G658" s="144" t="s">
        <v>1746</v>
      </c>
      <c r="H658" s="144" t="s">
        <v>1747</v>
      </c>
      <c r="I658" s="144" t="s">
        <v>1181</v>
      </c>
      <c r="J658" s="144">
        <v>4</v>
      </c>
      <c r="K658" s="144" t="s">
        <v>62</v>
      </c>
      <c r="L658" s="144" t="s">
        <v>62</v>
      </c>
      <c r="M658" s="144" t="s">
        <v>62</v>
      </c>
      <c r="N658" s="144" t="s">
        <v>2385</v>
      </c>
      <c r="O658" s="144" t="s">
        <v>57</v>
      </c>
      <c r="P658" s="144" t="s">
        <v>57</v>
      </c>
      <c r="Q658" s="144" t="s">
        <v>57</v>
      </c>
      <c r="R658" s="144" t="s">
        <v>57</v>
      </c>
      <c r="S658" s="144" t="s">
        <v>2385</v>
      </c>
      <c r="T658" s="144" t="s">
        <v>57</v>
      </c>
      <c r="U658" s="144" t="s">
        <v>62</v>
      </c>
      <c r="V658" s="144" t="s">
        <v>57</v>
      </c>
      <c r="W658" s="144" t="s">
        <v>56</v>
      </c>
      <c r="X658" s="144" t="s">
        <v>1475</v>
      </c>
      <c r="Y658" s="144" t="s">
        <v>62</v>
      </c>
      <c r="Z658" s="144" t="s">
        <v>1748</v>
      </c>
      <c r="AA658" s="144" t="s">
        <v>57</v>
      </c>
      <c r="AB658" s="144" t="s">
        <v>2385</v>
      </c>
      <c r="AC658" s="144" t="s">
        <v>57</v>
      </c>
      <c r="AD658" s="144" t="s">
        <v>2385</v>
      </c>
      <c r="AE658" s="144" t="s">
        <v>57</v>
      </c>
      <c r="AF658" s="144"/>
      <c r="AG658" s="144" t="s">
        <v>56</v>
      </c>
      <c r="AH658" s="144">
        <v>9</v>
      </c>
      <c r="AI658" s="144" t="s">
        <v>2385</v>
      </c>
      <c r="AJ658" s="144" t="s">
        <v>2385</v>
      </c>
      <c r="AK658" s="144" t="s">
        <v>2385</v>
      </c>
      <c r="AL658" s="144" t="s">
        <v>57</v>
      </c>
      <c r="AM658" s="244" t="s">
        <v>57</v>
      </c>
      <c r="AN658" s="244" t="s">
        <v>57</v>
      </c>
      <c r="AO658" s="245">
        <v>44649</v>
      </c>
      <c r="AP658" s="245">
        <v>44988</v>
      </c>
      <c r="AQ658" s="144">
        <v>339</v>
      </c>
      <c r="AR658" s="144" t="s">
        <v>57</v>
      </c>
      <c r="AS658" s="144">
        <v>3</v>
      </c>
      <c r="AT658" s="144">
        <v>6</v>
      </c>
      <c r="AU658" s="220" t="str">
        <f t="shared" si="25"/>
        <v>NA</v>
      </c>
    </row>
    <row r="659" spans="1:49">
      <c r="A659" s="220">
        <v>658</v>
      </c>
      <c r="B659" s="144" t="s">
        <v>2596</v>
      </c>
      <c r="C659" s="144" t="s">
        <v>1382</v>
      </c>
      <c r="D659" s="144">
        <v>2023</v>
      </c>
      <c r="E659" s="144" t="s">
        <v>286</v>
      </c>
      <c r="F659" s="144" t="s">
        <v>1750</v>
      </c>
      <c r="G659" s="144" t="s">
        <v>1751</v>
      </c>
      <c r="H659" s="144" t="s">
        <v>1752</v>
      </c>
      <c r="I659" s="144" t="s">
        <v>929</v>
      </c>
      <c r="J659" s="144">
        <v>14</v>
      </c>
      <c r="K659" s="144" t="s">
        <v>56</v>
      </c>
      <c r="L659" s="144" t="s">
        <v>62</v>
      </c>
      <c r="M659" s="144" t="s">
        <v>2385</v>
      </c>
      <c r="N659" s="144" t="s">
        <v>2385</v>
      </c>
      <c r="O659" s="144" t="s">
        <v>57</v>
      </c>
      <c r="P659" s="144" t="s">
        <v>57</v>
      </c>
      <c r="Q659" s="144" t="s">
        <v>57</v>
      </c>
      <c r="R659" s="144" t="s">
        <v>57</v>
      </c>
      <c r="S659" s="144" t="s">
        <v>2385</v>
      </c>
      <c r="T659" s="144" t="s">
        <v>57</v>
      </c>
      <c r="U659" s="144" t="s">
        <v>62</v>
      </c>
      <c r="V659" s="144" t="s">
        <v>57</v>
      </c>
      <c r="W659" s="144" t="s">
        <v>56</v>
      </c>
      <c r="X659" s="144" t="s">
        <v>2454</v>
      </c>
      <c r="Y659" s="144" t="s">
        <v>62</v>
      </c>
      <c r="Z659" s="144" t="s">
        <v>1753</v>
      </c>
      <c r="AA659" s="144" t="s">
        <v>57</v>
      </c>
      <c r="AB659" s="144" t="s">
        <v>2385</v>
      </c>
      <c r="AC659" s="144" t="s">
        <v>57</v>
      </c>
      <c r="AD659" s="144" t="s">
        <v>2385</v>
      </c>
      <c r="AE659" s="144" t="s">
        <v>57</v>
      </c>
      <c r="AF659" s="144"/>
      <c r="AG659" s="144" t="s">
        <v>57</v>
      </c>
      <c r="AH659" s="144" t="s">
        <v>57</v>
      </c>
      <c r="AI659" s="144" t="s">
        <v>2385</v>
      </c>
      <c r="AJ659" s="144" t="s">
        <v>2385</v>
      </c>
      <c r="AK659" s="144" t="s">
        <v>2385</v>
      </c>
      <c r="AL659" s="144" t="s">
        <v>57</v>
      </c>
      <c r="AM659" s="246" t="s">
        <v>57</v>
      </c>
      <c r="AN659" s="246" t="s">
        <v>57</v>
      </c>
      <c r="AO659" s="247">
        <v>44624</v>
      </c>
      <c r="AP659" s="247">
        <v>44986</v>
      </c>
      <c r="AQ659" s="144">
        <v>362</v>
      </c>
      <c r="AR659" s="144" t="s">
        <v>57</v>
      </c>
      <c r="AS659" s="144" t="s">
        <v>57</v>
      </c>
      <c r="AT659" s="144" t="s">
        <v>57</v>
      </c>
      <c r="AU659" s="220" t="str">
        <f t="shared" si="25"/>
        <v>NA</v>
      </c>
    </row>
    <row r="660" spans="1:49">
      <c r="A660" s="220">
        <v>659</v>
      </c>
      <c r="B660" s="144" t="s">
        <v>2596</v>
      </c>
      <c r="C660" s="144" t="s">
        <v>1382</v>
      </c>
      <c r="D660" s="144">
        <v>2023</v>
      </c>
      <c r="E660" s="144" t="s">
        <v>286</v>
      </c>
      <c r="F660" s="144" t="s">
        <v>1755</v>
      </c>
      <c r="G660" s="144" t="s">
        <v>1756</v>
      </c>
      <c r="H660" s="144" t="s">
        <v>1757</v>
      </c>
      <c r="I660" s="144" t="s">
        <v>935</v>
      </c>
      <c r="J660" s="144">
        <v>15</v>
      </c>
      <c r="K660" s="144" t="s">
        <v>62</v>
      </c>
      <c r="L660" s="144" t="s">
        <v>62</v>
      </c>
      <c r="M660" s="144" t="s">
        <v>62</v>
      </c>
      <c r="N660" s="144" t="s">
        <v>62</v>
      </c>
      <c r="O660" s="144" t="s">
        <v>57</v>
      </c>
      <c r="P660" s="144" t="s">
        <v>57</v>
      </c>
      <c r="Q660" s="144" t="s">
        <v>57</v>
      </c>
      <c r="R660" s="144" t="s">
        <v>57</v>
      </c>
      <c r="S660" s="144" t="s">
        <v>56</v>
      </c>
      <c r="T660" s="144" t="s">
        <v>1758</v>
      </c>
      <c r="U660" s="144" t="s">
        <v>62</v>
      </c>
      <c r="V660" s="144" t="s">
        <v>57</v>
      </c>
      <c r="W660" s="144" t="s">
        <v>56</v>
      </c>
      <c r="X660" s="144" t="s">
        <v>2455</v>
      </c>
      <c r="Y660" s="144" t="s">
        <v>62</v>
      </c>
      <c r="Z660" s="144" t="s">
        <v>1760</v>
      </c>
      <c r="AA660" s="144" t="s">
        <v>56</v>
      </c>
      <c r="AB660" s="144" t="s">
        <v>56</v>
      </c>
      <c r="AC660" s="144" t="s">
        <v>56</v>
      </c>
      <c r="AD660" s="144" t="s">
        <v>984</v>
      </c>
      <c r="AE660" s="144" t="s">
        <v>57</v>
      </c>
      <c r="AF660" s="144"/>
      <c r="AG660" s="144" t="s">
        <v>56</v>
      </c>
      <c r="AH660" s="144">
        <v>71</v>
      </c>
      <c r="AI660" s="144" t="s">
        <v>56</v>
      </c>
      <c r="AJ660" s="144" t="s">
        <v>4436</v>
      </c>
      <c r="AK660" s="144" t="s">
        <v>62</v>
      </c>
      <c r="AL660" s="144" t="s">
        <v>57</v>
      </c>
      <c r="AM660" s="244" t="s">
        <v>57</v>
      </c>
      <c r="AN660" s="244" t="s">
        <v>57</v>
      </c>
      <c r="AO660" s="245">
        <v>44644</v>
      </c>
      <c r="AP660" s="245">
        <v>44970</v>
      </c>
      <c r="AQ660" s="144">
        <v>326</v>
      </c>
      <c r="AR660" s="144" t="s">
        <v>57</v>
      </c>
      <c r="AS660" s="144">
        <v>25</v>
      </c>
      <c r="AT660" s="144">
        <v>46</v>
      </c>
      <c r="AU660" s="220" t="str">
        <f t="shared" si="25"/>
        <v>No</v>
      </c>
    </row>
    <row r="661" spans="1:49">
      <c r="A661" s="220">
        <v>660</v>
      </c>
      <c r="B661" s="144" t="s">
        <v>2596</v>
      </c>
      <c r="C661" s="144" t="s">
        <v>1382</v>
      </c>
      <c r="D661" s="144">
        <v>2023</v>
      </c>
      <c r="E661" s="144" t="s">
        <v>286</v>
      </c>
      <c r="F661" s="144" t="s">
        <v>1763</v>
      </c>
      <c r="G661" s="144" t="s">
        <v>1764</v>
      </c>
      <c r="H661" s="144" t="s">
        <v>1765</v>
      </c>
      <c r="I661" s="144" t="s">
        <v>935</v>
      </c>
      <c r="J661" s="144">
        <v>15</v>
      </c>
      <c r="K661" s="144" t="s">
        <v>62</v>
      </c>
      <c r="L661" s="144" t="s">
        <v>62</v>
      </c>
      <c r="M661" s="144" t="s">
        <v>62</v>
      </c>
      <c r="N661" s="144" t="s">
        <v>56</v>
      </c>
      <c r="O661" s="144">
        <v>2</v>
      </c>
      <c r="P661" s="144" t="s">
        <v>438</v>
      </c>
      <c r="Q661" s="144" t="s">
        <v>1766</v>
      </c>
      <c r="R661" s="144" t="s">
        <v>1767</v>
      </c>
      <c r="S661" s="144" t="s">
        <v>56</v>
      </c>
      <c r="T661" s="144" t="s">
        <v>1768</v>
      </c>
      <c r="U661" s="144" t="s">
        <v>56</v>
      </c>
      <c r="V661" s="144" t="s">
        <v>2459</v>
      </c>
      <c r="W661" s="144" t="s">
        <v>56</v>
      </c>
      <c r="X661" s="144" t="s">
        <v>2460</v>
      </c>
      <c r="Y661" s="144" t="s">
        <v>62</v>
      </c>
      <c r="Z661" s="144" t="s">
        <v>1770</v>
      </c>
      <c r="AA661" s="144" t="s">
        <v>56</v>
      </c>
      <c r="AB661" s="144" t="s">
        <v>56</v>
      </c>
      <c r="AC661" s="144" t="s">
        <v>56</v>
      </c>
      <c r="AD661" s="144" t="s">
        <v>984</v>
      </c>
      <c r="AE661" s="144" t="s">
        <v>57</v>
      </c>
      <c r="AF661" s="144"/>
      <c r="AG661" s="144" t="s">
        <v>56</v>
      </c>
      <c r="AH661" s="144">
        <v>99</v>
      </c>
      <c r="AI661" s="144" t="s">
        <v>62</v>
      </c>
      <c r="AJ661" s="144" t="s">
        <v>2385</v>
      </c>
      <c r="AK661" s="144" t="s">
        <v>62</v>
      </c>
      <c r="AL661" s="144" t="s">
        <v>57</v>
      </c>
      <c r="AM661" s="246" t="str">
        <f>IF(OR($AK661="No",$AK661="NA"),"NA","à Remplir")</f>
        <v>NA</v>
      </c>
      <c r="AN661" s="246" t="str">
        <f>IF(OR($AK661="No",$AK661="NA"),"NA","à Remplir")</f>
        <v>NA</v>
      </c>
      <c r="AO661" s="247">
        <v>44691</v>
      </c>
      <c r="AP661" s="247">
        <v>44992</v>
      </c>
      <c r="AQ661" s="144">
        <v>301</v>
      </c>
      <c r="AR661" s="144" t="s">
        <v>57</v>
      </c>
      <c r="AS661" s="144">
        <v>73</v>
      </c>
      <c r="AT661" s="144">
        <v>26</v>
      </c>
      <c r="AU661" s="220" t="str">
        <f t="shared" si="25"/>
        <v>No</v>
      </c>
    </row>
    <row r="662" spans="1:49">
      <c r="A662" s="220">
        <v>661</v>
      </c>
      <c r="B662" s="144" t="s">
        <v>2596</v>
      </c>
      <c r="C662" s="144" t="s">
        <v>1382</v>
      </c>
      <c r="D662" s="144">
        <v>2023</v>
      </c>
      <c r="E662" s="144" t="s">
        <v>368</v>
      </c>
      <c r="F662" s="144" t="s">
        <v>1773</v>
      </c>
      <c r="G662" s="144" t="s">
        <v>1774</v>
      </c>
      <c r="H662" s="144" t="s">
        <v>1775</v>
      </c>
      <c r="I662" s="144" t="s">
        <v>975</v>
      </c>
      <c r="J662" s="144">
        <v>22</v>
      </c>
      <c r="K662" s="144" t="s">
        <v>2385</v>
      </c>
      <c r="L662" s="144" t="s">
        <v>2385</v>
      </c>
      <c r="M662" s="144" t="s">
        <v>2385</v>
      </c>
      <c r="N662" s="144" t="s">
        <v>2385</v>
      </c>
      <c r="O662" s="144" t="s">
        <v>57</v>
      </c>
      <c r="P662" s="144" t="s">
        <v>57</v>
      </c>
      <c r="Q662" s="144" t="s">
        <v>57</v>
      </c>
      <c r="R662" s="144" t="s">
        <v>57</v>
      </c>
      <c r="S662" s="144" t="s">
        <v>2385</v>
      </c>
      <c r="T662" s="144" t="s">
        <v>57</v>
      </c>
      <c r="U662" s="144" t="s">
        <v>2385</v>
      </c>
      <c r="V662" s="144" t="s">
        <v>57</v>
      </c>
      <c r="W662" s="144" t="s">
        <v>2385</v>
      </c>
      <c r="X662" s="144" t="s">
        <v>57</v>
      </c>
      <c r="Y662" s="144" t="s">
        <v>2385</v>
      </c>
      <c r="Z662" s="144" t="s">
        <v>1776</v>
      </c>
      <c r="AA662" s="144" t="s">
        <v>57</v>
      </c>
      <c r="AB662" s="144" t="s">
        <v>2385</v>
      </c>
      <c r="AC662" s="144" t="s">
        <v>57</v>
      </c>
      <c r="AD662" s="144" t="s">
        <v>2385</v>
      </c>
      <c r="AE662" s="144" t="s">
        <v>57</v>
      </c>
      <c r="AF662" s="144"/>
      <c r="AG662" s="144" t="s">
        <v>57</v>
      </c>
      <c r="AH662" s="144" t="s">
        <v>57</v>
      </c>
      <c r="AI662" s="144" t="s">
        <v>2385</v>
      </c>
      <c r="AJ662" s="144" t="s">
        <v>2385</v>
      </c>
      <c r="AK662" s="144" t="s">
        <v>2385</v>
      </c>
      <c r="AL662" s="144" t="s">
        <v>57</v>
      </c>
      <c r="AM662" s="244" t="s">
        <v>57</v>
      </c>
      <c r="AN662" s="244" t="s">
        <v>57</v>
      </c>
      <c r="AO662" s="245" t="s">
        <v>1529</v>
      </c>
      <c r="AP662" s="245" t="s">
        <v>714</v>
      </c>
      <c r="AQ662" s="144">
        <v>120</v>
      </c>
      <c r="AR662" s="144" t="s">
        <v>57</v>
      </c>
      <c r="AS662" s="144" t="s">
        <v>57</v>
      </c>
      <c r="AT662" s="144" t="s">
        <v>57</v>
      </c>
      <c r="AU662" s="220" t="str">
        <f t="shared" si="25"/>
        <v>NA</v>
      </c>
    </row>
    <row r="663" spans="1:49">
      <c r="A663" s="220">
        <v>662</v>
      </c>
      <c r="B663" s="144" t="s">
        <v>2596</v>
      </c>
      <c r="C663" s="144" t="s">
        <v>1382</v>
      </c>
      <c r="D663" s="144">
        <v>2023</v>
      </c>
      <c r="E663" s="144" t="s">
        <v>286</v>
      </c>
      <c r="F663" s="144" t="s">
        <v>1777</v>
      </c>
      <c r="G663" s="144" t="s">
        <v>1778</v>
      </c>
      <c r="H663" s="144" t="s">
        <v>1779</v>
      </c>
      <c r="I663" s="144" t="s">
        <v>935</v>
      </c>
      <c r="J663" s="144">
        <v>23</v>
      </c>
      <c r="K663" s="144" t="s">
        <v>62</v>
      </c>
      <c r="L663" s="144" t="s">
        <v>62</v>
      </c>
      <c r="M663" s="144" t="s">
        <v>62</v>
      </c>
      <c r="N663" s="144" t="s">
        <v>62</v>
      </c>
      <c r="O663" s="144" t="s">
        <v>57</v>
      </c>
      <c r="P663" s="144" t="s">
        <v>57</v>
      </c>
      <c r="Q663" s="144" t="s">
        <v>57</v>
      </c>
      <c r="R663" s="144" t="s">
        <v>57</v>
      </c>
      <c r="S663" s="144" t="s">
        <v>56</v>
      </c>
      <c r="T663" s="144" t="s">
        <v>2607</v>
      </c>
      <c r="U663" s="144" t="s">
        <v>62</v>
      </c>
      <c r="V663" s="144" t="s">
        <v>57</v>
      </c>
      <c r="W663" s="144" t="s">
        <v>56</v>
      </c>
      <c r="X663" s="144" t="s">
        <v>1781</v>
      </c>
      <c r="Y663" s="144" t="s">
        <v>62</v>
      </c>
      <c r="Z663" s="237" t="s">
        <v>1782</v>
      </c>
      <c r="AA663" s="144" t="s">
        <v>56</v>
      </c>
      <c r="AB663" s="144" t="s">
        <v>56</v>
      </c>
      <c r="AC663" s="144" t="s">
        <v>56</v>
      </c>
      <c r="AD663" s="144" t="s">
        <v>2373</v>
      </c>
      <c r="AE663" s="144" t="s">
        <v>1540</v>
      </c>
      <c r="AF663" s="144"/>
      <c r="AG663" s="144" t="s">
        <v>56</v>
      </c>
      <c r="AH663" s="144">
        <v>139</v>
      </c>
      <c r="AI663" s="144" t="s">
        <v>62</v>
      </c>
      <c r="AJ663" s="144" t="s">
        <v>2385</v>
      </c>
      <c r="AK663" s="144" t="s">
        <v>62</v>
      </c>
      <c r="AL663" s="144" t="s">
        <v>57</v>
      </c>
      <c r="AM663" s="246" t="s">
        <v>57</v>
      </c>
      <c r="AN663" s="246" t="s">
        <v>57</v>
      </c>
      <c r="AO663" s="247">
        <v>44620</v>
      </c>
      <c r="AP663" s="247">
        <v>44988</v>
      </c>
      <c r="AQ663" s="144">
        <v>368</v>
      </c>
      <c r="AR663" s="144" t="s">
        <v>57</v>
      </c>
      <c r="AS663" s="144" t="s">
        <v>62</v>
      </c>
      <c r="AT663" s="144" t="s">
        <v>62</v>
      </c>
      <c r="AU663" s="220" t="str">
        <f t="shared" si="25"/>
        <v>No</v>
      </c>
    </row>
    <row r="664" spans="1:49">
      <c r="A664" s="220">
        <v>663</v>
      </c>
      <c r="B664" s="144" t="s">
        <v>2596</v>
      </c>
      <c r="C664" s="144" t="s">
        <v>1382</v>
      </c>
      <c r="D664" s="144">
        <v>2023</v>
      </c>
      <c r="E664" s="144" t="s">
        <v>368</v>
      </c>
      <c r="F664" s="144" t="s">
        <v>243</v>
      </c>
      <c r="G664" s="144" t="s">
        <v>1784</v>
      </c>
      <c r="H664" s="144" t="s">
        <v>1785</v>
      </c>
      <c r="I664" s="144" t="s">
        <v>4421</v>
      </c>
      <c r="J664" s="144">
        <v>25</v>
      </c>
      <c r="K664" s="144" t="s">
        <v>2385</v>
      </c>
      <c r="L664" s="144" t="s">
        <v>2385</v>
      </c>
      <c r="M664" s="144" t="s">
        <v>2385</v>
      </c>
      <c r="N664" s="144" t="s">
        <v>2385</v>
      </c>
      <c r="O664" s="144" t="s">
        <v>57</v>
      </c>
      <c r="P664" s="144" t="s">
        <v>57</v>
      </c>
      <c r="Q664" s="144" t="s">
        <v>57</v>
      </c>
      <c r="R664" s="144" t="s">
        <v>57</v>
      </c>
      <c r="S664" s="144" t="s">
        <v>2385</v>
      </c>
      <c r="T664" s="144" t="s">
        <v>57</v>
      </c>
      <c r="U664" s="144" t="s">
        <v>2385</v>
      </c>
      <c r="V664" s="144" t="s">
        <v>57</v>
      </c>
      <c r="W664" s="144" t="s">
        <v>2385</v>
      </c>
      <c r="X664" s="144" t="s">
        <v>57</v>
      </c>
      <c r="Y664" s="144" t="s">
        <v>2385</v>
      </c>
      <c r="Z664" s="144" t="s">
        <v>1786</v>
      </c>
      <c r="AA664" s="144" t="s">
        <v>57</v>
      </c>
      <c r="AB664" s="144" t="s">
        <v>2385</v>
      </c>
      <c r="AC664" s="144" t="s">
        <v>57</v>
      </c>
      <c r="AD664" s="144" t="s">
        <v>2385</v>
      </c>
      <c r="AE664" s="144" t="s">
        <v>57</v>
      </c>
      <c r="AF664" s="144"/>
      <c r="AG664" s="144" t="s">
        <v>57</v>
      </c>
      <c r="AH664" s="144" t="s">
        <v>57</v>
      </c>
      <c r="AI664" s="144" t="s">
        <v>2385</v>
      </c>
      <c r="AJ664" s="144" t="s">
        <v>2385</v>
      </c>
      <c r="AK664" s="144" t="s">
        <v>2385</v>
      </c>
      <c r="AL664" s="144" t="s">
        <v>57</v>
      </c>
      <c r="AM664" s="244" t="s">
        <v>57</v>
      </c>
      <c r="AN664" s="244" t="s">
        <v>57</v>
      </c>
      <c r="AO664" s="245" t="s">
        <v>1564</v>
      </c>
      <c r="AP664" s="245" t="s">
        <v>1772</v>
      </c>
      <c r="AQ664" s="144">
        <v>85</v>
      </c>
      <c r="AR664" s="144" t="s">
        <v>57</v>
      </c>
      <c r="AS664" s="144" t="s">
        <v>57</v>
      </c>
      <c r="AT664" s="144" t="s">
        <v>57</v>
      </c>
      <c r="AU664" s="220" t="str">
        <f t="shared" si="25"/>
        <v>NA</v>
      </c>
    </row>
    <row r="665" spans="1:49">
      <c r="A665" s="220">
        <v>664</v>
      </c>
      <c r="B665" s="144" t="s">
        <v>2596</v>
      </c>
      <c r="C665" s="144" t="s">
        <v>1382</v>
      </c>
      <c r="D665" s="144">
        <v>2023</v>
      </c>
      <c r="E665" s="144" t="s">
        <v>368</v>
      </c>
      <c r="F665" s="144" t="s">
        <v>57</v>
      </c>
      <c r="G665" s="144" t="s">
        <v>1787</v>
      </c>
      <c r="H665" s="144" t="s">
        <v>1788</v>
      </c>
      <c r="I665" s="144" t="s">
        <v>2597</v>
      </c>
      <c r="J665" s="144">
        <v>25</v>
      </c>
      <c r="K665" s="144" t="s">
        <v>2385</v>
      </c>
      <c r="L665" s="144" t="s">
        <v>2385</v>
      </c>
      <c r="M665" s="144" t="s">
        <v>2385</v>
      </c>
      <c r="N665" s="144" t="s">
        <v>2385</v>
      </c>
      <c r="O665" s="144" t="s">
        <v>57</v>
      </c>
      <c r="P665" s="144" t="s">
        <v>57</v>
      </c>
      <c r="Q665" s="144" t="s">
        <v>57</v>
      </c>
      <c r="R665" s="144" t="s">
        <v>57</v>
      </c>
      <c r="S665" s="144" t="s">
        <v>2385</v>
      </c>
      <c r="T665" s="144" t="s">
        <v>57</v>
      </c>
      <c r="U665" s="144" t="s">
        <v>2385</v>
      </c>
      <c r="V665" s="144" t="s">
        <v>57</v>
      </c>
      <c r="W665" s="144" t="s">
        <v>2385</v>
      </c>
      <c r="X665" s="144" t="s">
        <v>57</v>
      </c>
      <c r="Y665" s="144" t="s">
        <v>2385</v>
      </c>
      <c r="Z665" s="144" t="s">
        <v>57</v>
      </c>
      <c r="AA665" s="144" t="s">
        <v>57</v>
      </c>
      <c r="AB665" s="144" t="s">
        <v>2385</v>
      </c>
      <c r="AC665" s="144" t="s">
        <v>57</v>
      </c>
      <c r="AD665" s="144" t="s">
        <v>2385</v>
      </c>
      <c r="AE665" s="144" t="s">
        <v>57</v>
      </c>
      <c r="AF665" s="144"/>
      <c r="AG665" s="144" t="s">
        <v>57</v>
      </c>
      <c r="AH665" s="144" t="s">
        <v>57</v>
      </c>
      <c r="AI665" s="144" t="s">
        <v>2385</v>
      </c>
      <c r="AJ665" s="144" t="s">
        <v>2385</v>
      </c>
      <c r="AK665" s="144" t="s">
        <v>2385</v>
      </c>
      <c r="AL665" s="144" t="s">
        <v>57</v>
      </c>
      <c r="AM665" s="246" t="s">
        <v>57</v>
      </c>
      <c r="AN665" s="246" t="s">
        <v>57</v>
      </c>
      <c r="AO665" s="247" t="s">
        <v>57</v>
      </c>
      <c r="AP665" s="247" t="s">
        <v>1789</v>
      </c>
      <c r="AQ665" s="144" t="s">
        <v>57</v>
      </c>
      <c r="AR665" s="144" t="s">
        <v>57</v>
      </c>
      <c r="AS665" s="144" t="s">
        <v>57</v>
      </c>
      <c r="AT665" s="144" t="s">
        <v>57</v>
      </c>
      <c r="AU665" s="220" t="str">
        <f t="shared" si="25"/>
        <v>NA</v>
      </c>
    </row>
    <row r="666" spans="1:49">
      <c r="A666" s="220">
        <v>665</v>
      </c>
      <c r="B666" s="144" t="s">
        <v>2596</v>
      </c>
      <c r="C666" s="144" t="s">
        <v>1382</v>
      </c>
      <c r="D666" s="144">
        <v>2023</v>
      </c>
      <c r="E666" s="144" t="s">
        <v>121</v>
      </c>
      <c r="F666" s="144" t="s">
        <v>1790</v>
      </c>
      <c r="G666" s="144" t="s">
        <v>1791</v>
      </c>
      <c r="H666" s="144" t="s">
        <v>1792</v>
      </c>
      <c r="I666" s="144" t="s">
        <v>926</v>
      </c>
      <c r="J666" s="144">
        <v>25</v>
      </c>
      <c r="K666" s="144" t="s">
        <v>2385</v>
      </c>
      <c r="L666" s="144" t="s">
        <v>2385</v>
      </c>
      <c r="M666" s="144" t="s">
        <v>2385</v>
      </c>
      <c r="N666" s="144" t="s">
        <v>2385</v>
      </c>
      <c r="O666" s="144" t="s">
        <v>57</v>
      </c>
      <c r="P666" s="144" t="s">
        <v>57</v>
      </c>
      <c r="Q666" s="144" t="s">
        <v>57</v>
      </c>
      <c r="R666" s="144" t="s">
        <v>57</v>
      </c>
      <c r="S666" s="144" t="s">
        <v>2385</v>
      </c>
      <c r="T666" s="144" t="s">
        <v>57</v>
      </c>
      <c r="U666" s="144" t="s">
        <v>2385</v>
      </c>
      <c r="V666" s="144" t="s">
        <v>57</v>
      </c>
      <c r="W666" s="144" t="s">
        <v>2385</v>
      </c>
      <c r="X666" s="144" t="s">
        <v>57</v>
      </c>
      <c r="Y666" s="144" t="s">
        <v>2385</v>
      </c>
      <c r="Z666" s="144" t="s">
        <v>1793</v>
      </c>
      <c r="AA666" s="144" t="s">
        <v>57</v>
      </c>
      <c r="AB666" s="144" t="s">
        <v>2385</v>
      </c>
      <c r="AC666" s="144" t="s">
        <v>57</v>
      </c>
      <c r="AD666" s="144" t="s">
        <v>2385</v>
      </c>
      <c r="AE666" s="144" t="s">
        <v>57</v>
      </c>
      <c r="AF666" s="144"/>
      <c r="AG666" s="144" t="s">
        <v>57</v>
      </c>
      <c r="AH666" s="144" t="s">
        <v>57</v>
      </c>
      <c r="AI666" s="144" t="s">
        <v>2385</v>
      </c>
      <c r="AJ666" s="144" t="s">
        <v>2385</v>
      </c>
      <c r="AK666" s="144" t="s">
        <v>2385</v>
      </c>
      <c r="AL666" s="144" t="s">
        <v>57</v>
      </c>
      <c r="AM666" s="244" t="s">
        <v>57</v>
      </c>
      <c r="AN666" s="244" t="s">
        <v>57</v>
      </c>
      <c r="AO666" s="245" t="s">
        <v>57</v>
      </c>
      <c r="AP666" s="245" t="s">
        <v>1794</v>
      </c>
      <c r="AQ666" s="144" t="s">
        <v>57</v>
      </c>
      <c r="AR666" s="144" t="s">
        <v>57</v>
      </c>
      <c r="AS666" s="144" t="s">
        <v>57</v>
      </c>
      <c r="AT666" s="144" t="s">
        <v>57</v>
      </c>
      <c r="AU666" s="220" t="str">
        <f t="shared" si="25"/>
        <v>NA</v>
      </c>
    </row>
    <row r="667" spans="1:49">
      <c r="A667" s="220">
        <v>666</v>
      </c>
      <c r="B667" s="144" t="s">
        <v>2596</v>
      </c>
      <c r="C667" s="144" t="s">
        <v>1382</v>
      </c>
      <c r="D667" s="144">
        <v>2023</v>
      </c>
      <c r="E667" s="144" t="s">
        <v>121</v>
      </c>
      <c r="F667" s="144" t="s">
        <v>1795</v>
      </c>
      <c r="G667" s="144" t="s">
        <v>1796</v>
      </c>
      <c r="H667" s="144" t="s">
        <v>1797</v>
      </c>
      <c r="I667" s="144" t="s">
        <v>4426</v>
      </c>
      <c r="J667" s="144">
        <v>25</v>
      </c>
      <c r="K667" s="144" t="s">
        <v>2385</v>
      </c>
      <c r="L667" s="144" t="s">
        <v>2385</v>
      </c>
      <c r="M667" s="144" t="s">
        <v>2385</v>
      </c>
      <c r="N667" s="144" t="s">
        <v>2385</v>
      </c>
      <c r="O667" s="144" t="s">
        <v>57</v>
      </c>
      <c r="P667" s="144" t="s">
        <v>57</v>
      </c>
      <c r="Q667" s="144" t="s">
        <v>57</v>
      </c>
      <c r="R667" s="144" t="s">
        <v>57</v>
      </c>
      <c r="S667" s="144" t="s">
        <v>2385</v>
      </c>
      <c r="T667" s="144" t="s">
        <v>57</v>
      </c>
      <c r="U667" s="144" t="s">
        <v>2385</v>
      </c>
      <c r="V667" s="144" t="s">
        <v>57</v>
      </c>
      <c r="W667" s="144" t="s">
        <v>2385</v>
      </c>
      <c r="X667" s="144" t="s">
        <v>57</v>
      </c>
      <c r="Y667" s="144" t="s">
        <v>2385</v>
      </c>
      <c r="Z667" s="144" t="s">
        <v>1799</v>
      </c>
      <c r="AA667" s="144" t="s">
        <v>57</v>
      </c>
      <c r="AB667" s="144" t="s">
        <v>2385</v>
      </c>
      <c r="AC667" s="144" t="s">
        <v>57</v>
      </c>
      <c r="AD667" s="144" t="s">
        <v>2385</v>
      </c>
      <c r="AE667" s="144" t="s">
        <v>57</v>
      </c>
      <c r="AF667" s="144"/>
      <c r="AG667" s="144" t="s">
        <v>57</v>
      </c>
      <c r="AH667" s="144" t="s">
        <v>57</v>
      </c>
      <c r="AI667" s="144" t="s">
        <v>2385</v>
      </c>
      <c r="AJ667" s="144" t="s">
        <v>2385</v>
      </c>
      <c r="AK667" s="144" t="s">
        <v>2385</v>
      </c>
      <c r="AL667" s="144" t="s">
        <v>57</v>
      </c>
      <c r="AM667" s="246" t="s">
        <v>57</v>
      </c>
      <c r="AN667" s="246" t="s">
        <v>57</v>
      </c>
      <c r="AO667" s="247" t="s">
        <v>1800</v>
      </c>
      <c r="AP667" s="247" t="s">
        <v>229</v>
      </c>
      <c r="AQ667" s="144">
        <v>264</v>
      </c>
      <c r="AR667" s="144" t="s">
        <v>57</v>
      </c>
      <c r="AS667" s="144" t="s">
        <v>57</v>
      </c>
      <c r="AT667" s="144" t="s">
        <v>57</v>
      </c>
      <c r="AU667" s="220" t="str">
        <f t="shared" si="25"/>
        <v>NA</v>
      </c>
      <c r="AV667" s="144"/>
      <c r="AW667" s="144"/>
    </row>
    <row r="668" spans="1:49">
      <c r="A668" s="220">
        <v>667</v>
      </c>
      <c r="B668" s="144" t="s">
        <v>2596</v>
      </c>
      <c r="C668" s="144" t="s">
        <v>1382</v>
      </c>
      <c r="D668" s="144">
        <v>2023</v>
      </c>
      <c r="E668" s="144" t="s">
        <v>977</v>
      </c>
      <c r="F668" s="144" t="s">
        <v>1801</v>
      </c>
      <c r="G668" s="144" t="s">
        <v>1802</v>
      </c>
      <c r="H668" s="144" t="s">
        <v>1803</v>
      </c>
      <c r="I668" s="144" t="s">
        <v>929</v>
      </c>
      <c r="J668" s="144">
        <v>3</v>
      </c>
      <c r="K668" s="144" t="s">
        <v>56</v>
      </c>
      <c r="L668" s="144" t="s">
        <v>56</v>
      </c>
      <c r="M668" s="144" t="s">
        <v>2385</v>
      </c>
      <c r="N668" s="144" t="s">
        <v>2385</v>
      </c>
      <c r="O668" s="144" t="s">
        <v>57</v>
      </c>
      <c r="P668" s="144" t="s">
        <v>57</v>
      </c>
      <c r="Q668" s="144" t="s">
        <v>57</v>
      </c>
      <c r="R668" s="144" t="s">
        <v>57</v>
      </c>
      <c r="S668" s="144" t="s">
        <v>2385</v>
      </c>
      <c r="T668" s="144" t="s">
        <v>57</v>
      </c>
      <c r="U668" s="144" t="s">
        <v>56</v>
      </c>
      <c r="V668" s="144" t="s">
        <v>2465</v>
      </c>
      <c r="W668" s="144" t="s">
        <v>56</v>
      </c>
      <c r="X668" s="144" t="s">
        <v>2466</v>
      </c>
      <c r="Y668" s="144" t="s">
        <v>62</v>
      </c>
      <c r="Z668" s="144" t="s">
        <v>1804</v>
      </c>
      <c r="AA668" s="144" t="s">
        <v>57</v>
      </c>
      <c r="AB668" s="144" t="s">
        <v>2385</v>
      </c>
      <c r="AC668" s="144" t="s">
        <v>57</v>
      </c>
      <c r="AD668" s="144" t="s">
        <v>2385</v>
      </c>
      <c r="AE668" s="144" t="s">
        <v>57</v>
      </c>
      <c r="AF668" s="144"/>
      <c r="AG668" s="144" t="s">
        <v>57</v>
      </c>
      <c r="AH668" s="144" t="s">
        <v>57</v>
      </c>
      <c r="AI668" s="144" t="s">
        <v>2385</v>
      </c>
      <c r="AJ668" s="144" t="s">
        <v>2385</v>
      </c>
      <c r="AK668" s="144" t="s">
        <v>2385</v>
      </c>
      <c r="AL668" s="144" t="s">
        <v>57</v>
      </c>
      <c r="AM668" s="244" t="str">
        <f t="shared" ref="AM668:AN670" si="26">IF(OR($AK668="No",$AK668="NA"),"NA","à Remplir")</f>
        <v>NA</v>
      </c>
      <c r="AN668" s="244" t="str">
        <f t="shared" si="26"/>
        <v>NA</v>
      </c>
      <c r="AO668" s="245">
        <v>44727</v>
      </c>
      <c r="AP668" s="245">
        <v>44988</v>
      </c>
      <c r="AQ668" s="144">
        <v>261</v>
      </c>
      <c r="AR668" s="144" t="s">
        <v>57</v>
      </c>
      <c r="AS668" s="144" t="s">
        <v>57</v>
      </c>
      <c r="AT668" s="144" t="s">
        <v>57</v>
      </c>
      <c r="AU668" s="220" t="str">
        <f t="shared" si="25"/>
        <v>NA</v>
      </c>
      <c r="AV668" s="144"/>
      <c r="AW668" s="144"/>
    </row>
    <row r="669" spans="1:49">
      <c r="A669" s="220">
        <v>668</v>
      </c>
      <c r="B669" s="144" t="s">
        <v>2596</v>
      </c>
      <c r="C669" s="144" t="s">
        <v>1382</v>
      </c>
      <c r="D669" s="144">
        <v>2023</v>
      </c>
      <c r="E669" s="144" t="s">
        <v>977</v>
      </c>
      <c r="F669" s="144" t="s">
        <v>1806</v>
      </c>
      <c r="G669" s="144" t="s">
        <v>1807</v>
      </c>
      <c r="H669" s="144" t="s">
        <v>1808</v>
      </c>
      <c r="I669" s="144" t="s">
        <v>1163</v>
      </c>
      <c r="J669" s="144">
        <v>14</v>
      </c>
      <c r="K669" s="144" t="s">
        <v>2385</v>
      </c>
      <c r="L669" s="144" t="s">
        <v>2385</v>
      </c>
      <c r="M669" s="144" t="s">
        <v>2385</v>
      </c>
      <c r="N669" s="144" t="s">
        <v>2385</v>
      </c>
      <c r="O669" s="144" t="s">
        <v>57</v>
      </c>
      <c r="P669" s="144" t="s">
        <v>57</v>
      </c>
      <c r="Q669" s="144" t="s">
        <v>57</v>
      </c>
      <c r="R669" s="144" t="s">
        <v>57</v>
      </c>
      <c r="S669" s="144" t="s">
        <v>2385</v>
      </c>
      <c r="T669" s="144" t="s">
        <v>57</v>
      </c>
      <c r="U669" s="144" t="s">
        <v>62</v>
      </c>
      <c r="V669" s="144" t="s">
        <v>57</v>
      </c>
      <c r="W669" s="144" t="s">
        <v>56</v>
      </c>
      <c r="X669" s="144" t="s">
        <v>2467</v>
      </c>
      <c r="Y669" s="144" t="s">
        <v>62</v>
      </c>
      <c r="Z669" s="144" t="s">
        <v>1809</v>
      </c>
      <c r="AA669" s="144" t="s">
        <v>57</v>
      </c>
      <c r="AB669" s="144" t="s">
        <v>2385</v>
      </c>
      <c r="AC669" s="144" t="s">
        <v>57</v>
      </c>
      <c r="AD669" s="144" t="s">
        <v>2385</v>
      </c>
      <c r="AE669" s="144" t="s">
        <v>57</v>
      </c>
      <c r="AF669" s="144"/>
      <c r="AG669" s="144" t="s">
        <v>57</v>
      </c>
      <c r="AH669" s="144" t="s">
        <v>57</v>
      </c>
      <c r="AI669" s="144" t="s">
        <v>2385</v>
      </c>
      <c r="AJ669" s="144" t="s">
        <v>2385</v>
      </c>
      <c r="AK669" s="144" t="s">
        <v>2385</v>
      </c>
      <c r="AL669" s="144" t="s">
        <v>57</v>
      </c>
      <c r="AM669" s="246" t="str">
        <f t="shared" si="26"/>
        <v>NA</v>
      </c>
      <c r="AN669" s="246" t="str">
        <f t="shared" si="26"/>
        <v>NA</v>
      </c>
      <c r="AO669" s="247">
        <v>44872</v>
      </c>
      <c r="AP669" s="247">
        <v>45044</v>
      </c>
      <c r="AQ669" s="144">
        <v>172</v>
      </c>
      <c r="AR669" s="144" t="s">
        <v>57</v>
      </c>
      <c r="AS669" s="144" t="s">
        <v>57</v>
      </c>
      <c r="AT669" s="144" t="s">
        <v>57</v>
      </c>
      <c r="AU669" s="220" t="str">
        <f t="shared" si="25"/>
        <v>NA</v>
      </c>
      <c r="AV669" s="144"/>
      <c r="AW669" s="144"/>
    </row>
    <row r="670" spans="1:49">
      <c r="A670" s="220">
        <v>669</v>
      </c>
      <c r="B670" s="144" t="s">
        <v>2596</v>
      </c>
      <c r="C670" s="144" t="s">
        <v>1382</v>
      </c>
      <c r="D670" s="144">
        <v>2023</v>
      </c>
      <c r="E670" s="144" t="s">
        <v>977</v>
      </c>
      <c r="F670" s="144" t="s">
        <v>2468</v>
      </c>
      <c r="G670" s="144" t="s">
        <v>1812</v>
      </c>
      <c r="H670" s="144" t="s">
        <v>1813</v>
      </c>
      <c r="I670" s="144" t="s">
        <v>929</v>
      </c>
      <c r="J670" s="144">
        <v>14</v>
      </c>
      <c r="K670" s="144" t="s">
        <v>56</v>
      </c>
      <c r="L670" s="144" t="s">
        <v>56</v>
      </c>
      <c r="M670" s="144" t="s">
        <v>2385</v>
      </c>
      <c r="N670" s="144" t="s">
        <v>2385</v>
      </c>
      <c r="O670" s="144" t="s">
        <v>57</v>
      </c>
      <c r="P670" s="144" t="s">
        <v>57</v>
      </c>
      <c r="Q670" s="144" t="s">
        <v>57</v>
      </c>
      <c r="R670" s="144" t="s">
        <v>57</v>
      </c>
      <c r="S670" s="144" t="s">
        <v>2385</v>
      </c>
      <c r="T670" s="144" t="s">
        <v>57</v>
      </c>
      <c r="U670" s="144" t="s">
        <v>56</v>
      </c>
      <c r="V670" s="144" t="s">
        <v>2469</v>
      </c>
      <c r="W670" s="144" t="s">
        <v>56</v>
      </c>
      <c r="X670" s="144" t="s">
        <v>2470</v>
      </c>
      <c r="Y670" s="144" t="s">
        <v>56</v>
      </c>
      <c r="Z670" s="144" t="s">
        <v>1814</v>
      </c>
      <c r="AA670" s="144" t="s">
        <v>57</v>
      </c>
      <c r="AB670" s="144" t="s">
        <v>2385</v>
      </c>
      <c r="AC670" s="144" t="s">
        <v>57</v>
      </c>
      <c r="AD670" s="144" t="s">
        <v>2385</v>
      </c>
      <c r="AE670" s="144" t="s">
        <v>57</v>
      </c>
      <c r="AF670" s="144"/>
      <c r="AG670" s="144" t="s">
        <v>57</v>
      </c>
      <c r="AH670" s="144" t="s">
        <v>57</v>
      </c>
      <c r="AI670" s="144" t="s">
        <v>2385</v>
      </c>
      <c r="AJ670" s="144" t="s">
        <v>2385</v>
      </c>
      <c r="AK670" s="144" t="s">
        <v>2385</v>
      </c>
      <c r="AL670" s="144" t="s">
        <v>57</v>
      </c>
      <c r="AM670" s="244" t="str">
        <f t="shared" si="26"/>
        <v>NA</v>
      </c>
      <c r="AN670" s="244" t="str">
        <f t="shared" si="26"/>
        <v>NA</v>
      </c>
      <c r="AO670" s="245">
        <v>44762</v>
      </c>
      <c r="AP670" s="245">
        <v>44995</v>
      </c>
      <c r="AQ670" s="144">
        <v>233</v>
      </c>
      <c r="AR670" s="144" t="s">
        <v>57</v>
      </c>
      <c r="AS670" s="144" t="s">
        <v>57</v>
      </c>
      <c r="AT670" s="144" t="s">
        <v>57</v>
      </c>
      <c r="AU670" s="220" t="str">
        <f t="shared" si="25"/>
        <v>NA</v>
      </c>
      <c r="AV670" s="144"/>
      <c r="AW670" s="144"/>
    </row>
    <row r="671" spans="1:49">
      <c r="A671" s="220">
        <v>670</v>
      </c>
      <c r="B671" s="144" t="s">
        <v>2596</v>
      </c>
      <c r="C671" s="144" t="s">
        <v>1382</v>
      </c>
      <c r="D671" s="144">
        <v>2023</v>
      </c>
      <c r="E671" s="144" t="s">
        <v>977</v>
      </c>
      <c r="F671" s="144" t="s">
        <v>1816</v>
      </c>
      <c r="G671" s="144" t="s">
        <v>1817</v>
      </c>
      <c r="H671" s="144" t="s">
        <v>1818</v>
      </c>
      <c r="I671" s="144" t="s">
        <v>935</v>
      </c>
      <c r="J671" s="144">
        <v>15</v>
      </c>
      <c r="K671" s="144" t="s">
        <v>62</v>
      </c>
      <c r="L671" s="144" t="s">
        <v>62</v>
      </c>
      <c r="M671" s="144" t="s">
        <v>62</v>
      </c>
      <c r="N671" s="144" t="s">
        <v>62</v>
      </c>
      <c r="O671" s="144" t="s">
        <v>57</v>
      </c>
      <c r="P671" s="144" t="s">
        <v>57</v>
      </c>
      <c r="Q671" s="144" t="s">
        <v>57</v>
      </c>
      <c r="R671" s="144" t="s">
        <v>57</v>
      </c>
      <c r="S671" s="144" t="s">
        <v>62</v>
      </c>
      <c r="T671" s="144" t="s">
        <v>57</v>
      </c>
      <c r="U671" s="144" t="s">
        <v>62</v>
      </c>
      <c r="V671" s="144" t="s">
        <v>57</v>
      </c>
      <c r="W671" s="144" t="s">
        <v>56</v>
      </c>
      <c r="X671" s="144" t="s">
        <v>1819</v>
      </c>
      <c r="Y671" s="144" t="s">
        <v>62</v>
      </c>
      <c r="Z671" s="237" t="s">
        <v>1820</v>
      </c>
      <c r="AA671" s="144" t="s">
        <v>62</v>
      </c>
      <c r="AB671" s="144" t="s">
        <v>62</v>
      </c>
      <c r="AC671" s="144" t="s">
        <v>57</v>
      </c>
      <c r="AD671" s="144" t="s">
        <v>2385</v>
      </c>
      <c r="AE671" s="144" t="s">
        <v>57</v>
      </c>
      <c r="AF671" s="144"/>
      <c r="AG671" s="144" t="s">
        <v>56</v>
      </c>
      <c r="AH671" s="144">
        <v>15</v>
      </c>
      <c r="AI671" s="144" t="s">
        <v>56</v>
      </c>
      <c r="AJ671" s="144" t="s">
        <v>4436</v>
      </c>
      <c r="AK671" s="144" t="s">
        <v>56</v>
      </c>
      <c r="AL671" s="144" t="s">
        <v>1821</v>
      </c>
      <c r="AM671" s="251">
        <v>44672</v>
      </c>
      <c r="AN671" s="252" t="s">
        <v>2472</v>
      </c>
      <c r="AO671" s="247">
        <v>44844</v>
      </c>
      <c r="AP671" s="247">
        <v>45021</v>
      </c>
      <c r="AQ671" s="144">
        <v>177</v>
      </c>
      <c r="AR671" s="144">
        <v>349</v>
      </c>
      <c r="AS671" s="144">
        <v>3</v>
      </c>
      <c r="AT671" s="144">
        <v>12</v>
      </c>
      <c r="AU671" s="220" t="s">
        <v>56</v>
      </c>
      <c r="AV671" s="144"/>
      <c r="AW671" s="144"/>
    </row>
    <row r="672" spans="1:49">
      <c r="A672" s="220">
        <v>671</v>
      </c>
      <c r="B672" s="144" t="s">
        <v>2596</v>
      </c>
      <c r="C672" s="144" t="s">
        <v>1382</v>
      </c>
      <c r="D672" s="144">
        <v>2023</v>
      </c>
      <c r="E672" s="144" t="s">
        <v>977</v>
      </c>
      <c r="F672" s="144" t="s">
        <v>1824</v>
      </c>
      <c r="G672" s="144" t="s">
        <v>1825</v>
      </c>
      <c r="H672" s="144" t="s">
        <v>1826</v>
      </c>
      <c r="I672" s="144" t="s">
        <v>935</v>
      </c>
      <c r="J672" s="144">
        <v>18</v>
      </c>
      <c r="K672" s="144" t="s">
        <v>62</v>
      </c>
      <c r="L672" s="144" t="s">
        <v>62</v>
      </c>
      <c r="M672" s="144" t="s">
        <v>62</v>
      </c>
      <c r="N672" s="144" t="s">
        <v>56</v>
      </c>
      <c r="O672" s="144">
        <v>1</v>
      </c>
      <c r="P672" s="144" t="s">
        <v>438</v>
      </c>
      <c r="Q672" s="144" t="s">
        <v>1827</v>
      </c>
      <c r="R672" s="144" t="s">
        <v>2474</v>
      </c>
      <c r="S672" s="144" t="s">
        <v>56</v>
      </c>
      <c r="T672" s="144" t="s">
        <v>1829</v>
      </c>
      <c r="U672" s="144" t="s">
        <v>56</v>
      </c>
      <c r="V672" s="144" t="s">
        <v>2476</v>
      </c>
      <c r="W672" s="144" t="s">
        <v>56</v>
      </c>
      <c r="X672" s="144" t="s">
        <v>1831</v>
      </c>
      <c r="Y672" s="144" t="s">
        <v>62</v>
      </c>
      <c r="Z672" s="144" t="s">
        <v>1832</v>
      </c>
      <c r="AA672" s="144" t="s">
        <v>56</v>
      </c>
      <c r="AB672" s="144" t="s">
        <v>56</v>
      </c>
      <c r="AC672" s="144" t="s">
        <v>56</v>
      </c>
      <c r="AD672" s="144" t="s">
        <v>984</v>
      </c>
      <c r="AE672" s="144" t="s">
        <v>57</v>
      </c>
      <c r="AF672" s="144"/>
      <c r="AG672" s="144" t="s">
        <v>56</v>
      </c>
      <c r="AH672" s="144">
        <v>94</v>
      </c>
      <c r="AI672" s="144" t="s">
        <v>56</v>
      </c>
      <c r="AJ672" s="144" t="s">
        <v>174</v>
      </c>
      <c r="AK672" s="144" t="s">
        <v>62</v>
      </c>
      <c r="AL672" s="144" t="s">
        <v>57</v>
      </c>
      <c r="AM672" s="244" t="str">
        <f>IF(OR($AK672="No",$AK672="NA"),"NA","à Remplir")</f>
        <v>NA</v>
      </c>
      <c r="AN672" s="244" t="str">
        <f>IF(OR($AK672="No",$AK672="NA"),"NA","à Remplir")</f>
        <v>NA</v>
      </c>
      <c r="AO672" s="245">
        <v>44507</v>
      </c>
      <c r="AP672" s="245">
        <v>45012</v>
      </c>
      <c r="AQ672" s="144">
        <v>505</v>
      </c>
      <c r="AR672" s="144" t="s">
        <v>57</v>
      </c>
      <c r="AS672" s="144">
        <v>88</v>
      </c>
      <c r="AT672" s="144">
        <v>6</v>
      </c>
      <c r="AU672" s="220" t="str">
        <f>IF(AB672="Yes", "No", "")</f>
        <v>No</v>
      </c>
      <c r="AV672" s="144"/>
      <c r="AW672" s="144"/>
    </row>
    <row r="673" spans="1:49">
      <c r="A673" s="220">
        <v>672</v>
      </c>
      <c r="B673" s="144" t="s">
        <v>2596</v>
      </c>
      <c r="C673" s="144" t="s">
        <v>1382</v>
      </c>
      <c r="D673" s="144">
        <v>2023</v>
      </c>
      <c r="E673" s="144" t="s">
        <v>977</v>
      </c>
      <c r="F673" s="144" t="s">
        <v>1834</v>
      </c>
      <c r="G673" s="144" t="s">
        <v>1835</v>
      </c>
      <c r="H673" s="144" t="s">
        <v>1836</v>
      </c>
      <c r="I673" s="144" t="s">
        <v>929</v>
      </c>
      <c r="J673" s="144">
        <v>22</v>
      </c>
      <c r="K673" s="144" t="s">
        <v>56</v>
      </c>
      <c r="L673" s="144" t="s">
        <v>62</v>
      </c>
      <c r="M673" s="144" t="s">
        <v>2385</v>
      </c>
      <c r="N673" s="144" t="s">
        <v>2385</v>
      </c>
      <c r="O673" s="144" t="s">
        <v>57</v>
      </c>
      <c r="P673" s="144" t="s">
        <v>57</v>
      </c>
      <c r="Q673" s="144" t="s">
        <v>57</v>
      </c>
      <c r="R673" s="144" t="s">
        <v>57</v>
      </c>
      <c r="S673" s="144" t="s">
        <v>2385</v>
      </c>
      <c r="T673" s="144" t="s">
        <v>57</v>
      </c>
      <c r="U673" s="144" t="s">
        <v>62</v>
      </c>
      <c r="V673" s="144" t="s">
        <v>57</v>
      </c>
      <c r="W673" s="144" t="s">
        <v>56</v>
      </c>
      <c r="X673" s="144" t="s">
        <v>2478</v>
      </c>
      <c r="Y673" s="144" t="s">
        <v>62</v>
      </c>
      <c r="Z673" s="144" t="s">
        <v>1837</v>
      </c>
      <c r="AA673" s="144" t="s">
        <v>57</v>
      </c>
      <c r="AB673" s="144" t="s">
        <v>2385</v>
      </c>
      <c r="AC673" s="144" t="s">
        <v>57</v>
      </c>
      <c r="AD673" s="144" t="s">
        <v>2385</v>
      </c>
      <c r="AE673" s="144" t="s">
        <v>57</v>
      </c>
      <c r="AF673" s="144"/>
      <c r="AG673" s="144" t="s">
        <v>57</v>
      </c>
      <c r="AH673" s="144" t="s">
        <v>57</v>
      </c>
      <c r="AI673" s="144" t="s">
        <v>2385</v>
      </c>
      <c r="AJ673" s="144" t="s">
        <v>2385</v>
      </c>
      <c r="AK673" s="144" t="s">
        <v>2385</v>
      </c>
      <c r="AL673" s="144" t="s">
        <v>57</v>
      </c>
      <c r="AM673" s="246" t="s">
        <v>57</v>
      </c>
      <c r="AN673" s="246" t="s">
        <v>57</v>
      </c>
      <c r="AO673" s="247">
        <v>44649</v>
      </c>
      <c r="AP673" s="247">
        <v>44987</v>
      </c>
      <c r="AQ673" s="144">
        <v>338</v>
      </c>
      <c r="AR673" s="144" t="s">
        <v>57</v>
      </c>
      <c r="AS673" s="144" t="s">
        <v>57</v>
      </c>
      <c r="AT673" s="144" t="s">
        <v>57</v>
      </c>
      <c r="AU673" s="220" t="str">
        <f t="shared" ref="AU673:AU689" si="27">IF(OR(AB673="NA"), "NA", IF(OR(AB673="Yes", AB673="yes"), "No", IF(AND(I673="Original", AB673="No"), "?", "")))</f>
        <v>NA</v>
      </c>
      <c r="AV673" s="144"/>
      <c r="AW673" s="144"/>
    </row>
    <row r="674" spans="1:49">
      <c r="A674" s="220">
        <v>673</v>
      </c>
      <c r="B674" s="144" t="s">
        <v>2596</v>
      </c>
      <c r="C674" s="144" t="s">
        <v>1382</v>
      </c>
      <c r="D674" s="144">
        <v>2023</v>
      </c>
      <c r="E674" s="144" t="s">
        <v>121</v>
      </c>
      <c r="F674" s="144" t="s">
        <v>1839</v>
      </c>
      <c r="G674" s="144" t="s">
        <v>1840</v>
      </c>
      <c r="H674" s="144" t="s">
        <v>1841</v>
      </c>
      <c r="I674" s="144" t="s">
        <v>4421</v>
      </c>
      <c r="J674" s="144">
        <v>25</v>
      </c>
      <c r="K674" s="144" t="s">
        <v>2385</v>
      </c>
      <c r="L674" s="144" t="s">
        <v>2385</v>
      </c>
      <c r="M674" s="144" t="s">
        <v>2385</v>
      </c>
      <c r="N674" s="144" t="s">
        <v>2385</v>
      </c>
      <c r="O674" s="144" t="s">
        <v>57</v>
      </c>
      <c r="P674" s="144" t="s">
        <v>57</v>
      </c>
      <c r="Q674" s="144" t="s">
        <v>57</v>
      </c>
      <c r="R674" s="144" t="s">
        <v>57</v>
      </c>
      <c r="S674" s="144" t="s">
        <v>2385</v>
      </c>
      <c r="T674" s="144" t="s">
        <v>57</v>
      </c>
      <c r="U674" s="144" t="s">
        <v>2385</v>
      </c>
      <c r="V674" s="144" t="s">
        <v>57</v>
      </c>
      <c r="W674" s="144" t="s">
        <v>2385</v>
      </c>
      <c r="X674" s="144" t="s">
        <v>57</v>
      </c>
      <c r="Y674" s="144" t="s">
        <v>2385</v>
      </c>
      <c r="Z674" s="144" t="s">
        <v>1842</v>
      </c>
      <c r="AA674" s="144" t="s">
        <v>57</v>
      </c>
      <c r="AB674" s="144" t="s">
        <v>2385</v>
      </c>
      <c r="AC674" s="144" t="s">
        <v>57</v>
      </c>
      <c r="AD674" s="144" t="s">
        <v>2385</v>
      </c>
      <c r="AE674" s="144" t="s">
        <v>57</v>
      </c>
      <c r="AF674" s="144"/>
      <c r="AG674" s="144" t="s">
        <v>57</v>
      </c>
      <c r="AH674" s="144" t="s">
        <v>57</v>
      </c>
      <c r="AI674" s="144" t="s">
        <v>2385</v>
      </c>
      <c r="AJ674" s="144" t="s">
        <v>2385</v>
      </c>
      <c r="AK674" s="144" t="s">
        <v>2385</v>
      </c>
      <c r="AL674" s="144" t="s">
        <v>57</v>
      </c>
      <c r="AM674" s="244" t="s">
        <v>57</v>
      </c>
      <c r="AN674" s="244" t="s">
        <v>57</v>
      </c>
      <c r="AO674" s="245" t="s">
        <v>1843</v>
      </c>
      <c r="AP674" s="245" t="s">
        <v>1844</v>
      </c>
      <c r="AQ674" s="144">
        <v>197</v>
      </c>
      <c r="AR674" s="144" t="s">
        <v>57</v>
      </c>
      <c r="AS674" s="144" t="s">
        <v>57</v>
      </c>
      <c r="AT674" s="144" t="s">
        <v>57</v>
      </c>
      <c r="AU674" s="220" t="str">
        <f t="shared" si="27"/>
        <v>NA</v>
      </c>
      <c r="AV674" s="144"/>
      <c r="AW674" s="144"/>
    </row>
    <row r="675" spans="1:49">
      <c r="A675" s="220">
        <v>674</v>
      </c>
      <c r="B675" s="144" t="s">
        <v>2596</v>
      </c>
      <c r="C675" s="144" t="s">
        <v>1382</v>
      </c>
      <c r="D675" s="144">
        <v>2023</v>
      </c>
      <c r="E675" s="144" t="s">
        <v>121</v>
      </c>
      <c r="F675" s="144" t="s">
        <v>57</v>
      </c>
      <c r="G675" s="144" t="s">
        <v>1845</v>
      </c>
      <c r="H675" s="144" t="s">
        <v>1846</v>
      </c>
      <c r="I675" s="144" t="s">
        <v>2597</v>
      </c>
      <c r="J675" s="144">
        <v>25</v>
      </c>
      <c r="K675" s="144" t="s">
        <v>2385</v>
      </c>
      <c r="L675" s="144" t="s">
        <v>2385</v>
      </c>
      <c r="M675" s="144" t="s">
        <v>2385</v>
      </c>
      <c r="N675" s="144" t="s">
        <v>2385</v>
      </c>
      <c r="O675" s="144" t="s">
        <v>57</v>
      </c>
      <c r="P675" s="144" t="s">
        <v>57</v>
      </c>
      <c r="Q675" s="144" t="s">
        <v>57</v>
      </c>
      <c r="R675" s="144" t="s">
        <v>57</v>
      </c>
      <c r="S675" s="144" t="s">
        <v>2385</v>
      </c>
      <c r="T675" s="144" t="s">
        <v>57</v>
      </c>
      <c r="U675" s="144" t="s">
        <v>2385</v>
      </c>
      <c r="V675" s="144" t="s">
        <v>57</v>
      </c>
      <c r="W675" s="144" t="s">
        <v>2385</v>
      </c>
      <c r="X675" s="144" t="s">
        <v>57</v>
      </c>
      <c r="Y675" s="144" t="s">
        <v>2385</v>
      </c>
      <c r="Z675" s="237" t="s">
        <v>57</v>
      </c>
      <c r="AA675" s="144" t="s">
        <v>57</v>
      </c>
      <c r="AB675" s="144" t="s">
        <v>2385</v>
      </c>
      <c r="AC675" s="144" t="s">
        <v>57</v>
      </c>
      <c r="AD675" s="144" t="s">
        <v>2385</v>
      </c>
      <c r="AE675" s="144" t="s">
        <v>57</v>
      </c>
      <c r="AF675" s="144"/>
      <c r="AG675" s="144" t="s">
        <v>57</v>
      </c>
      <c r="AH675" s="144" t="s">
        <v>57</v>
      </c>
      <c r="AI675" s="144" t="s">
        <v>2385</v>
      </c>
      <c r="AJ675" s="144" t="s">
        <v>2385</v>
      </c>
      <c r="AK675" s="144" t="s">
        <v>2385</v>
      </c>
      <c r="AL675" s="144" t="s">
        <v>57</v>
      </c>
      <c r="AM675" s="246" t="s">
        <v>57</v>
      </c>
      <c r="AN675" s="246" t="s">
        <v>57</v>
      </c>
      <c r="AO675" s="247" t="s">
        <v>1847</v>
      </c>
      <c r="AP675" s="247" t="s">
        <v>1848</v>
      </c>
      <c r="AQ675" s="144">
        <v>35</v>
      </c>
      <c r="AR675" s="144" t="s">
        <v>57</v>
      </c>
      <c r="AS675" s="144" t="s">
        <v>57</v>
      </c>
      <c r="AT675" s="144" t="s">
        <v>57</v>
      </c>
      <c r="AU675" s="220" t="str">
        <f t="shared" si="27"/>
        <v>NA</v>
      </c>
      <c r="AV675" s="144"/>
      <c r="AW675" s="144"/>
    </row>
    <row r="676" spans="1:49">
      <c r="A676" s="220">
        <v>675</v>
      </c>
      <c r="B676" s="144" t="s">
        <v>2596</v>
      </c>
      <c r="C676" s="144" t="s">
        <v>1382</v>
      </c>
      <c r="D676" s="144">
        <v>2023</v>
      </c>
      <c r="E676" s="144" t="s">
        <v>737</v>
      </c>
      <c r="F676" s="144" t="s">
        <v>1773</v>
      </c>
      <c r="G676" s="144" t="s">
        <v>1849</v>
      </c>
      <c r="H676" s="144" t="s">
        <v>1850</v>
      </c>
      <c r="I676" s="144" t="s">
        <v>975</v>
      </c>
      <c r="J676" s="144">
        <v>25</v>
      </c>
      <c r="K676" s="144" t="s">
        <v>2385</v>
      </c>
      <c r="L676" s="144" t="s">
        <v>2385</v>
      </c>
      <c r="M676" s="144" t="s">
        <v>2385</v>
      </c>
      <c r="N676" s="144" t="s">
        <v>2385</v>
      </c>
      <c r="O676" s="144" t="s">
        <v>57</v>
      </c>
      <c r="P676" s="144" t="s">
        <v>57</v>
      </c>
      <c r="Q676" s="144" t="s">
        <v>57</v>
      </c>
      <c r="R676" s="144" t="s">
        <v>57</v>
      </c>
      <c r="S676" s="144" t="s">
        <v>2385</v>
      </c>
      <c r="T676" s="144" t="s">
        <v>57</v>
      </c>
      <c r="U676" s="144" t="s">
        <v>2385</v>
      </c>
      <c r="V676" s="144" t="s">
        <v>57</v>
      </c>
      <c r="W676" s="144" t="s">
        <v>2385</v>
      </c>
      <c r="X676" s="144" t="s">
        <v>57</v>
      </c>
      <c r="Y676" s="144" t="s">
        <v>2385</v>
      </c>
      <c r="Z676" s="144" t="s">
        <v>1776</v>
      </c>
      <c r="AA676" s="144" t="s">
        <v>57</v>
      </c>
      <c r="AB676" s="144" t="s">
        <v>2385</v>
      </c>
      <c r="AC676" s="144" t="s">
        <v>57</v>
      </c>
      <c r="AD676" s="144" t="s">
        <v>2385</v>
      </c>
      <c r="AE676" s="144" t="s">
        <v>57</v>
      </c>
      <c r="AF676" s="144"/>
      <c r="AG676" s="144" t="s">
        <v>57</v>
      </c>
      <c r="AH676" s="144" t="s">
        <v>57</v>
      </c>
      <c r="AI676" s="144" t="s">
        <v>2385</v>
      </c>
      <c r="AJ676" s="144" t="s">
        <v>2385</v>
      </c>
      <c r="AK676" s="144" t="s">
        <v>2385</v>
      </c>
      <c r="AL676" s="144" t="s">
        <v>57</v>
      </c>
      <c r="AM676" s="244" t="s">
        <v>57</v>
      </c>
      <c r="AN676" s="244" t="s">
        <v>57</v>
      </c>
      <c r="AO676" s="245" t="s">
        <v>1851</v>
      </c>
      <c r="AP676" s="245" t="s">
        <v>1852</v>
      </c>
      <c r="AQ676" s="144">
        <v>108</v>
      </c>
      <c r="AR676" s="144" t="s">
        <v>57</v>
      </c>
      <c r="AS676" s="144" t="s">
        <v>57</v>
      </c>
      <c r="AT676" s="144" t="s">
        <v>57</v>
      </c>
      <c r="AU676" s="220" t="str">
        <f t="shared" si="27"/>
        <v>NA</v>
      </c>
      <c r="AV676" s="144"/>
      <c r="AW676" s="144"/>
    </row>
    <row r="677" spans="1:49">
      <c r="A677" s="220">
        <v>676</v>
      </c>
      <c r="B677" s="144" t="s">
        <v>2596</v>
      </c>
      <c r="C677" s="144" t="s">
        <v>1382</v>
      </c>
      <c r="D677" s="144">
        <v>2023</v>
      </c>
      <c r="E677" s="144" t="s">
        <v>2480</v>
      </c>
      <c r="F677" s="144" t="s">
        <v>1853</v>
      </c>
      <c r="G677" s="144" t="s">
        <v>1854</v>
      </c>
      <c r="H677" s="144" t="s">
        <v>1855</v>
      </c>
      <c r="I677" s="144" t="s">
        <v>2599</v>
      </c>
      <c r="J677" s="144">
        <v>3</v>
      </c>
      <c r="K677" s="144" t="s">
        <v>2385</v>
      </c>
      <c r="L677" s="144" t="s">
        <v>2385</v>
      </c>
      <c r="M677" s="144" t="s">
        <v>2385</v>
      </c>
      <c r="N677" s="144" t="s">
        <v>2385</v>
      </c>
      <c r="O677" s="144" t="s">
        <v>57</v>
      </c>
      <c r="P677" s="144" t="s">
        <v>57</v>
      </c>
      <c r="Q677" s="144" t="s">
        <v>57</v>
      </c>
      <c r="R677" s="144" t="s">
        <v>57</v>
      </c>
      <c r="S677" s="144" t="s">
        <v>2385</v>
      </c>
      <c r="T677" s="144" t="s">
        <v>57</v>
      </c>
      <c r="U677" s="144" t="s">
        <v>56</v>
      </c>
      <c r="V677" s="144" t="s">
        <v>2481</v>
      </c>
      <c r="W677" s="144" t="s">
        <v>56</v>
      </c>
      <c r="X677" s="144" t="s">
        <v>2482</v>
      </c>
      <c r="Y677" s="144" t="s">
        <v>62</v>
      </c>
      <c r="Z677" s="144" t="s">
        <v>1856</v>
      </c>
      <c r="AA677" s="144" t="s">
        <v>57</v>
      </c>
      <c r="AB677" s="144" t="s">
        <v>2385</v>
      </c>
      <c r="AC677" s="144" t="s">
        <v>57</v>
      </c>
      <c r="AD677" s="144" t="s">
        <v>2385</v>
      </c>
      <c r="AE677" s="144" t="s">
        <v>57</v>
      </c>
      <c r="AF677" s="144"/>
      <c r="AG677" s="144" t="s">
        <v>57</v>
      </c>
      <c r="AH677" s="144" t="s">
        <v>57</v>
      </c>
      <c r="AI677" s="144" t="s">
        <v>2385</v>
      </c>
      <c r="AJ677" s="144" t="s">
        <v>2385</v>
      </c>
      <c r="AK677" s="144" t="s">
        <v>2385</v>
      </c>
      <c r="AL677" s="144" t="s">
        <v>57</v>
      </c>
      <c r="AM677" s="246" t="str">
        <f t="shared" ref="AM677:AN684" si="28">IF(OR($AK677="No",$AK677="NA"),"NA","à Remplir")</f>
        <v>NA</v>
      </c>
      <c r="AN677" s="246" t="str">
        <f t="shared" si="28"/>
        <v>NA</v>
      </c>
      <c r="AO677" s="247">
        <v>44895</v>
      </c>
      <c r="AP677" s="247">
        <v>45049</v>
      </c>
      <c r="AQ677" s="144">
        <v>154</v>
      </c>
      <c r="AR677" s="144" t="s">
        <v>57</v>
      </c>
      <c r="AS677" s="144" t="s">
        <v>57</v>
      </c>
      <c r="AT677" s="144" t="s">
        <v>57</v>
      </c>
      <c r="AU677" s="220" t="str">
        <f t="shared" si="27"/>
        <v>NA</v>
      </c>
      <c r="AV677" s="144"/>
      <c r="AW677" s="144"/>
    </row>
    <row r="678" spans="1:49">
      <c r="A678" s="220">
        <v>677</v>
      </c>
      <c r="B678" s="144" t="s">
        <v>2596</v>
      </c>
      <c r="C678" s="144" t="s">
        <v>1382</v>
      </c>
      <c r="D678" s="144">
        <v>2023</v>
      </c>
      <c r="E678" s="144" t="s">
        <v>2480</v>
      </c>
      <c r="F678" s="144" t="s">
        <v>1859</v>
      </c>
      <c r="G678" s="144" t="s">
        <v>1860</v>
      </c>
      <c r="H678" s="144" t="s">
        <v>2483</v>
      </c>
      <c r="I678" s="144" t="s">
        <v>935</v>
      </c>
      <c r="J678" s="144">
        <v>4</v>
      </c>
      <c r="K678" s="144" t="s">
        <v>62</v>
      </c>
      <c r="L678" s="144" t="s">
        <v>62</v>
      </c>
      <c r="M678" s="144" t="s">
        <v>62</v>
      </c>
      <c r="N678" s="144" t="s">
        <v>62</v>
      </c>
      <c r="O678" s="144" t="s">
        <v>57</v>
      </c>
      <c r="P678" s="144" t="s">
        <v>57</v>
      </c>
      <c r="Q678" s="144" t="s">
        <v>57</v>
      </c>
      <c r="R678" s="144" t="s">
        <v>57</v>
      </c>
      <c r="S678" s="144" t="s">
        <v>56</v>
      </c>
      <c r="T678" s="144" t="s">
        <v>1862</v>
      </c>
      <c r="U678" s="144" t="s">
        <v>62</v>
      </c>
      <c r="V678" s="144" t="s">
        <v>57</v>
      </c>
      <c r="W678" s="144" t="s">
        <v>62</v>
      </c>
      <c r="X678" s="144" t="s">
        <v>57</v>
      </c>
      <c r="Y678" s="144" t="s">
        <v>62</v>
      </c>
      <c r="Z678" s="144" t="s">
        <v>1863</v>
      </c>
      <c r="AA678" s="144" t="s">
        <v>56</v>
      </c>
      <c r="AB678" s="144" t="s">
        <v>56</v>
      </c>
      <c r="AC678" s="144" t="s">
        <v>56</v>
      </c>
      <c r="AD678" s="144" t="s">
        <v>2373</v>
      </c>
      <c r="AE678" s="144" t="s">
        <v>2608</v>
      </c>
      <c r="AF678" s="144"/>
      <c r="AG678" s="144" t="s">
        <v>56</v>
      </c>
      <c r="AH678" s="144">
        <v>183</v>
      </c>
      <c r="AI678" s="144" t="s">
        <v>56</v>
      </c>
      <c r="AJ678" s="144" t="s">
        <v>174</v>
      </c>
      <c r="AK678" s="144" t="s">
        <v>62</v>
      </c>
      <c r="AL678" s="144" t="s">
        <v>57</v>
      </c>
      <c r="AM678" s="244" t="str">
        <f t="shared" si="28"/>
        <v>NA</v>
      </c>
      <c r="AN678" s="244" t="str">
        <f t="shared" si="28"/>
        <v>NA</v>
      </c>
      <c r="AO678" s="245">
        <v>44693</v>
      </c>
      <c r="AP678" s="245">
        <v>45036</v>
      </c>
      <c r="AQ678" s="144">
        <v>343</v>
      </c>
      <c r="AR678" s="144" t="s">
        <v>57</v>
      </c>
      <c r="AS678" s="144">
        <v>57</v>
      </c>
      <c r="AT678" s="144">
        <v>126</v>
      </c>
      <c r="AU678" s="220" t="str">
        <f t="shared" si="27"/>
        <v>No</v>
      </c>
      <c r="AV678" s="144"/>
      <c r="AW678" s="144"/>
    </row>
    <row r="679" spans="1:49">
      <c r="A679" s="220">
        <v>678</v>
      </c>
      <c r="B679" s="144" t="s">
        <v>2596</v>
      </c>
      <c r="C679" s="144" t="s">
        <v>1382</v>
      </c>
      <c r="D679" s="144">
        <v>2023</v>
      </c>
      <c r="E679" s="144" t="s">
        <v>2480</v>
      </c>
      <c r="F679" s="144" t="s">
        <v>1866</v>
      </c>
      <c r="G679" s="144" t="s">
        <v>1867</v>
      </c>
      <c r="H679" s="144" t="s">
        <v>1868</v>
      </c>
      <c r="I679" s="144" t="s">
        <v>975</v>
      </c>
      <c r="J679" s="144">
        <v>8</v>
      </c>
      <c r="K679" s="144" t="s">
        <v>2385</v>
      </c>
      <c r="L679" s="144" t="s">
        <v>2385</v>
      </c>
      <c r="M679" s="144" t="s">
        <v>2385</v>
      </c>
      <c r="N679" s="144" t="s">
        <v>2385</v>
      </c>
      <c r="O679" s="144" t="s">
        <v>57</v>
      </c>
      <c r="P679" s="144" t="s">
        <v>57</v>
      </c>
      <c r="Q679" s="144" t="s">
        <v>57</v>
      </c>
      <c r="R679" s="144" t="s">
        <v>57</v>
      </c>
      <c r="S679" s="144" t="s">
        <v>2385</v>
      </c>
      <c r="T679" s="144" t="s">
        <v>57</v>
      </c>
      <c r="U679" s="144" t="s">
        <v>2385</v>
      </c>
      <c r="V679" s="144" t="s">
        <v>57</v>
      </c>
      <c r="W679" s="144" t="s">
        <v>2385</v>
      </c>
      <c r="X679" s="144" t="s">
        <v>57</v>
      </c>
      <c r="Y679" s="144" t="s">
        <v>2385</v>
      </c>
      <c r="Z679" s="144" t="s">
        <v>1869</v>
      </c>
      <c r="AA679" s="144" t="s">
        <v>57</v>
      </c>
      <c r="AB679" s="144" t="s">
        <v>2385</v>
      </c>
      <c r="AC679" s="144" t="s">
        <v>57</v>
      </c>
      <c r="AD679" s="144" t="s">
        <v>2385</v>
      </c>
      <c r="AE679" s="144" t="s">
        <v>57</v>
      </c>
      <c r="AF679" s="144"/>
      <c r="AG679" s="144" t="s">
        <v>57</v>
      </c>
      <c r="AH679" s="144" t="s">
        <v>57</v>
      </c>
      <c r="AI679" s="144" t="s">
        <v>2385</v>
      </c>
      <c r="AJ679" s="144" t="s">
        <v>2385</v>
      </c>
      <c r="AK679" s="144" t="s">
        <v>2385</v>
      </c>
      <c r="AL679" s="144" t="s">
        <v>57</v>
      </c>
      <c r="AM679" s="246" t="str">
        <f t="shared" si="28"/>
        <v>NA</v>
      </c>
      <c r="AN679" s="246" t="str">
        <f t="shared" si="28"/>
        <v>NA</v>
      </c>
      <c r="AO679" s="247">
        <v>44747</v>
      </c>
      <c r="AP679" s="247">
        <v>45076</v>
      </c>
      <c r="AQ679" s="144">
        <v>329</v>
      </c>
      <c r="AR679" s="144" t="s">
        <v>57</v>
      </c>
      <c r="AS679" s="144" t="s">
        <v>57</v>
      </c>
      <c r="AT679" s="144" t="s">
        <v>57</v>
      </c>
      <c r="AU679" s="220" t="str">
        <f t="shared" si="27"/>
        <v>NA</v>
      </c>
      <c r="AV679" s="144"/>
      <c r="AW679" s="144"/>
    </row>
    <row r="680" spans="1:49">
      <c r="A680" s="220">
        <v>679</v>
      </c>
      <c r="B680" s="144" t="s">
        <v>2596</v>
      </c>
      <c r="C680" s="144" t="s">
        <v>1382</v>
      </c>
      <c r="D680" s="144">
        <v>2023</v>
      </c>
      <c r="E680" s="144" t="s">
        <v>2480</v>
      </c>
      <c r="F680" s="144" t="s">
        <v>1871</v>
      </c>
      <c r="G680" s="144" t="s">
        <v>1872</v>
      </c>
      <c r="H680" s="144" t="s">
        <v>1873</v>
      </c>
      <c r="I680" s="144" t="s">
        <v>975</v>
      </c>
      <c r="J680" s="144">
        <v>18</v>
      </c>
      <c r="K680" s="144" t="s">
        <v>2385</v>
      </c>
      <c r="L680" s="144" t="s">
        <v>2385</v>
      </c>
      <c r="M680" s="144" t="s">
        <v>2385</v>
      </c>
      <c r="N680" s="144" t="s">
        <v>2385</v>
      </c>
      <c r="O680" s="144" t="s">
        <v>57</v>
      </c>
      <c r="P680" s="144" t="s">
        <v>57</v>
      </c>
      <c r="Q680" s="144" t="s">
        <v>57</v>
      </c>
      <c r="R680" s="144" t="s">
        <v>57</v>
      </c>
      <c r="S680" s="144" t="s">
        <v>2385</v>
      </c>
      <c r="T680" s="144" t="s">
        <v>57</v>
      </c>
      <c r="U680" s="144" t="s">
        <v>2385</v>
      </c>
      <c r="V680" s="144" t="s">
        <v>57</v>
      </c>
      <c r="W680" s="144" t="s">
        <v>2385</v>
      </c>
      <c r="X680" s="144" t="s">
        <v>57</v>
      </c>
      <c r="Y680" s="144" t="s">
        <v>2385</v>
      </c>
      <c r="Z680" s="144" t="s">
        <v>1874</v>
      </c>
      <c r="AA680" s="144" t="s">
        <v>57</v>
      </c>
      <c r="AB680" s="144" t="s">
        <v>2385</v>
      </c>
      <c r="AC680" s="144" t="s">
        <v>57</v>
      </c>
      <c r="AD680" s="144" t="s">
        <v>2385</v>
      </c>
      <c r="AE680" s="144" t="s">
        <v>57</v>
      </c>
      <c r="AF680" s="144"/>
      <c r="AG680" s="144" t="s">
        <v>57</v>
      </c>
      <c r="AH680" s="144" t="s">
        <v>57</v>
      </c>
      <c r="AI680" s="144" t="s">
        <v>2385</v>
      </c>
      <c r="AJ680" s="144" t="s">
        <v>2385</v>
      </c>
      <c r="AK680" s="144" t="s">
        <v>2385</v>
      </c>
      <c r="AL680" s="144" t="s">
        <v>57</v>
      </c>
      <c r="AM680" s="244" t="str">
        <f t="shared" si="28"/>
        <v>NA</v>
      </c>
      <c r="AN680" s="244" t="str">
        <f t="shared" si="28"/>
        <v>NA</v>
      </c>
      <c r="AO680" s="245">
        <v>44846</v>
      </c>
      <c r="AP680" s="245">
        <v>45051</v>
      </c>
      <c r="AQ680" s="144">
        <v>205</v>
      </c>
      <c r="AR680" s="144" t="s">
        <v>57</v>
      </c>
      <c r="AS680" s="144" t="s">
        <v>57</v>
      </c>
      <c r="AT680" s="144" t="s">
        <v>57</v>
      </c>
      <c r="AU680" s="220" t="str">
        <f t="shared" si="27"/>
        <v>NA</v>
      </c>
      <c r="AV680" s="144"/>
      <c r="AW680" s="144"/>
    </row>
    <row r="681" spans="1:49">
      <c r="A681" s="220">
        <v>680</v>
      </c>
      <c r="B681" s="144" t="s">
        <v>2596</v>
      </c>
      <c r="C681" s="144" t="s">
        <v>1382</v>
      </c>
      <c r="D681" s="144">
        <v>2023</v>
      </c>
      <c r="E681" s="144" t="s">
        <v>2480</v>
      </c>
      <c r="F681" s="144" t="s">
        <v>1871</v>
      </c>
      <c r="G681" s="144" t="s">
        <v>1876</v>
      </c>
      <c r="H681" s="144" t="s">
        <v>1877</v>
      </c>
      <c r="I681" s="144" t="s">
        <v>975</v>
      </c>
      <c r="J681" s="144">
        <v>18</v>
      </c>
      <c r="K681" s="144" t="s">
        <v>2385</v>
      </c>
      <c r="L681" s="144" t="s">
        <v>2385</v>
      </c>
      <c r="M681" s="144" t="s">
        <v>2385</v>
      </c>
      <c r="N681" s="144" t="s">
        <v>2385</v>
      </c>
      <c r="O681" s="144" t="s">
        <v>57</v>
      </c>
      <c r="P681" s="144" t="s">
        <v>57</v>
      </c>
      <c r="Q681" s="144" t="s">
        <v>57</v>
      </c>
      <c r="R681" s="144" t="s">
        <v>57</v>
      </c>
      <c r="S681" s="144" t="s">
        <v>2385</v>
      </c>
      <c r="T681" s="144" t="s">
        <v>57</v>
      </c>
      <c r="U681" s="144" t="s">
        <v>2385</v>
      </c>
      <c r="V681" s="144" t="s">
        <v>57</v>
      </c>
      <c r="W681" s="144" t="s">
        <v>2385</v>
      </c>
      <c r="X681" s="144" t="s">
        <v>57</v>
      </c>
      <c r="Y681" s="144" t="s">
        <v>2385</v>
      </c>
      <c r="Z681" s="144" t="s">
        <v>1878</v>
      </c>
      <c r="AA681" s="144" t="s">
        <v>57</v>
      </c>
      <c r="AB681" s="144" t="s">
        <v>2385</v>
      </c>
      <c r="AC681" s="144" t="s">
        <v>57</v>
      </c>
      <c r="AD681" s="144" t="s">
        <v>2385</v>
      </c>
      <c r="AE681" s="144" t="s">
        <v>57</v>
      </c>
      <c r="AF681" s="144"/>
      <c r="AG681" s="144" t="s">
        <v>57</v>
      </c>
      <c r="AH681" s="144" t="s">
        <v>57</v>
      </c>
      <c r="AI681" s="144" t="s">
        <v>2385</v>
      </c>
      <c r="AJ681" s="144" t="s">
        <v>2385</v>
      </c>
      <c r="AK681" s="144" t="s">
        <v>2385</v>
      </c>
      <c r="AL681" s="144" t="s">
        <v>57</v>
      </c>
      <c r="AM681" s="246" t="str">
        <f t="shared" si="28"/>
        <v>NA</v>
      </c>
      <c r="AN681" s="246" t="str">
        <f t="shared" si="28"/>
        <v>NA</v>
      </c>
      <c r="AO681" s="247">
        <v>44846</v>
      </c>
      <c r="AP681" s="247">
        <v>45055</v>
      </c>
      <c r="AQ681" s="144">
        <v>209</v>
      </c>
      <c r="AR681" s="144" t="s">
        <v>57</v>
      </c>
      <c r="AS681" s="144" t="s">
        <v>57</v>
      </c>
      <c r="AT681" s="144" t="s">
        <v>57</v>
      </c>
      <c r="AU681" s="220" t="str">
        <f t="shared" si="27"/>
        <v>NA</v>
      </c>
      <c r="AV681" s="144"/>
      <c r="AW681" s="144"/>
    </row>
    <row r="682" spans="1:49">
      <c r="A682" s="220">
        <v>681</v>
      </c>
      <c r="B682" s="144" t="s">
        <v>2596</v>
      </c>
      <c r="C682" s="144" t="s">
        <v>1382</v>
      </c>
      <c r="D682" s="144">
        <v>2023</v>
      </c>
      <c r="E682" s="144" t="s">
        <v>2480</v>
      </c>
      <c r="F682" s="144" t="s">
        <v>1880</v>
      </c>
      <c r="G682" s="144" t="s">
        <v>1881</v>
      </c>
      <c r="H682" s="144" t="s">
        <v>1882</v>
      </c>
      <c r="I682" s="144" t="s">
        <v>929</v>
      </c>
      <c r="J682" s="144">
        <v>18</v>
      </c>
      <c r="K682" s="144" t="s">
        <v>56</v>
      </c>
      <c r="L682" s="144" t="s">
        <v>62</v>
      </c>
      <c r="M682" s="144" t="s">
        <v>2385</v>
      </c>
      <c r="N682" s="144" t="s">
        <v>2385</v>
      </c>
      <c r="O682" s="144" t="s">
        <v>57</v>
      </c>
      <c r="P682" s="144" t="s">
        <v>57</v>
      </c>
      <c r="Q682" s="144" t="s">
        <v>57</v>
      </c>
      <c r="R682" s="144" t="s">
        <v>57</v>
      </c>
      <c r="S682" s="144" t="s">
        <v>2385</v>
      </c>
      <c r="T682" s="144" t="s">
        <v>57</v>
      </c>
      <c r="U682" s="144" t="s">
        <v>56</v>
      </c>
      <c r="V682" s="144" t="s">
        <v>2486</v>
      </c>
      <c r="W682" s="144" t="s">
        <v>62</v>
      </c>
      <c r="X682" s="144" t="s">
        <v>57</v>
      </c>
      <c r="Y682" s="144" t="s">
        <v>2385</v>
      </c>
      <c r="Z682" s="144" t="s">
        <v>1883</v>
      </c>
      <c r="AA682" s="144" t="s">
        <v>57</v>
      </c>
      <c r="AB682" s="144" t="s">
        <v>2385</v>
      </c>
      <c r="AC682" s="144" t="s">
        <v>57</v>
      </c>
      <c r="AD682" s="144" t="s">
        <v>2385</v>
      </c>
      <c r="AE682" s="144" t="s">
        <v>57</v>
      </c>
      <c r="AF682" s="144"/>
      <c r="AG682" s="144" t="s">
        <v>57</v>
      </c>
      <c r="AH682" s="144" t="s">
        <v>57</v>
      </c>
      <c r="AI682" s="144" t="s">
        <v>2385</v>
      </c>
      <c r="AJ682" s="144" t="s">
        <v>2385</v>
      </c>
      <c r="AK682" s="144" t="s">
        <v>2385</v>
      </c>
      <c r="AL682" s="144" t="s">
        <v>57</v>
      </c>
      <c r="AM682" s="244" t="str">
        <f t="shared" si="28"/>
        <v>NA</v>
      </c>
      <c r="AN682" s="244" t="str">
        <f t="shared" si="28"/>
        <v>NA</v>
      </c>
      <c r="AO682" s="245">
        <v>44853</v>
      </c>
      <c r="AP682" s="245">
        <v>45127</v>
      </c>
      <c r="AQ682" s="144">
        <v>274</v>
      </c>
      <c r="AR682" s="144" t="s">
        <v>57</v>
      </c>
      <c r="AS682" s="144" t="s">
        <v>57</v>
      </c>
      <c r="AT682" s="144" t="s">
        <v>57</v>
      </c>
      <c r="AU682" s="220" t="str">
        <f t="shared" si="27"/>
        <v>NA</v>
      </c>
      <c r="AV682" s="144"/>
      <c r="AW682" s="144"/>
    </row>
    <row r="683" spans="1:49">
      <c r="A683" s="220">
        <v>682</v>
      </c>
      <c r="B683" s="144" t="s">
        <v>2596</v>
      </c>
      <c r="C683" s="144" t="s">
        <v>1382</v>
      </c>
      <c r="D683" s="144">
        <v>2023</v>
      </c>
      <c r="E683" s="144" t="s">
        <v>2480</v>
      </c>
      <c r="F683" s="144" t="s">
        <v>1885</v>
      </c>
      <c r="G683" s="144" t="s">
        <v>1886</v>
      </c>
      <c r="H683" s="144" t="s">
        <v>1887</v>
      </c>
      <c r="I683" s="144" t="s">
        <v>1181</v>
      </c>
      <c r="J683" s="144">
        <v>22</v>
      </c>
      <c r="K683" s="144" t="s">
        <v>2385</v>
      </c>
      <c r="L683" s="144" t="s">
        <v>2385</v>
      </c>
      <c r="M683" s="144" t="s">
        <v>2385</v>
      </c>
      <c r="N683" s="144" t="s">
        <v>62</v>
      </c>
      <c r="O683" s="144" t="s">
        <v>57</v>
      </c>
      <c r="P683" s="144" t="s">
        <v>57</v>
      </c>
      <c r="Q683" s="144" t="s">
        <v>57</v>
      </c>
      <c r="R683" s="144" t="s">
        <v>57</v>
      </c>
      <c r="S683" s="144" t="s">
        <v>62</v>
      </c>
      <c r="T683" s="144" t="s">
        <v>57</v>
      </c>
      <c r="U683" s="144" t="s">
        <v>62</v>
      </c>
      <c r="V683" s="144" t="s">
        <v>57</v>
      </c>
      <c r="W683" s="144" t="s">
        <v>56</v>
      </c>
      <c r="X683" s="144" t="s">
        <v>2487</v>
      </c>
      <c r="Y683" s="144" t="s">
        <v>62</v>
      </c>
      <c r="Z683" s="144" t="s">
        <v>1888</v>
      </c>
      <c r="AA683" s="144" t="s">
        <v>57</v>
      </c>
      <c r="AB683" s="144" t="s">
        <v>2385</v>
      </c>
      <c r="AC683" s="144" t="s">
        <v>57</v>
      </c>
      <c r="AD683" s="144" t="s">
        <v>2385</v>
      </c>
      <c r="AE683" s="144" t="s">
        <v>57</v>
      </c>
      <c r="AF683" s="144"/>
      <c r="AG683" s="144" t="s">
        <v>57</v>
      </c>
      <c r="AH683" s="144" t="s">
        <v>57</v>
      </c>
      <c r="AI683" s="144" t="s">
        <v>2385</v>
      </c>
      <c r="AJ683" s="144" t="s">
        <v>2385</v>
      </c>
      <c r="AK683" s="144" t="s">
        <v>2385</v>
      </c>
      <c r="AL683" s="144" t="s">
        <v>57</v>
      </c>
      <c r="AM683" s="246" t="str">
        <f t="shared" si="28"/>
        <v>NA</v>
      </c>
      <c r="AN683" s="246" t="str">
        <f t="shared" si="28"/>
        <v>NA</v>
      </c>
      <c r="AO683" s="247">
        <v>44778</v>
      </c>
      <c r="AP683" s="247">
        <v>45049</v>
      </c>
      <c r="AQ683" s="144">
        <v>271</v>
      </c>
      <c r="AR683" s="144" t="s">
        <v>57</v>
      </c>
      <c r="AS683" s="144" t="s">
        <v>57</v>
      </c>
      <c r="AT683" s="144" t="s">
        <v>57</v>
      </c>
      <c r="AU683" s="220" t="str">
        <f t="shared" si="27"/>
        <v>NA</v>
      </c>
      <c r="AV683" s="144"/>
      <c r="AW683" s="144"/>
    </row>
    <row r="684" spans="1:49">
      <c r="A684" s="220">
        <v>683</v>
      </c>
      <c r="B684" s="144" t="s">
        <v>2596</v>
      </c>
      <c r="C684" s="144" t="s">
        <v>1382</v>
      </c>
      <c r="D684" s="144">
        <v>2023</v>
      </c>
      <c r="E684" s="144" t="s">
        <v>2480</v>
      </c>
      <c r="F684" s="144" t="s">
        <v>1890</v>
      </c>
      <c r="G684" s="144" t="s">
        <v>1891</v>
      </c>
      <c r="H684" s="144" t="s">
        <v>1892</v>
      </c>
      <c r="I684" s="144" t="s">
        <v>935</v>
      </c>
      <c r="J684" s="144">
        <v>13</v>
      </c>
      <c r="K684" s="144" t="s">
        <v>62</v>
      </c>
      <c r="L684" s="144" t="s">
        <v>62</v>
      </c>
      <c r="M684" s="144" t="s">
        <v>62</v>
      </c>
      <c r="N684" s="144" t="s">
        <v>62</v>
      </c>
      <c r="O684" s="144" t="s">
        <v>57</v>
      </c>
      <c r="P684" s="144" t="s">
        <v>57</v>
      </c>
      <c r="Q684" s="144" t="s">
        <v>57</v>
      </c>
      <c r="R684" s="144" t="s">
        <v>57</v>
      </c>
      <c r="S684" s="144" t="s">
        <v>56</v>
      </c>
      <c r="T684" s="144" t="s">
        <v>1893</v>
      </c>
      <c r="U684" s="144" t="s">
        <v>62</v>
      </c>
      <c r="V684" s="144" t="s">
        <v>57</v>
      </c>
      <c r="W684" s="144" t="s">
        <v>56</v>
      </c>
      <c r="X684" s="144" t="s">
        <v>1894</v>
      </c>
      <c r="Y684" s="144" t="s">
        <v>62</v>
      </c>
      <c r="Z684" s="144" t="s">
        <v>1895</v>
      </c>
      <c r="AA684" s="144" t="s">
        <v>62</v>
      </c>
      <c r="AB684" s="144" t="s">
        <v>56</v>
      </c>
      <c r="AC684" s="144" t="s">
        <v>56</v>
      </c>
      <c r="AD684" s="144" t="s">
        <v>984</v>
      </c>
      <c r="AE684" s="144" t="s">
        <v>57</v>
      </c>
      <c r="AF684" s="144"/>
      <c r="AG684" s="144" t="s">
        <v>56</v>
      </c>
      <c r="AH684" s="144">
        <v>20354</v>
      </c>
      <c r="AI684" s="144" t="s">
        <v>62</v>
      </c>
      <c r="AJ684" s="144" t="s">
        <v>2385</v>
      </c>
      <c r="AK684" s="144" t="s">
        <v>62</v>
      </c>
      <c r="AL684" s="144" t="s">
        <v>57</v>
      </c>
      <c r="AM684" s="244" t="str">
        <f t="shared" si="28"/>
        <v>NA</v>
      </c>
      <c r="AN684" s="244" t="str">
        <f t="shared" si="28"/>
        <v>NA</v>
      </c>
      <c r="AO684" s="245">
        <v>44838</v>
      </c>
      <c r="AP684" s="245">
        <v>45079</v>
      </c>
      <c r="AQ684" s="144">
        <v>241</v>
      </c>
      <c r="AR684" s="144" t="s">
        <v>57</v>
      </c>
      <c r="AS684" s="144">
        <v>12196</v>
      </c>
      <c r="AT684" s="144">
        <v>8158</v>
      </c>
      <c r="AU684" s="220" t="str">
        <f t="shared" si="27"/>
        <v>No</v>
      </c>
      <c r="AV684" s="144"/>
      <c r="AW684" s="144"/>
    </row>
    <row r="685" spans="1:49">
      <c r="A685" s="220">
        <v>684</v>
      </c>
      <c r="B685" s="144" t="s">
        <v>2596</v>
      </c>
      <c r="C685" s="144" t="s">
        <v>1382</v>
      </c>
      <c r="D685" s="144">
        <v>2023</v>
      </c>
      <c r="E685" s="144" t="s">
        <v>737</v>
      </c>
      <c r="F685" s="144" t="s">
        <v>1896</v>
      </c>
      <c r="G685" s="144" t="s">
        <v>1897</v>
      </c>
      <c r="H685" s="144" t="s">
        <v>1898</v>
      </c>
      <c r="I685" s="144" t="s">
        <v>4421</v>
      </c>
      <c r="J685" s="144">
        <v>25</v>
      </c>
      <c r="K685" s="144" t="s">
        <v>2385</v>
      </c>
      <c r="L685" s="144" t="s">
        <v>2385</v>
      </c>
      <c r="M685" s="144" t="s">
        <v>2385</v>
      </c>
      <c r="N685" s="144" t="s">
        <v>2385</v>
      </c>
      <c r="O685" s="144" t="s">
        <v>57</v>
      </c>
      <c r="P685" s="144" t="s">
        <v>57</v>
      </c>
      <c r="Q685" s="144" t="s">
        <v>57</v>
      </c>
      <c r="R685" s="144" t="s">
        <v>57</v>
      </c>
      <c r="S685" s="144" t="s">
        <v>2385</v>
      </c>
      <c r="T685" s="144" t="s">
        <v>57</v>
      </c>
      <c r="U685" s="144" t="s">
        <v>2385</v>
      </c>
      <c r="V685" s="144" t="s">
        <v>57</v>
      </c>
      <c r="W685" s="144" t="s">
        <v>2385</v>
      </c>
      <c r="X685" s="144" t="s">
        <v>57</v>
      </c>
      <c r="Y685" s="144" t="s">
        <v>2385</v>
      </c>
      <c r="Z685" s="144" t="s">
        <v>1899</v>
      </c>
      <c r="AA685" s="144" t="s">
        <v>57</v>
      </c>
      <c r="AB685" s="144" t="s">
        <v>2385</v>
      </c>
      <c r="AC685" s="144" t="s">
        <v>57</v>
      </c>
      <c r="AD685" s="144" t="s">
        <v>2385</v>
      </c>
      <c r="AE685" s="144" t="s">
        <v>57</v>
      </c>
      <c r="AF685" s="144"/>
      <c r="AG685" s="144" t="s">
        <v>57</v>
      </c>
      <c r="AH685" s="144" t="s">
        <v>57</v>
      </c>
      <c r="AI685" s="144" t="s">
        <v>2385</v>
      </c>
      <c r="AJ685" s="144" t="s">
        <v>2385</v>
      </c>
      <c r="AK685" s="144" t="s">
        <v>2385</v>
      </c>
      <c r="AL685" s="144" t="s">
        <v>57</v>
      </c>
      <c r="AM685" s="246" t="s">
        <v>57</v>
      </c>
      <c r="AN685" s="246" t="s">
        <v>57</v>
      </c>
      <c r="AO685" s="247" t="s">
        <v>1900</v>
      </c>
      <c r="AP685" s="247" t="s">
        <v>1901</v>
      </c>
      <c r="AQ685" s="144">
        <v>164</v>
      </c>
      <c r="AR685" s="144" t="s">
        <v>57</v>
      </c>
      <c r="AS685" s="144" t="s">
        <v>57</v>
      </c>
      <c r="AT685" s="144" t="s">
        <v>57</v>
      </c>
      <c r="AU685" s="220" t="str">
        <f t="shared" si="27"/>
        <v>NA</v>
      </c>
      <c r="AV685" s="144"/>
      <c r="AW685" s="144"/>
    </row>
    <row r="686" spans="1:49">
      <c r="A686" s="220">
        <v>685</v>
      </c>
      <c r="B686" s="144" t="s">
        <v>2596</v>
      </c>
      <c r="C686" s="144" t="s">
        <v>1382</v>
      </c>
      <c r="D686" s="144">
        <v>2023</v>
      </c>
      <c r="E686" s="144" t="s">
        <v>737</v>
      </c>
      <c r="F686" s="144" t="s">
        <v>1902</v>
      </c>
      <c r="G686" s="144" t="s">
        <v>1903</v>
      </c>
      <c r="H686" s="144" t="s">
        <v>1904</v>
      </c>
      <c r="I686" s="144" t="s">
        <v>4421</v>
      </c>
      <c r="J686" s="144">
        <v>25</v>
      </c>
      <c r="K686" s="144" t="s">
        <v>2385</v>
      </c>
      <c r="L686" s="144" t="s">
        <v>2385</v>
      </c>
      <c r="M686" s="144" t="s">
        <v>2385</v>
      </c>
      <c r="N686" s="144" t="s">
        <v>2385</v>
      </c>
      <c r="O686" s="144" t="s">
        <v>57</v>
      </c>
      <c r="P686" s="144" t="s">
        <v>57</v>
      </c>
      <c r="Q686" s="144" t="s">
        <v>57</v>
      </c>
      <c r="R686" s="144" t="s">
        <v>57</v>
      </c>
      <c r="S686" s="144" t="s">
        <v>2385</v>
      </c>
      <c r="T686" s="144" t="s">
        <v>57</v>
      </c>
      <c r="U686" s="144" t="s">
        <v>2385</v>
      </c>
      <c r="V686" s="144" t="s">
        <v>57</v>
      </c>
      <c r="W686" s="144" t="s">
        <v>2385</v>
      </c>
      <c r="X686" s="144" t="s">
        <v>57</v>
      </c>
      <c r="Y686" s="144" t="s">
        <v>2385</v>
      </c>
      <c r="Z686" s="144" t="s">
        <v>1905</v>
      </c>
      <c r="AA686" s="144" t="s">
        <v>57</v>
      </c>
      <c r="AB686" s="144" t="s">
        <v>2385</v>
      </c>
      <c r="AC686" s="144" t="s">
        <v>57</v>
      </c>
      <c r="AD686" s="144" t="s">
        <v>2385</v>
      </c>
      <c r="AE686" s="144" t="s">
        <v>57</v>
      </c>
      <c r="AF686" s="144"/>
      <c r="AG686" s="144" t="s">
        <v>57</v>
      </c>
      <c r="AH686" s="144" t="s">
        <v>57</v>
      </c>
      <c r="AI686" s="144" t="s">
        <v>2385</v>
      </c>
      <c r="AJ686" s="144" t="s">
        <v>2385</v>
      </c>
      <c r="AK686" s="144" t="s">
        <v>2385</v>
      </c>
      <c r="AL686" s="144" t="s">
        <v>57</v>
      </c>
      <c r="AM686" s="244" t="s">
        <v>57</v>
      </c>
      <c r="AN686" s="244" t="s">
        <v>57</v>
      </c>
      <c r="AO686" s="245" t="s">
        <v>1906</v>
      </c>
      <c r="AP686" s="245" t="s">
        <v>1844</v>
      </c>
      <c r="AQ686" s="144">
        <v>115</v>
      </c>
      <c r="AR686" s="144" t="s">
        <v>57</v>
      </c>
      <c r="AS686" s="144" t="s">
        <v>57</v>
      </c>
      <c r="AT686" s="144" t="s">
        <v>57</v>
      </c>
      <c r="AU686" s="220" t="str">
        <f t="shared" si="27"/>
        <v>NA</v>
      </c>
      <c r="AV686" s="144"/>
      <c r="AW686" s="144"/>
    </row>
    <row r="687" spans="1:49">
      <c r="A687" s="220">
        <v>686</v>
      </c>
      <c r="B687" s="144" t="s">
        <v>2596</v>
      </c>
      <c r="C687" s="144" t="s">
        <v>1382</v>
      </c>
      <c r="D687" s="144">
        <v>2023</v>
      </c>
      <c r="E687" s="144" t="s">
        <v>737</v>
      </c>
      <c r="F687" s="144" t="s">
        <v>57</v>
      </c>
      <c r="G687" s="144" t="s">
        <v>1907</v>
      </c>
      <c r="H687" s="144" t="s">
        <v>1908</v>
      </c>
      <c r="I687" s="144" t="s">
        <v>2597</v>
      </c>
      <c r="J687" s="144">
        <v>25</v>
      </c>
      <c r="K687" s="144" t="s">
        <v>2385</v>
      </c>
      <c r="L687" s="144" t="s">
        <v>2385</v>
      </c>
      <c r="M687" s="144" t="s">
        <v>2385</v>
      </c>
      <c r="N687" s="144" t="s">
        <v>2385</v>
      </c>
      <c r="O687" s="144" t="s">
        <v>57</v>
      </c>
      <c r="P687" s="144" t="s">
        <v>57</v>
      </c>
      <c r="Q687" s="144" t="s">
        <v>57</v>
      </c>
      <c r="R687" s="144" t="s">
        <v>57</v>
      </c>
      <c r="S687" s="144" t="s">
        <v>2385</v>
      </c>
      <c r="T687" s="144" t="s">
        <v>57</v>
      </c>
      <c r="U687" s="144" t="s">
        <v>2385</v>
      </c>
      <c r="V687" s="144" t="s">
        <v>57</v>
      </c>
      <c r="W687" s="144" t="s">
        <v>2385</v>
      </c>
      <c r="X687" s="144" t="s">
        <v>57</v>
      </c>
      <c r="Y687" s="144" t="s">
        <v>2385</v>
      </c>
      <c r="Z687" s="237" t="s">
        <v>57</v>
      </c>
      <c r="AA687" s="144" t="s">
        <v>57</v>
      </c>
      <c r="AB687" s="144" t="s">
        <v>2385</v>
      </c>
      <c r="AC687" s="144" t="s">
        <v>57</v>
      </c>
      <c r="AD687" s="144" t="s">
        <v>2385</v>
      </c>
      <c r="AE687" s="144" t="s">
        <v>57</v>
      </c>
      <c r="AF687" s="144"/>
      <c r="AG687" s="144" t="s">
        <v>57</v>
      </c>
      <c r="AH687" s="144" t="s">
        <v>57</v>
      </c>
      <c r="AI687" s="144" t="s">
        <v>2385</v>
      </c>
      <c r="AJ687" s="144" t="s">
        <v>2385</v>
      </c>
      <c r="AK687" s="144" t="s">
        <v>2385</v>
      </c>
      <c r="AL687" s="144" t="s">
        <v>57</v>
      </c>
      <c r="AM687" s="246" t="s">
        <v>57</v>
      </c>
      <c r="AN687" s="246" t="s">
        <v>57</v>
      </c>
      <c r="AO687" s="247" t="s">
        <v>746</v>
      </c>
      <c r="AP687" s="247" t="s">
        <v>1909</v>
      </c>
      <c r="AQ687" s="144">
        <v>40</v>
      </c>
      <c r="AR687" s="144" t="s">
        <v>57</v>
      </c>
      <c r="AS687" s="144" t="s">
        <v>57</v>
      </c>
      <c r="AT687" s="144" t="s">
        <v>57</v>
      </c>
      <c r="AU687" s="220" t="str">
        <f t="shared" si="27"/>
        <v>NA</v>
      </c>
      <c r="AV687" s="144"/>
      <c r="AW687" s="144"/>
    </row>
    <row r="688" spans="1:49">
      <c r="A688" s="220">
        <v>687</v>
      </c>
      <c r="B688" s="144" t="s">
        <v>2596</v>
      </c>
      <c r="C688" s="144" t="s">
        <v>1382</v>
      </c>
      <c r="D688" s="144">
        <v>2023</v>
      </c>
      <c r="E688" s="144" t="s">
        <v>446</v>
      </c>
      <c r="F688" s="144" t="s">
        <v>1910</v>
      </c>
      <c r="G688" s="144" t="s">
        <v>1911</v>
      </c>
      <c r="H688" s="144" t="s">
        <v>1912</v>
      </c>
      <c r="I688" s="144" t="s">
        <v>975</v>
      </c>
      <c r="J688" s="144">
        <v>25</v>
      </c>
      <c r="K688" s="144" t="s">
        <v>2385</v>
      </c>
      <c r="L688" s="144" t="s">
        <v>2385</v>
      </c>
      <c r="M688" s="144" t="s">
        <v>2385</v>
      </c>
      <c r="N688" s="144" t="s">
        <v>2385</v>
      </c>
      <c r="O688" s="144" t="s">
        <v>57</v>
      </c>
      <c r="P688" s="144" t="s">
        <v>57</v>
      </c>
      <c r="Q688" s="144" t="s">
        <v>57</v>
      </c>
      <c r="R688" s="144" t="s">
        <v>57</v>
      </c>
      <c r="S688" s="144" t="s">
        <v>2385</v>
      </c>
      <c r="T688" s="144" t="s">
        <v>57</v>
      </c>
      <c r="U688" s="144" t="s">
        <v>2385</v>
      </c>
      <c r="V688" s="144" t="s">
        <v>57</v>
      </c>
      <c r="W688" s="144" t="s">
        <v>2385</v>
      </c>
      <c r="X688" s="144" t="s">
        <v>57</v>
      </c>
      <c r="Y688" s="144" t="s">
        <v>2385</v>
      </c>
      <c r="Z688" s="144" t="s">
        <v>1913</v>
      </c>
      <c r="AA688" s="144" t="s">
        <v>57</v>
      </c>
      <c r="AB688" s="144" t="s">
        <v>2385</v>
      </c>
      <c r="AC688" s="144" t="s">
        <v>57</v>
      </c>
      <c r="AD688" s="144" t="s">
        <v>2385</v>
      </c>
      <c r="AE688" s="144" t="s">
        <v>57</v>
      </c>
      <c r="AF688" s="144"/>
      <c r="AG688" s="144" t="s">
        <v>57</v>
      </c>
      <c r="AH688" s="144" t="s">
        <v>57</v>
      </c>
      <c r="AI688" s="144" t="s">
        <v>2385</v>
      </c>
      <c r="AJ688" s="144" t="s">
        <v>2385</v>
      </c>
      <c r="AK688" s="144" t="s">
        <v>2385</v>
      </c>
      <c r="AL688" s="144" t="s">
        <v>57</v>
      </c>
      <c r="AM688" s="244" t="s">
        <v>57</v>
      </c>
      <c r="AN688" s="244" t="s">
        <v>57</v>
      </c>
      <c r="AO688" s="245" t="s">
        <v>1914</v>
      </c>
      <c r="AP688" s="245" t="s">
        <v>757</v>
      </c>
      <c r="AQ688" s="144">
        <v>321</v>
      </c>
      <c r="AR688" s="144" t="s">
        <v>57</v>
      </c>
      <c r="AS688" s="144" t="s">
        <v>57</v>
      </c>
      <c r="AT688" s="144" t="s">
        <v>57</v>
      </c>
      <c r="AU688" s="220" t="str">
        <f t="shared" si="27"/>
        <v>NA</v>
      </c>
      <c r="AV688" s="144"/>
      <c r="AW688" s="144"/>
    </row>
    <row r="689" spans="1:49">
      <c r="A689" s="220">
        <v>688</v>
      </c>
      <c r="B689" s="144" t="s">
        <v>2596</v>
      </c>
      <c r="C689" s="144" t="s">
        <v>1382</v>
      </c>
      <c r="D689" s="144">
        <v>2023</v>
      </c>
      <c r="E689" s="144" t="s">
        <v>446</v>
      </c>
      <c r="F689" s="144" t="s">
        <v>1773</v>
      </c>
      <c r="G689" s="144" t="s">
        <v>1915</v>
      </c>
      <c r="H689" s="144" t="s">
        <v>1916</v>
      </c>
      <c r="I689" s="144" t="s">
        <v>4426</v>
      </c>
      <c r="J689" s="144">
        <v>25</v>
      </c>
      <c r="K689" s="144" t="s">
        <v>2385</v>
      </c>
      <c r="L689" s="144" t="s">
        <v>2385</v>
      </c>
      <c r="M689" s="144" t="s">
        <v>2385</v>
      </c>
      <c r="N689" s="144" t="s">
        <v>2385</v>
      </c>
      <c r="O689" s="144" t="s">
        <v>57</v>
      </c>
      <c r="P689" s="144" t="s">
        <v>57</v>
      </c>
      <c r="Q689" s="144" t="s">
        <v>57</v>
      </c>
      <c r="R689" s="144" t="s">
        <v>57</v>
      </c>
      <c r="S689" s="144" t="s">
        <v>2385</v>
      </c>
      <c r="T689" s="144" t="s">
        <v>57</v>
      </c>
      <c r="U689" s="144" t="s">
        <v>2385</v>
      </c>
      <c r="V689" s="144" t="s">
        <v>57</v>
      </c>
      <c r="W689" s="144" t="s">
        <v>2385</v>
      </c>
      <c r="X689" s="144" t="s">
        <v>57</v>
      </c>
      <c r="Y689" s="144" t="s">
        <v>2385</v>
      </c>
      <c r="Z689" s="144" t="s">
        <v>1776</v>
      </c>
      <c r="AA689" s="144" t="s">
        <v>57</v>
      </c>
      <c r="AB689" s="144" t="s">
        <v>2385</v>
      </c>
      <c r="AC689" s="144" t="s">
        <v>57</v>
      </c>
      <c r="AD689" s="144" t="s">
        <v>2385</v>
      </c>
      <c r="AE689" s="144" t="s">
        <v>57</v>
      </c>
      <c r="AF689" s="144"/>
      <c r="AG689" s="144" t="s">
        <v>57</v>
      </c>
      <c r="AH689" s="144" t="s">
        <v>57</v>
      </c>
      <c r="AI689" s="144" t="s">
        <v>2385</v>
      </c>
      <c r="AJ689" s="144" t="s">
        <v>2385</v>
      </c>
      <c r="AK689" s="144" t="s">
        <v>2385</v>
      </c>
      <c r="AL689" s="144" t="s">
        <v>57</v>
      </c>
      <c r="AM689" s="246" t="s">
        <v>57</v>
      </c>
      <c r="AN689" s="246" t="s">
        <v>57</v>
      </c>
      <c r="AO689" s="247" t="s">
        <v>1917</v>
      </c>
      <c r="AP689" s="247" t="s">
        <v>746</v>
      </c>
      <c r="AQ689" s="144">
        <v>343</v>
      </c>
      <c r="AR689" s="144" t="s">
        <v>57</v>
      </c>
      <c r="AS689" s="144" t="s">
        <v>57</v>
      </c>
      <c r="AT689" s="144" t="s">
        <v>57</v>
      </c>
      <c r="AU689" s="220" t="str">
        <f t="shared" si="27"/>
        <v>NA</v>
      </c>
      <c r="AV689" s="144"/>
      <c r="AW689" s="144"/>
    </row>
    <row r="690" spans="1:49">
      <c r="A690" s="220">
        <v>689</v>
      </c>
      <c r="B690" s="144" t="s">
        <v>2596</v>
      </c>
      <c r="C690" s="144" t="s">
        <v>1382</v>
      </c>
      <c r="D690" s="144">
        <v>2023</v>
      </c>
      <c r="E690" s="144" t="s">
        <v>1031</v>
      </c>
      <c r="F690" s="144" t="s">
        <v>1918</v>
      </c>
      <c r="G690" s="144" t="s">
        <v>1919</v>
      </c>
      <c r="H690" s="144" t="s">
        <v>1920</v>
      </c>
      <c r="I690" s="144" t="s">
        <v>935</v>
      </c>
      <c r="J690" s="144">
        <v>2</v>
      </c>
      <c r="K690" s="144" t="s">
        <v>62</v>
      </c>
      <c r="L690" s="144" t="s">
        <v>62</v>
      </c>
      <c r="M690" s="144" t="s">
        <v>62</v>
      </c>
      <c r="N690" s="144" t="s">
        <v>62</v>
      </c>
      <c r="O690" s="144" t="s">
        <v>57</v>
      </c>
      <c r="P690" s="144" t="s">
        <v>57</v>
      </c>
      <c r="Q690" s="144" t="s">
        <v>57</v>
      </c>
      <c r="R690" s="144" t="s">
        <v>57</v>
      </c>
      <c r="S690" s="144" t="s">
        <v>62</v>
      </c>
      <c r="T690" s="144" t="s">
        <v>57</v>
      </c>
      <c r="U690" s="144" t="s">
        <v>62</v>
      </c>
      <c r="V690" s="237" t="s">
        <v>57</v>
      </c>
      <c r="W690" s="144" t="s">
        <v>56</v>
      </c>
      <c r="X690" s="144" t="s">
        <v>1921</v>
      </c>
      <c r="Y690" s="144" t="s">
        <v>62</v>
      </c>
      <c r="Z690" s="237" t="s">
        <v>1922</v>
      </c>
      <c r="AA690" s="144" t="s">
        <v>62</v>
      </c>
      <c r="AB690" s="144" t="s">
        <v>62</v>
      </c>
      <c r="AC690" s="144" t="s">
        <v>57</v>
      </c>
      <c r="AD690" s="144" t="s">
        <v>2385</v>
      </c>
      <c r="AE690" s="144" t="s">
        <v>57</v>
      </c>
      <c r="AF690" s="144"/>
      <c r="AG690" s="144" t="s">
        <v>56</v>
      </c>
      <c r="AH690" s="144">
        <v>16</v>
      </c>
      <c r="AI690" s="144" t="s">
        <v>62</v>
      </c>
      <c r="AJ690" s="144" t="s">
        <v>2385</v>
      </c>
      <c r="AK690" s="144" t="s">
        <v>62</v>
      </c>
      <c r="AL690" s="144" t="s">
        <v>57</v>
      </c>
      <c r="AM690" s="244" t="str">
        <f t="shared" ref="AM690:AN698" si="29">IF(OR($AK690="No",$AK690="NA"),"NA","à Remplir")</f>
        <v>NA</v>
      </c>
      <c r="AN690" s="244" t="str">
        <f t="shared" si="29"/>
        <v>NA</v>
      </c>
      <c r="AO690" s="245">
        <v>44867</v>
      </c>
      <c r="AP690" s="245">
        <v>45097</v>
      </c>
      <c r="AQ690" s="144">
        <v>230</v>
      </c>
      <c r="AR690" s="144" t="s">
        <v>57</v>
      </c>
      <c r="AS690" s="144">
        <v>12</v>
      </c>
      <c r="AT690" s="144">
        <v>4</v>
      </c>
      <c r="AU690" s="220" t="s">
        <v>56</v>
      </c>
      <c r="AV690" s="144"/>
      <c r="AW690" s="144"/>
    </row>
    <row r="691" spans="1:49">
      <c r="A691" s="220">
        <v>690</v>
      </c>
      <c r="B691" s="144" t="s">
        <v>2596</v>
      </c>
      <c r="C691" s="144" t="s">
        <v>1382</v>
      </c>
      <c r="D691" s="144">
        <v>2023</v>
      </c>
      <c r="E691" s="144" t="s">
        <v>1031</v>
      </c>
      <c r="F691" s="144" t="s">
        <v>1925</v>
      </c>
      <c r="G691" s="144" t="s">
        <v>1926</v>
      </c>
      <c r="H691" s="144" t="s">
        <v>1927</v>
      </c>
      <c r="I691" s="144" t="s">
        <v>935</v>
      </c>
      <c r="J691" s="144">
        <v>4</v>
      </c>
      <c r="K691" s="144" t="s">
        <v>62</v>
      </c>
      <c r="L691" s="144" t="s">
        <v>62</v>
      </c>
      <c r="M691" s="144" t="s">
        <v>62</v>
      </c>
      <c r="N691" s="144" t="s">
        <v>56</v>
      </c>
      <c r="O691" s="144">
        <v>2</v>
      </c>
      <c r="P691" s="144" t="s">
        <v>170</v>
      </c>
      <c r="Q691" s="144" t="s">
        <v>1928</v>
      </c>
      <c r="R691" s="144" t="s">
        <v>1929</v>
      </c>
      <c r="S691" s="144" t="s">
        <v>56</v>
      </c>
      <c r="T691" s="144" t="s">
        <v>1930</v>
      </c>
      <c r="U691" s="144" t="s">
        <v>62</v>
      </c>
      <c r="V691" s="144" t="s">
        <v>57</v>
      </c>
      <c r="W691" s="144" t="s">
        <v>56</v>
      </c>
      <c r="X691" s="144" t="s">
        <v>1931</v>
      </c>
      <c r="Y691" s="144" t="s">
        <v>62</v>
      </c>
      <c r="Z691" s="144" t="s">
        <v>1932</v>
      </c>
      <c r="AA691" s="144" t="s">
        <v>56</v>
      </c>
      <c r="AB691" s="144" t="s">
        <v>56</v>
      </c>
      <c r="AC691" s="144" t="s">
        <v>56</v>
      </c>
      <c r="AD691" s="144" t="s">
        <v>2373</v>
      </c>
      <c r="AE691" s="144" t="s">
        <v>1933</v>
      </c>
      <c r="AF691" s="144"/>
      <c r="AG691" s="144" t="s">
        <v>56</v>
      </c>
      <c r="AH691" s="144">
        <v>30</v>
      </c>
      <c r="AI691" s="144" t="s">
        <v>56</v>
      </c>
      <c r="AJ691" s="144" t="s">
        <v>4436</v>
      </c>
      <c r="AK691" s="144" t="s">
        <v>62</v>
      </c>
      <c r="AL691" s="144" t="s">
        <v>57</v>
      </c>
      <c r="AM691" s="246" t="str">
        <f t="shared" si="29"/>
        <v>NA</v>
      </c>
      <c r="AN691" s="246" t="str">
        <f t="shared" si="29"/>
        <v>NA</v>
      </c>
      <c r="AO691" s="247">
        <v>44580</v>
      </c>
      <c r="AP691" s="247">
        <v>45075</v>
      </c>
      <c r="AQ691" s="144">
        <v>495</v>
      </c>
      <c r="AR691" s="144" t="s">
        <v>57</v>
      </c>
      <c r="AS691" s="144">
        <v>11</v>
      </c>
      <c r="AT691" s="144">
        <v>19</v>
      </c>
      <c r="AU691" s="220" t="str">
        <f>IF(AB691="Yes", "No", "")</f>
        <v>No</v>
      </c>
      <c r="AV691" s="144"/>
      <c r="AW691" s="144"/>
    </row>
    <row r="692" spans="1:49">
      <c r="A692" s="220">
        <v>691</v>
      </c>
      <c r="B692" s="144" t="s">
        <v>2596</v>
      </c>
      <c r="C692" s="144" t="s">
        <v>1382</v>
      </c>
      <c r="D692" s="144">
        <v>2023</v>
      </c>
      <c r="E692" s="144" t="s">
        <v>1031</v>
      </c>
      <c r="F692" s="144" t="s">
        <v>1935</v>
      </c>
      <c r="G692" s="144" t="s">
        <v>1936</v>
      </c>
      <c r="H692" s="144" t="s">
        <v>1937</v>
      </c>
      <c r="I692" s="144" t="s">
        <v>935</v>
      </c>
      <c r="J692" s="144">
        <v>7</v>
      </c>
      <c r="K692" s="144" t="s">
        <v>62</v>
      </c>
      <c r="L692" s="144" t="s">
        <v>62</v>
      </c>
      <c r="M692" s="144" t="s">
        <v>62</v>
      </c>
      <c r="N692" s="144" t="s">
        <v>56</v>
      </c>
      <c r="O692" s="144">
        <v>1</v>
      </c>
      <c r="P692" s="144" t="s">
        <v>2699</v>
      </c>
      <c r="Q692" s="144" t="s">
        <v>1938</v>
      </c>
      <c r="R692" s="144" t="s">
        <v>1939</v>
      </c>
      <c r="S692" s="144" t="s">
        <v>56</v>
      </c>
      <c r="T692" s="144" t="s">
        <v>1940</v>
      </c>
      <c r="U692" s="144" t="s">
        <v>56</v>
      </c>
      <c r="V692" s="144" t="s">
        <v>2498</v>
      </c>
      <c r="W692" s="144" t="s">
        <v>56</v>
      </c>
      <c r="X692" s="144" t="s">
        <v>1942</v>
      </c>
      <c r="Y692" s="144" t="s">
        <v>62</v>
      </c>
      <c r="Z692" s="144" t="s">
        <v>1943</v>
      </c>
      <c r="AA692" s="144" t="s">
        <v>62</v>
      </c>
      <c r="AB692" s="144" t="s">
        <v>56</v>
      </c>
      <c r="AC692" s="144" t="s">
        <v>62</v>
      </c>
      <c r="AD692" s="144" t="s">
        <v>984</v>
      </c>
      <c r="AE692" s="144" t="s">
        <v>57</v>
      </c>
      <c r="AF692" s="144"/>
      <c r="AG692" s="144" t="s">
        <v>56</v>
      </c>
      <c r="AH692" s="144">
        <v>166</v>
      </c>
      <c r="AI692" s="144" t="s">
        <v>56</v>
      </c>
      <c r="AJ692" s="144" t="s">
        <v>4435</v>
      </c>
      <c r="AK692" s="144" t="s">
        <v>62</v>
      </c>
      <c r="AL692" s="144" t="s">
        <v>57</v>
      </c>
      <c r="AM692" s="244" t="str">
        <f t="shared" si="29"/>
        <v>NA</v>
      </c>
      <c r="AN692" s="244" t="str">
        <f t="shared" si="29"/>
        <v>NA</v>
      </c>
      <c r="AO692" s="245">
        <v>44749</v>
      </c>
      <c r="AP692" s="245">
        <v>45103</v>
      </c>
      <c r="AQ692" s="144">
        <v>354</v>
      </c>
      <c r="AR692" s="144" t="s">
        <v>57</v>
      </c>
      <c r="AS692" s="144">
        <v>108</v>
      </c>
      <c r="AT692" s="144">
        <v>58</v>
      </c>
      <c r="AU692" s="220" t="str">
        <f>IF(AB692="Yes", "No", "")</f>
        <v>No</v>
      </c>
      <c r="AV692" s="144"/>
      <c r="AW692" s="144"/>
    </row>
    <row r="693" spans="1:49">
      <c r="A693" s="220">
        <v>692</v>
      </c>
      <c r="B693" s="144" t="s">
        <v>2596</v>
      </c>
      <c r="C693" s="144" t="s">
        <v>1382</v>
      </c>
      <c r="D693" s="144">
        <v>2023</v>
      </c>
      <c r="E693" s="144" t="s">
        <v>1031</v>
      </c>
      <c r="F693" s="144" t="s">
        <v>1946</v>
      </c>
      <c r="G693" s="144" t="s">
        <v>1947</v>
      </c>
      <c r="H693" s="144" t="s">
        <v>1948</v>
      </c>
      <c r="I693" s="144" t="s">
        <v>935</v>
      </c>
      <c r="J693" s="144">
        <v>14</v>
      </c>
      <c r="K693" s="144" t="s">
        <v>62</v>
      </c>
      <c r="L693" s="144" t="s">
        <v>62</v>
      </c>
      <c r="M693" s="144" t="s">
        <v>62</v>
      </c>
      <c r="N693" s="144" t="s">
        <v>56</v>
      </c>
      <c r="O693" s="144">
        <v>1</v>
      </c>
      <c r="P693" s="144" t="s">
        <v>438</v>
      </c>
      <c r="Q693" s="144" t="s">
        <v>1949</v>
      </c>
      <c r="R693" s="144" t="s">
        <v>1950</v>
      </c>
      <c r="S693" s="144" t="s">
        <v>56</v>
      </c>
      <c r="T693" s="144" t="s">
        <v>1951</v>
      </c>
      <c r="U693" s="144" t="s">
        <v>56</v>
      </c>
      <c r="V693" s="144" t="s">
        <v>2501</v>
      </c>
      <c r="W693" s="144" t="s">
        <v>56</v>
      </c>
      <c r="X693" s="144" t="s">
        <v>1953</v>
      </c>
      <c r="Y693" s="144" t="s">
        <v>56</v>
      </c>
      <c r="Z693" s="144" t="s">
        <v>1954</v>
      </c>
      <c r="AA693" s="144" t="s">
        <v>56</v>
      </c>
      <c r="AB693" s="144" t="s">
        <v>56</v>
      </c>
      <c r="AC693" s="144" t="s">
        <v>56</v>
      </c>
      <c r="AD693" s="144" t="s">
        <v>2373</v>
      </c>
      <c r="AE693" s="144" t="s">
        <v>1955</v>
      </c>
      <c r="AF693" s="144"/>
      <c r="AG693" s="144" t="s">
        <v>56</v>
      </c>
      <c r="AH693" s="144">
        <v>44</v>
      </c>
      <c r="AI693" s="144" t="s">
        <v>56</v>
      </c>
      <c r="AJ693" s="144" t="s">
        <v>174</v>
      </c>
      <c r="AK693" s="144" t="s">
        <v>62</v>
      </c>
      <c r="AL693" s="144" t="s">
        <v>57</v>
      </c>
      <c r="AM693" s="246" t="str">
        <f t="shared" si="29"/>
        <v>NA</v>
      </c>
      <c r="AN693" s="246" t="str">
        <f t="shared" si="29"/>
        <v>NA</v>
      </c>
      <c r="AO693" s="247">
        <v>44862</v>
      </c>
      <c r="AP693" s="247">
        <v>45099</v>
      </c>
      <c r="AQ693" s="144">
        <v>237</v>
      </c>
      <c r="AR693" s="144" t="s">
        <v>57</v>
      </c>
      <c r="AS693" s="144">
        <v>23</v>
      </c>
      <c r="AT693" s="144">
        <v>21</v>
      </c>
      <c r="AU693" s="220" t="str">
        <f>IF(AB693="Yes", "No", "")</f>
        <v>No</v>
      </c>
      <c r="AV693" s="144"/>
      <c r="AW693" s="144"/>
    </row>
    <row r="694" spans="1:49">
      <c r="A694" s="220">
        <v>693</v>
      </c>
      <c r="B694" s="144" t="s">
        <v>2596</v>
      </c>
      <c r="C694" s="144" t="s">
        <v>1382</v>
      </c>
      <c r="D694" s="144">
        <v>2023</v>
      </c>
      <c r="E694" s="144" t="s">
        <v>1031</v>
      </c>
      <c r="F694" s="144" t="s">
        <v>1957</v>
      </c>
      <c r="G694" s="144" t="s">
        <v>1958</v>
      </c>
      <c r="H694" s="144" t="s">
        <v>1959</v>
      </c>
      <c r="I694" s="144" t="s">
        <v>935</v>
      </c>
      <c r="J694" s="144">
        <v>14</v>
      </c>
      <c r="K694" s="144" t="s">
        <v>62</v>
      </c>
      <c r="L694" s="144" t="s">
        <v>62</v>
      </c>
      <c r="M694" s="144" t="s">
        <v>62</v>
      </c>
      <c r="N694" s="144" t="s">
        <v>56</v>
      </c>
      <c r="O694" s="144">
        <v>2</v>
      </c>
      <c r="P694" s="144" t="s">
        <v>170</v>
      </c>
      <c r="Q694" s="144" t="s">
        <v>1960</v>
      </c>
      <c r="R694" s="144" t="s">
        <v>1961</v>
      </c>
      <c r="S694" s="144" t="s">
        <v>56</v>
      </c>
      <c r="T694" s="144" t="s">
        <v>1962</v>
      </c>
      <c r="U694" s="144" t="s">
        <v>62</v>
      </c>
      <c r="V694" s="144" t="s">
        <v>57</v>
      </c>
      <c r="W694" s="144" t="s">
        <v>62</v>
      </c>
      <c r="X694" s="144" t="s">
        <v>57</v>
      </c>
      <c r="Y694" s="144" t="s">
        <v>2385</v>
      </c>
      <c r="Z694" s="144" t="s">
        <v>1963</v>
      </c>
      <c r="AA694" s="144" t="s">
        <v>56</v>
      </c>
      <c r="AB694" s="144" t="s">
        <v>56</v>
      </c>
      <c r="AC694" s="144" t="s">
        <v>56</v>
      </c>
      <c r="AD694" s="144" t="s">
        <v>2373</v>
      </c>
      <c r="AE694" s="144" t="s">
        <v>1955</v>
      </c>
      <c r="AF694" s="144"/>
      <c r="AG694" s="144" t="s">
        <v>56</v>
      </c>
      <c r="AH694" s="144">
        <v>2429</v>
      </c>
      <c r="AI694" s="144" t="s">
        <v>62</v>
      </c>
      <c r="AJ694" s="144" t="s">
        <v>2385</v>
      </c>
      <c r="AK694" s="144" t="s">
        <v>62</v>
      </c>
      <c r="AL694" s="144" t="s">
        <v>57</v>
      </c>
      <c r="AM694" s="244" t="str">
        <f t="shared" si="29"/>
        <v>NA</v>
      </c>
      <c r="AN694" s="244" t="str">
        <f t="shared" si="29"/>
        <v>NA</v>
      </c>
      <c r="AO694" s="245">
        <v>44970</v>
      </c>
      <c r="AP694" s="245">
        <v>45120</v>
      </c>
      <c r="AQ694" s="144">
        <v>150</v>
      </c>
      <c r="AR694" s="144" t="s">
        <v>57</v>
      </c>
      <c r="AS694" s="144">
        <v>1356</v>
      </c>
      <c r="AT694" s="144">
        <v>1073</v>
      </c>
      <c r="AU694" s="220" t="str">
        <f>IF(AB694="Yes", "No", "")</f>
        <v>No</v>
      </c>
      <c r="AV694" s="144"/>
      <c r="AW694" s="144"/>
    </row>
    <row r="695" spans="1:49">
      <c r="A695" s="220">
        <v>694</v>
      </c>
      <c r="B695" s="144" t="s">
        <v>2596</v>
      </c>
      <c r="C695" s="144" t="s">
        <v>1382</v>
      </c>
      <c r="D695" s="144">
        <v>2023</v>
      </c>
      <c r="E695" s="144" t="s">
        <v>1031</v>
      </c>
      <c r="F695" s="144" t="s">
        <v>1965</v>
      </c>
      <c r="G695" s="144" t="s">
        <v>1966</v>
      </c>
      <c r="H695" s="144" t="s">
        <v>1967</v>
      </c>
      <c r="I695" s="144" t="s">
        <v>2599</v>
      </c>
      <c r="J695" s="144">
        <v>14</v>
      </c>
      <c r="K695" s="144" t="s">
        <v>2385</v>
      </c>
      <c r="L695" s="144" t="s">
        <v>2385</v>
      </c>
      <c r="M695" s="144" t="s">
        <v>62</v>
      </c>
      <c r="N695" s="144" t="s">
        <v>2385</v>
      </c>
      <c r="O695" s="144" t="s">
        <v>57</v>
      </c>
      <c r="P695" s="144" t="s">
        <v>57</v>
      </c>
      <c r="Q695" s="144" t="s">
        <v>57</v>
      </c>
      <c r="R695" s="144" t="s">
        <v>57</v>
      </c>
      <c r="S695" s="144" t="s">
        <v>2385</v>
      </c>
      <c r="T695" s="144" t="s">
        <v>57</v>
      </c>
      <c r="U695" s="144" t="s">
        <v>56</v>
      </c>
      <c r="V695" s="144" t="s">
        <v>2507</v>
      </c>
      <c r="W695" s="144" t="s">
        <v>2385</v>
      </c>
      <c r="X695" s="144" t="s">
        <v>57</v>
      </c>
      <c r="Y695" s="144" t="s">
        <v>2385</v>
      </c>
      <c r="Z695" s="144" t="s">
        <v>1968</v>
      </c>
      <c r="AA695" s="144" t="s">
        <v>57</v>
      </c>
      <c r="AB695" s="144" t="s">
        <v>2385</v>
      </c>
      <c r="AC695" s="144" t="s">
        <v>57</v>
      </c>
      <c r="AD695" s="144" t="s">
        <v>2385</v>
      </c>
      <c r="AE695" s="144" t="s">
        <v>57</v>
      </c>
      <c r="AF695" s="144"/>
      <c r="AG695" s="144" t="s">
        <v>57</v>
      </c>
      <c r="AH695" s="144" t="s">
        <v>57</v>
      </c>
      <c r="AI695" s="144" t="s">
        <v>2385</v>
      </c>
      <c r="AJ695" s="144" t="s">
        <v>2385</v>
      </c>
      <c r="AK695" s="144" t="s">
        <v>2385</v>
      </c>
      <c r="AL695" s="144" t="s">
        <v>57</v>
      </c>
      <c r="AM695" s="246" t="str">
        <f t="shared" si="29"/>
        <v>NA</v>
      </c>
      <c r="AN695" s="246" t="str">
        <f t="shared" si="29"/>
        <v>NA</v>
      </c>
      <c r="AO695" s="247">
        <v>44823</v>
      </c>
      <c r="AP695" s="247">
        <v>45097</v>
      </c>
      <c r="AQ695" s="144">
        <v>274</v>
      </c>
      <c r="AR695" s="144" t="s">
        <v>57</v>
      </c>
      <c r="AS695" s="144" t="s">
        <v>57</v>
      </c>
      <c r="AT695" s="144" t="s">
        <v>57</v>
      </c>
      <c r="AU695" s="220" t="str">
        <f>IF(OR(AB695="NA"), "NA", IF(OR(AB695="Yes", AB695="yes"), "No", IF(AND(I695="Original", AB695="No"), "?", "")))</f>
        <v>NA</v>
      </c>
      <c r="AV695" s="144"/>
      <c r="AW695" s="144"/>
    </row>
    <row r="696" spans="1:49">
      <c r="A696" s="220">
        <v>695</v>
      </c>
      <c r="B696" s="144" t="s">
        <v>2596</v>
      </c>
      <c r="C696" s="144" t="s">
        <v>1382</v>
      </c>
      <c r="D696" s="144">
        <v>2023</v>
      </c>
      <c r="E696" s="144" t="s">
        <v>1031</v>
      </c>
      <c r="F696" s="144" t="s">
        <v>1970</v>
      </c>
      <c r="G696" s="144" t="s">
        <v>1971</v>
      </c>
      <c r="H696" s="144" t="s">
        <v>1972</v>
      </c>
      <c r="I696" s="144" t="s">
        <v>975</v>
      </c>
      <c r="J696" s="144">
        <v>22</v>
      </c>
      <c r="K696" s="144" t="s">
        <v>2385</v>
      </c>
      <c r="L696" s="144" t="s">
        <v>2385</v>
      </c>
      <c r="M696" s="144" t="s">
        <v>2385</v>
      </c>
      <c r="N696" s="144" t="s">
        <v>2385</v>
      </c>
      <c r="O696" s="144" t="s">
        <v>57</v>
      </c>
      <c r="P696" s="144" t="s">
        <v>57</v>
      </c>
      <c r="Q696" s="144" t="s">
        <v>57</v>
      </c>
      <c r="R696" s="144" t="s">
        <v>57</v>
      </c>
      <c r="S696" s="144" t="s">
        <v>2385</v>
      </c>
      <c r="T696" s="144" t="s">
        <v>57</v>
      </c>
      <c r="U696" s="144" t="s">
        <v>2385</v>
      </c>
      <c r="V696" s="144" t="s">
        <v>57</v>
      </c>
      <c r="W696" s="144" t="s">
        <v>2385</v>
      </c>
      <c r="X696" s="144" t="s">
        <v>57</v>
      </c>
      <c r="Y696" s="144" t="s">
        <v>2385</v>
      </c>
      <c r="Z696" s="144" t="s">
        <v>1973</v>
      </c>
      <c r="AA696" s="144" t="s">
        <v>57</v>
      </c>
      <c r="AB696" s="144" t="s">
        <v>2385</v>
      </c>
      <c r="AC696" s="144" t="s">
        <v>57</v>
      </c>
      <c r="AD696" s="144" t="s">
        <v>2385</v>
      </c>
      <c r="AE696" s="144" t="s">
        <v>57</v>
      </c>
      <c r="AF696" s="144"/>
      <c r="AG696" s="144" t="s">
        <v>57</v>
      </c>
      <c r="AH696" s="144" t="s">
        <v>57</v>
      </c>
      <c r="AI696" s="144" t="s">
        <v>2385</v>
      </c>
      <c r="AJ696" s="144" t="s">
        <v>2385</v>
      </c>
      <c r="AK696" s="144" t="s">
        <v>2385</v>
      </c>
      <c r="AL696" s="144" t="s">
        <v>57</v>
      </c>
      <c r="AM696" s="244" t="str">
        <f t="shared" si="29"/>
        <v>NA</v>
      </c>
      <c r="AN696" s="244" t="str">
        <f t="shared" si="29"/>
        <v>NA</v>
      </c>
      <c r="AO696" s="245">
        <v>44841</v>
      </c>
      <c r="AP696" s="245">
        <v>45079</v>
      </c>
      <c r="AQ696" s="144">
        <v>238</v>
      </c>
      <c r="AR696" s="144" t="s">
        <v>57</v>
      </c>
      <c r="AS696" s="144" t="s">
        <v>57</v>
      </c>
      <c r="AT696" s="144" t="s">
        <v>57</v>
      </c>
      <c r="AU696" s="220" t="str">
        <f>IF(OR(AB696="NA"), "NA", IF(OR(AB696="Yes", AB696="yes"), "No", IF(AND(I696="Original", AB696="No"), "?", "")))</f>
        <v>NA</v>
      </c>
      <c r="AV696" s="144"/>
      <c r="AW696" s="144"/>
    </row>
    <row r="697" spans="1:49">
      <c r="A697" s="220">
        <v>696</v>
      </c>
      <c r="B697" s="144" t="s">
        <v>2596</v>
      </c>
      <c r="C697" s="144" t="s">
        <v>1382</v>
      </c>
      <c r="D697" s="144">
        <v>2023</v>
      </c>
      <c r="E697" s="144" t="s">
        <v>1031</v>
      </c>
      <c r="F697" s="144" t="s">
        <v>1975</v>
      </c>
      <c r="G697" s="144" t="s">
        <v>1976</v>
      </c>
      <c r="H697" s="144" t="s">
        <v>1977</v>
      </c>
      <c r="I697" s="144" t="s">
        <v>935</v>
      </c>
      <c r="J697" s="144">
        <v>13</v>
      </c>
      <c r="K697" s="144" t="s">
        <v>62</v>
      </c>
      <c r="L697" s="144" t="s">
        <v>62</v>
      </c>
      <c r="M697" s="144" t="s">
        <v>62</v>
      </c>
      <c r="N697" s="144" t="s">
        <v>62</v>
      </c>
      <c r="O697" s="144" t="s">
        <v>57</v>
      </c>
      <c r="P697" s="144" t="s">
        <v>57</v>
      </c>
      <c r="Q697" s="144" t="s">
        <v>57</v>
      </c>
      <c r="R697" s="144" t="s">
        <v>57</v>
      </c>
      <c r="S697" s="144" t="s">
        <v>56</v>
      </c>
      <c r="T697" s="144" t="s">
        <v>1978</v>
      </c>
      <c r="U697" s="144" t="s">
        <v>62</v>
      </c>
      <c r="V697" s="144" t="s">
        <v>57</v>
      </c>
      <c r="W697" s="144" t="s">
        <v>56</v>
      </c>
      <c r="X697" s="144" t="s">
        <v>1653</v>
      </c>
      <c r="Y697" s="144" t="s">
        <v>62</v>
      </c>
      <c r="Z697" s="237" t="s">
        <v>1979</v>
      </c>
      <c r="AA697" s="144" t="s">
        <v>62</v>
      </c>
      <c r="AB697" s="144" t="s">
        <v>56</v>
      </c>
      <c r="AC697" s="144" t="s">
        <v>56</v>
      </c>
      <c r="AD697" s="144" t="s">
        <v>984</v>
      </c>
      <c r="AE697" s="144" t="s">
        <v>57</v>
      </c>
      <c r="AF697" s="144"/>
      <c r="AG697" s="144" t="s">
        <v>56</v>
      </c>
      <c r="AH697" s="144">
        <v>45</v>
      </c>
      <c r="AI697" s="144" t="s">
        <v>62</v>
      </c>
      <c r="AJ697" s="144" t="s">
        <v>2385</v>
      </c>
      <c r="AK697" s="144" t="s">
        <v>62</v>
      </c>
      <c r="AL697" s="144" t="s">
        <v>57</v>
      </c>
      <c r="AM697" s="246" t="str">
        <f t="shared" si="29"/>
        <v>NA</v>
      </c>
      <c r="AN697" s="246" t="str">
        <f t="shared" si="29"/>
        <v>NA</v>
      </c>
      <c r="AO697" s="247">
        <v>44557</v>
      </c>
      <c r="AP697" s="247">
        <v>45077</v>
      </c>
      <c r="AQ697" s="144">
        <v>520</v>
      </c>
      <c r="AR697" s="144" t="s">
        <v>57</v>
      </c>
      <c r="AS697" s="144">
        <v>10</v>
      </c>
      <c r="AT697" s="144">
        <v>35</v>
      </c>
      <c r="AU697" s="220" t="str">
        <f>IF(AB697="Yes", "No", "")</f>
        <v>No</v>
      </c>
      <c r="AV697" s="144"/>
      <c r="AW697" s="144"/>
    </row>
    <row r="698" spans="1:49">
      <c r="A698" s="220">
        <v>697</v>
      </c>
      <c r="B698" s="144" t="s">
        <v>2596</v>
      </c>
      <c r="C698" s="144" t="s">
        <v>1382</v>
      </c>
      <c r="D698" s="144">
        <v>2023</v>
      </c>
      <c r="E698" s="144" t="s">
        <v>1031</v>
      </c>
      <c r="F698" s="144" t="s">
        <v>1981</v>
      </c>
      <c r="G698" s="144" t="s">
        <v>1982</v>
      </c>
      <c r="H698" s="144" t="s">
        <v>1983</v>
      </c>
      <c r="I698" s="144" t="s">
        <v>935</v>
      </c>
      <c r="J698" s="144">
        <v>3</v>
      </c>
      <c r="K698" s="144" t="s">
        <v>62</v>
      </c>
      <c r="L698" s="144" t="s">
        <v>62</v>
      </c>
      <c r="M698" s="144" t="s">
        <v>62</v>
      </c>
      <c r="N698" s="144" t="s">
        <v>56</v>
      </c>
      <c r="O698" s="144">
        <v>1</v>
      </c>
      <c r="P698" s="144" t="s">
        <v>438</v>
      </c>
      <c r="Q698" s="144" t="s">
        <v>1984</v>
      </c>
      <c r="R698" s="144" t="s">
        <v>1985</v>
      </c>
      <c r="S698" s="144" t="s">
        <v>56</v>
      </c>
      <c r="T698" s="144" t="s">
        <v>1986</v>
      </c>
      <c r="U698" s="144" t="s">
        <v>62</v>
      </c>
      <c r="V698" s="144" t="s">
        <v>57</v>
      </c>
      <c r="W698" s="144" t="s">
        <v>56</v>
      </c>
      <c r="X698" s="144" t="s">
        <v>1653</v>
      </c>
      <c r="Y698" s="144" t="s">
        <v>62</v>
      </c>
      <c r="Z698" s="237" t="s">
        <v>1987</v>
      </c>
      <c r="AA698" s="144" t="s">
        <v>62</v>
      </c>
      <c r="AB698" s="144" t="s">
        <v>62</v>
      </c>
      <c r="AC698" s="144" t="s">
        <v>57</v>
      </c>
      <c r="AD698" s="144" t="s">
        <v>2385</v>
      </c>
      <c r="AE698" s="144" t="s">
        <v>57</v>
      </c>
      <c r="AF698" s="144"/>
      <c r="AG698" s="144" t="s">
        <v>56</v>
      </c>
      <c r="AH698" s="144">
        <v>97</v>
      </c>
      <c r="AI698" s="144" t="s">
        <v>56</v>
      </c>
      <c r="AJ698" s="144" t="s">
        <v>174</v>
      </c>
      <c r="AK698" s="144" t="s">
        <v>62</v>
      </c>
      <c r="AL698" s="144" t="s">
        <v>57</v>
      </c>
      <c r="AM698" s="244" t="str">
        <f t="shared" si="29"/>
        <v>NA</v>
      </c>
      <c r="AN698" s="244" t="str">
        <f t="shared" si="29"/>
        <v>NA</v>
      </c>
      <c r="AO698" s="245">
        <v>44762</v>
      </c>
      <c r="AP698" s="245">
        <v>45094</v>
      </c>
      <c r="AQ698" s="144">
        <v>332</v>
      </c>
      <c r="AR698" s="144" t="s">
        <v>57</v>
      </c>
      <c r="AS698" s="144">
        <v>55</v>
      </c>
      <c r="AT698" s="144">
        <v>42</v>
      </c>
      <c r="AU698" s="220" t="s">
        <v>62</v>
      </c>
      <c r="AV698" s="144"/>
      <c r="AW698" s="144"/>
    </row>
    <row r="699" spans="1:49">
      <c r="A699" s="220">
        <v>698</v>
      </c>
      <c r="B699" s="144" t="s">
        <v>2596</v>
      </c>
      <c r="C699" s="144" t="s">
        <v>1382</v>
      </c>
      <c r="D699" s="144">
        <v>2023</v>
      </c>
      <c r="E699" s="144" t="s">
        <v>446</v>
      </c>
      <c r="F699" s="144" t="s">
        <v>57</v>
      </c>
      <c r="G699" s="144" t="s">
        <v>1989</v>
      </c>
      <c r="H699" s="144" t="s">
        <v>1990</v>
      </c>
      <c r="I699" s="144" t="s">
        <v>2597</v>
      </c>
      <c r="J699" s="144">
        <v>25</v>
      </c>
      <c r="K699" s="144" t="s">
        <v>2385</v>
      </c>
      <c r="L699" s="144" t="s">
        <v>2385</v>
      </c>
      <c r="M699" s="144" t="s">
        <v>2385</v>
      </c>
      <c r="N699" s="144" t="s">
        <v>2385</v>
      </c>
      <c r="O699" s="144" t="s">
        <v>57</v>
      </c>
      <c r="P699" s="144" t="s">
        <v>57</v>
      </c>
      <c r="Q699" s="144" t="s">
        <v>57</v>
      </c>
      <c r="R699" s="144" t="s">
        <v>57</v>
      </c>
      <c r="S699" s="144" t="s">
        <v>2385</v>
      </c>
      <c r="T699" s="144" t="s">
        <v>57</v>
      </c>
      <c r="U699" s="144" t="s">
        <v>2385</v>
      </c>
      <c r="V699" s="144" t="s">
        <v>57</v>
      </c>
      <c r="W699" s="144" t="s">
        <v>2385</v>
      </c>
      <c r="X699" s="144" t="s">
        <v>57</v>
      </c>
      <c r="Y699" s="144" t="s">
        <v>2385</v>
      </c>
      <c r="Z699" s="237" t="s">
        <v>57</v>
      </c>
      <c r="AA699" s="144" t="s">
        <v>57</v>
      </c>
      <c r="AB699" s="144" t="s">
        <v>2385</v>
      </c>
      <c r="AC699" s="144" t="s">
        <v>57</v>
      </c>
      <c r="AD699" s="144" t="s">
        <v>2385</v>
      </c>
      <c r="AE699" s="144" t="s">
        <v>57</v>
      </c>
      <c r="AF699" s="144"/>
      <c r="AG699" s="144" t="s">
        <v>57</v>
      </c>
      <c r="AH699" s="144" t="s">
        <v>57</v>
      </c>
      <c r="AI699" s="144" t="s">
        <v>2385</v>
      </c>
      <c r="AJ699" s="144" t="s">
        <v>2385</v>
      </c>
      <c r="AK699" s="144" t="s">
        <v>2385</v>
      </c>
      <c r="AL699" s="144" t="s">
        <v>57</v>
      </c>
      <c r="AM699" s="246" t="s">
        <v>57</v>
      </c>
      <c r="AN699" s="246" t="s">
        <v>57</v>
      </c>
      <c r="AO699" s="247" t="s">
        <v>1991</v>
      </c>
      <c r="AP699" s="247" t="s">
        <v>1992</v>
      </c>
      <c r="AQ699" s="144">
        <v>45</v>
      </c>
      <c r="AR699" s="144" t="s">
        <v>57</v>
      </c>
      <c r="AS699" s="144" t="s">
        <v>57</v>
      </c>
      <c r="AT699" s="144" t="s">
        <v>57</v>
      </c>
      <c r="AU699" s="220" t="str">
        <f>IF(OR(AB699="NA"), "NA", IF(OR(AB699="Yes", AB699="yes"), "No", IF(AND(I699="Original", AB699="No"), "?", "")))</f>
        <v>NA</v>
      </c>
      <c r="AV699" s="144"/>
      <c r="AW699" s="144"/>
    </row>
    <row r="700" spans="1:49">
      <c r="A700" s="220">
        <v>699</v>
      </c>
      <c r="B700" s="144" t="s">
        <v>2596</v>
      </c>
      <c r="C700" s="144" t="s">
        <v>1382</v>
      </c>
      <c r="D700" s="144">
        <v>2023</v>
      </c>
      <c r="E700" s="144" t="s">
        <v>187</v>
      </c>
      <c r="F700" s="144" t="s">
        <v>1790</v>
      </c>
      <c r="G700" s="144" t="s">
        <v>1993</v>
      </c>
      <c r="H700" s="144" t="s">
        <v>1994</v>
      </c>
      <c r="I700" s="144" t="s">
        <v>926</v>
      </c>
      <c r="J700" s="144">
        <v>25</v>
      </c>
      <c r="K700" s="144" t="s">
        <v>2385</v>
      </c>
      <c r="L700" s="144" t="s">
        <v>2385</v>
      </c>
      <c r="M700" s="144" t="s">
        <v>2385</v>
      </c>
      <c r="N700" s="144" t="s">
        <v>2385</v>
      </c>
      <c r="O700" s="144" t="s">
        <v>57</v>
      </c>
      <c r="P700" s="144" t="s">
        <v>57</v>
      </c>
      <c r="Q700" s="144" t="s">
        <v>57</v>
      </c>
      <c r="R700" s="144" t="s">
        <v>57</v>
      </c>
      <c r="S700" s="144" t="s">
        <v>2385</v>
      </c>
      <c r="T700" s="144" t="s">
        <v>57</v>
      </c>
      <c r="U700" s="144" t="s">
        <v>2385</v>
      </c>
      <c r="V700" s="144" t="s">
        <v>57</v>
      </c>
      <c r="W700" s="144" t="s">
        <v>2385</v>
      </c>
      <c r="X700" s="144" t="s">
        <v>57</v>
      </c>
      <c r="Y700" s="144" t="s">
        <v>2385</v>
      </c>
      <c r="Z700" s="144" t="s">
        <v>1793</v>
      </c>
      <c r="AA700" s="144" t="s">
        <v>57</v>
      </c>
      <c r="AB700" s="144" t="s">
        <v>2385</v>
      </c>
      <c r="AC700" s="144" t="s">
        <v>57</v>
      </c>
      <c r="AD700" s="144" t="s">
        <v>2385</v>
      </c>
      <c r="AE700" s="144" t="s">
        <v>57</v>
      </c>
      <c r="AF700" s="144"/>
      <c r="AG700" s="144" t="s">
        <v>57</v>
      </c>
      <c r="AH700" s="144" t="s">
        <v>57</v>
      </c>
      <c r="AI700" s="144" t="s">
        <v>2385</v>
      </c>
      <c r="AJ700" s="144" t="s">
        <v>2385</v>
      </c>
      <c r="AK700" s="144" t="s">
        <v>2385</v>
      </c>
      <c r="AL700" s="144" t="s">
        <v>57</v>
      </c>
      <c r="AM700" s="244" t="s">
        <v>57</v>
      </c>
      <c r="AN700" s="244" t="s">
        <v>57</v>
      </c>
      <c r="AO700" s="245" t="s">
        <v>57</v>
      </c>
      <c r="AP700" s="245" t="s">
        <v>1945</v>
      </c>
      <c r="AQ700" s="144" t="s">
        <v>57</v>
      </c>
      <c r="AR700" s="144" t="s">
        <v>57</v>
      </c>
      <c r="AS700" s="144" t="s">
        <v>57</v>
      </c>
      <c r="AT700" s="144" t="s">
        <v>57</v>
      </c>
      <c r="AU700" s="220" t="str">
        <f>IF(OR(AB700="NA"), "NA", IF(OR(AB700="Yes", AB700="yes"), "No", IF(AND(I700="Original", AB700="No"), "?", "")))</f>
        <v>NA</v>
      </c>
      <c r="AV700" s="144"/>
      <c r="AW700" s="144"/>
    </row>
    <row r="701" spans="1:49">
      <c r="A701" s="220">
        <v>700</v>
      </c>
      <c r="B701" s="144" t="s">
        <v>2596</v>
      </c>
      <c r="C701" s="144" t="s">
        <v>1382</v>
      </c>
      <c r="D701" s="144">
        <v>2023</v>
      </c>
      <c r="E701" s="144" t="s">
        <v>187</v>
      </c>
      <c r="F701" s="144" t="s">
        <v>295</v>
      </c>
      <c r="G701" s="144" t="s">
        <v>1995</v>
      </c>
      <c r="H701" s="144" t="s">
        <v>1996</v>
      </c>
      <c r="I701" s="144" t="s">
        <v>926</v>
      </c>
      <c r="J701" s="144">
        <v>25</v>
      </c>
      <c r="K701" s="144" t="s">
        <v>2385</v>
      </c>
      <c r="L701" s="144" t="s">
        <v>2385</v>
      </c>
      <c r="M701" s="144" t="s">
        <v>2385</v>
      </c>
      <c r="N701" s="144" t="s">
        <v>2385</v>
      </c>
      <c r="O701" s="144" t="s">
        <v>57</v>
      </c>
      <c r="P701" s="144" t="s">
        <v>57</v>
      </c>
      <c r="Q701" s="144" t="s">
        <v>57</v>
      </c>
      <c r="R701" s="144" t="s">
        <v>57</v>
      </c>
      <c r="S701" s="144" t="s">
        <v>2385</v>
      </c>
      <c r="T701" s="144" t="s">
        <v>57</v>
      </c>
      <c r="U701" s="144" t="s">
        <v>2385</v>
      </c>
      <c r="V701" s="144" t="s">
        <v>57</v>
      </c>
      <c r="W701" s="144" t="s">
        <v>2385</v>
      </c>
      <c r="X701" s="144" t="s">
        <v>57</v>
      </c>
      <c r="Y701" s="144" t="s">
        <v>2385</v>
      </c>
      <c r="Z701" s="144" t="s">
        <v>1997</v>
      </c>
      <c r="AA701" s="144" t="s">
        <v>57</v>
      </c>
      <c r="AB701" s="144" t="s">
        <v>2385</v>
      </c>
      <c r="AC701" s="144" t="s">
        <v>57</v>
      </c>
      <c r="AD701" s="144" t="s">
        <v>2385</v>
      </c>
      <c r="AE701" s="144" t="s">
        <v>57</v>
      </c>
      <c r="AF701" s="144"/>
      <c r="AG701" s="144" t="s">
        <v>57</v>
      </c>
      <c r="AH701" s="144" t="s">
        <v>57</v>
      </c>
      <c r="AI701" s="144" t="s">
        <v>2385</v>
      </c>
      <c r="AJ701" s="144" t="s">
        <v>2385</v>
      </c>
      <c r="AK701" s="144" t="s">
        <v>2385</v>
      </c>
      <c r="AL701" s="144" t="s">
        <v>57</v>
      </c>
      <c r="AM701" s="246" t="s">
        <v>57</v>
      </c>
      <c r="AN701" s="246" t="s">
        <v>57</v>
      </c>
      <c r="AO701" s="247" t="s">
        <v>57</v>
      </c>
      <c r="AP701" s="247" t="s">
        <v>1998</v>
      </c>
      <c r="AQ701" s="144" t="s">
        <v>57</v>
      </c>
      <c r="AR701" s="144" t="s">
        <v>57</v>
      </c>
      <c r="AS701" s="144" t="s">
        <v>57</v>
      </c>
      <c r="AT701" s="144" t="s">
        <v>57</v>
      </c>
      <c r="AU701" s="220" t="str">
        <f>IF(OR(AB701="NA"), "NA", IF(OR(AB701="Yes", AB701="yes"), "No", IF(AND(I701="Original", AB701="No"), "?", "")))</f>
        <v>NA</v>
      </c>
      <c r="AV701" s="144"/>
      <c r="AW701" s="144"/>
    </row>
    <row r="702" spans="1:49">
      <c r="A702" s="220">
        <v>701</v>
      </c>
      <c r="B702" s="144" t="s">
        <v>2596</v>
      </c>
      <c r="C702" s="144" t="s">
        <v>1382</v>
      </c>
      <c r="D702" s="144">
        <v>2023</v>
      </c>
      <c r="E702" s="144" t="s">
        <v>1008</v>
      </c>
      <c r="F702" s="144" t="s">
        <v>1999</v>
      </c>
      <c r="G702" s="144" t="s">
        <v>2000</v>
      </c>
      <c r="H702" s="144" t="s">
        <v>2001</v>
      </c>
      <c r="I702" s="144" t="s">
        <v>935</v>
      </c>
      <c r="J702" s="144">
        <v>3</v>
      </c>
      <c r="K702" s="144" t="s">
        <v>62</v>
      </c>
      <c r="L702" s="144" t="s">
        <v>62</v>
      </c>
      <c r="M702" s="144" t="s">
        <v>62</v>
      </c>
      <c r="N702" s="144" t="s">
        <v>56</v>
      </c>
      <c r="O702" s="144">
        <v>1</v>
      </c>
      <c r="P702" s="144" t="s">
        <v>2699</v>
      </c>
      <c r="Q702" s="144" t="s">
        <v>2002</v>
      </c>
      <c r="R702" s="144" t="s">
        <v>2003</v>
      </c>
      <c r="S702" s="144" t="s">
        <v>56</v>
      </c>
      <c r="T702" s="144" t="s">
        <v>2004</v>
      </c>
      <c r="U702" s="144" t="s">
        <v>56</v>
      </c>
      <c r="V702" s="144" t="s">
        <v>2519</v>
      </c>
      <c r="W702" s="144" t="s">
        <v>56</v>
      </c>
      <c r="X702" s="144" t="s">
        <v>2520</v>
      </c>
      <c r="Y702" s="144" t="s">
        <v>56</v>
      </c>
      <c r="Z702" s="237" t="s">
        <v>2007</v>
      </c>
      <c r="AA702" s="144" t="s">
        <v>56</v>
      </c>
      <c r="AB702" s="144" t="s">
        <v>56</v>
      </c>
      <c r="AC702" s="144" t="s">
        <v>56</v>
      </c>
      <c r="AD702" s="144" t="s">
        <v>984</v>
      </c>
      <c r="AE702" s="144" t="s">
        <v>57</v>
      </c>
      <c r="AF702" s="144"/>
      <c r="AG702" s="144" t="s">
        <v>56</v>
      </c>
      <c r="AH702" s="144">
        <v>201</v>
      </c>
      <c r="AI702" s="144" t="s">
        <v>56</v>
      </c>
      <c r="AJ702" s="144" t="s">
        <v>4436</v>
      </c>
      <c r="AK702" s="144" t="s">
        <v>62</v>
      </c>
      <c r="AL702" s="144" t="s">
        <v>57</v>
      </c>
      <c r="AM702" s="244" t="str">
        <f t="shared" ref="AM702:AN710" si="30">IF(OR($AK702="No",$AK702="NA"),"NA","à Remplir")</f>
        <v>NA</v>
      </c>
      <c r="AN702" s="244" t="str">
        <f t="shared" si="30"/>
        <v>NA</v>
      </c>
      <c r="AO702" s="245">
        <v>44767</v>
      </c>
      <c r="AP702" s="245">
        <v>45079</v>
      </c>
      <c r="AQ702" s="144">
        <v>312</v>
      </c>
      <c r="AR702" s="144" t="s">
        <v>57</v>
      </c>
      <c r="AS702" s="144">
        <v>55</v>
      </c>
      <c r="AT702" s="144">
        <v>146</v>
      </c>
      <c r="AU702" s="220" t="str">
        <f>IF(AB702="Yes", "No", "")</f>
        <v>No</v>
      </c>
      <c r="AV702" s="144"/>
      <c r="AW702" s="144"/>
    </row>
    <row r="703" spans="1:49">
      <c r="A703" s="220">
        <v>702</v>
      </c>
      <c r="B703" s="144" t="s">
        <v>2596</v>
      </c>
      <c r="C703" s="144" t="s">
        <v>1382</v>
      </c>
      <c r="D703" s="144">
        <v>2023</v>
      </c>
      <c r="E703" s="144" t="s">
        <v>1008</v>
      </c>
      <c r="F703" s="144" t="s">
        <v>2009</v>
      </c>
      <c r="G703" s="144" t="s">
        <v>2010</v>
      </c>
      <c r="H703" s="144" t="s">
        <v>2011</v>
      </c>
      <c r="I703" s="144" t="s">
        <v>2599</v>
      </c>
      <c r="J703" s="144">
        <v>7</v>
      </c>
      <c r="K703" s="144" t="s">
        <v>62</v>
      </c>
      <c r="L703" s="144" t="s">
        <v>62</v>
      </c>
      <c r="M703" s="144" t="s">
        <v>62</v>
      </c>
      <c r="N703" s="144" t="s">
        <v>2385</v>
      </c>
      <c r="O703" s="144" t="s">
        <v>57</v>
      </c>
      <c r="P703" s="144" t="s">
        <v>57</v>
      </c>
      <c r="Q703" s="144" t="s">
        <v>57</v>
      </c>
      <c r="R703" s="144" t="s">
        <v>57</v>
      </c>
      <c r="S703" s="144" t="s">
        <v>2385</v>
      </c>
      <c r="T703" s="144" t="s">
        <v>57</v>
      </c>
      <c r="U703" s="144" t="s">
        <v>56</v>
      </c>
      <c r="V703" s="144" t="s">
        <v>2522</v>
      </c>
      <c r="W703" s="144" t="s">
        <v>2385</v>
      </c>
      <c r="X703" s="144" t="s">
        <v>57</v>
      </c>
      <c r="Y703" s="144" t="s">
        <v>2385</v>
      </c>
      <c r="Z703" s="144" t="s">
        <v>2012</v>
      </c>
      <c r="AA703" s="144" t="s">
        <v>57</v>
      </c>
      <c r="AB703" s="144" t="s">
        <v>2385</v>
      </c>
      <c r="AC703" s="144" t="s">
        <v>57</v>
      </c>
      <c r="AD703" s="144" t="s">
        <v>2385</v>
      </c>
      <c r="AE703" s="144" t="s">
        <v>57</v>
      </c>
      <c r="AF703" s="144"/>
      <c r="AG703" s="144" t="s">
        <v>57</v>
      </c>
      <c r="AH703" s="144" t="s">
        <v>57</v>
      </c>
      <c r="AI703" s="144" t="s">
        <v>2385</v>
      </c>
      <c r="AJ703" s="144" t="s">
        <v>2385</v>
      </c>
      <c r="AK703" s="144" t="s">
        <v>2385</v>
      </c>
      <c r="AL703" s="144" t="s">
        <v>57</v>
      </c>
      <c r="AM703" s="246" t="str">
        <f t="shared" si="30"/>
        <v>NA</v>
      </c>
      <c r="AN703" s="246" t="str">
        <f t="shared" si="30"/>
        <v>NA</v>
      </c>
      <c r="AO703" s="247">
        <v>44902</v>
      </c>
      <c r="AP703" s="247">
        <v>45077</v>
      </c>
      <c r="AQ703" s="144">
        <v>175</v>
      </c>
      <c r="AR703" s="144" t="s">
        <v>57</v>
      </c>
      <c r="AS703" s="144" t="s">
        <v>57</v>
      </c>
      <c r="AT703" s="144" t="s">
        <v>57</v>
      </c>
      <c r="AU703" s="220" t="str">
        <f>IF(OR(AB703="NA"), "NA", IF(OR(AB703="Yes", AB703="yes"), "No", IF(AND(I703="Original", AB703="No"), "?", "")))</f>
        <v>NA</v>
      </c>
      <c r="AV703" s="144"/>
      <c r="AW703" s="144"/>
    </row>
    <row r="704" spans="1:49">
      <c r="A704" s="220">
        <v>703</v>
      </c>
      <c r="B704" s="144" t="s">
        <v>2596</v>
      </c>
      <c r="C704" s="144" t="s">
        <v>1382</v>
      </c>
      <c r="D704" s="144">
        <v>2023</v>
      </c>
      <c r="E704" s="144" t="s">
        <v>1008</v>
      </c>
      <c r="F704" s="144" t="s">
        <v>2014</v>
      </c>
      <c r="G704" s="144" t="s">
        <v>2015</v>
      </c>
      <c r="H704" s="144" t="s">
        <v>2016</v>
      </c>
      <c r="I704" s="144" t="s">
        <v>935</v>
      </c>
      <c r="J704" s="144">
        <v>8</v>
      </c>
      <c r="K704" s="144" t="s">
        <v>62</v>
      </c>
      <c r="L704" s="144" t="s">
        <v>62</v>
      </c>
      <c r="M704" s="144" t="s">
        <v>62</v>
      </c>
      <c r="N704" s="144" t="s">
        <v>62</v>
      </c>
      <c r="O704" s="144" t="s">
        <v>57</v>
      </c>
      <c r="P704" s="144" t="s">
        <v>57</v>
      </c>
      <c r="Q704" s="144" t="s">
        <v>57</v>
      </c>
      <c r="R704" s="144" t="s">
        <v>57</v>
      </c>
      <c r="S704" s="144" t="s">
        <v>56</v>
      </c>
      <c r="T704" s="144" t="s">
        <v>2017</v>
      </c>
      <c r="U704" s="144" t="s">
        <v>62</v>
      </c>
      <c r="V704" s="144" t="s">
        <v>57</v>
      </c>
      <c r="W704" s="144" t="s">
        <v>56</v>
      </c>
      <c r="X704" s="144" t="s">
        <v>1653</v>
      </c>
      <c r="Y704" s="144" t="s">
        <v>62</v>
      </c>
      <c r="Z704" s="237" t="s">
        <v>2018</v>
      </c>
      <c r="AA704" s="144" t="s">
        <v>62</v>
      </c>
      <c r="AB704" s="144" t="s">
        <v>62</v>
      </c>
      <c r="AC704" s="144" t="s">
        <v>57</v>
      </c>
      <c r="AD704" s="144" t="s">
        <v>2385</v>
      </c>
      <c r="AE704" s="144" t="s">
        <v>57</v>
      </c>
      <c r="AF704" s="144"/>
      <c r="AG704" s="144" t="s">
        <v>56</v>
      </c>
      <c r="AH704" s="144">
        <v>29806</v>
      </c>
      <c r="AI704" s="144" t="s">
        <v>62</v>
      </c>
      <c r="AJ704" s="144" t="s">
        <v>2385</v>
      </c>
      <c r="AK704" s="144" t="s">
        <v>62</v>
      </c>
      <c r="AL704" s="144" t="s">
        <v>57</v>
      </c>
      <c r="AM704" s="244" t="str">
        <f t="shared" si="30"/>
        <v>NA</v>
      </c>
      <c r="AN704" s="244" t="str">
        <f t="shared" si="30"/>
        <v>NA</v>
      </c>
      <c r="AO704" s="245">
        <v>44543</v>
      </c>
      <c r="AP704" s="245">
        <v>45105</v>
      </c>
      <c r="AQ704" s="144">
        <v>562</v>
      </c>
      <c r="AR704" s="144" t="s">
        <v>57</v>
      </c>
      <c r="AS704" s="144">
        <v>17374</v>
      </c>
      <c r="AT704" s="144">
        <v>12432</v>
      </c>
      <c r="AU704" s="220" t="s">
        <v>62</v>
      </c>
      <c r="AV704" s="144"/>
      <c r="AW704" s="144"/>
    </row>
    <row r="705" spans="1:49">
      <c r="A705" s="220">
        <v>704</v>
      </c>
      <c r="B705" s="144" t="s">
        <v>2596</v>
      </c>
      <c r="C705" s="144" t="s">
        <v>1382</v>
      </c>
      <c r="D705" s="144">
        <v>2023</v>
      </c>
      <c r="E705" s="144" t="s">
        <v>1008</v>
      </c>
      <c r="F705" s="144" t="s">
        <v>2020</v>
      </c>
      <c r="G705" s="144" t="s">
        <v>2021</v>
      </c>
      <c r="H705" s="144" t="s">
        <v>2022</v>
      </c>
      <c r="I705" s="144" t="s">
        <v>929</v>
      </c>
      <c r="J705" s="144">
        <v>14</v>
      </c>
      <c r="K705" s="144" t="s">
        <v>56</v>
      </c>
      <c r="L705" s="144" t="s">
        <v>56</v>
      </c>
      <c r="M705" s="144" t="s">
        <v>2385</v>
      </c>
      <c r="N705" s="144" t="s">
        <v>2385</v>
      </c>
      <c r="O705" s="144" t="s">
        <v>57</v>
      </c>
      <c r="P705" s="144" t="s">
        <v>57</v>
      </c>
      <c r="Q705" s="144" t="s">
        <v>57</v>
      </c>
      <c r="R705" s="144" t="s">
        <v>57</v>
      </c>
      <c r="S705" s="144" t="s">
        <v>2385</v>
      </c>
      <c r="T705" s="144" t="s">
        <v>57</v>
      </c>
      <c r="U705" s="144" t="s">
        <v>56</v>
      </c>
      <c r="V705" s="144" t="s">
        <v>2523</v>
      </c>
      <c r="W705" s="144" t="s">
        <v>56</v>
      </c>
      <c r="X705" s="144" t="s">
        <v>2524</v>
      </c>
      <c r="Y705" s="144" t="s">
        <v>62</v>
      </c>
      <c r="Z705" s="144" t="s">
        <v>2023</v>
      </c>
      <c r="AA705" s="144" t="s">
        <v>57</v>
      </c>
      <c r="AB705" s="144" t="s">
        <v>2385</v>
      </c>
      <c r="AC705" s="144" t="s">
        <v>57</v>
      </c>
      <c r="AD705" s="144" t="s">
        <v>2385</v>
      </c>
      <c r="AE705" s="144" t="s">
        <v>57</v>
      </c>
      <c r="AF705" s="144"/>
      <c r="AG705" s="144" t="s">
        <v>57</v>
      </c>
      <c r="AH705" s="144" t="s">
        <v>57</v>
      </c>
      <c r="AI705" s="144" t="s">
        <v>2385</v>
      </c>
      <c r="AJ705" s="144" t="s">
        <v>2385</v>
      </c>
      <c r="AK705" s="144" t="s">
        <v>2385</v>
      </c>
      <c r="AL705" s="144" t="s">
        <v>57</v>
      </c>
      <c r="AM705" s="246" t="str">
        <f t="shared" si="30"/>
        <v>NA</v>
      </c>
      <c r="AN705" s="246" t="str">
        <f t="shared" si="30"/>
        <v>NA</v>
      </c>
      <c r="AO705" s="247">
        <v>44629</v>
      </c>
      <c r="AP705" s="247">
        <v>45101</v>
      </c>
      <c r="AQ705" s="144">
        <v>472</v>
      </c>
      <c r="AR705" s="144" t="s">
        <v>57</v>
      </c>
      <c r="AS705" s="144" t="s">
        <v>57</v>
      </c>
      <c r="AT705" s="144" t="s">
        <v>57</v>
      </c>
      <c r="AU705" s="220" t="str">
        <f>IF(OR(AB705="NA"), "NA", IF(OR(AB705="Yes", AB705="yes"), "No", IF(AND(I705="Original", AB705="No"), "?", "")))</f>
        <v>NA</v>
      </c>
      <c r="AV705" s="144"/>
      <c r="AW705" s="144"/>
    </row>
    <row r="706" spans="1:49">
      <c r="A706" s="220">
        <v>705</v>
      </c>
      <c r="B706" s="144" t="s">
        <v>2596</v>
      </c>
      <c r="C706" s="144" t="s">
        <v>1382</v>
      </c>
      <c r="D706" s="144">
        <v>2023</v>
      </c>
      <c r="E706" s="144" t="s">
        <v>1008</v>
      </c>
      <c r="F706" s="144" t="s">
        <v>815</v>
      </c>
      <c r="G706" s="144" t="s">
        <v>2026</v>
      </c>
      <c r="H706" s="144" t="s">
        <v>2027</v>
      </c>
      <c r="I706" s="144" t="s">
        <v>935</v>
      </c>
      <c r="J706" s="144">
        <v>14</v>
      </c>
      <c r="K706" s="144" t="s">
        <v>62</v>
      </c>
      <c r="L706" s="144" t="s">
        <v>62</v>
      </c>
      <c r="M706" s="144" t="s">
        <v>62</v>
      </c>
      <c r="N706" s="144" t="s">
        <v>62</v>
      </c>
      <c r="O706" s="144" t="s">
        <v>57</v>
      </c>
      <c r="P706" s="144" t="s">
        <v>57</v>
      </c>
      <c r="Q706" s="144" t="s">
        <v>57</v>
      </c>
      <c r="R706" s="144" t="s">
        <v>57</v>
      </c>
      <c r="S706" s="144" t="s">
        <v>56</v>
      </c>
      <c r="T706" s="144" t="s">
        <v>2028</v>
      </c>
      <c r="U706" s="144" t="s">
        <v>62</v>
      </c>
      <c r="V706" s="144" t="s">
        <v>57</v>
      </c>
      <c r="W706" s="144" t="s">
        <v>56</v>
      </c>
      <c r="X706" s="144" t="s">
        <v>2029</v>
      </c>
      <c r="Y706" s="144" t="s">
        <v>56</v>
      </c>
      <c r="Z706" s="144" t="s">
        <v>2030</v>
      </c>
      <c r="AA706" s="144" t="s">
        <v>62</v>
      </c>
      <c r="AB706" s="144" t="s">
        <v>56</v>
      </c>
      <c r="AC706" s="144" t="s">
        <v>56</v>
      </c>
      <c r="AD706" s="144" t="s">
        <v>984</v>
      </c>
      <c r="AE706" s="144" t="s">
        <v>57</v>
      </c>
      <c r="AF706" s="144"/>
      <c r="AG706" s="144" t="s">
        <v>56</v>
      </c>
      <c r="AH706" s="144">
        <v>6523</v>
      </c>
      <c r="AI706" s="144" t="s">
        <v>62</v>
      </c>
      <c r="AJ706" s="144" t="s">
        <v>2385</v>
      </c>
      <c r="AK706" s="144" t="s">
        <v>62</v>
      </c>
      <c r="AL706" s="144" t="s">
        <v>57</v>
      </c>
      <c r="AM706" s="244" t="str">
        <f t="shared" si="30"/>
        <v>NA</v>
      </c>
      <c r="AN706" s="244" t="str">
        <f t="shared" si="30"/>
        <v>NA</v>
      </c>
      <c r="AO706" s="245">
        <v>44836</v>
      </c>
      <c r="AP706" s="245">
        <v>45111</v>
      </c>
      <c r="AQ706" s="144">
        <v>275</v>
      </c>
      <c r="AR706" s="144" t="s">
        <v>57</v>
      </c>
      <c r="AS706" s="144">
        <v>3740</v>
      </c>
      <c r="AT706" s="144">
        <v>2783</v>
      </c>
      <c r="AU706" s="220" t="str">
        <f>IF(AB706="Yes", "No", "")</f>
        <v>No</v>
      </c>
      <c r="AV706" s="144"/>
      <c r="AW706" s="144"/>
    </row>
    <row r="707" spans="1:49">
      <c r="A707" s="220">
        <v>706</v>
      </c>
      <c r="B707" s="144" t="s">
        <v>2596</v>
      </c>
      <c r="C707" s="144" t="s">
        <v>1382</v>
      </c>
      <c r="D707" s="144">
        <v>2023</v>
      </c>
      <c r="E707" s="144" t="s">
        <v>1008</v>
      </c>
      <c r="F707" s="144" t="s">
        <v>2033</v>
      </c>
      <c r="G707" s="144" t="s">
        <v>2034</v>
      </c>
      <c r="H707" s="144" t="s">
        <v>2035</v>
      </c>
      <c r="I707" s="144" t="s">
        <v>935</v>
      </c>
      <c r="J707" s="144">
        <v>17</v>
      </c>
      <c r="K707" s="144" t="s">
        <v>62</v>
      </c>
      <c r="L707" s="144" t="s">
        <v>62</v>
      </c>
      <c r="M707" s="144" t="s">
        <v>62</v>
      </c>
      <c r="N707" s="144" t="s">
        <v>62</v>
      </c>
      <c r="O707" s="144" t="s">
        <v>57</v>
      </c>
      <c r="P707" s="144" t="s">
        <v>57</v>
      </c>
      <c r="Q707" s="144" t="s">
        <v>57</v>
      </c>
      <c r="R707" s="144" t="s">
        <v>57</v>
      </c>
      <c r="S707" s="144" t="s">
        <v>56</v>
      </c>
      <c r="T707" s="144" t="s">
        <v>2036</v>
      </c>
      <c r="U707" s="144" t="s">
        <v>56</v>
      </c>
      <c r="V707" s="144" t="s">
        <v>2525</v>
      </c>
      <c r="W707" s="144" t="s">
        <v>56</v>
      </c>
      <c r="X707" s="144" t="s">
        <v>2526</v>
      </c>
      <c r="Y707" s="144" t="s">
        <v>62</v>
      </c>
      <c r="Z707" s="144" t="s">
        <v>2038</v>
      </c>
      <c r="AA707" s="144" t="s">
        <v>62</v>
      </c>
      <c r="AB707" s="144" t="s">
        <v>56</v>
      </c>
      <c r="AC707" s="144" t="s">
        <v>56</v>
      </c>
      <c r="AD707" s="144" t="s">
        <v>2373</v>
      </c>
      <c r="AE707" s="144" t="s">
        <v>1933</v>
      </c>
      <c r="AF707" s="144"/>
      <c r="AG707" s="144" t="s">
        <v>56</v>
      </c>
      <c r="AH707" s="144">
        <v>28</v>
      </c>
      <c r="AI707" s="144" t="s">
        <v>56</v>
      </c>
      <c r="AJ707" s="144" t="s">
        <v>4436</v>
      </c>
      <c r="AK707" s="144" t="s">
        <v>62</v>
      </c>
      <c r="AL707" s="144" t="s">
        <v>57</v>
      </c>
      <c r="AM707" s="246" t="str">
        <f t="shared" si="30"/>
        <v>NA</v>
      </c>
      <c r="AN707" s="246" t="str">
        <f t="shared" si="30"/>
        <v>NA</v>
      </c>
      <c r="AO707" s="247">
        <v>44907</v>
      </c>
      <c r="AP707" s="247">
        <v>45099</v>
      </c>
      <c r="AQ707" s="144">
        <v>192</v>
      </c>
      <c r="AR707" s="144" t="s">
        <v>57</v>
      </c>
      <c r="AS707" s="144">
        <v>28</v>
      </c>
      <c r="AT707" s="144">
        <v>0</v>
      </c>
      <c r="AU707" s="220" t="str">
        <f>IF(AB707="Yes", "No", "")</f>
        <v>No</v>
      </c>
      <c r="AV707" s="144"/>
      <c r="AW707" s="144"/>
    </row>
    <row r="708" spans="1:49">
      <c r="A708" s="220">
        <v>707</v>
      </c>
      <c r="B708" s="144" t="s">
        <v>2596</v>
      </c>
      <c r="C708" s="144" t="s">
        <v>1382</v>
      </c>
      <c r="D708" s="144">
        <v>2023</v>
      </c>
      <c r="E708" s="144" t="s">
        <v>1008</v>
      </c>
      <c r="F708" s="144" t="s">
        <v>2039</v>
      </c>
      <c r="G708" s="237" t="s">
        <v>2040</v>
      </c>
      <c r="H708" s="144" t="s">
        <v>2041</v>
      </c>
      <c r="I708" s="144" t="s">
        <v>2599</v>
      </c>
      <c r="J708" s="144">
        <v>17</v>
      </c>
      <c r="K708" s="144" t="s">
        <v>62</v>
      </c>
      <c r="L708" s="144" t="s">
        <v>62</v>
      </c>
      <c r="M708" s="144" t="s">
        <v>2385</v>
      </c>
      <c r="N708" s="144" t="s">
        <v>2385</v>
      </c>
      <c r="O708" s="144" t="s">
        <v>57</v>
      </c>
      <c r="P708" s="144" t="s">
        <v>57</v>
      </c>
      <c r="Q708" s="144" t="s">
        <v>57</v>
      </c>
      <c r="R708" s="144" t="s">
        <v>57</v>
      </c>
      <c r="S708" s="144" t="s">
        <v>2385</v>
      </c>
      <c r="T708" s="144" t="s">
        <v>57</v>
      </c>
      <c r="U708" s="144" t="s">
        <v>56</v>
      </c>
      <c r="V708" s="144" t="s">
        <v>2528</v>
      </c>
      <c r="W708" s="144" t="s">
        <v>2385</v>
      </c>
      <c r="X708" s="144" t="s">
        <v>57</v>
      </c>
      <c r="Y708" s="144" t="s">
        <v>2385</v>
      </c>
      <c r="Z708" s="144" t="s">
        <v>2042</v>
      </c>
      <c r="AA708" s="144" t="s">
        <v>57</v>
      </c>
      <c r="AB708" s="144" t="s">
        <v>2385</v>
      </c>
      <c r="AC708" s="144" t="s">
        <v>57</v>
      </c>
      <c r="AD708" s="144" t="s">
        <v>2385</v>
      </c>
      <c r="AE708" s="144" t="s">
        <v>57</v>
      </c>
      <c r="AF708" s="144"/>
      <c r="AG708" s="144" t="s">
        <v>57</v>
      </c>
      <c r="AH708" s="144" t="s">
        <v>57</v>
      </c>
      <c r="AI708" s="144" t="s">
        <v>2385</v>
      </c>
      <c r="AJ708" s="144" t="s">
        <v>2385</v>
      </c>
      <c r="AK708" s="144" t="s">
        <v>2385</v>
      </c>
      <c r="AL708" s="144" t="s">
        <v>57</v>
      </c>
      <c r="AM708" s="244" t="str">
        <f t="shared" si="30"/>
        <v>NA</v>
      </c>
      <c r="AN708" s="244" t="str">
        <f t="shared" si="30"/>
        <v>NA</v>
      </c>
      <c r="AO708" s="245">
        <v>44818</v>
      </c>
      <c r="AP708" s="245">
        <v>45092</v>
      </c>
      <c r="AQ708" s="144">
        <v>274</v>
      </c>
      <c r="AR708" s="144" t="s">
        <v>57</v>
      </c>
      <c r="AS708" s="144" t="s">
        <v>57</v>
      </c>
      <c r="AT708" s="144" t="s">
        <v>57</v>
      </c>
      <c r="AU708" s="220" t="str">
        <f>IF(OR(AB708="NA"), "NA", IF(OR(AB708="Yes", AB708="yes"), "No", IF(AND(I708="Original", AB708="No"), "?", "")))</f>
        <v>NA</v>
      </c>
      <c r="AV708" s="144"/>
      <c r="AW708" s="144"/>
    </row>
    <row r="709" spans="1:49">
      <c r="A709" s="220">
        <v>708</v>
      </c>
      <c r="B709" s="144" t="s">
        <v>2596</v>
      </c>
      <c r="C709" s="144" t="s">
        <v>1382</v>
      </c>
      <c r="D709" s="144">
        <v>2023</v>
      </c>
      <c r="E709" s="144" t="s">
        <v>1008</v>
      </c>
      <c r="F709" s="144" t="s">
        <v>2045</v>
      </c>
      <c r="G709" s="144" t="s">
        <v>2046</v>
      </c>
      <c r="H709" s="144" t="s">
        <v>2047</v>
      </c>
      <c r="I709" s="144" t="s">
        <v>2599</v>
      </c>
      <c r="J709" s="144">
        <v>18</v>
      </c>
      <c r="K709" s="144" t="s">
        <v>62</v>
      </c>
      <c r="L709" s="144" t="s">
        <v>62</v>
      </c>
      <c r="M709" s="144" t="s">
        <v>62</v>
      </c>
      <c r="N709" s="144" t="s">
        <v>2385</v>
      </c>
      <c r="O709" s="144" t="s">
        <v>57</v>
      </c>
      <c r="P709" s="144" t="s">
        <v>57</v>
      </c>
      <c r="Q709" s="144" t="s">
        <v>57</v>
      </c>
      <c r="R709" s="144" t="s">
        <v>57</v>
      </c>
      <c r="S709" s="144" t="s">
        <v>2385</v>
      </c>
      <c r="T709" s="144" t="s">
        <v>57</v>
      </c>
      <c r="U709" s="144" t="s">
        <v>56</v>
      </c>
      <c r="V709" s="144" t="s">
        <v>2529</v>
      </c>
      <c r="W709" s="144" t="s">
        <v>2385</v>
      </c>
      <c r="X709" s="144" t="s">
        <v>57</v>
      </c>
      <c r="Y709" s="144" t="s">
        <v>2385</v>
      </c>
      <c r="Z709" s="144" t="s">
        <v>2048</v>
      </c>
      <c r="AA709" s="144" t="s">
        <v>57</v>
      </c>
      <c r="AB709" s="144" t="s">
        <v>2385</v>
      </c>
      <c r="AC709" s="144" t="s">
        <v>57</v>
      </c>
      <c r="AD709" s="144" t="s">
        <v>2385</v>
      </c>
      <c r="AE709" s="144" t="s">
        <v>57</v>
      </c>
      <c r="AF709" s="144"/>
      <c r="AG709" s="144" t="s">
        <v>57</v>
      </c>
      <c r="AH709" s="144" t="s">
        <v>57</v>
      </c>
      <c r="AI709" s="144" t="s">
        <v>2385</v>
      </c>
      <c r="AJ709" s="144" t="s">
        <v>2385</v>
      </c>
      <c r="AK709" s="144" t="s">
        <v>2385</v>
      </c>
      <c r="AL709" s="144" t="s">
        <v>57</v>
      </c>
      <c r="AM709" s="246" t="str">
        <f t="shared" si="30"/>
        <v>NA</v>
      </c>
      <c r="AN709" s="246" t="str">
        <f t="shared" si="30"/>
        <v>NA</v>
      </c>
      <c r="AO709" s="247">
        <v>44860</v>
      </c>
      <c r="AP709" s="247">
        <v>45103</v>
      </c>
      <c r="AQ709" s="144">
        <v>243</v>
      </c>
      <c r="AR709" s="144" t="s">
        <v>57</v>
      </c>
      <c r="AS709" s="144" t="s">
        <v>57</v>
      </c>
      <c r="AT709" s="144" t="s">
        <v>57</v>
      </c>
      <c r="AU709" s="220" t="str">
        <f>IF(OR(AB709="NA"), "NA", IF(OR(AB709="Yes", AB709="yes"), "No", IF(AND(I709="Original", AB709="No"), "?", "")))</f>
        <v>NA</v>
      </c>
      <c r="AV709" s="144"/>
      <c r="AW709" s="144"/>
    </row>
    <row r="710" spans="1:49">
      <c r="A710" s="220">
        <v>709</v>
      </c>
      <c r="B710" s="144" t="s">
        <v>2596</v>
      </c>
      <c r="C710" s="144" t="s">
        <v>1382</v>
      </c>
      <c r="D710" s="144">
        <v>2023</v>
      </c>
      <c r="E710" s="144" t="s">
        <v>1008</v>
      </c>
      <c r="F710" s="144" t="s">
        <v>2050</v>
      </c>
      <c r="G710" s="144" t="s">
        <v>2051</v>
      </c>
      <c r="H710" s="144" t="s">
        <v>2052</v>
      </c>
      <c r="I710" s="144" t="s">
        <v>935</v>
      </c>
      <c r="J710" s="144">
        <v>24</v>
      </c>
      <c r="K710" s="144" t="s">
        <v>62</v>
      </c>
      <c r="L710" s="144" t="s">
        <v>62</v>
      </c>
      <c r="M710" s="144" t="s">
        <v>62</v>
      </c>
      <c r="N710" s="144" t="s">
        <v>62</v>
      </c>
      <c r="O710" s="144" t="s">
        <v>57</v>
      </c>
      <c r="P710" s="144" t="s">
        <v>57</v>
      </c>
      <c r="Q710" s="144" t="s">
        <v>57</v>
      </c>
      <c r="R710" s="144" t="s">
        <v>57</v>
      </c>
      <c r="S710" s="144" t="s">
        <v>56</v>
      </c>
      <c r="T710" s="144" t="s">
        <v>2053</v>
      </c>
      <c r="U710" s="144" t="s">
        <v>56</v>
      </c>
      <c r="V710" s="144" t="s">
        <v>2530</v>
      </c>
      <c r="W710" s="144" t="s">
        <v>56</v>
      </c>
      <c r="X710" s="144" t="s">
        <v>2531</v>
      </c>
      <c r="Y710" s="144" t="s">
        <v>56</v>
      </c>
      <c r="Z710" s="144" t="s">
        <v>2056</v>
      </c>
      <c r="AA710" s="144" t="s">
        <v>62</v>
      </c>
      <c r="AB710" s="144" t="s">
        <v>56</v>
      </c>
      <c r="AC710" s="144" t="s">
        <v>56</v>
      </c>
      <c r="AD710" s="144" t="s">
        <v>2373</v>
      </c>
      <c r="AE710" s="144" t="s">
        <v>1955</v>
      </c>
      <c r="AF710" s="144"/>
      <c r="AG710" s="144" t="s">
        <v>56</v>
      </c>
      <c r="AH710" s="144">
        <v>186</v>
      </c>
      <c r="AI710" s="144" t="s">
        <v>62</v>
      </c>
      <c r="AJ710" s="144" t="s">
        <v>2385</v>
      </c>
      <c r="AK710" s="144" t="s">
        <v>62</v>
      </c>
      <c r="AL710" s="144" t="s">
        <v>57</v>
      </c>
      <c r="AM710" s="244" t="str">
        <f t="shared" si="30"/>
        <v>NA</v>
      </c>
      <c r="AN710" s="244" t="str">
        <f t="shared" si="30"/>
        <v>NA</v>
      </c>
      <c r="AO710" s="245">
        <v>44641</v>
      </c>
      <c r="AP710" s="245">
        <v>45092</v>
      </c>
      <c r="AQ710" s="144">
        <v>451</v>
      </c>
      <c r="AR710" s="144" t="s">
        <v>57</v>
      </c>
      <c r="AS710" s="144">
        <v>186</v>
      </c>
      <c r="AT710" s="144">
        <v>0</v>
      </c>
      <c r="AU710" s="220" t="str">
        <f>IF(AB710="Yes", "No", "")</f>
        <v>No</v>
      </c>
      <c r="AV710" s="144"/>
      <c r="AW710" s="144"/>
    </row>
    <row r="711" spans="1:49">
      <c r="A711" s="220">
        <v>710</v>
      </c>
      <c r="B711" s="144" t="s">
        <v>2596</v>
      </c>
      <c r="C711" s="144" t="s">
        <v>1382</v>
      </c>
      <c r="D711" s="144">
        <v>2023</v>
      </c>
      <c r="E711" s="144" t="s">
        <v>187</v>
      </c>
      <c r="F711" s="144" t="s">
        <v>57</v>
      </c>
      <c r="G711" s="144" t="s">
        <v>2058</v>
      </c>
      <c r="H711" s="144" t="s">
        <v>2059</v>
      </c>
      <c r="I711" s="144" t="s">
        <v>2597</v>
      </c>
      <c r="J711" s="144">
        <v>25</v>
      </c>
      <c r="K711" s="144" t="s">
        <v>2385</v>
      </c>
      <c r="L711" s="144" t="s">
        <v>2385</v>
      </c>
      <c r="M711" s="144" t="s">
        <v>2385</v>
      </c>
      <c r="N711" s="144" t="s">
        <v>2385</v>
      </c>
      <c r="O711" s="144" t="s">
        <v>57</v>
      </c>
      <c r="P711" s="144" t="s">
        <v>57</v>
      </c>
      <c r="Q711" s="144" t="s">
        <v>57</v>
      </c>
      <c r="R711" s="144" t="s">
        <v>57</v>
      </c>
      <c r="S711" s="144" t="s">
        <v>2385</v>
      </c>
      <c r="T711" s="144" t="s">
        <v>57</v>
      </c>
      <c r="U711" s="144" t="s">
        <v>2385</v>
      </c>
      <c r="V711" s="144" t="s">
        <v>57</v>
      </c>
      <c r="W711" s="144" t="s">
        <v>2385</v>
      </c>
      <c r="X711" s="144" t="s">
        <v>57</v>
      </c>
      <c r="Y711" s="144" t="s">
        <v>2385</v>
      </c>
      <c r="Z711" s="144" t="s">
        <v>57</v>
      </c>
      <c r="AA711" s="144" t="s">
        <v>57</v>
      </c>
      <c r="AB711" s="144" t="s">
        <v>2385</v>
      </c>
      <c r="AC711" s="144" t="s">
        <v>57</v>
      </c>
      <c r="AD711" s="144" t="s">
        <v>2385</v>
      </c>
      <c r="AE711" s="144" t="s">
        <v>57</v>
      </c>
      <c r="AF711" s="144"/>
      <c r="AG711" s="144" t="s">
        <v>57</v>
      </c>
      <c r="AH711" s="144" t="s">
        <v>57</v>
      </c>
      <c r="AI711" s="144" t="s">
        <v>2385</v>
      </c>
      <c r="AJ711" s="144" t="s">
        <v>2385</v>
      </c>
      <c r="AK711" s="144" t="s">
        <v>2385</v>
      </c>
      <c r="AL711" s="144" t="s">
        <v>57</v>
      </c>
      <c r="AM711" s="246" t="s">
        <v>57</v>
      </c>
      <c r="AN711" s="246" t="s">
        <v>57</v>
      </c>
      <c r="AO711" s="247" t="s">
        <v>57</v>
      </c>
      <c r="AP711" s="247" t="s">
        <v>2060</v>
      </c>
      <c r="AQ711" s="144" t="s">
        <v>57</v>
      </c>
      <c r="AR711" s="144" t="s">
        <v>57</v>
      </c>
      <c r="AS711" s="144" t="s">
        <v>57</v>
      </c>
      <c r="AT711" s="144" t="s">
        <v>57</v>
      </c>
      <c r="AU711" s="220" t="str">
        <f>IF(OR(AB711="NA"), "NA", IF(OR(AB711="Yes", AB711="yes"), "No", IF(AND(I711="Original", AB711="No"), "?", "")))</f>
        <v>NA</v>
      </c>
      <c r="AV711" s="144"/>
      <c r="AW711" s="144"/>
    </row>
    <row r="712" spans="1:49">
      <c r="A712" s="220">
        <v>711</v>
      </c>
      <c r="B712" s="144" t="s">
        <v>2596</v>
      </c>
      <c r="C712" s="144" t="s">
        <v>1382</v>
      </c>
      <c r="D712" s="144">
        <v>2023</v>
      </c>
      <c r="E712" s="144" t="s">
        <v>824</v>
      </c>
      <c r="F712" s="144" t="s">
        <v>94</v>
      </c>
      <c r="G712" s="144" t="s">
        <v>2061</v>
      </c>
      <c r="H712" s="144" t="s">
        <v>2062</v>
      </c>
      <c r="I712" s="144" t="s">
        <v>975</v>
      </c>
      <c r="J712" s="144">
        <v>25</v>
      </c>
      <c r="K712" s="144" t="s">
        <v>2385</v>
      </c>
      <c r="L712" s="144" t="s">
        <v>2385</v>
      </c>
      <c r="M712" s="144" t="s">
        <v>2385</v>
      </c>
      <c r="N712" s="144" t="s">
        <v>2385</v>
      </c>
      <c r="O712" s="144" t="s">
        <v>57</v>
      </c>
      <c r="P712" s="144" t="s">
        <v>57</v>
      </c>
      <c r="Q712" s="144" t="s">
        <v>57</v>
      </c>
      <c r="R712" s="144" t="s">
        <v>57</v>
      </c>
      <c r="S712" s="144" t="s">
        <v>2385</v>
      </c>
      <c r="T712" s="144" t="s">
        <v>57</v>
      </c>
      <c r="U712" s="144" t="s">
        <v>2385</v>
      </c>
      <c r="V712" s="144" t="s">
        <v>57</v>
      </c>
      <c r="W712" s="144" t="s">
        <v>2385</v>
      </c>
      <c r="X712" s="144" t="s">
        <v>57</v>
      </c>
      <c r="Y712" s="144" t="s">
        <v>2385</v>
      </c>
      <c r="Z712" s="237" t="s">
        <v>2064</v>
      </c>
      <c r="AA712" s="144" t="s">
        <v>57</v>
      </c>
      <c r="AB712" s="144" t="s">
        <v>2385</v>
      </c>
      <c r="AC712" s="144" t="s">
        <v>57</v>
      </c>
      <c r="AD712" s="144" t="s">
        <v>2385</v>
      </c>
      <c r="AE712" s="144" t="s">
        <v>57</v>
      </c>
      <c r="AF712" s="144"/>
      <c r="AG712" s="144" t="s">
        <v>57</v>
      </c>
      <c r="AH712" s="144" t="s">
        <v>57</v>
      </c>
      <c r="AI712" s="144" t="s">
        <v>2385</v>
      </c>
      <c r="AJ712" s="144" t="s">
        <v>2385</v>
      </c>
      <c r="AK712" s="144" t="s">
        <v>2385</v>
      </c>
      <c r="AL712" s="144" t="s">
        <v>57</v>
      </c>
      <c r="AM712" s="244" t="s">
        <v>57</v>
      </c>
      <c r="AN712" s="244" t="s">
        <v>57</v>
      </c>
      <c r="AO712" s="245" t="s">
        <v>1576</v>
      </c>
      <c r="AP712" s="245" t="s">
        <v>2065</v>
      </c>
      <c r="AQ712" s="144">
        <v>152</v>
      </c>
      <c r="AR712" s="144" t="s">
        <v>57</v>
      </c>
      <c r="AS712" s="144" t="s">
        <v>57</v>
      </c>
      <c r="AT712" s="144" t="s">
        <v>57</v>
      </c>
      <c r="AU712" s="220" t="str">
        <f>IF(OR(AB712="NA"), "NA", IF(OR(AB712="Yes", AB712="yes"), "No", IF(AND(I712="Original", AB712="No"), "?", "")))</f>
        <v>NA</v>
      </c>
      <c r="AV712" s="144"/>
      <c r="AW712" s="144"/>
    </row>
    <row r="713" spans="1:49">
      <c r="A713" s="220">
        <v>712</v>
      </c>
      <c r="B713" s="144" t="s">
        <v>2596</v>
      </c>
      <c r="C713" s="144" t="s">
        <v>1382</v>
      </c>
      <c r="D713" s="144">
        <v>2023</v>
      </c>
      <c r="E713" s="144" t="s">
        <v>824</v>
      </c>
      <c r="F713" s="144" t="s">
        <v>2066</v>
      </c>
      <c r="G713" s="144" t="s">
        <v>2067</v>
      </c>
      <c r="H713" s="144" t="s">
        <v>2068</v>
      </c>
      <c r="I713" s="144" t="s">
        <v>975</v>
      </c>
      <c r="J713" s="144">
        <v>7</v>
      </c>
      <c r="K713" s="144" t="s">
        <v>2385</v>
      </c>
      <c r="L713" s="144" t="s">
        <v>2385</v>
      </c>
      <c r="M713" s="144" t="s">
        <v>2385</v>
      </c>
      <c r="N713" s="144" t="s">
        <v>2385</v>
      </c>
      <c r="O713" s="144" t="s">
        <v>57</v>
      </c>
      <c r="P713" s="144" t="s">
        <v>57</v>
      </c>
      <c r="Q713" s="144" t="s">
        <v>57</v>
      </c>
      <c r="R713" s="144" t="s">
        <v>57</v>
      </c>
      <c r="S713" s="144" t="s">
        <v>2385</v>
      </c>
      <c r="T713" s="144" t="s">
        <v>57</v>
      </c>
      <c r="U713" s="144" t="s">
        <v>2385</v>
      </c>
      <c r="V713" s="144" t="s">
        <v>57</v>
      </c>
      <c r="W713" s="144" t="s">
        <v>2385</v>
      </c>
      <c r="X713" s="144" t="s">
        <v>57</v>
      </c>
      <c r="Y713" s="144" t="s">
        <v>2385</v>
      </c>
      <c r="Z713" s="144" t="s">
        <v>2069</v>
      </c>
      <c r="AA713" s="144" t="s">
        <v>57</v>
      </c>
      <c r="AB713" s="144" t="s">
        <v>2385</v>
      </c>
      <c r="AC713" s="144" t="s">
        <v>57</v>
      </c>
      <c r="AD713" s="144" t="s">
        <v>2385</v>
      </c>
      <c r="AE713" s="144" t="s">
        <v>57</v>
      </c>
      <c r="AF713" s="144"/>
      <c r="AG713" s="144" t="s">
        <v>57</v>
      </c>
      <c r="AH713" s="144" t="s">
        <v>57</v>
      </c>
      <c r="AI713" s="144" t="s">
        <v>2385</v>
      </c>
      <c r="AJ713" s="144" t="s">
        <v>2385</v>
      </c>
      <c r="AK713" s="144" t="s">
        <v>2385</v>
      </c>
      <c r="AL713" s="144" t="s">
        <v>57</v>
      </c>
      <c r="AM713" s="246" t="s">
        <v>57</v>
      </c>
      <c r="AN713" s="246" t="s">
        <v>57</v>
      </c>
      <c r="AO713" s="247" t="s">
        <v>1628</v>
      </c>
      <c r="AP713" s="247" t="s">
        <v>2070</v>
      </c>
      <c r="AQ713" s="144">
        <v>351</v>
      </c>
      <c r="AR713" s="144" t="s">
        <v>57</v>
      </c>
      <c r="AS713" s="144" t="s">
        <v>57</v>
      </c>
      <c r="AT713" s="144" t="s">
        <v>57</v>
      </c>
      <c r="AU713" s="220" t="str">
        <f>IF(OR(AB713="NA"), "NA", IF(OR(AB713="Yes", AB713="yes"), "No", IF(AND(I713="Original", AB713="No"), "?", "")))</f>
        <v>NA</v>
      </c>
      <c r="AV713" s="144"/>
      <c r="AW713" s="144"/>
    </row>
    <row r="714" spans="1:49">
      <c r="A714" s="220">
        <v>713</v>
      </c>
      <c r="B714" s="144" t="s">
        <v>2596</v>
      </c>
      <c r="C714" s="144" t="s">
        <v>1382</v>
      </c>
      <c r="D714" s="144">
        <v>2023</v>
      </c>
      <c r="E714" s="144" t="s">
        <v>2533</v>
      </c>
      <c r="F714" s="144" t="s">
        <v>2071</v>
      </c>
      <c r="G714" s="144" t="s">
        <v>2072</v>
      </c>
      <c r="H714" s="144" t="s">
        <v>2073</v>
      </c>
      <c r="I714" s="144" t="s">
        <v>935</v>
      </c>
      <c r="J714" s="144">
        <v>14</v>
      </c>
      <c r="K714" s="144" t="s">
        <v>62</v>
      </c>
      <c r="L714" s="144" t="s">
        <v>62</v>
      </c>
      <c r="M714" s="144" t="s">
        <v>62</v>
      </c>
      <c r="N714" s="144" t="s">
        <v>56</v>
      </c>
      <c r="O714" s="144">
        <v>1</v>
      </c>
      <c r="P714" s="144" t="s">
        <v>170</v>
      </c>
      <c r="Q714" s="144" t="s">
        <v>2074</v>
      </c>
      <c r="R714" s="144" t="s">
        <v>2075</v>
      </c>
      <c r="S714" s="144" t="s">
        <v>56</v>
      </c>
      <c r="T714" s="144" t="s">
        <v>2076</v>
      </c>
      <c r="U714" s="144" t="s">
        <v>56</v>
      </c>
      <c r="V714" s="144" t="s">
        <v>2536</v>
      </c>
      <c r="W714" s="144" t="s">
        <v>56</v>
      </c>
      <c r="X714" s="144" t="s">
        <v>2078</v>
      </c>
      <c r="Y714" s="144" t="s">
        <v>62</v>
      </c>
      <c r="Z714" s="144" t="s">
        <v>2079</v>
      </c>
      <c r="AA714" s="144" t="s">
        <v>56</v>
      </c>
      <c r="AB714" s="144" t="s">
        <v>56</v>
      </c>
      <c r="AC714" s="144" t="s">
        <v>56</v>
      </c>
      <c r="AD714" s="144" t="s">
        <v>2373</v>
      </c>
      <c r="AE714" s="144" t="s">
        <v>1955</v>
      </c>
      <c r="AF714" s="144"/>
      <c r="AG714" s="144" t="s">
        <v>56</v>
      </c>
      <c r="AH714" s="144">
        <v>52</v>
      </c>
      <c r="AI714" s="144" t="s">
        <v>56</v>
      </c>
      <c r="AJ714" s="144" t="s">
        <v>4435</v>
      </c>
      <c r="AK714" s="144" t="s">
        <v>62</v>
      </c>
      <c r="AL714" s="144" t="s">
        <v>57</v>
      </c>
      <c r="AM714" s="244" t="str">
        <f t="shared" ref="AM714:AN723" si="31">IF(OR($AK714="No",$AK714="NA"),"NA","à Remplir")</f>
        <v>NA</v>
      </c>
      <c r="AN714" s="244" t="str">
        <f t="shared" si="31"/>
        <v>NA</v>
      </c>
      <c r="AO714" s="245">
        <v>44540</v>
      </c>
      <c r="AP714" s="245">
        <v>45098</v>
      </c>
      <c r="AQ714" s="144">
        <v>558</v>
      </c>
      <c r="AR714" s="144" t="s">
        <v>57</v>
      </c>
      <c r="AS714" s="144">
        <v>41</v>
      </c>
      <c r="AT714" s="144">
        <v>11</v>
      </c>
      <c r="AU714" s="220" t="str">
        <f>IF(AB714="Yes", "No", "")</f>
        <v>No</v>
      </c>
      <c r="AV714" s="144"/>
      <c r="AW714" s="144"/>
    </row>
    <row r="715" spans="1:49">
      <c r="A715" s="220">
        <v>714</v>
      </c>
      <c r="B715" s="144" t="s">
        <v>2596</v>
      </c>
      <c r="C715" s="144" t="s">
        <v>1382</v>
      </c>
      <c r="D715" s="144">
        <v>2023</v>
      </c>
      <c r="E715" s="144" t="s">
        <v>2533</v>
      </c>
      <c r="F715" s="144" t="s">
        <v>2081</v>
      </c>
      <c r="G715" s="144" t="s">
        <v>2082</v>
      </c>
      <c r="H715" s="144" t="s">
        <v>2083</v>
      </c>
      <c r="I715" s="144" t="s">
        <v>935</v>
      </c>
      <c r="J715" s="144">
        <v>14</v>
      </c>
      <c r="K715" s="144" t="s">
        <v>62</v>
      </c>
      <c r="L715" s="144" t="s">
        <v>62</v>
      </c>
      <c r="M715" s="144" t="s">
        <v>62</v>
      </c>
      <c r="N715" s="144" t="s">
        <v>56</v>
      </c>
      <c r="O715" s="144">
        <v>1</v>
      </c>
      <c r="P715" s="144" t="s">
        <v>170</v>
      </c>
      <c r="Q715" s="144" t="s">
        <v>2084</v>
      </c>
      <c r="R715" s="144" t="s">
        <v>2085</v>
      </c>
      <c r="S715" s="144" t="s">
        <v>56</v>
      </c>
      <c r="T715" s="144" t="s">
        <v>2086</v>
      </c>
      <c r="U715" s="144" t="s">
        <v>62</v>
      </c>
      <c r="V715" s="144" t="s">
        <v>57</v>
      </c>
      <c r="W715" s="144" t="s">
        <v>56</v>
      </c>
      <c r="X715" s="144" t="s">
        <v>2087</v>
      </c>
      <c r="Y715" s="144" t="s">
        <v>62</v>
      </c>
      <c r="Z715" s="144" t="s">
        <v>2088</v>
      </c>
      <c r="AA715" s="144" t="s">
        <v>56</v>
      </c>
      <c r="AB715" s="144" t="s">
        <v>56</v>
      </c>
      <c r="AC715" s="144" t="s">
        <v>56</v>
      </c>
      <c r="AD715" s="144" t="s">
        <v>984</v>
      </c>
      <c r="AE715" s="144" t="s">
        <v>57</v>
      </c>
      <c r="AF715" s="144"/>
      <c r="AG715" s="144" t="s">
        <v>56</v>
      </c>
      <c r="AH715" s="144">
        <v>95</v>
      </c>
      <c r="AI715" s="144" t="s">
        <v>62</v>
      </c>
      <c r="AJ715" s="144" t="s">
        <v>2385</v>
      </c>
      <c r="AK715" s="144" t="s">
        <v>62</v>
      </c>
      <c r="AL715" s="144" t="s">
        <v>57</v>
      </c>
      <c r="AM715" s="246" t="str">
        <f t="shared" si="31"/>
        <v>NA</v>
      </c>
      <c r="AN715" s="246" t="str">
        <f t="shared" si="31"/>
        <v>NA</v>
      </c>
      <c r="AO715" s="247">
        <v>44817</v>
      </c>
      <c r="AP715" s="247">
        <v>45153</v>
      </c>
      <c r="AQ715" s="144">
        <v>336</v>
      </c>
      <c r="AR715" s="144" t="s">
        <v>57</v>
      </c>
      <c r="AS715" s="144">
        <v>49</v>
      </c>
      <c r="AT715" s="144">
        <v>46</v>
      </c>
      <c r="AU715" s="220" t="str">
        <f>IF(AB715="Yes", "No", "")</f>
        <v>No</v>
      </c>
    </row>
    <row r="716" spans="1:49">
      <c r="A716" s="220">
        <v>715</v>
      </c>
      <c r="B716" s="144" t="s">
        <v>2596</v>
      </c>
      <c r="C716" s="144" t="s">
        <v>1382</v>
      </c>
      <c r="D716" s="144">
        <v>2023</v>
      </c>
      <c r="E716" s="144" t="s">
        <v>2533</v>
      </c>
      <c r="F716" s="144" t="s">
        <v>2091</v>
      </c>
      <c r="G716" s="144" t="s">
        <v>2092</v>
      </c>
      <c r="H716" s="144" t="s">
        <v>2093</v>
      </c>
      <c r="I716" s="144" t="s">
        <v>2599</v>
      </c>
      <c r="J716" s="144">
        <v>14</v>
      </c>
      <c r="K716" s="144" t="s">
        <v>2385</v>
      </c>
      <c r="L716" s="144" t="s">
        <v>2385</v>
      </c>
      <c r="M716" s="144" t="s">
        <v>2385</v>
      </c>
      <c r="N716" s="144" t="s">
        <v>2385</v>
      </c>
      <c r="O716" s="144" t="s">
        <v>57</v>
      </c>
      <c r="P716" s="144" t="s">
        <v>57</v>
      </c>
      <c r="Q716" s="144" t="s">
        <v>57</v>
      </c>
      <c r="R716" s="144" t="s">
        <v>57</v>
      </c>
      <c r="S716" s="144" t="s">
        <v>2385</v>
      </c>
      <c r="T716" s="144" t="s">
        <v>57</v>
      </c>
      <c r="U716" s="144" t="s">
        <v>56</v>
      </c>
      <c r="V716" s="144" t="s">
        <v>2541</v>
      </c>
      <c r="W716" s="144" t="s">
        <v>2385</v>
      </c>
      <c r="X716" s="144" t="s">
        <v>57</v>
      </c>
      <c r="Y716" s="144" t="s">
        <v>2385</v>
      </c>
      <c r="Z716" s="144" t="s">
        <v>2095</v>
      </c>
      <c r="AA716" s="144" t="s">
        <v>57</v>
      </c>
      <c r="AB716" s="144" t="s">
        <v>2385</v>
      </c>
      <c r="AC716" s="144" t="s">
        <v>57</v>
      </c>
      <c r="AD716" s="144" t="s">
        <v>2385</v>
      </c>
      <c r="AE716" s="144" t="s">
        <v>57</v>
      </c>
      <c r="AF716" s="144"/>
      <c r="AG716" s="144" t="s">
        <v>57</v>
      </c>
      <c r="AH716" s="144" t="s">
        <v>57</v>
      </c>
      <c r="AI716" s="144" t="s">
        <v>2385</v>
      </c>
      <c r="AJ716" s="144" t="s">
        <v>2385</v>
      </c>
      <c r="AK716" s="144" t="s">
        <v>2385</v>
      </c>
      <c r="AL716" s="144" t="s">
        <v>57</v>
      </c>
      <c r="AM716" s="244" t="str">
        <f t="shared" si="31"/>
        <v>NA</v>
      </c>
      <c r="AN716" s="244" t="str">
        <f t="shared" si="31"/>
        <v>NA</v>
      </c>
      <c r="AO716" s="245">
        <v>44930</v>
      </c>
      <c r="AP716" s="245">
        <v>45174</v>
      </c>
      <c r="AQ716" s="144">
        <v>244</v>
      </c>
      <c r="AR716" s="144" t="s">
        <v>57</v>
      </c>
      <c r="AS716" s="144" t="s">
        <v>57</v>
      </c>
      <c r="AT716" s="144" t="s">
        <v>57</v>
      </c>
      <c r="AU716" s="220" t="str">
        <f>IF(OR(AB716="NA"), "NA", IF(OR(AB716="Yes", AB716="yes"), "No", IF(AND(I716="Original", AB716="No"), "?", "")))</f>
        <v>NA</v>
      </c>
    </row>
    <row r="717" spans="1:49">
      <c r="A717" s="220">
        <v>716</v>
      </c>
      <c r="B717" s="144" t="s">
        <v>2596</v>
      </c>
      <c r="C717" s="144" t="s">
        <v>1382</v>
      </c>
      <c r="D717" s="144">
        <v>2023</v>
      </c>
      <c r="E717" s="144" t="s">
        <v>2533</v>
      </c>
      <c r="F717" s="144" t="s">
        <v>2099</v>
      </c>
      <c r="G717" s="144" t="s">
        <v>2100</v>
      </c>
      <c r="H717" s="144" t="s">
        <v>2101</v>
      </c>
      <c r="I717" s="144" t="s">
        <v>935</v>
      </c>
      <c r="J717" s="144">
        <v>15</v>
      </c>
      <c r="K717" s="144" t="s">
        <v>62</v>
      </c>
      <c r="L717" s="144" t="s">
        <v>62</v>
      </c>
      <c r="M717" s="144" t="s">
        <v>62</v>
      </c>
      <c r="N717" s="144" t="s">
        <v>62</v>
      </c>
      <c r="O717" s="144" t="s">
        <v>57</v>
      </c>
      <c r="P717" s="144" t="s">
        <v>57</v>
      </c>
      <c r="Q717" s="144" t="s">
        <v>57</v>
      </c>
      <c r="R717" s="144" t="s">
        <v>57</v>
      </c>
      <c r="S717" s="144" t="s">
        <v>56</v>
      </c>
      <c r="T717" s="144" t="s">
        <v>2102</v>
      </c>
      <c r="U717" s="144" t="s">
        <v>62</v>
      </c>
      <c r="V717" s="144" t="s">
        <v>57</v>
      </c>
      <c r="W717" s="144" t="s">
        <v>56</v>
      </c>
      <c r="X717" s="144" t="s">
        <v>2103</v>
      </c>
      <c r="Y717" s="144" t="s">
        <v>2385</v>
      </c>
      <c r="Z717" s="144" t="s">
        <v>2104</v>
      </c>
      <c r="AA717" s="144" t="s">
        <v>62</v>
      </c>
      <c r="AB717" s="144" t="s">
        <v>62</v>
      </c>
      <c r="AC717" s="144" t="s">
        <v>57</v>
      </c>
      <c r="AD717" s="144" t="s">
        <v>2385</v>
      </c>
      <c r="AE717" s="144" t="s">
        <v>57</v>
      </c>
      <c r="AF717" s="144"/>
      <c r="AG717" s="144" t="s">
        <v>56</v>
      </c>
      <c r="AH717" s="144">
        <v>14</v>
      </c>
      <c r="AI717" s="144" t="s">
        <v>56</v>
      </c>
      <c r="AJ717" s="144" t="s">
        <v>4436</v>
      </c>
      <c r="AK717" s="144" t="s">
        <v>62</v>
      </c>
      <c r="AL717" s="144" t="s">
        <v>57</v>
      </c>
      <c r="AM717" s="246" t="str">
        <f t="shared" si="31"/>
        <v>NA</v>
      </c>
      <c r="AN717" s="246" t="str">
        <f t="shared" si="31"/>
        <v>NA</v>
      </c>
      <c r="AO717" s="247">
        <v>44902</v>
      </c>
      <c r="AP717" s="247">
        <v>45113</v>
      </c>
      <c r="AQ717" s="144">
        <v>211</v>
      </c>
      <c r="AR717" s="144" t="s">
        <v>57</v>
      </c>
      <c r="AS717" s="144">
        <v>7</v>
      </c>
      <c r="AT717" s="144">
        <v>7</v>
      </c>
      <c r="AU717" s="220" t="s">
        <v>62</v>
      </c>
    </row>
    <row r="718" spans="1:49">
      <c r="A718" s="220">
        <v>717</v>
      </c>
      <c r="B718" s="144" t="s">
        <v>2596</v>
      </c>
      <c r="C718" s="144" t="s">
        <v>1382</v>
      </c>
      <c r="D718" s="144">
        <v>2023</v>
      </c>
      <c r="E718" s="144" t="s">
        <v>2533</v>
      </c>
      <c r="F718" s="144" t="s">
        <v>2105</v>
      </c>
      <c r="G718" s="144" t="s">
        <v>2106</v>
      </c>
      <c r="H718" s="144" t="s">
        <v>2107</v>
      </c>
      <c r="I718" s="144" t="s">
        <v>975</v>
      </c>
      <c r="J718" s="144">
        <v>18</v>
      </c>
      <c r="K718" s="144" t="s">
        <v>2385</v>
      </c>
      <c r="L718" s="144" t="s">
        <v>2385</v>
      </c>
      <c r="M718" s="144" t="s">
        <v>2385</v>
      </c>
      <c r="N718" s="144" t="s">
        <v>2385</v>
      </c>
      <c r="O718" s="144" t="s">
        <v>57</v>
      </c>
      <c r="P718" s="144" t="s">
        <v>57</v>
      </c>
      <c r="Q718" s="144" t="s">
        <v>57</v>
      </c>
      <c r="R718" s="144" t="s">
        <v>57</v>
      </c>
      <c r="S718" s="144" t="s">
        <v>2385</v>
      </c>
      <c r="T718" s="144" t="s">
        <v>57</v>
      </c>
      <c r="U718" s="144" t="s">
        <v>2385</v>
      </c>
      <c r="V718" s="144" t="s">
        <v>57</v>
      </c>
      <c r="W718" s="144" t="s">
        <v>2385</v>
      </c>
      <c r="X718" s="144" t="s">
        <v>57</v>
      </c>
      <c r="Y718" s="144" t="s">
        <v>2385</v>
      </c>
      <c r="Z718" s="144" t="s">
        <v>2108</v>
      </c>
      <c r="AA718" s="144" t="s">
        <v>57</v>
      </c>
      <c r="AB718" s="144" t="s">
        <v>2385</v>
      </c>
      <c r="AC718" s="144" t="s">
        <v>57</v>
      </c>
      <c r="AD718" s="144" t="s">
        <v>2385</v>
      </c>
      <c r="AE718" s="144" t="s">
        <v>57</v>
      </c>
      <c r="AF718" s="144"/>
      <c r="AG718" s="144" t="s">
        <v>57</v>
      </c>
      <c r="AH718" s="144" t="s">
        <v>57</v>
      </c>
      <c r="AI718" s="144" t="s">
        <v>2385</v>
      </c>
      <c r="AJ718" s="144" t="s">
        <v>2385</v>
      </c>
      <c r="AK718" s="144" t="s">
        <v>2385</v>
      </c>
      <c r="AL718" s="144" t="s">
        <v>57</v>
      </c>
      <c r="AM718" s="244" t="str">
        <f t="shared" si="31"/>
        <v>NA</v>
      </c>
      <c r="AN718" s="244" t="str">
        <f t="shared" si="31"/>
        <v>NA</v>
      </c>
      <c r="AO718" s="245">
        <v>44789</v>
      </c>
      <c r="AP718" s="245">
        <v>45104</v>
      </c>
      <c r="AQ718" s="144">
        <v>315</v>
      </c>
      <c r="AR718" s="144" t="s">
        <v>57</v>
      </c>
      <c r="AS718" s="144" t="s">
        <v>57</v>
      </c>
      <c r="AT718" s="144" t="s">
        <v>57</v>
      </c>
      <c r="AU718" s="220" t="str">
        <f>IF(OR(AB718="NA"), "NA", IF(OR(AB718="Yes", AB718="yes"), "No", IF(AND(I718="Original", AB718="No"), "?", "")))</f>
        <v>NA</v>
      </c>
    </row>
    <row r="719" spans="1:49">
      <c r="A719" s="220">
        <v>718</v>
      </c>
      <c r="B719" s="144" t="s">
        <v>2596</v>
      </c>
      <c r="C719" s="144" t="s">
        <v>1382</v>
      </c>
      <c r="D719" s="144">
        <v>2023</v>
      </c>
      <c r="E719" s="144" t="s">
        <v>2533</v>
      </c>
      <c r="F719" s="144" t="s">
        <v>2110</v>
      </c>
      <c r="G719" s="144" t="s">
        <v>2111</v>
      </c>
      <c r="H719" s="144" t="s">
        <v>2543</v>
      </c>
      <c r="I719" s="144" t="s">
        <v>935</v>
      </c>
      <c r="J719" s="144">
        <v>21</v>
      </c>
      <c r="K719" s="144" t="s">
        <v>62</v>
      </c>
      <c r="L719" s="144" t="s">
        <v>62</v>
      </c>
      <c r="M719" s="144" t="s">
        <v>62</v>
      </c>
      <c r="N719" s="144" t="s">
        <v>62</v>
      </c>
      <c r="O719" s="144" t="s">
        <v>57</v>
      </c>
      <c r="P719" s="144" t="s">
        <v>57</v>
      </c>
      <c r="Q719" s="144" t="s">
        <v>57</v>
      </c>
      <c r="R719" s="144" t="s">
        <v>57</v>
      </c>
      <c r="S719" s="144" t="s">
        <v>56</v>
      </c>
      <c r="T719" s="144" t="s">
        <v>2113</v>
      </c>
      <c r="U719" s="144" t="s">
        <v>62</v>
      </c>
      <c r="V719" s="144" t="s">
        <v>57</v>
      </c>
      <c r="W719" s="144" t="s">
        <v>56</v>
      </c>
      <c r="X719" s="144" t="s">
        <v>2114</v>
      </c>
      <c r="Y719" s="144" t="s">
        <v>62</v>
      </c>
      <c r="Z719" s="144" t="s">
        <v>2115</v>
      </c>
      <c r="AA719" s="144" t="s">
        <v>56</v>
      </c>
      <c r="AB719" s="144" t="s">
        <v>56</v>
      </c>
      <c r="AC719" s="144" t="s">
        <v>56</v>
      </c>
      <c r="AD719" s="144" t="s">
        <v>984</v>
      </c>
      <c r="AE719" s="144" t="s">
        <v>57</v>
      </c>
      <c r="AF719" s="144"/>
      <c r="AG719" s="144" t="s">
        <v>56</v>
      </c>
      <c r="AH719" s="144">
        <v>8236</v>
      </c>
      <c r="AI719" s="144" t="s">
        <v>62</v>
      </c>
      <c r="AJ719" s="144" t="s">
        <v>2385</v>
      </c>
      <c r="AK719" s="144" t="s">
        <v>62</v>
      </c>
      <c r="AL719" s="144" t="s">
        <v>57</v>
      </c>
      <c r="AM719" s="246" t="str">
        <f t="shared" si="31"/>
        <v>NA</v>
      </c>
      <c r="AN719" s="246" t="str">
        <f t="shared" si="31"/>
        <v>NA</v>
      </c>
      <c r="AO719" s="247">
        <v>44803</v>
      </c>
      <c r="AP719" s="247">
        <v>45076</v>
      </c>
      <c r="AQ719" s="144">
        <v>273</v>
      </c>
      <c r="AR719" s="144" t="s">
        <v>57</v>
      </c>
      <c r="AS719" s="144">
        <v>4590</v>
      </c>
      <c r="AT719" s="144">
        <v>3646</v>
      </c>
      <c r="AU719" s="220" t="str">
        <f>IF(AB719="Yes", "No", "")</f>
        <v>No</v>
      </c>
    </row>
    <row r="720" spans="1:49">
      <c r="A720" s="220">
        <v>719</v>
      </c>
      <c r="B720" s="144" t="s">
        <v>2596</v>
      </c>
      <c r="C720" s="144" t="s">
        <v>1382</v>
      </c>
      <c r="D720" s="144">
        <v>2023</v>
      </c>
      <c r="E720" s="144" t="s">
        <v>2533</v>
      </c>
      <c r="F720" s="144" t="s">
        <v>2117</v>
      </c>
      <c r="G720" s="144" t="s">
        <v>2118</v>
      </c>
      <c r="H720" s="144" t="s">
        <v>2119</v>
      </c>
      <c r="I720" s="144" t="s">
        <v>975</v>
      </c>
      <c r="J720" s="144">
        <v>22</v>
      </c>
      <c r="K720" s="144" t="s">
        <v>2385</v>
      </c>
      <c r="L720" s="144" t="s">
        <v>2385</v>
      </c>
      <c r="M720" s="144" t="s">
        <v>2385</v>
      </c>
      <c r="N720" s="144" t="s">
        <v>2385</v>
      </c>
      <c r="O720" s="144" t="s">
        <v>57</v>
      </c>
      <c r="P720" s="144" t="s">
        <v>57</v>
      </c>
      <c r="Q720" s="144" t="s">
        <v>57</v>
      </c>
      <c r="R720" s="144" t="s">
        <v>57</v>
      </c>
      <c r="S720" s="144" t="s">
        <v>2385</v>
      </c>
      <c r="T720" s="144" t="s">
        <v>57</v>
      </c>
      <c r="U720" s="144" t="s">
        <v>2385</v>
      </c>
      <c r="V720" s="144" t="s">
        <v>57</v>
      </c>
      <c r="W720" s="144" t="s">
        <v>2385</v>
      </c>
      <c r="X720" s="144" t="s">
        <v>57</v>
      </c>
      <c r="Y720" s="144" t="s">
        <v>2385</v>
      </c>
      <c r="Z720" s="144" t="s">
        <v>2120</v>
      </c>
      <c r="AA720" s="144" t="s">
        <v>57</v>
      </c>
      <c r="AB720" s="144" t="s">
        <v>2385</v>
      </c>
      <c r="AC720" s="144" t="s">
        <v>57</v>
      </c>
      <c r="AD720" s="144" t="s">
        <v>2385</v>
      </c>
      <c r="AE720" s="144" t="s">
        <v>57</v>
      </c>
      <c r="AF720" s="144"/>
      <c r="AG720" s="144" t="s">
        <v>57</v>
      </c>
      <c r="AH720" s="144" t="s">
        <v>57</v>
      </c>
      <c r="AI720" s="144" t="s">
        <v>2385</v>
      </c>
      <c r="AJ720" s="144" t="s">
        <v>2385</v>
      </c>
      <c r="AK720" s="144" t="s">
        <v>2385</v>
      </c>
      <c r="AL720" s="144" t="s">
        <v>57</v>
      </c>
      <c r="AM720" s="244" t="str">
        <f t="shared" si="31"/>
        <v>NA</v>
      </c>
      <c r="AN720" s="244" t="str">
        <f t="shared" si="31"/>
        <v>NA</v>
      </c>
      <c r="AO720" s="245">
        <v>45047</v>
      </c>
      <c r="AP720" s="245">
        <v>45184</v>
      </c>
      <c r="AQ720" s="144">
        <v>137</v>
      </c>
      <c r="AR720" s="144" t="s">
        <v>57</v>
      </c>
      <c r="AS720" s="144" t="s">
        <v>57</v>
      </c>
      <c r="AT720" s="144" t="s">
        <v>57</v>
      </c>
      <c r="AU720" s="220" t="str">
        <f>IF(OR(AB720="NA"), "NA", IF(OR(AB720="Yes", AB720="yes"), "No", IF(AND(I720="Original", AB720="No"), "?", "")))</f>
        <v>NA</v>
      </c>
    </row>
    <row r="721" spans="1:47">
      <c r="A721" s="220">
        <v>720</v>
      </c>
      <c r="B721" s="144" t="s">
        <v>2596</v>
      </c>
      <c r="C721" s="144" t="s">
        <v>1382</v>
      </c>
      <c r="D721" s="144">
        <v>2023</v>
      </c>
      <c r="E721" s="144" t="s">
        <v>2533</v>
      </c>
      <c r="F721" s="144" t="s">
        <v>2122</v>
      </c>
      <c r="G721" s="144" t="s">
        <v>2123</v>
      </c>
      <c r="H721" s="144" t="s">
        <v>2124</v>
      </c>
      <c r="I721" s="144" t="s">
        <v>935</v>
      </c>
      <c r="J721" s="144">
        <v>24</v>
      </c>
      <c r="K721" s="144" t="s">
        <v>62</v>
      </c>
      <c r="L721" s="144" t="s">
        <v>62</v>
      </c>
      <c r="M721" s="144" t="s">
        <v>62</v>
      </c>
      <c r="N721" s="144" t="s">
        <v>62</v>
      </c>
      <c r="O721" s="144" t="s">
        <v>57</v>
      </c>
      <c r="P721" s="144" t="s">
        <v>57</v>
      </c>
      <c r="Q721" s="144" t="s">
        <v>57</v>
      </c>
      <c r="R721" s="144" t="s">
        <v>57</v>
      </c>
      <c r="S721" s="144" t="s">
        <v>56</v>
      </c>
      <c r="T721" s="144" t="s">
        <v>2125</v>
      </c>
      <c r="U721" s="144" t="s">
        <v>62</v>
      </c>
      <c r="V721" s="144" t="s">
        <v>57</v>
      </c>
      <c r="W721" s="144" t="s">
        <v>56</v>
      </c>
      <c r="X721" s="144" t="s">
        <v>2126</v>
      </c>
      <c r="Y721" s="144" t="s">
        <v>62</v>
      </c>
      <c r="Z721" s="144" t="s">
        <v>2127</v>
      </c>
      <c r="AA721" s="144" t="s">
        <v>56</v>
      </c>
      <c r="AB721" s="144" t="s">
        <v>56</v>
      </c>
      <c r="AC721" s="144" t="s">
        <v>56</v>
      </c>
      <c r="AD721" s="144" t="s">
        <v>2373</v>
      </c>
      <c r="AE721" s="144" t="s">
        <v>1540</v>
      </c>
      <c r="AF721" s="144"/>
      <c r="AG721" s="144" t="s">
        <v>56</v>
      </c>
      <c r="AH721" s="144">
        <v>241</v>
      </c>
      <c r="AI721" s="144" t="s">
        <v>62</v>
      </c>
      <c r="AJ721" s="144" t="s">
        <v>2385</v>
      </c>
      <c r="AK721" s="144" t="s">
        <v>62</v>
      </c>
      <c r="AL721" s="144" t="s">
        <v>57</v>
      </c>
      <c r="AM721" s="246" t="str">
        <f t="shared" si="31"/>
        <v>NA</v>
      </c>
      <c r="AN721" s="246" t="str">
        <f t="shared" si="31"/>
        <v>NA</v>
      </c>
      <c r="AO721" s="247">
        <v>44778</v>
      </c>
      <c r="AP721" s="247">
        <v>45198</v>
      </c>
      <c r="AQ721" s="144">
        <v>420</v>
      </c>
      <c r="AR721" s="144" t="s">
        <v>57</v>
      </c>
      <c r="AS721" s="144">
        <v>241</v>
      </c>
      <c r="AT721" s="144">
        <v>0</v>
      </c>
      <c r="AU721" s="220" t="str">
        <f>IF(AB721="Yes", "No", "")</f>
        <v>No</v>
      </c>
    </row>
    <row r="722" spans="1:47">
      <c r="A722" s="220">
        <v>721</v>
      </c>
      <c r="B722" s="144" t="s">
        <v>2596</v>
      </c>
      <c r="C722" s="144" t="s">
        <v>1382</v>
      </c>
      <c r="D722" s="144">
        <v>2023</v>
      </c>
      <c r="E722" s="144" t="s">
        <v>2533</v>
      </c>
      <c r="F722" s="144" t="s">
        <v>2128</v>
      </c>
      <c r="G722" s="144" t="s">
        <v>2129</v>
      </c>
      <c r="H722" s="144" t="s">
        <v>2130</v>
      </c>
      <c r="I722" s="144" t="s">
        <v>975</v>
      </c>
      <c r="J722" s="144">
        <v>13</v>
      </c>
      <c r="K722" s="144" t="s">
        <v>2385</v>
      </c>
      <c r="L722" s="144" t="s">
        <v>2385</v>
      </c>
      <c r="M722" s="144" t="s">
        <v>2385</v>
      </c>
      <c r="N722" s="144" t="s">
        <v>2385</v>
      </c>
      <c r="O722" s="144" t="s">
        <v>57</v>
      </c>
      <c r="P722" s="144" t="s">
        <v>57</v>
      </c>
      <c r="Q722" s="144" t="s">
        <v>57</v>
      </c>
      <c r="R722" s="144" t="s">
        <v>57</v>
      </c>
      <c r="S722" s="144" t="s">
        <v>2385</v>
      </c>
      <c r="T722" s="144" t="s">
        <v>57</v>
      </c>
      <c r="U722" s="144" t="s">
        <v>2385</v>
      </c>
      <c r="V722" s="144" t="s">
        <v>57</v>
      </c>
      <c r="W722" s="144" t="s">
        <v>2385</v>
      </c>
      <c r="X722" s="144" t="s">
        <v>57</v>
      </c>
      <c r="Y722" s="144" t="s">
        <v>2385</v>
      </c>
      <c r="Z722" s="144" t="s">
        <v>2131</v>
      </c>
      <c r="AA722" s="144" t="s">
        <v>57</v>
      </c>
      <c r="AB722" s="144" t="s">
        <v>2385</v>
      </c>
      <c r="AC722" s="144" t="s">
        <v>57</v>
      </c>
      <c r="AD722" s="144" t="s">
        <v>2385</v>
      </c>
      <c r="AE722" s="144" t="s">
        <v>57</v>
      </c>
      <c r="AF722" s="144"/>
      <c r="AG722" s="144" t="s">
        <v>57</v>
      </c>
      <c r="AH722" s="144" t="s">
        <v>57</v>
      </c>
      <c r="AI722" s="144" t="s">
        <v>2385</v>
      </c>
      <c r="AJ722" s="144" t="s">
        <v>2385</v>
      </c>
      <c r="AK722" s="144" t="s">
        <v>2385</v>
      </c>
      <c r="AL722" s="144" t="s">
        <v>57</v>
      </c>
      <c r="AM722" s="244" t="str">
        <f t="shared" si="31"/>
        <v>NA</v>
      </c>
      <c r="AN722" s="244" t="str">
        <f t="shared" si="31"/>
        <v>NA</v>
      </c>
      <c r="AO722" s="245">
        <v>44581</v>
      </c>
      <c r="AP722" s="245">
        <v>45103</v>
      </c>
      <c r="AQ722" s="144">
        <v>522</v>
      </c>
      <c r="AR722" s="144" t="s">
        <v>57</v>
      </c>
      <c r="AS722" s="144" t="s">
        <v>57</v>
      </c>
      <c r="AT722" s="144" t="s">
        <v>57</v>
      </c>
      <c r="AU722" s="220" t="str">
        <f>IF(OR(AB722="NA"), "NA", IF(OR(AB722="Yes", AB722="yes"), "No", IF(AND(I722="Original", AB722="No"), "?", "")))</f>
        <v>NA</v>
      </c>
    </row>
    <row r="723" spans="1:47">
      <c r="A723" s="220">
        <v>722</v>
      </c>
      <c r="B723" s="144" t="s">
        <v>2596</v>
      </c>
      <c r="C723" s="144" t="s">
        <v>1382</v>
      </c>
      <c r="D723" s="144">
        <v>2023</v>
      </c>
      <c r="E723" s="144" t="s">
        <v>2533</v>
      </c>
      <c r="F723" s="144" t="s">
        <v>1890</v>
      </c>
      <c r="G723" s="144" t="s">
        <v>2133</v>
      </c>
      <c r="H723" s="144" t="s">
        <v>2134</v>
      </c>
      <c r="I723" s="144" t="s">
        <v>935</v>
      </c>
      <c r="J723" s="144">
        <v>13</v>
      </c>
      <c r="K723" s="144" t="s">
        <v>62</v>
      </c>
      <c r="L723" s="144" t="s">
        <v>62</v>
      </c>
      <c r="M723" s="144" t="s">
        <v>62</v>
      </c>
      <c r="N723" s="144" t="s">
        <v>62</v>
      </c>
      <c r="O723" s="144" t="s">
        <v>57</v>
      </c>
      <c r="P723" s="144" t="s">
        <v>57</v>
      </c>
      <c r="Q723" s="144" t="s">
        <v>57</v>
      </c>
      <c r="R723" s="144" t="s">
        <v>57</v>
      </c>
      <c r="S723" s="144" t="s">
        <v>56</v>
      </c>
      <c r="T723" s="144" t="s">
        <v>2135</v>
      </c>
      <c r="U723" s="144" t="s">
        <v>62</v>
      </c>
      <c r="V723" s="144" t="s">
        <v>57</v>
      </c>
      <c r="W723" s="144" t="s">
        <v>56</v>
      </c>
      <c r="X723" s="144" t="s">
        <v>1894</v>
      </c>
      <c r="Y723" s="144" t="s">
        <v>62</v>
      </c>
      <c r="Z723" s="144" t="s">
        <v>1895</v>
      </c>
      <c r="AA723" s="144" t="s">
        <v>62</v>
      </c>
      <c r="AB723" s="144" t="s">
        <v>56</v>
      </c>
      <c r="AC723" s="144" t="s">
        <v>56</v>
      </c>
      <c r="AD723" s="144" t="s">
        <v>2373</v>
      </c>
      <c r="AE723" s="144" t="s">
        <v>1955</v>
      </c>
      <c r="AF723" s="144"/>
      <c r="AG723" s="144" t="s">
        <v>56</v>
      </c>
      <c r="AH723" s="144">
        <v>4894</v>
      </c>
      <c r="AI723" s="144" t="s">
        <v>62</v>
      </c>
      <c r="AJ723" s="144" t="s">
        <v>2385</v>
      </c>
      <c r="AK723" s="144" t="s">
        <v>62</v>
      </c>
      <c r="AL723" s="144" t="s">
        <v>57</v>
      </c>
      <c r="AM723" s="246" t="str">
        <f t="shared" si="31"/>
        <v>NA</v>
      </c>
      <c r="AN723" s="246" t="str">
        <f t="shared" si="31"/>
        <v>NA</v>
      </c>
      <c r="AO723" s="247">
        <v>44698</v>
      </c>
      <c r="AP723" s="247">
        <v>45177</v>
      </c>
      <c r="AQ723" s="144">
        <v>479</v>
      </c>
      <c r="AR723" s="144" t="s">
        <v>57</v>
      </c>
      <c r="AS723" s="144">
        <v>3358</v>
      </c>
      <c r="AT723" s="144">
        <v>1536</v>
      </c>
      <c r="AU723" s="220" t="str">
        <f>IF(AB723="Yes", "No", "")</f>
        <v>No</v>
      </c>
    </row>
    <row r="724" spans="1:47">
      <c r="A724" s="220">
        <v>723</v>
      </c>
      <c r="B724" s="144" t="s">
        <v>2596</v>
      </c>
      <c r="C724" s="144" t="s">
        <v>1382</v>
      </c>
      <c r="D724" s="144">
        <v>2023</v>
      </c>
      <c r="E724" s="144" t="s">
        <v>824</v>
      </c>
      <c r="F724" s="144" t="s">
        <v>2138</v>
      </c>
      <c r="G724" s="144" t="s">
        <v>2139</v>
      </c>
      <c r="H724" s="144" t="s">
        <v>2140</v>
      </c>
      <c r="I724" s="144" t="s">
        <v>4421</v>
      </c>
      <c r="J724" s="144">
        <v>25</v>
      </c>
      <c r="K724" s="144" t="s">
        <v>2385</v>
      </c>
      <c r="L724" s="144" t="s">
        <v>2385</v>
      </c>
      <c r="M724" s="144" t="s">
        <v>2385</v>
      </c>
      <c r="N724" s="144" t="s">
        <v>2385</v>
      </c>
      <c r="O724" s="144" t="s">
        <v>57</v>
      </c>
      <c r="P724" s="144" t="s">
        <v>57</v>
      </c>
      <c r="Q724" s="144" t="s">
        <v>57</v>
      </c>
      <c r="R724" s="144" t="s">
        <v>57</v>
      </c>
      <c r="S724" s="144" t="s">
        <v>2385</v>
      </c>
      <c r="T724" s="144" t="s">
        <v>57</v>
      </c>
      <c r="U724" s="144" t="s">
        <v>2385</v>
      </c>
      <c r="V724" s="144" t="s">
        <v>57</v>
      </c>
      <c r="W724" s="144" t="s">
        <v>2385</v>
      </c>
      <c r="X724" s="144" t="s">
        <v>57</v>
      </c>
      <c r="Y724" s="144" t="s">
        <v>2385</v>
      </c>
      <c r="Z724" s="144" t="s">
        <v>2141</v>
      </c>
      <c r="AA724" s="144" t="s">
        <v>57</v>
      </c>
      <c r="AB724" s="144" t="s">
        <v>2385</v>
      </c>
      <c r="AC724" s="144" t="s">
        <v>57</v>
      </c>
      <c r="AD724" s="144" t="s">
        <v>2385</v>
      </c>
      <c r="AE724" s="144" t="s">
        <v>57</v>
      </c>
      <c r="AF724" s="144"/>
      <c r="AG724" s="144" t="s">
        <v>57</v>
      </c>
      <c r="AH724" s="144" t="s">
        <v>57</v>
      </c>
      <c r="AI724" s="144" t="s">
        <v>2385</v>
      </c>
      <c r="AJ724" s="144" t="s">
        <v>2385</v>
      </c>
      <c r="AK724" s="144" t="s">
        <v>2385</v>
      </c>
      <c r="AL724" s="144" t="s">
        <v>57</v>
      </c>
      <c r="AM724" s="244" t="s">
        <v>57</v>
      </c>
      <c r="AN724" s="244" t="s">
        <v>57</v>
      </c>
      <c r="AO724" s="245" t="s">
        <v>2142</v>
      </c>
      <c r="AP724" s="245">
        <v>38283</v>
      </c>
      <c r="AQ724" s="144">
        <v>104</v>
      </c>
      <c r="AR724" s="144" t="s">
        <v>57</v>
      </c>
      <c r="AS724" s="144" t="s">
        <v>57</v>
      </c>
      <c r="AT724" s="144" t="s">
        <v>57</v>
      </c>
      <c r="AU724" s="220" t="str">
        <f>IF(OR(AB724="NA"), "NA", IF(OR(AB724="Yes", AB724="yes"), "No", IF(AND(I724="Original", AB724="No"), "?", "")))</f>
        <v>NA</v>
      </c>
    </row>
    <row r="725" spans="1:47">
      <c r="A725" s="220">
        <v>724</v>
      </c>
      <c r="B725" s="144" t="s">
        <v>2596</v>
      </c>
      <c r="C725" s="144" t="s">
        <v>1382</v>
      </c>
      <c r="D725" s="144">
        <v>2023</v>
      </c>
      <c r="E725" s="144" t="s">
        <v>824</v>
      </c>
      <c r="F725" s="144" t="s">
        <v>57</v>
      </c>
      <c r="G725" s="144" t="s">
        <v>2143</v>
      </c>
      <c r="H725" s="144" t="s">
        <v>2144</v>
      </c>
      <c r="I725" s="144" t="s">
        <v>2597</v>
      </c>
      <c r="J725" s="144">
        <v>25</v>
      </c>
      <c r="K725" s="144" t="s">
        <v>2385</v>
      </c>
      <c r="L725" s="144" t="s">
        <v>2385</v>
      </c>
      <c r="M725" s="144" t="s">
        <v>2385</v>
      </c>
      <c r="N725" s="144" t="s">
        <v>2385</v>
      </c>
      <c r="O725" s="144" t="s">
        <v>57</v>
      </c>
      <c r="P725" s="144" t="s">
        <v>57</v>
      </c>
      <c r="Q725" s="144" t="s">
        <v>57</v>
      </c>
      <c r="R725" s="144" t="s">
        <v>57</v>
      </c>
      <c r="S725" s="144" t="s">
        <v>2385</v>
      </c>
      <c r="T725" s="144" t="s">
        <v>57</v>
      </c>
      <c r="U725" s="144" t="s">
        <v>2385</v>
      </c>
      <c r="V725" s="144" t="s">
        <v>57</v>
      </c>
      <c r="W725" s="144" t="s">
        <v>2385</v>
      </c>
      <c r="X725" s="144" t="s">
        <v>57</v>
      </c>
      <c r="Y725" s="144" t="s">
        <v>2385</v>
      </c>
      <c r="Z725" s="144" t="s">
        <v>57</v>
      </c>
      <c r="AA725" s="144" t="s">
        <v>57</v>
      </c>
      <c r="AB725" s="144" t="s">
        <v>2385</v>
      </c>
      <c r="AC725" s="144" t="s">
        <v>57</v>
      </c>
      <c r="AD725" s="144" t="s">
        <v>2385</v>
      </c>
      <c r="AE725" s="144" t="s">
        <v>57</v>
      </c>
      <c r="AF725" s="144"/>
      <c r="AG725" s="144" t="s">
        <v>57</v>
      </c>
      <c r="AH725" s="144" t="s">
        <v>57</v>
      </c>
      <c r="AI725" s="144" t="s">
        <v>2385</v>
      </c>
      <c r="AJ725" s="144" t="s">
        <v>2385</v>
      </c>
      <c r="AK725" s="144" t="s">
        <v>2385</v>
      </c>
      <c r="AL725" s="144" t="s">
        <v>57</v>
      </c>
      <c r="AM725" s="246" t="s">
        <v>57</v>
      </c>
      <c r="AN725" s="246" t="s">
        <v>57</v>
      </c>
      <c r="AO725" s="247" t="s">
        <v>455</v>
      </c>
      <c r="AP725" s="247" t="s">
        <v>2145</v>
      </c>
      <c r="AQ725" s="144">
        <v>46</v>
      </c>
      <c r="AR725" s="144" t="s">
        <v>57</v>
      </c>
      <c r="AS725" s="144" t="s">
        <v>57</v>
      </c>
      <c r="AT725" s="144" t="s">
        <v>57</v>
      </c>
      <c r="AU725" s="220" t="str">
        <f>IF(OR(AB725="NA"), "NA", IF(OR(AB725="Yes", AB725="yes"), "No", IF(AND(I725="Original", AB725="No"), "?", "")))</f>
        <v>NA</v>
      </c>
    </row>
    <row r="726" spans="1:47">
      <c r="A726" s="220">
        <v>725</v>
      </c>
      <c r="B726" s="144" t="s">
        <v>2596</v>
      </c>
      <c r="C726" s="144" t="s">
        <v>1382</v>
      </c>
      <c r="D726" s="144">
        <v>2023</v>
      </c>
      <c r="E726" s="144" t="s">
        <v>512</v>
      </c>
      <c r="F726" s="144" t="s">
        <v>1790</v>
      </c>
      <c r="G726" s="144" t="s">
        <v>2146</v>
      </c>
      <c r="H726" s="144" t="s">
        <v>2147</v>
      </c>
      <c r="I726" s="144" t="s">
        <v>926</v>
      </c>
      <c r="J726" s="144">
        <v>25</v>
      </c>
      <c r="K726" s="144" t="s">
        <v>2385</v>
      </c>
      <c r="L726" s="144" t="s">
        <v>2385</v>
      </c>
      <c r="M726" s="144" t="s">
        <v>2385</v>
      </c>
      <c r="N726" s="144" t="s">
        <v>2385</v>
      </c>
      <c r="O726" s="144" t="s">
        <v>57</v>
      </c>
      <c r="P726" s="144" t="s">
        <v>57</v>
      </c>
      <c r="Q726" s="144" t="s">
        <v>57</v>
      </c>
      <c r="R726" s="144" t="s">
        <v>57</v>
      </c>
      <c r="S726" s="144" t="s">
        <v>2385</v>
      </c>
      <c r="T726" s="144" t="s">
        <v>57</v>
      </c>
      <c r="U726" s="144" t="s">
        <v>2385</v>
      </c>
      <c r="V726" s="144" t="s">
        <v>57</v>
      </c>
      <c r="W726" s="144" t="s">
        <v>2385</v>
      </c>
      <c r="X726" s="144" t="s">
        <v>57</v>
      </c>
      <c r="Y726" s="144" t="s">
        <v>2385</v>
      </c>
      <c r="Z726" s="144" t="s">
        <v>1793</v>
      </c>
      <c r="AA726" s="144" t="s">
        <v>57</v>
      </c>
      <c r="AB726" s="144" t="s">
        <v>2385</v>
      </c>
      <c r="AC726" s="144" t="s">
        <v>57</v>
      </c>
      <c r="AD726" s="144" t="s">
        <v>2385</v>
      </c>
      <c r="AE726" s="144" t="s">
        <v>57</v>
      </c>
      <c r="AF726" s="144"/>
      <c r="AG726" s="144" t="s">
        <v>57</v>
      </c>
      <c r="AH726" s="144" t="s">
        <v>57</v>
      </c>
      <c r="AI726" s="144" t="s">
        <v>2385</v>
      </c>
      <c r="AJ726" s="144" t="s">
        <v>2385</v>
      </c>
      <c r="AK726" s="144" t="s">
        <v>2385</v>
      </c>
      <c r="AL726" s="144" t="s">
        <v>57</v>
      </c>
      <c r="AM726" s="244" t="s">
        <v>57</v>
      </c>
      <c r="AN726" s="244" t="s">
        <v>57</v>
      </c>
      <c r="AO726" s="245" t="s">
        <v>57</v>
      </c>
      <c r="AP726" s="245" t="s">
        <v>2148</v>
      </c>
      <c r="AQ726" s="144" t="s">
        <v>57</v>
      </c>
      <c r="AR726" s="144" t="s">
        <v>57</v>
      </c>
      <c r="AS726" s="144" t="s">
        <v>57</v>
      </c>
      <c r="AT726" s="144" t="s">
        <v>57</v>
      </c>
      <c r="AU726" s="220" t="str">
        <f>IF(OR(AB726="NA"), "NA", IF(OR(AB726="Yes", AB726="yes"), "No", IF(AND(I726="Original", AB726="No"), "?", "")))</f>
        <v>NA</v>
      </c>
    </row>
    <row r="727" spans="1:47">
      <c r="A727" s="220">
        <v>726</v>
      </c>
      <c r="B727" s="144" t="s">
        <v>2596</v>
      </c>
      <c r="C727" s="144" t="s">
        <v>1382</v>
      </c>
      <c r="D727" s="144">
        <v>2023</v>
      </c>
      <c r="E727" s="144" t="s">
        <v>512</v>
      </c>
      <c r="F727" s="144" t="s">
        <v>2149</v>
      </c>
      <c r="G727" s="237" t="s">
        <v>2150</v>
      </c>
      <c r="H727" s="144" t="s">
        <v>2151</v>
      </c>
      <c r="I727" s="144" t="s">
        <v>975</v>
      </c>
      <c r="J727" s="144">
        <v>25</v>
      </c>
      <c r="K727" s="144" t="s">
        <v>2385</v>
      </c>
      <c r="L727" s="144" t="s">
        <v>2385</v>
      </c>
      <c r="M727" s="144" t="s">
        <v>2385</v>
      </c>
      <c r="N727" s="144" t="s">
        <v>2385</v>
      </c>
      <c r="O727" s="144" t="s">
        <v>57</v>
      </c>
      <c r="P727" s="144" t="s">
        <v>57</v>
      </c>
      <c r="Q727" s="144" t="s">
        <v>57</v>
      </c>
      <c r="R727" s="144" t="s">
        <v>57</v>
      </c>
      <c r="S727" s="144" t="s">
        <v>2385</v>
      </c>
      <c r="T727" s="144" t="s">
        <v>57</v>
      </c>
      <c r="U727" s="144" t="s">
        <v>2385</v>
      </c>
      <c r="V727" s="144" t="s">
        <v>57</v>
      </c>
      <c r="W727" s="144" t="s">
        <v>2385</v>
      </c>
      <c r="X727" s="144" t="s">
        <v>57</v>
      </c>
      <c r="Y727" s="144" t="s">
        <v>2385</v>
      </c>
      <c r="Z727" s="144" t="s">
        <v>2152</v>
      </c>
      <c r="AA727" s="144" t="s">
        <v>57</v>
      </c>
      <c r="AB727" s="144" t="s">
        <v>2385</v>
      </c>
      <c r="AC727" s="144" t="s">
        <v>57</v>
      </c>
      <c r="AD727" s="144" t="s">
        <v>2385</v>
      </c>
      <c r="AE727" s="144" t="s">
        <v>57</v>
      </c>
      <c r="AF727" s="144"/>
      <c r="AG727" s="144" t="s">
        <v>57</v>
      </c>
      <c r="AH727" s="144" t="s">
        <v>57</v>
      </c>
      <c r="AI727" s="144" t="s">
        <v>2385</v>
      </c>
      <c r="AJ727" s="144" t="s">
        <v>2385</v>
      </c>
      <c r="AK727" s="144" t="s">
        <v>2385</v>
      </c>
      <c r="AL727" s="144" t="s">
        <v>57</v>
      </c>
      <c r="AM727" s="246" t="s">
        <v>57</v>
      </c>
      <c r="AN727" s="246" t="s">
        <v>57</v>
      </c>
      <c r="AO727" s="247" t="s">
        <v>1833</v>
      </c>
      <c r="AP727" s="247" t="s">
        <v>2153</v>
      </c>
      <c r="AQ727" s="144">
        <v>249</v>
      </c>
      <c r="AR727" s="144" t="s">
        <v>57</v>
      </c>
      <c r="AS727" s="144" t="s">
        <v>57</v>
      </c>
      <c r="AT727" s="144" t="s">
        <v>57</v>
      </c>
      <c r="AU727" s="220" t="str">
        <f>IF(OR(AB727="NA"), "NA", IF(OR(AB727="Yes", AB727="yes"), "No", IF(AND(I727="Original", AB727="No"), "?", "")))</f>
        <v>NA</v>
      </c>
    </row>
    <row r="728" spans="1:47">
      <c r="A728" s="220">
        <v>727</v>
      </c>
      <c r="B728" s="144" t="s">
        <v>2596</v>
      </c>
      <c r="C728" s="144" t="s">
        <v>1382</v>
      </c>
      <c r="D728" s="144">
        <v>2023</v>
      </c>
      <c r="E728" s="144" t="s">
        <v>1165</v>
      </c>
      <c r="F728" s="144" t="s">
        <v>2154</v>
      </c>
      <c r="G728" s="237" t="s">
        <v>2155</v>
      </c>
      <c r="H728" s="144" t="s">
        <v>2156</v>
      </c>
      <c r="I728" s="144" t="s">
        <v>929</v>
      </c>
      <c r="J728" s="144">
        <v>3</v>
      </c>
      <c r="K728" s="144" t="s">
        <v>56</v>
      </c>
      <c r="L728" s="144" t="s">
        <v>56</v>
      </c>
      <c r="M728" s="144" t="s">
        <v>2385</v>
      </c>
      <c r="N728" s="144" t="s">
        <v>2385</v>
      </c>
      <c r="O728" s="144" t="s">
        <v>57</v>
      </c>
      <c r="P728" s="144" t="s">
        <v>57</v>
      </c>
      <c r="Q728" s="144" t="s">
        <v>57</v>
      </c>
      <c r="R728" s="144" t="s">
        <v>57</v>
      </c>
      <c r="S728" s="144" t="s">
        <v>2385</v>
      </c>
      <c r="T728" s="144" t="s">
        <v>57</v>
      </c>
      <c r="U728" s="144" t="s">
        <v>56</v>
      </c>
      <c r="V728" s="144" t="s">
        <v>2548</v>
      </c>
      <c r="W728" s="144" t="s">
        <v>56</v>
      </c>
      <c r="X728" s="144" t="s">
        <v>2549</v>
      </c>
      <c r="Y728" s="144" t="s">
        <v>62</v>
      </c>
      <c r="Z728" s="144" t="s">
        <v>2157</v>
      </c>
      <c r="AA728" s="144" t="s">
        <v>57</v>
      </c>
      <c r="AB728" s="144" t="s">
        <v>2385</v>
      </c>
      <c r="AC728" s="144" t="s">
        <v>57</v>
      </c>
      <c r="AD728" s="144" t="s">
        <v>2385</v>
      </c>
      <c r="AE728" s="144" t="s">
        <v>57</v>
      </c>
      <c r="AF728" s="144"/>
      <c r="AG728" s="144" t="s">
        <v>57</v>
      </c>
      <c r="AH728" s="144" t="s">
        <v>57</v>
      </c>
      <c r="AI728" s="144" t="s">
        <v>2385</v>
      </c>
      <c r="AJ728" s="144" t="s">
        <v>2385</v>
      </c>
      <c r="AK728" s="144" t="s">
        <v>2385</v>
      </c>
      <c r="AL728" s="144" t="s">
        <v>57</v>
      </c>
      <c r="AM728" s="244" t="str">
        <f t="shared" ref="AM728:AN739" si="32">IF(OR($AK728="No",$AK728="NA"),"NA","à Remplir")</f>
        <v>NA</v>
      </c>
      <c r="AN728" s="244" t="str">
        <f t="shared" si="32"/>
        <v>NA</v>
      </c>
      <c r="AO728" s="245">
        <v>44823</v>
      </c>
      <c r="AP728" s="245">
        <v>45171</v>
      </c>
      <c r="AQ728" s="144">
        <v>348</v>
      </c>
      <c r="AR728" s="144" t="s">
        <v>57</v>
      </c>
      <c r="AS728" s="144" t="s">
        <v>57</v>
      </c>
      <c r="AT728" s="144" t="s">
        <v>57</v>
      </c>
      <c r="AU728" s="220" t="str">
        <f>IF(OR(AB728="NA"), "NA", IF(OR(AB728="Yes", AB728="yes"), "No", IF(AND(I728="Original", AB728="No"), "?", "")))</f>
        <v>NA</v>
      </c>
    </row>
    <row r="729" spans="1:47">
      <c r="A729" s="220">
        <v>728</v>
      </c>
      <c r="B729" s="144" t="s">
        <v>2596</v>
      </c>
      <c r="C729" s="144" t="s">
        <v>1382</v>
      </c>
      <c r="D729" s="144">
        <v>2023</v>
      </c>
      <c r="E729" s="144" t="s">
        <v>1165</v>
      </c>
      <c r="F729" s="144" t="s">
        <v>2159</v>
      </c>
      <c r="G729" s="237" t="s">
        <v>2160</v>
      </c>
      <c r="H729" s="144" t="s">
        <v>2161</v>
      </c>
      <c r="I729" s="144" t="s">
        <v>935</v>
      </c>
      <c r="J729" s="144">
        <v>3</v>
      </c>
      <c r="K729" s="144" t="s">
        <v>62</v>
      </c>
      <c r="L729" s="144" t="s">
        <v>62</v>
      </c>
      <c r="M729" s="144" t="s">
        <v>62</v>
      </c>
      <c r="N729" s="144" t="s">
        <v>62</v>
      </c>
      <c r="O729" s="144" t="s">
        <v>57</v>
      </c>
      <c r="P729" s="144" t="s">
        <v>57</v>
      </c>
      <c r="Q729" s="144" t="s">
        <v>57</v>
      </c>
      <c r="R729" s="144" t="s">
        <v>57</v>
      </c>
      <c r="S729" s="144" t="s">
        <v>56</v>
      </c>
      <c r="T729" s="144" t="s">
        <v>2550</v>
      </c>
      <c r="U729" s="144" t="s">
        <v>56</v>
      </c>
      <c r="V729" s="144" t="s">
        <v>2551</v>
      </c>
      <c r="W729" s="144" t="s">
        <v>56</v>
      </c>
      <c r="X729" s="144" t="s">
        <v>2164</v>
      </c>
      <c r="Y729" s="144" t="s">
        <v>62</v>
      </c>
      <c r="Z729" s="144" t="s">
        <v>2165</v>
      </c>
      <c r="AA729" s="144" t="s">
        <v>56</v>
      </c>
      <c r="AB729" s="144" t="s">
        <v>56</v>
      </c>
      <c r="AC729" s="144" t="s">
        <v>56</v>
      </c>
      <c r="AD729" s="144" t="s">
        <v>2373</v>
      </c>
      <c r="AE729" s="144" t="s">
        <v>2166</v>
      </c>
      <c r="AF729" s="144"/>
      <c r="AG729" s="144" t="s">
        <v>56</v>
      </c>
      <c r="AH729" s="144">
        <v>166</v>
      </c>
      <c r="AI729" s="144" t="s">
        <v>62</v>
      </c>
      <c r="AJ729" s="144" t="s">
        <v>2385</v>
      </c>
      <c r="AK729" s="144" t="s">
        <v>62</v>
      </c>
      <c r="AL729" s="144" t="s">
        <v>57</v>
      </c>
      <c r="AM729" s="246" t="str">
        <f t="shared" si="32"/>
        <v>NA</v>
      </c>
      <c r="AN729" s="246" t="str">
        <f t="shared" si="32"/>
        <v>NA</v>
      </c>
      <c r="AO729" s="247">
        <v>44818</v>
      </c>
      <c r="AP729" s="247">
        <v>45124</v>
      </c>
      <c r="AQ729" s="144">
        <v>306</v>
      </c>
      <c r="AR729" s="144" t="s">
        <v>57</v>
      </c>
      <c r="AS729" s="144">
        <v>68</v>
      </c>
      <c r="AT729" s="144">
        <v>98</v>
      </c>
      <c r="AU729" s="220" t="str">
        <f>IF(AB729="Yes", "No", "")</f>
        <v>No</v>
      </c>
    </row>
    <row r="730" spans="1:47">
      <c r="A730" s="220">
        <v>729</v>
      </c>
      <c r="B730" s="144" t="s">
        <v>2596</v>
      </c>
      <c r="C730" s="144" t="s">
        <v>1382</v>
      </c>
      <c r="D730" s="144">
        <v>2023</v>
      </c>
      <c r="E730" s="144" t="s">
        <v>1165</v>
      </c>
      <c r="F730" s="144" t="s">
        <v>2168</v>
      </c>
      <c r="G730" s="144" t="s">
        <v>2169</v>
      </c>
      <c r="H730" s="144" t="s">
        <v>2170</v>
      </c>
      <c r="I730" s="144" t="s">
        <v>935</v>
      </c>
      <c r="J730" s="144">
        <v>4</v>
      </c>
      <c r="K730" s="144" t="s">
        <v>62</v>
      </c>
      <c r="L730" s="144" t="s">
        <v>62</v>
      </c>
      <c r="M730" s="144" t="s">
        <v>62</v>
      </c>
      <c r="N730" s="144" t="s">
        <v>56</v>
      </c>
      <c r="O730" s="144">
        <v>1</v>
      </c>
      <c r="P730" s="144" t="s">
        <v>438</v>
      </c>
      <c r="Q730" s="144" t="s">
        <v>2171</v>
      </c>
      <c r="R730" s="144" t="s">
        <v>2172</v>
      </c>
      <c r="S730" s="144" t="s">
        <v>56</v>
      </c>
      <c r="T730" s="144" t="s">
        <v>2173</v>
      </c>
      <c r="U730" s="144" t="s">
        <v>56</v>
      </c>
      <c r="V730" s="144" t="s">
        <v>2556</v>
      </c>
      <c r="W730" s="144" t="s">
        <v>56</v>
      </c>
      <c r="X730" s="144" t="s">
        <v>2175</v>
      </c>
      <c r="Y730" s="144" t="s">
        <v>62</v>
      </c>
      <c r="Z730" s="144" t="s">
        <v>2176</v>
      </c>
      <c r="AA730" s="144" t="s">
        <v>56</v>
      </c>
      <c r="AB730" s="144" t="s">
        <v>56</v>
      </c>
      <c r="AC730" s="144" t="s">
        <v>56</v>
      </c>
      <c r="AD730" s="144" t="s">
        <v>2373</v>
      </c>
      <c r="AE730" s="144" t="s">
        <v>2177</v>
      </c>
      <c r="AF730" s="144"/>
      <c r="AG730" s="144" t="s">
        <v>56</v>
      </c>
      <c r="AH730" s="144">
        <v>43</v>
      </c>
      <c r="AI730" s="144" t="s">
        <v>56</v>
      </c>
      <c r="AJ730" s="144" t="s">
        <v>4436</v>
      </c>
      <c r="AK730" s="144" t="s">
        <v>62</v>
      </c>
      <c r="AL730" s="144" t="s">
        <v>57</v>
      </c>
      <c r="AM730" s="244" t="str">
        <f t="shared" si="32"/>
        <v>NA</v>
      </c>
      <c r="AN730" s="244" t="str">
        <f t="shared" si="32"/>
        <v>NA</v>
      </c>
      <c r="AO730" s="245">
        <v>44921</v>
      </c>
      <c r="AP730" s="245">
        <v>45171</v>
      </c>
      <c r="AQ730" s="144">
        <v>250</v>
      </c>
      <c r="AR730" s="144" t="s">
        <v>57</v>
      </c>
      <c r="AS730" s="144">
        <v>34</v>
      </c>
      <c r="AT730" s="144">
        <v>9</v>
      </c>
      <c r="AU730" s="220" t="str">
        <f>IF(AB730="Yes", "No", "")</f>
        <v>No</v>
      </c>
    </row>
    <row r="731" spans="1:47">
      <c r="A731" s="220">
        <v>730</v>
      </c>
      <c r="B731" s="144" t="s">
        <v>2596</v>
      </c>
      <c r="C731" s="144" t="s">
        <v>1382</v>
      </c>
      <c r="D731" s="144">
        <v>2023</v>
      </c>
      <c r="E731" s="144" t="s">
        <v>1165</v>
      </c>
      <c r="F731" s="144" t="s">
        <v>2180</v>
      </c>
      <c r="G731" s="144" t="s">
        <v>2181</v>
      </c>
      <c r="H731" s="144" t="s">
        <v>2182</v>
      </c>
      <c r="I731" s="144" t="s">
        <v>935</v>
      </c>
      <c r="J731" s="144">
        <v>14</v>
      </c>
      <c r="K731" s="144" t="s">
        <v>62</v>
      </c>
      <c r="L731" s="144" t="s">
        <v>62</v>
      </c>
      <c r="M731" s="144" t="s">
        <v>62</v>
      </c>
      <c r="N731" s="144" t="s">
        <v>62</v>
      </c>
      <c r="O731" s="144" t="s">
        <v>57</v>
      </c>
      <c r="P731" s="144" t="s">
        <v>57</v>
      </c>
      <c r="Q731" s="144" t="s">
        <v>57</v>
      </c>
      <c r="R731" s="144" t="s">
        <v>57</v>
      </c>
      <c r="S731" s="144" t="s">
        <v>56</v>
      </c>
      <c r="T731" s="144" t="s">
        <v>2183</v>
      </c>
      <c r="U731" s="144" t="s">
        <v>56</v>
      </c>
      <c r="V731" s="144" t="s">
        <v>2557</v>
      </c>
      <c r="W731" s="144" t="s">
        <v>56</v>
      </c>
      <c r="X731" s="144" t="s">
        <v>2609</v>
      </c>
      <c r="Y731" s="144" t="s">
        <v>62</v>
      </c>
      <c r="Z731" s="144" t="s">
        <v>2186</v>
      </c>
      <c r="AA731" s="144" t="s">
        <v>62</v>
      </c>
      <c r="AB731" s="144" t="s">
        <v>56</v>
      </c>
      <c r="AC731" s="144" t="s">
        <v>56</v>
      </c>
      <c r="AD731" s="144" t="s">
        <v>2373</v>
      </c>
      <c r="AE731" s="144" t="s">
        <v>2187</v>
      </c>
      <c r="AF731" s="144"/>
      <c r="AG731" s="144" t="s">
        <v>56</v>
      </c>
      <c r="AH731" s="144">
        <v>29</v>
      </c>
      <c r="AI731" s="144" t="s">
        <v>56</v>
      </c>
      <c r="AJ731" s="144" t="s">
        <v>174</v>
      </c>
      <c r="AK731" s="144" t="s">
        <v>62</v>
      </c>
      <c r="AL731" s="144" t="s">
        <v>57</v>
      </c>
      <c r="AM731" s="246" t="str">
        <f t="shared" si="32"/>
        <v>NA</v>
      </c>
      <c r="AN731" s="246" t="str">
        <f t="shared" si="32"/>
        <v>NA</v>
      </c>
      <c r="AO731" s="247">
        <v>44806</v>
      </c>
      <c r="AP731" s="247">
        <v>45160</v>
      </c>
      <c r="AQ731" s="144">
        <v>354</v>
      </c>
      <c r="AR731" s="144" t="s">
        <v>57</v>
      </c>
      <c r="AS731" s="144">
        <v>23</v>
      </c>
      <c r="AT731" s="144">
        <v>6</v>
      </c>
      <c r="AU731" s="220" t="str">
        <f>IF(AB731="Yes", "No", "")</f>
        <v>No</v>
      </c>
    </row>
    <row r="732" spans="1:47">
      <c r="A732" s="220">
        <v>731</v>
      </c>
      <c r="B732" s="144" t="s">
        <v>2596</v>
      </c>
      <c r="C732" s="144" t="s">
        <v>1382</v>
      </c>
      <c r="D732" s="144">
        <v>2023</v>
      </c>
      <c r="E732" s="144" t="s">
        <v>1165</v>
      </c>
      <c r="F732" s="144" t="s">
        <v>2189</v>
      </c>
      <c r="G732" s="144" t="s">
        <v>2190</v>
      </c>
      <c r="H732" s="144" t="s">
        <v>2191</v>
      </c>
      <c r="I732" s="144" t="s">
        <v>935</v>
      </c>
      <c r="J732" s="144">
        <v>15</v>
      </c>
      <c r="K732" s="144" t="s">
        <v>62</v>
      </c>
      <c r="L732" s="144" t="s">
        <v>62</v>
      </c>
      <c r="M732" s="144" t="s">
        <v>62</v>
      </c>
      <c r="N732" s="144" t="s">
        <v>62</v>
      </c>
      <c r="O732" s="144" t="s">
        <v>57</v>
      </c>
      <c r="P732" s="144" t="s">
        <v>57</v>
      </c>
      <c r="Q732" s="144" t="s">
        <v>57</v>
      </c>
      <c r="R732" s="144" t="s">
        <v>57</v>
      </c>
      <c r="S732" s="144" t="s">
        <v>56</v>
      </c>
      <c r="T732" s="144" t="s">
        <v>2192</v>
      </c>
      <c r="U732" s="144" t="s">
        <v>62</v>
      </c>
      <c r="V732" s="144" t="s">
        <v>57</v>
      </c>
      <c r="W732" s="144" t="s">
        <v>56</v>
      </c>
      <c r="X732" s="144" t="s">
        <v>2193</v>
      </c>
      <c r="Y732" s="144" t="s">
        <v>62</v>
      </c>
      <c r="Z732" s="144" t="s">
        <v>2194</v>
      </c>
      <c r="AA732" s="144" t="s">
        <v>62</v>
      </c>
      <c r="AB732" s="144" t="s">
        <v>56</v>
      </c>
      <c r="AC732" s="144" t="s">
        <v>56</v>
      </c>
      <c r="AD732" s="144" t="s">
        <v>984</v>
      </c>
      <c r="AE732" s="144" t="s">
        <v>57</v>
      </c>
      <c r="AF732" s="144"/>
      <c r="AG732" s="144" t="s">
        <v>56</v>
      </c>
      <c r="AH732" s="144">
        <v>206</v>
      </c>
      <c r="AI732" s="144" t="s">
        <v>62</v>
      </c>
      <c r="AJ732" s="144" t="s">
        <v>2385</v>
      </c>
      <c r="AK732" s="144" t="s">
        <v>62</v>
      </c>
      <c r="AL732" s="144" t="s">
        <v>57</v>
      </c>
      <c r="AM732" s="244" t="str">
        <f t="shared" si="32"/>
        <v>NA</v>
      </c>
      <c r="AN732" s="244" t="str">
        <f t="shared" si="32"/>
        <v>NA</v>
      </c>
      <c r="AO732" s="245">
        <v>44869</v>
      </c>
      <c r="AP732" s="245">
        <v>45148</v>
      </c>
      <c r="AQ732" s="144">
        <v>279</v>
      </c>
      <c r="AR732" s="144" t="s">
        <v>57</v>
      </c>
      <c r="AS732" s="144">
        <v>49</v>
      </c>
      <c r="AT732" s="144">
        <v>157</v>
      </c>
      <c r="AU732" s="220" t="str">
        <f>IF(AB732="Yes", "No", "")</f>
        <v>No</v>
      </c>
    </row>
    <row r="733" spans="1:47">
      <c r="A733" s="220">
        <v>732</v>
      </c>
      <c r="B733" s="144" t="s">
        <v>2596</v>
      </c>
      <c r="C733" s="144" t="s">
        <v>1382</v>
      </c>
      <c r="D733" s="144">
        <v>2023</v>
      </c>
      <c r="E733" s="144" t="s">
        <v>1165</v>
      </c>
      <c r="F733" s="144" t="s">
        <v>2197</v>
      </c>
      <c r="G733" s="144" t="s">
        <v>2198</v>
      </c>
      <c r="H733" s="144" t="s">
        <v>2199</v>
      </c>
      <c r="I733" s="144" t="s">
        <v>935</v>
      </c>
      <c r="J733" s="144">
        <v>15</v>
      </c>
      <c r="K733" s="144" t="s">
        <v>62</v>
      </c>
      <c r="L733" s="144" t="s">
        <v>62</v>
      </c>
      <c r="M733" s="144" t="s">
        <v>62</v>
      </c>
      <c r="N733" s="144" t="s">
        <v>56</v>
      </c>
      <c r="O733" s="144">
        <v>2</v>
      </c>
      <c r="P733" s="144" t="s">
        <v>170</v>
      </c>
      <c r="Q733" s="144" t="s">
        <v>2559</v>
      </c>
      <c r="R733" s="144" t="s">
        <v>2610</v>
      </c>
      <c r="S733" s="144" t="s">
        <v>56</v>
      </c>
      <c r="T733" s="144" t="s">
        <v>2200</v>
      </c>
      <c r="U733" s="144" t="s">
        <v>62</v>
      </c>
      <c r="V733" s="144" t="s">
        <v>57</v>
      </c>
      <c r="W733" s="144" t="s">
        <v>56</v>
      </c>
      <c r="X733" s="144" t="s">
        <v>2201</v>
      </c>
      <c r="Y733" s="144" t="s">
        <v>62</v>
      </c>
      <c r="Z733" s="144" t="s">
        <v>2202</v>
      </c>
      <c r="AA733" s="144" t="s">
        <v>56</v>
      </c>
      <c r="AB733" s="144" t="s">
        <v>56</v>
      </c>
      <c r="AC733" s="144" t="s">
        <v>56</v>
      </c>
      <c r="AD733" s="144" t="s">
        <v>984</v>
      </c>
      <c r="AE733" s="144" t="s">
        <v>57</v>
      </c>
      <c r="AF733" s="144"/>
      <c r="AG733" s="144" t="s">
        <v>56</v>
      </c>
      <c r="AH733" s="144">
        <v>58</v>
      </c>
      <c r="AI733" s="144" t="s">
        <v>56</v>
      </c>
      <c r="AJ733" s="144" t="s">
        <v>174</v>
      </c>
      <c r="AK733" s="144" t="s">
        <v>62</v>
      </c>
      <c r="AL733" s="144" t="s">
        <v>57</v>
      </c>
      <c r="AM733" s="246" t="str">
        <f t="shared" si="32"/>
        <v>NA</v>
      </c>
      <c r="AN733" s="246" t="str">
        <f t="shared" si="32"/>
        <v>NA</v>
      </c>
      <c r="AO733" s="247">
        <v>44829</v>
      </c>
      <c r="AP733" s="247">
        <v>45179</v>
      </c>
      <c r="AQ733" s="144">
        <v>350</v>
      </c>
      <c r="AR733" s="144" t="s">
        <v>57</v>
      </c>
      <c r="AS733" s="144">
        <v>24</v>
      </c>
      <c r="AT733" s="144">
        <v>34</v>
      </c>
      <c r="AU733" s="220" t="str">
        <f>IF(AB733="Yes", "No", "")</f>
        <v>No</v>
      </c>
    </row>
    <row r="734" spans="1:47">
      <c r="A734" s="220">
        <v>733</v>
      </c>
      <c r="B734" s="144" t="s">
        <v>2596</v>
      </c>
      <c r="C734" s="144" t="s">
        <v>1382</v>
      </c>
      <c r="D734" s="144">
        <v>2023</v>
      </c>
      <c r="E734" s="144" t="s">
        <v>1165</v>
      </c>
      <c r="F734" s="144" t="s">
        <v>2205</v>
      </c>
      <c r="G734" s="144" t="s">
        <v>2206</v>
      </c>
      <c r="H734" s="144" t="s">
        <v>2207</v>
      </c>
      <c r="I734" s="144" t="s">
        <v>935</v>
      </c>
      <c r="J734" s="144">
        <v>18</v>
      </c>
      <c r="K734" s="144" t="s">
        <v>62</v>
      </c>
      <c r="L734" s="144" t="s">
        <v>62</v>
      </c>
      <c r="M734" s="144" t="s">
        <v>62</v>
      </c>
      <c r="N734" s="144" t="s">
        <v>62</v>
      </c>
      <c r="O734" s="144" t="s">
        <v>57</v>
      </c>
      <c r="P734" s="144" t="s">
        <v>57</v>
      </c>
      <c r="Q734" s="144" t="s">
        <v>57</v>
      </c>
      <c r="R734" s="144" t="s">
        <v>57</v>
      </c>
      <c r="S734" s="144" t="s">
        <v>56</v>
      </c>
      <c r="T734" s="144" t="s">
        <v>2208</v>
      </c>
      <c r="U734" s="144" t="s">
        <v>62</v>
      </c>
      <c r="V734" s="144" t="s">
        <v>57</v>
      </c>
      <c r="W734" s="144" t="s">
        <v>56</v>
      </c>
      <c r="X734" s="144" t="s">
        <v>2209</v>
      </c>
      <c r="Y734" s="144" t="s">
        <v>62</v>
      </c>
      <c r="Z734" s="144" t="s">
        <v>2210</v>
      </c>
      <c r="AA734" s="144" t="s">
        <v>62</v>
      </c>
      <c r="AB734" s="144" t="s">
        <v>62</v>
      </c>
      <c r="AC734" s="144" t="s">
        <v>57</v>
      </c>
      <c r="AD734" s="144" t="s">
        <v>2385</v>
      </c>
      <c r="AE734" s="144" t="s">
        <v>57</v>
      </c>
      <c r="AF734" s="144"/>
      <c r="AG734" s="144" t="s">
        <v>1223</v>
      </c>
      <c r="AH734" s="144">
        <v>679</v>
      </c>
      <c r="AI734" s="144" t="s">
        <v>56</v>
      </c>
      <c r="AJ734" s="144" t="s">
        <v>4436</v>
      </c>
      <c r="AK734" s="144" t="s">
        <v>62</v>
      </c>
      <c r="AL734" s="144" t="s">
        <v>57</v>
      </c>
      <c r="AM734" s="244" t="str">
        <f t="shared" si="32"/>
        <v>NA</v>
      </c>
      <c r="AN734" s="244" t="str">
        <f t="shared" si="32"/>
        <v>NA</v>
      </c>
      <c r="AO734" s="245">
        <v>44845</v>
      </c>
      <c r="AP734" s="245">
        <v>45195</v>
      </c>
      <c r="AQ734" s="144">
        <v>350</v>
      </c>
      <c r="AR734" s="144" t="s">
        <v>57</v>
      </c>
      <c r="AS734" s="144">
        <v>401</v>
      </c>
      <c r="AT734" s="144">
        <v>278</v>
      </c>
      <c r="AU734" s="220" t="s">
        <v>62</v>
      </c>
    </row>
    <row r="735" spans="1:47">
      <c r="A735" s="220">
        <v>734</v>
      </c>
      <c r="B735" s="144" t="s">
        <v>2596</v>
      </c>
      <c r="C735" s="144" t="s">
        <v>1382</v>
      </c>
      <c r="D735" s="144">
        <v>2023</v>
      </c>
      <c r="E735" s="144" t="s">
        <v>1165</v>
      </c>
      <c r="F735" s="144" t="s">
        <v>2213</v>
      </c>
      <c r="G735" s="144" t="s">
        <v>2214</v>
      </c>
      <c r="H735" s="144" t="s">
        <v>2215</v>
      </c>
      <c r="I735" s="144" t="s">
        <v>935</v>
      </c>
      <c r="J735" s="144">
        <v>22</v>
      </c>
      <c r="K735" s="144" t="s">
        <v>62</v>
      </c>
      <c r="L735" s="144" t="s">
        <v>62</v>
      </c>
      <c r="M735" s="144" t="s">
        <v>62</v>
      </c>
      <c r="N735" s="144" t="s">
        <v>62</v>
      </c>
      <c r="O735" s="144" t="s">
        <v>57</v>
      </c>
      <c r="P735" s="144" t="s">
        <v>57</v>
      </c>
      <c r="Q735" s="144" t="s">
        <v>57</v>
      </c>
      <c r="R735" s="144" t="s">
        <v>57</v>
      </c>
      <c r="S735" s="144" t="s">
        <v>62</v>
      </c>
      <c r="T735" s="144" t="s">
        <v>57</v>
      </c>
      <c r="U735" s="144" t="s">
        <v>62</v>
      </c>
      <c r="V735" s="144" t="s">
        <v>57</v>
      </c>
      <c r="W735" s="144" t="s">
        <v>56</v>
      </c>
      <c r="X735" s="144" t="s">
        <v>1819</v>
      </c>
      <c r="Y735" s="144" t="s">
        <v>62</v>
      </c>
      <c r="Z735" s="144" t="s">
        <v>2216</v>
      </c>
      <c r="AA735" s="144" t="s">
        <v>62</v>
      </c>
      <c r="AB735" s="144" t="s">
        <v>62</v>
      </c>
      <c r="AC735" s="144" t="s">
        <v>57</v>
      </c>
      <c r="AD735" s="144" t="s">
        <v>2385</v>
      </c>
      <c r="AE735" s="144" t="s">
        <v>57</v>
      </c>
      <c r="AF735" s="144"/>
      <c r="AG735" s="144" t="s">
        <v>210</v>
      </c>
      <c r="AH735" s="144" t="s">
        <v>57</v>
      </c>
      <c r="AI735" s="144" t="s">
        <v>62</v>
      </c>
      <c r="AJ735" s="144" t="s">
        <v>2385</v>
      </c>
      <c r="AK735" s="144" t="s">
        <v>62</v>
      </c>
      <c r="AL735" s="144" t="s">
        <v>57</v>
      </c>
      <c r="AM735" s="246" t="str">
        <f t="shared" si="32"/>
        <v>NA</v>
      </c>
      <c r="AN735" s="246" t="str">
        <f t="shared" si="32"/>
        <v>NA</v>
      </c>
      <c r="AO735" s="247">
        <v>44936</v>
      </c>
      <c r="AP735" s="247">
        <v>45175</v>
      </c>
      <c r="AQ735" s="144">
        <v>239</v>
      </c>
      <c r="AR735" s="144" t="s">
        <v>57</v>
      </c>
      <c r="AS735" s="144" t="s">
        <v>57</v>
      </c>
      <c r="AT735" s="144" t="s">
        <v>57</v>
      </c>
      <c r="AU735" s="220" t="s">
        <v>62</v>
      </c>
    </row>
    <row r="736" spans="1:47">
      <c r="A736" s="220">
        <v>735</v>
      </c>
      <c r="B736" s="144" t="s">
        <v>2596</v>
      </c>
      <c r="C736" s="144" t="s">
        <v>1382</v>
      </c>
      <c r="D736" s="144">
        <v>2023</v>
      </c>
      <c r="E736" s="144" t="s">
        <v>1165</v>
      </c>
      <c r="F736" s="144" t="s">
        <v>1553</v>
      </c>
      <c r="G736" s="144" t="s">
        <v>2218</v>
      </c>
      <c r="H736" s="144" t="s">
        <v>2219</v>
      </c>
      <c r="I736" s="144" t="s">
        <v>975</v>
      </c>
      <c r="J736" s="144">
        <v>23</v>
      </c>
      <c r="K736" s="144" t="s">
        <v>2385</v>
      </c>
      <c r="L736" s="144" t="s">
        <v>2385</v>
      </c>
      <c r="M736" s="144" t="s">
        <v>2385</v>
      </c>
      <c r="N736" s="144" t="s">
        <v>2385</v>
      </c>
      <c r="O736" s="144" t="s">
        <v>57</v>
      </c>
      <c r="P736" s="144" t="s">
        <v>57</v>
      </c>
      <c r="Q736" s="144" t="s">
        <v>57</v>
      </c>
      <c r="R736" s="144" t="s">
        <v>57</v>
      </c>
      <c r="S736" s="144" t="s">
        <v>2385</v>
      </c>
      <c r="T736" s="144" t="s">
        <v>57</v>
      </c>
      <c r="U736" s="144" t="s">
        <v>2385</v>
      </c>
      <c r="V736" s="144" t="s">
        <v>57</v>
      </c>
      <c r="W736" s="144" t="s">
        <v>2385</v>
      </c>
      <c r="X736" s="144" t="s">
        <v>57</v>
      </c>
      <c r="Y736" s="144" t="s">
        <v>2385</v>
      </c>
      <c r="Z736" s="144" t="s">
        <v>1556</v>
      </c>
      <c r="AA736" s="144" t="s">
        <v>57</v>
      </c>
      <c r="AB736" s="144" t="s">
        <v>2385</v>
      </c>
      <c r="AC736" s="144" t="s">
        <v>57</v>
      </c>
      <c r="AD736" s="144" t="s">
        <v>2385</v>
      </c>
      <c r="AE736" s="144" t="s">
        <v>57</v>
      </c>
      <c r="AF736" s="144"/>
      <c r="AG736" s="144" t="s">
        <v>57</v>
      </c>
      <c r="AH736" s="144" t="s">
        <v>57</v>
      </c>
      <c r="AI736" s="144" t="s">
        <v>2385</v>
      </c>
      <c r="AJ736" s="144" t="s">
        <v>2385</v>
      </c>
      <c r="AK736" s="144" t="s">
        <v>2385</v>
      </c>
      <c r="AL736" s="144" t="s">
        <v>57</v>
      </c>
      <c r="AM736" s="244" t="str">
        <f t="shared" si="32"/>
        <v>NA</v>
      </c>
      <c r="AN736" s="244" t="str">
        <f t="shared" si="32"/>
        <v>NA</v>
      </c>
      <c r="AO736" s="245">
        <v>44937</v>
      </c>
      <c r="AP736" s="245">
        <v>45163</v>
      </c>
      <c r="AQ736" s="144">
        <v>226</v>
      </c>
      <c r="AR736" s="144" t="s">
        <v>57</v>
      </c>
      <c r="AS736" s="144" t="s">
        <v>57</v>
      </c>
      <c r="AT736" s="144" t="s">
        <v>57</v>
      </c>
      <c r="AU736" s="220" t="str">
        <f>IF(OR(AB736="NA"), "NA", IF(OR(AB736="Yes", AB736="yes"), "No", IF(AND(I736="Original", AB736="No"), "?", "")))</f>
        <v>NA</v>
      </c>
    </row>
    <row r="737" spans="1:49">
      <c r="A737" s="220">
        <v>736</v>
      </c>
      <c r="B737" s="144" t="s">
        <v>2596</v>
      </c>
      <c r="C737" s="144" t="s">
        <v>1382</v>
      </c>
      <c r="D737" s="144">
        <v>2023</v>
      </c>
      <c r="E737" s="144" t="s">
        <v>1165</v>
      </c>
      <c r="F737" s="144" t="s">
        <v>2222</v>
      </c>
      <c r="G737" s="144" t="s">
        <v>2223</v>
      </c>
      <c r="H737" s="144" t="s">
        <v>2224</v>
      </c>
      <c r="I737" s="144" t="s">
        <v>935</v>
      </c>
      <c r="J737" s="144">
        <v>13</v>
      </c>
      <c r="K737" s="144" t="s">
        <v>62</v>
      </c>
      <c r="L737" s="144" t="s">
        <v>62</v>
      </c>
      <c r="M737" s="144" t="s">
        <v>62</v>
      </c>
      <c r="N737" s="144" t="s">
        <v>62</v>
      </c>
      <c r="O737" s="144" t="s">
        <v>57</v>
      </c>
      <c r="P737" s="144" t="s">
        <v>57</v>
      </c>
      <c r="Q737" s="144" t="s">
        <v>57</v>
      </c>
      <c r="R737" s="144" t="s">
        <v>57</v>
      </c>
      <c r="S737" s="144" t="s">
        <v>56</v>
      </c>
      <c r="T737" s="144" t="s">
        <v>2225</v>
      </c>
      <c r="U737" s="144" t="s">
        <v>62</v>
      </c>
      <c r="V737" s="144" t="s">
        <v>57</v>
      </c>
      <c r="W737" s="144" t="s">
        <v>56</v>
      </c>
      <c r="X737" s="144" t="s">
        <v>2226</v>
      </c>
      <c r="Y737" s="144" t="s">
        <v>62</v>
      </c>
      <c r="Z737" s="144" t="s">
        <v>2227</v>
      </c>
      <c r="AA737" s="144" t="s">
        <v>56</v>
      </c>
      <c r="AB737" s="144" t="s">
        <v>56</v>
      </c>
      <c r="AC737" s="144" t="s">
        <v>56</v>
      </c>
      <c r="AD737" s="144" t="s">
        <v>984</v>
      </c>
      <c r="AE737" s="144" t="s">
        <v>57</v>
      </c>
      <c r="AF737" s="144"/>
      <c r="AG737" s="144" t="s">
        <v>56</v>
      </c>
      <c r="AH737" s="144">
        <v>122</v>
      </c>
      <c r="AI737" s="144" t="s">
        <v>56</v>
      </c>
      <c r="AJ737" s="144" t="s">
        <v>4436</v>
      </c>
      <c r="AK737" s="144" t="s">
        <v>62</v>
      </c>
      <c r="AL737" s="144" t="s">
        <v>57</v>
      </c>
      <c r="AM737" s="246" t="str">
        <f t="shared" si="32"/>
        <v>NA</v>
      </c>
      <c r="AN737" s="246" t="str">
        <f t="shared" si="32"/>
        <v>NA</v>
      </c>
      <c r="AO737" s="247">
        <v>44891</v>
      </c>
      <c r="AP737" s="247">
        <v>45153</v>
      </c>
      <c r="AQ737" s="144">
        <v>262</v>
      </c>
      <c r="AR737" s="144" t="s">
        <v>57</v>
      </c>
      <c r="AS737" s="144">
        <v>46</v>
      </c>
      <c r="AT737" s="144">
        <v>76</v>
      </c>
      <c r="AU737" s="220" t="str">
        <f>IF(AB737="Yes", "No", "")</f>
        <v>No</v>
      </c>
      <c r="AV737" s="144"/>
      <c r="AW737" s="144"/>
    </row>
    <row r="738" spans="1:49">
      <c r="A738" s="220">
        <v>737</v>
      </c>
      <c r="B738" s="144" t="s">
        <v>2596</v>
      </c>
      <c r="C738" s="144" t="s">
        <v>1382</v>
      </c>
      <c r="D738" s="144">
        <v>2023</v>
      </c>
      <c r="E738" s="144" t="s">
        <v>1165</v>
      </c>
      <c r="F738" s="144" t="s">
        <v>2229</v>
      </c>
      <c r="G738" s="144" t="s">
        <v>2230</v>
      </c>
      <c r="H738" s="144" t="s">
        <v>2231</v>
      </c>
      <c r="I738" s="144" t="s">
        <v>935</v>
      </c>
      <c r="J738" s="144">
        <v>13</v>
      </c>
      <c r="K738" s="144" t="s">
        <v>62</v>
      </c>
      <c r="L738" s="144" t="s">
        <v>62</v>
      </c>
      <c r="M738" s="144" t="s">
        <v>62</v>
      </c>
      <c r="N738" s="144" t="s">
        <v>62</v>
      </c>
      <c r="O738" s="144" t="s">
        <v>57</v>
      </c>
      <c r="P738" s="144" t="s">
        <v>57</v>
      </c>
      <c r="Q738" s="144" t="s">
        <v>57</v>
      </c>
      <c r="R738" s="144" t="s">
        <v>57</v>
      </c>
      <c r="S738" s="144" t="s">
        <v>56</v>
      </c>
      <c r="T738" s="144" t="s">
        <v>2232</v>
      </c>
      <c r="U738" s="144" t="s">
        <v>62</v>
      </c>
      <c r="V738" s="144" t="s">
        <v>57</v>
      </c>
      <c r="W738" s="144" t="s">
        <v>56</v>
      </c>
      <c r="X738" s="144" t="s">
        <v>2233</v>
      </c>
      <c r="Y738" s="144" t="s">
        <v>56</v>
      </c>
      <c r="Z738" s="144" t="s">
        <v>2234</v>
      </c>
      <c r="AA738" s="144" t="s">
        <v>56</v>
      </c>
      <c r="AB738" s="144" t="s">
        <v>56</v>
      </c>
      <c r="AC738" s="144" t="s">
        <v>56</v>
      </c>
      <c r="AD738" s="144" t="s">
        <v>984</v>
      </c>
      <c r="AE738" s="144" t="s">
        <v>57</v>
      </c>
      <c r="AF738" s="144"/>
      <c r="AG738" s="144" t="s">
        <v>56</v>
      </c>
      <c r="AH738" s="144">
        <v>74</v>
      </c>
      <c r="AI738" s="144" t="s">
        <v>62</v>
      </c>
      <c r="AJ738" s="144" t="s">
        <v>2385</v>
      </c>
      <c r="AK738" s="144" t="s">
        <v>62</v>
      </c>
      <c r="AL738" s="144" t="s">
        <v>57</v>
      </c>
      <c r="AM738" s="244" t="str">
        <f t="shared" si="32"/>
        <v>NA</v>
      </c>
      <c r="AN738" s="244" t="str">
        <f t="shared" si="32"/>
        <v>NA</v>
      </c>
      <c r="AO738" s="245">
        <v>44582</v>
      </c>
      <c r="AP738" s="245">
        <v>45216</v>
      </c>
      <c r="AQ738" s="144">
        <v>634</v>
      </c>
      <c r="AR738" s="144" t="s">
        <v>57</v>
      </c>
      <c r="AS738" s="144">
        <v>6</v>
      </c>
      <c r="AT738" s="144">
        <v>68</v>
      </c>
      <c r="AU738" s="220" t="str">
        <f>IF(AB738="Yes", "No", "")</f>
        <v>No</v>
      </c>
      <c r="AV738" s="144"/>
      <c r="AW738" s="144"/>
    </row>
    <row r="739" spans="1:49">
      <c r="A739" s="220">
        <v>738</v>
      </c>
      <c r="B739" s="144" t="s">
        <v>2596</v>
      </c>
      <c r="C739" s="144" t="s">
        <v>1382</v>
      </c>
      <c r="D739" s="144">
        <v>2023</v>
      </c>
      <c r="E739" s="144" t="s">
        <v>1165</v>
      </c>
      <c r="F739" s="144" t="s">
        <v>1890</v>
      </c>
      <c r="G739" s="237" t="s">
        <v>2237</v>
      </c>
      <c r="H739" s="144" t="s">
        <v>2238</v>
      </c>
      <c r="I739" s="144" t="s">
        <v>935</v>
      </c>
      <c r="J739" s="144">
        <v>13</v>
      </c>
      <c r="K739" s="144" t="s">
        <v>62</v>
      </c>
      <c r="L739" s="144" t="s">
        <v>62</v>
      </c>
      <c r="M739" s="144" t="s">
        <v>62</v>
      </c>
      <c r="N739" s="144" t="s">
        <v>62</v>
      </c>
      <c r="O739" s="144" t="s">
        <v>57</v>
      </c>
      <c r="P739" s="144" t="s">
        <v>57</v>
      </c>
      <c r="Q739" s="144" t="s">
        <v>57</v>
      </c>
      <c r="R739" s="144" t="s">
        <v>57</v>
      </c>
      <c r="S739" s="144" t="s">
        <v>56</v>
      </c>
      <c r="T739" s="144" t="s">
        <v>2239</v>
      </c>
      <c r="U739" s="144" t="s">
        <v>62</v>
      </c>
      <c r="V739" s="144" t="s">
        <v>57</v>
      </c>
      <c r="W739" s="144" t="s">
        <v>56</v>
      </c>
      <c r="X739" s="144" t="s">
        <v>2568</v>
      </c>
      <c r="Y739" s="144" t="s">
        <v>62</v>
      </c>
      <c r="Z739" s="144" t="s">
        <v>1895</v>
      </c>
      <c r="AA739" s="144" t="s">
        <v>62</v>
      </c>
      <c r="AB739" s="144" t="s">
        <v>56</v>
      </c>
      <c r="AC739" s="144" t="s">
        <v>56</v>
      </c>
      <c r="AD739" s="144" t="s">
        <v>984</v>
      </c>
      <c r="AE739" s="144" t="s">
        <v>57</v>
      </c>
      <c r="AF739" s="144"/>
      <c r="AG739" s="144" t="s">
        <v>56</v>
      </c>
      <c r="AH739" s="144">
        <v>4124</v>
      </c>
      <c r="AI739" s="144" t="s">
        <v>62</v>
      </c>
      <c r="AJ739" s="144" t="s">
        <v>2385</v>
      </c>
      <c r="AK739" s="144" t="s">
        <v>62</v>
      </c>
      <c r="AL739" s="144" t="s">
        <v>57</v>
      </c>
      <c r="AM739" s="246" t="str">
        <f t="shared" si="32"/>
        <v>NA</v>
      </c>
      <c r="AN739" s="246" t="str">
        <f t="shared" si="32"/>
        <v>NA</v>
      </c>
      <c r="AO739" s="247">
        <v>44712</v>
      </c>
      <c r="AP739" s="247">
        <v>45150</v>
      </c>
      <c r="AQ739" s="144">
        <v>438</v>
      </c>
      <c r="AR739" s="144" t="s">
        <v>57</v>
      </c>
      <c r="AS739" s="144">
        <v>1770</v>
      </c>
      <c r="AT739" s="144">
        <v>2354</v>
      </c>
      <c r="AU739" s="220" t="str">
        <f>IF(AB739="Yes", "No", "")</f>
        <v>No</v>
      </c>
      <c r="AV739" s="144"/>
      <c r="AW739" s="144"/>
    </row>
    <row r="740" spans="1:49">
      <c r="A740" s="220">
        <v>739</v>
      </c>
      <c r="B740" s="144" t="s">
        <v>2596</v>
      </c>
      <c r="C740" s="144" t="s">
        <v>1382</v>
      </c>
      <c r="D740" s="144">
        <v>2023</v>
      </c>
      <c r="E740" s="144" t="s">
        <v>512</v>
      </c>
      <c r="F740" s="144" t="s">
        <v>57</v>
      </c>
      <c r="G740" s="144" t="s">
        <v>2242</v>
      </c>
      <c r="H740" s="144" t="s">
        <v>2243</v>
      </c>
      <c r="I740" s="144" t="s">
        <v>2597</v>
      </c>
      <c r="J740" s="144">
        <v>25</v>
      </c>
      <c r="K740" s="144" t="s">
        <v>2385</v>
      </c>
      <c r="L740" s="144" t="s">
        <v>2385</v>
      </c>
      <c r="M740" s="144" t="s">
        <v>2385</v>
      </c>
      <c r="N740" s="144" t="s">
        <v>2385</v>
      </c>
      <c r="O740" s="144" t="s">
        <v>57</v>
      </c>
      <c r="P740" s="144" t="s">
        <v>57</v>
      </c>
      <c r="Q740" s="144" t="s">
        <v>57</v>
      </c>
      <c r="R740" s="144" t="s">
        <v>57</v>
      </c>
      <c r="S740" s="144" t="s">
        <v>2385</v>
      </c>
      <c r="T740" s="144" t="s">
        <v>57</v>
      </c>
      <c r="U740" s="144" t="s">
        <v>2385</v>
      </c>
      <c r="V740" s="144" t="s">
        <v>57</v>
      </c>
      <c r="W740" s="144" t="s">
        <v>2385</v>
      </c>
      <c r="X740" s="144" t="s">
        <v>57</v>
      </c>
      <c r="Y740" s="144" t="s">
        <v>2385</v>
      </c>
      <c r="Z740" s="144" t="s">
        <v>57</v>
      </c>
      <c r="AA740" s="144" t="s">
        <v>57</v>
      </c>
      <c r="AB740" s="144" t="s">
        <v>2385</v>
      </c>
      <c r="AC740" s="144" t="s">
        <v>57</v>
      </c>
      <c r="AD740" s="144" t="s">
        <v>2385</v>
      </c>
      <c r="AE740" s="144" t="s">
        <v>57</v>
      </c>
      <c r="AF740" s="144"/>
      <c r="AG740" s="144" t="s">
        <v>57</v>
      </c>
      <c r="AH740" s="144" t="s">
        <v>57</v>
      </c>
      <c r="AI740" s="144" t="s">
        <v>2385</v>
      </c>
      <c r="AJ740" s="144" t="s">
        <v>2385</v>
      </c>
      <c r="AK740" s="144" t="s">
        <v>2385</v>
      </c>
      <c r="AL740" s="144" t="s">
        <v>57</v>
      </c>
      <c r="AM740" s="244" t="s">
        <v>57</v>
      </c>
      <c r="AN740" s="244" t="s">
        <v>57</v>
      </c>
      <c r="AO740" s="245" t="s">
        <v>2244</v>
      </c>
      <c r="AP740" s="245" t="s">
        <v>2153</v>
      </c>
      <c r="AQ740" s="144">
        <v>56</v>
      </c>
      <c r="AR740" s="144" t="s">
        <v>57</v>
      </c>
      <c r="AS740" s="144" t="s">
        <v>57</v>
      </c>
      <c r="AT740" s="144" t="s">
        <v>57</v>
      </c>
      <c r="AU740" s="220" t="str">
        <f t="shared" ref="AU740:AU745" si="33">IF(OR(AB740="NA"), "NA", IF(OR(AB740="Yes", AB740="yes"), "No", IF(AND(I740="Original", AB740="No"), "?", "")))</f>
        <v>NA</v>
      </c>
      <c r="AV740" s="144"/>
      <c r="AW740" s="144"/>
    </row>
    <row r="741" spans="1:49">
      <c r="A741" s="220">
        <v>740</v>
      </c>
      <c r="B741" s="144" t="s">
        <v>2596</v>
      </c>
      <c r="C741" s="144" t="s">
        <v>1382</v>
      </c>
      <c r="D741" s="144">
        <v>2023</v>
      </c>
      <c r="E741" s="144" t="s">
        <v>251</v>
      </c>
      <c r="F741" s="144" t="s">
        <v>2245</v>
      </c>
      <c r="G741" s="144" t="s">
        <v>2246</v>
      </c>
      <c r="H741" s="144" t="s">
        <v>2247</v>
      </c>
      <c r="I741" s="144" t="s">
        <v>926</v>
      </c>
      <c r="J741" s="144">
        <v>25</v>
      </c>
      <c r="K741" s="144" t="s">
        <v>2385</v>
      </c>
      <c r="L741" s="144" t="s">
        <v>2385</v>
      </c>
      <c r="M741" s="144" t="s">
        <v>2385</v>
      </c>
      <c r="N741" s="144" t="s">
        <v>2385</v>
      </c>
      <c r="O741" s="144" t="s">
        <v>57</v>
      </c>
      <c r="P741" s="144" t="s">
        <v>57</v>
      </c>
      <c r="Q741" s="144" t="s">
        <v>57</v>
      </c>
      <c r="R741" s="144" t="s">
        <v>57</v>
      </c>
      <c r="S741" s="144" t="s">
        <v>2385</v>
      </c>
      <c r="T741" s="144" t="s">
        <v>57</v>
      </c>
      <c r="U741" s="144" t="s">
        <v>2385</v>
      </c>
      <c r="V741" s="144" t="s">
        <v>57</v>
      </c>
      <c r="W741" s="144" t="s">
        <v>2385</v>
      </c>
      <c r="X741" s="144" t="s">
        <v>57</v>
      </c>
      <c r="Y741" s="144" t="s">
        <v>2385</v>
      </c>
      <c r="Z741" s="144" t="s">
        <v>57</v>
      </c>
      <c r="AA741" s="144" t="s">
        <v>57</v>
      </c>
      <c r="AB741" s="144" t="s">
        <v>2385</v>
      </c>
      <c r="AC741" s="144" t="s">
        <v>57</v>
      </c>
      <c r="AD741" s="144" t="s">
        <v>2385</v>
      </c>
      <c r="AE741" s="144" t="s">
        <v>57</v>
      </c>
      <c r="AF741" s="144"/>
      <c r="AG741" s="144" t="s">
        <v>57</v>
      </c>
      <c r="AH741" s="144" t="s">
        <v>57</v>
      </c>
      <c r="AI741" s="144" t="s">
        <v>2385</v>
      </c>
      <c r="AJ741" s="144" t="s">
        <v>2385</v>
      </c>
      <c r="AK741" s="144" t="s">
        <v>2385</v>
      </c>
      <c r="AL741" s="144" t="s">
        <v>57</v>
      </c>
      <c r="AM741" s="246" t="s">
        <v>57</v>
      </c>
      <c r="AN741" s="246" t="s">
        <v>57</v>
      </c>
      <c r="AO741" s="247" t="s">
        <v>57</v>
      </c>
      <c r="AP741" s="247">
        <v>39074</v>
      </c>
      <c r="AQ741" s="144" t="s">
        <v>57</v>
      </c>
      <c r="AR741" s="144" t="s">
        <v>57</v>
      </c>
      <c r="AS741" s="144" t="s">
        <v>57</v>
      </c>
      <c r="AT741" s="144" t="s">
        <v>57</v>
      </c>
      <c r="AU741" s="220" t="str">
        <f t="shared" si="33"/>
        <v>NA</v>
      </c>
      <c r="AV741" s="144"/>
      <c r="AW741" s="144"/>
    </row>
    <row r="742" spans="1:49">
      <c r="A742" s="220">
        <v>741</v>
      </c>
      <c r="B742" s="144" t="s">
        <v>2596</v>
      </c>
      <c r="C742" s="144" t="s">
        <v>1382</v>
      </c>
      <c r="D742" s="144">
        <v>2023</v>
      </c>
      <c r="E742" s="144" t="s">
        <v>251</v>
      </c>
      <c r="F742" s="144" t="s">
        <v>2248</v>
      </c>
      <c r="G742" s="144" t="s">
        <v>2249</v>
      </c>
      <c r="H742" s="144" t="s">
        <v>2250</v>
      </c>
      <c r="I742" s="144" t="s">
        <v>975</v>
      </c>
      <c r="J742" s="144">
        <v>25</v>
      </c>
      <c r="K742" s="144" t="s">
        <v>2385</v>
      </c>
      <c r="L742" s="144" t="s">
        <v>2385</v>
      </c>
      <c r="M742" s="144" t="s">
        <v>2385</v>
      </c>
      <c r="N742" s="144" t="s">
        <v>2385</v>
      </c>
      <c r="O742" s="144" t="s">
        <v>57</v>
      </c>
      <c r="P742" s="144" t="s">
        <v>57</v>
      </c>
      <c r="Q742" s="144" t="s">
        <v>57</v>
      </c>
      <c r="R742" s="144" t="s">
        <v>57</v>
      </c>
      <c r="S742" s="144" t="s">
        <v>2385</v>
      </c>
      <c r="T742" s="144" t="s">
        <v>57</v>
      </c>
      <c r="U742" s="144" t="s">
        <v>2385</v>
      </c>
      <c r="V742" s="144" t="s">
        <v>57</v>
      </c>
      <c r="W742" s="144" t="s">
        <v>2385</v>
      </c>
      <c r="X742" s="144" t="s">
        <v>57</v>
      </c>
      <c r="Y742" s="144" t="s">
        <v>2385</v>
      </c>
      <c r="Z742" s="144" t="s">
        <v>2251</v>
      </c>
      <c r="AA742" s="144" t="s">
        <v>57</v>
      </c>
      <c r="AB742" s="144" t="s">
        <v>2385</v>
      </c>
      <c r="AC742" s="144" t="s">
        <v>57</v>
      </c>
      <c r="AD742" s="144" t="s">
        <v>2385</v>
      </c>
      <c r="AE742" s="144" t="s">
        <v>57</v>
      </c>
      <c r="AF742" s="144"/>
      <c r="AG742" s="144" t="s">
        <v>57</v>
      </c>
      <c r="AH742" s="144" t="s">
        <v>57</v>
      </c>
      <c r="AI742" s="144" t="s">
        <v>2385</v>
      </c>
      <c r="AJ742" s="144" t="s">
        <v>2385</v>
      </c>
      <c r="AK742" s="144" t="s">
        <v>2385</v>
      </c>
      <c r="AL742" s="144" t="s">
        <v>57</v>
      </c>
      <c r="AM742" s="244" t="s">
        <v>57</v>
      </c>
      <c r="AN742" s="244" t="s">
        <v>57</v>
      </c>
      <c r="AO742" s="245" t="s">
        <v>2252</v>
      </c>
      <c r="AP742" s="245" t="s">
        <v>2137</v>
      </c>
      <c r="AQ742" s="144">
        <v>362</v>
      </c>
      <c r="AR742" s="144" t="s">
        <v>57</v>
      </c>
      <c r="AS742" s="144" t="s">
        <v>57</v>
      </c>
      <c r="AT742" s="144" t="s">
        <v>57</v>
      </c>
      <c r="AU742" s="220" t="str">
        <f t="shared" si="33"/>
        <v>NA</v>
      </c>
      <c r="AV742" s="144"/>
      <c r="AW742" s="144"/>
    </row>
    <row r="743" spans="1:49">
      <c r="A743" s="220">
        <v>742</v>
      </c>
      <c r="B743" s="144" t="s">
        <v>2596</v>
      </c>
      <c r="C743" s="144" t="s">
        <v>1382</v>
      </c>
      <c r="D743" s="144">
        <v>2023</v>
      </c>
      <c r="E743" s="144" t="s">
        <v>251</v>
      </c>
      <c r="F743" s="144" t="s">
        <v>2253</v>
      </c>
      <c r="G743" s="144" t="s">
        <v>2254</v>
      </c>
      <c r="H743" s="144" t="s">
        <v>2255</v>
      </c>
      <c r="I743" s="144" t="s">
        <v>975</v>
      </c>
      <c r="J743" s="144">
        <v>1</v>
      </c>
      <c r="K743" s="144" t="s">
        <v>2385</v>
      </c>
      <c r="L743" s="144" t="s">
        <v>2385</v>
      </c>
      <c r="M743" s="144" t="s">
        <v>2385</v>
      </c>
      <c r="N743" s="144" t="s">
        <v>2385</v>
      </c>
      <c r="O743" s="144" t="s">
        <v>57</v>
      </c>
      <c r="P743" s="144" t="s">
        <v>57</v>
      </c>
      <c r="Q743" s="144" t="s">
        <v>57</v>
      </c>
      <c r="R743" s="144" t="s">
        <v>57</v>
      </c>
      <c r="S743" s="144" t="s">
        <v>2385</v>
      </c>
      <c r="T743" s="144" t="s">
        <v>57</v>
      </c>
      <c r="U743" s="144" t="s">
        <v>2385</v>
      </c>
      <c r="V743" s="144" t="s">
        <v>57</v>
      </c>
      <c r="W743" s="144" t="s">
        <v>2385</v>
      </c>
      <c r="X743" s="144" t="s">
        <v>57</v>
      </c>
      <c r="Y743" s="144" t="s">
        <v>2385</v>
      </c>
      <c r="Z743" s="144" t="s">
        <v>2256</v>
      </c>
      <c r="AA743" s="144" t="s">
        <v>57</v>
      </c>
      <c r="AB743" s="144" t="s">
        <v>2385</v>
      </c>
      <c r="AC743" s="144" t="s">
        <v>57</v>
      </c>
      <c r="AD743" s="144" t="s">
        <v>2385</v>
      </c>
      <c r="AE743" s="144" t="s">
        <v>57</v>
      </c>
      <c r="AF743" s="144"/>
      <c r="AG743" s="144" t="s">
        <v>57</v>
      </c>
      <c r="AH743" s="144" t="s">
        <v>57</v>
      </c>
      <c r="AI743" s="144" t="s">
        <v>2385</v>
      </c>
      <c r="AJ743" s="144" t="s">
        <v>2385</v>
      </c>
      <c r="AK743" s="144" t="s">
        <v>2385</v>
      </c>
      <c r="AL743" s="144" t="s">
        <v>57</v>
      </c>
      <c r="AM743" s="246" t="s">
        <v>57</v>
      </c>
      <c r="AN743" s="246" t="s">
        <v>57</v>
      </c>
      <c r="AO743" s="247" t="s">
        <v>242</v>
      </c>
      <c r="AP743" s="247" t="s">
        <v>2121</v>
      </c>
      <c r="AQ743" s="144">
        <v>87</v>
      </c>
      <c r="AR743" s="144" t="s">
        <v>57</v>
      </c>
      <c r="AS743" s="144" t="s">
        <v>57</v>
      </c>
      <c r="AT743" s="144" t="s">
        <v>57</v>
      </c>
      <c r="AU743" s="220" t="str">
        <f t="shared" si="33"/>
        <v>NA</v>
      </c>
      <c r="AV743" s="144"/>
      <c r="AW743" s="144"/>
    </row>
    <row r="744" spans="1:49">
      <c r="A744" s="220">
        <v>743</v>
      </c>
      <c r="B744" s="144" t="s">
        <v>2596</v>
      </c>
      <c r="C744" s="144" t="s">
        <v>1382</v>
      </c>
      <c r="D744" s="144">
        <v>2023</v>
      </c>
      <c r="E744" s="144" t="s">
        <v>971</v>
      </c>
      <c r="F744" s="144" t="s">
        <v>2257</v>
      </c>
      <c r="G744" s="144" t="s">
        <v>2258</v>
      </c>
      <c r="H744" s="144" t="s">
        <v>2259</v>
      </c>
      <c r="I744" s="144" t="s">
        <v>935</v>
      </c>
      <c r="J744" s="144">
        <v>4</v>
      </c>
      <c r="K744" s="144" t="s">
        <v>62</v>
      </c>
      <c r="L744" s="144" t="s">
        <v>62</v>
      </c>
      <c r="M744" s="144" t="s">
        <v>62</v>
      </c>
      <c r="N744" s="144" t="s">
        <v>62</v>
      </c>
      <c r="O744" s="144" t="s">
        <v>57</v>
      </c>
      <c r="P744" s="144" t="s">
        <v>57</v>
      </c>
      <c r="Q744" s="144" t="s">
        <v>57</v>
      </c>
      <c r="R744" s="144" t="s">
        <v>57</v>
      </c>
      <c r="S744" s="144" t="s">
        <v>56</v>
      </c>
      <c r="T744" s="144" t="s">
        <v>2260</v>
      </c>
      <c r="U744" s="144" t="s">
        <v>62</v>
      </c>
      <c r="V744" s="144" t="s">
        <v>57</v>
      </c>
      <c r="W744" s="144" t="s">
        <v>56</v>
      </c>
      <c r="X744" s="144" t="s">
        <v>1819</v>
      </c>
      <c r="Y744" s="144" t="s">
        <v>62</v>
      </c>
      <c r="Z744" s="144" t="s">
        <v>2261</v>
      </c>
      <c r="AA744" s="144" t="s">
        <v>56</v>
      </c>
      <c r="AB744" s="144" t="s">
        <v>56</v>
      </c>
      <c r="AC744" s="144" t="s">
        <v>56</v>
      </c>
      <c r="AD744" s="144" t="s">
        <v>2373</v>
      </c>
      <c r="AE744" s="144" t="s">
        <v>1933</v>
      </c>
      <c r="AF744" s="144"/>
      <c r="AG744" s="144" t="s">
        <v>56</v>
      </c>
      <c r="AH744" s="144">
        <v>68</v>
      </c>
      <c r="AI744" s="144" t="s">
        <v>62</v>
      </c>
      <c r="AJ744" s="144" t="s">
        <v>2385</v>
      </c>
      <c r="AK744" s="144" t="s">
        <v>62</v>
      </c>
      <c r="AL744" s="144" t="s">
        <v>57</v>
      </c>
      <c r="AM744" s="244" t="str">
        <f t="shared" ref="AM744:AN758" si="34">IF(OR($AK744="No",$AK744="NA"),"NA","à Remplir")</f>
        <v>NA</v>
      </c>
      <c r="AN744" s="244" t="str">
        <f t="shared" si="34"/>
        <v>NA</v>
      </c>
      <c r="AO744" s="245">
        <v>44781</v>
      </c>
      <c r="AP744" s="245">
        <v>45171</v>
      </c>
      <c r="AQ744" s="144">
        <v>390</v>
      </c>
      <c r="AR744" s="144" t="s">
        <v>57</v>
      </c>
      <c r="AS744" s="144">
        <v>28</v>
      </c>
      <c r="AT744" s="144">
        <v>40</v>
      </c>
      <c r="AU744" s="220" t="str">
        <f t="shared" si="33"/>
        <v>No</v>
      </c>
      <c r="AV744" s="144"/>
      <c r="AW744" s="144"/>
    </row>
    <row r="745" spans="1:49">
      <c r="A745" s="220">
        <v>744</v>
      </c>
      <c r="B745" s="144" t="s">
        <v>2596</v>
      </c>
      <c r="C745" s="144" t="s">
        <v>1382</v>
      </c>
      <c r="D745" s="144">
        <v>2023</v>
      </c>
      <c r="E745" s="144" t="s">
        <v>971</v>
      </c>
      <c r="F745" s="144" t="s">
        <v>2263</v>
      </c>
      <c r="G745" s="144" t="s">
        <v>2264</v>
      </c>
      <c r="H745" s="144" t="s">
        <v>2265</v>
      </c>
      <c r="I745" s="144" t="s">
        <v>975</v>
      </c>
      <c r="J745" s="144">
        <v>6</v>
      </c>
      <c r="K745" s="144" t="s">
        <v>2385</v>
      </c>
      <c r="L745" s="144" t="s">
        <v>2385</v>
      </c>
      <c r="M745" s="144" t="s">
        <v>2385</v>
      </c>
      <c r="N745" s="144" t="s">
        <v>2385</v>
      </c>
      <c r="O745" s="144" t="s">
        <v>57</v>
      </c>
      <c r="P745" s="144" t="s">
        <v>57</v>
      </c>
      <c r="Q745" s="144" t="s">
        <v>57</v>
      </c>
      <c r="R745" s="144" t="s">
        <v>57</v>
      </c>
      <c r="S745" s="144" t="s">
        <v>2385</v>
      </c>
      <c r="T745" s="144" t="s">
        <v>57</v>
      </c>
      <c r="U745" s="144" t="s">
        <v>2385</v>
      </c>
      <c r="V745" s="144" t="s">
        <v>57</v>
      </c>
      <c r="W745" s="144" t="s">
        <v>2385</v>
      </c>
      <c r="X745" s="144" t="s">
        <v>57</v>
      </c>
      <c r="Y745" s="144" t="s">
        <v>2385</v>
      </c>
      <c r="Z745" s="144" t="s">
        <v>2141</v>
      </c>
      <c r="AA745" s="144" t="s">
        <v>57</v>
      </c>
      <c r="AB745" s="144" t="s">
        <v>2385</v>
      </c>
      <c r="AC745" s="144" t="s">
        <v>57</v>
      </c>
      <c r="AD745" s="144" t="s">
        <v>2385</v>
      </c>
      <c r="AE745" s="144" t="s">
        <v>57</v>
      </c>
      <c r="AF745" s="144"/>
      <c r="AG745" s="144" t="s">
        <v>57</v>
      </c>
      <c r="AH745" s="144" t="s">
        <v>57</v>
      </c>
      <c r="AI745" s="144" t="s">
        <v>2385</v>
      </c>
      <c r="AJ745" s="144" t="s">
        <v>2385</v>
      </c>
      <c r="AK745" s="144" t="s">
        <v>2385</v>
      </c>
      <c r="AL745" s="144" t="s">
        <v>57</v>
      </c>
      <c r="AM745" s="246" t="str">
        <f t="shared" si="34"/>
        <v>NA</v>
      </c>
      <c r="AN745" s="246" t="str">
        <f t="shared" si="34"/>
        <v>NA</v>
      </c>
      <c r="AO745" s="247">
        <v>44862</v>
      </c>
      <c r="AP745" s="247">
        <v>45106</v>
      </c>
      <c r="AQ745" s="144">
        <v>244</v>
      </c>
      <c r="AR745" s="144" t="s">
        <v>57</v>
      </c>
      <c r="AS745" s="144" t="s">
        <v>57</v>
      </c>
      <c r="AT745" s="144" t="s">
        <v>57</v>
      </c>
      <c r="AU745" s="220" t="str">
        <f t="shared" si="33"/>
        <v>NA</v>
      </c>
      <c r="AV745" s="144"/>
      <c r="AW745" s="144"/>
    </row>
    <row r="746" spans="1:49">
      <c r="A746" s="220">
        <v>745</v>
      </c>
      <c r="B746" s="144" t="s">
        <v>2596</v>
      </c>
      <c r="C746" s="144" t="s">
        <v>1382</v>
      </c>
      <c r="D746" s="144">
        <v>2023</v>
      </c>
      <c r="E746" s="144" t="s">
        <v>971</v>
      </c>
      <c r="F746" s="144" t="s">
        <v>2570</v>
      </c>
      <c r="G746" s="144" t="s">
        <v>2268</v>
      </c>
      <c r="H746" s="144" t="s">
        <v>2269</v>
      </c>
      <c r="I746" s="144" t="s">
        <v>935</v>
      </c>
      <c r="J746" s="144">
        <v>6</v>
      </c>
      <c r="K746" s="144" t="s">
        <v>62</v>
      </c>
      <c r="L746" s="144" t="s">
        <v>62</v>
      </c>
      <c r="M746" s="144" t="s">
        <v>62</v>
      </c>
      <c r="N746" s="144" t="s">
        <v>62</v>
      </c>
      <c r="O746" s="144" t="s">
        <v>57</v>
      </c>
      <c r="P746" s="144" t="s">
        <v>57</v>
      </c>
      <c r="Q746" s="144" t="s">
        <v>57</v>
      </c>
      <c r="R746" s="144" t="s">
        <v>57</v>
      </c>
      <c r="S746" s="144" t="s">
        <v>62</v>
      </c>
      <c r="T746" s="144" t="s">
        <v>57</v>
      </c>
      <c r="U746" s="144" t="s">
        <v>62</v>
      </c>
      <c r="V746" s="144" t="s">
        <v>57</v>
      </c>
      <c r="W746" s="144" t="s">
        <v>56</v>
      </c>
      <c r="X746" s="144" t="s">
        <v>2270</v>
      </c>
      <c r="Y746" s="144" t="s">
        <v>56</v>
      </c>
      <c r="Z746" s="144" t="s">
        <v>2271</v>
      </c>
      <c r="AA746" s="144" t="s">
        <v>62</v>
      </c>
      <c r="AB746" s="144" t="s">
        <v>62</v>
      </c>
      <c r="AC746" s="144" t="s">
        <v>57</v>
      </c>
      <c r="AD746" s="144" t="s">
        <v>2385</v>
      </c>
      <c r="AE746" s="144" t="s">
        <v>57</v>
      </c>
      <c r="AF746" s="144"/>
      <c r="AG746" s="144" t="s">
        <v>56</v>
      </c>
      <c r="AH746" s="144">
        <v>123</v>
      </c>
      <c r="AI746" s="144" t="s">
        <v>62</v>
      </c>
      <c r="AJ746" s="144" t="s">
        <v>2385</v>
      </c>
      <c r="AK746" s="144" t="s">
        <v>62</v>
      </c>
      <c r="AL746" s="144" t="s">
        <v>57</v>
      </c>
      <c r="AM746" s="244" t="str">
        <f t="shared" si="34"/>
        <v>NA</v>
      </c>
      <c r="AN746" s="244" t="str">
        <f t="shared" si="34"/>
        <v>NA</v>
      </c>
      <c r="AO746" s="245">
        <v>44714</v>
      </c>
      <c r="AP746" s="245">
        <v>45141</v>
      </c>
      <c r="AQ746" s="144">
        <v>427</v>
      </c>
      <c r="AR746" s="144" t="s">
        <v>57</v>
      </c>
      <c r="AS746" s="144" t="s">
        <v>57</v>
      </c>
      <c r="AT746" s="144" t="s">
        <v>57</v>
      </c>
      <c r="AU746" s="220" t="s">
        <v>62</v>
      </c>
      <c r="AV746" s="144"/>
      <c r="AW746" s="144"/>
    </row>
    <row r="747" spans="1:49">
      <c r="A747" s="220">
        <v>746</v>
      </c>
      <c r="B747" s="144" t="s">
        <v>2596</v>
      </c>
      <c r="C747" s="144" t="s">
        <v>1382</v>
      </c>
      <c r="D747" s="144">
        <v>2023</v>
      </c>
      <c r="E747" s="144" t="s">
        <v>971</v>
      </c>
      <c r="F747" s="144" t="s">
        <v>2274</v>
      </c>
      <c r="G747" s="144" t="s">
        <v>2275</v>
      </c>
      <c r="H747" s="144" t="s">
        <v>2276</v>
      </c>
      <c r="I747" s="144" t="s">
        <v>935</v>
      </c>
      <c r="J747" s="144">
        <v>6</v>
      </c>
      <c r="K747" s="144" t="s">
        <v>62</v>
      </c>
      <c r="L747" s="144" t="s">
        <v>62</v>
      </c>
      <c r="M747" s="144" t="s">
        <v>62</v>
      </c>
      <c r="N747" s="144" t="s">
        <v>62</v>
      </c>
      <c r="O747" s="144" t="s">
        <v>57</v>
      </c>
      <c r="P747" s="144" t="s">
        <v>57</v>
      </c>
      <c r="Q747" s="144" t="s">
        <v>57</v>
      </c>
      <c r="R747" s="144" t="s">
        <v>57</v>
      </c>
      <c r="S747" s="144" t="s">
        <v>62</v>
      </c>
      <c r="T747" s="144" t="s">
        <v>57</v>
      </c>
      <c r="U747" s="144" t="s">
        <v>62</v>
      </c>
      <c r="V747" s="144" t="s">
        <v>57</v>
      </c>
      <c r="W747" s="144" t="s">
        <v>56</v>
      </c>
      <c r="X747" s="144" t="s">
        <v>2277</v>
      </c>
      <c r="Y747" s="144" t="s">
        <v>62</v>
      </c>
      <c r="Z747" s="144" t="s">
        <v>2278</v>
      </c>
      <c r="AA747" s="144" t="s">
        <v>62</v>
      </c>
      <c r="AB747" s="144" t="s">
        <v>62</v>
      </c>
      <c r="AC747" s="144" t="s">
        <v>57</v>
      </c>
      <c r="AD747" s="144" t="s">
        <v>2385</v>
      </c>
      <c r="AE747" s="144" t="s">
        <v>57</v>
      </c>
      <c r="AF747" s="144"/>
      <c r="AG747" s="144" t="s">
        <v>56</v>
      </c>
      <c r="AH747" s="144">
        <v>32</v>
      </c>
      <c r="AI747" s="144" t="s">
        <v>62</v>
      </c>
      <c r="AJ747" s="144" t="s">
        <v>2385</v>
      </c>
      <c r="AK747" s="144" t="s">
        <v>62</v>
      </c>
      <c r="AL747" s="144" t="s">
        <v>57</v>
      </c>
      <c r="AM747" s="246" t="str">
        <f t="shared" si="34"/>
        <v>NA</v>
      </c>
      <c r="AN747" s="246" t="str">
        <f t="shared" si="34"/>
        <v>NA</v>
      </c>
      <c r="AO747" s="247">
        <v>44880</v>
      </c>
      <c r="AP747" s="247">
        <v>45114</v>
      </c>
      <c r="AQ747" s="144">
        <v>234</v>
      </c>
      <c r="AR747" s="144" t="s">
        <v>57</v>
      </c>
      <c r="AS747" s="144" t="s">
        <v>57</v>
      </c>
      <c r="AT747" s="144" t="s">
        <v>57</v>
      </c>
      <c r="AU747" s="220" t="s">
        <v>56</v>
      </c>
      <c r="AV747" s="144"/>
      <c r="AW747" s="144"/>
    </row>
    <row r="748" spans="1:49">
      <c r="A748" s="220">
        <v>747</v>
      </c>
      <c r="B748" s="144" t="s">
        <v>2596</v>
      </c>
      <c r="C748" s="144" t="s">
        <v>1382</v>
      </c>
      <c r="D748" s="144">
        <v>2023</v>
      </c>
      <c r="E748" s="144" t="s">
        <v>971</v>
      </c>
      <c r="F748" s="144" t="s">
        <v>2279</v>
      </c>
      <c r="G748" s="144" t="s">
        <v>2280</v>
      </c>
      <c r="H748" s="144" t="s">
        <v>2281</v>
      </c>
      <c r="I748" s="144" t="s">
        <v>935</v>
      </c>
      <c r="J748" s="144">
        <v>8</v>
      </c>
      <c r="K748" s="144" t="s">
        <v>62</v>
      </c>
      <c r="L748" s="144" t="s">
        <v>62</v>
      </c>
      <c r="M748" s="144" t="s">
        <v>62</v>
      </c>
      <c r="N748" s="144" t="s">
        <v>56</v>
      </c>
      <c r="O748" s="144">
        <v>2</v>
      </c>
      <c r="P748" s="144" t="s">
        <v>170</v>
      </c>
      <c r="Q748" s="144" t="s">
        <v>2282</v>
      </c>
      <c r="R748" s="144" t="s">
        <v>2283</v>
      </c>
      <c r="S748" s="144" t="s">
        <v>56</v>
      </c>
      <c r="T748" s="144" t="s">
        <v>2284</v>
      </c>
      <c r="U748" s="144" t="s">
        <v>62</v>
      </c>
      <c r="V748" s="144" t="s">
        <v>57</v>
      </c>
      <c r="W748" s="144" t="s">
        <v>56</v>
      </c>
      <c r="X748" s="144" t="s">
        <v>1819</v>
      </c>
      <c r="Y748" s="144" t="s">
        <v>62</v>
      </c>
      <c r="Z748" s="144" t="s">
        <v>1583</v>
      </c>
      <c r="AA748" s="144" t="s">
        <v>62</v>
      </c>
      <c r="AB748" s="144" t="s">
        <v>56</v>
      </c>
      <c r="AC748" s="144" t="s">
        <v>56</v>
      </c>
      <c r="AD748" s="144" t="s">
        <v>984</v>
      </c>
      <c r="AE748" s="144" t="s">
        <v>57</v>
      </c>
      <c r="AF748" s="144"/>
      <c r="AG748" s="144" t="s">
        <v>56</v>
      </c>
      <c r="AH748" s="144">
        <v>253452</v>
      </c>
      <c r="AI748" s="144" t="s">
        <v>62</v>
      </c>
      <c r="AJ748" s="144" t="s">
        <v>2385</v>
      </c>
      <c r="AK748" s="144" t="s">
        <v>62</v>
      </c>
      <c r="AL748" s="144" t="s">
        <v>57</v>
      </c>
      <c r="AM748" s="244" t="str">
        <f t="shared" si="34"/>
        <v>NA</v>
      </c>
      <c r="AN748" s="244" t="str">
        <f t="shared" si="34"/>
        <v>NA</v>
      </c>
      <c r="AO748" s="245">
        <v>44970</v>
      </c>
      <c r="AP748" s="245">
        <v>45180</v>
      </c>
      <c r="AQ748" s="144">
        <v>210</v>
      </c>
      <c r="AR748" s="144" t="s">
        <v>57</v>
      </c>
      <c r="AS748" s="144">
        <v>160412</v>
      </c>
      <c r="AT748" s="144">
        <v>93040</v>
      </c>
      <c r="AU748" s="220" t="str">
        <f>IF(AB748="Yes", "No", "")</f>
        <v>No</v>
      </c>
      <c r="AV748" s="144"/>
      <c r="AW748" s="144"/>
    </row>
    <row r="749" spans="1:49">
      <c r="A749" s="220">
        <v>748</v>
      </c>
      <c r="B749" s="144" t="s">
        <v>2596</v>
      </c>
      <c r="C749" s="144" t="s">
        <v>1382</v>
      </c>
      <c r="D749" s="144">
        <v>2023</v>
      </c>
      <c r="E749" s="144" t="s">
        <v>971</v>
      </c>
      <c r="F749" s="144" t="s">
        <v>2286</v>
      </c>
      <c r="G749" s="144" t="s">
        <v>2287</v>
      </c>
      <c r="H749" s="144" t="s">
        <v>2288</v>
      </c>
      <c r="I749" s="144" t="s">
        <v>935</v>
      </c>
      <c r="J749" s="144">
        <v>14</v>
      </c>
      <c r="K749" s="144" t="s">
        <v>62</v>
      </c>
      <c r="L749" s="144" t="s">
        <v>62</v>
      </c>
      <c r="M749" s="144" t="s">
        <v>62</v>
      </c>
      <c r="N749" s="144" t="s">
        <v>62</v>
      </c>
      <c r="O749" s="144" t="s">
        <v>57</v>
      </c>
      <c r="P749" s="144" t="s">
        <v>57</v>
      </c>
      <c r="Q749" s="144" t="s">
        <v>57</v>
      </c>
      <c r="R749" s="144" t="s">
        <v>57</v>
      </c>
      <c r="S749" s="144" t="s">
        <v>62</v>
      </c>
      <c r="T749" s="144" t="s">
        <v>57</v>
      </c>
      <c r="U749" s="144" t="s">
        <v>62</v>
      </c>
      <c r="V749" s="144" t="s">
        <v>57</v>
      </c>
      <c r="W749" s="144" t="s">
        <v>56</v>
      </c>
      <c r="X749" s="144" t="s">
        <v>2289</v>
      </c>
      <c r="Y749" s="144" t="s">
        <v>62</v>
      </c>
      <c r="Z749" s="144" t="s">
        <v>2290</v>
      </c>
      <c r="AA749" s="144" t="s">
        <v>62</v>
      </c>
      <c r="AB749" s="144" t="s">
        <v>62</v>
      </c>
      <c r="AC749" s="144" t="s">
        <v>57</v>
      </c>
      <c r="AD749" s="144" t="s">
        <v>2385</v>
      </c>
      <c r="AE749" s="144" t="s">
        <v>57</v>
      </c>
      <c r="AF749" s="144"/>
      <c r="AG749" s="144" t="s">
        <v>56</v>
      </c>
      <c r="AH749" s="144">
        <v>11</v>
      </c>
      <c r="AI749" s="144" t="s">
        <v>56</v>
      </c>
      <c r="AJ749" s="144" t="s">
        <v>4436</v>
      </c>
      <c r="AK749" s="144" t="s">
        <v>62</v>
      </c>
      <c r="AL749" s="144" t="s">
        <v>57</v>
      </c>
      <c r="AM749" s="246" t="str">
        <f t="shared" si="34"/>
        <v>NA</v>
      </c>
      <c r="AN749" s="246" t="str">
        <f t="shared" si="34"/>
        <v>NA</v>
      </c>
      <c r="AO749" s="247">
        <v>44986</v>
      </c>
      <c r="AP749" s="247">
        <v>45120</v>
      </c>
      <c r="AQ749" s="144">
        <v>134</v>
      </c>
      <c r="AR749" s="144" t="s">
        <v>57</v>
      </c>
      <c r="AS749" s="144">
        <v>5</v>
      </c>
      <c r="AT749" s="144">
        <v>6</v>
      </c>
      <c r="AU749" s="220" t="s">
        <v>56</v>
      </c>
      <c r="AV749" s="144"/>
      <c r="AW749" s="144"/>
    </row>
    <row r="750" spans="1:49">
      <c r="A750" s="220">
        <v>749</v>
      </c>
      <c r="B750" s="144" t="s">
        <v>2596</v>
      </c>
      <c r="C750" s="144" t="s">
        <v>1382</v>
      </c>
      <c r="D750" s="144">
        <v>2023</v>
      </c>
      <c r="E750" s="144" t="s">
        <v>971</v>
      </c>
      <c r="F750" s="144" t="s">
        <v>2291</v>
      </c>
      <c r="G750" s="144" t="s">
        <v>2292</v>
      </c>
      <c r="H750" s="144" t="s">
        <v>2293</v>
      </c>
      <c r="I750" s="144" t="s">
        <v>935</v>
      </c>
      <c r="J750" s="144">
        <v>14</v>
      </c>
      <c r="K750" s="144" t="s">
        <v>62</v>
      </c>
      <c r="L750" s="144" t="s">
        <v>62</v>
      </c>
      <c r="M750" s="144" t="s">
        <v>62</v>
      </c>
      <c r="N750" s="144" t="s">
        <v>62</v>
      </c>
      <c r="O750" s="144" t="s">
        <v>57</v>
      </c>
      <c r="P750" s="144" t="s">
        <v>57</v>
      </c>
      <c r="Q750" s="144" t="s">
        <v>57</v>
      </c>
      <c r="R750" s="144" t="s">
        <v>57</v>
      </c>
      <c r="S750" s="144" t="s">
        <v>56</v>
      </c>
      <c r="T750" s="144" t="s">
        <v>2294</v>
      </c>
      <c r="U750" s="144" t="s">
        <v>62</v>
      </c>
      <c r="V750" s="144" t="s">
        <v>57</v>
      </c>
      <c r="W750" s="144" t="s">
        <v>56</v>
      </c>
      <c r="X750" s="144" t="s">
        <v>2295</v>
      </c>
      <c r="Y750" s="144" t="s">
        <v>62</v>
      </c>
      <c r="Z750" s="144" t="s">
        <v>2296</v>
      </c>
      <c r="AA750" s="144" t="s">
        <v>62</v>
      </c>
      <c r="AB750" s="144" t="s">
        <v>56</v>
      </c>
      <c r="AC750" s="144" t="s">
        <v>62</v>
      </c>
      <c r="AD750" s="144" t="s">
        <v>984</v>
      </c>
      <c r="AE750" s="144" t="s">
        <v>57</v>
      </c>
      <c r="AF750" s="144" t="s">
        <v>56</v>
      </c>
      <c r="AG750" s="144" t="s">
        <v>56</v>
      </c>
      <c r="AH750" s="144">
        <v>173</v>
      </c>
      <c r="AI750" s="144" t="s">
        <v>62</v>
      </c>
      <c r="AJ750" s="144" t="s">
        <v>2385</v>
      </c>
      <c r="AK750" s="144" t="s">
        <v>62</v>
      </c>
      <c r="AL750" s="144" t="s">
        <v>57</v>
      </c>
      <c r="AM750" s="244" t="str">
        <f t="shared" si="34"/>
        <v>NA</v>
      </c>
      <c r="AN750" s="244" t="str">
        <f t="shared" si="34"/>
        <v>NA</v>
      </c>
      <c r="AO750" s="245">
        <v>44904</v>
      </c>
      <c r="AP750" s="245">
        <v>45174</v>
      </c>
      <c r="AQ750" s="144">
        <v>270</v>
      </c>
      <c r="AR750" s="144" t="s">
        <v>57</v>
      </c>
      <c r="AS750" s="144">
        <v>88</v>
      </c>
      <c r="AT750" s="144">
        <v>85</v>
      </c>
      <c r="AU750" s="220" t="str">
        <f>IF(AB750="Yes", "No", "")</f>
        <v>No</v>
      </c>
      <c r="AV750" s="144"/>
      <c r="AW750" s="144"/>
    </row>
    <row r="751" spans="1:49">
      <c r="A751" s="220">
        <v>750</v>
      </c>
      <c r="B751" s="144" t="s">
        <v>2596</v>
      </c>
      <c r="C751" s="144" t="s">
        <v>1382</v>
      </c>
      <c r="D751" s="144">
        <v>2023</v>
      </c>
      <c r="E751" s="144" t="s">
        <v>971</v>
      </c>
      <c r="F751" s="144" t="s">
        <v>2298</v>
      </c>
      <c r="G751" s="144" t="s">
        <v>2299</v>
      </c>
      <c r="H751" s="144" t="s">
        <v>2300</v>
      </c>
      <c r="I751" s="144" t="s">
        <v>929</v>
      </c>
      <c r="J751" s="144">
        <v>15</v>
      </c>
      <c r="K751" s="144" t="s">
        <v>56</v>
      </c>
      <c r="L751" s="144" t="s">
        <v>62</v>
      </c>
      <c r="M751" s="144" t="s">
        <v>2385</v>
      </c>
      <c r="N751" s="144" t="s">
        <v>2385</v>
      </c>
      <c r="O751" s="144" t="s">
        <v>57</v>
      </c>
      <c r="P751" s="144" t="s">
        <v>57</v>
      </c>
      <c r="Q751" s="144" t="s">
        <v>57</v>
      </c>
      <c r="R751" s="144" t="s">
        <v>57</v>
      </c>
      <c r="S751" s="144" t="s">
        <v>2385</v>
      </c>
      <c r="T751" s="144" t="s">
        <v>57</v>
      </c>
      <c r="U751" s="144" t="s">
        <v>62</v>
      </c>
      <c r="V751" s="144" t="s">
        <v>57</v>
      </c>
      <c r="W751" s="144" t="s">
        <v>56</v>
      </c>
      <c r="X751" s="144" t="s">
        <v>2576</v>
      </c>
      <c r="Y751" s="144" t="s">
        <v>62</v>
      </c>
      <c r="Z751" s="144" t="s">
        <v>2301</v>
      </c>
      <c r="AA751" s="144" t="s">
        <v>57</v>
      </c>
      <c r="AB751" s="144" t="s">
        <v>2385</v>
      </c>
      <c r="AC751" s="144" t="s">
        <v>57</v>
      </c>
      <c r="AD751" s="144" t="s">
        <v>2385</v>
      </c>
      <c r="AE751" s="144" t="s">
        <v>57</v>
      </c>
      <c r="AF751" s="144"/>
      <c r="AG751" s="144" t="s">
        <v>57</v>
      </c>
      <c r="AH751" s="144" t="s">
        <v>57</v>
      </c>
      <c r="AI751" s="144" t="s">
        <v>2385</v>
      </c>
      <c r="AJ751" s="144" t="s">
        <v>2385</v>
      </c>
      <c r="AK751" s="144" t="s">
        <v>62</v>
      </c>
      <c r="AL751" s="144" t="s">
        <v>57</v>
      </c>
      <c r="AM751" s="246" t="str">
        <f t="shared" si="34"/>
        <v>NA</v>
      </c>
      <c r="AN751" s="246" t="str">
        <f t="shared" si="34"/>
        <v>NA</v>
      </c>
      <c r="AO751" s="247">
        <v>44916</v>
      </c>
      <c r="AP751" s="247">
        <v>45128</v>
      </c>
      <c r="AQ751" s="144">
        <v>212</v>
      </c>
      <c r="AR751" s="144" t="s">
        <v>57</v>
      </c>
      <c r="AS751" s="144" t="s">
        <v>57</v>
      </c>
      <c r="AT751" s="144" t="s">
        <v>57</v>
      </c>
      <c r="AU751" s="220" t="str">
        <f>IF(OR(AB751="NA"), "NA", IF(OR(AB751="Yes", AB751="yes"), "No", IF(AND(I751="Original", AB751="No"), "?", "")))</f>
        <v>NA</v>
      </c>
      <c r="AV751" s="144"/>
      <c r="AW751" s="144"/>
    </row>
    <row r="752" spans="1:49">
      <c r="A752" s="220">
        <v>751</v>
      </c>
      <c r="B752" s="144" t="s">
        <v>2596</v>
      </c>
      <c r="C752" s="144" t="s">
        <v>1382</v>
      </c>
      <c r="D752" s="144">
        <v>2023</v>
      </c>
      <c r="E752" s="144" t="s">
        <v>971</v>
      </c>
      <c r="F752" s="144" t="s">
        <v>2304</v>
      </c>
      <c r="G752" s="144" t="s">
        <v>2305</v>
      </c>
      <c r="H752" s="144" t="s">
        <v>2306</v>
      </c>
      <c r="I752" s="144" t="s">
        <v>935</v>
      </c>
      <c r="J752" s="144">
        <v>15</v>
      </c>
      <c r="K752" s="144" t="s">
        <v>62</v>
      </c>
      <c r="L752" s="144" t="s">
        <v>62</v>
      </c>
      <c r="M752" s="144" t="s">
        <v>62</v>
      </c>
      <c r="N752" s="144" t="s">
        <v>62</v>
      </c>
      <c r="O752" s="144" t="s">
        <v>57</v>
      </c>
      <c r="P752" s="144" t="s">
        <v>57</v>
      </c>
      <c r="Q752" s="144" t="s">
        <v>57</v>
      </c>
      <c r="R752" s="144" t="s">
        <v>57</v>
      </c>
      <c r="S752" s="144" t="s">
        <v>56</v>
      </c>
      <c r="T752" s="144" t="s">
        <v>2307</v>
      </c>
      <c r="U752" s="144" t="s">
        <v>56</v>
      </c>
      <c r="V752" s="144" t="s">
        <v>2580</v>
      </c>
      <c r="W752" s="144" t="s">
        <v>56</v>
      </c>
      <c r="X752" s="144" t="s">
        <v>2309</v>
      </c>
      <c r="Y752" s="144" t="s">
        <v>62</v>
      </c>
      <c r="Z752" s="144" t="s">
        <v>2310</v>
      </c>
      <c r="AA752" s="144" t="s">
        <v>56</v>
      </c>
      <c r="AB752" s="144" t="s">
        <v>56</v>
      </c>
      <c r="AC752" s="144" t="s">
        <v>56</v>
      </c>
      <c r="AD752" s="144" t="s">
        <v>984</v>
      </c>
      <c r="AE752" s="144" t="s">
        <v>57</v>
      </c>
      <c r="AF752" s="144"/>
      <c r="AG752" s="144" t="s">
        <v>56</v>
      </c>
      <c r="AH752" s="144">
        <v>453</v>
      </c>
      <c r="AI752" s="144" t="s">
        <v>62</v>
      </c>
      <c r="AJ752" s="144" t="s">
        <v>2385</v>
      </c>
      <c r="AK752" s="144" t="s">
        <v>62</v>
      </c>
      <c r="AL752" s="144" t="s">
        <v>57</v>
      </c>
      <c r="AM752" s="244" t="str">
        <f t="shared" si="34"/>
        <v>NA</v>
      </c>
      <c r="AN752" s="244" t="str">
        <f t="shared" si="34"/>
        <v>NA</v>
      </c>
      <c r="AO752" s="245">
        <v>44718</v>
      </c>
      <c r="AP752" s="245">
        <v>45120</v>
      </c>
      <c r="AQ752" s="144">
        <v>402</v>
      </c>
      <c r="AR752" s="144" t="s">
        <v>57</v>
      </c>
      <c r="AS752" s="144">
        <v>193</v>
      </c>
      <c r="AT752" s="144">
        <v>260</v>
      </c>
      <c r="AU752" s="220" t="str">
        <f>IF(AB752="Yes", "No", "")</f>
        <v>No</v>
      </c>
      <c r="AV752" s="144"/>
      <c r="AW752" s="144"/>
    </row>
    <row r="753" spans="1:49">
      <c r="A753" s="220">
        <v>752</v>
      </c>
      <c r="B753" s="144" t="s">
        <v>2596</v>
      </c>
      <c r="C753" s="144" t="s">
        <v>1382</v>
      </c>
      <c r="D753" s="144">
        <v>2023</v>
      </c>
      <c r="E753" s="144" t="s">
        <v>971</v>
      </c>
      <c r="F753" s="144" t="s">
        <v>2312</v>
      </c>
      <c r="G753" s="144" t="s">
        <v>2313</v>
      </c>
      <c r="H753" s="144" t="s">
        <v>2314</v>
      </c>
      <c r="I753" s="144" t="s">
        <v>1181</v>
      </c>
      <c r="J753" s="144">
        <v>15</v>
      </c>
      <c r="K753" s="144" t="s">
        <v>62</v>
      </c>
      <c r="L753" s="144" t="s">
        <v>62</v>
      </c>
      <c r="M753" s="144" t="s">
        <v>62</v>
      </c>
      <c r="N753" s="144" t="s">
        <v>56</v>
      </c>
      <c r="O753" s="144">
        <v>1</v>
      </c>
      <c r="P753" s="144" t="s">
        <v>170</v>
      </c>
      <c r="Q753" s="144" t="s">
        <v>2581</v>
      </c>
      <c r="R753" s="144" t="s">
        <v>2582</v>
      </c>
      <c r="S753" s="144" t="s">
        <v>56</v>
      </c>
      <c r="T753" s="144" t="s">
        <v>2583</v>
      </c>
      <c r="U753" s="144" t="s">
        <v>56</v>
      </c>
      <c r="V753" s="144" t="s">
        <v>2584</v>
      </c>
      <c r="W753" s="144" t="s">
        <v>56</v>
      </c>
      <c r="X753" s="144" t="s">
        <v>2585</v>
      </c>
      <c r="Y753" s="144" t="s">
        <v>62</v>
      </c>
      <c r="Z753" s="144" t="s">
        <v>2315</v>
      </c>
      <c r="AA753" s="144" t="s">
        <v>57</v>
      </c>
      <c r="AB753" s="144" t="s">
        <v>2385</v>
      </c>
      <c r="AC753" s="144" t="s">
        <v>57</v>
      </c>
      <c r="AD753" s="144" t="s">
        <v>2385</v>
      </c>
      <c r="AE753" s="144" t="s">
        <v>57</v>
      </c>
      <c r="AF753" s="144"/>
      <c r="AG753" s="144" t="s">
        <v>56</v>
      </c>
      <c r="AH753" s="144">
        <v>1</v>
      </c>
      <c r="AI753" s="144" t="s">
        <v>2385</v>
      </c>
      <c r="AJ753" s="144" t="s">
        <v>2385</v>
      </c>
      <c r="AK753" s="144" t="s">
        <v>62</v>
      </c>
      <c r="AL753" s="144" t="s">
        <v>57</v>
      </c>
      <c r="AM753" s="246" t="str">
        <f t="shared" si="34"/>
        <v>NA</v>
      </c>
      <c r="AN753" s="246" t="str">
        <f t="shared" si="34"/>
        <v>NA</v>
      </c>
      <c r="AO753" s="247">
        <v>44901</v>
      </c>
      <c r="AP753" s="247">
        <v>45174</v>
      </c>
      <c r="AQ753" s="144">
        <v>273</v>
      </c>
      <c r="AR753" s="144" t="s">
        <v>57</v>
      </c>
      <c r="AS753" s="144">
        <v>0</v>
      </c>
      <c r="AT753" s="144">
        <v>1</v>
      </c>
      <c r="AU753" s="220" t="str">
        <f>IF(OR(AB753="NA"), "NA", IF(OR(AB753="Yes", AB753="yes"), "No", IF(AND(I753="Original", AB753="No"), "?", "")))</f>
        <v>NA</v>
      </c>
      <c r="AV753" s="144"/>
      <c r="AW753" s="144"/>
    </row>
    <row r="754" spans="1:49">
      <c r="A754" s="220">
        <v>753</v>
      </c>
      <c r="B754" s="144" t="s">
        <v>2596</v>
      </c>
      <c r="C754" s="144" t="s">
        <v>1382</v>
      </c>
      <c r="D754" s="144">
        <v>2023</v>
      </c>
      <c r="E754" s="144" t="s">
        <v>971</v>
      </c>
      <c r="F754" s="144" t="s">
        <v>2317</v>
      </c>
      <c r="G754" s="144" t="s">
        <v>2318</v>
      </c>
      <c r="H754" s="144" t="s">
        <v>2319</v>
      </c>
      <c r="I754" s="144" t="s">
        <v>935</v>
      </c>
      <c r="J754" s="144">
        <v>18</v>
      </c>
      <c r="K754" s="144" t="s">
        <v>62</v>
      </c>
      <c r="L754" s="144" t="s">
        <v>62</v>
      </c>
      <c r="M754" s="144" t="s">
        <v>62</v>
      </c>
      <c r="N754" s="144" t="s">
        <v>56</v>
      </c>
      <c r="O754" s="144">
        <v>1</v>
      </c>
      <c r="P754" s="144" t="s">
        <v>170</v>
      </c>
      <c r="Q754" s="144" t="s">
        <v>2320</v>
      </c>
      <c r="R754" s="144" t="s">
        <v>2321</v>
      </c>
      <c r="S754" s="144" t="s">
        <v>56</v>
      </c>
      <c r="T754" s="144" t="s">
        <v>2322</v>
      </c>
      <c r="U754" s="144" t="s">
        <v>62</v>
      </c>
      <c r="V754" s="144" t="s">
        <v>57</v>
      </c>
      <c r="W754" s="144" t="s">
        <v>56</v>
      </c>
      <c r="X754" s="144" t="s">
        <v>2323</v>
      </c>
      <c r="Y754" s="144" t="s">
        <v>62</v>
      </c>
      <c r="Z754" s="144" t="s">
        <v>2324</v>
      </c>
      <c r="AA754" s="144" t="s">
        <v>62</v>
      </c>
      <c r="AB754" s="144" t="s">
        <v>62</v>
      </c>
      <c r="AC754" s="144" t="s">
        <v>57</v>
      </c>
      <c r="AD754" s="144" t="s">
        <v>2385</v>
      </c>
      <c r="AE754" s="144" t="s">
        <v>57</v>
      </c>
      <c r="AF754" s="144"/>
      <c r="AG754" s="144" t="s">
        <v>56</v>
      </c>
      <c r="AH754" s="144">
        <v>9</v>
      </c>
      <c r="AI754" s="144" t="s">
        <v>62</v>
      </c>
      <c r="AJ754" s="144" t="s">
        <v>2385</v>
      </c>
      <c r="AK754" s="144" t="s">
        <v>62</v>
      </c>
      <c r="AL754" s="144" t="s">
        <v>57</v>
      </c>
      <c r="AM754" s="244" t="str">
        <f t="shared" si="34"/>
        <v>NA</v>
      </c>
      <c r="AN754" s="244" t="str">
        <f t="shared" si="34"/>
        <v>NA</v>
      </c>
      <c r="AO754" s="245">
        <v>44838</v>
      </c>
      <c r="AP754" s="245">
        <v>45147</v>
      </c>
      <c r="AQ754" s="144">
        <v>309</v>
      </c>
      <c r="AR754" s="144" t="s">
        <v>57</v>
      </c>
      <c r="AS754" s="144">
        <v>9</v>
      </c>
      <c r="AT754" s="144">
        <v>0</v>
      </c>
      <c r="AU754" s="220" t="s">
        <v>62</v>
      </c>
      <c r="AV754" s="144"/>
      <c r="AW754" s="144"/>
    </row>
    <row r="755" spans="1:49">
      <c r="A755" s="220">
        <v>754</v>
      </c>
      <c r="B755" s="144" t="s">
        <v>2596</v>
      </c>
      <c r="C755" s="144" t="s">
        <v>1382</v>
      </c>
      <c r="D755" s="144">
        <v>2023</v>
      </c>
      <c r="E755" s="144" t="s">
        <v>971</v>
      </c>
      <c r="F755" s="144" t="s">
        <v>2326</v>
      </c>
      <c r="G755" s="144" t="s">
        <v>2327</v>
      </c>
      <c r="H755" s="144" t="s">
        <v>2328</v>
      </c>
      <c r="I755" s="144" t="s">
        <v>975</v>
      </c>
      <c r="J755" s="144">
        <v>22</v>
      </c>
      <c r="K755" s="144" t="s">
        <v>2385</v>
      </c>
      <c r="L755" s="144" t="s">
        <v>2385</v>
      </c>
      <c r="M755" s="144" t="s">
        <v>2385</v>
      </c>
      <c r="N755" s="144" t="s">
        <v>2385</v>
      </c>
      <c r="O755" s="144" t="s">
        <v>57</v>
      </c>
      <c r="P755" s="144" t="s">
        <v>57</v>
      </c>
      <c r="Q755" s="144" t="s">
        <v>57</v>
      </c>
      <c r="R755" s="144" t="s">
        <v>57</v>
      </c>
      <c r="S755" s="144" t="s">
        <v>2385</v>
      </c>
      <c r="T755" s="144" t="s">
        <v>57</v>
      </c>
      <c r="U755" s="144" t="s">
        <v>2385</v>
      </c>
      <c r="V755" s="144" t="s">
        <v>57</v>
      </c>
      <c r="W755" s="144" t="s">
        <v>2385</v>
      </c>
      <c r="X755" s="144" t="s">
        <v>57</v>
      </c>
      <c r="Y755" s="144" t="s">
        <v>2385</v>
      </c>
      <c r="Z755" s="144" t="s">
        <v>2329</v>
      </c>
      <c r="AA755" s="144" t="s">
        <v>57</v>
      </c>
      <c r="AB755" s="144" t="s">
        <v>2385</v>
      </c>
      <c r="AC755" s="144" t="s">
        <v>57</v>
      </c>
      <c r="AD755" s="144" t="s">
        <v>2385</v>
      </c>
      <c r="AE755" s="144" t="s">
        <v>57</v>
      </c>
      <c r="AF755" s="144"/>
      <c r="AG755" s="144" t="s">
        <v>57</v>
      </c>
      <c r="AH755" s="144" t="s">
        <v>57</v>
      </c>
      <c r="AI755" s="144" t="s">
        <v>2385</v>
      </c>
      <c r="AJ755" s="144" t="s">
        <v>2385</v>
      </c>
      <c r="AK755" s="144" t="s">
        <v>2385</v>
      </c>
      <c r="AL755" s="144" t="s">
        <v>57</v>
      </c>
      <c r="AM755" s="246" t="str">
        <f t="shared" si="34"/>
        <v>NA</v>
      </c>
      <c r="AN755" s="246" t="str">
        <f t="shared" si="34"/>
        <v>NA</v>
      </c>
      <c r="AO755" s="247">
        <v>44924</v>
      </c>
      <c r="AP755" s="247">
        <v>45209</v>
      </c>
      <c r="AQ755" s="144">
        <v>285</v>
      </c>
      <c r="AR755" s="144" t="s">
        <v>57</v>
      </c>
      <c r="AS755" s="144" t="s">
        <v>57</v>
      </c>
      <c r="AT755" s="144" t="s">
        <v>57</v>
      </c>
      <c r="AU755" s="220" t="str">
        <f>IF(OR(AB755="NA"), "NA", IF(OR(AB755="Yes", AB755="yes"), "No", IF(AND(I755="Original", AB755="No"), "?", "")))</f>
        <v>NA</v>
      </c>
      <c r="AV755" s="144"/>
      <c r="AW755" s="144"/>
    </row>
    <row r="756" spans="1:49">
      <c r="A756" s="220">
        <v>755</v>
      </c>
      <c r="B756" s="144" t="s">
        <v>2596</v>
      </c>
      <c r="C756" s="144" t="s">
        <v>1382</v>
      </c>
      <c r="D756" s="144">
        <v>2023</v>
      </c>
      <c r="E756" s="144" t="s">
        <v>971</v>
      </c>
      <c r="F756" s="144" t="s">
        <v>2332</v>
      </c>
      <c r="G756" s="144" t="s">
        <v>2333</v>
      </c>
      <c r="H756" s="144" t="s">
        <v>2334</v>
      </c>
      <c r="I756" s="144" t="s">
        <v>935</v>
      </c>
      <c r="J756" s="144">
        <v>22</v>
      </c>
      <c r="K756" s="144" t="s">
        <v>62</v>
      </c>
      <c r="L756" s="144" t="s">
        <v>62</v>
      </c>
      <c r="M756" s="144" t="s">
        <v>62</v>
      </c>
      <c r="N756" s="144" t="s">
        <v>56</v>
      </c>
      <c r="O756" s="144">
        <v>1</v>
      </c>
      <c r="P756" s="144" t="s">
        <v>438</v>
      </c>
      <c r="Q756" s="144" t="s">
        <v>2335</v>
      </c>
      <c r="R756" s="144" t="s">
        <v>2336</v>
      </c>
      <c r="S756" s="144" t="s">
        <v>56</v>
      </c>
      <c r="T756" s="144" t="s">
        <v>2337</v>
      </c>
      <c r="U756" s="144" t="s">
        <v>62</v>
      </c>
      <c r="V756" s="144" t="s">
        <v>57</v>
      </c>
      <c r="W756" s="144" t="s">
        <v>56</v>
      </c>
      <c r="X756" s="144" t="s">
        <v>2338</v>
      </c>
      <c r="Y756" s="144" t="s">
        <v>56</v>
      </c>
      <c r="Z756" s="144" t="s">
        <v>2339</v>
      </c>
      <c r="AA756" s="144" t="s">
        <v>62</v>
      </c>
      <c r="AB756" s="144" t="s">
        <v>56</v>
      </c>
      <c r="AC756" s="144" t="s">
        <v>56</v>
      </c>
      <c r="AD756" s="144" t="s">
        <v>984</v>
      </c>
      <c r="AE756" s="144" t="s">
        <v>57</v>
      </c>
      <c r="AF756" s="144"/>
      <c r="AG756" s="144" t="s">
        <v>56</v>
      </c>
      <c r="AH756" s="144">
        <v>26984</v>
      </c>
      <c r="AI756" s="144" t="s">
        <v>62</v>
      </c>
      <c r="AJ756" s="144" t="s">
        <v>2385</v>
      </c>
      <c r="AK756" s="144" t="s">
        <v>62</v>
      </c>
      <c r="AL756" s="144" t="s">
        <v>57</v>
      </c>
      <c r="AM756" s="244" t="str">
        <f t="shared" si="34"/>
        <v>NA</v>
      </c>
      <c r="AN756" s="244" t="str">
        <f t="shared" si="34"/>
        <v>NA</v>
      </c>
      <c r="AO756" s="245">
        <v>44868</v>
      </c>
      <c r="AP756" s="245">
        <v>45120</v>
      </c>
      <c r="AQ756" s="144">
        <v>252</v>
      </c>
      <c r="AR756" s="144" t="s">
        <v>57</v>
      </c>
      <c r="AS756" s="144" t="s">
        <v>57</v>
      </c>
      <c r="AT756" s="144" t="s">
        <v>57</v>
      </c>
      <c r="AU756" s="220" t="str">
        <f>IF(AB756="Yes", "No", "")</f>
        <v>No</v>
      </c>
      <c r="AV756" s="144"/>
      <c r="AW756" s="144"/>
    </row>
    <row r="757" spans="1:49">
      <c r="A757" s="220">
        <v>756</v>
      </c>
      <c r="B757" s="144" t="s">
        <v>2596</v>
      </c>
      <c r="C757" s="144" t="s">
        <v>1382</v>
      </c>
      <c r="D757" s="144">
        <v>2023</v>
      </c>
      <c r="E757" s="144" t="s">
        <v>971</v>
      </c>
      <c r="F757" s="144" t="s">
        <v>2340</v>
      </c>
      <c r="G757" s="144" t="s">
        <v>2341</v>
      </c>
      <c r="H757" s="144" t="s">
        <v>2342</v>
      </c>
      <c r="I757" s="144" t="s">
        <v>935</v>
      </c>
      <c r="J757" s="144">
        <v>13</v>
      </c>
      <c r="K757" s="144" t="s">
        <v>62</v>
      </c>
      <c r="L757" s="144" t="s">
        <v>62</v>
      </c>
      <c r="M757" s="144" t="s">
        <v>62</v>
      </c>
      <c r="N757" s="144" t="s">
        <v>56</v>
      </c>
      <c r="O757" s="144">
        <v>2</v>
      </c>
      <c r="P757" s="144" t="s">
        <v>170</v>
      </c>
      <c r="Q757" s="144" t="s">
        <v>2589</v>
      </c>
      <c r="R757" s="144" t="s">
        <v>2344</v>
      </c>
      <c r="S757" s="144" t="s">
        <v>56</v>
      </c>
      <c r="T757" s="144" t="s">
        <v>2345</v>
      </c>
      <c r="U757" s="144" t="s">
        <v>62</v>
      </c>
      <c r="V757" s="144" t="s">
        <v>57</v>
      </c>
      <c r="W757" s="144" t="s">
        <v>56</v>
      </c>
      <c r="X757" s="144" t="s">
        <v>2346</v>
      </c>
      <c r="Y757" s="144" t="s">
        <v>62</v>
      </c>
      <c r="Z757" s="144" t="s">
        <v>2347</v>
      </c>
      <c r="AA757" s="144" t="s">
        <v>62</v>
      </c>
      <c r="AB757" s="144" t="s">
        <v>56</v>
      </c>
      <c r="AC757" s="144" t="s">
        <v>56</v>
      </c>
      <c r="AD757" s="144" t="s">
        <v>962</v>
      </c>
      <c r="AE757" s="144" t="s">
        <v>2348</v>
      </c>
      <c r="AF757" s="144"/>
      <c r="AG757" s="144" t="s">
        <v>56</v>
      </c>
      <c r="AH757" s="144">
        <v>100</v>
      </c>
      <c r="AI757" s="144" t="s">
        <v>62</v>
      </c>
      <c r="AJ757" s="144" t="s">
        <v>2385</v>
      </c>
      <c r="AK757" s="144" t="s">
        <v>62</v>
      </c>
      <c r="AL757" s="144" t="s">
        <v>57</v>
      </c>
      <c r="AM757" s="246" t="str">
        <f t="shared" si="34"/>
        <v>NA</v>
      </c>
      <c r="AN757" s="246" t="str">
        <f t="shared" si="34"/>
        <v>NA</v>
      </c>
      <c r="AO757" s="247">
        <v>44847</v>
      </c>
      <c r="AP757" s="247">
        <v>45179</v>
      </c>
      <c r="AQ757" s="144">
        <v>332</v>
      </c>
      <c r="AR757" s="144" t="s">
        <v>57</v>
      </c>
      <c r="AS757" s="144">
        <v>57</v>
      </c>
      <c r="AT757" s="144">
        <v>43</v>
      </c>
      <c r="AU757" s="220" t="str">
        <f>IF(AB757="Yes", "No", "")</f>
        <v>No</v>
      </c>
      <c r="AV757" s="144"/>
      <c r="AW757" s="144"/>
    </row>
    <row r="758" spans="1:49">
      <c r="A758" s="220">
        <v>757</v>
      </c>
      <c r="B758" s="144" t="s">
        <v>2596</v>
      </c>
      <c r="C758" s="144" t="s">
        <v>1382</v>
      </c>
      <c r="D758" s="144">
        <v>2023</v>
      </c>
      <c r="E758" s="144" t="s">
        <v>971</v>
      </c>
      <c r="F758" s="144" t="s">
        <v>1935</v>
      </c>
      <c r="G758" s="144" t="s">
        <v>2350</v>
      </c>
      <c r="H758" s="144" t="s">
        <v>2351</v>
      </c>
      <c r="I758" s="144" t="s">
        <v>935</v>
      </c>
      <c r="J758" s="144">
        <v>13</v>
      </c>
      <c r="K758" s="144" t="s">
        <v>62</v>
      </c>
      <c r="L758" s="144" t="s">
        <v>62</v>
      </c>
      <c r="M758" s="144" t="s">
        <v>62</v>
      </c>
      <c r="N758" s="144" t="s">
        <v>56</v>
      </c>
      <c r="O758" s="144">
        <v>2</v>
      </c>
      <c r="P758" s="144" t="s">
        <v>170</v>
      </c>
      <c r="Q758" s="144" t="s">
        <v>2592</v>
      </c>
      <c r="R758" s="144" t="s">
        <v>2353</v>
      </c>
      <c r="S758" s="144" t="s">
        <v>56</v>
      </c>
      <c r="T758" s="144" t="s">
        <v>2354</v>
      </c>
      <c r="U758" s="144" t="s">
        <v>62</v>
      </c>
      <c r="V758" s="144" t="s">
        <v>57</v>
      </c>
      <c r="W758" s="144" t="s">
        <v>56</v>
      </c>
      <c r="X758" s="144" t="s">
        <v>1942</v>
      </c>
      <c r="Y758" s="144" t="s">
        <v>62</v>
      </c>
      <c r="Z758" s="144" t="s">
        <v>1943</v>
      </c>
      <c r="AA758" s="144" t="s">
        <v>62</v>
      </c>
      <c r="AB758" s="144" t="s">
        <v>56</v>
      </c>
      <c r="AC758" s="144" t="s">
        <v>56</v>
      </c>
      <c r="AD758" s="144" t="s">
        <v>984</v>
      </c>
      <c r="AE758" s="144" t="s">
        <v>57</v>
      </c>
      <c r="AF758" s="144"/>
      <c r="AG758" s="144" t="s">
        <v>56</v>
      </c>
      <c r="AH758" s="144">
        <v>100</v>
      </c>
      <c r="AI758" s="144" t="s">
        <v>62</v>
      </c>
      <c r="AJ758" s="144" t="s">
        <v>2385</v>
      </c>
      <c r="AK758" s="144" t="s">
        <v>62</v>
      </c>
      <c r="AL758" s="144" t="s">
        <v>57</v>
      </c>
      <c r="AM758" s="244" t="str">
        <f t="shared" si="34"/>
        <v>NA</v>
      </c>
      <c r="AN758" s="244" t="str">
        <f t="shared" si="34"/>
        <v>NA</v>
      </c>
      <c r="AO758" s="245">
        <v>44943</v>
      </c>
      <c r="AP758" s="245">
        <v>45124</v>
      </c>
      <c r="AQ758" s="144">
        <v>181</v>
      </c>
      <c r="AR758" s="144" t="s">
        <v>57</v>
      </c>
      <c r="AS758" s="144">
        <v>73</v>
      </c>
      <c r="AT758" s="144">
        <v>27</v>
      </c>
      <c r="AU758" s="220" t="str">
        <f>IF(AB758="Yes", "No", "")</f>
        <v>No</v>
      </c>
      <c r="AV758" s="144"/>
      <c r="AW758" s="144"/>
    </row>
    <row r="759" spans="1:49">
      <c r="A759" s="220">
        <v>758</v>
      </c>
      <c r="B759" s="144" t="s">
        <v>2596</v>
      </c>
      <c r="C759" s="144" t="s">
        <v>1382</v>
      </c>
      <c r="D759" s="144">
        <v>2023</v>
      </c>
      <c r="E759" s="144" t="s">
        <v>971</v>
      </c>
      <c r="F759" s="144" t="s">
        <v>57</v>
      </c>
      <c r="G759" s="144" t="s">
        <v>2355</v>
      </c>
      <c r="H759" s="144" t="s">
        <v>2356</v>
      </c>
      <c r="I759" s="144" t="s">
        <v>2597</v>
      </c>
      <c r="J759" s="144">
        <v>25</v>
      </c>
      <c r="K759" s="144" t="s">
        <v>2385</v>
      </c>
      <c r="L759" s="144" t="s">
        <v>2385</v>
      </c>
      <c r="M759" s="144" t="s">
        <v>2385</v>
      </c>
      <c r="N759" s="144" t="s">
        <v>2385</v>
      </c>
      <c r="O759" s="144" t="s">
        <v>57</v>
      </c>
      <c r="P759" s="144" t="s">
        <v>57</v>
      </c>
      <c r="Q759" s="144" t="s">
        <v>57</v>
      </c>
      <c r="R759" s="144" t="s">
        <v>57</v>
      </c>
      <c r="S759" s="144" t="s">
        <v>2385</v>
      </c>
      <c r="T759" s="144" t="s">
        <v>57</v>
      </c>
      <c r="U759" s="144" t="s">
        <v>2385</v>
      </c>
      <c r="V759" s="144" t="s">
        <v>57</v>
      </c>
      <c r="W759" s="144" t="s">
        <v>2385</v>
      </c>
      <c r="X759" s="144" t="s">
        <v>57</v>
      </c>
      <c r="Y759" s="144" t="s">
        <v>2385</v>
      </c>
      <c r="Z759" s="144" t="s">
        <v>57</v>
      </c>
      <c r="AA759" s="144" t="s">
        <v>57</v>
      </c>
      <c r="AB759" s="144" t="s">
        <v>2385</v>
      </c>
      <c r="AC759" s="144" t="s">
        <v>57</v>
      </c>
      <c r="AD759" s="144" t="s">
        <v>2385</v>
      </c>
      <c r="AE759" s="144" t="s">
        <v>57</v>
      </c>
      <c r="AF759" s="144"/>
      <c r="AG759" s="144" t="s">
        <v>57</v>
      </c>
      <c r="AH759" s="144" t="s">
        <v>57</v>
      </c>
      <c r="AI759" s="144" t="s">
        <v>2385</v>
      </c>
      <c r="AJ759" s="144" t="s">
        <v>2385</v>
      </c>
      <c r="AK759" s="144" t="s">
        <v>2385</v>
      </c>
      <c r="AL759" s="144" t="s">
        <v>57</v>
      </c>
      <c r="AM759" s="246" t="s">
        <v>57</v>
      </c>
      <c r="AN759" s="246" t="s">
        <v>57</v>
      </c>
      <c r="AO759" s="247" t="s">
        <v>57</v>
      </c>
      <c r="AP759" s="247">
        <v>45279</v>
      </c>
      <c r="AQ759" s="144" t="s">
        <v>57</v>
      </c>
      <c r="AR759" s="144" t="s">
        <v>57</v>
      </c>
      <c r="AS759" s="144" t="s">
        <v>57</v>
      </c>
      <c r="AT759" s="144" t="s">
        <v>57</v>
      </c>
      <c r="AU759" s="220" t="str">
        <f>IF(OR(AB759="NA"), "NA", IF(OR(AB759="Yes", AB759="yes"), "No", IF(AND(I759="Original", AB759="No"), "?", "")))</f>
        <v>NA</v>
      </c>
      <c r="AV759" s="144"/>
      <c r="AW759" s="144"/>
    </row>
    <row r="760" spans="1:49">
      <c r="A760" s="220">
        <v>759</v>
      </c>
      <c r="B760" s="253" t="s">
        <v>6836</v>
      </c>
      <c r="C760" s="253" t="s">
        <v>578</v>
      </c>
      <c r="D760" s="253">
        <v>2024</v>
      </c>
      <c r="E760" s="253" t="s">
        <v>579</v>
      </c>
      <c r="F760" s="253" t="s">
        <v>295</v>
      </c>
      <c r="G760" s="253" t="s">
        <v>4446</v>
      </c>
      <c r="H760" s="253" t="s">
        <v>297</v>
      </c>
      <c r="I760" s="253" t="s">
        <v>926</v>
      </c>
      <c r="J760" s="253">
        <v>25</v>
      </c>
      <c r="K760" s="253" t="s">
        <v>57</v>
      </c>
      <c r="L760" s="253" t="s">
        <v>57</v>
      </c>
      <c r="M760" s="253" t="s">
        <v>57</v>
      </c>
      <c r="N760" s="253" t="s">
        <v>57</v>
      </c>
      <c r="O760" s="253" t="s">
        <v>57</v>
      </c>
      <c r="P760" s="253" t="s">
        <v>57</v>
      </c>
      <c r="Q760" s="253" t="s">
        <v>57</v>
      </c>
      <c r="R760" s="253" t="s">
        <v>57</v>
      </c>
      <c r="S760" s="253" t="s">
        <v>57</v>
      </c>
      <c r="T760" s="253" t="s">
        <v>57</v>
      </c>
      <c r="U760" s="253" t="s">
        <v>57</v>
      </c>
      <c r="V760" s="253" t="s">
        <v>57</v>
      </c>
      <c r="W760" s="253" t="s">
        <v>57</v>
      </c>
      <c r="X760" s="253" t="s">
        <v>57</v>
      </c>
      <c r="Y760" s="253" t="s">
        <v>57</v>
      </c>
      <c r="Z760" s="253" t="s">
        <v>4447</v>
      </c>
      <c r="AA760" s="253" t="s">
        <v>57</v>
      </c>
      <c r="AB760" s="253" t="s">
        <v>57</v>
      </c>
      <c r="AC760" s="253" t="s">
        <v>57</v>
      </c>
      <c r="AD760" s="253" t="s">
        <v>2385</v>
      </c>
      <c r="AE760" s="253" t="s">
        <v>57</v>
      </c>
      <c r="AF760" s="253"/>
      <c r="AG760" s="253" t="s">
        <v>57</v>
      </c>
      <c r="AH760" s="253" t="s">
        <v>57</v>
      </c>
      <c r="AI760" s="253" t="s">
        <v>57</v>
      </c>
      <c r="AJ760" s="253" t="s">
        <v>2385</v>
      </c>
      <c r="AK760" s="253" t="s">
        <v>57</v>
      </c>
      <c r="AL760" s="253" t="s">
        <v>57</v>
      </c>
      <c r="AM760" s="253" t="s">
        <v>57</v>
      </c>
      <c r="AN760" s="253" t="s">
        <v>57</v>
      </c>
      <c r="AO760" s="253" t="s">
        <v>57</v>
      </c>
      <c r="AP760" s="254">
        <v>45198</v>
      </c>
      <c r="AQ760" s="253" t="s">
        <v>57</v>
      </c>
      <c r="AR760" s="253" t="s">
        <v>57</v>
      </c>
      <c r="AS760" s="253" t="s">
        <v>57</v>
      </c>
      <c r="AT760" s="253" t="s">
        <v>57</v>
      </c>
      <c r="AU760" s="220" t="str">
        <f>IF(OR(AA760="NA"), "NA", IF(OR(AA760="Yes", AA760="yes"), "No", IF(AND(I760="Original", AA760="No"), "?", "")))</f>
        <v>NA</v>
      </c>
    </row>
    <row r="761" spans="1:49">
      <c r="A761" s="220">
        <v>760</v>
      </c>
      <c r="B761" s="253" t="s">
        <v>6836</v>
      </c>
      <c r="C761" s="253" t="s">
        <v>578</v>
      </c>
      <c r="D761" s="253">
        <v>2024</v>
      </c>
      <c r="E761" s="253" t="s">
        <v>579</v>
      </c>
      <c r="F761" s="253" t="s">
        <v>4448</v>
      </c>
      <c r="G761" s="253" t="s">
        <v>4449</v>
      </c>
      <c r="H761" s="255" t="s">
        <v>4450</v>
      </c>
      <c r="I761" s="253" t="s">
        <v>926</v>
      </c>
      <c r="J761" s="253">
        <v>3</v>
      </c>
      <c r="K761" s="253" t="s">
        <v>57</v>
      </c>
      <c r="L761" s="253" t="s">
        <v>57</v>
      </c>
      <c r="M761" s="253" t="s">
        <v>57</v>
      </c>
      <c r="N761" s="253" t="s">
        <v>57</v>
      </c>
      <c r="O761" s="253" t="s">
        <v>57</v>
      </c>
      <c r="P761" s="253" t="s">
        <v>57</v>
      </c>
      <c r="Q761" s="253" t="s">
        <v>57</v>
      </c>
      <c r="R761" s="253" t="s">
        <v>57</v>
      </c>
      <c r="S761" s="253" t="s">
        <v>57</v>
      </c>
      <c r="T761" s="253" t="s">
        <v>57</v>
      </c>
      <c r="U761" s="253" t="s">
        <v>57</v>
      </c>
      <c r="V761" s="253" t="s">
        <v>57</v>
      </c>
      <c r="W761" s="253" t="s">
        <v>57</v>
      </c>
      <c r="X761" s="253" t="s">
        <v>57</v>
      </c>
      <c r="Y761" s="253" t="s">
        <v>57</v>
      </c>
      <c r="Z761" s="253" t="s">
        <v>589</v>
      </c>
      <c r="AA761" s="253" t="s">
        <v>57</v>
      </c>
      <c r="AB761" s="253" t="s">
        <v>57</v>
      </c>
      <c r="AC761" s="253" t="s">
        <v>57</v>
      </c>
      <c r="AD761" s="253" t="s">
        <v>2385</v>
      </c>
      <c r="AE761" s="253" t="s">
        <v>57</v>
      </c>
      <c r="AF761" s="253"/>
      <c r="AG761" s="253" t="s">
        <v>57</v>
      </c>
      <c r="AH761" s="253" t="s">
        <v>57</v>
      </c>
      <c r="AI761" s="253" t="s">
        <v>57</v>
      </c>
      <c r="AJ761" s="253" t="s">
        <v>2385</v>
      </c>
      <c r="AK761" s="253" t="s">
        <v>57</v>
      </c>
      <c r="AL761" s="253" t="s">
        <v>57</v>
      </c>
      <c r="AM761" s="253" t="s">
        <v>57</v>
      </c>
      <c r="AN761" s="253" t="s">
        <v>57</v>
      </c>
      <c r="AO761" s="253" t="s">
        <v>57</v>
      </c>
      <c r="AP761" s="254">
        <v>45269</v>
      </c>
      <c r="AQ761" s="253" t="s">
        <v>57</v>
      </c>
      <c r="AR761" s="253" t="s">
        <v>57</v>
      </c>
      <c r="AS761" s="253" t="s">
        <v>57</v>
      </c>
      <c r="AT761" s="253" t="s">
        <v>57</v>
      </c>
      <c r="AU761" s="220" t="str">
        <f>IF(OR(AA761="NA"), "NA", IF(OR(AA761="Yes", AA761="yes"), "No", IF(AND(I761="Original", AA761="No"), "?", "")))</f>
        <v>NA</v>
      </c>
    </row>
    <row r="762" spans="1:49">
      <c r="A762" s="220">
        <v>761</v>
      </c>
      <c r="B762" s="253" t="s">
        <v>6836</v>
      </c>
      <c r="C762" s="253" t="s">
        <v>578</v>
      </c>
      <c r="D762" s="253">
        <v>2024</v>
      </c>
      <c r="E762" s="253" t="s">
        <v>579</v>
      </c>
      <c r="F762" s="253" t="s">
        <v>4451</v>
      </c>
      <c r="G762" s="253" t="s">
        <v>4452</v>
      </c>
      <c r="H762" s="255" t="s">
        <v>4453</v>
      </c>
      <c r="I762" s="253" t="s">
        <v>929</v>
      </c>
      <c r="J762" s="253">
        <v>10</v>
      </c>
      <c r="K762" s="253" t="s">
        <v>56</v>
      </c>
      <c r="L762" s="253" t="s">
        <v>62</v>
      </c>
      <c r="M762" s="253" t="s">
        <v>57</v>
      </c>
      <c r="N762" s="253" t="s">
        <v>57</v>
      </c>
      <c r="O762" s="253" t="s">
        <v>57</v>
      </c>
      <c r="P762" s="253" t="s">
        <v>57</v>
      </c>
      <c r="Q762" s="253" t="s">
        <v>57</v>
      </c>
      <c r="R762" s="253" t="s">
        <v>57</v>
      </c>
      <c r="S762" s="256" t="s">
        <v>57</v>
      </c>
      <c r="T762" s="256" t="s">
        <v>57</v>
      </c>
      <c r="U762" s="253" t="s">
        <v>57</v>
      </c>
      <c r="V762" s="253" t="s">
        <v>57</v>
      </c>
      <c r="W762" s="253" t="s">
        <v>57</v>
      </c>
      <c r="X762" s="253" t="s">
        <v>57</v>
      </c>
      <c r="Y762" s="253" t="s">
        <v>57</v>
      </c>
      <c r="Z762" s="253" t="s">
        <v>4454</v>
      </c>
      <c r="AA762" s="253" t="s">
        <v>57</v>
      </c>
      <c r="AB762" s="256" t="s">
        <v>57</v>
      </c>
      <c r="AC762" s="256" t="s">
        <v>57</v>
      </c>
      <c r="AD762" s="256" t="s">
        <v>2385</v>
      </c>
      <c r="AE762" s="253" t="s">
        <v>57</v>
      </c>
      <c r="AF762" s="253"/>
      <c r="AG762" s="253" t="s">
        <v>57</v>
      </c>
      <c r="AH762" s="253" t="s">
        <v>57</v>
      </c>
      <c r="AI762" s="253" t="s">
        <v>57</v>
      </c>
      <c r="AJ762" s="253" t="s">
        <v>2385</v>
      </c>
      <c r="AK762" s="253" t="s">
        <v>57</v>
      </c>
      <c r="AL762" s="253" t="s">
        <v>57</v>
      </c>
      <c r="AM762" s="253" t="s">
        <v>57</v>
      </c>
      <c r="AN762" s="253" t="s">
        <v>57</v>
      </c>
      <c r="AO762" s="253" t="s">
        <v>57</v>
      </c>
      <c r="AP762" s="256" t="s">
        <v>4455</v>
      </c>
      <c r="AQ762" s="253" t="s">
        <v>57</v>
      </c>
      <c r="AR762" s="253" t="s">
        <v>57</v>
      </c>
      <c r="AS762" s="253" t="s">
        <v>57</v>
      </c>
      <c r="AT762" s="253" t="s">
        <v>57</v>
      </c>
      <c r="AU762" s="220" t="str">
        <f>IF(OR(AA762="NA"), "NA", IF(OR(AA762="Yes", AA762="yes"), "No", IF(AND(I762="Original", AA762="No"), "?", "")))</f>
        <v>NA</v>
      </c>
    </row>
    <row r="763" spans="1:49">
      <c r="A763" s="220">
        <v>762</v>
      </c>
      <c r="B763" s="253" t="s">
        <v>6836</v>
      </c>
      <c r="C763" s="253" t="s">
        <v>578</v>
      </c>
      <c r="D763" s="253">
        <v>2024</v>
      </c>
      <c r="E763" s="253" t="s">
        <v>579</v>
      </c>
      <c r="F763" s="253" t="s">
        <v>4456</v>
      </c>
      <c r="G763" s="253" t="s">
        <v>4457</v>
      </c>
      <c r="H763" s="255" t="s">
        <v>4458</v>
      </c>
      <c r="I763" s="253" t="s">
        <v>929</v>
      </c>
      <c r="J763" s="253">
        <v>3</v>
      </c>
      <c r="K763" s="253" t="s">
        <v>56</v>
      </c>
      <c r="L763" s="253" t="s">
        <v>62</v>
      </c>
      <c r="M763" s="253" t="s">
        <v>57</v>
      </c>
      <c r="N763" s="253" t="s">
        <v>57</v>
      </c>
      <c r="O763" s="253" t="s">
        <v>57</v>
      </c>
      <c r="P763" s="253" t="s">
        <v>57</v>
      </c>
      <c r="Q763" s="253" t="s">
        <v>57</v>
      </c>
      <c r="R763" s="253" t="s">
        <v>57</v>
      </c>
      <c r="S763" s="256" t="s">
        <v>57</v>
      </c>
      <c r="T763" s="256" t="s">
        <v>57</v>
      </c>
      <c r="U763" s="253" t="s">
        <v>57</v>
      </c>
      <c r="V763" s="253" t="s">
        <v>57</v>
      </c>
      <c r="W763" s="253" t="s">
        <v>57</v>
      </c>
      <c r="X763" s="253" t="s">
        <v>57</v>
      </c>
      <c r="Y763" s="253" t="s">
        <v>57</v>
      </c>
      <c r="Z763" s="253" t="s">
        <v>4459</v>
      </c>
      <c r="AA763" s="253" t="s">
        <v>57</v>
      </c>
      <c r="AB763" s="253" t="s">
        <v>57</v>
      </c>
      <c r="AC763" s="253" t="s">
        <v>57</v>
      </c>
      <c r="AD763" s="253" t="s">
        <v>2385</v>
      </c>
      <c r="AE763" s="253" t="s">
        <v>57</v>
      </c>
      <c r="AF763" s="253"/>
      <c r="AG763" s="253" t="s">
        <v>57</v>
      </c>
      <c r="AH763" s="253" t="s">
        <v>57</v>
      </c>
      <c r="AI763" s="253" t="s">
        <v>57</v>
      </c>
      <c r="AJ763" s="253" t="s">
        <v>2385</v>
      </c>
      <c r="AK763" s="253" t="s">
        <v>57</v>
      </c>
      <c r="AL763" s="253" t="s">
        <v>57</v>
      </c>
      <c r="AM763" s="253" t="s">
        <v>57</v>
      </c>
      <c r="AN763" s="253" t="s">
        <v>57</v>
      </c>
      <c r="AO763" s="253" t="s">
        <v>57</v>
      </c>
      <c r="AP763" s="257" t="s">
        <v>4455</v>
      </c>
      <c r="AQ763" s="253" t="s">
        <v>57</v>
      </c>
      <c r="AR763" s="253" t="s">
        <v>57</v>
      </c>
      <c r="AS763" s="253" t="s">
        <v>57</v>
      </c>
      <c r="AT763" s="253" t="s">
        <v>57</v>
      </c>
      <c r="AU763" s="220" t="str">
        <f>IF(OR(AA763="NA"), "NA", IF(OR(AA763="Yes", AA763="yes"), "No", IF(AND(I763="Original", AA763="No"), "?", "")))</f>
        <v>NA</v>
      </c>
    </row>
    <row r="764" spans="1:49">
      <c r="A764" s="220">
        <v>763</v>
      </c>
      <c r="B764" s="253" t="s">
        <v>6836</v>
      </c>
      <c r="C764" s="253" t="s">
        <v>578</v>
      </c>
      <c r="D764" s="253">
        <v>2024</v>
      </c>
      <c r="E764" s="253" t="s">
        <v>579</v>
      </c>
      <c r="F764" s="253" t="s">
        <v>4460</v>
      </c>
      <c r="G764" s="258" t="s">
        <v>4461</v>
      </c>
      <c r="H764" s="255" t="s">
        <v>4462</v>
      </c>
      <c r="I764" s="253" t="s">
        <v>935</v>
      </c>
      <c r="J764" s="253">
        <v>24</v>
      </c>
      <c r="K764" s="253" t="s">
        <v>62</v>
      </c>
      <c r="L764" s="253" t="s">
        <v>62</v>
      </c>
      <c r="M764" s="253" t="s">
        <v>62</v>
      </c>
      <c r="N764" s="253" t="s">
        <v>56</v>
      </c>
      <c r="O764" s="253">
        <v>1</v>
      </c>
      <c r="P764" s="270" t="s">
        <v>438</v>
      </c>
      <c r="Q764" s="253" t="s">
        <v>4463</v>
      </c>
      <c r="R764" s="270" t="s">
        <v>4464</v>
      </c>
      <c r="S764" s="270" t="s">
        <v>56</v>
      </c>
      <c r="T764" s="270" t="s">
        <v>4465</v>
      </c>
      <c r="U764" s="270" t="s">
        <v>56</v>
      </c>
      <c r="V764" s="270" t="s">
        <v>4466</v>
      </c>
      <c r="W764" s="270" t="s">
        <v>56</v>
      </c>
      <c r="X764" s="270" t="s">
        <v>4467</v>
      </c>
      <c r="Y764" s="270" t="s">
        <v>56</v>
      </c>
      <c r="Z764" s="253" t="s">
        <v>4468</v>
      </c>
      <c r="AA764" s="253" t="s">
        <v>62</v>
      </c>
      <c r="AB764" s="253" t="s">
        <v>62</v>
      </c>
      <c r="AC764" s="253" t="s">
        <v>57</v>
      </c>
      <c r="AD764" s="253" t="s">
        <v>2385</v>
      </c>
      <c r="AE764" s="253" t="s">
        <v>57</v>
      </c>
      <c r="AF764" s="253"/>
      <c r="AG764" s="253" t="s">
        <v>56</v>
      </c>
      <c r="AH764" s="253">
        <v>200</v>
      </c>
      <c r="AI764" s="253" t="s">
        <v>56</v>
      </c>
      <c r="AJ764" s="253" t="s">
        <v>4436</v>
      </c>
      <c r="AK764" s="253" t="s">
        <v>62</v>
      </c>
      <c r="AL764" s="253" t="s">
        <v>57</v>
      </c>
      <c r="AM764" s="253" t="s">
        <v>57</v>
      </c>
      <c r="AN764" s="253" t="s">
        <v>57</v>
      </c>
      <c r="AO764" s="253" t="s">
        <v>57</v>
      </c>
      <c r="AP764" s="257" t="s">
        <v>4470</v>
      </c>
      <c r="AQ764" s="253" t="s">
        <v>57</v>
      </c>
      <c r="AR764" s="253" t="s">
        <v>57</v>
      </c>
      <c r="AS764" s="253">
        <v>200</v>
      </c>
      <c r="AT764" s="253" t="s">
        <v>57</v>
      </c>
      <c r="AU764" s="220" t="s">
        <v>62</v>
      </c>
    </row>
    <row r="765" spans="1:49">
      <c r="A765" s="220">
        <v>764</v>
      </c>
      <c r="B765" s="253" t="s">
        <v>6836</v>
      </c>
      <c r="C765" s="253" t="s">
        <v>578</v>
      </c>
      <c r="D765" s="253">
        <v>2024</v>
      </c>
      <c r="E765" s="253" t="s">
        <v>579</v>
      </c>
      <c r="F765" s="253" t="s">
        <v>4471</v>
      </c>
      <c r="G765" s="253" t="s">
        <v>4472</v>
      </c>
      <c r="H765" s="255" t="s">
        <v>4473</v>
      </c>
      <c r="I765" s="253" t="s">
        <v>935</v>
      </c>
      <c r="J765" s="253">
        <v>6</v>
      </c>
      <c r="K765" s="253" t="s">
        <v>62</v>
      </c>
      <c r="L765" s="253" t="s">
        <v>62</v>
      </c>
      <c r="M765" s="253" t="s">
        <v>62</v>
      </c>
      <c r="N765" s="253" t="s">
        <v>62</v>
      </c>
      <c r="O765" s="253" t="s">
        <v>57</v>
      </c>
      <c r="P765" s="253" t="s">
        <v>57</v>
      </c>
      <c r="Q765" s="253" t="s">
        <v>57</v>
      </c>
      <c r="R765" s="253" t="s">
        <v>57</v>
      </c>
      <c r="S765" s="253" t="s">
        <v>56</v>
      </c>
      <c r="T765" s="253" t="s">
        <v>4474</v>
      </c>
      <c r="U765" s="270" t="s">
        <v>56</v>
      </c>
      <c r="V765" s="270" t="s">
        <v>4475</v>
      </c>
      <c r="W765" s="270" t="s">
        <v>62</v>
      </c>
      <c r="X765" s="270" t="s">
        <v>57</v>
      </c>
      <c r="Y765" s="270" t="s">
        <v>57</v>
      </c>
      <c r="Z765" s="258" t="s">
        <v>4476</v>
      </c>
      <c r="AA765" s="270" t="s">
        <v>62</v>
      </c>
      <c r="AB765" s="270" t="s">
        <v>62</v>
      </c>
      <c r="AC765" s="270" t="s">
        <v>57</v>
      </c>
      <c r="AD765" s="270" t="s">
        <v>2385</v>
      </c>
      <c r="AE765" s="253" t="s">
        <v>57</v>
      </c>
      <c r="AF765" s="253"/>
      <c r="AG765" s="253" t="s">
        <v>56</v>
      </c>
      <c r="AH765" s="253">
        <v>58</v>
      </c>
      <c r="AI765" s="253" t="s">
        <v>56</v>
      </c>
      <c r="AJ765" s="253" t="s">
        <v>4436</v>
      </c>
      <c r="AK765" s="253" t="s">
        <v>62</v>
      </c>
      <c r="AL765" s="253" t="s">
        <v>57</v>
      </c>
      <c r="AM765" s="253" t="s">
        <v>57</v>
      </c>
      <c r="AN765" s="253" t="s">
        <v>57</v>
      </c>
      <c r="AO765" s="253" t="s">
        <v>57</v>
      </c>
      <c r="AP765" s="257" t="s">
        <v>4477</v>
      </c>
      <c r="AQ765" s="253" t="s">
        <v>57</v>
      </c>
      <c r="AR765" s="253" t="s">
        <v>57</v>
      </c>
      <c r="AS765" s="253">
        <v>47</v>
      </c>
      <c r="AT765" s="253">
        <v>11</v>
      </c>
      <c r="AU765" s="220" t="s">
        <v>62</v>
      </c>
    </row>
    <row r="766" spans="1:49">
      <c r="A766" s="220">
        <v>765</v>
      </c>
      <c r="B766" s="253" t="s">
        <v>6836</v>
      </c>
      <c r="C766" s="253" t="s">
        <v>578</v>
      </c>
      <c r="D766" s="253">
        <v>2024</v>
      </c>
      <c r="E766" s="253" t="s">
        <v>579</v>
      </c>
      <c r="F766" s="253" t="s">
        <v>671</v>
      </c>
      <c r="G766" s="258" t="s">
        <v>4478</v>
      </c>
      <c r="H766" s="255" t="s">
        <v>4479</v>
      </c>
      <c r="I766" s="253" t="s">
        <v>935</v>
      </c>
      <c r="J766" s="253">
        <v>6</v>
      </c>
      <c r="K766" s="253" t="s">
        <v>62</v>
      </c>
      <c r="L766" s="253" t="s">
        <v>62</v>
      </c>
      <c r="M766" s="253" t="s">
        <v>62</v>
      </c>
      <c r="N766" s="253" t="s">
        <v>62</v>
      </c>
      <c r="O766" s="253" t="s">
        <v>57</v>
      </c>
      <c r="P766" s="253" t="s">
        <v>57</v>
      </c>
      <c r="Q766" s="253" t="s">
        <v>57</v>
      </c>
      <c r="R766" s="253" t="s">
        <v>57</v>
      </c>
      <c r="S766" s="253" t="s">
        <v>62</v>
      </c>
      <c r="T766" s="253" t="s">
        <v>57</v>
      </c>
      <c r="U766" s="253" t="s">
        <v>62</v>
      </c>
      <c r="V766" s="258" t="s">
        <v>57</v>
      </c>
      <c r="W766" s="253" t="s">
        <v>62</v>
      </c>
      <c r="X766" s="253" t="s">
        <v>57</v>
      </c>
      <c r="Y766" s="253" t="s">
        <v>57</v>
      </c>
      <c r="Z766" s="253" t="s">
        <v>4480</v>
      </c>
      <c r="AA766" s="253" t="s">
        <v>62</v>
      </c>
      <c r="AB766" s="253" t="s">
        <v>62</v>
      </c>
      <c r="AC766" s="253" t="s">
        <v>57</v>
      </c>
      <c r="AD766" s="253" t="s">
        <v>2385</v>
      </c>
      <c r="AE766" s="253" t="s">
        <v>57</v>
      </c>
      <c r="AF766" s="253"/>
      <c r="AG766" s="253" t="s">
        <v>56</v>
      </c>
      <c r="AH766" s="253">
        <v>131</v>
      </c>
      <c r="AI766" s="253" t="s">
        <v>62</v>
      </c>
      <c r="AJ766" s="253" t="s">
        <v>2385</v>
      </c>
      <c r="AK766" s="253" t="s">
        <v>62</v>
      </c>
      <c r="AL766" s="253" t="s">
        <v>57</v>
      </c>
      <c r="AM766" s="253" t="s">
        <v>57</v>
      </c>
      <c r="AN766" s="253" t="s">
        <v>57</v>
      </c>
      <c r="AO766" s="253" t="s">
        <v>57</v>
      </c>
      <c r="AP766" s="257" t="s">
        <v>4481</v>
      </c>
      <c r="AQ766" s="253" t="s">
        <v>57</v>
      </c>
      <c r="AR766" s="253" t="s">
        <v>57</v>
      </c>
      <c r="AS766" s="253">
        <v>78</v>
      </c>
      <c r="AT766" s="253">
        <v>41</v>
      </c>
      <c r="AU766" s="220" t="s">
        <v>62</v>
      </c>
    </row>
    <row r="767" spans="1:49">
      <c r="A767" s="220">
        <v>766</v>
      </c>
      <c r="B767" s="253" t="s">
        <v>6836</v>
      </c>
      <c r="C767" s="253" t="s">
        <v>578</v>
      </c>
      <c r="D767" s="253">
        <v>2024</v>
      </c>
      <c r="E767" s="253" t="s">
        <v>579</v>
      </c>
      <c r="F767" s="253" t="s">
        <v>4482</v>
      </c>
      <c r="G767" s="258" t="s">
        <v>4483</v>
      </c>
      <c r="H767" s="255" t="s">
        <v>4484</v>
      </c>
      <c r="I767" s="253" t="s">
        <v>929</v>
      </c>
      <c r="J767" s="253">
        <v>14</v>
      </c>
      <c r="K767" s="253" t="s">
        <v>62</v>
      </c>
      <c r="L767" s="253" t="s">
        <v>62</v>
      </c>
      <c r="M767" s="253" t="s">
        <v>57</v>
      </c>
      <c r="N767" s="253" t="s">
        <v>57</v>
      </c>
      <c r="O767" s="253" t="s">
        <v>57</v>
      </c>
      <c r="P767" s="253" t="s">
        <v>57</v>
      </c>
      <c r="Q767" s="253" t="s">
        <v>57</v>
      </c>
      <c r="R767" s="253" t="s">
        <v>57</v>
      </c>
      <c r="S767" s="253" t="s">
        <v>57</v>
      </c>
      <c r="T767" s="253" t="s">
        <v>57</v>
      </c>
      <c r="U767" s="253" t="s">
        <v>57</v>
      </c>
      <c r="V767" s="253" t="s">
        <v>57</v>
      </c>
      <c r="W767" s="253" t="s">
        <v>57</v>
      </c>
      <c r="X767" s="253" t="s">
        <v>57</v>
      </c>
      <c r="Y767" s="253" t="s">
        <v>57</v>
      </c>
      <c r="Z767" s="253" t="s">
        <v>4485</v>
      </c>
      <c r="AA767" s="253" t="s">
        <v>57</v>
      </c>
      <c r="AB767" s="253" t="s">
        <v>57</v>
      </c>
      <c r="AC767" s="253" t="s">
        <v>57</v>
      </c>
      <c r="AD767" s="253" t="s">
        <v>2385</v>
      </c>
      <c r="AE767" s="253" t="s">
        <v>57</v>
      </c>
      <c r="AF767" s="253"/>
      <c r="AG767" s="253" t="s">
        <v>57</v>
      </c>
      <c r="AH767" s="253" t="s">
        <v>57</v>
      </c>
      <c r="AI767" s="253" t="s">
        <v>57</v>
      </c>
      <c r="AJ767" s="253" t="s">
        <v>2385</v>
      </c>
      <c r="AK767" s="253" t="s">
        <v>57</v>
      </c>
      <c r="AL767" s="253" t="s">
        <v>57</v>
      </c>
      <c r="AM767" s="253" t="s">
        <v>57</v>
      </c>
      <c r="AN767" s="253" t="s">
        <v>57</v>
      </c>
      <c r="AO767" s="253" t="s">
        <v>57</v>
      </c>
      <c r="AP767" s="257" t="s">
        <v>4486</v>
      </c>
      <c r="AQ767" s="253" t="s">
        <v>57</v>
      </c>
      <c r="AR767" s="253" t="s">
        <v>57</v>
      </c>
      <c r="AS767" s="253" t="s">
        <v>57</v>
      </c>
      <c r="AT767" s="253" t="s">
        <v>57</v>
      </c>
      <c r="AU767" s="220" t="str">
        <f t="shared" ref="AU767:AU787" si="35">IF(OR(AA767="NA"), "NA", IF(OR(AA767="Yes", AA767="yes"), "No", IF(AND(I767="Original", AA767="No"), "?", "")))</f>
        <v>NA</v>
      </c>
    </row>
    <row r="768" spans="1:49">
      <c r="A768" s="220">
        <v>767</v>
      </c>
      <c r="B768" s="253" t="s">
        <v>6836</v>
      </c>
      <c r="C768" s="253" t="s">
        <v>578</v>
      </c>
      <c r="D768" s="253">
        <v>2024</v>
      </c>
      <c r="E768" s="253" t="s">
        <v>579</v>
      </c>
      <c r="F768" s="253" t="s">
        <v>876</v>
      </c>
      <c r="G768" s="253" t="s">
        <v>4487</v>
      </c>
      <c r="H768" s="255" t="s">
        <v>4488</v>
      </c>
      <c r="I768" s="253" t="s">
        <v>4423</v>
      </c>
      <c r="J768" s="253">
        <v>25</v>
      </c>
      <c r="K768" s="253" t="s">
        <v>57</v>
      </c>
      <c r="L768" s="253" t="s">
        <v>57</v>
      </c>
      <c r="M768" s="253" t="s">
        <v>57</v>
      </c>
      <c r="N768" s="253" t="s">
        <v>57</v>
      </c>
      <c r="O768" s="253" t="s">
        <v>57</v>
      </c>
      <c r="P768" s="253" t="s">
        <v>57</v>
      </c>
      <c r="Q768" s="253" t="s">
        <v>57</v>
      </c>
      <c r="R768" s="253" t="s">
        <v>57</v>
      </c>
      <c r="S768" s="253" t="s">
        <v>57</v>
      </c>
      <c r="T768" s="253" t="s">
        <v>57</v>
      </c>
      <c r="U768" s="253" t="s">
        <v>57</v>
      </c>
      <c r="V768" s="253" t="s">
        <v>57</v>
      </c>
      <c r="W768" s="253" t="s">
        <v>57</v>
      </c>
      <c r="X768" s="253" t="s">
        <v>57</v>
      </c>
      <c r="Y768" s="253" t="s">
        <v>57</v>
      </c>
      <c r="Z768" s="253" t="s">
        <v>57</v>
      </c>
      <c r="AA768" s="253" t="s">
        <v>57</v>
      </c>
      <c r="AB768" s="253" t="s">
        <v>57</v>
      </c>
      <c r="AC768" s="253" t="s">
        <v>57</v>
      </c>
      <c r="AD768" s="253" t="s">
        <v>2385</v>
      </c>
      <c r="AE768" s="253" t="s">
        <v>57</v>
      </c>
      <c r="AF768" s="253"/>
      <c r="AG768" s="253" t="s">
        <v>57</v>
      </c>
      <c r="AH768" s="253" t="s">
        <v>57</v>
      </c>
      <c r="AI768" s="253" t="s">
        <v>57</v>
      </c>
      <c r="AJ768" s="253" t="s">
        <v>2385</v>
      </c>
      <c r="AK768" s="253" t="s">
        <v>57</v>
      </c>
      <c r="AL768" s="253" t="s">
        <v>57</v>
      </c>
      <c r="AM768" s="253" t="s">
        <v>57</v>
      </c>
      <c r="AN768" s="253" t="s">
        <v>57</v>
      </c>
      <c r="AO768" s="253" t="s">
        <v>57</v>
      </c>
      <c r="AP768" s="253" t="s">
        <v>4489</v>
      </c>
      <c r="AQ768" s="253" t="s">
        <v>57</v>
      </c>
      <c r="AR768" s="253" t="s">
        <v>57</v>
      </c>
      <c r="AS768" s="253" t="s">
        <v>57</v>
      </c>
      <c r="AT768" s="253" t="s">
        <v>57</v>
      </c>
      <c r="AU768" s="220" t="str">
        <f t="shared" si="35"/>
        <v>NA</v>
      </c>
    </row>
    <row r="769" spans="1:47">
      <c r="A769" s="220">
        <v>768</v>
      </c>
      <c r="B769" s="253" t="s">
        <v>6836</v>
      </c>
      <c r="C769" s="253" t="s">
        <v>578</v>
      </c>
      <c r="D769" s="253">
        <v>2024</v>
      </c>
      <c r="E769" s="253" t="s">
        <v>579</v>
      </c>
      <c r="F769" s="253" t="s">
        <v>4490</v>
      </c>
      <c r="G769" s="258" t="s">
        <v>4491</v>
      </c>
      <c r="H769" s="255" t="s">
        <v>4492</v>
      </c>
      <c r="I769" s="253" t="s">
        <v>945</v>
      </c>
      <c r="J769" s="253">
        <v>25</v>
      </c>
      <c r="K769" s="253" t="s">
        <v>57</v>
      </c>
      <c r="L769" s="253" t="s">
        <v>57</v>
      </c>
      <c r="M769" s="253" t="s">
        <v>57</v>
      </c>
      <c r="N769" s="253" t="s">
        <v>57</v>
      </c>
      <c r="O769" s="253" t="s">
        <v>57</v>
      </c>
      <c r="P769" s="253" t="s">
        <v>57</v>
      </c>
      <c r="Q769" s="253" t="s">
        <v>57</v>
      </c>
      <c r="R769" s="253" t="s">
        <v>57</v>
      </c>
      <c r="S769" s="253" t="s">
        <v>57</v>
      </c>
      <c r="T769" s="253" t="s">
        <v>57</v>
      </c>
      <c r="U769" s="253" t="s">
        <v>57</v>
      </c>
      <c r="V769" s="253" t="s">
        <v>57</v>
      </c>
      <c r="W769" s="253" t="s">
        <v>57</v>
      </c>
      <c r="X769" s="253" t="s">
        <v>57</v>
      </c>
      <c r="Y769" s="253" t="s">
        <v>57</v>
      </c>
      <c r="Z769" s="253" t="s">
        <v>57</v>
      </c>
      <c r="AA769" s="253" t="s">
        <v>57</v>
      </c>
      <c r="AB769" s="253" t="s">
        <v>57</v>
      </c>
      <c r="AC769" s="253" t="s">
        <v>57</v>
      </c>
      <c r="AD769" s="253" t="s">
        <v>2385</v>
      </c>
      <c r="AE769" s="253" t="s">
        <v>57</v>
      </c>
      <c r="AF769" s="253"/>
      <c r="AG769" s="253" t="s">
        <v>57</v>
      </c>
      <c r="AH769" s="253" t="s">
        <v>57</v>
      </c>
      <c r="AI769" s="253" t="s">
        <v>57</v>
      </c>
      <c r="AJ769" s="253" t="s">
        <v>2385</v>
      </c>
      <c r="AK769" s="253" t="s">
        <v>57</v>
      </c>
      <c r="AL769" s="253" t="s">
        <v>57</v>
      </c>
      <c r="AM769" s="253" t="s">
        <v>57</v>
      </c>
      <c r="AN769" s="253" t="s">
        <v>57</v>
      </c>
      <c r="AO769" s="253" t="s">
        <v>57</v>
      </c>
      <c r="AP769" s="253" t="s">
        <v>4489</v>
      </c>
      <c r="AQ769" s="253" t="s">
        <v>57</v>
      </c>
      <c r="AR769" s="253" t="s">
        <v>57</v>
      </c>
      <c r="AS769" s="253" t="s">
        <v>57</v>
      </c>
      <c r="AT769" s="253" t="s">
        <v>57</v>
      </c>
      <c r="AU769" s="220" t="str">
        <f t="shared" si="35"/>
        <v>NA</v>
      </c>
    </row>
    <row r="770" spans="1:47">
      <c r="A770" s="220">
        <v>769</v>
      </c>
      <c r="B770" s="253" t="s">
        <v>6836</v>
      </c>
      <c r="C770" s="253" t="s">
        <v>578</v>
      </c>
      <c r="D770" s="253">
        <v>2024</v>
      </c>
      <c r="E770" s="253" t="s">
        <v>579</v>
      </c>
      <c r="F770" s="253" t="s">
        <v>795</v>
      </c>
      <c r="G770" s="258" t="s">
        <v>4493</v>
      </c>
      <c r="H770" s="255" t="s">
        <v>4494</v>
      </c>
      <c r="I770" s="253" t="s">
        <v>4423</v>
      </c>
      <c r="J770" s="253">
        <v>25</v>
      </c>
      <c r="K770" s="253" t="s">
        <v>57</v>
      </c>
      <c r="L770" s="253" t="s">
        <v>57</v>
      </c>
      <c r="M770" s="253" t="s">
        <v>57</v>
      </c>
      <c r="N770" s="253" t="s">
        <v>57</v>
      </c>
      <c r="O770" s="253" t="s">
        <v>57</v>
      </c>
      <c r="P770" s="253" t="s">
        <v>57</v>
      </c>
      <c r="Q770" s="253" t="s">
        <v>57</v>
      </c>
      <c r="R770" s="253" t="s">
        <v>57</v>
      </c>
      <c r="S770" s="253" t="s">
        <v>57</v>
      </c>
      <c r="T770" s="253" t="s">
        <v>57</v>
      </c>
      <c r="U770" s="253" t="s">
        <v>57</v>
      </c>
      <c r="V770" s="253" t="s">
        <v>57</v>
      </c>
      <c r="W770" s="253" t="s">
        <v>57</v>
      </c>
      <c r="X770" s="253" t="s">
        <v>57</v>
      </c>
      <c r="Y770" s="253" t="s">
        <v>57</v>
      </c>
      <c r="Z770" s="253" t="s">
        <v>57</v>
      </c>
      <c r="AA770" s="253" t="s">
        <v>57</v>
      </c>
      <c r="AB770" s="253" t="s">
        <v>57</v>
      </c>
      <c r="AC770" s="253" t="s">
        <v>57</v>
      </c>
      <c r="AD770" s="253" t="s">
        <v>2385</v>
      </c>
      <c r="AE770" s="253" t="s">
        <v>57</v>
      </c>
      <c r="AF770" s="253"/>
      <c r="AG770" s="253" t="s">
        <v>57</v>
      </c>
      <c r="AH770" s="253" t="s">
        <v>57</v>
      </c>
      <c r="AI770" s="253" t="s">
        <v>57</v>
      </c>
      <c r="AJ770" s="253" t="s">
        <v>2385</v>
      </c>
      <c r="AK770" s="253" t="s">
        <v>57</v>
      </c>
      <c r="AL770" s="253" t="s">
        <v>57</v>
      </c>
      <c r="AM770" s="253" t="s">
        <v>57</v>
      </c>
      <c r="AN770" s="253" t="s">
        <v>57</v>
      </c>
      <c r="AO770" s="253" t="s">
        <v>57</v>
      </c>
      <c r="AP770" s="253" t="s">
        <v>4489</v>
      </c>
      <c r="AQ770" s="253" t="s">
        <v>57</v>
      </c>
      <c r="AR770" s="253" t="s">
        <v>57</v>
      </c>
      <c r="AS770" s="253" t="s">
        <v>57</v>
      </c>
      <c r="AT770" s="253" t="s">
        <v>57</v>
      </c>
      <c r="AU770" s="220" t="str">
        <f t="shared" si="35"/>
        <v>NA</v>
      </c>
    </row>
    <row r="771" spans="1:47">
      <c r="A771" s="220">
        <v>770</v>
      </c>
      <c r="B771" s="253" t="s">
        <v>6836</v>
      </c>
      <c r="C771" s="253" t="s">
        <v>578</v>
      </c>
      <c r="D771" s="253">
        <v>2024</v>
      </c>
      <c r="E771" s="253" t="s">
        <v>579</v>
      </c>
      <c r="F771" s="253" t="s">
        <v>4495</v>
      </c>
      <c r="G771" s="253" t="s">
        <v>4496</v>
      </c>
      <c r="H771" s="255" t="s">
        <v>4497</v>
      </c>
      <c r="I771" s="253" t="s">
        <v>945</v>
      </c>
      <c r="J771" s="253">
        <v>25</v>
      </c>
      <c r="K771" s="253" t="s">
        <v>57</v>
      </c>
      <c r="L771" s="253" t="s">
        <v>57</v>
      </c>
      <c r="M771" s="253" t="s">
        <v>57</v>
      </c>
      <c r="N771" s="253" t="s">
        <v>57</v>
      </c>
      <c r="O771" s="253" t="s">
        <v>57</v>
      </c>
      <c r="P771" s="253" t="s">
        <v>57</v>
      </c>
      <c r="Q771" s="253" t="s">
        <v>57</v>
      </c>
      <c r="R771" s="253" t="s">
        <v>57</v>
      </c>
      <c r="S771" s="253" t="s">
        <v>57</v>
      </c>
      <c r="T771" s="253" t="s">
        <v>57</v>
      </c>
      <c r="U771" s="253" t="s">
        <v>57</v>
      </c>
      <c r="V771" s="253" t="s">
        <v>57</v>
      </c>
      <c r="W771" s="253" t="s">
        <v>57</v>
      </c>
      <c r="X771" s="253" t="s">
        <v>57</v>
      </c>
      <c r="Y771" s="253" t="s">
        <v>57</v>
      </c>
      <c r="Z771" s="253" t="s">
        <v>4498</v>
      </c>
      <c r="AA771" s="253" t="s">
        <v>57</v>
      </c>
      <c r="AB771" s="253" t="s">
        <v>57</v>
      </c>
      <c r="AC771" s="253" t="s">
        <v>57</v>
      </c>
      <c r="AD771" s="253" t="s">
        <v>2385</v>
      </c>
      <c r="AE771" s="253" t="s">
        <v>57</v>
      </c>
      <c r="AF771" s="253"/>
      <c r="AG771" s="253" t="s">
        <v>57</v>
      </c>
      <c r="AH771" s="253" t="s">
        <v>57</v>
      </c>
      <c r="AI771" s="253" t="s">
        <v>57</v>
      </c>
      <c r="AJ771" s="253" t="s">
        <v>2385</v>
      </c>
      <c r="AK771" s="253" t="s">
        <v>57</v>
      </c>
      <c r="AL771" s="253" t="s">
        <v>57</v>
      </c>
      <c r="AM771" s="253" t="s">
        <v>57</v>
      </c>
      <c r="AN771" s="253" t="s">
        <v>57</v>
      </c>
      <c r="AO771" s="253" t="s">
        <v>57</v>
      </c>
      <c r="AP771" s="253" t="s">
        <v>4489</v>
      </c>
      <c r="AQ771" s="253" t="s">
        <v>57</v>
      </c>
      <c r="AR771" s="253" t="s">
        <v>57</v>
      </c>
      <c r="AS771" s="253" t="s">
        <v>57</v>
      </c>
      <c r="AT771" s="253" t="s">
        <v>57</v>
      </c>
      <c r="AU771" s="220" t="str">
        <f t="shared" si="35"/>
        <v>NA</v>
      </c>
    </row>
    <row r="772" spans="1:47">
      <c r="A772" s="220">
        <v>771</v>
      </c>
      <c r="B772" s="253" t="s">
        <v>6836</v>
      </c>
      <c r="C772" s="253" t="s">
        <v>578</v>
      </c>
      <c r="D772" s="253">
        <v>2024</v>
      </c>
      <c r="E772" s="253" t="s">
        <v>579</v>
      </c>
      <c r="F772" s="253" t="s">
        <v>795</v>
      </c>
      <c r="G772" s="258" t="s">
        <v>4499</v>
      </c>
      <c r="H772" s="258" t="s">
        <v>4500</v>
      </c>
      <c r="I772" s="253" t="s">
        <v>4423</v>
      </c>
      <c r="J772" s="253">
        <v>25</v>
      </c>
      <c r="K772" s="253" t="s">
        <v>57</v>
      </c>
      <c r="L772" s="253" t="s">
        <v>57</v>
      </c>
      <c r="M772" s="253" t="s">
        <v>57</v>
      </c>
      <c r="N772" s="253" t="s">
        <v>57</v>
      </c>
      <c r="O772" s="253" t="s">
        <v>57</v>
      </c>
      <c r="P772" s="253" t="s">
        <v>57</v>
      </c>
      <c r="Q772" s="253" t="s">
        <v>57</v>
      </c>
      <c r="R772" s="253" t="s">
        <v>57</v>
      </c>
      <c r="S772" s="253" t="s">
        <v>57</v>
      </c>
      <c r="T772" s="253" t="s">
        <v>57</v>
      </c>
      <c r="U772" s="253" t="s">
        <v>57</v>
      </c>
      <c r="V772" s="253" t="s">
        <v>57</v>
      </c>
      <c r="W772" s="253" t="s">
        <v>57</v>
      </c>
      <c r="X772" s="253" t="s">
        <v>57</v>
      </c>
      <c r="Y772" s="253" t="s">
        <v>57</v>
      </c>
      <c r="Z772" s="253" t="s">
        <v>57</v>
      </c>
      <c r="AA772" s="253" t="s">
        <v>57</v>
      </c>
      <c r="AB772" s="253" t="s">
        <v>57</v>
      </c>
      <c r="AC772" s="253" t="s">
        <v>57</v>
      </c>
      <c r="AD772" s="253" t="s">
        <v>2385</v>
      </c>
      <c r="AE772" s="253" t="s">
        <v>57</v>
      </c>
      <c r="AF772" s="253"/>
      <c r="AG772" s="253" t="s">
        <v>57</v>
      </c>
      <c r="AH772" s="253" t="s">
        <v>57</v>
      </c>
      <c r="AI772" s="253" t="s">
        <v>57</v>
      </c>
      <c r="AJ772" s="253" t="s">
        <v>2385</v>
      </c>
      <c r="AK772" s="253" t="s">
        <v>57</v>
      </c>
      <c r="AL772" s="253" t="s">
        <v>57</v>
      </c>
      <c r="AM772" s="253" t="s">
        <v>57</v>
      </c>
      <c r="AN772" s="253" t="s">
        <v>57</v>
      </c>
      <c r="AO772" s="253" t="s">
        <v>57</v>
      </c>
      <c r="AP772" s="253" t="s">
        <v>4489</v>
      </c>
      <c r="AQ772" s="253" t="s">
        <v>57</v>
      </c>
      <c r="AR772" s="253" t="s">
        <v>57</v>
      </c>
      <c r="AS772" s="253" t="s">
        <v>57</v>
      </c>
      <c r="AT772" s="253" t="s">
        <v>57</v>
      </c>
      <c r="AU772" s="220" t="str">
        <f t="shared" si="35"/>
        <v>NA</v>
      </c>
    </row>
    <row r="773" spans="1:47">
      <c r="A773" s="220">
        <v>772</v>
      </c>
      <c r="B773" s="253" t="s">
        <v>6836</v>
      </c>
      <c r="C773" s="253" t="s">
        <v>578</v>
      </c>
      <c r="D773" s="253">
        <v>2024</v>
      </c>
      <c r="E773" s="253" t="s">
        <v>579</v>
      </c>
      <c r="F773" s="253" t="s">
        <v>4501</v>
      </c>
      <c r="G773" s="258" t="s">
        <v>4502</v>
      </c>
      <c r="H773" s="258" t="s">
        <v>4503</v>
      </c>
      <c r="I773" s="253" t="s">
        <v>945</v>
      </c>
      <c r="J773" s="253">
        <v>25</v>
      </c>
      <c r="K773" s="253" t="s">
        <v>57</v>
      </c>
      <c r="L773" s="253" t="s">
        <v>57</v>
      </c>
      <c r="M773" s="253" t="s">
        <v>57</v>
      </c>
      <c r="N773" s="253" t="s">
        <v>57</v>
      </c>
      <c r="O773" s="253" t="s">
        <v>57</v>
      </c>
      <c r="P773" s="253" t="s">
        <v>57</v>
      </c>
      <c r="Q773" s="253" t="s">
        <v>57</v>
      </c>
      <c r="R773" s="253" t="s">
        <v>57</v>
      </c>
      <c r="S773" s="253" t="s">
        <v>57</v>
      </c>
      <c r="T773" s="253" t="s">
        <v>57</v>
      </c>
      <c r="U773" s="253" t="s">
        <v>57</v>
      </c>
      <c r="V773" s="253" t="s">
        <v>57</v>
      </c>
      <c r="W773" s="253" t="s">
        <v>57</v>
      </c>
      <c r="X773" s="253" t="s">
        <v>57</v>
      </c>
      <c r="Y773" s="253" t="s">
        <v>57</v>
      </c>
      <c r="Z773" s="258" t="s">
        <v>4504</v>
      </c>
      <c r="AA773" s="253" t="s">
        <v>57</v>
      </c>
      <c r="AB773" s="253" t="s">
        <v>57</v>
      </c>
      <c r="AC773" s="253" t="s">
        <v>57</v>
      </c>
      <c r="AD773" s="253" t="s">
        <v>2385</v>
      </c>
      <c r="AE773" s="253" t="s">
        <v>57</v>
      </c>
      <c r="AF773" s="253"/>
      <c r="AG773" s="253" t="s">
        <v>57</v>
      </c>
      <c r="AH773" s="253" t="s">
        <v>57</v>
      </c>
      <c r="AI773" s="253" t="s">
        <v>57</v>
      </c>
      <c r="AJ773" s="253" t="s">
        <v>2385</v>
      </c>
      <c r="AK773" s="253" t="s">
        <v>57</v>
      </c>
      <c r="AL773" s="253" t="s">
        <v>57</v>
      </c>
      <c r="AM773" s="253" t="s">
        <v>57</v>
      </c>
      <c r="AN773" s="253" t="s">
        <v>57</v>
      </c>
      <c r="AO773" s="253" t="s">
        <v>57</v>
      </c>
      <c r="AP773" s="253" t="s">
        <v>4489</v>
      </c>
      <c r="AQ773" s="253" t="s">
        <v>57</v>
      </c>
      <c r="AR773" s="253" t="s">
        <v>57</v>
      </c>
      <c r="AS773" s="253" t="s">
        <v>57</v>
      </c>
      <c r="AT773" s="253" t="s">
        <v>57</v>
      </c>
      <c r="AU773" s="220" t="str">
        <f t="shared" si="35"/>
        <v>NA</v>
      </c>
    </row>
    <row r="774" spans="1:47">
      <c r="A774" s="220">
        <v>773</v>
      </c>
      <c r="B774" s="253" t="s">
        <v>6836</v>
      </c>
      <c r="C774" s="253" t="s">
        <v>578</v>
      </c>
      <c r="D774" s="253">
        <v>2024</v>
      </c>
      <c r="E774" s="253" t="s">
        <v>579</v>
      </c>
      <c r="F774" s="253" t="s">
        <v>638</v>
      </c>
      <c r="G774" s="253" t="s">
        <v>4505</v>
      </c>
      <c r="H774" s="255" t="s">
        <v>4506</v>
      </c>
      <c r="I774" s="253" t="s">
        <v>4423</v>
      </c>
      <c r="J774" s="253">
        <v>25</v>
      </c>
      <c r="K774" s="253" t="s">
        <v>57</v>
      </c>
      <c r="L774" s="253" t="s">
        <v>57</v>
      </c>
      <c r="M774" s="253" t="s">
        <v>57</v>
      </c>
      <c r="N774" s="253" t="s">
        <v>57</v>
      </c>
      <c r="O774" s="253" t="s">
        <v>57</v>
      </c>
      <c r="P774" s="253" t="s">
        <v>57</v>
      </c>
      <c r="Q774" s="253" t="s">
        <v>57</v>
      </c>
      <c r="R774" s="253" t="s">
        <v>57</v>
      </c>
      <c r="S774" s="253" t="s">
        <v>57</v>
      </c>
      <c r="T774" s="253" t="s">
        <v>57</v>
      </c>
      <c r="U774" s="253" t="s">
        <v>57</v>
      </c>
      <c r="V774" s="253" t="s">
        <v>57</v>
      </c>
      <c r="W774" s="253" t="s">
        <v>57</v>
      </c>
      <c r="X774" s="253" t="s">
        <v>57</v>
      </c>
      <c r="Y774" s="253" t="s">
        <v>57</v>
      </c>
      <c r="Z774" s="253" t="s">
        <v>57</v>
      </c>
      <c r="AA774" s="253" t="s">
        <v>57</v>
      </c>
      <c r="AB774" s="253" t="s">
        <v>57</v>
      </c>
      <c r="AC774" s="253" t="s">
        <v>57</v>
      </c>
      <c r="AD774" s="253" t="s">
        <v>2385</v>
      </c>
      <c r="AE774" s="253" t="s">
        <v>57</v>
      </c>
      <c r="AF774" s="253"/>
      <c r="AG774" s="253" t="s">
        <v>57</v>
      </c>
      <c r="AH774" s="253" t="s">
        <v>57</v>
      </c>
      <c r="AI774" s="253" t="s">
        <v>57</v>
      </c>
      <c r="AJ774" s="253" t="s">
        <v>2385</v>
      </c>
      <c r="AK774" s="253" t="s">
        <v>57</v>
      </c>
      <c r="AL774" s="253" t="s">
        <v>57</v>
      </c>
      <c r="AM774" s="253" t="s">
        <v>57</v>
      </c>
      <c r="AN774" s="253" t="s">
        <v>57</v>
      </c>
      <c r="AO774" s="253" t="s">
        <v>57</v>
      </c>
      <c r="AP774" s="253" t="s">
        <v>4470</v>
      </c>
      <c r="AQ774" s="253" t="s">
        <v>57</v>
      </c>
      <c r="AR774" s="253" t="s">
        <v>57</v>
      </c>
      <c r="AS774" s="253" t="s">
        <v>57</v>
      </c>
      <c r="AT774" s="253" t="s">
        <v>57</v>
      </c>
      <c r="AU774" s="220" t="str">
        <f t="shared" si="35"/>
        <v>NA</v>
      </c>
    </row>
    <row r="775" spans="1:47">
      <c r="A775" s="220">
        <v>774</v>
      </c>
      <c r="B775" s="253" t="s">
        <v>6836</v>
      </c>
      <c r="C775" s="253" t="s">
        <v>578</v>
      </c>
      <c r="D775" s="253">
        <v>2024</v>
      </c>
      <c r="E775" s="253" t="s">
        <v>579</v>
      </c>
      <c r="F775" s="253" t="s">
        <v>482</v>
      </c>
      <c r="G775" s="258" t="s">
        <v>4507</v>
      </c>
      <c r="H775" s="258" t="s">
        <v>4508</v>
      </c>
      <c r="I775" s="253" t="s">
        <v>945</v>
      </c>
      <c r="J775" s="253">
        <v>25</v>
      </c>
      <c r="K775" s="253" t="s">
        <v>57</v>
      </c>
      <c r="L775" s="253" t="s">
        <v>57</v>
      </c>
      <c r="M775" s="253" t="s">
        <v>57</v>
      </c>
      <c r="N775" s="253" t="s">
        <v>57</v>
      </c>
      <c r="O775" s="253" t="s">
        <v>57</v>
      </c>
      <c r="P775" s="253" t="s">
        <v>57</v>
      </c>
      <c r="Q775" s="253" t="s">
        <v>57</v>
      </c>
      <c r="R775" s="253" t="s">
        <v>57</v>
      </c>
      <c r="S775" s="253" t="s">
        <v>57</v>
      </c>
      <c r="T775" s="253" t="s">
        <v>57</v>
      </c>
      <c r="U775" s="253" t="s">
        <v>57</v>
      </c>
      <c r="V775" s="253" t="s">
        <v>57</v>
      </c>
      <c r="W775" s="253" t="s">
        <v>57</v>
      </c>
      <c r="X775" s="253" t="s">
        <v>57</v>
      </c>
      <c r="Y775" s="253" t="s">
        <v>57</v>
      </c>
      <c r="Z775" s="253" t="s">
        <v>57</v>
      </c>
      <c r="AA775" s="253" t="s">
        <v>57</v>
      </c>
      <c r="AB775" s="253" t="s">
        <v>57</v>
      </c>
      <c r="AC775" s="253" t="s">
        <v>57</v>
      </c>
      <c r="AD775" s="253" t="s">
        <v>2385</v>
      </c>
      <c r="AE775" s="253" t="s">
        <v>57</v>
      </c>
      <c r="AF775" s="253"/>
      <c r="AG775" s="253" t="s">
        <v>57</v>
      </c>
      <c r="AH775" s="253" t="s">
        <v>57</v>
      </c>
      <c r="AI775" s="253" t="s">
        <v>57</v>
      </c>
      <c r="AJ775" s="253" t="s">
        <v>2385</v>
      </c>
      <c r="AK775" s="253" t="s">
        <v>57</v>
      </c>
      <c r="AL775" s="253" t="s">
        <v>57</v>
      </c>
      <c r="AM775" s="253" t="s">
        <v>57</v>
      </c>
      <c r="AN775" s="253" t="s">
        <v>57</v>
      </c>
      <c r="AO775" s="253" t="s">
        <v>57</v>
      </c>
      <c r="AP775" s="253" t="s">
        <v>4489</v>
      </c>
      <c r="AQ775" s="253" t="s">
        <v>57</v>
      </c>
      <c r="AR775" s="253" t="s">
        <v>57</v>
      </c>
      <c r="AS775" s="253" t="s">
        <v>57</v>
      </c>
      <c r="AT775" s="253" t="s">
        <v>57</v>
      </c>
      <c r="AU775" s="220" t="str">
        <f t="shared" si="35"/>
        <v>NA</v>
      </c>
    </row>
    <row r="776" spans="1:47">
      <c r="A776" s="220">
        <v>775</v>
      </c>
      <c r="B776" s="253" t="s">
        <v>6836</v>
      </c>
      <c r="C776" s="253" t="s">
        <v>578</v>
      </c>
      <c r="D776" s="253">
        <v>2024</v>
      </c>
      <c r="E776" s="253" t="s">
        <v>579</v>
      </c>
      <c r="F776" s="253" t="s">
        <v>4509</v>
      </c>
      <c r="G776" s="258" t="s">
        <v>4510</v>
      </c>
      <c r="H776" s="255" t="s">
        <v>4511</v>
      </c>
      <c r="I776" s="253" t="s">
        <v>4423</v>
      </c>
      <c r="J776" s="253">
        <v>25</v>
      </c>
      <c r="K776" s="253" t="s">
        <v>57</v>
      </c>
      <c r="L776" s="253" t="s">
        <v>57</v>
      </c>
      <c r="M776" s="253" t="s">
        <v>57</v>
      </c>
      <c r="N776" s="253" t="s">
        <v>57</v>
      </c>
      <c r="O776" s="253" t="s">
        <v>57</v>
      </c>
      <c r="P776" s="253" t="s">
        <v>57</v>
      </c>
      <c r="Q776" s="253" t="s">
        <v>57</v>
      </c>
      <c r="R776" s="253" t="s">
        <v>57</v>
      </c>
      <c r="S776" s="253" t="s">
        <v>57</v>
      </c>
      <c r="T776" s="253" t="s">
        <v>57</v>
      </c>
      <c r="U776" s="253" t="s">
        <v>57</v>
      </c>
      <c r="V776" s="253" t="s">
        <v>57</v>
      </c>
      <c r="W776" s="253" t="s">
        <v>57</v>
      </c>
      <c r="X776" s="253" t="s">
        <v>57</v>
      </c>
      <c r="Y776" s="253" t="s">
        <v>57</v>
      </c>
      <c r="Z776" s="253" t="s">
        <v>57</v>
      </c>
      <c r="AA776" s="253" t="s">
        <v>57</v>
      </c>
      <c r="AB776" s="253" t="s">
        <v>57</v>
      </c>
      <c r="AC776" s="253" t="s">
        <v>57</v>
      </c>
      <c r="AD776" s="253" t="s">
        <v>2385</v>
      </c>
      <c r="AE776" s="253" t="s">
        <v>57</v>
      </c>
      <c r="AF776" s="253"/>
      <c r="AG776" s="253" t="s">
        <v>57</v>
      </c>
      <c r="AH776" s="253" t="s">
        <v>57</v>
      </c>
      <c r="AI776" s="253" t="s">
        <v>57</v>
      </c>
      <c r="AJ776" s="253" t="s">
        <v>2385</v>
      </c>
      <c r="AK776" s="253" t="s">
        <v>57</v>
      </c>
      <c r="AL776" s="253" t="s">
        <v>57</v>
      </c>
      <c r="AM776" s="253" t="s">
        <v>57</v>
      </c>
      <c r="AN776" s="253" t="s">
        <v>57</v>
      </c>
      <c r="AO776" s="253" t="s">
        <v>57</v>
      </c>
      <c r="AP776" s="253" t="s">
        <v>4486</v>
      </c>
      <c r="AQ776" s="253" t="s">
        <v>57</v>
      </c>
      <c r="AR776" s="253" t="s">
        <v>57</v>
      </c>
      <c r="AS776" s="253" t="s">
        <v>57</v>
      </c>
      <c r="AT776" s="253" t="s">
        <v>57</v>
      </c>
      <c r="AU776" s="220" t="str">
        <f t="shared" si="35"/>
        <v>NA</v>
      </c>
    </row>
    <row r="777" spans="1:47">
      <c r="A777" s="220">
        <v>776</v>
      </c>
      <c r="B777" s="253" t="s">
        <v>6836</v>
      </c>
      <c r="C777" s="253" t="s">
        <v>578</v>
      </c>
      <c r="D777" s="253">
        <v>2024</v>
      </c>
      <c r="E777" s="253" t="s">
        <v>579</v>
      </c>
      <c r="F777" s="253" t="s">
        <v>4512</v>
      </c>
      <c r="G777" s="258" t="s">
        <v>4513</v>
      </c>
      <c r="H777" s="255" t="s">
        <v>4514</v>
      </c>
      <c r="I777" s="253" t="s">
        <v>4423</v>
      </c>
      <c r="J777" s="253">
        <v>25</v>
      </c>
      <c r="K777" s="253" t="s">
        <v>57</v>
      </c>
      <c r="L777" s="253" t="s">
        <v>57</v>
      </c>
      <c r="M777" s="253" t="s">
        <v>57</v>
      </c>
      <c r="N777" s="253" t="s">
        <v>57</v>
      </c>
      <c r="O777" s="253" t="s">
        <v>57</v>
      </c>
      <c r="P777" s="253" t="s">
        <v>57</v>
      </c>
      <c r="Q777" s="253" t="s">
        <v>57</v>
      </c>
      <c r="R777" s="253" t="s">
        <v>57</v>
      </c>
      <c r="S777" s="253" t="s">
        <v>57</v>
      </c>
      <c r="T777" s="253" t="s">
        <v>57</v>
      </c>
      <c r="U777" s="253" t="s">
        <v>57</v>
      </c>
      <c r="V777" s="253" t="s">
        <v>57</v>
      </c>
      <c r="W777" s="253" t="s">
        <v>57</v>
      </c>
      <c r="X777" s="253" t="s">
        <v>57</v>
      </c>
      <c r="Y777" s="253" t="s">
        <v>57</v>
      </c>
      <c r="Z777" s="253" t="s">
        <v>57</v>
      </c>
      <c r="AA777" s="253" t="s">
        <v>57</v>
      </c>
      <c r="AB777" s="253" t="s">
        <v>57</v>
      </c>
      <c r="AC777" s="253" t="s">
        <v>57</v>
      </c>
      <c r="AD777" s="253" t="s">
        <v>2385</v>
      </c>
      <c r="AE777" s="253" t="s">
        <v>57</v>
      </c>
      <c r="AF777" s="253"/>
      <c r="AG777" s="253" t="s">
        <v>57</v>
      </c>
      <c r="AH777" s="253" t="s">
        <v>57</v>
      </c>
      <c r="AI777" s="253" t="s">
        <v>57</v>
      </c>
      <c r="AJ777" s="253" t="s">
        <v>2385</v>
      </c>
      <c r="AK777" s="253" t="s">
        <v>57</v>
      </c>
      <c r="AL777" s="253" t="s">
        <v>57</v>
      </c>
      <c r="AM777" s="253" t="s">
        <v>57</v>
      </c>
      <c r="AN777" s="253" t="s">
        <v>57</v>
      </c>
      <c r="AO777" s="253" t="s">
        <v>57</v>
      </c>
      <c r="AP777" s="253" t="s">
        <v>4470</v>
      </c>
      <c r="AQ777" s="253" t="s">
        <v>57</v>
      </c>
      <c r="AR777" s="253" t="s">
        <v>57</v>
      </c>
      <c r="AS777" s="253" t="s">
        <v>57</v>
      </c>
      <c r="AT777" s="253" t="s">
        <v>57</v>
      </c>
      <c r="AU777" s="220" t="str">
        <f t="shared" si="35"/>
        <v>NA</v>
      </c>
    </row>
    <row r="778" spans="1:47">
      <c r="A778" s="220">
        <v>777</v>
      </c>
      <c r="B778" s="253" t="s">
        <v>6836</v>
      </c>
      <c r="C778" s="253" t="s">
        <v>578</v>
      </c>
      <c r="D778" s="253">
        <v>2024</v>
      </c>
      <c r="E778" s="253" t="s">
        <v>579</v>
      </c>
      <c r="F778" s="253" t="s">
        <v>743</v>
      </c>
      <c r="G778" s="253" t="s">
        <v>4515</v>
      </c>
      <c r="H778" s="255" t="s">
        <v>4516</v>
      </c>
      <c r="I778" s="253" t="s">
        <v>945</v>
      </c>
      <c r="J778" s="253">
        <v>25</v>
      </c>
      <c r="K778" s="253" t="s">
        <v>57</v>
      </c>
      <c r="L778" s="253" t="s">
        <v>57</v>
      </c>
      <c r="M778" s="253" t="s">
        <v>57</v>
      </c>
      <c r="N778" s="253" t="s">
        <v>57</v>
      </c>
      <c r="O778" s="253" t="s">
        <v>57</v>
      </c>
      <c r="P778" s="253" t="s">
        <v>57</v>
      </c>
      <c r="Q778" s="253" t="s">
        <v>57</v>
      </c>
      <c r="R778" s="253" t="s">
        <v>57</v>
      </c>
      <c r="S778" s="253" t="s">
        <v>57</v>
      </c>
      <c r="T778" s="253" t="s">
        <v>57</v>
      </c>
      <c r="U778" s="253" t="s">
        <v>57</v>
      </c>
      <c r="V778" s="253" t="s">
        <v>57</v>
      </c>
      <c r="W778" s="253" t="s">
        <v>57</v>
      </c>
      <c r="X778" s="253" t="s">
        <v>57</v>
      </c>
      <c r="Y778" s="253" t="s">
        <v>57</v>
      </c>
      <c r="Z778" s="253" t="s">
        <v>57</v>
      </c>
      <c r="AA778" s="253" t="s">
        <v>57</v>
      </c>
      <c r="AB778" s="253" t="s">
        <v>57</v>
      </c>
      <c r="AC778" s="253" t="s">
        <v>57</v>
      </c>
      <c r="AD778" s="253" t="s">
        <v>2385</v>
      </c>
      <c r="AE778" s="253" t="s">
        <v>57</v>
      </c>
      <c r="AF778" s="253"/>
      <c r="AG778" s="253" t="s">
        <v>57</v>
      </c>
      <c r="AH778" s="253" t="s">
        <v>57</v>
      </c>
      <c r="AI778" s="253" t="s">
        <v>57</v>
      </c>
      <c r="AJ778" s="253" t="s">
        <v>2385</v>
      </c>
      <c r="AK778" s="253" t="s">
        <v>57</v>
      </c>
      <c r="AL778" s="253" t="s">
        <v>57</v>
      </c>
      <c r="AM778" s="253" t="s">
        <v>57</v>
      </c>
      <c r="AN778" s="253" t="s">
        <v>57</v>
      </c>
      <c r="AO778" s="253" t="s">
        <v>57</v>
      </c>
      <c r="AP778" s="253" t="s">
        <v>4517</v>
      </c>
      <c r="AQ778" s="253" t="s">
        <v>57</v>
      </c>
      <c r="AR778" s="253" t="s">
        <v>57</v>
      </c>
      <c r="AS778" s="253" t="s">
        <v>57</v>
      </c>
      <c r="AT778" s="253" t="s">
        <v>57</v>
      </c>
      <c r="AU778" s="220" t="str">
        <f t="shared" si="35"/>
        <v>NA</v>
      </c>
    </row>
    <row r="779" spans="1:47">
      <c r="A779" s="220">
        <v>778</v>
      </c>
      <c r="B779" s="253" t="s">
        <v>6836</v>
      </c>
      <c r="C779" s="253" t="s">
        <v>578</v>
      </c>
      <c r="D779" s="253">
        <v>2024</v>
      </c>
      <c r="E779" s="253" t="s">
        <v>579</v>
      </c>
      <c r="F779" s="253" t="s">
        <v>4518</v>
      </c>
      <c r="G779" s="253" t="s">
        <v>4519</v>
      </c>
      <c r="H779" s="255" t="s">
        <v>4520</v>
      </c>
      <c r="I779" s="253" t="s">
        <v>945</v>
      </c>
      <c r="J779" s="253">
        <v>25</v>
      </c>
      <c r="K779" s="253" t="s">
        <v>57</v>
      </c>
      <c r="L779" s="253" t="s">
        <v>57</v>
      </c>
      <c r="M779" s="253" t="s">
        <v>57</v>
      </c>
      <c r="N779" s="253" t="s">
        <v>57</v>
      </c>
      <c r="O779" s="253" t="s">
        <v>57</v>
      </c>
      <c r="P779" s="253" t="s">
        <v>57</v>
      </c>
      <c r="Q779" s="253" t="s">
        <v>57</v>
      </c>
      <c r="R779" s="253" t="s">
        <v>57</v>
      </c>
      <c r="S779" s="253" t="s">
        <v>57</v>
      </c>
      <c r="T779" s="253" t="s">
        <v>57</v>
      </c>
      <c r="U779" s="253" t="s">
        <v>57</v>
      </c>
      <c r="V779" s="253" t="s">
        <v>57</v>
      </c>
      <c r="W779" s="253" t="s">
        <v>57</v>
      </c>
      <c r="X779" s="253" t="s">
        <v>57</v>
      </c>
      <c r="Y779" s="253" t="s">
        <v>57</v>
      </c>
      <c r="Z779" s="253" t="s">
        <v>57</v>
      </c>
      <c r="AA779" s="253" t="s">
        <v>57</v>
      </c>
      <c r="AB779" s="253" t="s">
        <v>57</v>
      </c>
      <c r="AC779" s="253" t="s">
        <v>57</v>
      </c>
      <c r="AD779" s="253" t="s">
        <v>2385</v>
      </c>
      <c r="AE779" s="253" t="s">
        <v>57</v>
      </c>
      <c r="AF779" s="253"/>
      <c r="AG779" s="253" t="s">
        <v>57</v>
      </c>
      <c r="AH779" s="253" t="s">
        <v>57</v>
      </c>
      <c r="AI779" s="253" t="s">
        <v>57</v>
      </c>
      <c r="AJ779" s="253" t="s">
        <v>2385</v>
      </c>
      <c r="AK779" s="253" t="s">
        <v>57</v>
      </c>
      <c r="AL779" s="253" t="s">
        <v>57</v>
      </c>
      <c r="AM779" s="253" t="s">
        <v>57</v>
      </c>
      <c r="AN779" s="253" t="s">
        <v>57</v>
      </c>
      <c r="AO779" s="253" t="s">
        <v>57</v>
      </c>
      <c r="AP779" s="253" t="s">
        <v>4521</v>
      </c>
      <c r="AQ779" s="253" t="s">
        <v>57</v>
      </c>
      <c r="AR779" s="253" t="s">
        <v>57</v>
      </c>
      <c r="AS779" s="253" t="s">
        <v>57</v>
      </c>
      <c r="AT779" s="253" t="s">
        <v>57</v>
      </c>
      <c r="AU779" s="220" t="str">
        <f t="shared" si="35"/>
        <v>NA</v>
      </c>
    </row>
    <row r="780" spans="1:47">
      <c r="A780" s="220">
        <v>779</v>
      </c>
      <c r="B780" s="253" t="s">
        <v>6836</v>
      </c>
      <c r="C780" s="253" t="s">
        <v>578</v>
      </c>
      <c r="D780" s="253">
        <v>2024</v>
      </c>
      <c r="E780" s="253" t="s">
        <v>579</v>
      </c>
      <c r="F780" s="253" t="s">
        <v>4522</v>
      </c>
      <c r="G780" s="258" t="s">
        <v>4523</v>
      </c>
      <c r="H780" s="255" t="s">
        <v>4524</v>
      </c>
      <c r="I780" s="253" t="s">
        <v>975</v>
      </c>
      <c r="J780" s="253">
        <v>25</v>
      </c>
      <c r="K780" s="253" t="s">
        <v>57</v>
      </c>
      <c r="L780" s="253" t="s">
        <v>57</v>
      </c>
      <c r="M780" s="253" t="s">
        <v>57</v>
      </c>
      <c r="N780" s="253" t="s">
        <v>57</v>
      </c>
      <c r="O780" s="253" t="s">
        <v>57</v>
      </c>
      <c r="P780" s="253" t="s">
        <v>57</v>
      </c>
      <c r="Q780" s="253" t="s">
        <v>57</v>
      </c>
      <c r="R780" s="253" t="s">
        <v>57</v>
      </c>
      <c r="S780" s="253" t="s">
        <v>57</v>
      </c>
      <c r="T780" s="253" t="s">
        <v>57</v>
      </c>
      <c r="U780" s="253" t="s">
        <v>57</v>
      </c>
      <c r="V780" s="253" t="s">
        <v>57</v>
      </c>
      <c r="W780" s="253" t="s">
        <v>57</v>
      </c>
      <c r="X780" s="253" t="s">
        <v>57</v>
      </c>
      <c r="Y780" s="253" t="s">
        <v>57</v>
      </c>
      <c r="Z780" s="253" t="s">
        <v>57</v>
      </c>
      <c r="AA780" s="253" t="s">
        <v>57</v>
      </c>
      <c r="AB780" s="253" t="s">
        <v>57</v>
      </c>
      <c r="AC780" s="253" t="s">
        <v>57</v>
      </c>
      <c r="AD780" s="253" t="s">
        <v>2385</v>
      </c>
      <c r="AE780" s="253" t="s">
        <v>57</v>
      </c>
      <c r="AF780" s="253"/>
      <c r="AG780" s="253" t="s">
        <v>57</v>
      </c>
      <c r="AH780" s="253" t="s">
        <v>57</v>
      </c>
      <c r="AI780" s="253" t="s">
        <v>57</v>
      </c>
      <c r="AJ780" s="253" t="s">
        <v>2385</v>
      </c>
      <c r="AK780" s="253" t="s">
        <v>57</v>
      </c>
      <c r="AL780" s="253" t="s">
        <v>57</v>
      </c>
      <c r="AM780" s="253" t="s">
        <v>57</v>
      </c>
      <c r="AN780" s="253" t="s">
        <v>57</v>
      </c>
      <c r="AO780" s="253" t="s">
        <v>57</v>
      </c>
      <c r="AP780" s="253" t="s">
        <v>4486</v>
      </c>
      <c r="AQ780" s="253" t="s">
        <v>57</v>
      </c>
      <c r="AR780" s="253" t="s">
        <v>57</v>
      </c>
      <c r="AS780" s="253" t="s">
        <v>57</v>
      </c>
      <c r="AT780" s="253" t="s">
        <v>57</v>
      </c>
      <c r="AU780" s="220" t="str">
        <f t="shared" si="35"/>
        <v>NA</v>
      </c>
    </row>
    <row r="781" spans="1:47">
      <c r="A781" s="220">
        <v>780</v>
      </c>
      <c r="B781" s="253" t="s">
        <v>6836</v>
      </c>
      <c r="C781" s="253" t="s">
        <v>578</v>
      </c>
      <c r="D781" s="253">
        <v>2024</v>
      </c>
      <c r="E781" s="253" t="s">
        <v>579</v>
      </c>
      <c r="F781" s="253" t="s">
        <v>4525</v>
      </c>
      <c r="G781" s="253" t="s">
        <v>4526</v>
      </c>
      <c r="H781" s="255" t="s">
        <v>4527</v>
      </c>
      <c r="I781" s="253" t="s">
        <v>4421</v>
      </c>
      <c r="J781" s="253">
        <v>25</v>
      </c>
      <c r="K781" s="253" t="s">
        <v>57</v>
      </c>
      <c r="L781" s="253" t="s">
        <v>57</v>
      </c>
      <c r="M781" s="253" t="s">
        <v>57</v>
      </c>
      <c r="N781" s="253" t="s">
        <v>57</v>
      </c>
      <c r="O781" s="253" t="s">
        <v>57</v>
      </c>
      <c r="P781" s="253" t="s">
        <v>57</v>
      </c>
      <c r="Q781" s="253" t="s">
        <v>57</v>
      </c>
      <c r="R781" s="253" t="s">
        <v>57</v>
      </c>
      <c r="S781" s="253" t="s">
        <v>57</v>
      </c>
      <c r="T781" s="253" t="s">
        <v>57</v>
      </c>
      <c r="U781" s="253" t="s">
        <v>57</v>
      </c>
      <c r="V781" s="253" t="s">
        <v>57</v>
      </c>
      <c r="W781" s="253" t="s">
        <v>57</v>
      </c>
      <c r="X781" s="253" t="s">
        <v>57</v>
      </c>
      <c r="Y781" s="253" t="s">
        <v>57</v>
      </c>
      <c r="Z781" s="253" t="s">
        <v>57</v>
      </c>
      <c r="AA781" s="253" t="s">
        <v>57</v>
      </c>
      <c r="AB781" s="253" t="s">
        <v>57</v>
      </c>
      <c r="AC781" s="253" t="s">
        <v>57</v>
      </c>
      <c r="AD781" s="253" t="s">
        <v>2385</v>
      </c>
      <c r="AE781" s="253" t="s">
        <v>57</v>
      </c>
      <c r="AF781" s="253"/>
      <c r="AG781" s="253" t="s">
        <v>57</v>
      </c>
      <c r="AH781" s="253" t="s">
        <v>57</v>
      </c>
      <c r="AI781" s="253" t="s">
        <v>57</v>
      </c>
      <c r="AJ781" s="253" t="s">
        <v>2385</v>
      </c>
      <c r="AK781" s="253" t="s">
        <v>57</v>
      </c>
      <c r="AL781" s="253" t="s">
        <v>57</v>
      </c>
      <c r="AM781" s="253" t="s">
        <v>57</v>
      </c>
      <c r="AN781" s="253" t="s">
        <v>57</v>
      </c>
      <c r="AO781" s="253" t="s">
        <v>57</v>
      </c>
      <c r="AP781" s="253" t="s">
        <v>4486</v>
      </c>
      <c r="AQ781" s="253" t="s">
        <v>57</v>
      </c>
      <c r="AR781" s="253" t="s">
        <v>57</v>
      </c>
      <c r="AS781" s="253" t="s">
        <v>57</v>
      </c>
      <c r="AT781" s="253" t="s">
        <v>57</v>
      </c>
      <c r="AU781" s="220" t="str">
        <f t="shared" si="35"/>
        <v>NA</v>
      </c>
    </row>
    <row r="782" spans="1:47">
      <c r="A782" s="220">
        <v>781</v>
      </c>
      <c r="B782" s="253" t="s">
        <v>6836</v>
      </c>
      <c r="C782" s="253" t="s">
        <v>578</v>
      </c>
      <c r="D782" s="253">
        <v>2024</v>
      </c>
      <c r="E782" s="253" t="s">
        <v>579</v>
      </c>
      <c r="F782" s="253" t="s">
        <v>4528</v>
      </c>
      <c r="G782" s="258" t="s">
        <v>4529</v>
      </c>
      <c r="H782" s="255" t="s">
        <v>4530</v>
      </c>
      <c r="I782" s="253" t="s">
        <v>4421</v>
      </c>
      <c r="J782" s="253">
        <v>25</v>
      </c>
      <c r="K782" s="253" t="s">
        <v>57</v>
      </c>
      <c r="L782" s="253" t="s">
        <v>57</v>
      </c>
      <c r="M782" s="253" t="s">
        <v>57</v>
      </c>
      <c r="N782" s="253" t="s">
        <v>57</v>
      </c>
      <c r="O782" s="253" t="s">
        <v>57</v>
      </c>
      <c r="P782" s="253" t="s">
        <v>57</v>
      </c>
      <c r="Q782" s="253" t="s">
        <v>57</v>
      </c>
      <c r="R782" s="253" t="s">
        <v>57</v>
      </c>
      <c r="S782" s="253" t="s">
        <v>57</v>
      </c>
      <c r="T782" s="253" t="s">
        <v>57</v>
      </c>
      <c r="U782" s="253" t="s">
        <v>57</v>
      </c>
      <c r="V782" s="253" t="s">
        <v>57</v>
      </c>
      <c r="W782" s="253" t="s">
        <v>57</v>
      </c>
      <c r="X782" s="253" t="s">
        <v>57</v>
      </c>
      <c r="Y782" s="253" t="s">
        <v>57</v>
      </c>
      <c r="Z782" s="253" t="s">
        <v>57</v>
      </c>
      <c r="AA782" s="253" t="s">
        <v>57</v>
      </c>
      <c r="AB782" s="253" t="s">
        <v>57</v>
      </c>
      <c r="AC782" s="253" t="s">
        <v>57</v>
      </c>
      <c r="AD782" s="253" t="s">
        <v>2385</v>
      </c>
      <c r="AE782" s="253" t="s">
        <v>57</v>
      </c>
      <c r="AF782" s="253"/>
      <c r="AG782" s="253" t="s">
        <v>57</v>
      </c>
      <c r="AH782" s="253" t="s">
        <v>57</v>
      </c>
      <c r="AI782" s="253" t="s">
        <v>57</v>
      </c>
      <c r="AJ782" s="253" t="s">
        <v>2385</v>
      </c>
      <c r="AK782" s="253" t="s">
        <v>57</v>
      </c>
      <c r="AL782" s="253" t="s">
        <v>57</v>
      </c>
      <c r="AM782" s="253" t="s">
        <v>57</v>
      </c>
      <c r="AN782" s="253" t="s">
        <v>57</v>
      </c>
      <c r="AO782" s="253" t="s">
        <v>57</v>
      </c>
      <c r="AP782" s="253" t="s">
        <v>4481</v>
      </c>
      <c r="AQ782" s="253" t="s">
        <v>57</v>
      </c>
      <c r="AR782" s="253" t="s">
        <v>57</v>
      </c>
      <c r="AS782" s="253" t="s">
        <v>57</v>
      </c>
      <c r="AT782" s="253" t="s">
        <v>57</v>
      </c>
      <c r="AU782" s="220" t="str">
        <f t="shared" si="35"/>
        <v>NA</v>
      </c>
    </row>
    <row r="783" spans="1:47">
      <c r="A783" s="220">
        <v>782</v>
      </c>
      <c r="B783" s="253" t="s">
        <v>6836</v>
      </c>
      <c r="C783" s="253" t="s">
        <v>578</v>
      </c>
      <c r="D783" s="253">
        <v>2024</v>
      </c>
      <c r="E783" s="253" t="s">
        <v>661</v>
      </c>
      <c r="F783" s="253" t="s">
        <v>4531</v>
      </c>
      <c r="G783" s="253" t="s">
        <v>4532</v>
      </c>
      <c r="H783" s="255" t="s">
        <v>4533</v>
      </c>
      <c r="I783" s="253" t="s">
        <v>926</v>
      </c>
      <c r="J783" s="253">
        <v>6</v>
      </c>
      <c r="K783" s="253" t="s">
        <v>57</v>
      </c>
      <c r="L783" s="253" t="s">
        <v>57</v>
      </c>
      <c r="M783" s="253" t="s">
        <v>57</v>
      </c>
      <c r="N783" s="253" t="s">
        <v>57</v>
      </c>
      <c r="O783" s="253" t="s">
        <v>57</v>
      </c>
      <c r="P783" s="253" t="s">
        <v>57</v>
      </c>
      <c r="Q783" s="253" t="s">
        <v>57</v>
      </c>
      <c r="R783" s="253" t="s">
        <v>57</v>
      </c>
      <c r="S783" s="253" t="s">
        <v>57</v>
      </c>
      <c r="T783" s="253" t="s">
        <v>57</v>
      </c>
      <c r="U783" s="253" t="s">
        <v>57</v>
      </c>
      <c r="V783" s="253" t="s">
        <v>57</v>
      </c>
      <c r="W783" s="253" t="s">
        <v>57</v>
      </c>
      <c r="X783" s="253" t="s">
        <v>57</v>
      </c>
      <c r="Y783" s="253" t="s">
        <v>57</v>
      </c>
      <c r="Z783" s="253" t="s">
        <v>4534</v>
      </c>
      <c r="AA783" s="253" t="s">
        <v>57</v>
      </c>
      <c r="AB783" s="253" t="s">
        <v>57</v>
      </c>
      <c r="AC783" s="253" t="s">
        <v>57</v>
      </c>
      <c r="AD783" s="253" t="s">
        <v>2385</v>
      </c>
      <c r="AE783" s="253" t="s">
        <v>57</v>
      </c>
      <c r="AF783" s="253"/>
      <c r="AG783" s="253" t="s">
        <v>57</v>
      </c>
      <c r="AH783" s="253" t="s">
        <v>57</v>
      </c>
      <c r="AI783" s="253" t="s">
        <v>57</v>
      </c>
      <c r="AJ783" s="253" t="s">
        <v>2385</v>
      </c>
      <c r="AK783" s="253" t="s">
        <v>57</v>
      </c>
      <c r="AL783" s="253" t="s">
        <v>57</v>
      </c>
      <c r="AM783" s="253" t="s">
        <v>57</v>
      </c>
      <c r="AN783" s="253" t="s">
        <v>57</v>
      </c>
      <c r="AO783" s="253" t="s">
        <v>57</v>
      </c>
      <c r="AP783" s="253" t="s">
        <v>4470</v>
      </c>
      <c r="AQ783" s="253" t="s">
        <v>57</v>
      </c>
      <c r="AR783" s="253" t="s">
        <v>57</v>
      </c>
      <c r="AS783" s="253" t="s">
        <v>57</v>
      </c>
      <c r="AT783" s="253" t="s">
        <v>57</v>
      </c>
      <c r="AU783" s="220" t="str">
        <f t="shared" si="35"/>
        <v>NA</v>
      </c>
    </row>
    <row r="784" spans="1:47">
      <c r="A784" s="220">
        <v>783</v>
      </c>
      <c r="B784" s="253" t="s">
        <v>6836</v>
      </c>
      <c r="C784" s="253" t="s">
        <v>578</v>
      </c>
      <c r="D784" s="253">
        <v>2024</v>
      </c>
      <c r="E784" s="253" t="s">
        <v>661</v>
      </c>
      <c r="F784" s="253" t="s">
        <v>4535</v>
      </c>
      <c r="G784" s="253" t="s">
        <v>4536</v>
      </c>
      <c r="H784" s="255" t="s">
        <v>4537</v>
      </c>
      <c r="I784" s="253" t="s">
        <v>926</v>
      </c>
      <c r="J784" s="253">
        <v>25</v>
      </c>
      <c r="K784" s="253" t="s">
        <v>57</v>
      </c>
      <c r="L784" s="253" t="s">
        <v>57</v>
      </c>
      <c r="M784" s="253" t="s">
        <v>57</v>
      </c>
      <c r="N784" s="253" t="s">
        <v>57</v>
      </c>
      <c r="O784" s="253" t="s">
        <v>57</v>
      </c>
      <c r="P784" s="253" t="s">
        <v>57</v>
      </c>
      <c r="Q784" s="253" t="s">
        <v>57</v>
      </c>
      <c r="R784" s="253" t="s">
        <v>57</v>
      </c>
      <c r="S784" s="253" t="s">
        <v>57</v>
      </c>
      <c r="T784" s="253" t="s">
        <v>57</v>
      </c>
      <c r="U784" s="253" t="s">
        <v>57</v>
      </c>
      <c r="V784" s="253" t="s">
        <v>57</v>
      </c>
      <c r="W784" s="253" t="s">
        <v>57</v>
      </c>
      <c r="X784" s="253" t="s">
        <v>57</v>
      </c>
      <c r="Y784" s="253" t="s">
        <v>57</v>
      </c>
      <c r="Z784" s="253" t="s">
        <v>589</v>
      </c>
      <c r="AA784" s="253" t="s">
        <v>57</v>
      </c>
      <c r="AB784" s="253" t="s">
        <v>57</v>
      </c>
      <c r="AC784" s="253" t="s">
        <v>57</v>
      </c>
      <c r="AD784" s="253" t="s">
        <v>2385</v>
      </c>
      <c r="AE784" s="253" t="s">
        <v>57</v>
      </c>
      <c r="AF784" s="253"/>
      <c r="AG784" s="253" t="s">
        <v>57</v>
      </c>
      <c r="AH784" s="253" t="s">
        <v>57</v>
      </c>
      <c r="AI784" s="253" t="s">
        <v>57</v>
      </c>
      <c r="AJ784" s="253" t="s">
        <v>2385</v>
      </c>
      <c r="AK784" s="253" t="s">
        <v>57</v>
      </c>
      <c r="AL784" s="253" t="s">
        <v>57</v>
      </c>
      <c r="AM784" s="253" t="s">
        <v>57</v>
      </c>
      <c r="AN784" s="253" t="s">
        <v>57</v>
      </c>
      <c r="AO784" s="253" t="s">
        <v>57</v>
      </c>
      <c r="AP784" s="253" t="s">
        <v>4538</v>
      </c>
      <c r="AQ784" s="253" t="s">
        <v>57</v>
      </c>
      <c r="AR784" s="253" t="s">
        <v>57</v>
      </c>
      <c r="AS784" s="253" t="s">
        <v>57</v>
      </c>
      <c r="AT784" s="253" t="s">
        <v>57</v>
      </c>
      <c r="AU784" s="220" t="str">
        <f t="shared" si="35"/>
        <v>NA</v>
      </c>
    </row>
    <row r="785" spans="1:47">
      <c r="A785" s="220">
        <v>784</v>
      </c>
      <c r="B785" s="253" t="s">
        <v>6836</v>
      </c>
      <c r="C785" s="253" t="s">
        <v>578</v>
      </c>
      <c r="D785" s="253">
        <v>2024</v>
      </c>
      <c r="E785" s="253" t="s">
        <v>661</v>
      </c>
      <c r="F785" s="253" t="s">
        <v>4539</v>
      </c>
      <c r="G785" s="253" t="s">
        <v>4540</v>
      </c>
      <c r="H785" s="253" t="s">
        <v>4541</v>
      </c>
      <c r="I785" s="253" t="s">
        <v>929</v>
      </c>
      <c r="J785" s="253">
        <v>17</v>
      </c>
      <c r="K785" s="253" t="s">
        <v>62</v>
      </c>
      <c r="L785" s="253" t="s">
        <v>62</v>
      </c>
      <c r="M785" s="253" t="s">
        <v>57</v>
      </c>
      <c r="N785" s="253" t="s">
        <v>57</v>
      </c>
      <c r="O785" s="253" t="s">
        <v>57</v>
      </c>
      <c r="P785" s="253" t="s">
        <v>57</v>
      </c>
      <c r="Q785" s="253" t="s">
        <v>57</v>
      </c>
      <c r="R785" s="253" t="s">
        <v>57</v>
      </c>
      <c r="S785" s="253" t="s">
        <v>57</v>
      </c>
      <c r="T785" s="253" t="s">
        <v>57</v>
      </c>
      <c r="U785" s="253" t="s">
        <v>57</v>
      </c>
      <c r="V785" s="253" t="s">
        <v>57</v>
      </c>
      <c r="W785" s="253" t="s">
        <v>57</v>
      </c>
      <c r="X785" s="253" t="s">
        <v>57</v>
      </c>
      <c r="Y785" s="253" t="s">
        <v>57</v>
      </c>
      <c r="Z785" s="253" t="s">
        <v>57</v>
      </c>
      <c r="AA785" s="253" t="s">
        <v>57</v>
      </c>
      <c r="AB785" s="253" t="s">
        <v>57</v>
      </c>
      <c r="AC785" s="253" t="s">
        <v>57</v>
      </c>
      <c r="AD785" s="253" t="s">
        <v>2385</v>
      </c>
      <c r="AE785" s="253" t="s">
        <v>57</v>
      </c>
      <c r="AF785" s="253"/>
      <c r="AG785" s="253" t="s">
        <v>57</v>
      </c>
      <c r="AH785" s="253" t="s">
        <v>57</v>
      </c>
      <c r="AI785" s="253" t="s">
        <v>57</v>
      </c>
      <c r="AJ785" s="253" t="s">
        <v>2385</v>
      </c>
      <c r="AK785" s="253" t="s">
        <v>57</v>
      </c>
      <c r="AL785" s="253" t="s">
        <v>57</v>
      </c>
      <c r="AM785" s="253" t="s">
        <v>57</v>
      </c>
      <c r="AN785" s="253" t="s">
        <v>57</v>
      </c>
      <c r="AO785" s="259" t="s">
        <v>57</v>
      </c>
      <c r="AP785" s="259" t="s">
        <v>4542</v>
      </c>
      <c r="AQ785" s="253" t="s">
        <v>57</v>
      </c>
      <c r="AR785" s="253" t="s">
        <v>57</v>
      </c>
      <c r="AS785" s="253" t="s">
        <v>57</v>
      </c>
      <c r="AT785" s="253" t="s">
        <v>57</v>
      </c>
      <c r="AU785" s="220" t="str">
        <f t="shared" si="35"/>
        <v>NA</v>
      </c>
    </row>
    <row r="786" spans="1:47">
      <c r="A786" s="220">
        <v>785</v>
      </c>
      <c r="B786" s="253" t="s">
        <v>6836</v>
      </c>
      <c r="C786" s="253" t="s">
        <v>578</v>
      </c>
      <c r="D786" s="253">
        <v>2024</v>
      </c>
      <c r="E786" s="253" t="s">
        <v>661</v>
      </c>
      <c r="F786" s="253" t="s">
        <v>4543</v>
      </c>
      <c r="G786" s="258" t="s">
        <v>4544</v>
      </c>
      <c r="H786" s="255" t="s">
        <v>4545</v>
      </c>
      <c r="I786" s="253" t="s">
        <v>929</v>
      </c>
      <c r="J786" s="253">
        <v>3</v>
      </c>
      <c r="K786" s="253" t="s">
        <v>56</v>
      </c>
      <c r="L786" s="253" t="s">
        <v>56</v>
      </c>
      <c r="M786" s="253" t="s">
        <v>57</v>
      </c>
      <c r="N786" s="253" t="s">
        <v>57</v>
      </c>
      <c r="O786" s="253" t="s">
        <v>57</v>
      </c>
      <c r="P786" s="253" t="s">
        <v>57</v>
      </c>
      <c r="Q786" s="253" t="s">
        <v>57</v>
      </c>
      <c r="R786" s="253" t="s">
        <v>57</v>
      </c>
      <c r="S786" s="253" t="s">
        <v>57</v>
      </c>
      <c r="T786" s="253" t="s">
        <v>57</v>
      </c>
      <c r="U786" s="253" t="s">
        <v>57</v>
      </c>
      <c r="V786" s="253" t="s">
        <v>57</v>
      </c>
      <c r="W786" s="253" t="s">
        <v>57</v>
      </c>
      <c r="X786" s="253" t="s">
        <v>57</v>
      </c>
      <c r="Y786" s="253" t="s">
        <v>57</v>
      </c>
      <c r="Z786" s="258" t="s">
        <v>57</v>
      </c>
      <c r="AA786" s="253" t="s">
        <v>57</v>
      </c>
      <c r="AB786" s="253" t="s">
        <v>57</v>
      </c>
      <c r="AC786" s="253" t="s">
        <v>57</v>
      </c>
      <c r="AD786" s="253" t="s">
        <v>2385</v>
      </c>
      <c r="AE786" s="253" t="s">
        <v>57</v>
      </c>
      <c r="AF786" s="253"/>
      <c r="AG786" s="253" t="s">
        <v>57</v>
      </c>
      <c r="AH786" s="253" t="s">
        <v>57</v>
      </c>
      <c r="AI786" s="253" t="s">
        <v>57</v>
      </c>
      <c r="AJ786" s="253" t="s">
        <v>2385</v>
      </c>
      <c r="AK786" s="253" t="s">
        <v>57</v>
      </c>
      <c r="AL786" s="253" t="s">
        <v>57</v>
      </c>
      <c r="AM786" s="253" t="s">
        <v>57</v>
      </c>
      <c r="AN786" s="253" t="s">
        <v>57</v>
      </c>
      <c r="AO786" s="259" t="s">
        <v>57</v>
      </c>
      <c r="AP786" s="259" t="s">
        <v>57</v>
      </c>
      <c r="AQ786" s="253" t="s">
        <v>57</v>
      </c>
      <c r="AR786" s="253" t="s">
        <v>57</v>
      </c>
      <c r="AS786" s="253" t="s">
        <v>57</v>
      </c>
      <c r="AT786" s="253" t="s">
        <v>57</v>
      </c>
      <c r="AU786" s="220" t="str">
        <f t="shared" si="35"/>
        <v>NA</v>
      </c>
    </row>
    <row r="787" spans="1:47">
      <c r="A787" s="220">
        <v>786</v>
      </c>
      <c r="B787" s="253" t="s">
        <v>6836</v>
      </c>
      <c r="C787" s="253" t="s">
        <v>578</v>
      </c>
      <c r="D787" s="253">
        <v>2024</v>
      </c>
      <c r="E787" s="253" t="s">
        <v>661</v>
      </c>
      <c r="F787" s="253" t="s">
        <v>4546</v>
      </c>
      <c r="G787" s="258" t="s">
        <v>4547</v>
      </c>
      <c r="H787" s="255" t="s">
        <v>4548</v>
      </c>
      <c r="I787" s="253" t="s">
        <v>929</v>
      </c>
      <c r="J787" s="253">
        <v>21</v>
      </c>
      <c r="K787" s="253" t="s">
        <v>56</v>
      </c>
      <c r="L787" s="253" t="s">
        <v>56</v>
      </c>
      <c r="M787" s="253" t="s">
        <v>57</v>
      </c>
      <c r="N787" s="253" t="s">
        <v>57</v>
      </c>
      <c r="O787" s="253" t="s">
        <v>57</v>
      </c>
      <c r="P787" s="253" t="s">
        <v>57</v>
      </c>
      <c r="Q787" s="253" t="s">
        <v>57</v>
      </c>
      <c r="R787" s="253" t="s">
        <v>57</v>
      </c>
      <c r="S787" s="253" t="s">
        <v>57</v>
      </c>
      <c r="T787" s="253" t="s">
        <v>57</v>
      </c>
      <c r="U787" s="253" t="s">
        <v>57</v>
      </c>
      <c r="V787" s="253" t="s">
        <v>57</v>
      </c>
      <c r="W787" s="253" t="s">
        <v>57</v>
      </c>
      <c r="X787" s="253" t="s">
        <v>57</v>
      </c>
      <c r="Y787" s="253" t="s">
        <v>57</v>
      </c>
      <c r="Z787" s="258" t="s">
        <v>57</v>
      </c>
      <c r="AA787" s="253" t="s">
        <v>57</v>
      </c>
      <c r="AB787" s="253" t="s">
        <v>57</v>
      </c>
      <c r="AC787" s="253" t="s">
        <v>57</v>
      </c>
      <c r="AD787" s="253" t="s">
        <v>2385</v>
      </c>
      <c r="AE787" s="253" t="s">
        <v>57</v>
      </c>
      <c r="AF787" s="253"/>
      <c r="AG787" s="253" t="s">
        <v>57</v>
      </c>
      <c r="AH787" s="253" t="s">
        <v>57</v>
      </c>
      <c r="AI787" s="253" t="s">
        <v>57</v>
      </c>
      <c r="AJ787" s="253" t="s">
        <v>2385</v>
      </c>
      <c r="AK787" s="253" t="s">
        <v>57</v>
      </c>
      <c r="AL787" s="253" t="s">
        <v>57</v>
      </c>
      <c r="AM787" s="253" t="s">
        <v>57</v>
      </c>
      <c r="AN787" s="253" t="s">
        <v>57</v>
      </c>
      <c r="AO787" s="259" t="s">
        <v>57</v>
      </c>
      <c r="AP787" s="259" t="s">
        <v>57</v>
      </c>
      <c r="AQ787" s="253" t="s">
        <v>57</v>
      </c>
      <c r="AR787" s="253" t="s">
        <v>57</v>
      </c>
      <c r="AS787" s="253" t="s">
        <v>57</v>
      </c>
      <c r="AT787" s="253" t="s">
        <v>57</v>
      </c>
      <c r="AU787" s="220" t="str">
        <f t="shared" si="35"/>
        <v>NA</v>
      </c>
    </row>
    <row r="788" spans="1:47">
      <c r="A788" s="220">
        <v>787</v>
      </c>
      <c r="B788" s="253" t="s">
        <v>6836</v>
      </c>
      <c r="C788" s="253" t="s">
        <v>578</v>
      </c>
      <c r="D788" s="253">
        <v>2024</v>
      </c>
      <c r="E788" s="253" t="s">
        <v>661</v>
      </c>
      <c r="F788" s="253" t="s">
        <v>4054</v>
      </c>
      <c r="G788" s="253" t="s">
        <v>4549</v>
      </c>
      <c r="H788" s="255" t="s">
        <v>4550</v>
      </c>
      <c r="I788" s="253" t="s">
        <v>935</v>
      </c>
      <c r="J788" s="253">
        <v>14</v>
      </c>
      <c r="K788" s="253" t="s">
        <v>62</v>
      </c>
      <c r="L788" s="253" t="s">
        <v>62</v>
      </c>
      <c r="M788" s="253" t="s">
        <v>62</v>
      </c>
      <c r="N788" s="253" t="s">
        <v>56</v>
      </c>
      <c r="O788" s="253">
        <v>1</v>
      </c>
      <c r="P788" s="253" t="s">
        <v>170</v>
      </c>
      <c r="Q788" s="253" t="s">
        <v>4551</v>
      </c>
      <c r="R788" s="253" t="s">
        <v>4552</v>
      </c>
      <c r="S788" s="253" t="s">
        <v>56</v>
      </c>
      <c r="T788" s="253" t="s">
        <v>4553</v>
      </c>
      <c r="U788" s="270" t="s">
        <v>56</v>
      </c>
      <c r="V788" s="253" t="s">
        <v>4554</v>
      </c>
      <c r="W788" s="253" t="s">
        <v>62</v>
      </c>
      <c r="X788" s="253" t="s">
        <v>57</v>
      </c>
      <c r="Y788" s="253" t="s">
        <v>57</v>
      </c>
      <c r="Z788" s="253" t="s">
        <v>4555</v>
      </c>
      <c r="AA788" s="253" t="s">
        <v>62</v>
      </c>
      <c r="AB788" s="253" t="s">
        <v>62</v>
      </c>
      <c r="AC788" s="253" t="s">
        <v>57</v>
      </c>
      <c r="AD788" s="253" t="s">
        <v>2385</v>
      </c>
      <c r="AE788" s="253" t="s">
        <v>57</v>
      </c>
      <c r="AF788" s="253"/>
      <c r="AG788" s="253" t="s">
        <v>56</v>
      </c>
      <c r="AH788" s="253">
        <v>210</v>
      </c>
      <c r="AI788" s="270" t="s">
        <v>56</v>
      </c>
      <c r="AJ788" s="270" t="s">
        <v>174</v>
      </c>
      <c r="AK788" s="253" t="s">
        <v>62</v>
      </c>
      <c r="AL788" s="253" t="s">
        <v>57</v>
      </c>
      <c r="AM788" s="253" t="s">
        <v>57</v>
      </c>
      <c r="AN788" s="253" t="s">
        <v>57</v>
      </c>
      <c r="AO788" s="259" t="s">
        <v>57</v>
      </c>
      <c r="AP788" s="259" t="s">
        <v>4556</v>
      </c>
      <c r="AQ788" s="253" t="s">
        <v>57</v>
      </c>
      <c r="AR788" s="253" t="s">
        <v>57</v>
      </c>
      <c r="AS788" s="253">
        <v>137</v>
      </c>
      <c r="AT788" s="253">
        <v>72</v>
      </c>
      <c r="AU788" s="220" t="s">
        <v>62</v>
      </c>
    </row>
    <row r="789" spans="1:47">
      <c r="A789" s="220">
        <v>788</v>
      </c>
      <c r="B789" s="253" t="s">
        <v>6836</v>
      </c>
      <c r="C789" s="253" t="s">
        <v>578</v>
      </c>
      <c r="D789" s="253">
        <v>2024</v>
      </c>
      <c r="E789" s="253" t="s">
        <v>661</v>
      </c>
      <c r="F789" s="253" t="s">
        <v>4557</v>
      </c>
      <c r="G789" s="271" t="s">
        <v>4558</v>
      </c>
      <c r="H789" s="255" t="s">
        <v>4559</v>
      </c>
      <c r="I789" s="253" t="s">
        <v>935</v>
      </c>
      <c r="J789" s="253">
        <v>24</v>
      </c>
      <c r="K789" s="253" t="s">
        <v>62</v>
      </c>
      <c r="L789" s="253" t="s">
        <v>62</v>
      </c>
      <c r="M789" s="253" t="s">
        <v>62</v>
      </c>
      <c r="N789" s="270" t="s">
        <v>56</v>
      </c>
      <c r="O789" s="270">
        <v>2</v>
      </c>
      <c r="P789" s="270" t="s">
        <v>170</v>
      </c>
      <c r="Q789" s="270" t="s">
        <v>4560</v>
      </c>
      <c r="R789" s="270" t="s">
        <v>4561</v>
      </c>
      <c r="S789" s="253" t="s">
        <v>56</v>
      </c>
      <c r="T789" s="253" t="s">
        <v>4562</v>
      </c>
      <c r="U789" s="270" t="s">
        <v>56</v>
      </c>
      <c r="V789" s="253" t="s">
        <v>4563</v>
      </c>
      <c r="W789" s="253" t="s">
        <v>62</v>
      </c>
      <c r="X789" s="253" t="s">
        <v>57</v>
      </c>
      <c r="Y789" s="253" t="s">
        <v>57</v>
      </c>
      <c r="Z789" s="253" t="s">
        <v>4564</v>
      </c>
      <c r="AA789" s="270" t="s">
        <v>62</v>
      </c>
      <c r="AB789" s="270" t="s">
        <v>62</v>
      </c>
      <c r="AC789" s="270" t="s">
        <v>57</v>
      </c>
      <c r="AD789" s="270" t="s">
        <v>2385</v>
      </c>
      <c r="AE789" s="253" t="s">
        <v>57</v>
      </c>
      <c r="AF789" s="253"/>
      <c r="AG789" s="253" t="s">
        <v>56</v>
      </c>
      <c r="AH789" s="253">
        <v>100</v>
      </c>
      <c r="AI789" s="253" t="s">
        <v>56</v>
      </c>
      <c r="AJ789" s="253" t="s">
        <v>4436</v>
      </c>
      <c r="AK789" s="253" t="s">
        <v>62</v>
      </c>
      <c r="AL789" s="253" t="s">
        <v>57</v>
      </c>
      <c r="AM789" s="253" t="s">
        <v>57</v>
      </c>
      <c r="AN789" s="253" t="s">
        <v>57</v>
      </c>
      <c r="AO789" s="253" t="s">
        <v>57</v>
      </c>
      <c r="AP789" s="259" t="s">
        <v>4556</v>
      </c>
      <c r="AQ789" s="253" t="s">
        <v>57</v>
      </c>
      <c r="AR789" s="253" t="s">
        <v>57</v>
      </c>
      <c r="AS789" s="253">
        <v>100</v>
      </c>
      <c r="AT789" s="253" t="s">
        <v>57</v>
      </c>
      <c r="AU789" s="220" t="s">
        <v>62</v>
      </c>
    </row>
    <row r="790" spans="1:47">
      <c r="A790" s="220">
        <v>789</v>
      </c>
      <c r="B790" s="253" t="s">
        <v>6836</v>
      </c>
      <c r="C790" s="253" t="s">
        <v>578</v>
      </c>
      <c r="D790" s="253">
        <v>2024</v>
      </c>
      <c r="E790" s="253" t="s">
        <v>661</v>
      </c>
      <c r="F790" s="253" t="s">
        <v>269</v>
      </c>
      <c r="G790" s="271" t="s">
        <v>4565</v>
      </c>
      <c r="H790" s="255" t="s">
        <v>4566</v>
      </c>
      <c r="I790" s="253" t="s">
        <v>935</v>
      </c>
      <c r="J790" s="253">
        <v>24</v>
      </c>
      <c r="K790" s="253" t="s">
        <v>62</v>
      </c>
      <c r="L790" s="253" t="s">
        <v>62</v>
      </c>
      <c r="M790" s="253" t="s">
        <v>62</v>
      </c>
      <c r="N790" s="253" t="s">
        <v>62</v>
      </c>
      <c r="O790" s="253" t="s">
        <v>57</v>
      </c>
      <c r="P790" s="253" t="s">
        <v>57</v>
      </c>
      <c r="Q790" s="253" t="s">
        <v>57</v>
      </c>
      <c r="R790" s="253" t="s">
        <v>57</v>
      </c>
      <c r="S790" s="253" t="s">
        <v>56</v>
      </c>
      <c r="T790" s="253" t="s">
        <v>4567</v>
      </c>
      <c r="U790" s="270" t="s">
        <v>56</v>
      </c>
      <c r="V790" s="253" t="s">
        <v>4568</v>
      </c>
      <c r="W790" s="253" t="s">
        <v>56</v>
      </c>
      <c r="X790" s="253" t="s">
        <v>4569</v>
      </c>
      <c r="Y790" s="253" t="s">
        <v>56</v>
      </c>
      <c r="Z790" s="253" t="s">
        <v>273</v>
      </c>
      <c r="AA790" s="270" t="s">
        <v>62</v>
      </c>
      <c r="AB790" s="270" t="s">
        <v>62</v>
      </c>
      <c r="AC790" s="270" t="s">
        <v>57</v>
      </c>
      <c r="AD790" s="270" t="s">
        <v>2385</v>
      </c>
      <c r="AE790" s="253" t="s">
        <v>57</v>
      </c>
      <c r="AF790" s="253"/>
      <c r="AG790" s="253" t="s">
        <v>56</v>
      </c>
      <c r="AH790" s="253">
        <v>96</v>
      </c>
      <c r="AI790" s="253" t="s">
        <v>56</v>
      </c>
      <c r="AJ790" s="253" t="s">
        <v>4436</v>
      </c>
      <c r="AK790" s="253" t="s">
        <v>62</v>
      </c>
      <c r="AL790" s="253" t="s">
        <v>57</v>
      </c>
      <c r="AM790" s="253" t="s">
        <v>57</v>
      </c>
      <c r="AN790" s="253" t="s">
        <v>57</v>
      </c>
      <c r="AO790" s="253" t="s">
        <v>57</v>
      </c>
      <c r="AP790" s="260" t="s">
        <v>4570</v>
      </c>
      <c r="AQ790" s="253" t="s">
        <v>57</v>
      </c>
      <c r="AR790" s="253" t="s">
        <v>57</v>
      </c>
      <c r="AS790" s="253">
        <v>96</v>
      </c>
      <c r="AT790" s="253" t="s">
        <v>57</v>
      </c>
      <c r="AU790" s="220" t="s">
        <v>62</v>
      </c>
    </row>
    <row r="791" spans="1:47">
      <c r="A791" s="220">
        <v>790</v>
      </c>
      <c r="B791" s="253" t="s">
        <v>6836</v>
      </c>
      <c r="C791" s="253" t="s">
        <v>578</v>
      </c>
      <c r="D791" s="253">
        <v>2024</v>
      </c>
      <c r="E791" s="253" t="s">
        <v>661</v>
      </c>
      <c r="F791" s="253" t="s">
        <v>638</v>
      </c>
      <c r="G791" s="258" t="s">
        <v>4571</v>
      </c>
      <c r="H791" s="255" t="s">
        <v>4572</v>
      </c>
      <c r="I791" s="253" t="s">
        <v>4423</v>
      </c>
      <c r="J791" s="253">
        <v>25</v>
      </c>
      <c r="K791" s="253" t="s">
        <v>57</v>
      </c>
      <c r="L791" s="253" t="s">
        <v>57</v>
      </c>
      <c r="M791" s="253" t="s">
        <v>57</v>
      </c>
      <c r="N791" s="253" t="s">
        <v>57</v>
      </c>
      <c r="O791" s="253" t="s">
        <v>57</v>
      </c>
      <c r="P791" s="253" t="s">
        <v>57</v>
      </c>
      <c r="Q791" s="253" t="s">
        <v>57</v>
      </c>
      <c r="R791" s="253" t="s">
        <v>57</v>
      </c>
      <c r="S791" s="253" t="s">
        <v>57</v>
      </c>
      <c r="T791" s="253" t="s">
        <v>57</v>
      </c>
      <c r="U791" s="253" t="s">
        <v>57</v>
      </c>
      <c r="V791" s="253" t="s">
        <v>57</v>
      </c>
      <c r="W791" s="253" t="s">
        <v>57</v>
      </c>
      <c r="X791" s="253" t="s">
        <v>57</v>
      </c>
      <c r="Y791" s="253" t="s">
        <v>57</v>
      </c>
      <c r="Z791" s="253" t="s">
        <v>57</v>
      </c>
      <c r="AA791" s="253" t="s">
        <v>57</v>
      </c>
      <c r="AB791" s="253" t="s">
        <v>57</v>
      </c>
      <c r="AC791" s="253" t="s">
        <v>57</v>
      </c>
      <c r="AD791" s="253" t="s">
        <v>2385</v>
      </c>
      <c r="AE791" s="253" t="s">
        <v>57</v>
      </c>
      <c r="AF791" s="253"/>
      <c r="AG791" s="253" t="s">
        <v>57</v>
      </c>
      <c r="AH791" s="253" t="s">
        <v>57</v>
      </c>
      <c r="AI791" s="253" t="s">
        <v>57</v>
      </c>
      <c r="AJ791" s="253" t="s">
        <v>2385</v>
      </c>
      <c r="AK791" s="253" t="s">
        <v>57</v>
      </c>
      <c r="AL791" s="253" t="s">
        <v>57</v>
      </c>
      <c r="AM791" s="253" t="s">
        <v>57</v>
      </c>
      <c r="AN791" s="253" t="s">
        <v>57</v>
      </c>
      <c r="AO791" s="253" t="s">
        <v>57</v>
      </c>
      <c r="AP791" s="253" t="s">
        <v>57</v>
      </c>
      <c r="AQ791" s="253" t="s">
        <v>57</v>
      </c>
      <c r="AR791" s="253" t="s">
        <v>57</v>
      </c>
      <c r="AS791" s="253" t="s">
        <v>57</v>
      </c>
      <c r="AT791" s="253" t="s">
        <v>57</v>
      </c>
      <c r="AU791" s="220" t="str">
        <f t="shared" ref="AU791:AU810" si="36">IF(OR(AA791="NA"), "NA", IF(OR(AA791="Yes", AA791="yes"), "No", IF(AND(I791="Original", AA791="No"), "?", "")))</f>
        <v>NA</v>
      </c>
    </row>
    <row r="792" spans="1:47">
      <c r="A792" s="220">
        <v>791</v>
      </c>
      <c r="B792" s="253" t="s">
        <v>6836</v>
      </c>
      <c r="C792" s="253" t="s">
        <v>578</v>
      </c>
      <c r="D792" s="253">
        <v>2024</v>
      </c>
      <c r="E792" s="253" t="s">
        <v>661</v>
      </c>
      <c r="F792" s="253" t="s">
        <v>4573</v>
      </c>
      <c r="G792" s="258" t="s">
        <v>4574</v>
      </c>
      <c r="H792" s="255" t="s">
        <v>4575</v>
      </c>
      <c r="I792" s="253" t="s">
        <v>945</v>
      </c>
      <c r="J792" s="253">
        <v>25</v>
      </c>
      <c r="K792" s="253" t="s">
        <v>57</v>
      </c>
      <c r="L792" s="253" t="s">
        <v>57</v>
      </c>
      <c r="M792" s="253" t="s">
        <v>57</v>
      </c>
      <c r="N792" s="253" t="s">
        <v>57</v>
      </c>
      <c r="O792" s="253" t="s">
        <v>57</v>
      </c>
      <c r="P792" s="253" t="s">
        <v>57</v>
      </c>
      <c r="Q792" s="253" t="s">
        <v>57</v>
      </c>
      <c r="R792" s="253" t="s">
        <v>57</v>
      </c>
      <c r="S792" s="253" t="s">
        <v>57</v>
      </c>
      <c r="T792" s="253" t="s">
        <v>57</v>
      </c>
      <c r="U792" s="253" t="s">
        <v>57</v>
      </c>
      <c r="V792" s="253" t="s">
        <v>57</v>
      </c>
      <c r="W792" s="253" t="s">
        <v>57</v>
      </c>
      <c r="X792" s="253" t="s">
        <v>57</v>
      </c>
      <c r="Y792" s="253" t="s">
        <v>57</v>
      </c>
      <c r="Z792" s="253" t="s">
        <v>57</v>
      </c>
      <c r="AA792" s="253" t="s">
        <v>57</v>
      </c>
      <c r="AB792" s="253" t="s">
        <v>57</v>
      </c>
      <c r="AC792" s="253" t="s">
        <v>57</v>
      </c>
      <c r="AD792" s="253" t="s">
        <v>2385</v>
      </c>
      <c r="AE792" s="253" t="s">
        <v>57</v>
      </c>
      <c r="AF792" s="253"/>
      <c r="AG792" s="253" t="s">
        <v>57</v>
      </c>
      <c r="AH792" s="253" t="s">
        <v>57</v>
      </c>
      <c r="AI792" s="253" t="s">
        <v>57</v>
      </c>
      <c r="AJ792" s="253" t="s">
        <v>2385</v>
      </c>
      <c r="AK792" s="253" t="s">
        <v>57</v>
      </c>
      <c r="AL792" s="253" t="s">
        <v>57</v>
      </c>
      <c r="AM792" s="253" t="s">
        <v>57</v>
      </c>
      <c r="AN792" s="253" t="s">
        <v>57</v>
      </c>
      <c r="AO792" s="253" t="s">
        <v>57</v>
      </c>
      <c r="AP792" s="253" t="s">
        <v>57</v>
      </c>
      <c r="AQ792" s="253" t="s">
        <v>57</v>
      </c>
      <c r="AR792" s="253" t="s">
        <v>57</v>
      </c>
      <c r="AS792" s="253" t="s">
        <v>57</v>
      </c>
      <c r="AT792" s="253" t="s">
        <v>57</v>
      </c>
      <c r="AU792" s="220" t="str">
        <f t="shared" si="36"/>
        <v>NA</v>
      </c>
    </row>
    <row r="793" spans="1:47">
      <c r="A793" s="220">
        <v>792</v>
      </c>
      <c r="B793" s="253" t="s">
        <v>6836</v>
      </c>
      <c r="C793" s="253" t="s">
        <v>578</v>
      </c>
      <c r="D793" s="253">
        <v>2024</v>
      </c>
      <c r="E793" s="253" t="s">
        <v>661</v>
      </c>
      <c r="F793" s="253" t="s">
        <v>876</v>
      </c>
      <c r="G793" s="258" t="s">
        <v>4576</v>
      </c>
      <c r="H793" s="255" t="s">
        <v>4577</v>
      </c>
      <c r="I793" s="253" t="s">
        <v>4423</v>
      </c>
      <c r="J793" s="253">
        <v>25</v>
      </c>
      <c r="K793" s="253" t="s">
        <v>57</v>
      </c>
      <c r="L793" s="253" t="s">
        <v>57</v>
      </c>
      <c r="M793" s="253" t="s">
        <v>57</v>
      </c>
      <c r="N793" s="253" t="s">
        <v>57</v>
      </c>
      <c r="O793" s="253" t="s">
        <v>57</v>
      </c>
      <c r="P793" s="253" t="s">
        <v>57</v>
      </c>
      <c r="Q793" s="253" t="s">
        <v>57</v>
      </c>
      <c r="R793" s="253" t="s">
        <v>57</v>
      </c>
      <c r="S793" s="253" t="s">
        <v>57</v>
      </c>
      <c r="T793" s="253" t="s">
        <v>57</v>
      </c>
      <c r="U793" s="253" t="s">
        <v>57</v>
      </c>
      <c r="V793" s="253" t="s">
        <v>57</v>
      </c>
      <c r="W793" s="253" t="s">
        <v>57</v>
      </c>
      <c r="X793" s="253" t="s">
        <v>57</v>
      </c>
      <c r="Y793" s="253" t="s">
        <v>57</v>
      </c>
      <c r="Z793" s="253" t="s">
        <v>57</v>
      </c>
      <c r="AA793" s="253" t="s">
        <v>57</v>
      </c>
      <c r="AB793" s="253" t="s">
        <v>57</v>
      </c>
      <c r="AC793" s="253" t="s">
        <v>57</v>
      </c>
      <c r="AD793" s="253" t="s">
        <v>2385</v>
      </c>
      <c r="AE793" s="253" t="s">
        <v>57</v>
      </c>
      <c r="AF793" s="253"/>
      <c r="AG793" s="253" t="s">
        <v>57</v>
      </c>
      <c r="AH793" s="253" t="s">
        <v>57</v>
      </c>
      <c r="AI793" s="253" t="s">
        <v>57</v>
      </c>
      <c r="AJ793" s="253" t="s">
        <v>2385</v>
      </c>
      <c r="AK793" s="253" t="s">
        <v>57</v>
      </c>
      <c r="AL793" s="253" t="s">
        <v>57</v>
      </c>
      <c r="AM793" s="253" t="s">
        <v>57</v>
      </c>
      <c r="AN793" s="253" t="s">
        <v>57</v>
      </c>
      <c r="AO793" s="253" t="s">
        <v>57</v>
      </c>
      <c r="AP793" s="253" t="s">
        <v>57</v>
      </c>
      <c r="AQ793" s="253" t="s">
        <v>57</v>
      </c>
      <c r="AR793" s="253" t="s">
        <v>57</v>
      </c>
      <c r="AS793" s="253" t="s">
        <v>57</v>
      </c>
      <c r="AT793" s="253" t="s">
        <v>57</v>
      </c>
      <c r="AU793" s="220" t="str">
        <f t="shared" si="36"/>
        <v>NA</v>
      </c>
    </row>
    <row r="794" spans="1:47">
      <c r="A794" s="220">
        <v>793</v>
      </c>
      <c r="B794" s="253" t="s">
        <v>6836</v>
      </c>
      <c r="C794" s="253" t="s">
        <v>578</v>
      </c>
      <c r="D794" s="253">
        <v>2024</v>
      </c>
      <c r="E794" s="253" t="s">
        <v>661</v>
      </c>
      <c r="F794" s="253" t="s">
        <v>4578</v>
      </c>
      <c r="G794" s="258" t="s">
        <v>4579</v>
      </c>
      <c r="H794" s="255" t="s">
        <v>4580</v>
      </c>
      <c r="I794" s="253" t="s">
        <v>945</v>
      </c>
      <c r="J794" s="253">
        <v>25</v>
      </c>
      <c r="K794" s="253" t="s">
        <v>57</v>
      </c>
      <c r="L794" s="253" t="s">
        <v>57</v>
      </c>
      <c r="M794" s="253" t="s">
        <v>57</v>
      </c>
      <c r="N794" s="253" t="s">
        <v>57</v>
      </c>
      <c r="O794" s="253" t="s">
        <v>57</v>
      </c>
      <c r="P794" s="253" t="s">
        <v>57</v>
      </c>
      <c r="Q794" s="253" t="s">
        <v>57</v>
      </c>
      <c r="R794" s="253" t="s">
        <v>57</v>
      </c>
      <c r="S794" s="253" t="s">
        <v>57</v>
      </c>
      <c r="T794" s="253" t="s">
        <v>57</v>
      </c>
      <c r="U794" s="253" t="s">
        <v>57</v>
      </c>
      <c r="V794" s="253" t="s">
        <v>57</v>
      </c>
      <c r="W794" s="253" t="s">
        <v>57</v>
      </c>
      <c r="X794" s="253" t="s">
        <v>57</v>
      </c>
      <c r="Y794" s="253" t="s">
        <v>57</v>
      </c>
      <c r="Z794" s="253" t="s">
        <v>57</v>
      </c>
      <c r="AA794" s="253" t="s">
        <v>57</v>
      </c>
      <c r="AB794" s="253" t="s">
        <v>57</v>
      </c>
      <c r="AC794" s="253" t="s">
        <v>57</v>
      </c>
      <c r="AD794" s="253" t="s">
        <v>2385</v>
      </c>
      <c r="AE794" s="253" t="s">
        <v>57</v>
      </c>
      <c r="AF794" s="253"/>
      <c r="AG794" s="253" t="s">
        <v>57</v>
      </c>
      <c r="AH794" s="253" t="s">
        <v>57</v>
      </c>
      <c r="AI794" s="253" t="s">
        <v>57</v>
      </c>
      <c r="AJ794" s="253" t="s">
        <v>2385</v>
      </c>
      <c r="AK794" s="253" t="s">
        <v>57</v>
      </c>
      <c r="AL794" s="253" t="s">
        <v>57</v>
      </c>
      <c r="AM794" s="253" t="s">
        <v>57</v>
      </c>
      <c r="AN794" s="253" t="s">
        <v>57</v>
      </c>
      <c r="AO794" s="253" t="s">
        <v>57</v>
      </c>
      <c r="AP794" s="253" t="s">
        <v>57</v>
      </c>
      <c r="AQ794" s="253" t="s">
        <v>57</v>
      </c>
      <c r="AR794" s="253" t="s">
        <v>57</v>
      </c>
      <c r="AS794" s="253" t="s">
        <v>57</v>
      </c>
      <c r="AT794" s="253" t="s">
        <v>57</v>
      </c>
      <c r="AU794" s="220" t="str">
        <f t="shared" si="36"/>
        <v>NA</v>
      </c>
    </row>
    <row r="795" spans="1:47">
      <c r="A795" s="220">
        <v>794</v>
      </c>
      <c r="B795" s="253" t="s">
        <v>6836</v>
      </c>
      <c r="C795" s="253" t="s">
        <v>578</v>
      </c>
      <c r="D795" s="253">
        <v>2024</v>
      </c>
      <c r="E795" s="253" t="s">
        <v>661</v>
      </c>
      <c r="F795" s="253" t="s">
        <v>627</v>
      </c>
      <c r="G795" s="258" t="s">
        <v>4581</v>
      </c>
      <c r="H795" s="255" t="s">
        <v>4582</v>
      </c>
      <c r="I795" s="253" t="s">
        <v>4423</v>
      </c>
      <c r="J795" s="253">
        <v>25</v>
      </c>
      <c r="K795" s="253" t="s">
        <v>57</v>
      </c>
      <c r="L795" s="253" t="s">
        <v>57</v>
      </c>
      <c r="M795" s="253" t="s">
        <v>57</v>
      </c>
      <c r="N795" s="253" t="s">
        <v>57</v>
      </c>
      <c r="O795" s="253" t="s">
        <v>57</v>
      </c>
      <c r="P795" s="253" t="s">
        <v>57</v>
      </c>
      <c r="Q795" s="253" t="s">
        <v>57</v>
      </c>
      <c r="R795" s="253" t="s">
        <v>57</v>
      </c>
      <c r="S795" s="253" t="s">
        <v>57</v>
      </c>
      <c r="T795" s="253" t="s">
        <v>57</v>
      </c>
      <c r="U795" s="253" t="s">
        <v>57</v>
      </c>
      <c r="V795" s="253" t="s">
        <v>57</v>
      </c>
      <c r="W795" s="253" t="s">
        <v>57</v>
      </c>
      <c r="X795" s="253" t="s">
        <v>57</v>
      </c>
      <c r="Y795" s="253" t="s">
        <v>57</v>
      </c>
      <c r="Z795" s="253" t="s">
        <v>57</v>
      </c>
      <c r="AA795" s="253" t="s">
        <v>57</v>
      </c>
      <c r="AB795" s="253" t="s">
        <v>57</v>
      </c>
      <c r="AC795" s="253" t="s">
        <v>57</v>
      </c>
      <c r="AD795" s="253" t="s">
        <v>2385</v>
      </c>
      <c r="AE795" s="253" t="s">
        <v>57</v>
      </c>
      <c r="AF795" s="253"/>
      <c r="AG795" s="253" t="s">
        <v>57</v>
      </c>
      <c r="AH795" s="253" t="s">
        <v>57</v>
      </c>
      <c r="AI795" s="253" t="s">
        <v>57</v>
      </c>
      <c r="AJ795" s="253" t="s">
        <v>2385</v>
      </c>
      <c r="AK795" s="253" t="s">
        <v>57</v>
      </c>
      <c r="AL795" s="253" t="s">
        <v>57</v>
      </c>
      <c r="AM795" s="253" t="s">
        <v>57</v>
      </c>
      <c r="AN795" s="253" t="s">
        <v>57</v>
      </c>
      <c r="AO795" s="253" t="s">
        <v>57</v>
      </c>
      <c r="AP795" s="253" t="s">
        <v>57</v>
      </c>
      <c r="AQ795" s="253" t="s">
        <v>57</v>
      </c>
      <c r="AR795" s="253" t="s">
        <v>57</v>
      </c>
      <c r="AS795" s="253" t="s">
        <v>57</v>
      </c>
      <c r="AT795" s="253" t="s">
        <v>57</v>
      </c>
      <c r="AU795" s="220" t="str">
        <f t="shared" si="36"/>
        <v>NA</v>
      </c>
    </row>
    <row r="796" spans="1:47">
      <c r="A796" s="220">
        <v>795</v>
      </c>
      <c r="B796" s="253" t="s">
        <v>6836</v>
      </c>
      <c r="C796" s="253" t="s">
        <v>578</v>
      </c>
      <c r="D796" s="253">
        <v>2024</v>
      </c>
      <c r="E796" s="253" t="s">
        <v>661</v>
      </c>
      <c r="F796" s="253" t="s">
        <v>903</v>
      </c>
      <c r="G796" s="258" t="s">
        <v>4583</v>
      </c>
      <c r="H796" s="255" t="s">
        <v>4584</v>
      </c>
      <c r="I796" s="253" t="s">
        <v>945</v>
      </c>
      <c r="J796" s="253">
        <v>25</v>
      </c>
      <c r="K796" s="253" t="s">
        <v>57</v>
      </c>
      <c r="L796" s="253" t="s">
        <v>57</v>
      </c>
      <c r="M796" s="253" t="s">
        <v>57</v>
      </c>
      <c r="N796" s="253" t="s">
        <v>57</v>
      </c>
      <c r="O796" s="253" t="s">
        <v>57</v>
      </c>
      <c r="P796" s="253" t="s">
        <v>57</v>
      </c>
      <c r="Q796" s="253" t="s">
        <v>57</v>
      </c>
      <c r="R796" s="253" t="s">
        <v>57</v>
      </c>
      <c r="S796" s="253" t="s">
        <v>57</v>
      </c>
      <c r="T796" s="253" t="s">
        <v>57</v>
      </c>
      <c r="U796" s="253" t="s">
        <v>57</v>
      </c>
      <c r="V796" s="253" t="s">
        <v>57</v>
      </c>
      <c r="W796" s="253" t="s">
        <v>57</v>
      </c>
      <c r="X796" s="253" t="s">
        <v>57</v>
      </c>
      <c r="Y796" s="253" t="s">
        <v>57</v>
      </c>
      <c r="Z796" s="253" t="s">
        <v>57</v>
      </c>
      <c r="AA796" s="253" t="s">
        <v>57</v>
      </c>
      <c r="AB796" s="253" t="s">
        <v>57</v>
      </c>
      <c r="AC796" s="253" t="s">
        <v>57</v>
      </c>
      <c r="AD796" s="253" t="s">
        <v>2385</v>
      </c>
      <c r="AE796" s="253" t="s">
        <v>57</v>
      </c>
      <c r="AF796" s="253"/>
      <c r="AG796" s="253" t="s">
        <v>57</v>
      </c>
      <c r="AH796" s="253" t="s">
        <v>57</v>
      </c>
      <c r="AI796" s="253" t="s">
        <v>57</v>
      </c>
      <c r="AJ796" s="253" t="s">
        <v>2385</v>
      </c>
      <c r="AK796" s="253" t="s">
        <v>57</v>
      </c>
      <c r="AL796" s="253" t="s">
        <v>57</v>
      </c>
      <c r="AM796" s="253" t="s">
        <v>57</v>
      </c>
      <c r="AN796" s="253" t="s">
        <v>57</v>
      </c>
      <c r="AO796" s="253" t="s">
        <v>57</v>
      </c>
      <c r="AP796" s="253" t="s">
        <v>57</v>
      </c>
      <c r="AQ796" s="253" t="s">
        <v>57</v>
      </c>
      <c r="AR796" s="253" t="s">
        <v>57</v>
      </c>
      <c r="AS796" s="253" t="s">
        <v>57</v>
      </c>
      <c r="AT796" s="253" t="s">
        <v>57</v>
      </c>
      <c r="AU796" s="220" t="str">
        <f t="shared" si="36"/>
        <v>NA</v>
      </c>
    </row>
    <row r="797" spans="1:47">
      <c r="A797" s="220">
        <v>796</v>
      </c>
      <c r="B797" s="253" t="s">
        <v>6836</v>
      </c>
      <c r="C797" s="253" t="s">
        <v>578</v>
      </c>
      <c r="D797" s="253">
        <v>2024</v>
      </c>
      <c r="E797" s="253" t="s">
        <v>661</v>
      </c>
      <c r="F797" s="253" t="s">
        <v>638</v>
      </c>
      <c r="G797" s="258" t="s">
        <v>4585</v>
      </c>
      <c r="H797" s="255" t="s">
        <v>4586</v>
      </c>
      <c r="I797" s="253" t="s">
        <v>4423</v>
      </c>
      <c r="J797" s="253">
        <v>25</v>
      </c>
      <c r="K797" s="253" t="s">
        <v>57</v>
      </c>
      <c r="L797" s="253" t="s">
        <v>57</v>
      </c>
      <c r="M797" s="253" t="s">
        <v>57</v>
      </c>
      <c r="N797" s="253" t="s">
        <v>57</v>
      </c>
      <c r="O797" s="253" t="s">
        <v>57</v>
      </c>
      <c r="P797" s="253" t="s">
        <v>57</v>
      </c>
      <c r="Q797" s="253" t="s">
        <v>57</v>
      </c>
      <c r="R797" s="253" t="s">
        <v>57</v>
      </c>
      <c r="S797" s="253" t="s">
        <v>57</v>
      </c>
      <c r="T797" s="253" t="s">
        <v>57</v>
      </c>
      <c r="U797" s="253" t="s">
        <v>57</v>
      </c>
      <c r="V797" s="253" t="s">
        <v>57</v>
      </c>
      <c r="W797" s="253" t="s">
        <v>57</v>
      </c>
      <c r="X797" s="253" t="s">
        <v>57</v>
      </c>
      <c r="Y797" s="253" t="s">
        <v>57</v>
      </c>
      <c r="Z797" s="253" t="s">
        <v>57</v>
      </c>
      <c r="AA797" s="253" t="s">
        <v>57</v>
      </c>
      <c r="AB797" s="253" t="s">
        <v>57</v>
      </c>
      <c r="AC797" s="253" t="s">
        <v>57</v>
      </c>
      <c r="AD797" s="253" t="s">
        <v>2385</v>
      </c>
      <c r="AE797" s="253" t="s">
        <v>57</v>
      </c>
      <c r="AF797" s="253"/>
      <c r="AG797" s="253" t="s">
        <v>57</v>
      </c>
      <c r="AH797" s="253" t="s">
        <v>57</v>
      </c>
      <c r="AI797" s="253" t="s">
        <v>57</v>
      </c>
      <c r="AJ797" s="253" t="s">
        <v>2385</v>
      </c>
      <c r="AK797" s="253" t="s">
        <v>57</v>
      </c>
      <c r="AL797" s="253" t="s">
        <v>57</v>
      </c>
      <c r="AM797" s="253" t="s">
        <v>57</v>
      </c>
      <c r="AN797" s="253" t="s">
        <v>57</v>
      </c>
      <c r="AO797" s="253" t="s">
        <v>57</v>
      </c>
      <c r="AP797" s="253" t="s">
        <v>57</v>
      </c>
      <c r="AQ797" s="253" t="s">
        <v>57</v>
      </c>
      <c r="AR797" s="253" t="s">
        <v>57</v>
      </c>
      <c r="AS797" s="253" t="s">
        <v>57</v>
      </c>
      <c r="AT797" s="253" t="s">
        <v>57</v>
      </c>
      <c r="AU797" s="220" t="str">
        <f t="shared" si="36"/>
        <v>NA</v>
      </c>
    </row>
    <row r="798" spans="1:47">
      <c r="A798" s="220">
        <v>797</v>
      </c>
      <c r="B798" s="253" t="s">
        <v>6836</v>
      </c>
      <c r="C798" s="253" t="s">
        <v>578</v>
      </c>
      <c r="D798" s="253">
        <v>2024</v>
      </c>
      <c r="E798" s="253" t="s">
        <v>661</v>
      </c>
      <c r="F798" s="253" t="s">
        <v>4587</v>
      </c>
      <c r="G798" s="258" t="s">
        <v>4588</v>
      </c>
      <c r="H798" s="255" t="s">
        <v>4589</v>
      </c>
      <c r="I798" s="253" t="s">
        <v>945</v>
      </c>
      <c r="J798" s="253">
        <v>25</v>
      </c>
      <c r="K798" s="253" t="s">
        <v>57</v>
      </c>
      <c r="L798" s="253" t="s">
        <v>57</v>
      </c>
      <c r="M798" s="253" t="s">
        <v>57</v>
      </c>
      <c r="N798" s="253" t="s">
        <v>57</v>
      </c>
      <c r="O798" s="253" t="s">
        <v>57</v>
      </c>
      <c r="P798" s="253" t="s">
        <v>57</v>
      </c>
      <c r="Q798" s="253" t="s">
        <v>57</v>
      </c>
      <c r="R798" s="253" t="s">
        <v>57</v>
      </c>
      <c r="S798" s="253" t="s">
        <v>57</v>
      </c>
      <c r="T798" s="253" t="s">
        <v>57</v>
      </c>
      <c r="U798" s="253" t="s">
        <v>57</v>
      </c>
      <c r="V798" s="253" t="s">
        <v>57</v>
      </c>
      <c r="W798" s="253" t="s">
        <v>57</v>
      </c>
      <c r="X798" s="253" t="s">
        <v>57</v>
      </c>
      <c r="Y798" s="253" t="s">
        <v>57</v>
      </c>
      <c r="Z798" s="253" t="s">
        <v>57</v>
      </c>
      <c r="AA798" s="253" t="s">
        <v>57</v>
      </c>
      <c r="AB798" s="253" t="s">
        <v>57</v>
      </c>
      <c r="AC798" s="253" t="s">
        <v>57</v>
      </c>
      <c r="AD798" s="253" t="s">
        <v>2385</v>
      </c>
      <c r="AE798" s="253" t="s">
        <v>57</v>
      </c>
      <c r="AF798" s="253"/>
      <c r="AG798" s="253" t="s">
        <v>57</v>
      </c>
      <c r="AH798" s="253" t="s">
        <v>57</v>
      </c>
      <c r="AI798" s="253" t="s">
        <v>57</v>
      </c>
      <c r="AJ798" s="253" t="s">
        <v>2385</v>
      </c>
      <c r="AK798" s="253" t="s">
        <v>57</v>
      </c>
      <c r="AL798" s="253" t="s">
        <v>57</v>
      </c>
      <c r="AM798" s="253" t="s">
        <v>57</v>
      </c>
      <c r="AN798" s="253" t="s">
        <v>57</v>
      </c>
      <c r="AO798" s="253" t="s">
        <v>57</v>
      </c>
      <c r="AP798" s="253" t="s">
        <v>57</v>
      </c>
      <c r="AQ798" s="253" t="s">
        <v>57</v>
      </c>
      <c r="AR798" s="253" t="s">
        <v>57</v>
      </c>
      <c r="AS798" s="253" t="s">
        <v>57</v>
      </c>
      <c r="AT798" s="253" t="s">
        <v>57</v>
      </c>
      <c r="AU798" s="220" t="str">
        <f t="shared" si="36"/>
        <v>NA</v>
      </c>
    </row>
    <row r="799" spans="1:47">
      <c r="A799" s="220">
        <v>798</v>
      </c>
      <c r="B799" s="253" t="s">
        <v>6836</v>
      </c>
      <c r="C799" s="253" t="s">
        <v>578</v>
      </c>
      <c r="D799" s="253">
        <v>2024</v>
      </c>
      <c r="E799" s="253" t="s">
        <v>661</v>
      </c>
      <c r="F799" s="253" t="s">
        <v>4590</v>
      </c>
      <c r="G799" s="258" t="s">
        <v>4591</v>
      </c>
      <c r="H799" s="255" t="s">
        <v>4592</v>
      </c>
      <c r="I799" s="253" t="s">
        <v>4423</v>
      </c>
      <c r="J799" s="253">
        <v>25</v>
      </c>
      <c r="K799" s="253" t="s">
        <v>57</v>
      </c>
      <c r="L799" s="253" t="s">
        <v>57</v>
      </c>
      <c r="M799" s="253" t="s">
        <v>57</v>
      </c>
      <c r="N799" s="253" t="s">
        <v>57</v>
      </c>
      <c r="O799" s="253" t="s">
        <v>57</v>
      </c>
      <c r="P799" s="253" t="s">
        <v>57</v>
      </c>
      <c r="Q799" s="253" t="s">
        <v>57</v>
      </c>
      <c r="R799" s="253" t="s">
        <v>57</v>
      </c>
      <c r="S799" s="253" t="s">
        <v>57</v>
      </c>
      <c r="T799" s="253" t="s">
        <v>57</v>
      </c>
      <c r="U799" s="253" t="s">
        <v>57</v>
      </c>
      <c r="V799" s="253" t="s">
        <v>57</v>
      </c>
      <c r="W799" s="253" t="s">
        <v>57</v>
      </c>
      <c r="X799" s="253" t="s">
        <v>57</v>
      </c>
      <c r="Y799" s="253" t="s">
        <v>57</v>
      </c>
      <c r="Z799" s="253" t="s">
        <v>57</v>
      </c>
      <c r="AA799" s="253" t="s">
        <v>57</v>
      </c>
      <c r="AB799" s="253" t="s">
        <v>57</v>
      </c>
      <c r="AC799" s="253" t="s">
        <v>57</v>
      </c>
      <c r="AD799" s="253" t="s">
        <v>2385</v>
      </c>
      <c r="AE799" s="253" t="s">
        <v>57</v>
      </c>
      <c r="AF799" s="253"/>
      <c r="AG799" s="253" t="s">
        <v>57</v>
      </c>
      <c r="AH799" s="253" t="s">
        <v>57</v>
      </c>
      <c r="AI799" s="253" t="s">
        <v>57</v>
      </c>
      <c r="AJ799" s="253" t="s">
        <v>2385</v>
      </c>
      <c r="AK799" s="253" t="s">
        <v>57</v>
      </c>
      <c r="AL799" s="253" t="s">
        <v>57</v>
      </c>
      <c r="AM799" s="253" t="s">
        <v>57</v>
      </c>
      <c r="AN799" s="253" t="s">
        <v>57</v>
      </c>
      <c r="AO799" s="253" t="s">
        <v>57</v>
      </c>
      <c r="AP799" s="253" t="s">
        <v>57</v>
      </c>
      <c r="AQ799" s="253" t="s">
        <v>57</v>
      </c>
      <c r="AR799" s="253" t="s">
        <v>57</v>
      </c>
      <c r="AS799" s="253" t="s">
        <v>57</v>
      </c>
      <c r="AT799" s="253" t="s">
        <v>57</v>
      </c>
      <c r="AU799" s="220" t="str">
        <f t="shared" si="36"/>
        <v>NA</v>
      </c>
    </row>
    <row r="800" spans="1:47">
      <c r="A800" s="220">
        <v>799</v>
      </c>
      <c r="B800" s="253" t="s">
        <v>6836</v>
      </c>
      <c r="C800" s="253" t="s">
        <v>578</v>
      </c>
      <c r="D800" s="253">
        <v>2024</v>
      </c>
      <c r="E800" s="253" t="s">
        <v>661</v>
      </c>
      <c r="F800" s="253" t="s">
        <v>4593</v>
      </c>
      <c r="G800" s="258" t="s">
        <v>4594</v>
      </c>
      <c r="H800" s="255" t="s">
        <v>4595</v>
      </c>
      <c r="I800" s="253" t="s">
        <v>4423</v>
      </c>
      <c r="J800" s="253">
        <v>25</v>
      </c>
      <c r="K800" s="253" t="s">
        <v>57</v>
      </c>
      <c r="L800" s="253" t="s">
        <v>57</v>
      </c>
      <c r="M800" s="253" t="s">
        <v>57</v>
      </c>
      <c r="N800" s="253" t="s">
        <v>57</v>
      </c>
      <c r="O800" s="253" t="s">
        <v>57</v>
      </c>
      <c r="P800" s="253" t="s">
        <v>57</v>
      </c>
      <c r="Q800" s="253" t="s">
        <v>57</v>
      </c>
      <c r="R800" s="253" t="s">
        <v>57</v>
      </c>
      <c r="S800" s="253" t="s">
        <v>57</v>
      </c>
      <c r="T800" s="253" t="s">
        <v>57</v>
      </c>
      <c r="U800" s="253" t="s">
        <v>57</v>
      </c>
      <c r="V800" s="253" t="s">
        <v>57</v>
      </c>
      <c r="W800" s="253" t="s">
        <v>57</v>
      </c>
      <c r="X800" s="253" t="s">
        <v>57</v>
      </c>
      <c r="Y800" s="253" t="s">
        <v>57</v>
      </c>
      <c r="Z800" s="253" t="s">
        <v>57</v>
      </c>
      <c r="AA800" s="253" t="s">
        <v>57</v>
      </c>
      <c r="AB800" s="253" t="s">
        <v>57</v>
      </c>
      <c r="AC800" s="253" t="s">
        <v>57</v>
      </c>
      <c r="AD800" s="253" t="s">
        <v>2385</v>
      </c>
      <c r="AE800" s="253" t="s">
        <v>57</v>
      </c>
      <c r="AF800" s="253"/>
      <c r="AG800" s="253" t="s">
        <v>57</v>
      </c>
      <c r="AH800" s="253" t="s">
        <v>57</v>
      </c>
      <c r="AI800" s="253" t="s">
        <v>57</v>
      </c>
      <c r="AJ800" s="253" t="s">
        <v>2385</v>
      </c>
      <c r="AK800" s="253" t="s">
        <v>57</v>
      </c>
      <c r="AL800" s="253" t="s">
        <v>57</v>
      </c>
      <c r="AM800" s="253" t="s">
        <v>57</v>
      </c>
      <c r="AN800" s="253" t="s">
        <v>57</v>
      </c>
      <c r="AO800" s="253" t="s">
        <v>57</v>
      </c>
      <c r="AP800" s="253" t="s">
        <v>57</v>
      </c>
      <c r="AQ800" s="253" t="s">
        <v>57</v>
      </c>
      <c r="AR800" s="253" t="s">
        <v>57</v>
      </c>
      <c r="AS800" s="253" t="s">
        <v>57</v>
      </c>
      <c r="AT800" s="253" t="s">
        <v>57</v>
      </c>
      <c r="AU800" s="220" t="str">
        <f t="shared" si="36"/>
        <v>NA</v>
      </c>
    </row>
    <row r="801" spans="1:47">
      <c r="A801" s="220">
        <v>800</v>
      </c>
      <c r="B801" s="253" t="s">
        <v>6836</v>
      </c>
      <c r="C801" s="253" t="s">
        <v>578</v>
      </c>
      <c r="D801" s="253">
        <v>2024</v>
      </c>
      <c r="E801" s="253" t="s">
        <v>661</v>
      </c>
      <c r="F801" s="253" t="s">
        <v>4596</v>
      </c>
      <c r="G801" s="258" t="s">
        <v>4597</v>
      </c>
      <c r="H801" s="255" t="s">
        <v>4598</v>
      </c>
      <c r="I801" s="253" t="s">
        <v>945</v>
      </c>
      <c r="J801" s="253">
        <v>25</v>
      </c>
      <c r="K801" s="253" t="s">
        <v>57</v>
      </c>
      <c r="L801" s="253" t="s">
        <v>57</v>
      </c>
      <c r="M801" s="253" t="s">
        <v>57</v>
      </c>
      <c r="N801" s="253" t="s">
        <v>57</v>
      </c>
      <c r="O801" s="253" t="s">
        <v>57</v>
      </c>
      <c r="P801" s="253" t="s">
        <v>57</v>
      </c>
      <c r="Q801" s="253" t="s">
        <v>57</v>
      </c>
      <c r="R801" s="253" t="s">
        <v>57</v>
      </c>
      <c r="S801" s="253" t="s">
        <v>57</v>
      </c>
      <c r="T801" s="253" t="s">
        <v>57</v>
      </c>
      <c r="U801" s="253" t="s">
        <v>57</v>
      </c>
      <c r="V801" s="253" t="s">
        <v>57</v>
      </c>
      <c r="W801" s="253" t="s">
        <v>57</v>
      </c>
      <c r="X801" s="253" t="s">
        <v>57</v>
      </c>
      <c r="Y801" s="253" t="s">
        <v>57</v>
      </c>
      <c r="Z801" s="253" t="s">
        <v>57</v>
      </c>
      <c r="AA801" s="253" t="s">
        <v>57</v>
      </c>
      <c r="AB801" s="253" t="s">
        <v>57</v>
      </c>
      <c r="AC801" s="253" t="s">
        <v>57</v>
      </c>
      <c r="AD801" s="253" t="s">
        <v>2385</v>
      </c>
      <c r="AE801" s="253" t="s">
        <v>57</v>
      </c>
      <c r="AF801" s="253"/>
      <c r="AG801" s="253" t="s">
        <v>57</v>
      </c>
      <c r="AH801" s="253" t="s">
        <v>57</v>
      </c>
      <c r="AI801" s="253" t="s">
        <v>57</v>
      </c>
      <c r="AJ801" s="253" t="s">
        <v>2385</v>
      </c>
      <c r="AK801" s="253" t="s">
        <v>57</v>
      </c>
      <c r="AL801" s="253" t="s">
        <v>57</v>
      </c>
      <c r="AM801" s="253" t="s">
        <v>57</v>
      </c>
      <c r="AN801" s="253" t="s">
        <v>57</v>
      </c>
      <c r="AO801" s="253" t="s">
        <v>57</v>
      </c>
      <c r="AP801" s="253" t="s">
        <v>57</v>
      </c>
      <c r="AQ801" s="253" t="s">
        <v>57</v>
      </c>
      <c r="AR801" s="253" t="s">
        <v>57</v>
      </c>
      <c r="AS801" s="253" t="s">
        <v>57</v>
      </c>
      <c r="AT801" s="253" t="s">
        <v>57</v>
      </c>
      <c r="AU801" s="220" t="str">
        <f t="shared" si="36"/>
        <v>NA</v>
      </c>
    </row>
    <row r="802" spans="1:47">
      <c r="A802" s="220">
        <v>801</v>
      </c>
      <c r="B802" s="253" t="s">
        <v>6836</v>
      </c>
      <c r="C802" s="253" t="s">
        <v>578</v>
      </c>
      <c r="D802" s="253">
        <v>2024</v>
      </c>
      <c r="E802" s="253" t="s">
        <v>661</v>
      </c>
      <c r="F802" s="253" t="s">
        <v>147</v>
      </c>
      <c r="G802" s="258" t="s">
        <v>4599</v>
      </c>
      <c r="H802" s="255" t="s">
        <v>4600</v>
      </c>
      <c r="I802" s="253" t="s">
        <v>945</v>
      </c>
      <c r="J802" s="253">
        <v>25</v>
      </c>
      <c r="K802" s="253" t="s">
        <v>57</v>
      </c>
      <c r="L802" s="253" t="s">
        <v>57</v>
      </c>
      <c r="M802" s="253" t="s">
        <v>57</v>
      </c>
      <c r="N802" s="253" t="s">
        <v>57</v>
      </c>
      <c r="O802" s="253" t="s">
        <v>57</v>
      </c>
      <c r="P802" s="253" t="s">
        <v>57</v>
      </c>
      <c r="Q802" s="253" t="s">
        <v>57</v>
      </c>
      <c r="R802" s="253" t="s">
        <v>57</v>
      </c>
      <c r="S802" s="253" t="s">
        <v>57</v>
      </c>
      <c r="T802" s="253" t="s">
        <v>57</v>
      </c>
      <c r="U802" s="253" t="s">
        <v>57</v>
      </c>
      <c r="V802" s="253" t="s">
        <v>57</v>
      </c>
      <c r="W802" s="253" t="s">
        <v>57</v>
      </c>
      <c r="X802" s="253" t="s">
        <v>57</v>
      </c>
      <c r="Y802" s="253" t="s">
        <v>57</v>
      </c>
      <c r="Z802" s="253" t="s">
        <v>57</v>
      </c>
      <c r="AA802" s="253" t="s">
        <v>57</v>
      </c>
      <c r="AB802" s="253" t="s">
        <v>57</v>
      </c>
      <c r="AC802" s="253" t="s">
        <v>57</v>
      </c>
      <c r="AD802" s="253" t="s">
        <v>2385</v>
      </c>
      <c r="AE802" s="253" t="s">
        <v>57</v>
      </c>
      <c r="AF802" s="253"/>
      <c r="AG802" s="253" t="s">
        <v>57</v>
      </c>
      <c r="AH802" s="253" t="s">
        <v>57</v>
      </c>
      <c r="AI802" s="253" t="s">
        <v>57</v>
      </c>
      <c r="AJ802" s="253" t="s">
        <v>2385</v>
      </c>
      <c r="AK802" s="253" t="s">
        <v>57</v>
      </c>
      <c r="AL802" s="253" t="s">
        <v>57</v>
      </c>
      <c r="AM802" s="253" t="s">
        <v>57</v>
      </c>
      <c r="AN802" s="253" t="s">
        <v>57</v>
      </c>
      <c r="AO802" s="253" t="s">
        <v>57</v>
      </c>
      <c r="AP802" s="253" t="s">
        <v>57</v>
      </c>
      <c r="AQ802" s="253" t="s">
        <v>57</v>
      </c>
      <c r="AR802" s="253" t="s">
        <v>57</v>
      </c>
      <c r="AS802" s="253" t="s">
        <v>57</v>
      </c>
      <c r="AT802" s="253" t="s">
        <v>57</v>
      </c>
      <c r="AU802" s="220" t="str">
        <f t="shared" si="36"/>
        <v>NA</v>
      </c>
    </row>
    <row r="803" spans="1:47">
      <c r="A803" s="220">
        <v>802</v>
      </c>
      <c r="B803" s="253" t="s">
        <v>6836</v>
      </c>
      <c r="C803" s="253" t="s">
        <v>578</v>
      </c>
      <c r="D803" s="253">
        <v>2024</v>
      </c>
      <c r="E803" s="253" t="s">
        <v>661</v>
      </c>
      <c r="F803" s="253" t="s">
        <v>4601</v>
      </c>
      <c r="G803" s="258" t="s">
        <v>4602</v>
      </c>
      <c r="H803" s="261" t="s">
        <v>4603</v>
      </c>
      <c r="I803" s="253" t="s">
        <v>975</v>
      </c>
      <c r="J803" s="253">
        <v>25</v>
      </c>
      <c r="K803" s="253" t="s">
        <v>57</v>
      </c>
      <c r="L803" s="253" t="s">
        <v>57</v>
      </c>
      <c r="M803" s="253" t="s">
        <v>57</v>
      </c>
      <c r="N803" s="253" t="s">
        <v>57</v>
      </c>
      <c r="O803" s="253" t="s">
        <v>57</v>
      </c>
      <c r="P803" s="253" t="s">
        <v>57</v>
      </c>
      <c r="Q803" s="253" t="s">
        <v>57</v>
      </c>
      <c r="R803" s="253" t="s">
        <v>57</v>
      </c>
      <c r="S803" s="253" t="s">
        <v>57</v>
      </c>
      <c r="T803" s="253" t="s">
        <v>57</v>
      </c>
      <c r="U803" s="253" t="s">
        <v>57</v>
      </c>
      <c r="V803" s="253" t="s">
        <v>57</v>
      </c>
      <c r="W803" s="253" t="s">
        <v>57</v>
      </c>
      <c r="X803" s="253" t="s">
        <v>57</v>
      </c>
      <c r="Y803" s="253" t="s">
        <v>57</v>
      </c>
      <c r="Z803" s="253" t="s">
        <v>57</v>
      </c>
      <c r="AA803" s="253" t="s">
        <v>57</v>
      </c>
      <c r="AB803" s="253" t="s">
        <v>57</v>
      </c>
      <c r="AC803" s="253" t="s">
        <v>57</v>
      </c>
      <c r="AD803" s="253" t="s">
        <v>2385</v>
      </c>
      <c r="AE803" s="253" t="s">
        <v>57</v>
      </c>
      <c r="AF803" s="253"/>
      <c r="AG803" s="253" t="s">
        <v>57</v>
      </c>
      <c r="AH803" s="253" t="s">
        <v>57</v>
      </c>
      <c r="AI803" s="253" t="s">
        <v>57</v>
      </c>
      <c r="AJ803" s="253" t="s">
        <v>2385</v>
      </c>
      <c r="AK803" s="253" t="s">
        <v>57</v>
      </c>
      <c r="AL803" s="253" t="s">
        <v>57</v>
      </c>
      <c r="AM803" s="253" t="s">
        <v>57</v>
      </c>
      <c r="AN803" s="253" t="s">
        <v>57</v>
      </c>
      <c r="AO803" s="253" t="s">
        <v>57</v>
      </c>
      <c r="AP803" s="253" t="s">
        <v>57</v>
      </c>
      <c r="AQ803" s="253" t="s">
        <v>57</v>
      </c>
      <c r="AR803" s="253" t="s">
        <v>57</v>
      </c>
      <c r="AS803" s="253" t="s">
        <v>57</v>
      </c>
      <c r="AT803" s="253" t="s">
        <v>57</v>
      </c>
      <c r="AU803" s="220" t="str">
        <f t="shared" si="36"/>
        <v>NA</v>
      </c>
    </row>
    <row r="804" spans="1:47">
      <c r="A804" s="220">
        <v>803</v>
      </c>
      <c r="B804" s="253" t="s">
        <v>6836</v>
      </c>
      <c r="C804" s="253" t="s">
        <v>578</v>
      </c>
      <c r="D804" s="253">
        <v>2024</v>
      </c>
      <c r="E804" s="253" t="s">
        <v>737</v>
      </c>
      <c r="F804" s="253" t="s">
        <v>4604</v>
      </c>
      <c r="G804" s="258" t="s">
        <v>4605</v>
      </c>
      <c r="H804" s="255" t="s">
        <v>4606</v>
      </c>
      <c r="I804" s="253" t="s">
        <v>926</v>
      </c>
      <c r="J804" s="253">
        <v>25</v>
      </c>
      <c r="K804" s="253" t="s">
        <v>57</v>
      </c>
      <c r="L804" s="253" t="s">
        <v>57</v>
      </c>
      <c r="M804" s="253" t="s">
        <v>57</v>
      </c>
      <c r="N804" s="253" t="s">
        <v>57</v>
      </c>
      <c r="O804" s="253" t="s">
        <v>57</v>
      </c>
      <c r="P804" s="253" t="s">
        <v>57</v>
      </c>
      <c r="Q804" s="253" t="s">
        <v>57</v>
      </c>
      <c r="R804" s="253" t="s">
        <v>57</v>
      </c>
      <c r="S804" s="253" t="s">
        <v>57</v>
      </c>
      <c r="T804" s="253" t="s">
        <v>57</v>
      </c>
      <c r="U804" s="253" t="s">
        <v>57</v>
      </c>
      <c r="V804" s="253" t="s">
        <v>57</v>
      </c>
      <c r="W804" s="253" t="s">
        <v>57</v>
      </c>
      <c r="X804" s="253" t="s">
        <v>57</v>
      </c>
      <c r="Y804" s="253" t="s">
        <v>57</v>
      </c>
      <c r="Z804" s="258" t="s">
        <v>57</v>
      </c>
      <c r="AA804" s="253" t="s">
        <v>57</v>
      </c>
      <c r="AB804" s="253" t="s">
        <v>57</v>
      </c>
      <c r="AC804" s="253" t="s">
        <v>57</v>
      </c>
      <c r="AD804" s="253" t="s">
        <v>2385</v>
      </c>
      <c r="AE804" s="253" t="s">
        <v>57</v>
      </c>
      <c r="AF804" s="253"/>
      <c r="AG804" s="253" t="s">
        <v>57</v>
      </c>
      <c r="AH804" s="253" t="s">
        <v>57</v>
      </c>
      <c r="AI804" s="253" t="s">
        <v>57</v>
      </c>
      <c r="AJ804" s="253" t="s">
        <v>2385</v>
      </c>
      <c r="AK804" s="253" t="s">
        <v>57</v>
      </c>
      <c r="AL804" s="253" t="s">
        <v>57</v>
      </c>
      <c r="AM804" s="253" t="s">
        <v>57</v>
      </c>
      <c r="AN804" s="253" t="s">
        <v>57</v>
      </c>
      <c r="AO804" s="253" t="s">
        <v>57</v>
      </c>
      <c r="AP804" s="253" t="s">
        <v>57</v>
      </c>
      <c r="AQ804" s="253" t="s">
        <v>57</v>
      </c>
      <c r="AR804" s="253" t="s">
        <v>57</v>
      </c>
      <c r="AS804" s="253" t="s">
        <v>57</v>
      </c>
      <c r="AT804" s="253" t="s">
        <v>57</v>
      </c>
      <c r="AU804" s="220" t="str">
        <f t="shared" si="36"/>
        <v>NA</v>
      </c>
    </row>
    <row r="805" spans="1:47">
      <c r="A805" s="220">
        <v>804</v>
      </c>
      <c r="B805" s="253" t="s">
        <v>6836</v>
      </c>
      <c r="C805" s="253" t="s">
        <v>578</v>
      </c>
      <c r="D805" s="253">
        <v>2024</v>
      </c>
      <c r="E805" s="253" t="s">
        <v>737</v>
      </c>
      <c r="F805" s="253" t="s">
        <v>702</v>
      </c>
      <c r="G805" s="258" t="s">
        <v>4607</v>
      </c>
      <c r="H805" s="258" t="s">
        <v>4608</v>
      </c>
      <c r="I805" s="253" t="s">
        <v>926</v>
      </c>
      <c r="J805" s="253">
        <v>25</v>
      </c>
      <c r="K805" s="253" t="s">
        <v>57</v>
      </c>
      <c r="L805" s="253" t="s">
        <v>57</v>
      </c>
      <c r="M805" s="253" t="s">
        <v>57</v>
      </c>
      <c r="N805" s="253" t="s">
        <v>57</v>
      </c>
      <c r="O805" s="253" t="s">
        <v>57</v>
      </c>
      <c r="P805" s="253" t="s">
        <v>57</v>
      </c>
      <c r="Q805" s="253" t="s">
        <v>57</v>
      </c>
      <c r="R805" s="253" t="s">
        <v>57</v>
      </c>
      <c r="S805" s="253" t="s">
        <v>57</v>
      </c>
      <c r="T805" s="253" t="s">
        <v>57</v>
      </c>
      <c r="U805" s="253" t="s">
        <v>57</v>
      </c>
      <c r="V805" s="253" t="s">
        <v>57</v>
      </c>
      <c r="W805" s="253" t="s">
        <v>57</v>
      </c>
      <c r="X805" s="253" t="s">
        <v>57</v>
      </c>
      <c r="Y805" s="253" t="s">
        <v>57</v>
      </c>
      <c r="Z805" s="258" t="s">
        <v>57</v>
      </c>
      <c r="AA805" s="253" t="s">
        <v>57</v>
      </c>
      <c r="AB805" s="253" t="s">
        <v>57</v>
      </c>
      <c r="AC805" s="253" t="s">
        <v>57</v>
      </c>
      <c r="AD805" s="253" t="s">
        <v>2385</v>
      </c>
      <c r="AE805" s="253" t="s">
        <v>57</v>
      </c>
      <c r="AF805" s="253"/>
      <c r="AG805" s="253" t="s">
        <v>57</v>
      </c>
      <c r="AH805" s="253" t="s">
        <v>57</v>
      </c>
      <c r="AI805" s="253" t="s">
        <v>57</v>
      </c>
      <c r="AJ805" s="253" t="s">
        <v>2385</v>
      </c>
      <c r="AK805" s="253" t="s">
        <v>57</v>
      </c>
      <c r="AL805" s="253" t="s">
        <v>57</v>
      </c>
      <c r="AM805" s="253" t="s">
        <v>57</v>
      </c>
      <c r="AN805" s="253" t="s">
        <v>57</v>
      </c>
      <c r="AO805" s="253" t="s">
        <v>57</v>
      </c>
      <c r="AP805" s="253" t="s">
        <v>57</v>
      </c>
      <c r="AQ805" s="253" t="s">
        <v>57</v>
      </c>
      <c r="AR805" s="253" t="s">
        <v>57</v>
      </c>
      <c r="AS805" s="253" t="s">
        <v>57</v>
      </c>
      <c r="AT805" s="253" t="s">
        <v>57</v>
      </c>
      <c r="AU805" s="220" t="str">
        <f t="shared" si="36"/>
        <v>NA</v>
      </c>
    </row>
    <row r="806" spans="1:47">
      <c r="A806" s="220">
        <v>805</v>
      </c>
      <c r="B806" s="253" t="s">
        <v>6836</v>
      </c>
      <c r="C806" s="253" t="s">
        <v>578</v>
      </c>
      <c r="D806" s="253">
        <v>2024</v>
      </c>
      <c r="E806" s="253" t="s">
        <v>737</v>
      </c>
      <c r="F806" s="253" t="s">
        <v>743</v>
      </c>
      <c r="G806" s="258" t="s">
        <v>4609</v>
      </c>
      <c r="H806" s="255" t="s">
        <v>4610</v>
      </c>
      <c r="I806" s="253" t="s">
        <v>929</v>
      </c>
      <c r="J806" s="253">
        <v>14</v>
      </c>
      <c r="K806" s="253" t="s">
        <v>62</v>
      </c>
      <c r="L806" s="253" t="s">
        <v>62</v>
      </c>
      <c r="M806" s="253" t="s">
        <v>57</v>
      </c>
      <c r="N806" s="253" t="s">
        <v>57</v>
      </c>
      <c r="O806" s="253" t="s">
        <v>57</v>
      </c>
      <c r="P806" s="253" t="s">
        <v>57</v>
      </c>
      <c r="Q806" s="253" t="s">
        <v>57</v>
      </c>
      <c r="R806" s="253" t="s">
        <v>57</v>
      </c>
      <c r="S806" s="253" t="s">
        <v>57</v>
      </c>
      <c r="T806" s="253" t="s">
        <v>57</v>
      </c>
      <c r="U806" s="253" t="s">
        <v>57</v>
      </c>
      <c r="V806" s="253" t="s">
        <v>57</v>
      </c>
      <c r="W806" s="253" t="s">
        <v>57</v>
      </c>
      <c r="X806" s="253" t="s">
        <v>57</v>
      </c>
      <c r="Y806" s="253" t="s">
        <v>57</v>
      </c>
      <c r="Z806" s="258" t="s">
        <v>57</v>
      </c>
      <c r="AA806" s="253" t="s">
        <v>57</v>
      </c>
      <c r="AB806" s="253" t="s">
        <v>57</v>
      </c>
      <c r="AC806" s="253" t="s">
        <v>57</v>
      </c>
      <c r="AD806" s="253" t="s">
        <v>2385</v>
      </c>
      <c r="AE806" s="253" t="s">
        <v>57</v>
      </c>
      <c r="AF806" s="253"/>
      <c r="AG806" s="253" t="s">
        <v>57</v>
      </c>
      <c r="AH806" s="253" t="s">
        <v>57</v>
      </c>
      <c r="AI806" s="253" t="s">
        <v>57</v>
      </c>
      <c r="AJ806" s="253" t="s">
        <v>2385</v>
      </c>
      <c r="AK806" s="253" t="s">
        <v>57</v>
      </c>
      <c r="AL806" s="253" t="s">
        <v>57</v>
      </c>
      <c r="AM806" s="253" t="s">
        <v>57</v>
      </c>
      <c r="AN806" s="253" t="s">
        <v>57</v>
      </c>
      <c r="AO806" s="253" t="s">
        <v>57</v>
      </c>
      <c r="AP806" s="253" t="s">
        <v>57</v>
      </c>
      <c r="AQ806" s="253" t="s">
        <v>57</v>
      </c>
      <c r="AR806" s="253" t="s">
        <v>57</v>
      </c>
      <c r="AS806" s="253" t="s">
        <v>57</v>
      </c>
      <c r="AT806" s="253" t="s">
        <v>57</v>
      </c>
      <c r="AU806" s="220" t="str">
        <f t="shared" si="36"/>
        <v>NA</v>
      </c>
    </row>
    <row r="807" spans="1:47">
      <c r="A807" s="220">
        <v>806</v>
      </c>
      <c r="B807" s="253" t="s">
        <v>6836</v>
      </c>
      <c r="C807" s="253" t="s">
        <v>578</v>
      </c>
      <c r="D807" s="253">
        <v>2024</v>
      </c>
      <c r="E807" s="253" t="s">
        <v>737</v>
      </c>
      <c r="F807" s="253" t="s">
        <v>4611</v>
      </c>
      <c r="G807" s="258" t="s">
        <v>4612</v>
      </c>
      <c r="H807" s="255" t="s">
        <v>4613</v>
      </c>
      <c r="I807" s="253" t="s">
        <v>929</v>
      </c>
      <c r="J807" s="253">
        <v>9</v>
      </c>
      <c r="K807" s="253" t="s">
        <v>56</v>
      </c>
      <c r="L807" s="253" t="s">
        <v>62</v>
      </c>
      <c r="M807" s="253" t="s">
        <v>57</v>
      </c>
      <c r="N807" s="253" t="s">
        <v>57</v>
      </c>
      <c r="O807" s="253" t="s">
        <v>57</v>
      </c>
      <c r="P807" s="253" t="s">
        <v>57</v>
      </c>
      <c r="Q807" s="253" t="s">
        <v>57</v>
      </c>
      <c r="R807" s="253" t="s">
        <v>57</v>
      </c>
      <c r="S807" s="253" t="s">
        <v>57</v>
      </c>
      <c r="T807" s="253" t="s">
        <v>57</v>
      </c>
      <c r="U807" s="253" t="s">
        <v>57</v>
      </c>
      <c r="V807" s="253" t="s">
        <v>57</v>
      </c>
      <c r="W807" s="253" t="s">
        <v>57</v>
      </c>
      <c r="X807" s="253" t="s">
        <v>57</v>
      </c>
      <c r="Y807" s="253" t="s">
        <v>57</v>
      </c>
      <c r="Z807" s="258" t="s">
        <v>57</v>
      </c>
      <c r="AA807" s="253" t="s">
        <v>57</v>
      </c>
      <c r="AB807" s="253" t="s">
        <v>57</v>
      </c>
      <c r="AC807" s="253" t="s">
        <v>57</v>
      </c>
      <c r="AD807" s="253" t="s">
        <v>2385</v>
      </c>
      <c r="AE807" s="253" t="s">
        <v>57</v>
      </c>
      <c r="AF807" s="253"/>
      <c r="AG807" s="253" t="s">
        <v>57</v>
      </c>
      <c r="AH807" s="253" t="s">
        <v>57</v>
      </c>
      <c r="AI807" s="253" t="s">
        <v>57</v>
      </c>
      <c r="AJ807" s="253" t="s">
        <v>2385</v>
      </c>
      <c r="AK807" s="253" t="s">
        <v>57</v>
      </c>
      <c r="AL807" s="253" t="s">
        <v>57</v>
      </c>
      <c r="AM807" s="253" t="s">
        <v>57</v>
      </c>
      <c r="AN807" s="253" t="s">
        <v>57</v>
      </c>
      <c r="AO807" s="253" t="s">
        <v>57</v>
      </c>
      <c r="AP807" s="253" t="s">
        <v>57</v>
      </c>
      <c r="AQ807" s="253" t="s">
        <v>57</v>
      </c>
      <c r="AR807" s="253" t="s">
        <v>57</v>
      </c>
      <c r="AS807" s="253" t="s">
        <v>57</v>
      </c>
      <c r="AT807" s="253" t="s">
        <v>57</v>
      </c>
      <c r="AU807" s="220" t="str">
        <f t="shared" si="36"/>
        <v>NA</v>
      </c>
    </row>
    <row r="808" spans="1:47">
      <c r="A808" s="220">
        <v>807</v>
      </c>
      <c r="B808" s="253" t="s">
        <v>6836</v>
      </c>
      <c r="C808" s="253" t="s">
        <v>578</v>
      </c>
      <c r="D808" s="253">
        <v>2024</v>
      </c>
      <c r="E808" s="253" t="s">
        <v>737</v>
      </c>
      <c r="F808" s="253" t="s">
        <v>4614</v>
      </c>
      <c r="G808" s="258" t="s">
        <v>4615</v>
      </c>
      <c r="H808" s="258" t="s">
        <v>4616</v>
      </c>
      <c r="I808" s="253" t="s">
        <v>929</v>
      </c>
      <c r="J808" s="253">
        <v>3</v>
      </c>
      <c r="K808" s="253" t="s">
        <v>56</v>
      </c>
      <c r="L808" s="253" t="s">
        <v>56</v>
      </c>
      <c r="M808" s="253" t="s">
        <v>57</v>
      </c>
      <c r="N808" s="253" t="s">
        <v>57</v>
      </c>
      <c r="O808" s="253" t="s">
        <v>57</v>
      </c>
      <c r="P808" s="253" t="s">
        <v>57</v>
      </c>
      <c r="Q808" s="253" t="s">
        <v>57</v>
      </c>
      <c r="R808" s="253" t="s">
        <v>57</v>
      </c>
      <c r="S808" s="253" t="s">
        <v>57</v>
      </c>
      <c r="T808" s="253" t="s">
        <v>57</v>
      </c>
      <c r="U808" s="253" t="s">
        <v>57</v>
      </c>
      <c r="V808" s="253" t="s">
        <v>57</v>
      </c>
      <c r="W808" s="253" t="s">
        <v>57</v>
      </c>
      <c r="X808" s="253" t="s">
        <v>57</v>
      </c>
      <c r="Y808" s="253" t="s">
        <v>57</v>
      </c>
      <c r="Z808" s="253" t="s">
        <v>57</v>
      </c>
      <c r="AA808" s="253" t="s">
        <v>57</v>
      </c>
      <c r="AB808" s="253" t="s">
        <v>57</v>
      </c>
      <c r="AC808" s="253" t="s">
        <v>57</v>
      </c>
      <c r="AD808" s="253" t="s">
        <v>2385</v>
      </c>
      <c r="AE808" s="253" t="s">
        <v>57</v>
      </c>
      <c r="AF808" s="253"/>
      <c r="AG808" s="253" t="s">
        <v>57</v>
      </c>
      <c r="AH808" s="253" t="s">
        <v>57</v>
      </c>
      <c r="AI808" s="253" t="s">
        <v>57</v>
      </c>
      <c r="AJ808" s="253" t="s">
        <v>2385</v>
      </c>
      <c r="AK808" s="253" t="s">
        <v>57</v>
      </c>
      <c r="AL808" s="253" t="s">
        <v>57</v>
      </c>
      <c r="AM808" s="253" t="s">
        <v>57</v>
      </c>
      <c r="AN808" s="253" t="s">
        <v>57</v>
      </c>
      <c r="AO808" s="253" t="s">
        <v>57</v>
      </c>
      <c r="AP808" s="253" t="s">
        <v>57</v>
      </c>
      <c r="AQ808" s="253" t="s">
        <v>57</v>
      </c>
      <c r="AR808" s="253" t="s">
        <v>57</v>
      </c>
      <c r="AS808" s="253" t="s">
        <v>57</v>
      </c>
      <c r="AT808" s="253" t="s">
        <v>57</v>
      </c>
      <c r="AU808" s="220" t="str">
        <f t="shared" si="36"/>
        <v>NA</v>
      </c>
    </row>
    <row r="809" spans="1:47">
      <c r="A809" s="220">
        <v>808</v>
      </c>
      <c r="B809" s="253" t="s">
        <v>6836</v>
      </c>
      <c r="C809" s="253" t="s">
        <v>578</v>
      </c>
      <c r="D809" s="253">
        <v>2024</v>
      </c>
      <c r="E809" s="253" t="s">
        <v>737</v>
      </c>
      <c r="F809" s="253" t="s">
        <v>3095</v>
      </c>
      <c r="G809" s="258" t="s">
        <v>4617</v>
      </c>
      <c r="H809" s="255" t="s">
        <v>4618</v>
      </c>
      <c r="I809" s="253" t="s">
        <v>929</v>
      </c>
      <c r="J809" s="253">
        <v>15</v>
      </c>
      <c r="K809" s="253" t="s">
        <v>56</v>
      </c>
      <c r="L809" s="253" t="s">
        <v>56</v>
      </c>
      <c r="M809" s="253" t="s">
        <v>57</v>
      </c>
      <c r="N809" s="253" t="s">
        <v>57</v>
      </c>
      <c r="O809" s="253" t="s">
        <v>57</v>
      </c>
      <c r="P809" s="253" t="s">
        <v>57</v>
      </c>
      <c r="Q809" s="253" t="s">
        <v>57</v>
      </c>
      <c r="R809" s="253" t="s">
        <v>57</v>
      </c>
      <c r="S809" s="253" t="s">
        <v>57</v>
      </c>
      <c r="T809" s="253" t="s">
        <v>57</v>
      </c>
      <c r="U809" s="253" t="s">
        <v>57</v>
      </c>
      <c r="V809" s="253" t="s">
        <v>57</v>
      </c>
      <c r="W809" s="253" t="s">
        <v>57</v>
      </c>
      <c r="X809" s="253" t="s">
        <v>57</v>
      </c>
      <c r="Y809" s="253" t="s">
        <v>57</v>
      </c>
      <c r="Z809" s="253" t="s">
        <v>57</v>
      </c>
      <c r="AA809" s="253" t="s">
        <v>57</v>
      </c>
      <c r="AB809" s="253" t="s">
        <v>57</v>
      </c>
      <c r="AC809" s="253" t="s">
        <v>57</v>
      </c>
      <c r="AD809" s="253" t="s">
        <v>2385</v>
      </c>
      <c r="AE809" s="253" t="s">
        <v>57</v>
      </c>
      <c r="AF809" s="253"/>
      <c r="AG809" s="253" t="s">
        <v>57</v>
      </c>
      <c r="AH809" s="253" t="s">
        <v>57</v>
      </c>
      <c r="AI809" s="253" t="s">
        <v>57</v>
      </c>
      <c r="AJ809" s="253" t="s">
        <v>2385</v>
      </c>
      <c r="AK809" s="253" t="s">
        <v>57</v>
      </c>
      <c r="AL809" s="253" t="s">
        <v>57</v>
      </c>
      <c r="AM809" s="253" t="s">
        <v>57</v>
      </c>
      <c r="AN809" s="253" t="s">
        <v>57</v>
      </c>
      <c r="AO809" s="253" t="s">
        <v>57</v>
      </c>
      <c r="AP809" s="253" t="s">
        <v>57</v>
      </c>
      <c r="AQ809" s="253" t="s">
        <v>57</v>
      </c>
      <c r="AR809" s="253" t="s">
        <v>57</v>
      </c>
      <c r="AS809" s="253" t="s">
        <v>57</v>
      </c>
      <c r="AT809" s="253" t="s">
        <v>57</v>
      </c>
      <c r="AU809" s="220" t="str">
        <f t="shared" si="36"/>
        <v>NA</v>
      </c>
    </row>
    <row r="810" spans="1:47">
      <c r="A810" s="220">
        <v>809</v>
      </c>
      <c r="B810" s="253" t="s">
        <v>6836</v>
      </c>
      <c r="C810" s="253" t="s">
        <v>578</v>
      </c>
      <c r="D810" s="253">
        <v>2024</v>
      </c>
      <c r="E810" s="253" t="s">
        <v>737</v>
      </c>
      <c r="F810" s="253" t="s">
        <v>743</v>
      </c>
      <c r="G810" s="258" t="s">
        <v>4619</v>
      </c>
      <c r="H810" s="255" t="s">
        <v>4620</v>
      </c>
      <c r="I810" s="253" t="s">
        <v>929</v>
      </c>
      <c r="J810" s="253">
        <v>14</v>
      </c>
      <c r="K810" s="253" t="s">
        <v>62</v>
      </c>
      <c r="L810" s="253" t="s">
        <v>56</v>
      </c>
      <c r="M810" s="253" t="s">
        <v>57</v>
      </c>
      <c r="N810" s="253" t="s">
        <v>57</v>
      </c>
      <c r="O810" s="253" t="s">
        <v>57</v>
      </c>
      <c r="P810" s="253" t="s">
        <v>57</v>
      </c>
      <c r="Q810" s="253" t="s">
        <v>57</v>
      </c>
      <c r="R810" s="253" t="s">
        <v>57</v>
      </c>
      <c r="S810" s="253" t="s">
        <v>57</v>
      </c>
      <c r="T810" s="253" t="s">
        <v>57</v>
      </c>
      <c r="U810" s="253" t="s">
        <v>57</v>
      </c>
      <c r="V810" s="253" t="s">
        <v>57</v>
      </c>
      <c r="W810" s="253" t="s">
        <v>57</v>
      </c>
      <c r="X810" s="253" t="s">
        <v>57</v>
      </c>
      <c r="Y810" s="253" t="s">
        <v>57</v>
      </c>
      <c r="Z810" s="253" t="s">
        <v>57</v>
      </c>
      <c r="AA810" s="253" t="s">
        <v>57</v>
      </c>
      <c r="AB810" s="253" t="s">
        <v>57</v>
      </c>
      <c r="AC810" s="253" t="s">
        <v>57</v>
      </c>
      <c r="AD810" s="253" t="s">
        <v>2385</v>
      </c>
      <c r="AE810" s="253" t="s">
        <v>57</v>
      </c>
      <c r="AF810" s="253"/>
      <c r="AG810" s="253" t="s">
        <v>57</v>
      </c>
      <c r="AH810" s="253" t="s">
        <v>57</v>
      </c>
      <c r="AI810" s="253" t="s">
        <v>57</v>
      </c>
      <c r="AJ810" s="253" t="s">
        <v>2385</v>
      </c>
      <c r="AK810" s="253" t="s">
        <v>57</v>
      </c>
      <c r="AL810" s="253" t="s">
        <v>57</v>
      </c>
      <c r="AM810" s="253" t="s">
        <v>57</v>
      </c>
      <c r="AN810" s="253" t="s">
        <v>57</v>
      </c>
      <c r="AO810" s="253" t="s">
        <v>57</v>
      </c>
      <c r="AP810" s="253" t="s">
        <v>57</v>
      </c>
      <c r="AQ810" s="253" t="s">
        <v>57</v>
      </c>
      <c r="AR810" s="253" t="s">
        <v>57</v>
      </c>
      <c r="AS810" s="253" t="s">
        <v>57</v>
      </c>
      <c r="AT810" s="253" t="s">
        <v>57</v>
      </c>
      <c r="AU810" s="220" t="str">
        <f t="shared" si="36"/>
        <v>NA</v>
      </c>
    </row>
    <row r="811" spans="1:47">
      <c r="A811" s="220">
        <v>810</v>
      </c>
      <c r="B811" s="253" t="s">
        <v>6836</v>
      </c>
      <c r="C811" s="253" t="s">
        <v>578</v>
      </c>
      <c r="D811" s="253">
        <v>2024</v>
      </c>
      <c r="E811" s="253" t="s">
        <v>737</v>
      </c>
      <c r="F811" s="253" t="s">
        <v>4621</v>
      </c>
      <c r="G811" s="271" t="s">
        <v>4622</v>
      </c>
      <c r="H811" s="258" t="s">
        <v>4623</v>
      </c>
      <c r="I811" s="253" t="s">
        <v>935</v>
      </c>
      <c r="J811" s="253">
        <v>14</v>
      </c>
      <c r="K811" s="253" t="s">
        <v>62</v>
      </c>
      <c r="L811" s="253" t="s">
        <v>62</v>
      </c>
      <c r="M811" s="253" t="s">
        <v>62</v>
      </c>
      <c r="N811" s="253" t="s">
        <v>56</v>
      </c>
      <c r="O811" s="253">
        <v>1</v>
      </c>
      <c r="P811" s="253" t="s">
        <v>170</v>
      </c>
      <c r="Q811" s="253" t="s">
        <v>4624</v>
      </c>
      <c r="R811" s="270" t="s">
        <v>4625</v>
      </c>
      <c r="S811" s="270" t="s">
        <v>56</v>
      </c>
      <c r="T811" s="270" t="s">
        <v>4626</v>
      </c>
      <c r="U811" s="270" t="s">
        <v>56</v>
      </c>
      <c r="V811" s="270" t="s">
        <v>4627</v>
      </c>
      <c r="W811" s="270" t="s">
        <v>56</v>
      </c>
      <c r="X811" s="270" t="s">
        <v>4628</v>
      </c>
      <c r="Y811" s="270" t="s">
        <v>56</v>
      </c>
      <c r="Z811" s="253" t="s">
        <v>4629</v>
      </c>
      <c r="AA811" s="253" t="s">
        <v>62</v>
      </c>
      <c r="AB811" s="253" t="s">
        <v>62</v>
      </c>
      <c r="AC811" s="253" t="s">
        <v>57</v>
      </c>
      <c r="AD811" s="253" t="s">
        <v>2385</v>
      </c>
      <c r="AE811" s="253" t="s">
        <v>57</v>
      </c>
      <c r="AF811" s="253"/>
      <c r="AG811" s="253" t="s">
        <v>56</v>
      </c>
      <c r="AH811" s="253">
        <v>99</v>
      </c>
      <c r="AI811" s="253" t="s">
        <v>56</v>
      </c>
      <c r="AJ811" s="253" t="s">
        <v>4436</v>
      </c>
      <c r="AK811" s="253" t="s">
        <v>62</v>
      </c>
      <c r="AL811" s="253" t="s">
        <v>57</v>
      </c>
      <c r="AM811" s="253" t="s">
        <v>57</v>
      </c>
      <c r="AN811" s="253" t="s">
        <v>57</v>
      </c>
      <c r="AO811" s="253" t="s">
        <v>57</v>
      </c>
      <c r="AP811" s="253" t="s">
        <v>4630</v>
      </c>
      <c r="AQ811" s="253" t="s">
        <v>57</v>
      </c>
      <c r="AR811" s="253" t="s">
        <v>57</v>
      </c>
      <c r="AS811" s="270">
        <v>54</v>
      </c>
      <c r="AT811" s="270">
        <v>45</v>
      </c>
      <c r="AU811" s="220" t="s">
        <v>62</v>
      </c>
    </row>
    <row r="812" spans="1:47">
      <c r="A812" s="220">
        <v>811</v>
      </c>
      <c r="B812" s="253" t="s">
        <v>6836</v>
      </c>
      <c r="C812" s="253" t="s">
        <v>578</v>
      </c>
      <c r="D812" s="253">
        <v>2024</v>
      </c>
      <c r="E812" s="253" t="s">
        <v>737</v>
      </c>
      <c r="F812" s="253" t="s">
        <v>795</v>
      </c>
      <c r="G812" s="258" t="s">
        <v>4631</v>
      </c>
      <c r="H812" s="255" t="s">
        <v>4632</v>
      </c>
      <c r="I812" s="253" t="s">
        <v>4423</v>
      </c>
      <c r="J812" s="253">
        <v>25</v>
      </c>
      <c r="K812" s="253" t="s">
        <v>57</v>
      </c>
      <c r="L812" s="253" t="s">
        <v>57</v>
      </c>
      <c r="M812" s="253" t="s">
        <v>57</v>
      </c>
      <c r="N812" s="253" t="s">
        <v>57</v>
      </c>
      <c r="O812" s="253" t="s">
        <v>57</v>
      </c>
      <c r="P812" s="253" t="s">
        <v>57</v>
      </c>
      <c r="Q812" s="253" t="s">
        <v>57</v>
      </c>
      <c r="R812" s="253" t="s">
        <v>57</v>
      </c>
      <c r="S812" s="253" t="s">
        <v>57</v>
      </c>
      <c r="T812" s="253" t="s">
        <v>57</v>
      </c>
      <c r="U812" s="253" t="s">
        <v>57</v>
      </c>
      <c r="V812" s="253" t="s">
        <v>57</v>
      </c>
      <c r="W812" s="253" t="s">
        <v>57</v>
      </c>
      <c r="X812" s="253" t="s">
        <v>57</v>
      </c>
      <c r="Y812" s="253" t="s">
        <v>57</v>
      </c>
      <c r="Z812" s="253" t="s">
        <v>57</v>
      </c>
      <c r="AA812" s="253" t="s">
        <v>57</v>
      </c>
      <c r="AB812" s="253" t="s">
        <v>57</v>
      </c>
      <c r="AC812" s="253" t="s">
        <v>57</v>
      </c>
      <c r="AD812" s="253" t="s">
        <v>2385</v>
      </c>
      <c r="AE812" s="253" t="s">
        <v>57</v>
      </c>
      <c r="AF812" s="253"/>
      <c r="AG812" s="253" t="s">
        <v>57</v>
      </c>
      <c r="AH812" s="253" t="s">
        <v>57</v>
      </c>
      <c r="AI812" s="253" t="s">
        <v>57</v>
      </c>
      <c r="AJ812" s="253" t="s">
        <v>2385</v>
      </c>
      <c r="AK812" s="253" t="s">
        <v>57</v>
      </c>
      <c r="AL812" s="253" t="s">
        <v>57</v>
      </c>
      <c r="AM812" s="253" t="s">
        <v>57</v>
      </c>
      <c r="AN812" s="253" t="s">
        <v>57</v>
      </c>
      <c r="AO812" s="253" t="s">
        <v>57</v>
      </c>
      <c r="AP812" s="253" t="s">
        <v>57</v>
      </c>
      <c r="AQ812" s="253" t="s">
        <v>57</v>
      </c>
      <c r="AR812" s="253" t="s">
        <v>57</v>
      </c>
      <c r="AS812" s="253" t="s">
        <v>57</v>
      </c>
      <c r="AT812" s="253" t="s">
        <v>57</v>
      </c>
      <c r="AU812" s="220" t="str">
        <f t="shared" ref="AU812:AU829" si="37">IF(OR(AA812="NA"), "NA", IF(OR(AA812="Yes", AA812="yes"), "No", IF(AND(I812="Original", AA812="No"), "?", "")))</f>
        <v>NA</v>
      </c>
    </row>
    <row r="813" spans="1:47">
      <c r="A813" s="220">
        <v>812</v>
      </c>
      <c r="B813" s="253" t="s">
        <v>6836</v>
      </c>
      <c r="C813" s="253" t="s">
        <v>578</v>
      </c>
      <c r="D813" s="253">
        <v>2024</v>
      </c>
      <c r="E813" s="253" t="s">
        <v>737</v>
      </c>
      <c r="F813" s="253" t="s">
        <v>4633</v>
      </c>
      <c r="G813" s="258" t="s">
        <v>4634</v>
      </c>
      <c r="H813" s="258" t="s">
        <v>4635</v>
      </c>
      <c r="I813" s="253" t="s">
        <v>945</v>
      </c>
      <c r="J813" s="253">
        <v>25</v>
      </c>
      <c r="K813" s="253" t="s">
        <v>57</v>
      </c>
      <c r="L813" s="253" t="s">
        <v>57</v>
      </c>
      <c r="M813" s="253" t="s">
        <v>57</v>
      </c>
      <c r="N813" s="253" t="s">
        <v>57</v>
      </c>
      <c r="O813" s="253" t="s">
        <v>57</v>
      </c>
      <c r="P813" s="253" t="s">
        <v>57</v>
      </c>
      <c r="Q813" s="253" t="s">
        <v>57</v>
      </c>
      <c r="R813" s="253" t="s">
        <v>57</v>
      </c>
      <c r="S813" s="253" t="s">
        <v>57</v>
      </c>
      <c r="T813" s="253" t="s">
        <v>57</v>
      </c>
      <c r="U813" s="253" t="s">
        <v>57</v>
      </c>
      <c r="V813" s="253" t="s">
        <v>57</v>
      </c>
      <c r="W813" s="253" t="s">
        <v>57</v>
      </c>
      <c r="X813" s="253" t="s">
        <v>57</v>
      </c>
      <c r="Y813" s="253" t="s">
        <v>57</v>
      </c>
      <c r="Z813" s="253" t="s">
        <v>57</v>
      </c>
      <c r="AA813" s="253" t="s">
        <v>57</v>
      </c>
      <c r="AB813" s="253" t="s">
        <v>57</v>
      </c>
      <c r="AC813" s="253" t="s">
        <v>57</v>
      </c>
      <c r="AD813" s="253" t="s">
        <v>2385</v>
      </c>
      <c r="AE813" s="253" t="s">
        <v>57</v>
      </c>
      <c r="AF813" s="253"/>
      <c r="AG813" s="253" t="s">
        <v>57</v>
      </c>
      <c r="AH813" s="253" t="s">
        <v>57</v>
      </c>
      <c r="AI813" s="253" t="s">
        <v>57</v>
      </c>
      <c r="AJ813" s="253" t="s">
        <v>2385</v>
      </c>
      <c r="AK813" s="253" t="s">
        <v>57</v>
      </c>
      <c r="AL813" s="253" t="s">
        <v>57</v>
      </c>
      <c r="AM813" s="253" t="s">
        <v>57</v>
      </c>
      <c r="AN813" s="253" t="s">
        <v>57</v>
      </c>
      <c r="AO813" s="253" t="s">
        <v>57</v>
      </c>
      <c r="AP813" s="253" t="s">
        <v>57</v>
      </c>
      <c r="AQ813" s="253" t="s">
        <v>57</v>
      </c>
      <c r="AR813" s="253" t="s">
        <v>57</v>
      </c>
      <c r="AS813" s="253" t="s">
        <v>57</v>
      </c>
      <c r="AT813" s="253" t="s">
        <v>57</v>
      </c>
      <c r="AU813" s="220" t="str">
        <f t="shared" si="37"/>
        <v>NA</v>
      </c>
    </row>
    <row r="814" spans="1:47">
      <c r="A814" s="220">
        <v>813</v>
      </c>
      <c r="B814" s="253" t="s">
        <v>6836</v>
      </c>
      <c r="C814" s="253" t="s">
        <v>578</v>
      </c>
      <c r="D814" s="253">
        <v>2024</v>
      </c>
      <c r="E814" s="253" t="s">
        <v>737</v>
      </c>
      <c r="F814" s="253" t="s">
        <v>876</v>
      </c>
      <c r="G814" s="258" t="s">
        <v>4636</v>
      </c>
      <c r="H814" s="255" t="s">
        <v>4637</v>
      </c>
      <c r="I814" s="253" t="s">
        <v>4423</v>
      </c>
      <c r="J814" s="253">
        <v>25</v>
      </c>
      <c r="K814" s="253" t="s">
        <v>57</v>
      </c>
      <c r="L814" s="253" t="s">
        <v>57</v>
      </c>
      <c r="M814" s="253" t="s">
        <v>57</v>
      </c>
      <c r="N814" s="253" t="s">
        <v>57</v>
      </c>
      <c r="O814" s="253" t="s">
        <v>57</v>
      </c>
      <c r="P814" s="253" t="s">
        <v>57</v>
      </c>
      <c r="Q814" s="253" t="s">
        <v>57</v>
      </c>
      <c r="R814" s="253" t="s">
        <v>57</v>
      </c>
      <c r="S814" s="253" t="s">
        <v>57</v>
      </c>
      <c r="T814" s="253" t="s">
        <v>57</v>
      </c>
      <c r="U814" s="253" t="s">
        <v>57</v>
      </c>
      <c r="V814" s="253" t="s">
        <v>57</v>
      </c>
      <c r="W814" s="253" t="s">
        <v>57</v>
      </c>
      <c r="X814" s="253" t="s">
        <v>57</v>
      </c>
      <c r="Y814" s="253" t="s">
        <v>57</v>
      </c>
      <c r="Z814" s="253" t="s">
        <v>57</v>
      </c>
      <c r="AA814" s="253" t="s">
        <v>57</v>
      </c>
      <c r="AB814" s="253" t="s">
        <v>57</v>
      </c>
      <c r="AC814" s="253" t="s">
        <v>57</v>
      </c>
      <c r="AD814" s="253" t="s">
        <v>2385</v>
      </c>
      <c r="AE814" s="253" t="s">
        <v>57</v>
      </c>
      <c r="AF814" s="253"/>
      <c r="AG814" s="253" t="s">
        <v>57</v>
      </c>
      <c r="AH814" s="253" t="s">
        <v>57</v>
      </c>
      <c r="AI814" s="253" t="s">
        <v>57</v>
      </c>
      <c r="AJ814" s="253" t="s">
        <v>2385</v>
      </c>
      <c r="AK814" s="253" t="s">
        <v>57</v>
      </c>
      <c r="AL814" s="253" t="s">
        <v>57</v>
      </c>
      <c r="AM814" s="253" t="s">
        <v>57</v>
      </c>
      <c r="AN814" s="253" t="s">
        <v>57</v>
      </c>
      <c r="AO814" s="253" t="s">
        <v>57</v>
      </c>
      <c r="AP814" s="253" t="s">
        <v>57</v>
      </c>
      <c r="AQ814" s="253" t="s">
        <v>57</v>
      </c>
      <c r="AR814" s="253" t="s">
        <v>57</v>
      </c>
      <c r="AS814" s="253" t="s">
        <v>57</v>
      </c>
      <c r="AT814" s="253" t="s">
        <v>57</v>
      </c>
      <c r="AU814" s="220" t="str">
        <f t="shared" si="37"/>
        <v>NA</v>
      </c>
    </row>
    <row r="815" spans="1:47">
      <c r="A815" s="220">
        <v>814</v>
      </c>
      <c r="B815" s="253" t="s">
        <v>6836</v>
      </c>
      <c r="C815" s="253" t="s">
        <v>578</v>
      </c>
      <c r="D815" s="253">
        <v>2024</v>
      </c>
      <c r="E815" s="253" t="s">
        <v>737</v>
      </c>
      <c r="F815" s="253" t="s">
        <v>4638</v>
      </c>
      <c r="G815" s="258" t="s">
        <v>4639</v>
      </c>
      <c r="H815" s="258" t="s">
        <v>4640</v>
      </c>
      <c r="I815" s="253" t="s">
        <v>945</v>
      </c>
      <c r="J815" s="253">
        <v>25</v>
      </c>
      <c r="K815" s="253" t="s">
        <v>57</v>
      </c>
      <c r="L815" s="253" t="s">
        <v>57</v>
      </c>
      <c r="M815" s="253" t="s">
        <v>57</v>
      </c>
      <c r="N815" s="253" t="s">
        <v>57</v>
      </c>
      <c r="O815" s="253" t="s">
        <v>57</v>
      </c>
      <c r="P815" s="253" t="s">
        <v>57</v>
      </c>
      <c r="Q815" s="253" t="s">
        <v>57</v>
      </c>
      <c r="R815" s="253" t="s">
        <v>57</v>
      </c>
      <c r="S815" s="253" t="s">
        <v>57</v>
      </c>
      <c r="T815" s="253" t="s">
        <v>57</v>
      </c>
      <c r="U815" s="253" t="s">
        <v>57</v>
      </c>
      <c r="V815" s="253" t="s">
        <v>57</v>
      </c>
      <c r="W815" s="253" t="s">
        <v>57</v>
      </c>
      <c r="X815" s="253" t="s">
        <v>57</v>
      </c>
      <c r="Y815" s="253" t="s">
        <v>57</v>
      </c>
      <c r="Z815" s="253" t="s">
        <v>57</v>
      </c>
      <c r="AA815" s="253" t="s">
        <v>57</v>
      </c>
      <c r="AB815" s="253" t="s">
        <v>57</v>
      </c>
      <c r="AC815" s="253" t="s">
        <v>57</v>
      </c>
      <c r="AD815" s="253" t="s">
        <v>2385</v>
      </c>
      <c r="AE815" s="253" t="s">
        <v>57</v>
      </c>
      <c r="AF815" s="253"/>
      <c r="AG815" s="253" t="s">
        <v>57</v>
      </c>
      <c r="AH815" s="253" t="s">
        <v>57</v>
      </c>
      <c r="AI815" s="253" t="s">
        <v>57</v>
      </c>
      <c r="AJ815" s="253" t="s">
        <v>2385</v>
      </c>
      <c r="AK815" s="253" t="s">
        <v>57</v>
      </c>
      <c r="AL815" s="253" t="s">
        <v>57</v>
      </c>
      <c r="AM815" s="253" t="s">
        <v>57</v>
      </c>
      <c r="AN815" s="253" t="s">
        <v>57</v>
      </c>
      <c r="AO815" s="253" t="s">
        <v>57</v>
      </c>
      <c r="AP815" s="253" t="s">
        <v>57</v>
      </c>
      <c r="AQ815" s="253" t="s">
        <v>57</v>
      </c>
      <c r="AR815" s="253" t="s">
        <v>57</v>
      </c>
      <c r="AS815" s="253" t="s">
        <v>57</v>
      </c>
      <c r="AT815" s="253" t="s">
        <v>57</v>
      </c>
      <c r="AU815" s="220" t="str">
        <f t="shared" si="37"/>
        <v>NA</v>
      </c>
    </row>
    <row r="816" spans="1:47">
      <c r="A816" s="220">
        <v>815</v>
      </c>
      <c r="B816" s="253" t="s">
        <v>6836</v>
      </c>
      <c r="C816" s="253" t="s">
        <v>578</v>
      </c>
      <c r="D816" s="253">
        <v>2024</v>
      </c>
      <c r="E816" s="253" t="s">
        <v>737</v>
      </c>
      <c r="F816" s="253" t="s">
        <v>638</v>
      </c>
      <c r="G816" s="258" t="s">
        <v>4641</v>
      </c>
      <c r="H816" s="258" t="s">
        <v>4642</v>
      </c>
      <c r="I816" s="253" t="s">
        <v>4423</v>
      </c>
      <c r="J816" s="253">
        <v>25</v>
      </c>
      <c r="K816" s="253" t="s">
        <v>57</v>
      </c>
      <c r="L816" s="253" t="s">
        <v>57</v>
      </c>
      <c r="M816" s="253" t="s">
        <v>57</v>
      </c>
      <c r="N816" s="253" t="s">
        <v>57</v>
      </c>
      <c r="O816" s="253" t="s">
        <v>57</v>
      </c>
      <c r="P816" s="253" t="s">
        <v>57</v>
      </c>
      <c r="Q816" s="253" t="s">
        <v>57</v>
      </c>
      <c r="R816" s="253" t="s">
        <v>57</v>
      </c>
      <c r="S816" s="253" t="s">
        <v>57</v>
      </c>
      <c r="T816" s="253" t="s">
        <v>57</v>
      </c>
      <c r="U816" s="253" t="s">
        <v>57</v>
      </c>
      <c r="V816" s="253" t="s">
        <v>57</v>
      </c>
      <c r="W816" s="253" t="s">
        <v>57</v>
      </c>
      <c r="X816" s="253" t="s">
        <v>57</v>
      </c>
      <c r="Y816" s="253" t="s">
        <v>57</v>
      </c>
      <c r="Z816" s="253" t="s">
        <v>57</v>
      </c>
      <c r="AA816" s="253" t="s">
        <v>57</v>
      </c>
      <c r="AB816" s="253" t="s">
        <v>57</v>
      </c>
      <c r="AC816" s="253" t="s">
        <v>57</v>
      </c>
      <c r="AD816" s="253" t="s">
        <v>2385</v>
      </c>
      <c r="AE816" s="253" t="s">
        <v>57</v>
      </c>
      <c r="AF816" s="253"/>
      <c r="AG816" s="253" t="s">
        <v>57</v>
      </c>
      <c r="AH816" s="253" t="s">
        <v>57</v>
      </c>
      <c r="AI816" s="253" t="s">
        <v>57</v>
      </c>
      <c r="AJ816" s="253" t="s">
        <v>2385</v>
      </c>
      <c r="AK816" s="253" t="s">
        <v>57</v>
      </c>
      <c r="AL816" s="253" t="s">
        <v>57</v>
      </c>
      <c r="AM816" s="253" t="s">
        <v>57</v>
      </c>
      <c r="AN816" s="253" t="s">
        <v>57</v>
      </c>
      <c r="AO816" s="253" t="s">
        <v>57</v>
      </c>
      <c r="AP816" s="253" t="s">
        <v>57</v>
      </c>
      <c r="AQ816" s="253" t="s">
        <v>57</v>
      </c>
      <c r="AR816" s="253" t="s">
        <v>57</v>
      </c>
      <c r="AS816" s="253" t="s">
        <v>57</v>
      </c>
      <c r="AT816" s="253" t="s">
        <v>57</v>
      </c>
      <c r="AU816" s="220" t="str">
        <f t="shared" si="37"/>
        <v>NA</v>
      </c>
    </row>
    <row r="817" spans="1:47">
      <c r="A817" s="220">
        <v>816</v>
      </c>
      <c r="B817" s="253" t="s">
        <v>6836</v>
      </c>
      <c r="C817" s="253" t="s">
        <v>578</v>
      </c>
      <c r="D817" s="253">
        <v>2024</v>
      </c>
      <c r="E817" s="253" t="s">
        <v>737</v>
      </c>
      <c r="F817" s="253" t="s">
        <v>4643</v>
      </c>
      <c r="G817" s="258" t="s">
        <v>4644</v>
      </c>
      <c r="H817" s="258" t="s">
        <v>4645</v>
      </c>
      <c r="I817" s="253" t="s">
        <v>945</v>
      </c>
      <c r="J817" s="253">
        <v>25</v>
      </c>
      <c r="K817" s="253" t="s">
        <v>57</v>
      </c>
      <c r="L817" s="253" t="s">
        <v>57</v>
      </c>
      <c r="M817" s="253" t="s">
        <v>57</v>
      </c>
      <c r="N817" s="253" t="s">
        <v>57</v>
      </c>
      <c r="O817" s="253" t="s">
        <v>57</v>
      </c>
      <c r="P817" s="253" t="s">
        <v>57</v>
      </c>
      <c r="Q817" s="253" t="s">
        <v>57</v>
      </c>
      <c r="R817" s="253" t="s">
        <v>57</v>
      </c>
      <c r="S817" s="253" t="s">
        <v>57</v>
      </c>
      <c r="T817" s="253" t="s">
        <v>57</v>
      </c>
      <c r="U817" s="253" t="s">
        <v>57</v>
      </c>
      <c r="V817" s="253" t="s">
        <v>57</v>
      </c>
      <c r="W817" s="253" t="s">
        <v>57</v>
      </c>
      <c r="X817" s="253" t="s">
        <v>57</v>
      </c>
      <c r="Y817" s="253" t="s">
        <v>57</v>
      </c>
      <c r="Z817" s="253" t="s">
        <v>57</v>
      </c>
      <c r="AA817" s="253" t="s">
        <v>57</v>
      </c>
      <c r="AB817" s="253" t="s">
        <v>57</v>
      </c>
      <c r="AC817" s="253" t="s">
        <v>57</v>
      </c>
      <c r="AD817" s="253" t="s">
        <v>2385</v>
      </c>
      <c r="AE817" s="253" t="s">
        <v>57</v>
      </c>
      <c r="AF817" s="253"/>
      <c r="AG817" s="253" t="s">
        <v>57</v>
      </c>
      <c r="AH817" s="253" t="s">
        <v>57</v>
      </c>
      <c r="AI817" s="253" t="s">
        <v>57</v>
      </c>
      <c r="AJ817" s="253" t="s">
        <v>2385</v>
      </c>
      <c r="AK817" s="253" t="s">
        <v>57</v>
      </c>
      <c r="AL817" s="253" t="s">
        <v>57</v>
      </c>
      <c r="AM817" s="253" t="s">
        <v>57</v>
      </c>
      <c r="AN817" s="253" t="s">
        <v>57</v>
      </c>
      <c r="AO817" s="253" t="s">
        <v>57</v>
      </c>
      <c r="AP817" s="253" t="s">
        <v>57</v>
      </c>
      <c r="AQ817" s="253" t="s">
        <v>57</v>
      </c>
      <c r="AR817" s="253" t="s">
        <v>57</v>
      </c>
      <c r="AS817" s="253" t="s">
        <v>57</v>
      </c>
      <c r="AT817" s="253" t="s">
        <v>57</v>
      </c>
      <c r="AU817" s="220" t="str">
        <f t="shared" si="37"/>
        <v>NA</v>
      </c>
    </row>
    <row r="818" spans="1:47">
      <c r="A818" s="220">
        <v>817</v>
      </c>
      <c r="B818" s="253" t="s">
        <v>6836</v>
      </c>
      <c r="C818" s="253" t="s">
        <v>578</v>
      </c>
      <c r="D818" s="253">
        <v>2024</v>
      </c>
      <c r="E818" s="253" t="s">
        <v>737</v>
      </c>
      <c r="F818" s="253" t="s">
        <v>627</v>
      </c>
      <c r="G818" s="258" t="s">
        <v>4646</v>
      </c>
      <c r="H818" s="258" t="s">
        <v>4647</v>
      </c>
      <c r="I818" s="253" t="s">
        <v>4423</v>
      </c>
      <c r="J818" s="253">
        <v>25</v>
      </c>
      <c r="K818" s="253" t="s">
        <v>57</v>
      </c>
      <c r="L818" s="253" t="s">
        <v>57</v>
      </c>
      <c r="M818" s="253" t="s">
        <v>57</v>
      </c>
      <c r="N818" s="253" t="s">
        <v>57</v>
      </c>
      <c r="O818" s="253" t="s">
        <v>57</v>
      </c>
      <c r="P818" s="253" t="s">
        <v>57</v>
      </c>
      <c r="Q818" s="253" t="s">
        <v>57</v>
      </c>
      <c r="R818" s="253" t="s">
        <v>57</v>
      </c>
      <c r="S818" s="253" t="s">
        <v>57</v>
      </c>
      <c r="T818" s="253" t="s">
        <v>57</v>
      </c>
      <c r="U818" s="253" t="s">
        <v>57</v>
      </c>
      <c r="V818" s="253" t="s">
        <v>57</v>
      </c>
      <c r="W818" s="253" t="s">
        <v>57</v>
      </c>
      <c r="X818" s="253" t="s">
        <v>57</v>
      </c>
      <c r="Y818" s="253" t="s">
        <v>57</v>
      </c>
      <c r="Z818" s="253" t="s">
        <v>57</v>
      </c>
      <c r="AA818" s="253" t="s">
        <v>57</v>
      </c>
      <c r="AB818" s="253" t="s">
        <v>57</v>
      </c>
      <c r="AC818" s="253" t="s">
        <v>57</v>
      </c>
      <c r="AD818" s="253" t="s">
        <v>2385</v>
      </c>
      <c r="AE818" s="253" t="s">
        <v>57</v>
      </c>
      <c r="AF818" s="253"/>
      <c r="AG818" s="253" t="s">
        <v>57</v>
      </c>
      <c r="AH818" s="253" t="s">
        <v>57</v>
      </c>
      <c r="AI818" s="253" t="s">
        <v>57</v>
      </c>
      <c r="AJ818" s="253" t="s">
        <v>2385</v>
      </c>
      <c r="AK818" s="253" t="s">
        <v>57</v>
      </c>
      <c r="AL818" s="253" t="s">
        <v>57</v>
      </c>
      <c r="AM818" s="253" t="s">
        <v>57</v>
      </c>
      <c r="AN818" s="253" t="s">
        <v>57</v>
      </c>
      <c r="AO818" s="253" t="s">
        <v>57</v>
      </c>
      <c r="AP818" s="253" t="s">
        <v>57</v>
      </c>
      <c r="AQ818" s="253" t="s">
        <v>57</v>
      </c>
      <c r="AR818" s="253" t="s">
        <v>57</v>
      </c>
      <c r="AS818" s="253" t="s">
        <v>57</v>
      </c>
      <c r="AT818" s="253" t="s">
        <v>57</v>
      </c>
      <c r="AU818" s="220" t="str">
        <f t="shared" si="37"/>
        <v>NA</v>
      </c>
    </row>
    <row r="819" spans="1:47">
      <c r="A819" s="220">
        <v>818</v>
      </c>
      <c r="B819" s="253" t="s">
        <v>6836</v>
      </c>
      <c r="C819" s="253" t="s">
        <v>578</v>
      </c>
      <c r="D819" s="253">
        <v>2024</v>
      </c>
      <c r="E819" s="253" t="s">
        <v>737</v>
      </c>
      <c r="F819" s="253" t="s">
        <v>4648</v>
      </c>
      <c r="G819" s="258" t="s">
        <v>4649</v>
      </c>
      <c r="H819" s="258" t="s">
        <v>4650</v>
      </c>
      <c r="I819" s="253" t="s">
        <v>945</v>
      </c>
      <c r="J819" s="253">
        <v>25</v>
      </c>
      <c r="K819" s="253" t="s">
        <v>57</v>
      </c>
      <c r="L819" s="253" t="s">
        <v>57</v>
      </c>
      <c r="M819" s="253" t="s">
        <v>57</v>
      </c>
      <c r="N819" s="253" t="s">
        <v>57</v>
      </c>
      <c r="O819" s="253" t="s">
        <v>57</v>
      </c>
      <c r="P819" s="253" t="s">
        <v>57</v>
      </c>
      <c r="Q819" s="253" t="s">
        <v>57</v>
      </c>
      <c r="R819" s="253" t="s">
        <v>57</v>
      </c>
      <c r="S819" s="253" t="s">
        <v>57</v>
      </c>
      <c r="T819" s="253" t="s">
        <v>57</v>
      </c>
      <c r="U819" s="253" t="s">
        <v>57</v>
      </c>
      <c r="V819" s="253" t="s">
        <v>57</v>
      </c>
      <c r="W819" s="253" t="s">
        <v>57</v>
      </c>
      <c r="X819" s="253" t="s">
        <v>57</v>
      </c>
      <c r="Y819" s="253" t="s">
        <v>57</v>
      </c>
      <c r="Z819" s="253" t="s">
        <v>57</v>
      </c>
      <c r="AA819" s="253" t="s">
        <v>57</v>
      </c>
      <c r="AB819" s="253" t="s">
        <v>57</v>
      </c>
      <c r="AC819" s="253" t="s">
        <v>57</v>
      </c>
      <c r="AD819" s="253" t="s">
        <v>2385</v>
      </c>
      <c r="AE819" s="253" t="s">
        <v>57</v>
      </c>
      <c r="AF819" s="253"/>
      <c r="AG819" s="253" t="s">
        <v>57</v>
      </c>
      <c r="AH819" s="253" t="s">
        <v>57</v>
      </c>
      <c r="AI819" s="253" t="s">
        <v>57</v>
      </c>
      <c r="AJ819" s="253" t="s">
        <v>2385</v>
      </c>
      <c r="AK819" s="253" t="s">
        <v>57</v>
      </c>
      <c r="AL819" s="253" t="s">
        <v>57</v>
      </c>
      <c r="AM819" s="253" t="s">
        <v>57</v>
      </c>
      <c r="AN819" s="253" t="s">
        <v>57</v>
      </c>
      <c r="AO819" s="253" t="s">
        <v>57</v>
      </c>
      <c r="AP819" s="253" t="s">
        <v>57</v>
      </c>
      <c r="AQ819" s="253" t="s">
        <v>57</v>
      </c>
      <c r="AR819" s="253" t="s">
        <v>57</v>
      </c>
      <c r="AS819" s="253" t="s">
        <v>57</v>
      </c>
      <c r="AT819" s="253" t="s">
        <v>57</v>
      </c>
      <c r="AU819" s="220" t="str">
        <f t="shared" si="37"/>
        <v>NA</v>
      </c>
    </row>
    <row r="820" spans="1:47">
      <c r="A820" s="220">
        <v>819</v>
      </c>
      <c r="B820" s="253" t="s">
        <v>6836</v>
      </c>
      <c r="C820" s="253" t="s">
        <v>578</v>
      </c>
      <c r="D820" s="253">
        <v>2024</v>
      </c>
      <c r="E820" s="253" t="s">
        <v>737</v>
      </c>
      <c r="F820" s="253" t="s">
        <v>4651</v>
      </c>
      <c r="G820" s="258" t="s">
        <v>4652</v>
      </c>
      <c r="H820" s="258" t="s">
        <v>4653</v>
      </c>
      <c r="I820" s="253" t="s">
        <v>4423</v>
      </c>
      <c r="J820" s="253">
        <v>25</v>
      </c>
      <c r="K820" s="253" t="s">
        <v>57</v>
      </c>
      <c r="L820" s="253" t="s">
        <v>57</v>
      </c>
      <c r="M820" s="253" t="s">
        <v>57</v>
      </c>
      <c r="N820" s="253" t="s">
        <v>57</v>
      </c>
      <c r="O820" s="253" t="s">
        <v>57</v>
      </c>
      <c r="P820" s="253" t="s">
        <v>57</v>
      </c>
      <c r="Q820" s="253" t="s">
        <v>57</v>
      </c>
      <c r="R820" s="253" t="s">
        <v>57</v>
      </c>
      <c r="S820" s="253" t="s">
        <v>57</v>
      </c>
      <c r="T820" s="253" t="s">
        <v>57</v>
      </c>
      <c r="U820" s="253" t="s">
        <v>57</v>
      </c>
      <c r="V820" s="253" t="s">
        <v>57</v>
      </c>
      <c r="W820" s="253" t="s">
        <v>57</v>
      </c>
      <c r="X820" s="253" t="s">
        <v>57</v>
      </c>
      <c r="Y820" s="253" t="s">
        <v>57</v>
      </c>
      <c r="Z820" s="253" t="s">
        <v>57</v>
      </c>
      <c r="AA820" s="253" t="s">
        <v>57</v>
      </c>
      <c r="AB820" s="253" t="s">
        <v>57</v>
      </c>
      <c r="AC820" s="253" t="s">
        <v>57</v>
      </c>
      <c r="AD820" s="253" t="s">
        <v>2385</v>
      </c>
      <c r="AE820" s="253" t="s">
        <v>57</v>
      </c>
      <c r="AF820" s="253"/>
      <c r="AG820" s="253" t="s">
        <v>57</v>
      </c>
      <c r="AH820" s="253" t="s">
        <v>57</v>
      </c>
      <c r="AI820" s="253" t="s">
        <v>57</v>
      </c>
      <c r="AJ820" s="253" t="s">
        <v>2385</v>
      </c>
      <c r="AK820" s="253" t="s">
        <v>57</v>
      </c>
      <c r="AL820" s="253" t="s">
        <v>57</v>
      </c>
      <c r="AM820" s="253" t="s">
        <v>57</v>
      </c>
      <c r="AN820" s="253" t="s">
        <v>57</v>
      </c>
      <c r="AO820" s="253" t="s">
        <v>57</v>
      </c>
      <c r="AP820" s="253" t="s">
        <v>57</v>
      </c>
      <c r="AQ820" s="253" t="s">
        <v>57</v>
      </c>
      <c r="AR820" s="253" t="s">
        <v>57</v>
      </c>
      <c r="AS820" s="253" t="s">
        <v>57</v>
      </c>
      <c r="AT820" s="253" t="s">
        <v>57</v>
      </c>
      <c r="AU820" s="220" t="str">
        <f t="shared" si="37"/>
        <v>NA</v>
      </c>
    </row>
    <row r="821" spans="1:47">
      <c r="A821" s="220">
        <v>820</v>
      </c>
      <c r="B821" s="253" t="s">
        <v>6836</v>
      </c>
      <c r="C821" s="253" t="s">
        <v>578</v>
      </c>
      <c r="D821" s="253">
        <v>2024</v>
      </c>
      <c r="E821" s="253" t="s">
        <v>737</v>
      </c>
      <c r="F821" s="253" t="s">
        <v>3203</v>
      </c>
      <c r="G821" s="258" t="s">
        <v>4654</v>
      </c>
      <c r="H821" s="258" t="s">
        <v>4655</v>
      </c>
      <c r="I821" s="253" t="s">
        <v>4423</v>
      </c>
      <c r="J821" s="253">
        <v>25</v>
      </c>
      <c r="K821" s="253" t="s">
        <v>57</v>
      </c>
      <c r="L821" s="253" t="s">
        <v>57</v>
      </c>
      <c r="M821" s="253" t="s">
        <v>57</v>
      </c>
      <c r="N821" s="253" t="s">
        <v>57</v>
      </c>
      <c r="O821" s="253" t="s">
        <v>57</v>
      </c>
      <c r="P821" s="253" t="s">
        <v>57</v>
      </c>
      <c r="Q821" s="253" t="s">
        <v>57</v>
      </c>
      <c r="R821" s="253" t="s">
        <v>57</v>
      </c>
      <c r="S821" s="253" t="s">
        <v>57</v>
      </c>
      <c r="T821" s="253" t="s">
        <v>57</v>
      </c>
      <c r="U821" s="253" t="s">
        <v>57</v>
      </c>
      <c r="V821" s="253" t="s">
        <v>57</v>
      </c>
      <c r="W821" s="253" t="s">
        <v>57</v>
      </c>
      <c r="X821" s="253" t="s">
        <v>57</v>
      </c>
      <c r="Y821" s="253" t="s">
        <v>57</v>
      </c>
      <c r="Z821" s="253" t="s">
        <v>57</v>
      </c>
      <c r="AA821" s="253" t="s">
        <v>57</v>
      </c>
      <c r="AB821" s="253" t="s">
        <v>57</v>
      </c>
      <c r="AC821" s="253" t="s">
        <v>57</v>
      </c>
      <c r="AD821" s="253" t="s">
        <v>2385</v>
      </c>
      <c r="AE821" s="253" t="s">
        <v>57</v>
      </c>
      <c r="AF821" s="253"/>
      <c r="AG821" s="253" t="s">
        <v>57</v>
      </c>
      <c r="AH821" s="253" t="s">
        <v>57</v>
      </c>
      <c r="AI821" s="253" t="s">
        <v>57</v>
      </c>
      <c r="AJ821" s="253" t="s">
        <v>2385</v>
      </c>
      <c r="AK821" s="253" t="s">
        <v>57</v>
      </c>
      <c r="AL821" s="253" t="s">
        <v>57</v>
      </c>
      <c r="AM821" s="253" t="s">
        <v>57</v>
      </c>
      <c r="AN821" s="253" t="s">
        <v>57</v>
      </c>
      <c r="AO821" s="253" t="s">
        <v>57</v>
      </c>
      <c r="AP821" s="253" t="s">
        <v>57</v>
      </c>
      <c r="AQ821" s="253" t="s">
        <v>57</v>
      </c>
      <c r="AR821" s="253" t="s">
        <v>57</v>
      </c>
      <c r="AS821" s="253" t="s">
        <v>57</v>
      </c>
      <c r="AT821" s="253" t="s">
        <v>57</v>
      </c>
      <c r="AU821" s="220" t="str">
        <f t="shared" si="37"/>
        <v>NA</v>
      </c>
    </row>
    <row r="822" spans="1:47">
      <c r="A822" s="220">
        <v>821</v>
      </c>
      <c r="B822" s="253" t="s">
        <v>6836</v>
      </c>
      <c r="C822" s="253" t="s">
        <v>578</v>
      </c>
      <c r="D822" s="253">
        <v>2024</v>
      </c>
      <c r="E822" s="253" t="s">
        <v>737</v>
      </c>
      <c r="F822" s="253" t="s">
        <v>4656</v>
      </c>
      <c r="G822" s="258" t="s">
        <v>4657</v>
      </c>
      <c r="H822" s="258" t="s">
        <v>4658</v>
      </c>
      <c r="I822" s="253" t="s">
        <v>945</v>
      </c>
      <c r="J822" s="253">
        <v>25</v>
      </c>
      <c r="K822" s="253" t="s">
        <v>57</v>
      </c>
      <c r="L822" s="253" t="s">
        <v>57</v>
      </c>
      <c r="M822" s="253" t="s">
        <v>57</v>
      </c>
      <c r="N822" s="253" t="s">
        <v>57</v>
      </c>
      <c r="O822" s="253" t="s">
        <v>57</v>
      </c>
      <c r="P822" s="253" t="s">
        <v>57</v>
      </c>
      <c r="Q822" s="253" t="s">
        <v>57</v>
      </c>
      <c r="R822" s="253" t="s">
        <v>57</v>
      </c>
      <c r="S822" s="253" t="s">
        <v>57</v>
      </c>
      <c r="T822" s="253" t="s">
        <v>57</v>
      </c>
      <c r="U822" s="253" t="s">
        <v>57</v>
      </c>
      <c r="V822" s="253" t="s">
        <v>57</v>
      </c>
      <c r="W822" s="253" t="s">
        <v>57</v>
      </c>
      <c r="X822" s="253" t="s">
        <v>57</v>
      </c>
      <c r="Y822" s="253" t="s">
        <v>57</v>
      </c>
      <c r="Z822" s="253" t="s">
        <v>57</v>
      </c>
      <c r="AA822" s="253" t="s">
        <v>57</v>
      </c>
      <c r="AB822" s="253" t="s">
        <v>57</v>
      </c>
      <c r="AC822" s="253" t="s">
        <v>57</v>
      </c>
      <c r="AD822" s="253" t="s">
        <v>2385</v>
      </c>
      <c r="AE822" s="253" t="s">
        <v>57</v>
      </c>
      <c r="AF822" s="253"/>
      <c r="AG822" s="253" t="s">
        <v>57</v>
      </c>
      <c r="AH822" s="253" t="s">
        <v>57</v>
      </c>
      <c r="AI822" s="253" t="s">
        <v>57</v>
      </c>
      <c r="AJ822" s="253" t="s">
        <v>2385</v>
      </c>
      <c r="AK822" s="253" t="s">
        <v>57</v>
      </c>
      <c r="AL822" s="253" t="s">
        <v>57</v>
      </c>
      <c r="AM822" s="253" t="s">
        <v>57</v>
      </c>
      <c r="AN822" s="253" t="s">
        <v>57</v>
      </c>
      <c r="AO822" s="253" t="s">
        <v>57</v>
      </c>
      <c r="AP822" s="253" t="s">
        <v>57</v>
      </c>
      <c r="AQ822" s="253" t="s">
        <v>57</v>
      </c>
      <c r="AR822" s="253" t="s">
        <v>57</v>
      </c>
      <c r="AS822" s="253" t="s">
        <v>57</v>
      </c>
      <c r="AT822" s="253" t="s">
        <v>57</v>
      </c>
      <c r="AU822" s="220" t="str">
        <f t="shared" si="37"/>
        <v>NA</v>
      </c>
    </row>
    <row r="823" spans="1:47">
      <c r="A823" s="220">
        <v>822</v>
      </c>
      <c r="B823" s="253" t="s">
        <v>6836</v>
      </c>
      <c r="C823" s="253" t="s">
        <v>578</v>
      </c>
      <c r="D823" s="253">
        <v>2024</v>
      </c>
      <c r="E823" s="253" t="s">
        <v>737</v>
      </c>
      <c r="F823" s="253" t="s">
        <v>4659</v>
      </c>
      <c r="G823" s="258" t="s">
        <v>4660</v>
      </c>
      <c r="H823" s="253" t="s">
        <v>4661</v>
      </c>
      <c r="I823" s="253" t="s">
        <v>945</v>
      </c>
      <c r="J823" s="253">
        <v>25</v>
      </c>
      <c r="K823" s="253" t="s">
        <v>57</v>
      </c>
      <c r="L823" s="253" t="s">
        <v>57</v>
      </c>
      <c r="M823" s="253" t="s">
        <v>57</v>
      </c>
      <c r="N823" s="253" t="s">
        <v>57</v>
      </c>
      <c r="O823" s="253" t="s">
        <v>57</v>
      </c>
      <c r="P823" s="253" t="s">
        <v>57</v>
      </c>
      <c r="Q823" s="253" t="s">
        <v>57</v>
      </c>
      <c r="R823" s="253" t="s">
        <v>57</v>
      </c>
      <c r="S823" s="253" t="s">
        <v>57</v>
      </c>
      <c r="T823" s="253" t="s">
        <v>57</v>
      </c>
      <c r="U823" s="253" t="s">
        <v>57</v>
      </c>
      <c r="V823" s="253" t="s">
        <v>57</v>
      </c>
      <c r="W823" s="253" t="s">
        <v>57</v>
      </c>
      <c r="X823" s="253" t="s">
        <v>57</v>
      </c>
      <c r="Y823" s="253" t="s">
        <v>57</v>
      </c>
      <c r="Z823" s="253" t="s">
        <v>57</v>
      </c>
      <c r="AA823" s="253" t="s">
        <v>57</v>
      </c>
      <c r="AB823" s="253" t="s">
        <v>57</v>
      </c>
      <c r="AC823" s="253" t="s">
        <v>57</v>
      </c>
      <c r="AD823" s="253" t="s">
        <v>2385</v>
      </c>
      <c r="AE823" s="253" t="s">
        <v>57</v>
      </c>
      <c r="AF823" s="253"/>
      <c r="AG823" s="253" t="s">
        <v>57</v>
      </c>
      <c r="AH823" s="253" t="s">
        <v>57</v>
      </c>
      <c r="AI823" s="253" t="s">
        <v>57</v>
      </c>
      <c r="AJ823" s="253" t="s">
        <v>2385</v>
      </c>
      <c r="AK823" s="253" t="s">
        <v>57</v>
      </c>
      <c r="AL823" s="253" t="s">
        <v>57</v>
      </c>
      <c r="AM823" s="253" t="s">
        <v>57</v>
      </c>
      <c r="AN823" s="253" t="s">
        <v>57</v>
      </c>
      <c r="AO823" s="253" t="s">
        <v>57</v>
      </c>
      <c r="AP823" s="253" t="s">
        <v>57</v>
      </c>
      <c r="AQ823" s="253" t="s">
        <v>57</v>
      </c>
      <c r="AR823" s="253" t="s">
        <v>57</v>
      </c>
      <c r="AS823" s="253" t="s">
        <v>57</v>
      </c>
      <c r="AT823" s="253" t="s">
        <v>57</v>
      </c>
      <c r="AU823" s="220" t="str">
        <f t="shared" si="37"/>
        <v>NA</v>
      </c>
    </row>
    <row r="824" spans="1:47">
      <c r="A824" s="220">
        <v>823</v>
      </c>
      <c r="B824" s="253" t="s">
        <v>6836</v>
      </c>
      <c r="C824" s="253" t="s">
        <v>578</v>
      </c>
      <c r="D824" s="253">
        <v>2024</v>
      </c>
      <c r="E824" s="253" t="s">
        <v>737</v>
      </c>
      <c r="F824" s="253" t="s">
        <v>4662</v>
      </c>
      <c r="G824" s="258" t="s">
        <v>4663</v>
      </c>
      <c r="H824" s="253" t="s">
        <v>4664</v>
      </c>
      <c r="I824" s="253" t="s">
        <v>975</v>
      </c>
      <c r="J824" s="253">
        <v>25</v>
      </c>
      <c r="K824" s="253" t="s">
        <v>57</v>
      </c>
      <c r="L824" s="253" t="s">
        <v>57</v>
      </c>
      <c r="M824" s="253" t="s">
        <v>57</v>
      </c>
      <c r="N824" s="253" t="s">
        <v>57</v>
      </c>
      <c r="O824" s="253" t="s">
        <v>57</v>
      </c>
      <c r="P824" s="253" t="s">
        <v>57</v>
      </c>
      <c r="Q824" s="253" t="s">
        <v>57</v>
      </c>
      <c r="R824" s="253" t="s">
        <v>57</v>
      </c>
      <c r="S824" s="253" t="s">
        <v>57</v>
      </c>
      <c r="T824" s="253" t="s">
        <v>57</v>
      </c>
      <c r="U824" s="253" t="s">
        <v>57</v>
      </c>
      <c r="V824" s="253" t="s">
        <v>57</v>
      </c>
      <c r="W824" s="253" t="s">
        <v>57</v>
      </c>
      <c r="X824" s="253" t="s">
        <v>57</v>
      </c>
      <c r="Y824" s="253" t="s">
        <v>57</v>
      </c>
      <c r="Z824" s="253" t="s">
        <v>57</v>
      </c>
      <c r="AA824" s="253" t="s">
        <v>57</v>
      </c>
      <c r="AB824" s="253" t="s">
        <v>57</v>
      </c>
      <c r="AC824" s="253" t="s">
        <v>57</v>
      </c>
      <c r="AD824" s="253" t="s">
        <v>2385</v>
      </c>
      <c r="AE824" s="253" t="s">
        <v>57</v>
      </c>
      <c r="AF824" s="253"/>
      <c r="AG824" s="253" t="s">
        <v>57</v>
      </c>
      <c r="AH824" s="253" t="s">
        <v>57</v>
      </c>
      <c r="AI824" s="253" t="s">
        <v>57</v>
      </c>
      <c r="AJ824" s="253" t="s">
        <v>2385</v>
      </c>
      <c r="AK824" s="253" t="s">
        <v>57</v>
      </c>
      <c r="AL824" s="253" t="s">
        <v>57</v>
      </c>
      <c r="AM824" s="253" t="s">
        <v>57</v>
      </c>
      <c r="AN824" s="253" t="s">
        <v>57</v>
      </c>
      <c r="AO824" s="253" t="s">
        <v>57</v>
      </c>
      <c r="AP824" s="253" t="s">
        <v>57</v>
      </c>
      <c r="AQ824" s="253" t="s">
        <v>57</v>
      </c>
      <c r="AR824" s="253" t="s">
        <v>57</v>
      </c>
      <c r="AS824" s="253" t="s">
        <v>57</v>
      </c>
      <c r="AT824" s="253" t="s">
        <v>57</v>
      </c>
      <c r="AU824" s="220" t="str">
        <f t="shared" si="37"/>
        <v>NA</v>
      </c>
    </row>
    <row r="825" spans="1:47">
      <c r="A825" s="220">
        <v>824</v>
      </c>
      <c r="B825" s="253" t="s">
        <v>6836</v>
      </c>
      <c r="C825" s="253" t="s">
        <v>578</v>
      </c>
      <c r="D825" s="253">
        <v>2024</v>
      </c>
      <c r="E825" s="253" t="s">
        <v>824</v>
      </c>
      <c r="F825" s="253" t="s">
        <v>4665</v>
      </c>
      <c r="G825" s="258" t="s">
        <v>4666</v>
      </c>
      <c r="H825" s="253" t="s">
        <v>4667</v>
      </c>
      <c r="I825" s="253" t="s">
        <v>926</v>
      </c>
      <c r="J825" s="253">
        <v>25</v>
      </c>
      <c r="K825" s="253" t="s">
        <v>57</v>
      </c>
      <c r="L825" s="253" t="s">
        <v>57</v>
      </c>
      <c r="M825" s="253" t="s">
        <v>57</v>
      </c>
      <c r="N825" s="253" t="s">
        <v>57</v>
      </c>
      <c r="O825" s="253" t="s">
        <v>57</v>
      </c>
      <c r="P825" s="253" t="s">
        <v>57</v>
      </c>
      <c r="Q825" s="253" t="s">
        <v>57</v>
      </c>
      <c r="R825" s="253" t="s">
        <v>57</v>
      </c>
      <c r="S825" s="253" t="s">
        <v>57</v>
      </c>
      <c r="T825" s="253" t="s">
        <v>57</v>
      </c>
      <c r="U825" s="253" t="s">
        <v>57</v>
      </c>
      <c r="V825" s="253" t="s">
        <v>57</v>
      </c>
      <c r="W825" s="253" t="s">
        <v>57</v>
      </c>
      <c r="X825" s="253" t="s">
        <v>57</v>
      </c>
      <c r="Y825" s="253" t="s">
        <v>57</v>
      </c>
      <c r="Z825" s="258" t="s">
        <v>57</v>
      </c>
      <c r="AA825" s="253" t="s">
        <v>57</v>
      </c>
      <c r="AB825" s="253" t="s">
        <v>57</v>
      </c>
      <c r="AC825" s="253" t="s">
        <v>57</v>
      </c>
      <c r="AD825" s="253" t="s">
        <v>2385</v>
      </c>
      <c r="AE825" s="253" t="s">
        <v>57</v>
      </c>
      <c r="AF825" s="253"/>
      <c r="AG825" s="253" t="s">
        <v>57</v>
      </c>
      <c r="AH825" s="253" t="s">
        <v>57</v>
      </c>
      <c r="AI825" s="253" t="s">
        <v>57</v>
      </c>
      <c r="AJ825" s="253" t="s">
        <v>2385</v>
      </c>
      <c r="AK825" s="253" t="s">
        <v>57</v>
      </c>
      <c r="AL825" s="253" t="s">
        <v>57</v>
      </c>
      <c r="AM825" s="253" t="s">
        <v>57</v>
      </c>
      <c r="AN825" s="253" t="s">
        <v>57</v>
      </c>
      <c r="AO825" s="253" t="s">
        <v>57</v>
      </c>
      <c r="AP825" s="253" t="s">
        <v>57</v>
      </c>
      <c r="AQ825" s="253" t="s">
        <v>57</v>
      </c>
      <c r="AR825" s="253" t="s">
        <v>57</v>
      </c>
      <c r="AS825" s="253" t="s">
        <v>57</v>
      </c>
      <c r="AT825" s="253" t="s">
        <v>57</v>
      </c>
      <c r="AU825" s="220" t="str">
        <f t="shared" si="37"/>
        <v>NA</v>
      </c>
    </row>
    <row r="826" spans="1:47">
      <c r="A826" s="220">
        <v>825</v>
      </c>
      <c r="B826" s="253" t="s">
        <v>6836</v>
      </c>
      <c r="C826" s="253" t="s">
        <v>578</v>
      </c>
      <c r="D826" s="253">
        <v>2024</v>
      </c>
      <c r="E826" s="253" t="s">
        <v>824</v>
      </c>
      <c r="F826" s="253" t="s">
        <v>4668</v>
      </c>
      <c r="G826" s="258" t="s">
        <v>4669</v>
      </c>
      <c r="H826" s="253" t="s">
        <v>4670</v>
      </c>
      <c r="I826" s="253" t="s">
        <v>926</v>
      </c>
      <c r="J826" s="253">
        <v>25</v>
      </c>
      <c r="K826" s="253" t="s">
        <v>57</v>
      </c>
      <c r="L826" s="253" t="s">
        <v>57</v>
      </c>
      <c r="M826" s="253" t="s">
        <v>57</v>
      </c>
      <c r="N826" s="253" t="s">
        <v>57</v>
      </c>
      <c r="O826" s="253" t="s">
        <v>57</v>
      </c>
      <c r="P826" s="253" t="s">
        <v>57</v>
      </c>
      <c r="Q826" s="253" t="s">
        <v>57</v>
      </c>
      <c r="R826" s="253" t="s">
        <v>57</v>
      </c>
      <c r="S826" s="253" t="s">
        <v>57</v>
      </c>
      <c r="T826" s="253" t="s">
        <v>57</v>
      </c>
      <c r="U826" s="253" t="s">
        <v>57</v>
      </c>
      <c r="V826" s="253" t="s">
        <v>57</v>
      </c>
      <c r="W826" s="253" t="s">
        <v>57</v>
      </c>
      <c r="X826" s="253" t="s">
        <v>57</v>
      </c>
      <c r="Y826" s="253" t="s">
        <v>57</v>
      </c>
      <c r="Z826" s="253" t="s">
        <v>57</v>
      </c>
      <c r="AA826" s="253" t="s">
        <v>57</v>
      </c>
      <c r="AB826" s="253" t="s">
        <v>57</v>
      </c>
      <c r="AC826" s="253" t="s">
        <v>57</v>
      </c>
      <c r="AD826" s="253" t="s">
        <v>2385</v>
      </c>
      <c r="AE826" s="253" t="s">
        <v>57</v>
      </c>
      <c r="AF826" s="253"/>
      <c r="AG826" s="253" t="s">
        <v>57</v>
      </c>
      <c r="AH826" s="253" t="s">
        <v>57</v>
      </c>
      <c r="AI826" s="253" t="s">
        <v>57</v>
      </c>
      <c r="AJ826" s="253" t="s">
        <v>2385</v>
      </c>
      <c r="AK826" s="253" t="s">
        <v>57</v>
      </c>
      <c r="AL826" s="253" t="s">
        <v>57</v>
      </c>
      <c r="AM826" s="253" t="s">
        <v>57</v>
      </c>
      <c r="AN826" s="253" t="s">
        <v>57</v>
      </c>
      <c r="AO826" s="253" t="s">
        <v>57</v>
      </c>
      <c r="AP826" s="253" t="s">
        <v>57</v>
      </c>
      <c r="AQ826" s="253" t="s">
        <v>57</v>
      </c>
      <c r="AR826" s="253" t="s">
        <v>57</v>
      </c>
      <c r="AS826" s="253" t="s">
        <v>57</v>
      </c>
      <c r="AT826" s="253" t="s">
        <v>57</v>
      </c>
      <c r="AU826" s="220" t="str">
        <f t="shared" si="37"/>
        <v>NA</v>
      </c>
    </row>
    <row r="827" spans="1:47">
      <c r="A827" s="220">
        <v>826</v>
      </c>
      <c r="B827" s="253" t="s">
        <v>6836</v>
      </c>
      <c r="C827" s="253" t="s">
        <v>578</v>
      </c>
      <c r="D827" s="253">
        <v>2024</v>
      </c>
      <c r="E827" s="253" t="s">
        <v>824</v>
      </c>
      <c r="F827" s="253" t="s">
        <v>4671</v>
      </c>
      <c r="G827" s="258" t="s">
        <v>4672</v>
      </c>
      <c r="H827" s="258" t="s">
        <v>4673</v>
      </c>
      <c r="I827" s="253" t="s">
        <v>929</v>
      </c>
      <c r="J827" s="253">
        <v>15</v>
      </c>
      <c r="K827" s="253" t="s">
        <v>62</v>
      </c>
      <c r="L827" s="253" t="s">
        <v>62</v>
      </c>
      <c r="M827" s="253" t="s">
        <v>57</v>
      </c>
      <c r="N827" s="253" t="s">
        <v>57</v>
      </c>
      <c r="O827" s="253" t="s">
        <v>57</v>
      </c>
      <c r="P827" s="253" t="s">
        <v>57</v>
      </c>
      <c r="Q827" s="253" t="s">
        <v>57</v>
      </c>
      <c r="R827" s="253" t="s">
        <v>57</v>
      </c>
      <c r="S827" s="253" t="s">
        <v>57</v>
      </c>
      <c r="T827" s="253" t="s">
        <v>57</v>
      </c>
      <c r="U827" s="253" t="s">
        <v>57</v>
      </c>
      <c r="V827" s="253" t="s">
        <v>57</v>
      </c>
      <c r="W827" s="253" t="s">
        <v>57</v>
      </c>
      <c r="X827" s="253" t="s">
        <v>57</v>
      </c>
      <c r="Y827" s="253" t="s">
        <v>57</v>
      </c>
      <c r="Z827" s="258" t="s">
        <v>57</v>
      </c>
      <c r="AA827" s="253" t="s">
        <v>57</v>
      </c>
      <c r="AB827" s="253" t="s">
        <v>57</v>
      </c>
      <c r="AC827" s="253" t="s">
        <v>57</v>
      </c>
      <c r="AD827" s="253" t="s">
        <v>2385</v>
      </c>
      <c r="AE827" s="253" t="s">
        <v>57</v>
      </c>
      <c r="AF827" s="253"/>
      <c r="AG827" s="253" t="s">
        <v>57</v>
      </c>
      <c r="AH827" s="253" t="s">
        <v>57</v>
      </c>
      <c r="AI827" s="253" t="s">
        <v>57</v>
      </c>
      <c r="AJ827" s="253" t="s">
        <v>2385</v>
      </c>
      <c r="AK827" s="253" t="s">
        <v>57</v>
      </c>
      <c r="AL827" s="253" t="s">
        <v>57</v>
      </c>
      <c r="AM827" s="253" t="s">
        <v>57</v>
      </c>
      <c r="AN827" s="253" t="s">
        <v>57</v>
      </c>
      <c r="AO827" s="253" t="s">
        <v>57</v>
      </c>
      <c r="AP827" s="253" t="s">
        <v>57</v>
      </c>
      <c r="AQ827" s="253" t="s">
        <v>57</v>
      </c>
      <c r="AR827" s="253" t="s">
        <v>57</v>
      </c>
      <c r="AS827" s="253" t="s">
        <v>57</v>
      </c>
      <c r="AT827" s="253" t="s">
        <v>57</v>
      </c>
      <c r="AU827" s="220" t="str">
        <f t="shared" si="37"/>
        <v>NA</v>
      </c>
    </row>
    <row r="828" spans="1:47">
      <c r="A828" s="220">
        <v>827</v>
      </c>
      <c r="B828" s="253" t="s">
        <v>6836</v>
      </c>
      <c r="C828" s="253" t="s">
        <v>578</v>
      </c>
      <c r="D828" s="253">
        <v>2024</v>
      </c>
      <c r="E828" s="253" t="s">
        <v>824</v>
      </c>
      <c r="F828" s="253" t="s">
        <v>4674</v>
      </c>
      <c r="G828" s="258" t="s">
        <v>4675</v>
      </c>
      <c r="H828" s="253" t="s">
        <v>4676</v>
      </c>
      <c r="I828" s="253" t="s">
        <v>929</v>
      </c>
      <c r="J828" s="253">
        <v>3</v>
      </c>
      <c r="K828" s="253" t="s">
        <v>56</v>
      </c>
      <c r="L828" s="253" t="s">
        <v>56</v>
      </c>
      <c r="M828" s="253" t="s">
        <v>57</v>
      </c>
      <c r="N828" s="253" t="s">
        <v>57</v>
      </c>
      <c r="O828" s="253" t="s">
        <v>57</v>
      </c>
      <c r="P828" s="253" t="s">
        <v>57</v>
      </c>
      <c r="Q828" s="253" t="s">
        <v>57</v>
      </c>
      <c r="R828" s="253" t="s">
        <v>57</v>
      </c>
      <c r="S828" s="253" t="s">
        <v>57</v>
      </c>
      <c r="T828" s="253" t="s">
        <v>57</v>
      </c>
      <c r="U828" s="253" t="s">
        <v>57</v>
      </c>
      <c r="V828" s="253" t="s">
        <v>57</v>
      </c>
      <c r="W828" s="253" t="s">
        <v>57</v>
      </c>
      <c r="X828" s="253" t="s">
        <v>57</v>
      </c>
      <c r="Y828" s="253" t="s">
        <v>57</v>
      </c>
      <c r="Z828" s="253" t="s">
        <v>57</v>
      </c>
      <c r="AA828" s="253" t="s">
        <v>57</v>
      </c>
      <c r="AB828" s="253" t="s">
        <v>57</v>
      </c>
      <c r="AC828" s="253" t="s">
        <v>57</v>
      </c>
      <c r="AD828" s="253" t="s">
        <v>2385</v>
      </c>
      <c r="AE828" s="253" t="s">
        <v>57</v>
      </c>
      <c r="AF828" s="253"/>
      <c r="AG828" s="253" t="s">
        <v>57</v>
      </c>
      <c r="AH828" s="253" t="s">
        <v>57</v>
      </c>
      <c r="AI828" s="253" t="s">
        <v>57</v>
      </c>
      <c r="AJ828" s="253" t="s">
        <v>2385</v>
      </c>
      <c r="AK828" s="253" t="s">
        <v>57</v>
      </c>
      <c r="AL828" s="253" t="s">
        <v>57</v>
      </c>
      <c r="AM828" s="253" t="s">
        <v>57</v>
      </c>
      <c r="AN828" s="253" t="s">
        <v>57</v>
      </c>
      <c r="AO828" s="253" t="s">
        <v>57</v>
      </c>
      <c r="AP828" s="253" t="s">
        <v>57</v>
      </c>
      <c r="AQ828" s="253" t="s">
        <v>57</v>
      </c>
      <c r="AR828" s="253" t="s">
        <v>57</v>
      </c>
      <c r="AS828" s="253" t="s">
        <v>57</v>
      </c>
      <c r="AT828" s="253" t="s">
        <v>57</v>
      </c>
      <c r="AU828" s="220" t="str">
        <f t="shared" si="37"/>
        <v>NA</v>
      </c>
    </row>
    <row r="829" spans="1:47">
      <c r="A829" s="220">
        <v>828</v>
      </c>
      <c r="B829" s="253" t="s">
        <v>6836</v>
      </c>
      <c r="C829" s="253" t="s">
        <v>578</v>
      </c>
      <c r="D829" s="253">
        <v>2024</v>
      </c>
      <c r="E829" s="253" t="s">
        <v>824</v>
      </c>
      <c r="F829" s="253" t="s">
        <v>594</v>
      </c>
      <c r="G829" s="258" t="s">
        <v>4677</v>
      </c>
      <c r="H829" s="253" t="s">
        <v>4678</v>
      </c>
      <c r="I829" s="253" t="s">
        <v>929</v>
      </c>
      <c r="J829" s="253">
        <v>15</v>
      </c>
      <c r="K829" s="253" t="s">
        <v>56</v>
      </c>
      <c r="L829" s="253" t="s">
        <v>56</v>
      </c>
      <c r="M829" s="253" t="s">
        <v>57</v>
      </c>
      <c r="N829" s="253" t="s">
        <v>57</v>
      </c>
      <c r="O829" s="253" t="s">
        <v>57</v>
      </c>
      <c r="P829" s="253" t="s">
        <v>57</v>
      </c>
      <c r="Q829" s="253" t="s">
        <v>57</v>
      </c>
      <c r="R829" s="253" t="s">
        <v>57</v>
      </c>
      <c r="S829" s="253" t="s">
        <v>57</v>
      </c>
      <c r="T829" s="253" t="s">
        <v>57</v>
      </c>
      <c r="U829" s="253" t="s">
        <v>57</v>
      </c>
      <c r="V829" s="253" t="s">
        <v>57</v>
      </c>
      <c r="W829" s="253" t="s">
        <v>57</v>
      </c>
      <c r="X829" s="253" t="s">
        <v>57</v>
      </c>
      <c r="Y829" s="253" t="s">
        <v>57</v>
      </c>
      <c r="Z829" s="253" t="s">
        <v>57</v>
      </c>
      <c r="AA829" s="253" t="s">
        <v>57</v>
      </c>
      <c r="AB829" s="253" t="s">
        <v>57</v>
      </c>
      <c r="AC829" s="253" t="s">
        <v>57</v>
      </c>
      <c r="AD829" s="253" t="s">
        <v>2385</v>
      </c>
      <c r="AE829" s="253" t="s">
        <v>57</v>
      </c>
      <c r="AF829" s="253"/>
      <c r="AG829" s="253" t="s">
        <v>57</v>
      </c>
      <c r="AH829" s="253" t="s">
        <v>57</v>
      </c>
      <c r="AI829" s="253" t="s">
        <v>57</v>
      </c>
      <c r="AJ829" s="253" t="s">
        <v>2385</v>
      </c>
      <c r="AK829" s="253" t="s">
        <v>57</v>
      </c>
      <c r="AL829" s="253" t="s">
        <v>57</v>
      </c>
      <c r="AM829" s="253" t="s">
        <v>57</v>
      </c>
      <c r="AN829" s="253" t="s">
        <v>57</v>
      </c>
      <c r="AO829" s="253" t="s">
        <v>57</v>
      </c>
      <c r="AP829" s="253" t="s">
        <v>57</v>
      </c>
      <c r="AQ829" s="253" t="s">
        <v>57</v>
      </c>
      <c r="AR829" s="253" t="s">
        <v>57</v>
      </c>
      <c r="AS829" s="253" t="s">
        <v>57</v>
      </c>
      <c r="AT829" s="253" t="s">
        <v>57</v>
      </c>
      <c r="AU829" s="220" t="str">
        <f t="shared" si="37"/>
        <v>NA</v>
      </c>
    </row>
    <row r="830" spans="1:47">
      <c r="A830" s="220">
        <v>829</v>
      </c>
      <c r="B830" s="253" t="s">
        <v>6836</v>
      </c>
      <c r="C830" s="253" t="s">
        <v>578</v>
      </c>
      <c r="D830" s="253">
        <v>2024</v>
      </c>
      <c r="E830" s="253" t="s">
        <v>824</v>
      </c>
      <c r="F830" s="253" t="s">
        <v>4679</v>
      </c>
      <c r="G830" s="274" t="s">
        <v>4680</v>
      </c>
      <c r="H830" s="253" t="s">
        <v>4681</v>
      </c>
      <c r="I830" s="253" t="s">
        <v>935</v>
      </c>
      <c r="J830" s="253">
        <v>14</v>
      </c>
      <c r="K830" s="253" t="s">
        <v>62</v>
      </c>
      <c r="L830" s="253" t="s">
        <v>62</v>
      </c>
      <c r="M830" s="253" t="s">
        <v>62</v>
      </c>
      <c r="N830" s="253" t="s">
        <v>62</v>
      </c>
      <c r="O830" s="253" t="s">
        <v>57</v>
      </c>
      <c r="P830" s="253" t="s">
        <v>57</v>
      </c>
      <c r="Q830" s="253" t="s">
        <v>57</v>
      </c>
      <c r="R830" s="253" t="s">
        <v>57</v>
      </c>
      <c r="S830" s="270" t="s">
        <v>56</v>
      </c>
      <c r="T830" s="270" t="s">
        <v>4682</v>
      </c>
      <c r="U830" s="270" t="s">
        <v>56</v>
      </c>
      <c r="V830" s="253" t="s">
        <v>4683</v>
      </c>
      <c r="W830" s="253" t="s">
        <v>56</v>
      </c>
      <c r="X830" s="253" t="s">
        <v>4684</v>
      </c>
      <c r="Y830" s="253" t="s">
        <v>62</v>
      </c>
      <c r="Z830" s="258" t="s">
        <v>4685</v>
      </c>
      <c r="AA830" s="253" t="s">
        <v>62</v>
      </c>
      <c r="AB830" s="253" t="s">
        <v>62</v>
      </c>
      <c r="AC830" s="253" t="s">
        <v>57</v>
      </c>
      <c r="AD830" s="253" t="s">
        <v>2385</v>
      </c>
      <c r="AE830" s="253" t="s">
        <v>57</v>
      </c>
      <c r="AF830" s="253"/>
      <c r="AG830" s="253" t="s">
        <v>56</v>
      </c>
      <c r="AH830" s="253">
        <v>70</v>
      </c>
      <c r="AI830" s="253" t="s">
        <v>56</v>
      </c>
      <c r="AJ830" s="253" t="s">
        <v>4436</v>
      </c>
      <c r="AK830" s="253" t="s">
        <v>62</v>
      </c>
      <c r="AL830" s="253" t="s">
        <v>57</v>
      </c>
      <c r="AM830" s="253" t="s">
        <v>57</v>
      </c>
      <c r="AN830" s="253" t="s">
        <v>57</v>
      </c>
      <c r="AO830" s="253" t="s">
        <v>57</v>
      </c>
      <c r="AP830" s="262" t="s">
        <v>4686</v>
      </c>
      <c r="AQ830" s="253" t="s">
        <v>57</v>
      </c>
      <c r="AR830" s="253" t="s">
        <v>57</v>
      </c>
      <c r="AS830" s="253">
        <v>43</v>
      </c>
      <c r="AT830" s="253">
        <v>27</v>
      </c>
      <c r="AU830" s="220" t="s">
        <v>62</v>
      </c>
    </row>
    <row r="831" spans="1:47">
      <c r="A831" s="220">
        <v>830</v>
      </c>
      <c r="B831" s="253" t="s">
        <v>6836</v>
      </c>
      <c r="C831" s="253" t="s">
        <v>578</v>
      </c>
      <c r="D831" s="253">
        <v>2024</v>
      </c>
      <c r="E831" s="253" t="s">
        <v>824</v>
      </c>
      <c r="F831" s="253" t="s">
        <v>3876</v>
      </c>
      <c r="G831" s="258" t="s">
        <v>4687</v>
      </c>
      <c r="H831" s="253" t="s">
        <v>4688</v>
      </c>
      <c r="I831" s="253" t="s">
        <v>935</v>
      </c>
      <c r="J831" s="253">
        <v>14</v>
      </c>
      <c r="K831" s="253" t="s">
        <v>62</v>
      </c>
      <c r="L831" s="253" t="s">
        <v>62</v>
      </c>
      <c r="M831" s="253" t="s">
        <v>62</v>
      </c>
      <c r="N831" s="253" t="s">
        <v>62</v>
      </c>
      <c r="O831" s="253" t="s">
        <v>57</v>
      </c>
      <c r="P831" s="253" t="s">
        <v>57</v>
      </c>
      <c r="Q831" s="253" t="s">
        <v>57</v>
      </c>
      <c r="R831" s="253" t="s">
        <v>57</v>
      </c>
      <c r="S831" s="270" t="s">
        <v>56</v>
      </c>
      <c r="T831" s="270" t="s">
        <v>4689</v>
      </c>
      <c r="U831" s="270" t="s">
        <v>56</v>
      </c>
      <c r="V831" s="253" t="s">
        <v>4690</v>
      </c>
      <c r="W831" s="253" t="s">
        <v>62</v>
      </c>
      <c r="X831" s="253" t="s">
        <v>57</v>
      </c>
      <c r="Y831" s="253" t="s">
        <v>57</v>
      </c>
      <c r="Z831" s="253" t="s">
        <v>4691</v>
      </c>
      <c r="AA831" s="253" t="s">
        <v>62</v>
      </c>
      <c r="AB831" s="253" t="s">
        <v>62</v>
      </c>
      <c r="AC831" s="253" t="s">
        <v>57</v>
      </c>
      <c r="AD831" s="253" t="s">
        <v>2385</v>
      </c>
      <c r="AE831" s="253" t="s">
        <v>57</v>
      </c>
      <c r="AF831" s="253"/>
      <c r="AG831" s="253" t="s">
        <v>56</v>
      </c>
      <c r="AH831" s="253">
        <v>492</v>
      </c>
      <c r="AI831" s="253" t="s">
        <v>62</v>
      </c>
      <c r="AJ831" s="253" t="s">
        <v>2385</v>
      </c>
      <c r="AK831" s="253" t="s">
        <v>62</v>
      </c>
      <c r="AL831" s="253" t="s">
        <v>57</v>
      </c>
      <c r="AM831" s="253" t="s">
        <v>57</v>
      </c>
      <c r="AN831" s="253" t="s">
        <v>57</v>
      </c>
      <c r="AO831" s="253" t="s">
        <v>57</v>
      </c>
      <c r="AP831" s="262" t="s">
        <v>4686</v>
      </c>
      <c r="AQ831" s="253" t="s">
        <v>57</v>
      </c>
      <c r="AR831" s="253" t="s">
        <v>57</v>
      </c>
      <c r="AS831" s="253">
        <v>292</v>
      </c>
      <c r="AT831" s="253">
        <v>200</v>
      </c>
      <c r="AU831" s="220" t="s">
        <v>62</v>
      </c>
    </row>
    <row r="832" spans="1:47">
      <c r="A832" s="220">
        <v>831</v>
      </c>
      <c r="B832" s="253" t="s">
        <v>6836</v>
      </c>
      <c r="C832" s="253" t="s">
        <v>578</v>
      </c>
      <c r="D832" s="253">
        <v>2024</v>
      </c>
      <c r="E832" s="253" t="s">
        <v>824</v>
      </c>
      <c r="F832" s="253" t="s">
        <v>4692</v>
      </c>
      <c r="G832" s="271" t="s">
        <v>4693</v>
      </c>
      <c r="H832" s="253" t="s">
        <v>4694</v>
      </c>
      <c r="I832" s="253" t="s">
        <v>935</v>
      </c>
      <c r="J832" s="253">
        <v>6</v>
      </c>
      <c r="K832" s="253" t="s">
        <v>62</v>
      </c>
      <c r="L832" s="253" t="s">
        <v>62</v>
      </c>
      <c r="M832" s="253" t="s">
        <v>62</v>
      </c>
      <c r="N832" s="253" t="s">
        <v>62</v>
      </c>
      <c r="O832" s="253" t="s">
        <v>57</v>
      </c>
      <c r="P832" s="253" t="s">
        <v>57</v>
      </c>
      <c r="Q832" s="253" t="s">
        <v>57</v>
      </c>
      <c r="R832" s="253" t="s">
        <v>57</v>
      </c>
      <c r="S832" s="270" t="s">
        <v>56</v>
      </c>
      <c r="T832" s="270" t="s">
        <v>4695</v>
      </c>
      <c r="U832" s="270" t="s">
        <v>62</v>
      </c>
      <c r="V832" s="253" t="s">
        <v>57</v>
      </c>
      <c r="W832" s="253" t="s">
        <v>62</v>
      </c>
      <c r="X832" s="253" t="s">
        <v>57</v>
      </c>
      <c r="Y832" s="253" t="s">
        <v>57</v>
      </c>
      <c r="Z832" s="253" t="s">
        <v>705</v>
      </c>
      <c r="AA832" s="253" t="s">
        <v>62</v>
      </c>
      <c r="AB832" s="253" t="s">
        <v>62</v>
      </c>
      <c r="AC832" s="253" t="s">
        <v>57</v>
      </c>
      <c r="AD832" s="253" t="s">
        <v>2385</v>
      </c>
      <c r="AE832" s="253" t="s">
        <v>57</v>
      </c>
      <c r="AF832" s="253"/>
      <c r="AG832" s="253" t="s">
        <v>56</v>
      </c>
      <c r="AH832" s="253">
        <v>324</v>
      </c>
      <c r="AI832" s="253" t="s">
        <v>62</v>
      </c>
      <c r="AJ832" s="253" t="s">
        <v>2385</v>
      </c>
      <c r="AK832" s="253" t="s">
        <v>62</v>
      </c>
      <c r="AL832" s="253" t="s">
        <v>57</v>
      </c>
      <c r="AM832" s="253" t="s">
        <v>57</v>
      </c>
      <c r="AN832" s="253" t="s">
        <v>57</v>
      </c>
      <c r="AO832" s="253" t="s">
        <v>57</v>
      </c>
      <c r="AP832" s="262" t="s">
        <v>4686</v>
      </c>
      <c r="AQ832" s="253" t="s">
        <v>57</v>
      </c>
      <c r="AR832" s="253" t="s">
        <v>57</v>
      </c>
      <c r="AS832" s="253">
        <v>197</v>
      </c>
      <c r="AT832" s="253">
        <v>98</v>
      </c>
      <c r="AU832" s="220" t="s">
        <v>62</v>
      </c>
    </row>
    <row r="833" spans="1:47">
      <c r="A833" s="220">
        <v>832</v>
      </c>
      <c r="B833" s="253" t="s">
        <v>6836</v>
      </c>
      <c r="C833" s="253" t="s">
        <v>578</v>
      </c>
      <c r="D833" s="253">
        <v>2024</v>
      </c>
      <c r="E833" s="253" t="s">
        <v>824</v>
      </c>
      <c r="F833" s="253" t="s">
        <v>795</v>
      </c>
      <c r="G833" s="258" t="s">
        <v>4696</v>
      </c>
      <c r="H833" s="253" t="s">
        <v>4697</v>
      </c>
      <c r="I833" s="253" t="s">
        <v>4423</v>
      </c>
      <c r="J833" s="253">
        <v>25</v>
      </c>
      <c r="K833" s="253" t="s">
        <v>57</v>
      </c>
      <c r="L833" s="253" t="s">
        <v>57</v>
      </c>
      <c r="M833" s="253" t="s">
        <v>57</v>
      </c>
      <c r="N833" s="253" t="s">
        <v>57</v>
      </c>
      <c r="O833" s="253" t="s">
        <v>57</v>
      </c>
      <c r="P833" s="253" t="s">
        <v>57</v>
      </c>
      <c r="Q833" s="253" t="s">
        <v>57</v>
      </c>
      <c r="R833" s="253" t="s">
        <v>57</v>
      </c>
      <c r="S833" s="270" t="s">
        <v>57</v>
      </c>
      <c r="T833" s="270" t="s">
        <v>57</v>
      </c>
      <c r="U833" s="270" t="s">
        <v>57</v>
      </c>
      <c r="V833" s="253" t="s">
        <v>57</v>
      </c>
      <c r="W833" s="253" t="s">
        <v>57</v>
      </c>
      <c r="X833" s="253" t="s">
        <v>57</v>
      </c>
      <c r="Y833" s="253" t="s">
        <v>57</v>
      </c>
      <c r="Z833" s="253" t="s">
        <v>57</v>
      </c>
      <c r="AA833" s="253" t="s">
        <v>57</v>
      </c>
      <c r="AB833" s="253" t="s">
        <v>57</v>
      </c>
      <c r="AC833" s="253" t="s">
        <v>57</v>
      </c>
      <c r="AD833" s="253" t="s">
        <v>2385</v>
      </c>
      <c r="AE833" s="253" t="s">
        <v>57</v>
      </c>
      <c r="AF833" s="253"/>
      <c r="AG833" s="253" t="s">
        <v>57</v>
      </c>
      <c r="AH833" s="253" t="s">
        <v>57</v>
      </c>
      <c r="AI833" s="253" t="s">
        <v>57</v>
      </c>
      <c r="AJ833" s="253" t="s">
        <v>2385</v>
      </c>
      <c r="AK833" s="253" t="s">
        <v>57</v>
      </c>
      <c r="AL833" s="253" t="s">
        <v>57</v>
      </c>
      <c r="AM833" s="253" t="s">
        <v>57</v>
      </c>
      <c r="AN833" s="253" t="s">
        <v>57</v>
      </c>
      <c r="AO833" s="253" t="s">
        <v>57</v>
      </c>
      <c r="AP833" s="253" t="s">
        <v>57</v>
      </c>
      <c r="AQ833" s="253" t="s">
        <v>57</v>
      </c>
      <c r="AR833" s="253" t="s">
        <v>57</v>
      </c>
      <c r="AS833" s="253" t="s">
        <v>57</v>
      </c>
      <c r="AT833" s="253" t="s">
        <v>57</v>
      </c>
      <c r="AU833" s="220" t="str">
        <f t="shared" ref="AU833:AU850" si="38">IF(OR(AA833="NA"), "NA", IF(OR(AA833="Yes", AA833="yes"), "No", IF(AND(I833="Original", AA833="No"), "?", "")))</f>
        <v>NA</v>
      </c>
    </row>
    <row r="834" spans="1:47">
      <c r="A834" s="220">
        <v>833</v>
      </c>
      <c r="B834" s="253" t="s">
        <v>6836</v>
      </c>
      <c r="C834" s="253" t="s">
        <v>578</v>
      </c>
      <c r="D834" s="253">
        <v>2024</v>
      </c>
      <c r="E834" s="253" t="s">
        <v>824</v>
      </c>
      <c r="F834" s="253" t="s">
        <v>4698</v>
      </c>
      <c r="G834" s="258" t="s">
        <v>4699</v>
      </c>
      <c r="H834" s="253" t="s">
        <v>4700</v>
      </c>
      <c r="I834" s="253" t="s">
        <v>945</v>
      </c>
      <c r="J834" s="253">
        <v>25</v>
      </c>
      <c r="K834" s="253" t="s">
        <v>57</v>
      </c>
      <c r="L834" s="253" t="s">
        <v>57</v>
      </c>
      <c r="M834" s="253" t="s">
        <v>57</v>
      </c>
      <c r="N834" s="253" t="s">
        <v>57</v>
      </c>
      <c r="O834" s="253" t="s">
        <v>57</v>
      </c>
      <c r="P834" s="253" t="s">
        <v>57</v>
      </c>
      <c r="Q834" s="253" t="s">
        <v>57</v>
      </c>
      <c r="R834" s="253" t="s">
        <v>57</v>
      </c>
      <c r="S834" s="253" t="s">
        <v>57</v>
      </c>
      <c r="T834" s="253" t="s">
        <v>57</v>
      </c>
      <c r="U834" s="253" t="s">
        <v>57</v>
      </c>
      <c r="V834" s="253" t="s">
        <v>57</v>
      </c>
      <c r="W834" s="253" t="s">
        <v>57</v>
      </c>
      <c r="X834" s="253" t="s">
        <v>57</v>
      </c>
      <c r="Y834" s="253" t="s">
        <v>57</v>
      </c>
      <c r="Z834" s="253" t="s">
        <v>57</v>
      </c>
      <c r="AA834" s="253" t="s">
        <v>57</v>
      </c>
      <c r="AB834" s="253" t="s">
        <v>57</v>
      </c>
      <c r="AC834" s="253" t="s">
        <v>57</v>
      </c>
      <c r="AD834" s="253" t="s">
        <v>2385</v>
      </c>
      <c r="AE834" s="253" t="s">
        <v>57</v>
      </c>
      <c r="AF834" s="253"/>
      <c r="AG834" s="253" t="s">
        <v>57</v>
      </c>
      <c r="AH834" s="253" t="s">
        <v>57</v>
      </c>
      <c r="AI834" s="253" t="s">
        <v>57</v>
      </c>
      <c r="AJ834" s="253" t="s">
        <v>2385</v>
      </c>
      <c r="AK834" s="253" t="s">
        <v>57</v>
      </c>
      <c r="AL834" s="253" t="s">
        <v>57</v>
      </c>
      <c r="AM834" s="253" t="s">
        <v>57</v>
      </c>
      <c r="AN834" s="253" t="s">
        <v>57</v>
      </c>
      <c r="AO834" s="253" t="s">
        <v>57</v>
      </c>
      <c r="AP834" s="253" t="s">
        <v>57</v>
      </c>
      <c r="AQ834" s="253" t="s">
        <v>57</v>
      </c>
      <c r="AR834" s="253" t="s">
        <v>57</v>
      </c>
      <c r="AS834" s="253" t="s">
        <v>57</v>
      </c>
      <c r="AT834" s="253" t="s">
        <v>57</v>
      </c>
      <c r="AU834" s="220" t="str">
        <f t="shared" si="38"/>
        <v>NA</v>
      </c>
    </row>
    <row r="835" spans="1:47">
      <c r="A835" s="220">
        <v>834</v>
      </c>
      <c r="B835" s="253" t="s">
        <v>6836</v>
      </c>
      <c r="C835" s="253" t="s">
        <v>578</v>
      </c>
      <c r="D835" s="253">
        <v>2024</v>
      </c>
      <c r="E835" s="253" t="s">
        <v>824</v>
      </c>
      <c r="F835" s="253" t="s">
        <v>627</v>
      </c>
      <c r="G835" s="258" t="s">
        <v>4701</v>
      </c>
      <c r="H835" s="258" t="s">
        <v>4702</v>
      </c>
      <c r="I835" s="253" t="s">
        <v>4423</v>
      </c>
      <c r="J835" s="253">
        <v>25</v>
      </c>
      <c r="K835" s="253" t="s">
        <v>57</v>
      </c>
      <c r="L835" s="253" t="s">
        <v>57</v>
      </c>
      <c r="M835" s="253" t="s">
        <v>57</v>
      </c>
      <c r="N835" s="253" t="s">
        <v>57</v>
      </c>
      <c r="O835" s="253" t="s">
        <v>57</v>
      </c>
      <c r="P835" s="253" t="s">
        <v>57</v>
      </c>
      <c r="Q835" s="253" t="s">
        <v>57</v>
      </c>
      <c r="R835" s="253" t="s">
        <v>57</v>
      </c>
      <c r="S835" s="253" t="s">
        <v>57</v>
      </c>
      <c r="T835" s="253" t="s">
        <v>57</v>
      </c>
      <c r="U835" s="253" t="s">
        <v>57</v>
      </c>
      <c r="V835" s="253" t="s">
        <v>57</v>
      </c>
      <c r="W835" s="253" t="s">
        <v>57</v>
      </c>
      <c r="X835" s="253" t="s">
        <v>57</v>
      </c>
      <c r="Y835" s="253" t="s">
        <v>57</v>
      </c>
      <c r="Z835" s="253" t="s">
        <v>57</v>
      </c>
      <c r="AA835" s="253" t="s">
        <v>57</v>
      </c>
      <c r="AB835" s="253" t="s">
        <v>57</v>
      </c>
      <c r="AC835" s="253" t="s">
        <v>57</v>
      </c>
      <c r="AD835" s="253" t="s">
        <v>2385</v>
      </c>
      <c r="AE835" s="253" t="s">
        <v>57</v>
      </c>
      <c r="AF835" s="253"/>
      <c r="AG835" s="253" t="s">
        <v>57</v>
      </c>
      <c r="AH835" s="253" t="s">
        <v>57</v>
      </c>
      <c r="AI835" s="253" t="s">
        <v>57</v>
      </c>
      <c r="AJ835" s="253" t="s">
        <v>2385</v>
      </c>
      <c r="AK835" s="253" t="s">
        <v>57</v>
      </c>
      <c r="AL835" s="253" t="s">
        <v>57</v>
      </c>
      <c r="AM835" s="253" t="s">
        <v>57</v>
      </c>
      <c r="AN835" s="253" t="s">
        <v>57</v>
      </c>
      <c r="AO835" s="253" t="s">
        <v>57</v>
      </c>
      <c r="AP835" s="253" t="s">
        <v>57</v>
      </c>
      <c r="AQ835" s="253" t="s">
        <v>57</v>
      </c>
      <c r="AR835" s="253" t="s">
        <v>57</v>
      </c>
      <c r="AS835" s="253" t="s">
        <v>57</v>
      </c>
      <c r="AT835" s="253" t="s">
        <v>57</v>
      </c>
      <c r="AU835" s="220" t="str">
        <f t="shared" si="38"/>
        <v>NA</v>
      </c>
    </row>
    <row r="836" spans="1:47">
      <c r="A836" s="220">
        <v>835</v>
      </c>
      <c r="B836" s="253" t="s">
        <v>6836</v>
      </c>
      <c r="C836" s="253" t="s">
        <v>578</v>
      </c>
      <c r="D836" s="253">
        <v>2024</v>
      </c>
      <c r="E836" s="253" t="s">
        <v>824</v>
      </c>
      <c r="F836" s="253" t="s">
        <v>4703</v>
      </c>
      <c r="G836" s="258" t="s">
        <v>4704</v>
      </c>
      <c r="H836" s="253" t="s">
        <v>4705</v>
      </c>
      <c r="I836" s="253" t="s">
        <v>945</v>
      </c>
      <c r="J836" s="253">
        <v>25</v>
      </c>
      <c r="K836" s="253" t="s">
        <v>57</v>
      </c>
      <c r="L836" s="253" t="s">
        <v>57</v>
      </c>
      <c r="M836" s="253" t="s">
        <v>57</v>
      </c>
      <c r="N836" s="253" t="s">
        <v>57</v>
      </c>
      <c r="O836" s="253" t="s">
        <v>57</v>
      </c>
      <c r="P836" s="253" t="s">
        <v>57</v>
      </c>
      <c r="Q836" s="253" t="s">
        <v>57</v>
      </c>
      <c r="R836" s="253" t="s">
        <v>57</v>
      </c>
      <c r="S836" s="253" t="s">
        <v>57</v>
      </c>
      <c r="T836" s="253" t="s">
        <v>57</v>
      </c>
      <c r="U836" s="253" t="s">
        <v>57</v>
      </c>
      <c r="V836" s="253" t="s">
        <v>57</v>
      </c>
      <c r="W836" s="253" t="s">
        <v>57</v>
      </c>
      <c r="X836" s="253" t="s">
        <v>57</v>
      </c>
      <c r="Y836" s="253" t="s">
        <v>57</v>
      </c>
      <c r="Z836" s="253" t="s">
        <v>57</v>
      </c>
      <c r="AA836" s="253" t="s">
        <v>57</v>
      </c>
      <c r="AB836" s="253" t="s">
        <v>57</v>
      </c>
      <c r="AC836" s="253" t="s">
        <v>57</v>
      </c>
      <c r="AD836" s="253" t="s">
        <v>2385</v>
      </c>
      <c r="AE836" s="253" t="s">
        <v>57</v>
      </c>
      <c r="AF836" s="253"/>
      <c r="AG836" s="253" t="s">
        <v>57</v>
      </c>
      <c r="AH836" s="253" t="s">
        <v>57</v>
      </c>
      <c r="AI836" s="253" t="s">
        <v>57</v>
      </c>
      <c r="AJ836" s="253" t="s">
        <v>2385</v>
      </c>
      <c r="AK836" s="253" t="s">
        <v>57</v>
      </c>
      <c r="AL836" s="253" t="s">
        <v>57</v>
      </c>
      <c r="AM836" s="253" t="s">
        <v>57</v>
      </c>
      <c r="AN836" s="253" t="s">
        <v>57</v>
      </c>
      <c r="AO836" s="253" t="s">
        <v>57</v>
      </c>
      <c r="AP836" s="253" t="s">
        <v>57</v>
      </c>
      <c r="AQ836" s="253" t="s">
        <v>57</v>
      </c>
      <c r="AR836" s="253" t="s">
        <v>57</v>
      </c>
      <c r="AS836" s="253" t="s">
        <v>57</v>
      </c>
      <c r="AT836" s="253" t="s">
        <v>57</v>
      </c>
      <c r="AU836" s="220" t="str">
        <f t="shared" si="38"/>
        <v>NA</v>
      </c>
    </row>
    <row r="837" spans="1:47">
      <c r="A837" s="220">
        <v>836</v>
      </c>
      <c r="B837" s="253" t="s">
        <v>6836</v>
      </c>
      <c r="C837" s="253" t="s">
        <v>578</v>
      </c>
      <c r="D837" s="253">
        <v>2024</v>
      </c>
      <c r="E837" s="253" t="s">
        <v>824</v>
      </c>
      <c r="F837" s="253" t="s">
        <v>638</v>
      </c>
      <c r="G837" s="253" t="s">
        <v>4706</v>
      </c>
      <c r="H837" s="253" t="s">
        <v>4707</v>
      </c>
      <c r="I837" s="253" t="s">
        <v>4423</v>
      </c>
      <c r="J837" s="253">
        <v>25</v>
      </c>
      <c r="K837" s="253" t="s">
        <v>57</v>
      </c>
      <c r="L837" s="253" t="s">
        <v>57</v>
      </c>
      <c r="M837" s="253" t="s">
        <v>57</v>
      </c>
      <c r="N837" s="253" t="s">
        <v>57</v>
      </c>
      <c r="O837" s="253" t="s">
        <v>57</v>
      </c>
      <c r="P837" s="253" t="s">
        <v>57</v>
      </c>
      <c r="Q837" s="253" t="s">
        <v>57</v>
      </c>
      <c r="R837" s="253" t="s">
        <v>57</v>
      </c>
      <c r="S837" s="253" t="s">
        <v>57</v>
      </c>
      <c r="T837" s="253" t="s">
        <v>57</v>
      </c>
      <c r="U837" s="253" t="s">
        <v>57</v>
      </c>
      <c r="V837" s="253" t="s">
        <v>57</v>
      </c>
      <c r="W837" s="253" t="s">
        <v>57</v>
      </c>
      <c r="X837" s="253" t="s">
        <v>57</v>
      </c>
      <c r="Y837" s="253" t="s">
        <v>57</v>
      </c>
      <c r="Z837" s="253" t="s">
        <v>57</v>
      </c>
      <c r="AA837" s="253" t="s">
        <v>57</v>
      </c>
      <c r="AB837" s="253" t="s">
        <v>57</v>
      </c>
      <c r="AC837" s="253" t="s">
        <v>57</v>
      </c>
      <c r="AD837" s="253" t="s">
        <v>2385</v>
      </c>
      <c r="AE837" s="253" t="s">
        <v>57</v>
      </c>
      <c r="AF837" s="253"/>
      <c r="AG837" s="253" t="s">
        <v>57</v>
      </c>
      <c r="AH837" s="253" t="s">
        <v>57</v>
      </c>
      <c r="AI837" s="253" t="s">
        <v>57</v>
      </c>
      <c r="AJ837" s="253" t="s">
        <v>2385</v>
      </c>
      <c r="AK837" s="253" t="s">
        <v>57</v>
      </c>
      <c r="AL837" s="253" t="s">
        <v>57</v>
      </c>
      <c r="AM837" s="253" t="s">
        <v>57</v>
      </c>
      <c r="AN837" s="253" t="s">
        <v>57</v>
      </c>
      <c r="AO837" s="253" t="s">
        <v>57</v>
      </c>
      <c r="AP837" s="253" t="s">
        <v>57</v>
      </c>
      <c r="AQ837" s="253" t="s">
        <v>57</v>
      </c>
      <c r="AR837" s="253" t="s">
        <v>57</v>
      </c>
      <c r="AS837" s="253" t="s">
        <v>57</v>
      </c>
      <c r="AT837" s="253" t="s">
        <v>57</v>
      </c>
      <c r="AU837" s="220" t="str">
        <f t="shared" si="38"/>
        <v>NA</v>
      </c>
    </row>
    <row r="838" spans="1:47">
      <c r="A838" s="220">
        <v>837</v>
      </c>
      <c r="B838" s="253" t="s">
        <v>6836</v>
      </c>
      <c r="C838" s="253" t="s">
        <v>578</v>
      </c>
      <c r="D838" s="253">
        <v>2024</v>
      </c>
      <c r="E838" s="253" t="s">
        <v>824</v>
      </c>
      <c r="F838" s="253" t="s">
        <v>4708</v>
      </c>
      <c r="G838" s="258" t="s">
        <v>4709</v>
      </c>
      <c r="H838" s="253" t="s">
        <v>4710</v>
      </c>
      <c r="I838" s="253" t="s">
        <v>945</v>
      </c>
      <c r="J838" s="253">
        <v>25</v>
      </c>
      <c r="K838" s="253" t="s">
        <v>57</v>
      </c>
      <c r="L838" s="253" t="s">
        <v>57</v>
      </c>
      <c r="M838" s="253" t="s">
        <v>57</v>
      </c>
      <c r="N838" s="253" t="s">
        <v>57</v>
      </c>
      <c r="O838" s="253" t="s">
        <v>57</v>
      </c>
      <c r="P838" s="253" t="s">
        <v>57</v>
      </c>
      <c r="Q838" s="253" t="s">
        <v>57</v>
      </c>
      <c r="R838" s="253" t="s">
        <v>57</v>
      </c>
      <c r="S838" s="253" t="s">
        <v>57</v>
      </c>
      <c r="T838" s="253" t="s">
        <v>57</v>
      </c>
      <c r="U838" s="253" t="s">
        <v>57</v>
      </c>
      <c r="V838" s="253" t="s">
        <v>57</v>
      </c>
      <c r="W838" s="253" t="s">
        <v>57</v>
      </c>
      <c r="X838" s="253" t="s">
        <v>57</v>
      </c>
      <c r="Y838" s="253" t="s">
        <v>57</v>
      </c>
      <c r="Z838" s="253" t="s">
        <v>57</v>
      </c>
      <c r="AA838" s="253" t="s">
        <v>57</v>
      </c>
      <c r="AB838" s="253" t="s">
        <v>57</v>
      </c>
      <c r="AC838" s="253" t="s">
        <v>57</v>
      </c>
      <c r="AD838" s="253" t="s">
        <v>2385</v>
      </c>
      <c r="AE838" s="253" t="s">
        <v>57</v>
      </c>
      <c r="AF838" s="253"/>
      <c r="AG838" s="253" t="s">
        <v>57</v>
      </c>
      <c r="AH838" s="253" t="s">
        <v>57</v>
      </c>
      <c r="AI838" s="253" t="s">
        <v>57</v>
      </c>
      <c r="AJ838" s="253" t="s">
        <v>2385</v>
      </c>
      <c r="AK838" s="253" t="s">
        <v>57</v>
      </c>
      <c r="AL838" s="253" t="s">
        <v>57</v>
      </c>
      <c r="AM838" s="253" t="s">
        <v>57</v>
      </c>
      <c r="AN838" s="253" t="s">
        <v>57</v>
      </c>
      <c r="AO838" s="253" t="s">
        <v>57</v>
      </c>
      <c r="AP838" s="253" t="s">
        <v>57</v>
      </c>
      <c r="AQ838" s="253" t="s">
        <v>57</v>
      </c>
      <c r="AR838" s="253" t="s">
        <v>57</v>
      </c>
      <c r="AS838" s="253" t="s">
        <v>57</v>
      </c>
      <c r="AT838" s="253" t="s">
        <v>57</v>
      </c>
      <c r="AU838" s="220" t="str">
        <f t="shared" si="38"/>
        <v>NA</v>
      </c>
    </row>
    <row r="839" spans="1:47">
      <c r="A839" s="220">
        <v>838</v>
      </c>
      <c r="B839" s="253" t="s">
        <v>6836</v>
      </c>
      <c r="C839" s="253" t="s">
        <v>578</v>
      </c>
      <c r="D839" s="253">
        <v>2024</v>
      </c>
      <c r="E839" s="253" t="s">
        <v>824</v>
      </c>
      <c r="F839" s="253" t="s">
        <v>876</v>
      </c>
      <c r="G839" s="258" t="s">
        <v>4711</v>
      </c>
      <c r="H839" s="253" t="s">
        <v>4712</v>
      </c>
      <c r="I839" s="253" t="s">
        <v>4423</v>
      </c>
      <c r="J839" s="253">
        <v>25</v>
      </c>
      <c r="K839" s="253" t="s">
        <v>57</v>
      </c>
      <c r="L839" s="253" t="s">
        <v>57</v>
      </c>
      <c r="M839" s="253" t="s">
        <v>57</v>
      </c>
      <c r="N839" s="253" t="s">
        <v>57</v>
      </c>
      <c r="O839" s="253" t="s">
        <v>57</v>
      </c>
      <c r="P839" s="253" t="s">
        <v>57</v>
      </c>
      <c r="Q839" s="253" t="s">
        <v>57</v>
      </c>
      <c r="R839" s="253" t="s">
        <v>57</v>
      </c>
      <c r="S839" s="253" t="s">
        <v>57</v>
      </c>
      <c r="T839" s="253" t="s">
        <v>57</v>
      </c>
      <c r="U839" s="253" t="s">
        <v>57</v>
      </c>
      <c r="V839" s="253" t="s">
        <v>57</v>
      </c>
      <c r="W839" s="253" t="s">
        <v>57</v>
      </c>
      <c r="X839" s="253" t="s">
        <v>57</v>
      </c>
      <c r="Y839" s="253" t="s">
        <v>57</v>
      </c>
      <c r="Z839" s="253" t="s">
        <v>57</v>
      </c>
      <c r="AA839" s="253" t="s">
        <v>57</v>
      </c>
      <c r="AB839" s="253" t="s">
        <v>57</v>
      </c>
      <c r="AC839" s="253" t="s">
        <v>57</v>
      </c>
      <c r="AD839" s="253" t="s">
        <v>2385</v>
      </c>
      <c r="AE839" s="253" t="s">
        <v>57</v>
      </c>
      <c r="AF839" s="253"/>
      <c r="AG839" s="253" t="s">
        <v>57</v>
      </c>
      <c r="AH839" s="253" t="s">
        <v>57</v>
      </c>
      <c r="AI839" s="253" t="s">
        <v>57</v>
      </c>
      <c r="AJ839" s="253" t="s">
        <v>2385</v>
      </c>
      <c r="AK839" s="253" t="s">
        <v>57</v>
      </c>
      <c r="AL839" s="253" t="s">
        <v>57</v>
      </c>
      <c r="AM839" s="253" t="s">
        <v>57</v>
      </c>
      <c r="AN839" s="253" t="s">
        <v>57</v>
      </c>
      <c r="AO839" s="253" t="s">
        <v>57</v>
      </c>
      <c r="AP839" s="253" t="s">
        <v>57</v>
      </c>
      <c r="AQ839" s="253" t="s">
        <v>57</v>
      </c>
      <c r="AR839" s="253" t="s">
        <v>57</v>
      </c>
      <c r="AS839" s="253" t="s">
        <v>57</v>
      </c>
      <c r="AT839" s="253" t="s">
        <v>57</v>
      </c>
      <c r="AU839" s="220" t="str">
        <f t="shared" si="38"/>
        <v>NA</v>
      </c>
    </row>
    <row r="840" spans="1:47">
      <c r="A840" s="220">
        <v>839</v>
      </c>
      <c r="B840" s="253" t="s">
        <v>6836</v>
      </c>
      <c r="C840" s="253" t="s">
        <v>578</v>
      </c>
      <c r="D840" s="253">
        <v>2024</v>
      </c>
      <c r="E840" s="253" t="s">
        <v>824</v>
      </c>
      <c r="F840" s="253" t="s">
        <v>4713</v>
      </c>
      <c r="G840" s="258" t="s">
        <v>4714</v>
      </c>
      <c r="H840" s="253" t="s">
        <v>4715</v>
      </c>
      <c r="I840" s="253" t="s">
        <v>945</v>
      </c>
      <c r="J840" s="253">
        <v>25</v>
      </c>
      <c r="K840" s="253" t="s">
        <v>57</v>
      </c>
      <c r="L840" s="253" t="s">
        <v>57</v>
      </c>
      <c r="M840" s="253" t="s">
        <v>57</v>
      </c>
      <c r="N840" s="253" t="s">
        <v>57</v>
      </c>
      <c r="O840" s="253" t="s">
        <v>57</v>
      </c>
      <c r="P840" s="253" t="s">
        <v>57</v>
      </c>
      <c r="Q840" s="253" t="s">
        <v>57</v>
      </c>
      <c r="R840" s="253" t="s">
        <v>57</v>
      </c>
      <c r="S840" s="253" t="s">
        <v>57</v>
      </c>
      <c r="T840" s="253" t="s">
        <v>57</v>
      </c>
      <c r="U840" s="253" t="s">
        <v>57</v>
      </c>
      <c r="V840" s="253" t="s">
        <v>57</v>
      </c>
      <c r="W840" s="253" t="s">
        <v>57</v>
      </c>
      <c r="X840" s="253" t="s">
        <v>57</v>
      </c>
      <c r="Y840" s="253" t="s">
        <v>57</v>
      </c>
      <c r="Z840" s="253" t="s">
        <v>57</v>
      </c>
      <c r="AA840" s="253" t="s">
        <v>57</v>
      </c>
      <c r="AB840" s="253" t="s">
        <v>57</v>
      </c>
      <c r="AC840" s="253" t="s">
        <v>57</v>
      </c>
      <c r="AD840" s="253" t="s">
        <v>2385</v>
      </c>
      <c r="AE840" s="253" t="s">
        <v>57</v>
      </c>
      <c r="AF840" s="253"/>
      <c r="AG840" s="253" t="s">
        <v>57</v>
      </c>
      <c r="AH840" s="253" t="s">
        <v>57</v>
      </c>
      <c r="AI840" s="253" t="s">
        <v>57</v>
      </c>
      <c r="AJ840" s="253" t="s">
        <v>2385</v>
      </c>
      <c r="AK840" s="253" t="s">
        <v>57</v>
      </c>
      <c r="AL840" s="253" t="s">
        <v>57</v>
      </c>
      <c r="AM840" s="253" t="s">
        <v>57</v>
      </c>
      <c r="AN840" s="253" t="s">
        <v>57</v>
      </c>
      <c r="AO840" s="253" t="s">
        <v>57</v>
      </c>
      <c r="AP840" s="253" t="s">
        <v>57</v>
      </c>
      <c r="AQ840" s="253" t="s">
        <v>57</v>
      </c>
      <c r="AR840" s="253" t="s">
        <v>57</v>
      </c>
      <c r="AS840" s="253" t="s">
        <v>57</v>
      </c>
      <c r="AT840" s="253" t="s">
        <v>57</v>
      </c>
      <c r="AU840" s="220" t="str">
        <f t="shared" si="38"/>
        <v>NA</v>
      </c>
    </row>
    <row r="841" spans="1:47">
      <c r="A841" s="220">
        <v>840</v>
      </c>
      <c r="B841" s="253" t="s">
        <v>6836</v>
      </c>
      <c r="C841" s="253" t="s">
        <v>578</v>
      </c>
      <c r="D841" s="253">
        <v>2024</v>
      </c>
      <c r="E841" s="253" t="s">
        <v>824</v>
      </c>
      <c r="F841" s="253" t="s">
        <v>743</v>
      </c>
      <c r="G841" s="258" t="s">
        <v>4716</v>
      </c>
      <c r="H841" s="253" t="s">
        <v>4717</v>
      </c>
      <c r="I841" s="253" t="s">
        <v>4423</v>
      </c>
      <c r="J841" s="253">
        <v>25</v>
      </c>
      <c r="K841" s="253" t="s">
        <v>57</v>
      </c>
      <c r="L841" s="253" t="s">
        <v>57</v>
      </c>
      <c r="M841" s="253" t="s">
        <v>57</v>
      </c>
      <c r="N841" s="253" t="s">
        <v>57</v>
      </c>
      <c r="O841" s="253" t="s">
        <v>57</v>
      </c>
      <c r="P841" s="253" t="s">
        <v>57</v>
      </c>
      <c r="Q841" s="253" t="s">
        <v>57</v>
      </c>
      <c r="R841" s="253" t="s">
        <v>57</v>
      </c>
      <c r="S841" s="253" t="s">
        <v>57</v>
      </c>
      <c r="T841" s="253" t="s">
        <v>57</v>
      </c>
      <c r="U841" s="253" t="s">
        <v>57</v>
      </c>
      <c r="V841" s="253" t="s">
        <v>57</v>
      </c>
      <c r="W841" s="253" t="s">
        <v>57</v>
      </c>
      <c r="X841" s="253" t="s">
        <v>57</v>
      </c>
      <c r="Y841" s="253" t="s">
        <v>57</v>
      </c>
      <c r="Z841" s="253" t="s">
        <v>57</v>
      </c>
      <c r="AA841" s="253" t="s">
        <v>57</v>
      </c>
      <c r="AB841" s="253" t="s">
        <v>57</v>
      </c>
      <c r="AC841" s="253" t="s">
        <v>57</v>
      </c>
      <c r="AD841" s="253" t="s">
        <v>2385</v>
      </c>
      <c r="AE841" s="253" t="s">
        <v>57</v>
      </c>
      <c r="AF841" s="253"/>
      <c r="AG841" s="253" t="s">
        <v>57</v>
      </c>
      <c r="AH841" s="253" t="s">
        <v>57</v>
      </c>
      <c r="AI841" s="253" t="s">
        <v>57</v>
      </c>
      <c r="AJ841" s="253" t="s">
        <v>2385</v>
      </c>
      <c r="AK841" s="253" t="s">
        <v>57</v>
      </c>
      <c r="AL841" s="253" t="s">
        <v>57</v>
      </c>
      <c r="AM841" s="253" t="s">
        <v>57</v>
      </c>
      <c r="AN841" s="253" t="s">
        <v>57</v>
      </c>
      <c r="AO841" s="253" t="s">
        <v>57</v>
      </c>
      <c r="AP841" s="253" t="s">
        <v>57</v>
      </c>
      <c r="AQ841" s="253" t="s">
        <v>57</v>
      </c>
      <c r="AR841" s="253" t="s">
        <v>57</v>
      </c>
      <c r="AS841" s="253" t="s">
        <v>57</v>
      </c>
      <c r="AT841" s="253" t="s">
        <v>57</v>
      </c>
      <c r="AU841" s="220" t="str">
        <f t="shared" si="38"/>
        <v>NA</v>
      </c>
    </row>
    <row r="842" spans="1:47">
      <c r="A842" s="220">
        <v>841</v>
      </c>
      <c r="B842" s="253" t="s">
        <v>6836</v>
      </c>
      <c r="C842" s="253" t="s">
        <v>578</v>
      </c>
      <c r="D842" s="253">
        <v>2024</v>
      </c>
      <c r="E842" s="253" t="s">
        <v>824</v>
      </c>
      <c r="F842" s="253" t="s">
        <v>580</v>
      </c>
      <c r="G842" s="258" t="s">
        <v>4718</v>
      </c>
      <c r="H842" s="253" t="s">
        <v>4719</v>
      </c>
      <c r="I842" s="253" t="s">
        <v>4423</v>
      </c>
      <c r="J842" s="253">
        <v>25</v>
      </c>
      <c r="K842" s="253" t="s">
        <v>57</v>
      </c>
      <c r="L842" s="253" t="s">
        <v>57</v>
      </c>
      <c r="M842" s="253" t="s">
        <v>57</v>
      </c>
      <c r="N842" s="253" t="s">
        <v>57</v>
      </c>
      <c r="O842" s="253" t="s">
        <v>57</v>
      </c>
      <c r="P842" s="253" t="s">
        <v>57</v>
      </c>
      <c r="Q842" s="253" t="s">
        <v>57</v>
      </c>
      <c r="R842" s="253" t="s">
        <v>57</v>
      </c>
      <c r="S842" s="253" t="s">
        <v>57</v>
      </c>
      <c r="T842" s="253" t="s">
        <v>57</v>
      </c>
      <c r="U842" s="253" t="s">
        <v>57</v>
      </c>
      <c r="V842" s="253" t="s">
        <v>57</v>
      </c>
      <c r="W842" s="253" t="s">
        <v>57</v>
      </c>
      <c r="X842" s="253" t="s">
        <v>57</v>
      </c>
      <c r="Y842" s="253" t="s">
        <v>57</v>
      </c>
      <c r="Z842" s="253" t="s">
        <v>57</v>
      </c>
      <c r="AA842" s="253" t="s">
        <v>57</v>
      </c>
      <c r="AB842" s="253" t="s">
        <v>57</v>
      </c>
      <c r="AC842" s="253" t="s">
        <v>57</v>
      </c>
      <c r="AD842" s="253" t="s">
        <v>2385</v>
      </c>
      <c r="AE842" s="253" t="s">
        <v>57</v>
      </c>
      <c r="AF842" s="253"/>
      <c r="AG842" s="253" t="s">
        <v>57</v>
      </c>
      <c r="AH842" s="253" t="s">
        <v>57</v>
      </c>
      <c r="AI842" s="253" t="s">
        <v>57</v>
      </c>
      <c r="AJ842" s="253" t="s">
        <v>2385</v>
      </c>
      <c r="AK842" s="253" t="s">
        <v>57</v>
      </c>
      <c r="AL842" s="253" t="s">
        <v>57</v>
      </c>
      <c r="AM842" s="253" t="s">
        <v>57</v>
      </c>
      <c r="AN842" s="253" t="s">
        <v>57</v>
      </c>
      <c r="AO842" s="253" t="s">
        <v>57</v>
      </c>
      <c r="AP842" s="253" t="s">
        <v>57</v>
      </c>
      <c r="AQ842" s="253" t="s">
        <v>57</v>
      </c>
      <c r="AR842" s="253" t="s">
        <v>57</v>
      </c>
      <c r="AS842" s="253" t="s">
        <v>57</v>
      </c>
      <c r="AT842" s="253" t="s">
        <v>57</v>
      </c>
      <c r="AU842" s="220" t="str">
        <f t="shared" si="38"/>
        <v>NA</v>
      </c>
    </row>
    <row r="843" spans="1:47">
      <c r="A843" s="220">
        <v>842</v>
      </c>
      <c r="B843" s="253" t="s">
        <v>6836</v>
      </c>
      <c r="C843" s="253" t="s">
        <v>578</v>
      </c>
      <c r="D843" s="253">
        <v>2024</v>
      </c>
      <c r="E843" s="253" t="s">
        <v>824</v>
      </c>
      <c r="F843" s="253" t="s">
        <v>3088</v>
      </c>
      <c r="G843" s="258" t="s">
        <v>4720</v>
      </c>
      <c r="H843" s="253" t="s">
        <v>4721</v>
      </c>
      <c r="I843" s="253" t="s">
        <v>945</v>
      </c>
      <c r="J843" s="253">
        <v>25</v>
      </c>
      <c r="K843" s="253" t="s">
        <v>57</v>
      </c>
      <c r="L843" s="253" t="s">
        <v>57</v>
      </c>
      <c r="M843" s="253" t="s">
        <v>57</v>
      </c>
      <c r="N843" s="253" t="s">
        <v>57</v>
      </c>
      <c r="O843" s="253" t="s">
        <v>57</v>
      </c>
      <c r="P843" s="253" t="s">
        <v>57</v>
      </c>
      <c r="Q843" s="253" t="s">
        <v>57</v>
      </c>
      <c r="R843" s="253" t="s">
        <v>57</v>
      </c>
      <c r="S843" s="253" t="s">
        <v>57</v>
      </c>
      <c r="T843" s="253" t="s">
        <v>57</v>
      </c>
      <c r="U843" s="253" t="s">
        <v>57</v>
      </c>
      <c r="V843" s="253" t="s">
        <v>57</v>
      </c>
      <c r="W843" s="253" t="s">
        <v>57</v>
      </c>
      <c r="X843" s="253" t="s">
        <v>57</v>
      </c>
      <c r="Y843" s="253" t="s">
        <v>57</v>
      </c>
      <c r="Z843" s="253" t="s">
        <v>57</v>
      </c>
      <c r="AA843" s="253" t="s">
        <v>57</v>
      </c>
      <c r="AB843" s="253" t="s">
        <v>57</v>
      </c>
      <c r="AC843" s="253" t="s">
        <v>57</v>
      </c>
      <c r="AD843" s="253" t="s">
        <v>2385</v>
      </c>
      <c r="AE843" s="253" t="s">
        <v>57</v>
      </c>
      <c r="AF843" s="253"/>
      <c r="AG843" s="253" t="s">
        <v>57</v>
      </c>
      <c r="AH843" s="253" t="s">
        <v>57</v>
      </c>
      <c r="AI843" s="253" t="s">
        <v>57</v>
      </c>
      <c r="AJ843" s="253" t="s">
        <v>2385</v>
      </c>
      <c r="AK843" s="253" t="s">
        <v>57</v>
      </c>
      <c r="AL843" s="253" t="s">
        <v>57</v>
      </c>
      <c r="AM843" s="253" t="s">
        <v>57</v>
      </c>
      <c r="AN843" s="253" t="s">
        <v>57</v>
      </c>
      <c r="AO843" s="253" t="s">
        <v>57</v>
      </c>
      <c r="AP843" s="253" t="s">
        <v>57</v>
      </c>
      <c r="AQ843" s="253" t="s">
        <v>57</v>
      </c>
      <c r="AR843" s="253" t="s">
        <v>57</v>
      </c>
      <c r="AS843" s="253" t="s">
        <v>57</v>
      </c>
      <c r="AT843" s="253" t="s">
        <v>57</v>
      </c>
      <c r="AU843" s="220" t="str">
        <f t="shared" si="38"/>
        <v>NA</v>
      </c>
    </row>
    <row r="844" spans="1:47">
      <c r="A844" s="220">
        <v>843</v>
      </c>
      <c r="B844" s="253" t="s">
        <v>6836</v>
      </c>
      <c r="C844" s="253" t="s">
        <v>578</v>
      </c>
      <c r="D844" s="253">
        <v>2024</v>
      </c>
      <c r="E844" s="253" t="s">
        <v>824</v>
      </c>
      <c r="F844" s="253" t="s">
        <v>806</v>
      </c>
      <c r="G844" s="258" t="s">
        <v>4722</v>
      </c>
      <c r="H844" s="253" t="s">
        <v>4723</v>
      </c>
      <c r="I844" s="253" t="s">
        <v>945</v>
      </c>
      <c r="J844" s="253">
        <v>25</v>
      </c>
      <c r="K844" s="253" t="s">
        <v>57</v>
      </c>
      <c r="L844" s="253" t="s">
        <v>57</v>
      </c>
      <c r="M844" s="253" t="s">
        <v>57</v>
      </c>
      <c r="N844" s="253" t="s">
        <v>57</v>
      </c>
      <c r="O844" s="253" t="s">
        <v>57</v>
      </c>
      <c r="P844" s="253" t="s">
        <v>57</v>
      </c>
      <c r="Q844" s="253" t="s">
        <v>57</v>
      </c>
      <c r="R844" s="253" t="s">
        <v>57</v>
      </c>
      <c r="S844" s="253" t="s">
        <v>57</v>
      </c>
      <c r="T844" s="253" t="s">
        <v>57</v>
      </c>
      <c r="U844" s="253" t="s">
        <v>57</v>
      </c>
      <c r="V844" s="253" t="s">
        <v>57</v>
      </c>
      <c r="W844" s="253" t="s">
        <v>57</v>
      </c>
      <c r="X844" s="253" t="s">
        <v>57</v>
      </c>
      <c r="Y844" s="253" t="s">
        <v>57</v>
      </c>
      <c r="Z844" s="253" t="s">
        <v>57</v>
      </c>
      <c r="AA844" s="253" t="s">
        <v>57</v>
      </c>
      <c r="AB844" s="253" t="s">
        <v>57</v>
      </c>
      <c r="AC844" s="253" t="s">
        <v>57</v>
      </c>
      <c r="AD844" s="253" t="s">
        <v>2385</v>
      </c>
      <c r="AE844" s="253" t="s">
        <v>57</v>
      </c>
      <c r="AF844" s="253"/>
      <c r="AG844" s="253" t="s">
        <v>57</v>
      </c>
      <c r="AH844" s="253" t="s">
        <v>57</v>
      </c>
      <c r="AI844" s="253" t="s">
        <v>57</v>
      </c>
      <c r="AJ844" s="253" t="s">
        <v>2385</v>
      </c>
      <c r="AK844" s="253" t="s">
        <v>57</v>
      </c>
      <c r="AL844" s="253" t="s">
        <v>57</v>
      </c>
      <c r="AM844" s="253" t="s">
        <v>57</v>
      </c>
      <c r="AN844" s="253" t="s">
        <v>57</v>
      </c>
      <c r="AO844" s="253" t="s">
        <v>57</v>
      </c>
      <c r="AP844" s="253" t="s">
        <v>57</v>
      </c>
      <c r="AQ844" s="253" t="s">
        <v>57</v>
      </c>
      <c r="AR844" s="253" t="s">
        <v>57</v>
      </c>
      <c r="AS844" s="253" t="s">
        <v>57</v>
      </c>
      <c r="AT844" s="253" t="s">
        <v>57</v>
      </c>
      <c r="AU844" s="220" t="str">
        <f t="shared" si="38"/>
        <v>NA</v>
      </c>
    </row>
    <row r="845" spans="1:47">
      <c r="A845" s="220">
        <v>844</v>
      </c>
      <c r="B845" s="253" t="s">
        <v>6836</v>
      </c>
      <c r="C845" s="253" t="s">
        <v>578</v>
      </c>
      <c r="D845" s="253">
        <v>2024</v>
      </c>
      <c r="E845" s="253" t="s">
        <v>824</v>
      </c>
      <c r="F845" s="253" t="s">
        <v>633</v>
      </c>
      <c r="G845" s="258" t="s">
        <v>4724</v>
      </c>
      <c r="H845" s="253" t="s">
        <v>4725</v>
      </c>
      <c r="I845" s="253" t="s">
        <v>975</v>
      </c>
      <c r="J845" s="253">
        <v>25</v>
      </c>
      <c r="K845" s="253" t="s">
        <v>57</v>
      </c>
      <c r="L845" s="253" t="s">
        <v>57</v>
      </c>
      <c r="M845" s="253" t="s">
        <v>57</v>
      </c>
      <c r="N845" s="253" t="s">
        <v>57</v>
      </c>
      <c r="O845" s="253" t="s">
        <v>57</v>
      </c>
      <c r="P845" s="253" t="s">
        <v>57</v>
      </c>
      <c r="Q845" s="253" t="s">
        <v>57</v>
      </c>
      <c r="R845" s="253" t="s">
        <v>57</v>
      </c>
      <c r="S845" s="253" t="s">
        <v>57</v>
      </c>
      <c r="T845" s="253" t="s">
        <v>57</v>
      </c>
      <c r="U845" s="253" t="s">
        <v>57</v>
      </c>
      <c r="V845" s="253" t="s">
        <v>57</v>
      </c>
      <c r="W845" s="253" t="s">
        <v>57</v>
      </c>
      <c r="X845" s="253" t="s">
        <v>57</v>
      </c>
      <c r="Y845" s="253" t="s">
        <v>57</v>
      </c>
      <c r="Z845" s="253" t="s">
        <v>57</v>
      </c>
      <c r="AA845" s="253" t="s">
        <v>57</v>
      </c>
      <c r="AB845" s="253" t="s">
        <v>57</v>
      </c>
      <c r="AC845" s="253" t="s">
        <v>57</v>
      </c>
      <c r="AD845" s="253" t="s">
        <v>2385</v>
      </c>
      <c r="AE845" s="253" t="s">
        <v>57</v>
      </c>
      <c r="AF845" s="253"/>
      <c r="AG845" s="253" t="s">
        <v>57</v>
      </c>
      <c r="AH845" s="253" t="s">
        <v>57</v>
      </c>
      <c r="AI845" s="253" t="s">
        <v>57</v>
      </c>
      <c r="AJ845" s="253" t="s">
        <v>2385</v>
      </c>
      <c r="AK845" s="253" t="s">
        <v>57</v>
      </c>
      <c r="AL845" s="253" t="s">
        <v>57</v>
      </c>
      <c r="AM845" s="253" t="s">
        <v>57</v>
      </c>
      <c r="AN845" s="253" t="s">
        <v>57</v>
      </c>
      <c r="AO845" s="253" t="s">
        <v>57</v>
      </c>
      <c r="AP845" s="253" t="s">
        <v>57</v>
      </c>
      <c r="AQ845" s="253" t="s">
        <v>57</v>
      </c>
      <c r="AR845" s="253" t="s">
        <v>57</v>
      </c>
      <c r="AS845" s="253" t="s">
        <v>57</v>
      </c>
      <c r="AT845" s="253" t="s">
        <v>57</v>
      </c>
      <c r="AU845" s="220" t="str">
        <f t="shared" si="38"/>
        <v>NA</v>
      </c>
    </row>
    <row r="846" spans="1:47">
      <c r="A846" s="220">
        <v>845</v>
      </c>
      <c r="B846" s="253" t="s">
        <v>6836</v>
      </c>
      <c r="C846" s="253" t="s">
        <v>578</v>
      </c>
      <c r="D846" s="253">
        <v>2024</v>
      </c>
      <c r="E846" s="253" t="s">
        <v>824</v>
      </c>
      <c r="F846" s="253" t="s">
        <v>4726</v>
      </c>
      <c r="G846" s="258" t="s">
        <v>4727</v>
      </c>
      <c r="H846" s="253" t="s">
        <v>4728</v>
      </c>
      <c r="I846" s="253" t="s">
        <v>4421</v>
      </c>
      <c r="J846" s="253">
        <v>25</v>
      </c>
      <c r="K846" s="253" t="s">
        <v>57</v>
      </c>
      <c r="L846" s="253" t="s">
        <v>57</v>
      </c>
      <c r="M846" s="253" t="s">
        <v>57</v>
      </c>
      <c r="N846" s="253" t="s">
        <v>57</v>
      </c>
      <c r="O846" s="253" t="s">
        <v>57</v>
      </c>
      <c r="P846" s="253" t="s">
        <v>57</v>
      </c>
      <c r="Q846" s="253" t="s">
        <v>57</v>
      </c>
      <c r="R846" s="253" t="s">
        <v>57</v>
      </c>
      <c r="S846" s="253" t="s">
        <v>57</v>
      </c>
      <c r="T846" s="253" t="s">
        <v>57</v>
      </c>
      <c r="U846" s="253" t="s">
        <v>57</v>
      </c>
      <c r="V846" s="253" t="s">
        <v>57</v>
      </c>
      <c r="W846" s="253" t="s">
        <v>57</v>
      </c>
      <c r="X846" s="253" t="s">
        <v>57</v>
      </c>
      <c r="Y846" s="253" t="s">
        <v>57</v>
      </c>
      <c r="Z846" s="253" t="s">
        <v>57</v>
      </c>
      <c r="AA846" s="253" t="s">
        <v>57</v>
      </c>
      <c r="AB846" s="253" t="s">
        <v>57</v>
      </c>
      <c r="AC846" s="253" t="s">
        <v>57</v>
      </c>
      <c r="AD846" s="253" t="s">
        <v>2385</v>
      </c>
      <c r="AE846" s="253" t="s">
        <v>57</v>
      </c>
      <c r="AF846" s="253"/>
      <c r="AG846" s="253" t="s">
        <v>57</v>
      </c>
      <c r="AH846" s="253" t="s">
        <v>57</v>
      </c>
      <c r="AI846" s="253" t="s">
        <v>57</v>
      </c>
      <c r="AJ846" s="253" t="s">
        <v>2385</v>
      </c>
      <c r="AK846" s="253" t="s">
        <v>57</v>
      </c>
      <c r="AL846" s="253" t="s">
        <v>57</v>
      </c>
      <c r="AM846" s="253" t="s">
        <v>57</v>
      </c>
      <c r="AN846" s="253" t="s">
        <v>57</v>
      </c>
      <c r="AO846" s="253" t="s">
        <v>57</v>
      </c>
      <c r="AP846" s="253" t="s">
        <v>57</v>
      </c>
      <c r="AQ846" s="253" t="s">
        <v>57</v>
      </c>
      <c r="AR846" s="253" t="s">
        <v>57</v>
      </c>
      <c r="AS846" s="253" t="s">
        <v>57</v>
      </c>
      <c r="AT846" s="253" t="s">
        <v>57</v>
      </c>
      <c r="AU846" s="220" t="str">
        <f t="shared" si="38"/>
        <v>NA</v>
      </c>
    </row>
    <row r="847" spans="1:47">
      <c r="A847" s="220">
        <v>846</v>
      </c>
      <c r="B847" s="253" t="s">
        <v>6836</v>
      </c>
      <c r="C847" s="253" t="s">
        <v>578</v>
      </c>
      <c r="D847" s="253">
        <v>2024</v>
      </c>
      <c r="E847" s="253" t="s">
        <v>824</v>
      </c>
      <c r="F847" s="253" t="s">
        <v>4729</v>
      </c>
      <c r="G847" s="258" t="s">
        <v>4730</v>
      </c>
      <c r="H847" s="253" t="s">
        <v>4731</v>
      </c>
      <c r="I847" s="253" t="s">
        <v>4421</v>
      </c>
      <c r="J847" s="253">
        <v>25</v>
      </c>
      <c r="K847" s="253" t="s">
        <v>57</v>
      </c>
      <c r="L847" s="253" t="s">
        <v>57</v>
      </c>
      <c r="M847" s="253" t="s">
        <v>57</v>
      </c>
      <c r="N847" s="253" t="s">
        <v>57</v>
      </c>
      <c r="O847" s="253" t="s">
        <v>57</v>
      </c>
      <c r="P847" s="253" t="s">
        <v>57</v>
      </c>
      <c r="Q847" s="253" t="s">
        <v>57</v>
      </c>
      <c r="R847" s="253" t="s">
        <v>57</v>
      </c>
      <c r="S847" s="253" t="s">
        <v>57</v>
      </c>
      <c r="T847" s="253" t="s">
        <v>57</v>
      </c>
      <c r="U847" s="253" t="s">
        <v>57</v>
      </c>
      <c r="V847" s="253" t="s">
        <v>57</v>
      </c>
      <c r="W847" s="253" t="s">
        <v>57</v>
      </c>
      <c r="X847" s="253" t="s">
        <v>57</v>
      </c>
      <c r="Y847" s="253" t="s">
        <v>57</v>
      </c>
      <c r="Z847" s="253" t="s">
        <v>57</v>
      </c>
      <c r="AA847" s="253" t="s">
        <v>57</v>
      </c>
      <c r="AB847" s="253" t="s">
        <v>57</v>
      </c>
      <c r="AC847" s="253" t="s">
        <v>57</v>
      </c>
      <c r="AD847" s="253" t="s">
        <v>2385</v>
      </c>
      <c r="AE847" s="253" t="s">
        <v>57</v>
      </c>
      <c r="AF847" s="253"/>
      <c r="AG847" s="253" t="s">
        <v>57</v>
      </c>
      <c r="AH847" s="253" t="s">
        <v>57</v>
      </c>
      <c r="AI847" s="253" t="s">
        <v>57</v>
      </c>
      <c r="AJ847" s="253" t="s">
        <v>2385</v>
      </c>
      <c r="AK847" s="253" t="s">
        <v>57</v>
      </c>
      <c r="AL847" s="253" t="s">
        <v>57</v>
      </c>
      <c r="AM847" s="253" t="s">
        <v>57</v>
      </c>
      <c r="AN847" s="253" t="s">
        <v>57</v>
      </c>
      <c r="AO847" s="253" t="s">
        <v>57</v>
      </c>
      <c r="AP847" s="253" t="s">
        <v>57</v>
      </c>
      <c r="AQ847" s="253" t="s">
        <v>57</v>
      </c>
      <c r="AR847" s="253" t="s">
        <v>57</v>
      </c>
      <c r="AS847" s="253" t="s">
        <v>57</v>
      </c>
      <c r="AT847" s="253" t="s">
        <v>57</v>
      </c>
      <c r="AU847" s="220" t="str">
        <f t="shared" si="38"/>
        <v>NA</v>
      </c>
    </row>
    <row r="848" spans="1:47">
      <c r="A848" s="220">
        <v>847</v>
      </c>
      <c r="B848" s="253" t="s">
        <v>6836</v>
      </c>
      <c r="C848" s="253" t="s">
        <v>578</v>
      </c>
      <c r="D848" s="253">
        <v>2024</v>
      </c>
      <c r="E848" s="253" t="s">
        <v>824</v>
      </c>
      <c r="F848" s="253" t="s">
        <v>4732</v>
      </c>
      <c r="G848" s="258" t="s">
        <v>4733</v>
      </c>
      <c r="H848" s="253" t="s">
        <v>4734</v>
      </c>
      <c r="I848" s="253" t="s">
        <v>4421</v>
      </c>
      <c r="J848" s="253">
        <v>25</v>
      </c>
      <c r="K848" s="253" t="s">
        <v>57</v>
      </c>
      <c r="L848" s="253" t="s">
        <v>57</v>
      </c>
      <c r="M848" s="253" t="s">
        <v>57</v>
      </c>
      <c r="N848" s="253" t="s">
        <v>57</v>
      </c>
      <c r="O848" s="253" t="s">
        <v>57</v>
      </c>
      <c r="P848" s="253" t="s">
        <v>57</v>
      </c>
      <c r="Q848" s="253" t="s">
        <v>57</v>
      </c>
      <c r="R848" s="253" t="s">
        <v>57</v>
      </c>
      <c r="S848" s="253" t="s">
        <v>57</v>
      </c>
      <c r="T848" s="253" t="s">
        <v>57</v>
      </c>
      <c r="U848" s="253" t="s">
        <v>57</v>
      </c>
      <c r="V848" s="253" t="s">
        <v>57</v>
      </c>
      <c r="W848" s="253" t="s">
        <v>57</v>
      </c>
      <c r="X848" s="253" t="s">
        <v>57</v>
      </c>
      <c r="Y848" s="253" t="s">
        <v>57</v>
      </c>
      <c r="Z848" s="253" t="s">
        <v>57</v>
      </c>
      <c r="AA848" s="253" t="s">
        <v>57</v>
      </c>
      <c r="AB848" s="253" t="s">
        <v>57</v>
      </c>
      <c r="AC848" s="253" t="s">
        <v>57</v>
      </c>
      <c r="AD848" s="253" t="s">
        <v>2385</v>
      </c>
      <c r="AE848" s="253" t="s">
        <v>57</v>
      </c>
      <c r="AF848" s="253"/>
      <c r="AG848" s="253" t="s">
        <v>57</v>
      </c>
      <c r="AH848" s="253" t="s">
        <v>57</v>
      </c>
      <c r="AI848" s="253" t="s">
        <v>57</v>
      </c>
      <c r="AJ848" s="253" t="s">
        <v>2385</v>
      </c>
      <c r="AK848" s="253" t="s">
        <v>57</v>
      </c>
      <c r="AL848" s="253" t="s">
        <v>57</v>
      </c>
      <c r="AM848" s="253" t="s">
        <v>57</v>
      </c>
      <c r="AN848" s="253" t="s">
        <v>57</v>
      </c>
      <c r="AO848" s="253" t="s">
        <v>57</v>
      </c>
      <c r="AP848" s="253" t="s">
        <v>57</v>
      </c>
      <c r="AQ848" s="253" t="s">
        <v>57</v>
      </c>
      <c r="AR848" s="253" t="s">
        <v>57</v>
      </c>
      <c r="AS848" s="253" t="s">
        <v>57</v>
      </c>
      <c r="AT848" s="253" t="s">
        <v>57</v>
      </c>
      <c r="AU848" s="220" t="str">
        <f t="shared" si="38"/>
        <v>NA</v>
      </c>
    </row>
    <row r="849" spans="1:47">
      <c r="A849" s="220">
        <v>848</v>
      </c>
      <c r="B849" s="253" t="s">
        <v>6836</v>
      </c>
      <c r="C849" s="253" t="s">
        <v>578</v>
      </c>
      <c r="D849" s="253">
        <v>2024</v>
      </c>
      <c r="E849" s="253" t="s">
        <v>824</v>
      </c>
      <c r="F849" s="253" t="s">
        <v>4735</v>
      </c>
      <c r="G849" s="258" t="s">
        <v>4736</v>
      </c>
      <c r="H849" s="253" t="s">
        <v>4737</v>
      </c>
      <c r="I849" s="253" t="s">
        <v>4421</v>
      </c>
      <c r="J849" s="253">
        <v>25</v>
      </c>
      <c r="K849" s="253" t="s">
        <v>57</v>
      </c>
      <c r="L849" s="253" t="s">
        <v>57</v>
      </c>
      <c r="M849" s="253" t="s">
        <v>57</v>
      </c>
      <c r="N849" s="253" t="s">
        <v>57</v>
      </c>
      <c r="O849" s="253" t="s">
        <v>57</v>
      </c>
      <c r="P849" s="253" t="s">
        <v>57</v>
      </c>
      <c r="Q849" s="253" t="s">
        <v>57</v>
      </c>
      <c r="R849" s="253" t="s">
        <v>57</v>
      </c>
      <c r="S849" s="253" t="s">
        <v>57</v>
      </c>
      <c r="T849" s="253" t="s">
        <v>57</v>
      </c>
      <c r="U849" s="253" t="s">
        <v>57</v>
      </c>
      <c r="V849" s="253" t="s">
        <v>57</v>
      </c>
      <c r="W849" s="253" t="s">
        <v>57</v>
      </c>
      <c r="X849" s="253" t="s">
        <v>57</v>
      </c>
      <c r="Y849" s="253" t="s">
        <v>57</v>
      </c>
      <c r="Z849" s="258" t="s">
        <v>57</v>
      </c>
      <c r="AA849" s="253" t="s">
        <v>57</v>
      </c>
      <c r="AB849" s="253" t="s">
        <v>57</v>
      </c>
      <c r="AC849" s="253" t="s">
        <v>57</v>
      </c>
      <c r="AD849" s="253" t="s">
        <v>2385</v>
      </c>
      <c r="AE849" s="253" t="s">
        <v>57</v>
      </c>
      <c r="AF849" s="253"/>
      <c r="AG849" s="253" t="s">
        <v>57</v>
      </c>
      <c r="AH849" s="253" t="s">
        <v>57</v>
      </c>
      <c r="AI849" s="253" t="s">
        <v>57</v>
      </c>
      <c r="AJ849" s="253" t="s">
        <v>2385</v>
      </c>
      <c r="AK849" s="253" t="s">
        <v>57</v>
      </c>
      <c r="AL849" s="253" t="s">
        <v>57</v>
      </c>
      <c r="AM849" s="253" t="s">
        <v>57</v>
      </c>
      <c r="AN849" s="253" t="s">
        <v>57</v>
      </c>
      <c r="AO849" s="253" t="s">
        <v>57</v>
      </c>
      <c r="AP849" s="253" t="s">
        <v>57</v>
      </c>
      <c r="AQ849" s="253" t="s">
        <v>57</v>
      </c>
      <c r="AR849" s="253" t="s">
        <v>57</v>
      </c>
      <c r="AS849" s="253" t="s">
        <v>57</v>
      </c>
      <c r="AT849" s="253" t="s">
        <v>57</v>
      </c>
      <c r="AU849" s="220" t="str">
        <f t="shared" si="38"/>
        <v>NA</v>
      </c>
    </row>
    <row r="850" spans="1:47">
      <c r="A850" s="220">
        <v>849</v>
      </c>
      <c r="B850" s="253" t="s">
        <v>6836</v>
      </c>
      <c r="C850" s="253" t="s">
        <v>300</v>
      </c>
      <c r="D850" s="253">
        <v>2024</v>
      </c>
      <c r="E850" s="253" t="s">
        <v>4738</v>
      </c>
      <c r="F850" s="253" t="s">
        <v>4739</v>
      </c>
      <c r="G850" s="258" t="s">
        <v>4740</v>
      </c>
      <c r="H850" s="253" t="s">
        <v>4741</v>
      </c>
      <c r="I850" s="253" t="s">
        <v>926</v>
      </c>
      <c r="J850" s="253">
        <v>25</v>
      </c>
      <c r="K850" s="253" t="s">
        <v>57</v>
      </c>
      <c r="L850" s="253" t="s">
        <v>57</v>
      </c>
      <c r="M850" s="253" t="s">
        <v>57</v>
      </c>
      <c r="N850" s="253" t="s">
        <v>57</v>
      </c>
      <c r="O850" s="253" t="s">
        <v>57</v>
      </c>
      <c r="P850" s="253" t="s">
        <v>57</v>
      </c>
      <c r="Q850" s="253" t="s">
        <v>57</v>
      </c>
      <c r="R850" s="253" t="s">
        <v>57</v>
      </c>
      <c r="S850" s="253" t="s">
        <v>57</v>
      </c>
      <c r="T850" s="253" t="s">
        <v>57</v>
      </c>
      <c r="U850" s="253" t="s">
        <v>57</v>
      </c>
      <c r="V850" s="253" t="s">
        <v>57</v>
      </c>
      <c r="W850" s="253" t="s">
        <v>57</v>
      </c>
      <c r="X850" s="253" t="s">
        <v>57</v>
      </c>
      <c r="Y850" s="253" t="s">
        <v>57</v>
      </c>
      <c r="Z850" s="253" t="s">
        <v>57</v>
      </c>
      <c r="AA850" s="253" t="s">
        <v>57</v>
      </c>
      <c r="AB850" s="253" t="s">
        <v>57</v>
      </c>
      <c r="AC850" s="253" t="s">
        <v>57</v>
      </c>
      <c r="AD850" s="253" t="s">
        <v>2385</v>
      </c>
      <c r="AE850" s="253" t="s">
        <v>57</v>
      </c>
      <c r="AF850" s="253"/>
      <c r="AG850" s="253" t="s">
        <v>57</v>
      </c>
      <c r="AH850" s="253" t="s">
        <v>57</v>
      </c>
      <c r="AI850" s="253" t="s">
        <v>57</v>
      </c>
      <c r="AJ850" s="253" t="s">
        <v>2385</v>
      </c>
      <c r="AK850" s="253" t="s">
        <v>57</v>
      </c>
      <c r="AL850" s="253" t="s">
        <v>57</v>
      </c>
      <c r="AM850" s="253" t="s">
        <v>57</v>
      </c>
      <c r="AN850" s="253" t="s">
        <v>57</v>
      </c>
      <c r="AO850" s="253" t="s">
        <v>57</v>
      </c>
      <c r="AP850" s="253" t="s">
        <v>57</v>
      </c>
      <c r="AQ850" s="253" t="s">
        <v>57</v>
      </c>
      <c r="AR850" s="253" t="s">
        <v>57</v>
      </c>
      <c r="AS850" s="253" t="s">
        <v>57</v>
      </c>
      <c r="AT850" s="253" t="s">
        <v>57</v>
      </c>
      <c r="AU850" s="220" t="str">
        <f t="shared" si="38"/>
        <v>NA</v>
      </c>
    </row>
    <row r="851" spans="1:47">
      <c r="A851" s="220">
        <v>850</v>
      </c>
      <c r="B851" s="253" t="s">
        <v>6836</v>
      </c>
      <c r="C851" s="253" t="s">
        <v>300</v>
      </c>
      <c r="D851" s="253">
        <v>2024</v>
      </c>
      <c r="E851" s="253" t="s">
        <v>4738</v>
      </c>
      <c r="F851" s="253" t="s">
        <v>4742</v>
      </c>
      <c r="G851" s="258" t="s">
        <v>4743</v>
      </c>
      <c r="H851" s="253" t="s">
        <v>4744</v>
      </c>
      <c r="I851" s="253" t="s">
        <v>935</v>
      </c>
      <c r="J851" s="253">
        <v>4</v>
      </c>
      <c r="K851" s="253" t="s">
        <v>62</v>
      </c>
      <c r="L851" s="253" t="s">
        <v>62</v>
      </c>
      <c r="M851" s="253" t="s">
        <v>62</v>
      </c>
      <c r="N851" s="253" t="s">
        <v>62</v>
      </c>
      <c r="O851" s="253" t="s">
        <v>57</v>
      </c>
      <c r="P851" s="253" t="s">
        <v>57</v>
      </c>
      <c r="Q851" s="253" t="s">
        <v>57</v>
      </c>
      <c r="R851" s="253" t="s">
        <v>57</v>
      </c>
      <c r="S851" s="253" t="s">
        <v>62</v>
      </c>
      <c r="T851" s="253" t="s">
        <v>57</v>
      </c>
      <c r="U851" s="253" t="s">
        <v>62</v>
      </c>
      <c r="V851" s="253" t="s">
        <v>57</v>
      </c>
      <c r="W851" s="253" t="s">
        <v>62</v>
      </c>
      <c r="X851" s="253" t="s">
        <v>57</v>
      </c>
      <c r="Y851" s="253" t="s">
        <v>57</v>
      </c>
      <c r="Z851" s="253" t="s">
        <v>4745</v>
      </c>
      <c r="AA851" s="253" t="s">
        <v>62</v>
      </c>
      <c r="AB851" s="253" t="s">
        <v>62</v>
      </c>
      <c r="AC851" s="253" t="s">
        <v>57</v>
      </c>
      <c r="AD851" s="253" t="s">
        <v>2385</v>
      </c>
      <c r="AE851" s="253" t="s">
        <v>57</v>
      </c>
      <c r="AF851" s="253"/>
      <c r="AG851" s="253" t="s">
        <v>56</v>
      </c>
      <c r="AH851" s="253">
        <v>56</v>
      </c>
      <c r="AI851" s="253" t="s">
        <v>56</v>
      </c>
      <c r="AJ851" s="253" t="s">
        <v>4436</v>
      </c>
      <c r="AK851" s="253" t="s">
        <v>62</v>
      </c>
      <c r="AL851" s="253" t="s">
        <v>57</v>
      </c>
      <c r="AM851" s="253" t="s">
        <v>57</v>
      </c>
      <c r="AN851" s="253" t="s">
        <v>57</v>
      </c>
      <c r="AO851" s="253" t="s">
        <v>1844</v>
      </c>
      <c r="AP851" s="253" t="s">
        <v>4746</v>
      </c>
      <c r="AQ851" s="253">
        <v>330</v>
      </c>
      <c r="AR851" s="253" t="s">
        <v>57</v>
      </c>
      <c r="AS851" s="253">
        <v>34</v>
      </c>
      <c r="AT851" s="253">
        <v>22</v>
      </c>
      <c r="AU851" s="220" t="s">
        <v>56</v>
      </c>
    </row>
    <row r="852" spans="1:47">
      <c r="A852" s="220">
        <v>851</v>
      </c>
      <c r="B852" s="253" t="s">
        <v>6836</v>
      </c>
      <c r="C852" s="253" t="s">
        <v>300</v>
      </c>
      <c r="D852" s="253">
        <v>2024</v>
      </c>
      <c r="E852" s="253" t="s">
        <v>4738</v>
      </c>
      <c r="F852" s="253" t="s">
        <v>4747</v>
      </c>
      <c r="G852" s="258" t="s">
        <v>4748</v>
      </c>
      <c r="H852" s="253" t="s">
        <v>4749</v>
      </c>
      <c r="I852" s="253" t="s">
        <v>935</v>
      </c>
      <c r="J852" s="253">
        <v>6</v>
      </c>
      <c r="K852" s="253" t="s">
        <v>62</v>
      </c>
      <c r="L852" s="253" t="s">
        <v>62</v>
      </c>
      <c r="M852" s="253" t="s">
        <v>62</v>
      </c>
      <c r="N852" s="253" t="s">
        <v>62</v>
      </c>
      <c r="O852" s="253" t="s">
        <v>57</v>
      </c>
      <c r="P852" s="253" t="s">
        <v>57</v>
      </c>
      <c r="Q852" s="253" t="s">
        <v>57</v>
      </c>
      <c r="R852" s="253" t="s">
        <v>57</v>
      </c>
      <c r="S852" s="253" t="s">
        <v>62</v>
      </c>
      <c r="T852" s="253" t="s">
        <v>57</v>
      </c>
      <c r="U852" s="253" t="s">
        <v>62</v>
      </c>
      <c r="V852" s="253" t="s">
        <v>57</v>
      </c>
      <c r="W852" s="253" t="s">
        <v>62</v>
      </c>
      <c r="X852" s="253" t="s">
        <v>57</v>
      </c>
      <c r="Y852" s="253" t="s">
        <v>57</v>
      </c>
      <c r="Z852" s="258" t="s">
        <v>4750</v>
      </c>
      <c r="AA852" s="253" t="s">
        <v>62</v>
      </c>
      <c r="AB852" s="253" t="s">
        <v>62</v>
      </c>
      <c r="AC852" s="253" t="s">
        <v>57</v>
      </c>
      <c r="AD852" s="253" t="s">
        <v>2385</v>
      </c>
      <c r="AE852" s="253" t="s">
        <v>57</v>
      </c>
      <c r="AF852" s="253"/>
      <c r="AG852" s="253" t="s">
        <v>56</v>
      </c>
      <c r="AH852" s="253">
        <v>11</v>
      </c>
      <c r="AI852" s="253" t="s">
        <v>62</v>
      </c>
      <c r="AJ852" s="253" t="s">
        <v>2385</v>
      </c>
      <c r="AK852" s="253" t="s">
        <v>62</v>
      </c>
      <c r="AL852" s="253" t="s">
        <v>57</v>
      </c>
      <c r="AM852" s="253" t="s">
        <v>57</v>
      </c>
      <c r="AN852" s="253" t="s">
        <v>57</v>
      </c>
      <c r="AO852" s="253" t="s">
        <v>386</v>
      </c>
      <c r="AP852" s="253" t="s">
        <v>4746</v>
      </c>
      <c r="AQ852" s="253">
        <v>310</v>
      </c>
      <c r="AR852" s="253" t="s">
        <v>57</v>
      </c>
      <c r="AS852" s="253">
        <v>10</v>
      </c>
      <c r="AT852" s="253">
        <v>1</v>
      </c>
      <c r="AU852" s="220" t="s">
        <v>62</v>
      </c>
    </row>
    <row r="853" spans="1:47">
      <c r="A853" s="220">
        <v>852</v>
      </c>
      <c r="B853" s="253" t="s">
        <v>6836</v>
      </c>
      <c r="C853" s="253" t="s">
        <v>300</v>
      </c>
      <c r="D853" s="253">
        <v>2024</v>
      </c>
      <c r="E853" s="253" t="s">
        <v>4738</v>
      </c>
      <c r="F853" s="253" t="s">
        <v>4751</v>
      </c>
      <c r="G853" s="253" t="s">
        <v>4752</v>
      </c>
      <c r="H853" s="253" t="s">
        <v>4753</v>
      </c>
      <c r="I853" s="253" t="s">
        <v>935</v>
      </c>
      <c r="J853" s="253">
        <v>17</v>
      </c>
      <c r="K853" s="253" t="s">
        <v>62</v>
      </c>
      <c r="L853" s="253" t="s">
        <v>62</v>
      </c>
      <c r="M853" s="253" t="s">
        <v>62</v>
      </c>
      <c r="N853" s="253" t="s">
        <v>56</v>
      </c>
      <c r="O853" s="253">
        <v>1</v>
      </c>
      <c r="P853" s="253" t="s">
        <v>438</v>
      </c>
      <c r="Q853" s="263"/>
      <c r="R853" s="263"/>
      <c r="S853" s="253" t="s">
        <v>56</v>
      </c>
      <c r="T853" s="263"/>
      <c r="U853" s="253" t="s">
        <v>62</v>
      </c>
      <c r="V853" s="253" t="s">
        <v>57</v>
      </c>
      <c r="W853" s="253" t="s">
        <v>62</v>
      </c>
      <c r="X853" s="253" t="s">
        <v>57</v>
      </c>
      <c r="Y853" s="253" t="s">
        <v>57</v>
      </c>
      <c r="Z853" s="253" t="s">
        <v>4754</v>
      </c>
      <c r="AA853" s="253" t="s">
        <v>56</v>
      </c>
      <c r="AB853" s="253" t="s">
        <v>56</v>
      </c>
      <c r="AC853" s="253" t="s">
        <v>56</v>
      </c>
      <c r="AD853" s="253" t="s">
        <v>984</v>
      </c>
      <c r="AE853" s="253" t="s">
        <v>57</v>
      </c>
      <c r="AF853" s="253"/>
      <c r="AG853" s="253" t="s">
        <v>56</v>
      </c>
      <c r="AH853" s="253">
        <v>200</v>
      </c>
      <c r="AI853" s="253" t="s">
        <v>56</v>
      </c>
      <c r="AJ853" s="253" t="s">
        <v>174</v>
      </c>
      <c r="AK853" s="253" t="s">
        <v>62</v>
      </c>
      <c r="AL853" s="253" t="s">
        <v>57</v>
      </c>
      <c r="AM853" s="253" t="s">
        <v>57</v>
      </c>
      <c r="AN853" s="253" t="s">
        <v>57</v>
      </c>
      <c r="AO853" s="253" t="s">
        <v>1848</v>
      </c>
      <c r="AP853" s="253" t="s">
        <v>4746</v>
      </c>
      <c r="AQ853" s="253">
        <v>252</v>
      </c>
      <c r="AR853" s="253" t="s">
        <v>57</v>
      </c>
      <c r="AS853" s="253">
        <v>148</v>
      </c>
      <c r="AT853" s="253">
        <v>49</v>
      </c>
      <c r="AU853" s="220" t="str">
        <f>IF(OR(AA853="NA"), "NA", IF(OR(AA853="Yes", AA853="yes"), "No", IF(AND(I853="Original", AA853="No"), "?", "")))</f>
        <v>No</v>
      </c>
    </row>
    <row r="854" spans="1:47">
      <c r="A854" s="220">
        <v>853</v>
      </c>
      <c r="B854" s="253" t="s">
        <v>6836</v>
      </c>
      <c r="C854" s="253" t="s">
        <v>300</v>
      </c>
      <c r="D854" s="253">
        <v>2024</v>
      </c>
      <c r="E854" s="253" t="s">
        <v>4738</v>
      </c>
      <c r="F854" s="253" t="s">
        <v>4755</v>
      </c>
      <c r="G854" s="258" t="s">
        <v>4756</v>
      </c>
      <c r="H854" s="253" t="s">
        <v>4757</v>
      </c>
      <c r="I854" s="253" t="s">
        <v>935</v>
      </c>
      <c r="J854" s="253">
        <v>6</v>
      </c>
      <c r="K854" s="253" t="s">
        <v>62</v>
      </c>
      <c r="L854" s="253" t="s">
        <v>62</v>
      </c>
      <c r="M854" s="253" t="s">
        <v>62</v>
      </c>
      <c r="N854" s="253" t="s">
        <v>62</v>
      </c>
      <c r="O854" s="253" t="s">
        <v>57</v>
      </c>
      <c r="P854" s="253" t="s">
        <v>57</v>
      </c>
      <c r="Q854" s="253" t="s">
        <v>57</v>
      </c>
      <c r="R854" s="253" t="s">
        <v>57</v>
      </c>
      <c r="S854" s="253" t="s">
        <v>62</v>
      </c>
      <c r="T854" s="253" t="s">
        <v>57</v>
      </c>
      <c r="U854" s="253" t="s">
        <v>62</v>
      </c>
      <c r="V854" s="253" t="s">
        <v>57</v>
      </c>
      <c r="W854" s="253" t="s">
        <v>62</v>
      </c>
      <c r="X854" s="253" t="s">
        <v>57</v>
      </c>
      <c r="Y854" s="253" t="s">
        <v>57</v>
      </c>
      <c r="Z854" s="253" t="s">
        <v>4758</v>
      </c>
      <c r="AA854" s="253" t="s">
        <v>62</v>
      </c>
      <c r="AB854" s="253" t="s">
        <v>62</v>
      </c>
      <c r="AC854" s="253" t="s">
        <v>57</v>
      </c>
      <c r="AD854" s="253" t="s">
        <v>2385</v>
      </c>
      <c r="AE854" s="253" t="s">
        <v>57</v>
      </c>
      <c r="AF854" s="253"/>
      <c r="AG854" s="253" t="s">
        <v>56</v>
      </c>
      <c r="AH854" s="253">
        <v>10</v>
      </c>
      <c r="AI854" s="253" t="s">
        <v>62</v>
      </c>
      <c r="AJ854" s="253" t="s">
        <v>2385</v>
      </c>
      <c r="AK854" s="253" t="s">
        <v>62</v>
      </c>
      <c r="AL854" s="253" t="s">
        <v>57</v>
      </c>
      <c r="AM854" s="253" t="s">
        <v>57</v>
      </c>
      <c r="AN854" s="253" t="s">
        <v>57</v>
      </c>
      <c r="AO854" s="253" t="s">
        <v>4759</v>
      </c>
      <c r="AP854" s="253" t="s">
        <v>4746</v>
      </c>
      <c r="AQ854" s="253">
        <v>1060</v>
      </c>
      <c r="AR854" s="253" t="s">
        <v>57</v>
      </c>
      <c r="AS854" s="253" t="s">
        <v>62</v>
      </c>
      <c r="AT854" s="253" t="s">
        <v>62</v>
      </c>
      <c r="AU854" s="220" t="s">
        <v>56</v>
      </c>
    </row>
    <row r="855" spans="1:47">
      <c r="A855" s="220">
        <v>854</v>
      </c>
      <c r="B855" s="253" t="s">
        <v>6836</v>
      </c>
      <c r="C855" s="253" t="s">
        <v>300</v>
      </c>
      <c r="D855" s="253">
        <v>2024</v>
      </c>
      <c r="E855" s="253" t="s">
        <v>4738</v>
      </c>
      <c r="F855" s="253" t="s">
        <v>4760</v>
      </c>
      <c r="G855" s="258" t="s">
        <v>4761</v>
      </c>
      <c r="H855" s="253" t="s">
        <v>4762</v>
      </c>
      <c r="I855" s="253" t="s">
        <v>935</v>
      </c>
      <c r="J855" s="253">
        <v>6</v>
      </c>
      <c r="K855" s="253" t="s">
        <v>62</v>
      </c>
      <c r="L855" s="253" t="s">
        <v>62</v>
      </c>
      <c r="M855" s="253" t="s">
        <v>62</v>
      </c>
      <c r="N855" s="253" t="s">
        <v>56</v>
      </c>
      <c r="O855" s="253">
        <v>1</v>
      </c>
      <c r="P855" s="253" t="s">
        <v>170</v>
      </c>
      <c r="Q855" s="253" t="s">
        <v>4763</v>
      </c>
      <c r="R855" s="263"/>
      <c r="S855" s="253" t="s">
        <v>56</v>
      </c>
      <c r="T855" s="253" t="s">
        <v>4764</v>
      </c>
      <c r="U855" s="253" t="s">
        <v>62</v>
      </c>
      <c r="V855" s="253" t="s">
        <v>57</v>
      </c>
      <c r="W855" s="253" t="s">
        <v>62</v>
      </c>
      <c r="X855" s="253" t="s">
        <v>57</v>
      </c>
      <c r="Y855" s="253" t="s">
        <v>57</v>
      </c>
      <c r="Z855" s="258" t="s">
        <v>4765</v>
      </c>
      <c r="AA855" s="253" t="s">
        <v>56</v>
      </c>
      <c r="AB855" s="253" t="s">
        <v>56</v>
      </c>
      <c r="AC855" s="253" t="s">
        <v>56</v>
      </c>
      <c r="AD855" s="253" t="s">
        <v>2373</v>
      </c>
      <c r="AE855" s="253" t="s">
        <v>4766</v>
      </c>
      <c r="AF855" s="253"/>
      <c r="AG855" s="253" t="s">
        <v>56</v>
      </c>
      <c r="AH855" s="253">
        <v>24</v>
      </c>
      <c r="AI855" s="253" t="s">
        <v>62</v>
      </c>
      <c r="AJ855" s="253" t="s">
        <v>2385</v>
      </c>
      <c r="AK855" s="253" t="s">
        <v>62</v>
      </c>
      <c r="AL855" s="253" t="s">
        <v>57</v>
      </c>
      <c r="AM855" s="253" t="s">
        <v>57</v>
      </c>
      <c r="AN855" s="253" t="s">
        <v>57</v>
      </c>
      <c r="AO855" s="253" t="s">
        <v>4767</v>
      </c>
      <c r="AP855" s="253" t="s">
        <v>4746</v>
      </c>
      <c r="AQ855" s="253">
        <v>892</v>
      </c>
      <c r="AR855" s="253" t="s">
        <v>57</v>
      </c>
      <c r="AS855" s="253" t="s">
        <v>62</v>
      </c>
      <c r="AT855" s="253" t="s">
        <v>62</v>
      </c>
      <c r="AU855" s="220" t="str">
        <f>IF(OR(AA855="NA"), "NA", IF(OR(AA855="Yes", AA855="yes"), "No", IF(AND(I855="Original", AA855="No"), "?", "")))</f>
        <v>No</v>
      </c>
    </row>
    <row r="856" spans="1:47">
      <c r="A856" s="220">
        <v>855</v>
      </c>
      <c r="B856" s="253" t="s">
        <v>6836</v>
      </c>
      <c r="C856" s="253" t="s">
        <v>300</v>
      </c>
      <c r="D856" s="253">
        <v>2024</v>
      </c>
      <c r="E856" s="253" t="s">
        <v>4738</v>
      </c>
      <c r="F856" s="253" t="s">
        <v>4768</v>
      </c>
      <c r="G856" s="258" t="s">
        <v>4769</v>
      </c>
      <c r="H856" s="253" t="s">
        <v>4770</v>
      </c>
      <c r="I856" s="253" t="s">
        <v>935</v>
      </c>
      <c r="J856" s="253">
        <v>23</v>
      </c>
      <c r="K856" s="253" t="s">
        <v>62</v>
      </c>
      <c r="L856" s="253" t="s">
        <v>62</v>
      </c>
      <c r="M856" s="253" t="s">
        <v>62</v>
      </c>
      <c r="N856" s="253" t="s">
        <v>62</v>
      </c>
      <c r="O856" s="253" t="s">
        <v>57</v>
      </c>
      <c r="P856" s="253" t="s">
        <v>57</v>
      </c>
      <c r="Q856" s="253" t="s">
        <v>57</v>
      </c>
      <c r="R856" s="253" t="s">
        <v>57</v>
      </c>
      <c r="S856" s="253" t="s">
        <v>62</v>
      </c>
      <c r="T856" s="253" t="s">
        <v>57</v>
      </c>
      <c r="U856" s="253" t="s">
        <v>62</v>
      </c>
      <c r="V856" s="253" t="s">
        <v>57</v>
      </c>
      <c r="W856" s="253" t="s">
        <v>62</v>
      </c>
      <c r="X856" s="253" t="s">
        <v>57</v>
      </c>
      <c r="Y856" s="253" t="s">
        <v>57</v>
      </c>
      <c r="Z856" s="253" t="s">
        <v>4771</v>
      </c>
      <c r="AA856" s="253" t="s">
        <v>62</v>
      </c>
      <c r="AB856" s="253" t="s">
        <v>62</v>
      </c>
      <c r="AC856" s="253" t="s">
        <v>57</v>
      </c>
      <c r="AD856" s="253" t="s">
        <v>2385</v>
      </c>
      <c r="AE856" s="253" t="s">
        <v>57</v>
      </c>
      <c r="AF856" s="253"/>
      <c r="AG856" s="253" t="s">
        <v>56</v>
      </c>
      <c r="AH856" s="253">
        <v>13</v>
      </c>
      <c r="AI856" s="253" t="s">
        <v>62</v>
      </c>
      <c r="AJ856" s="253" t="s">
        <v>2385</v>
      </c>
      <c r="AK856" s="253" t="s">
        <v>62</v>
      </c>
      <c r="AL856" s="253" t="s">
        <v>57</v>
      </c>
      <c r="AM856" s="253" t="s">
        <v>57</v>
      </c>
      <c r="AN856" s="253" t="s">
        <v>57</v>
      </c>
      <c r="AO856" s="253" t="s">
        <v>4772</v>
      </c>
      <c r="AP856" s="253" t="s">
        <v>4746</v>
      </c>
      <c r="AQ856" s="253">
        <v>1021</v>
      </c>
      <c r="AR856" s="253" t="s">
        <v>57</v>
      </c>
      <c r="AS856" s="253">
        <v>11</v>
      </c>
      <c r="AT856" s="253">
        <v>2</v>
      </c>
      <c r="AU856" s="220" t="s">
        <v>56</v>
      </c>
    </row>
    <row r="857" spans="1:47">
      <c r="A857" s="220">
        <v>856</v>
      </c>
      <c r="B857" s="253" t="s">
        <v>6836</v>
      </c>
      <c r="C857" s="253" t="s">
        <v>300</v>
      </c>
      <c r="D857" s="253">
        <v>2024</v>
      </c>
      <c r="E857" s="253" t="s">
        <v>4738</v>
      </c>
      <c r="F857" s="253" t="s">
        <v>4773</v>
      </c>
      <c r="G857" s="272" t="s">
        <v>4774</v>
      </c>
      <c r="H857" s="253" t="s">
        <v>4775</v>
      </c>
      <c r="I857" s="253" t="s">
        <v>935</v>
      </c>
      <c r="J857" s="253">
        <v>7</v>
      </c>
      <c r="K857" s="253" t="s">
        <v>62</v>
      </c>
      <c r="L857" s="253" t="s">
        <v>62</v>
      </c>
      <c r="M857" s="253" t="s">
        <v>62</v>
      </c>
      <c r="N857" s="253" t="s">
        <v>62</v>
      </c>
      <c r="O857" s="253" t="s">
        <v>57</v>
      </c>
      <c r="P857" s="253" t="s">
        <v>57</v>
      </c>
      <c r="Q857" s="253" t="s">
        <v>57</v>
      </c>
      <c r="R857" s="253" t="s">
        <v>57</v>
      </c>
      <c r="S857" s="253" t="s">
        <v>62</v>
      </c>
      <c r="T857" s="253" t="s">
        <v>57</v>
      </c>
      <c r="U857" s="253" t="s">
        <v>62</v>
      </c>
      <c r="V857" s="253" t="s">
        <v>57</v>
      </c>
      <c r="W857" s="253" t="s">
        <v>62</v>
      </c>
      <c r="X857" s="253" t="s">
        <v>57</v>
      </c>
      <c r="Y857" s="253" t="s">
        <v>57</v>
      </c>
      <c r="Z857" s="258" t="s">
        <v>4776</v>
      </c>
      <c r="AA857" s="253" t="s">
        <v>62</v>
      </c>
      <c r="AB857" s="253" t="s">
        <v>62</v>
      </c>
      <c r="AC857" s="253" t="s">
        <v>57</v>
      </c>
      <c r="AD857" s="253" t="s">
        <v>2385</v>
      </c>
      <c r="AE857" s="253" t="s">
        <v>57</v>
      </c>
      <c r="AF857" s="253"/>
      <c r="AG857" s="253" t="s">
        <v>56</v>
      </c>
      <c r="AH857" s="253">
        <v>30</v>
      </c>
      <c r="AI857" s="253" t="s">
        <v>62</v>
      </c>
      <c r="AJ857" s="253" t="s">
        <v>2385</v>
      </c>
      <c r="AK857" s="253" t="s">
        <v>62</v>
      </c>
      <c r="AL857" s="253" t="s">
        <v>57</v>
      </c>
      <c r="AM857" s="253" t="s">
        <v>57</v>
      </c>
      <c r="AN857" s="253" t="s">
        <v>57</v>
      </c>
      <c r="AO857" s="253" t="s">
        <v>1521</v>
      </c>
      <c r="AP857" s="253" t="s">
        <v>4746</v>
      </c>
      <c r="AQ857" s="253">
        <v>893</v>
      </c>
      <c r="AR857" s="253" t="s">
        <v>57</v>
      </c>
      <c r="AS857" s="253">
        <v>15</v>
      </c>
      <c r="AT857" s="253">
        <v>15</v>
      </c>
      <c r="AU857" s="220" t="s">
        <v>62</v>
      </c>
    </row>
    <row r="858" spans="1:47">
      <c r="A858" s="220">
        <v>857</v>
      </c>
      <c r="B858" s="253" t="s">
        <v>6836</v>
      </c>
      <c r="C858" s="253" t="s">
        <v>300</v>
      </c>
      <c r="D858" s="253">
        <v>2024</v>
      </c>
      <c r="E858" s="253" t="s">
        <v>4738</v>
      </c>
      <c r="F858" s="253" t="s">
        <v>4777</v>
      </c>
      <c r="G858" s="253" t="s">
        <v>4778</v>
      </c>
      <c r="H858" s="253" t="s">
        <v>4779</v>
      </c>
      <c r="I858" s="253" t="s">
        <v>935</v>
      </c>
      <c r="J858" s="253">
        <v>24</v>
      </c>
      <c r="K858" s="253" t="s">
        <v>62</v>
      </c>
      <c r="L858" s="253" t="s">
        <v>62</v>
      </c>
      <c r="M858" s="253" t="s">
        <v>62</v>
      </c>
      <c r="N858" s="253" t="s">
        <v>62</v>
      </c>
      <c r="O858" s="253" t="s">
        <v>57</v>
      </c>
      <c r="P858" s="253" t="s">
        <v>57</v>
      </c>
      <c r="Q858" s="253" t="s">
        <v>57</v>
      </c>
      <c r="R858" s="253" t="s">
        <v>57</v>
      </c>
      <c r="S858" s="253" t="s">
        <v>62</v>
      </c>
      <c r="T858" s="253" t="s">
        <v>57</v>
      </c>
      <c r="U858" s="253" t="s">
        <v>62</v>
      </c>
      <c r="V858" s="253" t="s">
        <v>57</v>
      </c>
      <c r="W858" s="253" t="s">
        <v>62</v>
      </c>
      <c r="X858" s="253" t="s">
        <v>57</v>
      </c>
      <c r="Y858" s="253" t="s">
        <v>57</v>
      </c>
      <c r="Z858" s="253" t="s">
        <v>2856</v>
      </c>
      <c r="AA858" s="253" t="s">
        <v>62</v>
      </c>
      <c r="AB858" s="253" t="s">
        <v>62</v>
      </c>
      <c r="AC858" s="253" t="s">
        <v>57</v>
      </c>
      <c r="AD858" s="253" t="s">
        <v>2385</v>
      </c>
      <c r="AE858" s="253" t="s">
        <v>57</v>
      </c>
      <c r="AF858" s="253"/>
      <c r="AG858" s="253" t="s">
        <v>56</v>
      </c>
      <c r="AH858" s="253">
        <v>84</v>
      </c>
      <c r="AI858" s="253" t="s">
        <v>62</v>
      </c>
      <c r="AJ858" s="253" t="s">
        <v>2385</v>
      </c>
      <c r="AK858" s="253" t="s">
        <v>62</v>
      </c>
      <c r="AL858" s="253" t="s">
        <v>57</v>
      </c>
      <c r="AM858" s="253" t="s">
        <v>57</v>
      </c>
      <c r="AN858" s="253" t="s">
        <v>57</v>
      </c>
      <c r="AO858" s="253" t="s">
        <v>4780</v>
      </c>
      <c r="AP858" s="253" t="s">
        <v>4746</v>
      </c>
      <c r="AQ858" s="253">
        <v>929</v>
      </c>
      <c r="AR858" s="253" t="s">
        <v>57</v>
      </c>
      <c r="AS858" s="253">
        <v>84</v>
      </c>
      <c r="AT858" s="253" t="s">
        <v>57</v>
      </c>
      <c r="AU858" s="220" t="s">
        <v>62</v>
      </c>
    </row>
    <row r="859" spans="1:47">
      <c r="A859" s="220">
        <v>858</v>
      </c>
      <c r="B859" s="253" t="s">
        <v>6836</v>
      </c>
      <c r="C859" s="253" t="s">
        <v>300</v>
      </c>
      <c r="D859" s="253">
        <v>2024</v>
      </c>
      <c r="E859" s="253" t="s">
        <v>4738</v>
      </c>
      <c r="F859" s="253" t="s">
        <v>4781</v>
      </c>
      <c r="G859" s="258" t="s">
        <v>4782</v>
      </c>
      <c r="H859" s="253" t="s">
        <v>4783</v>
      </c>
      <c r="I859" s="253" t="s">
        <v>935</v>
      </c>
      <c r="J859" s="253">
        <v>4</v>
      </c>
      <c r="K859" s="253" t="s">
        <v>62</v>
      </c>
      <c r="L859" s="253" t="s">
        <v>62</v>
      </c>
      <c r="M859" s="253" t="s">
        <v>62</v>
      </c>
      <c r="N859" s="253" t="s">
        <v>62</v>
      </c>
      <c r="O859" s="253" t="s">
        <v>57</v>
      </c>
      <c r="P859" s="253" t="s">
        <v>57</v>
      </c>
      <c r="Q859" s="253" t="s">
        <v>57</v>
      </c>
      <c r="R859" s="253" t="s">
        <v>57</v>
      </c>
      <c r="S859" s="253" t="s">
        <v>62</v>
      </c>
      <c r="T859" s="253" t="s">
        <v>57</v>
      </c>
      <c r="U859" s="253" t="s">
        <v>62</v>
      </c>
      <c r="V859" s="253" t="s">
        <v>57</v>
      </c>
      <c r="W859" s="253" t="s">
        <v>62</v>
      </c>
      <c r="X859" s="253" t="s">
        <v>57</v>
      </c>
      <c r="Y859" s="253" t="s">
        <v>57</v>
      </c>
      <c r="Z859" s="253" t="s">
        <v>4784</v>
      </c>
      <c r="AA859" s="253" t="s">
        <v>62</v>
      </c>
      <c r="AB859" s="253" t="s">
        <v>62</v>
      </c>
      <c r="AC859" s="253" t="s">
        <v>57</v>
      </c>
      <c r="AD859" s="253" t="s">
        <v>2385</v>
      </c>
      <c r="AE859" s="253" t="s">
        <v>57</v>
      </c>
      <c r="AF859" s="253"/>
      <c r="AG859" s="253" t="s">
        <v>56</v>
      </c>
      <c r="AH859" s="253">
        <v>1364</v>
      </c>
      <c r="AI859" s="253" t="s">
        <v>62</v>
      </c>
      <c r="AJ859" s="253" t="s">
        <v>2385</v>
      </c>
      <c r="AK859" s="253" t="s">
        <v>62</v>
      </c>
      <c r="AL859" s="253" t="s">
        <v>57</v>
      </c>
      <c r="AM859" s="253" t="s">
        <v>57</v>
      </c>
      <c r="AN859" s="253" t="s">
        <v>57</v>
      </c>
      <c r="AO859" s="253" t="s">
        <v>4785</v>
      </c>
      <c r="AP859" s="253" t="s">
        <v>4746</v>
      </c>
      <c r="AQ859" s="253">
        <v>890</v>
      </c>
      <c r="AR859" s="253" t="s">
        <v>57</v>
      </c>
      <c r="AS859" s="253" t="s">
        <v>62</v>
      </c>
      <c r="AT859" s="253" t="s">
        <v>62</v>
      </c>
      <c r="AU859" s="220" t="s">
        <v>62</v>
      </c>
    </row>
    <row r="860" spans="1:47">
      <c r="A860" s="220">
        <v>859</v>
      </c>
      <c r="B860" s="253" t="s">
        <v>6836</v>
      </c>
      <c r="C860" s="253" t="s">
        <v>300</v>
      </c>
      <c r="D860" s="253">
        <v>2024</v>
      </c>
      <c r="E860" s="253" t="s">
        <v>4738</v>
      </c>
      <c r="F860" s="253" t="s">
        <v>4786</v>
      </c>
      <c r="G860" s="258" t="s">
        <v>4787</v>
      </c>
      <c r="H860" s="253" t="s">
        <v>4788</v>
      </c>
      <c r="I860" s="253" t="s">
        <v>945</v>
      </c>
      <c r="J860" s="253">
        <v>4</v>
      </c>
      <c r="K860" s="253" t="s">
        <v>57</v>
      </c>
      <c r="L860" s="253" t="s">
        <v>57</v>
      </c>
      <c r="M860" s="253" t="s">
        <v>57</v>
      </c>
      <c r="N860" s="253" t="s">
        <v>57</v>
      </c>
      <c r="O860" s="253" t="s">
        <v>57</v>
      </c>
      <c r="P860" s="253" t="s">
        <v>57</v>
      </c>
      <c r="Q860" s="253" t="s">
        <v>57</v>
      </c>
      <c r="R860" s="253" t="s">
        <v>57</v>
      </c>
      <c r="S860" s="253" t="s">
        <v>57</v>
      </c>
      <c r="T860" s="253" t="s">
        <v>57</v>
      </c>
      <c r="U860" s="253" t="s">
        <v>57</v>
      </c>
      <c r="V860" s="253" t="s">
        <v>57</v>
      </c>
      <c r="W860" s="253" t="s">
        <v>57</v>
      </c>
      <c r="X860" s="253" t="s">
        <v>57</v>
      </c>
      <c r="Y860" s="253" t="s">
        <v>57</v>
      </c>
      <c r="Z860" s="258" t="s">
        <v>57</v>
      </c>
      <c r="AA860" s="253" t="s">
        <v>57</v>
      </c>
      <c r="AB860" s="253" t="s">
        <v>57</v>
      </c>
      <c r="AC860" s="253" t="s">
        <v>57</v>
      </c>
      <c r="AD860" s="253" t="s">
        <v>2385</v>
      </c>
      <c r="AE860" s="253" t="s">
        <v>57</v>
      </c>
      <c r="AF860" s="253"/>
      <c r="AG860" s="253" t="s">
        <v>57</v>
      </c>
      <c r="AH860" s="253" t="s">
        <v>57</v>
      </c>
      <c r="AI860" s="253" t="s">
        <v>57</v>
      </c>
      <c r="AJ860" s="253" t="s">
        <v>2385</v>
      </c>
      <c r="AK860" s="253" t="s">
        <v>57</v>
      </c>
      <c r="AL860" s="253" t="s">
        <v>57</v>
      </c>
      <c r="AM860" s="253" t="s">
        <v>57</v>
      </c>
      <c r="AN860" s="253" t="s">
        <v>57</v>
      </c>
      <c r="AO860" s="253" t="s">
        <v>57</v>
      </c>
      <c r="AP860" s="253" t="s">
        <v>57</v>
      </c>
      <c r="AQ860" s="253" t="s">
        <v>57</v>
      </c>
      <c r="AR860" s="253" t="s">
        <v>57</v>
      </c>
      <c r="AS860" s="253" t="s">
        <v>57</v>
      </c>
      <c r="AT860" s="253" t="s">
        <v>57</v>
      </c>
      <c r="AU860" s="220" t="str">
        <f>IF(OR(AA860="NA"), "NA", IF(OR(AA860="Yes", AA860="yes"), "No", IF(AND(I860="Original", AA860="No"), "?", "")))</f>
        <v>NA</v>
      </c>
    </row>
    <row r="861" spans="1:47">
      <c r="A861" s="220">
        <v>860</v>
      </c>
      <c r="B861" s="253" t="s">
        <v>6836</v>
      </c>
      <c r="C861" s="253" t="s">
        <v>300</v>
      </c>
      <c r="D861" s="253">
        <v>2024</v>
      </c>
      <c r="E861" s="253" t="s">
        <v>4738</v>
      </c>
      <c r="F861" s="253" t="s">
        <v>4789</v>
      </c>
      <c r="G861" s="258" t="s">
        <v>4790</v>
      </c>
      <c r="H861" s="253" t="s">
        <v>4791</v>
      </c>
      <c r="I861" s="253" t="s">
        <v>935</v>
      </c>
      <c r="J861" s="253">
        <v>13</v>
      </c>
      <c r="K861" s="253" t="s">
        <v>62</v>
      </c>
      <c r="L861" s="253" t="s">
        <v>62</v>
      </c>
      <c r="M861" s="253" t="s">
        <v>62</v>
      </c>
      <c r="N861" s="253" t="s">
        <v>62</v>
      </c>
      <c r="O861" s="253" t="s">
        <v>57</v>
      </c>
      <c r="P861" s="253" t="s">
        <v>57</v>
      </c>
      <c r="Q861" s="253" t="s">
        <v>57</v>
      </c>
      <c r="R861" s="253" t="s">
        <v>57</v>
      </c>
      <c r="S861" s="253" t="s">
        <v>56</v>
      </c>
      <c r="T861" s="263"/>
      <c r="U861" s="253" t="s">
        <v>62</v>
      </c>
      <c r="V861" s="253" t="s">
        <v>57</v>
      </c>
      <c r="W861" s="253" t="s">
        <v>62</v>
      </c>
      <c r="X861" s="253" t="s">
        <v>57</v>
      </c>
      <c r="Y861" s="253" t="s">
        <v>57</v>
      </c>
      <c r="Z861" s="258" t="s">
        <v>4792</v>
      </c>
      <c r="AA861" s="253" t="s">
        <v>62</v>
      </c>
      <c r="AB861" s="253" t="s">
        <v>56</v>
      </c>
      <c r="AC861" s="253" t="s">
        <v>56</v>
      </c>
      <c r="AD861" s="253" t="s">
        <v>984</v>
      </c>
      <c r="AE861" s="253" t="s">
        <v>57</v>
      </c>
      <c r="AF861" s="253"/>
      <c r="AG861" s="253" t="s">
        <v>56</v>
      </c>
      <c r="AH861" s="253">
        <v>28</v>
      </c>
      <c r="AI861" s="253" t="s">
        <v>56</v>
      </c>
      <c r="AJ861" s="253" t="s">
        <v>4436</v>
      </c>
      <c r="AK861" s="253" t="s">
        <v>62</v>
      </c>
      <c r="AL861" s="253" t="s">
        <v>57</v>
      </c>
      <c r="AM861" s="253" t="s">
        <v>57</v>
      </c>
      <c r="AN861" s="253" t="s">
        <v>57</v>
      </c>
      <c r="AO861" s="253" t="s">
        <v>4062</v>
      </c>
      <c r="AP861" s="253" t="s">
        <v>4746</v>
      </c>
      <c r="AQ861" s="253">
        <v>861</v>
      </c>
      <c r="AR861" s="253" t="s">
        <v>57</v>
      </c>
      <c r="AS861" s="253">
        <v>27</v>
      </c>
      <c r="AT861" s="253">
        <v>1</v>
      </c>
      <c r="AU861" s="220" t="str">
        <f t="shared" ref="AU861" si="39">IF(AB861="Yes", "No", "")</f>
        <v>No</v>
      </c>
    </row>
    <row r="862" spans="1:47">
      <c r="A862" s="220">
        <v>861</v>
      </c>
      <c r="B862" s="253" t="s">
        <v>6836</v>
      </c>
      <c r="C862" s="253" t="s">
        <v>300</v>
      </c>
      <c r="D862" s="253">
        <v>2024</v>
      </c>
      <c r="E862" s="253" t="s">
        <v>4738</v>
      </c>
      <c r="F862" s="253" t="s">
        <v>4793</v>
      </c>
      <c r="G862" s="258" t="s">
        <v>4794</v>
      </c>
      <c r="H862" s="253" t="s">
        <v>4795</v>
      </c>
      <c r="I862" s="253" t="s">
        <v>945</v>
      </c>
      <c r="J862" s="253">
        <v>25</v>
      </c>
      <c r="K862" s="253" t="s">
        <v>57</v>
      </c>
      <c r="L862" s="253" t="s">
        <v>57</v>
      </c>
      <c r="M862" s="253" t="s">
        <v>57</v>
      </c>
      <c r="N862" s="253" t="s">
        <v>57</v>
      </c>
      <c r="O862" s="253" t="s">
        <v>57</v>
      </c>
      <c r="P862" s="253" t="s">
        <v>57</v>
      </c>
      <c r="Q862" s="253" t="s">
        <v>57</v>
      </c>
      <c r="R862" s="253" t="s">
        <v>57</v>
      </c>
      <c r="S862" s="253" t="s">
        <v>57</v>
      </c>
      <c r="T862" s="253" t="s">
        <v>57</v>
      </c>
      <c r="U862" s="253" t="s">
        <v>57</v>
      </c>
      <c r="V862" s="253" t="s">
        <v>57</v>
      </c>
      <c r="W862" s="253" t="s">
        <v>57</v>
      </c>
      <c r="X862" s="253" t="s">
        <v>57</v>
      </c>
      <c r="Y862" s="253" t="s">
        <v>57</v>
      </c>
      <c r="Z862" s="253" t="s">
        <v>57</v>
      </c>
      <c r="AA862" s="253" t="s">
        <v>57</v>
      </c>
      <c r="AB862" s="253" t="s">
        <v>57</v>
      </c>
      <c r="AC862" s="253" t="s">
        <v>57</v>
      </c>
      <c r="AD862" s="253" t="s">
        <v>2385</v>
      </c>
      <c r="AE862" s="253" t="s">
        <v>57</v>
      </c>
      <c r="AF862" s="253"/>
      <c r="AG862" s="253" t="s">
        <v>57</v>
      </c>
      <c r="AH862" s="253" t="s">
        <v>57</v>
      </c>
      <c r="AI862" s="253" t="s">
        <v>57</v>
      </c>
      <c r="AJ862" s="253" t="s">
        <v>2385</v>
      </c>
      <c r="AK862" s="253" t="s">
        <v>57</v>
      </c>
      <c r="AL862" s="253" t="s">
        <v>57</v>
      </c>
      <c r="AM862" s="253" t="s">
        <v>57</v>
      </c>
      <c r="AN862" s="253" t="s">
        <v>57</v>
      </c>
      <c r="AO862" s="253" t="s">
        <v>57</v>
      </c>
      <c r="AP862" s="253" t="s">
        <v>57</v>
      </c>
      <c r="AQ862" s="253" t="s">
        <v>57</v>
      </c>
      <c r="AR862" s="253" t="s">
        <v>57</v>
      </c>
      <c r="AS862" s="253" t="s">
        <v>57</v>
      </c>
      <c r="AT862" s="253" t="s">
        <v>57</v>
      </c>
      <c r="AU862" s="220" t="str">
        <f>IF(OR(AA862="NA"), "NA", IF(OR(AA862="Yes", AA862="yes"), "No", IF(AND(I862="Original", AA862="No"), "?", "")))</f>
        <v>NA</v>
      </c>
    </row>
    <row r="863" spans="1:47">
      <c r="A863" s="220">
        <v>862</v>
      </c>
      <c r="B863" s="253" t="s">
        <v>6836</v>
      </c>
      <c r="C863" s="253" t="s">
        <v>300</v>
      </c>
      <c r="D863" s="253">
        <v>2024</v>
      </c>
      <c r="E863" s="253" t="s">
        <v>4738</v>
      </c>
      <c r="F863" s="253" t="s">
        <v>4796</v>
      </c>
      <c r="G863" s="272" t="s">
        <v>4797</v>
      </c>
      <c r="H863" s="253" t="s">
        <v>4798</v>
      </c>
      <c r="I863" s="253" t="s">
        <v>935</v>
      </c>
      <c r="J863" s="253">
        <v>6</v>
      </c>
      <c r="K863" s="253" t="s">
        <v>62</v>
      </c>
      <c r="L863" s="253" t="s">
        <v>62</v>
      </c>
      <c r="M863" s="253" t="s">
        <v>62</v>
      </c>
      <c r="N863" s="253" t="s">
        <v>62</v>
      </c>
      <c r="O863" s="253" t="s">
        <v>57</v>
      </c>
      <c r="P863" s="253" t="s">
        <v>57</v>
      </c>
      <c r="Q863" s="253" t="s">
        <v>57</v>
      </c>
      <c r="R863" s="253" t="s">
        <v>57</v>
      </c>
      <c r="S863" s="253" t="s">
        <v>62</v>
      </c>
      <c r="T863" s="253" t="s">
        <v>57</v>
      </c>
      <c r="U863" s="253" t="s">
        <v>62</v>
      </c>
      <c r="V863" s="253" t="s">
        <v>57</v>
      </c>
      <c r="W863" s="253" t="s">
        <v>62</v>
      </c>
      <c r="X863" s="253" t="s">
        <v>57</v>
      </c>
      <c r="Y863" s="253" t="s">
        <v>57</v>
      </c>
      <c r="Z863" s="253" t="s">
        <v>4799</v>
      </c>
      <c r="AA863" s="253" t="s">
        <v>62</v>
      </c>
      <c r="AB863" s="253" t="s">
        <v>62</v>
      </c>
      <c r="AC863" s="253" t="s">
        <v>57</v>
      </c>
      <c r="AD863" s="253" t="s">
        <v>2385</v>
      </c>
      <c r="AE863" s="253" t="s">
        <v>57</v>
      </c>
      <c r="AF863" s="253"/>
      <c r="AG863" s="253" t="s">
        <v>56</v>
      </c>
      <c r="AH863" s="253">
        <v>84</v>
      </c>
      <c r="AI863" s="253" t="s">
        <v>62</v>
      </c>
      <c r="AJ863" s="253" t="s">
        <v>2385</v>
      </c>
      <c r="AK863" s="253" t="s">
        <v>62</v>
      </c>
      <c r="AL863" s="253" t="s">
        <v>57</v>
      </c>
      <c r="AM863" s="253" t="s">
        <v>57</v>
      </c>
      <c r="AN863" s="253" t="s">
        <v>57</v>
      </c>
      <c r="AO863" s="253" t="s">
        <v>57</v>
      </c>
      <c r="AP863" s="253" t="s">
        <v>4746</v>
      </c>
      <c r="AQ863" s="253" t="s">
        <v>57</v>
      </c>
      <c r="AR863" s="253" t="s">
        <v>57</v>
      </c>
      <c r="AS863" s="253" t="s">
        <v>62</v>
      </c>
      <c r="AT863" s="253" t="s">
        <v>62</v>
      </c>
      <c r="AU863" s="220" t="s">
        <v>62</v>
      </c>
    </row>
    <row r="864" spans="1:47">
      <c r="A864" s="220">
        <v>863</v>
      </c>
      <c r="B864" s="253" t="s">
        <v>6836</v>
      </c>
      <c r="C864" s="253" t="s">
        <v>300</v>
      </c>
      <c r="D864" s="253">
        <v>2024</v>
      </c>
      <c r="E864" s="253" t="s">
        <v>4738</v>
      </c>
      <c r="F864" s="253" t="s">
        <v>4800</v>
      </c>
      <c r="G864" s="258" t="s">
        <v>4801</v>
      </c>
      <c r="H864" s="253" t="s">
        <v>4802</v>
      </c>
      <c r="I864" s="253" t="s">
        <v>945</v>
      </c>
      <c r="J864" s="253">
        <v>25</v>
      </c>
      <c r="K864" s="253" t="s">
        <v>57</v>
      </c>
      <c r="L864" s="253" t="s">
        <v>57</v>
      </c>
      <c r="M864" s="253" t="s">
        <v>57</v>
      </c>
      <c r="N864" s="253" t="s">
        <v>57</v>
      </c>
      <c r="O864" s="253" t="s">
        <v>57</v>
      </c>
      <c r="P864" s="253" t="s">
        <v>57</v>
      </c>
      <c r="Q864" s="253" t="s">
        <v>57</v>
      </c>
      <c r="R864" s="253" t="s">
        <v>57</v>
      </c>
      <c r="S864" s="253" t="s">
        <v>57</v>
      </c>
      <c r="T864" s="253" t="s">
        <v>57</v>
      </c>
      <c r="U864" s="253" t="s">
        <v>57</v>
      </c>
      <c r="V864" s="253" t="s">
        <v>57</v>
      </c>
      <c r="W864" s="253" t="s">
        <v>57</v>
      </c>
      <c r="X864" s="253" t="s">
        <v>57</v>
      </c>
      <c r="Y864" s="253" t="s">
        <v>57</v>
      </c>
      <c r="Z864" s="253" t="s">
        <v>57</v>
      </c>
      <c r="AA864" s="253" t="s">
        <v>57</v>
      </c>
      <c r="AB864" s="253" t="s">
        <v>57</v>
      </c>
      <c r="AC864" s="253" t="s">
        <v>57</v>
      </c>
      <c r="AD864" s="253" t="s">
        <v>2385</v>
      </c>
      <c r="AE864" s="253" t="s">
        <v>57</v>
      </c>
      <c r="AF864" s="253"/>
      <c r="AG864" s="253" t="s">
        <v>57</v>
      </c>
      <c r="AH864" s="253" t="s">
        <v>57</v>
      </c>
      <c r="AI864" s="253" t="s">
        <v>57</v>
      </c>
      <c r="AJ864" s="253" t="s">
        <v>2385</v>
      </c>
      <c r="AK864" s="253" t="s">
        <v>57</v>
      </c>
      <c r="AL864" s="253" t="s">
        <v>57</v>
      </c>
      <c r="AM864" s="253" t="s">
        <v>57</v>
      </c>
      <c r="AN864" s="253" t="s">
        <v>57</v>
      </c>
      <c r="AO864" s="253" t="s">
        <v>57</v>
      </c>
      <c r="AP864" s="253" t="s">
        <v>57</v>
      </c>
      <c r="AQ864" s="253" t="s">
        <v>57</v>
      </c>
      <c r="AR864" s="253" t="s">
        <v>57</v>
      </c>
      <c r="AS864" s="253" t="s">
        <v>57</v>
      </c>
      <c r="AT864" s="253" t="s">
        <v>57</v>
      </c>
      <c r="AU864" s="220" t="str">
        <f t="shared" ref="AU864:AU869" si="40">IF(OR(AA864="NA"), "NA", IF(OR(AA864="Yes", AA864="yes"), "No", IF(AND(I864="Original", AA864="No"), "?", "")))</f>
        <v>NA</v>
      </c>
    </row>
    <row r="865" spans="1:47">
      <c r="A865" s="220">
        <v>864</v>
      </c>
      <c r="B865" s="253" t="s">
        <v>6836</v>
      </c>
      <c r="C865" s="253" t="s">
        <v>300</v>
      </c>
      <c r="D865" s="253">
        <v>2024</v>
      </c>
      <c r="E865" s="253" t="s">
        <v>4738</v>
      </c>
      <c r="F865" s="253" t="s">
        <v>4803</v>
      </c>
      <c r="G865" s="253" t="s">
        <v>4804</v>
      </c>
      <c r="H865" s="253" t="s">
        <v>4805</v>
      </c>
      <c r="I865" s="253" t="s">
        <v>935</v>
      </c>
      <c r="J865" s="253">
        <v>3</v>
      </c>
      <c r="K865" s="253" t="s">
        <v>62</v>
      </c>
      <c r="L865" s="253" t="s">
        <v>62</v>
      </c>
      <c r="M865" s="253" t="s">
        <v>62</v>
      </c>
      <c r="N865" s="253" t="s">
        <v>56</v>
      </c>
      <c r="O865" s="253">
        <v>1</v>
      </c>
      <c r="P865" s="253" t="s">
        <v>2699</v>
      </c>
      <c r="Q865" s="263"/>
      <c r="R865" s="263"/>
      <c r="S865" s="253" t="s">
        <v>56</v>
      </c>
      <c r="T865" s="263"/>
      <c r="U865" s="253" t="s">
        <v>62</v>
      </c>
      <c r="V865" s="253" t="s">
        <v>57</v>
      </c>
      <c r="W865" s="253" t="s">
        <v>62</v>
      </c>
      <c r="X865" s="253" t="s">
        <v>57</v>
      </c>
      <c r="Y865" s="253" t="s">
        <v>57</v>
      </c>
      <c r="Z865" s="253" t="s">
        <v>2301</v>
      </c>
      <c r="AA865" s="253" t="s">
        <v>56</v>
      </c>
      <c r="AB865" s="253" t="s">
        <v>56</v>
      </c>
      <c r="AC865" s="253" t="s">
        <v>56</v>
      </c>
      <c r="AD865" s="253" t="s">
        <v>984</v>
      </c>
      <c r="AE865" s="253" t="s">
        <v>57</v>
      </c>
      <c r="AF865" s="253"/>
      <c r="AG865" s="253" t="s">
        <v>56</v>
      </c>
      <c r="AH865" s="253">
        <v>183</v>
      </c>
      <c r="AI865" s="253" t="s">
        <v>62</v>
      </c>
      <c r="AJ865" s="253" t="s">
        <v>2385</v>
      </c>
      <c r="AK865" s="253" t="s">
        <v>62</v>
      </c>
      <c r="AL865" s="253" t="s">
        <v>57</v>
      </c>
      <c r="AM865" s="253" t="s">
        <v>57</v>
      </c>
      <c r="AN865" s="253" t="s">
        <v>57</v>
      </c>
      <c r="AO865" s="253" t="s">
        <v>500</v>
      </c>
      <c r="AP865" s="253" t="s">
        <v>4746</v>
      </c>
      <c r="AQ865" s="253">
        <v>850</v>
      </c>
      <c r="AR865" s="253" t="s">
        <v>57</v>
      </c>
      <c r="AS865" s="253">
        <v>32</v>
      </c>
      <c r="AT865" s="253">
        <v>151</v>
      </c>
      <c r="AU865" s="220" t="str">
        <f t="shared" si="40"/>
        <v>No</v>
      </c>
    </row>
    <row r="866" spans="1:47">
      <c r="A866" s="220">
        <v>865</v>
      </c>
      <c r="B866" s="253" t="s">
        <v>6836</v>
      </c>
      <c r="C866" s="253" t="s">
        <v>300</v>
      </c>
      <c r="D866" s="253">
        <v>2024</v>
      </c>
      <c r="E866" s="253" t="s">
        <v>4738</v>
      </c>
      <c r="F866" s="253" t="s">
        <v>4806</v>
      </c>
      <c r="G866" s="258" t="s">
        <v>4807</v>
      </c>
      <c r="H866" s="253" t="s">
        <v>4808</v>
      </c>
      <c r="I866" s="253" t="s">
        <v>945</v>
      </c>
      <c r="J866" s="253">
        <v>25</v>
      </c>
      <c r="K866" s="253" t="s">
        <v>57</v>
      </c>
      <c r="L866" s="253" t="s">
        <v>57</v>
      </c>
      <c r="M866" s="253" t="s">
        <v>57</v>
      </c>
      <c r="N866" s="253" t="s">
        <v>57</v>
      </c>
      <c r="O866" s="253" t="s">
        <v>57</v>
      </c>
      <c r="P866" s="253" t="s">
        <v>57</v>
      </c>
      <c r="Q866" s="253" t="s">
        <v>57</v>
      </c>
      <c r="R866" s="253" t="s">
        <v>57</v>
      </c>
      <c r="S866" s="253" t="s">
        <v>57</v>
      </c>
      <c r="T866" s="253" t="s">
        <v>57</v>
      </c>
      <c r="U866" s="253" t="s">
        <v>57</v>
      </c>
      <c r="V866" s="253" t="s">
        <v>57</v>
      </c>
      <c r="W866" s="253" t="s">
        <v>57</v>
      </c>
      <c r="X866" s="253" t="s">
        <v>57</v>
      </c>
      <c r="Y866" s="253" t="s">
        <v>57</v>
      </c>
      <c r="Z866" s="258" t="s">
        <v>57</v>
      </c>
      <c r="AA866" s="253" t="s">
        <v>57</v>
      </c>
      <c r="AB866" s="253" t="s">
        <v>57</v>
      </c>
      <c r="AC866" s="253" t="s">
        <v>57</v>
      </c>
      <c r="AD866" s="253" t="s">
        <v>2385</v>
      </c>
      <c r="AE866" s="253" t="s">
        <v>57</v>
      </c>
      <c r="AF866" s="253"/>
      <c r="AG866" s="253" t="s">
        <v>57</v>
      </c>
      <c r="AH866" s="253" t="s">
        <v>57</v>
      </c>
      <c r="AI866" s="253" t="s">
        <v>57</v>
      </c>
      <c r="AJ866" s="253" t="s">
        <v>2385</v>
      </c>
      <c r="AK866" s="253" t="s">
        <v>57</v>
      </c>
      <c r="AL866" s="253" t="s">
        <v>57</v>
      </c>
      <c r="AM866" s="253" t="s">
        <v>57</v>
      </c>
      <c r="AN866" s="253" t="s">
        <v>57</v>
      </c>
      <c r="AO866" s="253" t="s">
        <v>57</v>
      </c>
      <c r="AP866" s="253" t="s">
        <v>57</v>
      </c>
      <c r="AQ866" s="253" t="s">
        <v>57</v>
      </c>
      <c r="AR866" s="253" t="s">
        <v>57</v>
      </c>
      <c r="AS866" s="253" t="s">
        <v>57</v>
      </c>
      <c r="AT866" s="253" t="s">
        <v>57</v>
      </c>
      <c r="AU866" s="220" t="str">
        <f t="shared" si="40"/>
        <v>NA</v>
      </c>
    </row>
    <row r="867" spans="1:47">
      <c r="A867" s="220">
        <v>866</v>
      </c>
      <c r="B867" s="253" t="s">
        <v>6836</v>
      </c>
      <c r="C867" s="253" t="s">
        <v>300</v>
      </c>
      <c r="D867" s="253">
        <v>2024</v>
      </c>
      <c r="E867" s="253" t="s">
        <v>4738</v>
      </c>
      <c r="F867" s="253" t="s">
        <v>4809</v>
      </c>
      <c r="G867" s="258" t="s">
        <v>4810</v>
      </c>
      <c r="H867" s="253" t="s">
        <v>4811</v>
      </c>
      <c r="I867" s="253" t="s">
        <v>929</v>
      </c>
      <c r="J867" s="253">
        <v>23</v>
      </c>
      <c r="K867" s="253" t="s">
        <v>62</v>
      </c>
      <c r="L867" s="253" t="s">
        <v>62</v>
      </c>
      <c r="M867" s="253" t="s">
        <v>57</v>
      </c>
      <c r="N867" s="253" t="s">
        <v>57</v>
      </c>
      <c r="O867" s="253" t="s">
        <v>57</v>
      </c>
      <c r="P867" s="253" t="s">
        <v>57</v>
      </c>
      <c r="Q867" s="253" t="s">
        <v>57</v>
      </c>
      <c r="R867" s="253" t="s">
        <v>57</v>
      </c>
      <c r="S867" s="253" t="s">
        <v>57</v>
      </c>
      <c r="T867" s="253" t="s">
        <v>57</v>
      </c>
      <c r="U867" s="253" t="s">
        <v>57</v>
      </c>
      <c r="V867" s="253" t="s">
        <v>57</v>
      </c>
      <c r="W867" s="253" t="s">
        <v>57</v>
      </c>
      <c r="X867" s="253" t="s">
        <v>57</v>
      </c>
      <c r="Y867" s="253" t="s">
        <v>57</v>
      </c>
      <c r="Z867" s="253" t="s">
        <v>4754</v>
      </c>
      <c r="AA867" s="253" t="s">
        <v>57</v>
      </c>
      <c r="AB867" s="253" t="s">
        <v>57</v>
      </c>
      <c r="AC867" s="253" t="s">
        <v>57</v>
      </c>
      <c r="AD867" s="253" t="s">
        <v>2385</v>
      </c>
      <c r="AE867" s="253" t="s">
        <v>57</v>
      </c>
      <c r="AF867" s="253"/>
      <c r="AG867" s="253" t="s">
        <v>57</v>
      </c>
      <c r="AH867" s="253" t="s">
        <v>57</v>
      </c>
      <c r="AI867" s="253" t="s">
        <v>57</v>
      </c>
      <c r="AJ867" s="253" t="s">
        <v>2385</v>
      </c>
      <c r="AK867" s="253" t="s">
        <v>57</v>
      </c>
      <c r="AL867" s="253" t="s">
        <v>57</v>
      </c>
      <c r="AM867" s="253" t="s">
        <v>57</v>
      </c>
      <c r="AN867" s="253" t="s">
        <v>57</v>
      </c>
      <c r="AO867" s="253" t="s">
        <v>1833</v>
      </c>
      <c r="AP867" s="253" t="s">
        <v>4746</v>
      </c>
      <c r="AQ867" s="253">
        <v>345</v>
      </c>
      <c r="AR867" s="253" t="s">
        <v>57</v>
      </c>
      <c r="AS867" s="253" t="s">
        <v>57</v>
      </c>
      <c r="AT867" s="253" t="s">
        <v>57</v>
      </c>
      <c r="AU867" s="220" t="str">
        <f t="shared" si="40"/>
        <v>NA</v>
      </c>
    </row>
    <row r="868" spans="1:47">
      <c r="A868" s="220">
        <v>867</v>
      </c>
      <c r="B868" s="253" t="s">
        <v>6836</v>
      </c>
      <c r="C868" s="253" t="s">
        <v>300</v>
      </c>
      <c r="D868" s="253">
        <v>2024</v>
      </c>
      <c r="E868" s="253" t="s">
        <v>4738</v>
      </c>
      <c r="F868" s="253" t="s">
        <v>57</v>
      </c>
      <c r="G868" s="258" t="s">
        <v>4812</v>
      </c>
      <c r="H868" s="253" t="s">
        <v>4813</v>
      </c>
      <c r="I868" s="253" t="s">
        <v>975</v>
      </c>
      <c r="J868" s="253">
        <v>7</v>
      </c>
      <c r="K868" s="253" t="s">
        <v>57</v>
      </c>
      <c r="L868" s="253" t="s">
        <v>57</v>
      </c>
      <c r="M868" s="253" t="s">
        <v>57</v>
      </c>
      <c r="N868" s="253" t="s">
        <v>57</v>
      </c>
      <c r="O868" s="253" t="s">
        <v>57</v>
      </c>
      <c r="P868" s="253" t="s">
        <v>57</v>
      </c>
      <c r="Q868" s="253" t="s">
        <v>57</v>
      </c>
      <c r="R868" s="253" t="s">
        <v>57</v>
      </c>
      <c r="S868" s="253" t="s">
        <v>57</v>
      </c>
      <c r="T868" s="253" t="s">
        <v>57</v>
      </c>
      <c r="U868" s="253" t="s">
        <v>57</v>
      </c>
      <c r="V868" s="253" t="s">
        <v>57</v>
      </c>
      <c r="W868" s="253" t="s">
        <v>57</v>
      </c>
      <c r="X868" s="253" t="s">
        <v>57</v>
      </c>
      <c r="Y868" s="253" t="s">
        <v>57</v>
      </c>
      <c r="Z868" s="258" t="s">
        <v>57</v>
      </c>
      <c r="AA868" s="253" t="s">
        <v>57</v>
      </c>
      <c r="AB868" s="253" t="s">
        <v>57</v>
      </c>
      <c r="AC868" s="253" t="s">
        <v>57</v>
      </c>
      <c r="AD868" s="253" t="s">
        <v>2385</v>
      </c>
      <c r="AE868" s="253" t="s">
        <v>57</v>
      </c>
      <c r="AF868" s="253"/>
      <c r="AG868" s="253" t="s">
        <v>57</v>
      </c>
      <c r="AH868" s="253" t="s">
        <v>57</v>
      </c>
      <c r="AI868" s="253" t="s">
        <v>57</v>
      </c>
      <c r="AJ868" s="253" t="s">
        <v>2385</v>
      </c>
      <c r="AK868" s="253" t="s">
        <v>57</v>
      </c>
      <c r="AL868" s="253" t="s">
        <v>57</v>
      </c>
      <c r="AM868" s="253" t="s">
        <v>57</v>
      </c>
      <c r="AN868" s="253" t="s">
        <v>57</v>
      </c>
      <c r="AO868" s="253" t="s">
        <v>57</v>
      </c>
      <c r="AP868" s="253" t="s">
        <v>57</v>
      </c>
      <c r="AQ868" s="253" t="s">
        <v>57</v>
      </c>
      <c r="AR868" s="253" t="s">
        <v>57</v>
      </c>
      <c r="AS868" s="253" t="s">
        <v>57</v>
      </c>
      <c r="AT868" s="253" t="s">
        <v>57</v>
      </c>
      <c r="AU868" s="220" t="str">
        <f t="shared" si="40"/>
        <v>NA</v>
      </c>
    </row>
    <row r="869" spans="1:47">
      <c r="A869" s="220">
        <v>868</v>
      </c>
      <c r="B869" s="253" t="s">
        <v>6836</v>
      </c>
      <c r="C869" s="253" t="s">
        <v>300</v>
      </c>
      <c r="D869" s="253">
        <v>2024</v>
      </c>
      <c r="E869" s="253" t="s">
        <v>368</v>
      </c>
      <c r="F869" s="253" t="s">
        <v>4814</v>
      </c>
      <c r="G869" s="258" t="s">
        <v>4815</v>
      </c>
      <c r="H869" s="253" t="s">
        <v>4816</v>
      </c>
      <c r="I869" s="253" t="s">
        <v>926</v>
      </c>
      <c r="J869" s="253">
        <v>25</v>
      </c>
      <c r="K869" s="253" t="s">
        <v>57</v>
      </c>
      <c r="L869" s="253" t="s">
        <v>57</v>
      </c>
      <c r="M869" s="253" t="s">
        <v>57</v>
      </c>
      <c r="N869" s="253" t="s">
        <v>57</v>
      </c>
      <c r="O869" s="253" t="s">
        <v>57</v>
      </c>
      <c r="P869" s="253" t="s">
        <v>57</v>
      </c>
      <c r="Q869" s="253" t="s">
        <v>57</v>
      </c>
      <c r="R869" s="253" t="s">
        <v>57</v>
      </c>
      <c r="S869" s="253" t="s">
        <v>57</v>
      </c>
      <c r="T869" s="253" t="s">
        <v>57</v>
      </c>
      <c r="U869" s="253" t="s">
        <v>57</v>
      </c>
      <c r="V869" s="253" t="s">
        <v>57</v>
      </c>
      <c r="W869" s="253" t="s">
        <v>57</v>
      </c>
      <c r="X869" s="253" t="s">
        <v>57</v>
      </c>
      <c r="Y869" s="253" t="s">
        <v>57</v>
      </c>
      <c r="Z869" s="258" t="s">
        <v>57</v>
      </c>
      <c r="AA869" s="253" t="s">
        <v>57</v>
      </c>
      <c r="AB869" s="253" t="s">
        <v>57</v>
      </c>
      <c r="AC869" s="253" t="s">
        <v>57</v>
      </c>
      <c r="AD869" s="253" t="s">
        <v>2385</v>
      </c>
      <c r="AE869" s="253" t="s">
        <v>57</v>
      </c>
      <c r="AF869" s="253"/>
      <c r="AG869" s="253" t="s">
        <v>57</v>
      </c>
      <c r="AH869" s="253" t="s">
        <v>57</v>
      </c>
      <c r="AI869" s="253" t="s">
        <v>57</v>
      </c>
      <c r="AJ869" s="253" t="s">
        <v>2385</v>
      </c>
      <c r="AK869" s="253" t="s">
        <v>57</v>
      </c>
      <c r="AL869" s="253" t="s">
        <v>57</v>
      </c>
      <c r="AM869" s="253" t="s">
        <v>57</v>
      </c>
      <c r="AN869" s="253" t="s">
        <v>57</v>
      </c>
      <c r="AO869" s="253" t="s">
        <v>57</v>
      </c>
      <c r="AP869" s="253" t="s">
        <v>57</v>
      </c>
      <c r="AQ869" s="253" t="s">
        <v>57</v>
      </c>
      <c r="AR869" s="253" t="s">
        <v>57</v>
      </c>
      <c r="AS869" s="253" t="s">
        <v>57</v>
      </c>
      <c r="AT869" s="253" t="s">
        <v>57</v>
      </c>
      <c r="AU869" s="220" t="str">
        <f t="shared" si="40"/>
        <v>NA</v>
      </c>
    </row>
    <row r="870" spans="1:47">
      <c r="A870" s="220">
        <v>869</v>
      </c>
      <c r="B870" s="253" t="s">
        <v>6836</v>
      </c>
      <c r="C870" s="253" t="s">
        <v>300</v>
      </c>
      <c r="D870" s="253">
        <v>2024</v>
      </c>
      <c r="E870" s="253" t="s">
        <v>368</v>
      </c>
      <c r="F870" s="253" t="s">
        <v>4817</v>
      </c>
      <c r="G870" s="258" t="s">
        <v>4818</v>
      </c>
      <c r="H870" s="253" t="s">
        <v>4819</v>
      </c>
      <c r="I870" s="253" t="s">
        <v>935</v>
      </c>
      <c r="J870" s="253">
        <v>14</v>
      </c>
      <c r="K870" s="253" t="s">
        <v>62</v>
      </c>
      <c r="L870" s="253" t="s">
        <v>62</v>
      </c>
      <c r="M870" s="253" t="s">
        <v>62</v>
      </c>
      <c r="N870" s="253" t="s">
        <v>62</v>
      </c>
      <c r="O870" s="253" t="s">
        <v>57</v>
      </c>
      <c r="P870" s="253" t="s">
        <v>57</v>
      </c>
      <c r="Q870" s="253" t="s">
        <v>57</v>
      </c>
      <c r="R870" s="253" t="s">
        <v>57</v>
      </c>
      <c r="S870" s="253" t="s">
        <v>56</v>
      </c>
      <c r="T870" s="253" t="s">
        <v>4820</v>
      </c>
      <c r="U870" s="253" t="s">
        <v>62</v>
      </c>
      <c r="V870" s="253" t="s">
        <v>57</v>
      </c>
      <c r="W870" s="253" t="s">
        <v>62</v>
      </c>
      <c r="X870" s="253" t="s">
        <v>57</v>
      </c>
      <c r="Y870" s="253" t="s">
        <v>57</v>
      </c>
      <c r="Z870" s="253" t="s">
        <v>4821</v>
      </c>
      <c r="AA870" s="253" t="s">
        <v>62</v>
      </c>
      <c r="AB870" s="253" t="s">
        <v>62</v>
      </c>
      <c r="AC870" s="253" t="s">
        <v>57</v>
      </c>
      <c r="AD870" s="253" t="s">
        <v>2385</v>
      </c>
      <c r="AE870" s="253" t="s">
        <v>57</v>
      </c>
      <c r="AF870" s="253"/>
      <c r="AG870" s="253" t="s">
        <v>56</v>
      </c>
      <c r="AH870" s="253">
        <v>40</v>
      </c>
      <c r="AI870" s="253" t="s">
        <v>56</v>
      </c>
      <c r="AJ870" s="253" t="s">
        <v>174</v>
      </c>
      <c r="AK870" s="253" t="s">
        <v>62</v>
      </c>
      <c r="AL870" s="253" t="s">
        <v>57</v>
      </c>
      <c r="AM870" s="253" t="s">
        <v>57</v>
      </c>
      <c r="AN870" s="253" t="s">
        <v>57</v>
      </c>
      <c r="AO870" s="253" t="s">
        <v>742</v>
      </c>
      <c r="AP870" s="253" t="s">
        <v>4822</v>
      </c>
      <c r="AQ870" s="253">
        <v>344</v>
      </c>
      <c r="AR870" s="253" t="s">
        <v>57</v>
      </c>
      <c r="AS870" s="253">
        <v>18</v>
      </c>
      <c r="AT870" s="253">
        <v>22</v>
      </c>
      <c r="AU870" s="220" t="s">
        <v>62</v>
      </c>
    </row>
    <row r="871" spans="1:47">
      <c r="A871" s="220">
        <v>870</v>
      </c>
      <c r="B871" s="253" t="s">
        <v>6836</v>
      </c>
      <c r="C871" s="253" t="s">
        <v>300</v>
      </c>
      <c r="D871" s="253">
        <v>2024</v>
      </c>
      <c r="E871" s="253" t="s">
        <v>368</v>
      </c>
      <c r="F871" s="253" t="s">
        <v>4823</v>
      </c>
      <c r="G871" s="253" t="s">
        <v>4824</v>
      </c>
      <c r="H871" s="253" t="s">
        <v>4825</v>
      </c>
      <c r="I871" s="253" t="s">
        <v>1181</v>
      </c>
      <c r="J871" s="253">
        <v>14</v>
      </c>
      <c r="K871" s="253" t="s">
        <v>57</v>
      </c>
      <c r="L871" s="253" t="s">
        <v>57</v>
      </c>
      <c r="M871" s="253" t="s">
        <v>57</v>
      </c>
      <c r="N871" s="253" t="s">
        <v>57</v>
      </c>
      <c r="O871" s="253" t="s">
        <v>57</v>
      </c>
      <c r="P871" s="253" t="s">
        <v>57</v>
      </c>
      <c r="Q871" s="253" t="s">
        <v>57</v>
      </c>
      <c r="R871" s="253" t="s">
        <v>57</v>
      </c>
      <c r="S871" s="253" t="s">
        <v>57</v>
      </c>
      <c r="T871" s="253" t="s">
        <v>57</v>
      </c>
      <c r="U871" s="253" t="s">
        <v>57</v>
      </c>
      <c r="V871" s="253" t="s">
        <v>57</v>
      </c>
      <c r="W871" s="253" t="s">
        <v>57</v>
      </c>
      <c r="X871" s="253" t="s">
        <v>57</v>
      </c>
      <c r="Y871" s="253" t="s">
        <v>57</v>
      </c>
      <c r="Z871" s="258" t="s">
        <v>4827</v>
      </c>
      <c r="AA871" s="253" t="s">
        <v>57</v>
      </c>
      <c r="AB871" s="253" t="s">
        <v>57</v>
      </c>
      <c r="AC871" s="253" t="s">
        <v>57</v>
      </c>
      <c r="AD871" s="253" t="s">
        <v>2385</v>
      </c>
      <c r="AE871" s="253" t="s">
        <v>57</v>
      </c>
      <c r="AF871" s="253"/>
      <c r="AG871" s="253" t="s">
        <v>57</v>
      </c>
      <c r="AH871" s="253" t="s">
        <v>57</v>
      </c>
      <c r="AI871" s="253" t="s">
        <v>57</v>
      </c>
      <c r="AJ871" s="253" t="s">
        <v>2385</v>
      </c>
      <c r="AK871" s="253" t="s">
        <v>57</v>
      </c>
      <c r="AL871" s="253" t="s">
        <v>57</v>
      </c>
      <c r="AM871" s="253" t="s">
        <v>57</v>
      </c>
      <c r="AN871" s="253" t="s">
        <v>57</v>
      </c>
      <c r="AO871" s="253" t="s">
        <v>4828</v>
      </c>
      <c r="AP871" s="253" t="s">
        <v>4822</v>
      </c>
      <c r="AQ871" s="253">
        <v>229</v>
      </c>
      <c r="AR871" s="253" t="s">
        <v>57</v>
      </c>
      <c r="AS871" s="253" t="s">
        <v>57</v>
      </c>
      <c r="AT871" s="253" t="s">
        <v>57</v>
      </c>
      <c r="AU871" s="220" t="str">
        <f>IF(OR(AA871="NA"), "NA", IF(OR(AA871="Yes", AA871="yes"), "No", IF(AND(I871="Original", AA871="No"), "?", "")))</f>
        <v>NA</v>
      </c>
    </row>
    <row r="872" spans="1:47">
      <c r="A872" s="220">
        <v>871</v>
      </c>
      <c r="B872" s="253" t="s">
        <v>6836</v>
      </c>
      <c r="C872" s="253" t="s">
        <v>300</v>
      </c>
      <c r="D872" s="253">
        <v>2024</v>
      </c>
      <c r="E872" s="253" t="s">
        <v>368</v>
      </c>
      <c r="F872" s="253" t="s">
        <v>4829</v>
      </c>
      <c r="G872" s="258" t="s">
        <v>4830</v>
      </c>
      <c r="H872" s="253" t="s">
        <v>4831</v>
      </c>
      <c r="I872" s="253" t="s">
        <v>935</v>
      </c>
      <c r="J872" s="253">
        <v>6</v>
      </c>
      <c r="K872" s="253" t="s">
        <v>62</v>
      </c>
      <c r="L872" s="253" t="s">
        <v>62</v>
      </c>
      <c r="M872" s="253" t="s">
        <v>62</v>
      </c>
      <c r="N872" s="253" t="s">
        <v>62</v>
      </c>
      <c r="O872" s="253" t="s">
        <v>57</v>
      </c>
      <c r="P872" s="253" t="s">
        <v>57</v>
      </c>
      <c r="Q872" s="253" t="s">
        <v>57</v>
      </c>
      <c r="R872" s="253" t="s">
        <v>57</v>
      </c>
      <c r="S872" s="253" t="s">
        <v>62</v>
      </c>
      <c r="T872" s="253" t="s">
        <v>57</v>
      </c>
      <c r="U872" s="253" t="s">
        <v>62</v>
      </c>
      <c r="V872" s="253" t="s">
        <v>57</v>
      </c>
      <c r="W872" s="253" t="s">
        <v>62</v>
      </c>
      <c r="X872" s="253" t="s">
        <v>57</v>
      </c>
      <c r="Y872" s="253" t="s">
        <v>57</v>
      </c>
      <c r="Z872" s="253" t="s">
        <v>4832</v>
      </c>
      <c r="AA872" s="253" t="s">
        <v>62</v>
      </c>
      <c r="AB872" s="253" t="s">
        <v>62</v>
      </c>
      <c r="AC872" s="253" t="s">
        <v>57</v>
      </c>
      <c r="AD872" s="253" t="s">
        <v>2385</v>
      </c>
      <c r="AE872" s="253" t="s">
        <v>57</v>
      </c>
      <c r="AF872" s="253"/>
      <c r="AG872" s="253" t="s">
        <v>56</v>
      </c>
      <c r="AH872" s="253">
        <v>16</v>
      </c>
      <c r="AI872" s="253" t="s">
        <v>62</v>
      </c>
      <c r="AJ872" s="253" t="s">
        <v>2385</v>
      </c>
      <c r="AK872" s="253" t="s">
        <v>62</v>
      </c>
      <c r="AL872" s="253" t="s">
        <v>57</v>
      </c>
      <c r="AM872" s="253" t="s">
        <v>57</v>
      </c>
      <c r="AN872" s="253" t="s">
        <v>57</v>
      </c>
      <c r="AO872" s="253" t="s">
        <v>4833</v>
      </c>
      <c r="AP872" s="253" t="s">
        <v>4822</v>
      </c>
      <c r="AQ872" s="253">
        <v>285</v>
      </c>
      <c r="AR872" s="253" t="s">
        <v>57</v>
      </c>
      <c r="AS872" s="253" t="s">
        <v>62</v>
      </c>
      <c r="AT872" s="253" t="s">
        <v>62</v>
      </c>
      <c r="AU872" s="220" t="s">
        <v>62</v>
      </c>
    </row>
    <row r="873" spans="1:47">
      <c r="A873" s="220">
        <v>872</v>
      </c>
      <c r="B873" s="253" t="s">
        <v>6836</v>
      </c>
      <c r="C873" s="253" t="s">
        <v>300</v>
      </c>
      <c r="D873" s="253">
        <v>2024</v>
      </c>
      <c r="E873" s="253" t="s">
        <v>368</v>
      </c>
      <c r="F873" s="253" t="s">
        <v>4834</v>
      </c>
      <c r="G873" s="258" t="s">
        <v>4835</v>
      </c>
      <c r="H873" s="253" t="s">
        <v>4836</v>
      </c>
      <c r="I873" s="253" t="s">
        <v>935</v>
      </c>
      <c r="J873" s="253">
        <v>6</v>
      </c>
      <c r="K873" s="253" t="s">
        <v>62</v>
      </c>
      <c r="L873" s="253" t="s">
        <v>62</v>
      </c>
      <c r="M873" s="253" t="s">
        <v>62</v>
      </c>
      <c r="N873" s="253" t="s">
        <v>62</v>
      </c>
      <c r="O873" s="253" t="s">
        <v>57</v>
      </c>
      <c r="P873" s="253" t="s">
        <v>57</v>
      </c>
      <c r="Q873" s="253" t="s">
        <v>57</v>
      </c>
      <c r="R873" s="253" t="s">
        <v>57</v>
      </c>
      <c r="S873" s="253" t="s">
        <v>62</v>
      </c>
      <c r="T873" s="253" t="s">
        <v>57</v>
      </c>
      <c r="U873" s="253" t="s">
        <v>62</v>
      </c>
      <c r="V873" s="253" t="s">
        <v>57</v>
      </c>
      <c r="W873" s="253" t="s">
        <v>62</v>
      </c>
      <c r="X873" s="253" t="s">
        <v>57</v>
      </c>
      <c r="Y873" s="253" t="s">
        <v>57</v>
      </c>
      <c r="Z873" s="258" t="s">
        <v>4837</v>
      </c>
      <c r="AA873" s="253" t="s">
        <v>62</v>
      </c>
      <c r="AB873" s="253" t="s">
        <v>62</v>
      </c>
      <c r="AC873" s="253" t="s">
        <v>57</v>
      </c>
      <c r="AD873" s="253" t="s">
        <v>2385</v>
      </c>
      <c r="AE873" s="253" t="s">
        <v>57</v>
      </c>
      <c r="AF873" s="253"/>
      <c r="AG873" s="253" t="s">
        <v>56</v>
      </c>
      <c r="AH873" s="253">
        <v>13</v>
      </c>
      <c r="AI873" s="253" t="s">
        <v>62</v>
      </c>
      <c r="AJ873" s="253" t="s">
        <v>2385</v>
      </c>
      <c r="AK873" s="253" t="s">
        <v>62</v>
      </c>
      <c r="AL873" s="253" t="s">
        <v>57</v>
      </c>
      <c r="AM873" s="253" t="s">
        <v>57</v>
      </c>
      <c r="AN873" s="253" t="s">
        <v>57</v>
      </c>
      <c r="AO873" s="253" t="s">
        <v>4110</v>
      </c>
      <c r="AP873" s="253" t="s">
        <v>4822</v>
      </c>
      <c r="AQ873" s="253">
        <v>802</v>
      </c>
      <c r="AR873" s="253" t="s">
        <v>57</v>
      </c>
      <c r="AS873" s="253">
        <v>6</v>
      </c>
      <c r="AT873" s="253">
        <v>5</v>
      </c>
      <c r="AU873" s="253" t="s">
        <v>56</v>
      </c>
    </row>
    <row r="874" spans="1:47">
      <c r="A874" s="220">
        <v>873</v>
      </c>
      <c r="B874" s="253" t="s">
        <v>6836</v>
      </c>
      <c r="C874" s="253" t="s">
        <v>300</v>
      </c>
      <c r="D874" s="253">
        <v>2024</v>
      </c>
      <c r="E874" s="253" t="s">
        <v>368</v>
      </c>
      <c r="F874" s="253" t="s">
        <v>4838</v>
      </c>
      <c r="G874" s="258" t="s">
        <v>4839</v>
      </c>
      <c r="H874" s="253" t="s">
        <v>4840</v>
      </c>
      <c r="I874" s="253" t="s">
        <v>945</v>
      </c>
      <c r="J874" s="253">
        <v>25</v>
      </c>
      <c r="K874" s="253" t="s">
        <v>57</v>
      </c>
      <c r="L874" s="253" t="s">
        <v>57</v>
      </c>
      <c r="M874" s="253" t="s">
        <v>57</v>
      </c>
      <c r="N874" s="253" t="s">
        <v>57</v>
      </c>
      <c r="O874" s="253" t="s">
        <v>57</v>
      </c>
      <c r="P874" s="253" t="s">
        <v>57</v>
      </c>
      <c r="Q874" s="253" t="s">
        <v>57</v>
      </c>
      <c r="R874" s="253" t="s">
        <v>57</v>
      </c>
      <c r="S874" s="253" t="s">
        <v>57</v>
      </c>
      <c r="T874" s="253" t="s">
        <v>57</v>
      </c>
      <c r="U874" s="253" t="s">
        <v>57</v>
      </c>
      <c r="V874" s="253" t="s">
        <v>57</v>
      </c>
      <c r="W874" s="253" t="s">
        <v>57</v>
      </c>
      <c r="X874" s="253" t="s">
        <v>57</v>
      </c>
      <c r="Y874" s="253" t="s">
        <v>57</v>
      </c>
      <c r="Z874" s="258" t="s">
        <v>57</v>
      </c>
      <c r="AA874" s="253" t="s">
        <v>57</v>
      </c>
      <c r="AB874" s="253" t="s">
        <v>57</v>
      </c>
      <c r="AC874" s="253" t="s">
        <v>57</v>
      </c>
      <c r="AD874" s="253" t="s">
        <v>2385</v>
      </c>
      <c r="AE874" s="253" t="s">
        <v>57</v>
      </c>
      <c r="AF874" s="253"/>
      <c r="AG874" s="253" t="s">
        <v>57</v>
      </c>
      <c r="AH874" s="253" t="s">
        <v>57</v>
      </c>
      <c r="AI874" s="253" t="s">
        <v>57</v>
      </c>
      <c r="AJ874" s="253" t="s">
        <v>2385</v>
      </c>
      <c r="AK874" s="253" t="s">
        <v>57</v>
      </c>
      <c r="AL874" s="253" t="s">
        <v>57</v>
      </c>
      <c r="AM874" s="253" t="s">
        <v>57</v>
      </c>
      <c r="AN874" s="253" t="s">
        <v>57</v>
      </c>
      <c r="AO874" s="253" t="s">
        <v>57</v>
      </c>
      <c r="AP874" s="253" t="s">
        <v>57</v>
      </c>
      <c r="AQ874" s="253" t="s">
        <v>57</v>
      </c>
      <c r="AR874" s="253" t="s">
        <v>57</v>
      </c>
      <c r="AS874" s="253" t="s">
        <v>57</v>
      </c>
      <c r="AT874" s="253" t="s">
        <v>57</v>
      </c>
      <c r="AU874" s="220" t="str">
        <f>IF(OR(AA874="NA"), "NA", IF(OR(AA874="Yes", AA874="yes"), "No", IF(AND(I874="Original", AA874="No"), "?", "")))</f>
        <v>NA</v>
      </c>
    </row>
    <row r="875" spans="1:47">
      <c r="A875" s="220">
        <v>874</v>
      </c>
      <c r="B875" s="253" t="s">
        <v>6836</v>
      </c>
      <c r="C875" s="253" t="s">
        <v>300</v>
      </c>
      <c r="D875" s="253">
        <v>2024</v>
      </c>
      <c r="E875" s="253" t="s">
        <v>368</v>
      </c>
      <c r="F875" s="253" t="s">
        <v>4806</v>
      </c>
      <c r="G875" s="272" t="s">
        <v>4841</v>
      </c>
      <c r="H875" s="253" t="s">
        <v>4842</v>
      </c>
      <c r="I875" s="253" t="s">
        <v>935</v>
      </c>
      <c r="J875" s="253">
        <v>14</v>
      </c>
      <c r="K875" s="253" t="s">
        <v>62</v>
      </c>
      <c r="L875" s="253" t="s">
        <v>62</v>
      </c>
      <c r="M875" s="253" t="s">
        <v>62</v>
      </c>
      <c r="N875" s="253" t="s">
        <v>62</v>
      </c>
      <c r="O875" s="253" t="s">
        <v>57</v>
      </c>
      <c r="P875" s="253" t="s">
        <v>57</v>
      </c>
      <c r="Q875" s="253" t="s">
        <v>57</v>
      </c>
      <c r="R875" s="253" t="s">
        <v>57</v>
      </c>
      <c r="S875" s="253" t="s">
        <v>62</v>
      </c>
      <c r="T875" s="253" t="s">
        <v>57</v>
      </c>
      <c r="U875" s="253" t="s">
        <v>62</v>
      </c>
      <c r="V875" s="253" t="s">
        <v>57</v>
      </c>
      <c r="W875" s="253" t="s">
        <v>62</v>
      </c>
      <c r="X875" s="253" t="s">
        <v>57</v>
      </c>
      <c r="Y875" s="253" t="s">
        <v>57</v>
      </c>
      <c r="Z875" s="253" t="s">
        <v>4843</v>
      </c>
      <c r="AA875" s="253" t="s">
        <v>62</v>
      </c>
      <c r="AB875" s="253" t="s">
        <v>62</v>
      </c>
      <c r="AC875" s="253" t="s">
        <v>57</v>
      </c>
      <c r="AD875" s="253" t="s">
        <v>2385</v>
      </c>
      <c r="AE875" s="253" t="s">
        <v>57</v>
      </c>
      <c r="AF875" s="253"/>
      <c r="AG875" s="253" t="s">
        <v>56</v>
      </c>
      <c r="AH875" s="253">
        <v>87</v>
      </c>
      <c r="AI875" s="253" t="s">
        <v>62</v>
      </c>
      <c r="AJ875" s="253" t="s">
        <v>2385</v>
      </c>
      <c r="AK875" s="253" t="s">
        <v>62</v>
      </c>
      <c r="AL875" s="253" t="s">
        <v>57</v>
      </c>
      <c r="AM875" s="253" t="s">
        <v>57</v>
      </c>
      <c r="AN875" s="253" t="s">
        <v>57</v>
      </c>
      <c r="AO875" s="253" t="s">
        <v>4844</v>
      </c>
      <c r="AP875" s="253" t="s">
        <v>4822</v>
      </c>
      <c r="AQ875" s="253">
        <v>735</v>
      </c>
      <c r="AR875" s="253" t="s">
        <v>57</v>
      </c>
      <c r="AS875" s="253" t="s">
        <v>62</v>
      </c>
      <c r="AT875" s="253" t="s">
        <v>62</v>
      </c>
      <c r="AU875" s="220" t="s">
        <v>62</v>
      </c>
    </row>
    <row r="876" spans="1:47">
      <c r="A876" s="220">
        <v>875</v>
      </c>
      <c r="B876" s="253" t="s">
        <v>6836</v>
      </c>
      <c r="C876" s="253" t="s">
        <v>300</v>
      </c>
      <c r="D876" s="253">
        <v>2024</v>
      </c>
      <c r="E876" s="253" t="s">
        <v>368</v>
      </c>
      <c r="F876" s="253" t="s">
        <v>4845</v>
      </c>
      <c r="G876" s="258" t="s">
        <v>4846</v>
      </c>
      <c r="H876" s="253" t="s">
        <v>4847</v>
      </c>
      <c r="I876" s="253" t="s">
        <v>945</v>
      </c>
      <c r="J876" s="253">
        <v>25</v>
      </c>
      <c r="K876" s="253" t="s">
        <v>57</v>
      </c>
      <c r="L876" s="253" t="s">
        <v>57</v>
      </c>
      <c r="M876" s="253" t="s">
        <v>57</v>
      </c>
      <c r="N876" s="253" t="s">
        <v>57</v>
      </c>
      <c r="O876" s="253" t="s">
        <v>57</v>
      </c>
      <c r="P876" s="253" t="s">
        <v>57</v>
      </c>
      <c r="Q876" s="253" t="s">
        <v>57</v>
      </c>
      <c r="R876" s="253" t="s">
        <v>57</v>
      </c>
      <c r="S876" s="253" t="s">
        <v>57</v>
      </c>
      <c r="T876" s="253" t="s">
        <v>57</v>
      </c>
      <c r="U876" s="253" t="s">
        <v>57</v>
      </c>
      <c r="V876" s="253" t="s">
        <v>57</v>
      </c>
      <c r="W876" s="253" t="s">
        <v>57</v>
      </c>
      <c r="X876" s="253" t="s">
        <v>57</v>
      </c>
      <c r="Y876" s="253" t="s">
        <v>57</v>
      </c>
      <c r="Z876" s="258" t="s">
        <v>57</v>
      </c>
      <c r="AA876" s="253" t="s">
        <v>57</v>
      </c>
      <c r="AB876" s="253" t="s">
        <v>57</v>
      </c>
      <c r="AC876" s="253" t="s">
        <v>57</v>
      </c>
      <c r="AD876" s="253" t="s">
        <v>2385</v>
      </c>
      <c r="AE876" s="253" t="s">
        <v>57</v>
      </c>
      <c r="AF876" s="253"/>
      <c r="AG876" s="253" t="s">
        <v>57</v>
      </c>
      <c r="AH876" s="253" t="s">
        <v>57</v>
      </c>
      <c r="AI876" s="253" t="s">
        <v>57</v>
      </c>
      <c r="AJ876" s="253" t="s">
        <v>2385</v>
      </c>
      <c r="AK876" s="253" t="s">
        <v>57</v>
      </c>
      <c r="AL876" s="253" t="s">
        <v>57</v>
      </c>
      <c r="AM876" s="253" t="s">
        <v>57</v>
      </c>
      <c r="AN876" s="253" t="s">
        <v>57</v>
      </c>
      <c r="AO876" s="253" t="s">
        <v>57</v>
      </c>
      <c r="AP876" s="253" t="s">
        <v>57</v>
      </c>
      <c r="AQ876" s="253" t="s">
        <v>57</v>
      </c>
      <c r="AR876" s="253" t="s">
        <v>57</v>
      </c>
      <c r="AS876" s="253" t="s">
        <v>57</v>
      </c>
      <c r="AT876" s="253" t="s">
        <v>57</v>
      </c>
      <c r="AU876" s="220" t="str">
        <f>IF(OR(AA876="NA"), "NA", IF(OR(AA876="Yes", AA876="yes"), "No", IF(AND(I876="Original", AA876="No"), "?", "")))</f>
        <v>NA</v>
      </c>
    </row>
    <row r="877" spans="1:47">
      <c r="A877" s="220">
        <v>876</v>
      </c>
      <c r="B877" s="253" t="s">
        <v>6836</v>
      </c>
      <c r="C877" s="253" t="s">
        <v>300</v>
      </c>
      <c r="D877" s="253">
        <v>2024</v>
      </c>
      <c r="E877" s="253" t="s">
        <v>368</v>
      </c>
      <c r="F877" s="253" t="s">
        <v>4848</v>
      </c>
      <c r="G877" s="272" t="s">
        <v>4849</v>
      </c>
      <c r="H877" s="253" t="s">
        <v>4850</v>
      </c>
      <c r="I877" s="253" t="s">
        <v>935</v>
      </c>
      <c r="J877" s="253">
        <v>4</v>
      </c>
      <c r="K877" s="253" t="s">
        <v>62</v>
      </c>
      <c r="L877" s="253" t="s">
        <v>62</v>
      </c>
      <c r="M877" s="253" t="s">
        <v>62</v>
      </c>
      <c r="N877" s="253" t="s">
        <v>62</v>
      </c>
      <c r="O877" s="253" t="s">
        <v>57</v>
      </c>
      <c r="P877" s="253" t="s">
        <v>57</v>
      </c>
      <c r="Q877" s="253" t="s">
        <v>57</v>
      </c>
      <c r="R877" s="253" t="s">
        <v>57</v>
      </c>
      <c r="S877" s="253" t="s">
        <v>62</v>
      </c>
      <c r="T877" s="253" t="s">
        <v>57</v>
      </c>
      <c r="U877" s="253" t="s">
        <v>62</v>
      </c>
      <c r="V877" s="253" t="s">
        <v>57</v>
      </c>
      <c r="W877" s="253" t="s">
        <v>62</v>
      </c>
      <c r="X877" s="253" t="s">
        <v>57</v>
      </c>
      <c r="Y877" s="253" t="s">
        <v>57</v>
      </c>
      <c r="Z877" s="258" t="s">
        <v>537</v>
      </c>
      <c r="AA877" s="253" t="s">
        <v>62</v>
      </c>
      <c r="AB877" s="253" t="s">
        <v>62</v>
      </c>
      <c r="AC877" s="253" t="s">
        <v>57</v>
      </c>
      <c r="AD877" s="253" t="s">
        <v>2385</v>
      </c>
      <c r="AE877" s="253" t="s">
        <v>57</v>
      </c>
      <c r="AF877" s="253"/>
      <c r="AG877" s="253" t="s">
        <v>56</v>
      </c>
      <c r="AH877" s="253">
        <v>7</v>
      </c>
      <c r="AI877" s="253" t="s">
        <v>56</v>
      </c>
      <c r="AJ877" s="253" t="s">
        <v>4436</v>
      </c>
      <c r="AK877" s="253" t="s">
        <v>62</v>
      </c>
      <c r="AL877" s="253" t="s">
        <v>57</v>
      </c>
      <c r="AM877" s="253" t="s">
        <v>57</v>
      </c>
      <c r="AN877" s="253" t="s">
        <v>57</v>
      </c>
      <c r="AO877" s="253" t="s">
        <v>3003</v>
      </c>
      <c r="AP877" s="253" t="s">
        <v>4822</v>
      </c>
      <c r="AQ877" s="253">
        <v>867</v>
      </c>
      <c r="AR877" s="253" t="s">
        <v>57</v>
      </c>
      <c r="AS877" s="253">
        <v>7</v>
      </c>
      <c r="AT877" s="253">
        <v>0</v>
      </c>
      <c r="AU877" s="220" t="s">
        <v>56</v>
      </c>
    </row>
    <row r="878" spans="1:47">
      <c r="A878" s="220">
        <v>877</v>
      </c>
      <c r="B878" s="253" t="s">
        <v>6836</v>
      </c>
      <c r="C878" s="253" t="s">
        <v>300</v>
      </c>
      <c r="D878" s="253">
        <v>2024</v>
      </c>
      <c r="E878" s="253" t="s">
        <v>368</v>
      </c>
      <c r="F878" s="253" t="s">
        <v>4043</v>
      </c>
      <c r="G878" s="258" t="s">
        <v>4851</v>
      </c>
      <c r="H878" s="263"/>
      <c r="I878" s="253" t="s">
        <v>945</v>
      </c>
      <c r="J878" s="253">
        <v>25</v>
      </c>
      <c r="K878" s="253" t="s">
        <v>57</v>
      </c>
      <c r="L878" s="253" t="s">
        <v>57</v>
      </c>
      <c r="M878" s="253" t="s">
        <v>57</v>
      </c>
      <c r="N878" s="253" t="s">
        <v>57</v>
      </c>
      <c r="O878" s="253" t="s">
        <v>57</v>
      </c>
      <c r="P878" s="253" t="s">
        <v>57</v>
      </c>
      <c r="Q878" s="253" t="s">
        <v>57</v>
      </c>
      <c r="R878" s="253" t="s">
        <v>57</v>
      </c>
      <c r="S878" s="253" t="s">
        <v>57</v>
      </c>
      <c r="T878" s="253" t="s">
        <v>57</v>
      </c>
      <c r="U878" s="253" t="s">
        <v>57</v>
      </c>
      <c r="V878" s="253" t="s">
        <v>57</v>
      </c>
      <c r="W878" s="253" t="s">
        <v>57</v>
      </c>
      <c r="X878" s="253" t="s">
        <v>57</v>
      </c>
      <c r="Y878" s="253" t="s">
        <v>57</v>
      </c>
      <c r="Z878" s="253" t="s">
        <v>57</v>
      </c>
      <c r="AA878" s="253" t="s">
        <v>57</v>
      </c>
      <c r="AB878" s="253" t="s">
        <v>57</v>
      </c>
      <c r="AC878" s="253" t="s">
        <v>57</v>
      </c>
      <c r="AD878" s="253" t="s">
        <v>2385</v>
      </c>
      <c r="AE878" s="253" t="s">
        <v>57</v>
      </c>
      <c r="AF878" s="253"/>
      <c r="AG878" s="253" t="s">
        <v>57</v>
      </c>
      <c r="AH878" s="253" t="s">
        <v>57</v>
      </c>
      <c r="AI878" s="253" t="s">
        <v>57</v>
      </c>
      <c r="AJ878" s="253" t="s">
        <v>2385</v>
      </c>
      <c r="AK878" s="253" t="s">
        <v>57</v>
      </c>
      <c r="AL878" s="253" t="s">
        <v>57</v>
      </c>
      <c r="AM878" s="253" t="s">
        <v>57</v>
      </c>
      <c r="AN878" s="253" t="s">
        <v>57</v>
      </c>
      <c r="AO878" s="253" t="s">
        <v>57</v>
      </c>
      <c r="AP878" s="253" t="s">
        <v>57</v>
      </c>
      <c r="AQ878" s="253" t="s">
        <v>57</v>
      </c>
      <c r="AR878" s="253" t="s">
        <v>57</v>
      </c>
      <c r="AS878" s="253" t="s">
        <v>57</v>
      </c>
      <c r="AT878" s="253" t="s">
        <v>57</v>
      </c>
      <c r="AU878" s="220" t="str">
        <f>IF(OR(AA878="NA"), "NA", IF(OR(AA878="Yes", AA878="yes"), "No", IF(AND(I878="Original", AA878="No"), "?", "")))</f>
        <v>NA</v>
      </c>
    </row>
    <row r="879" spans="1:47">
      <c r="A879" s="220">
        <v>878</v>
      </c>
      <c r="B879" s="253" t="s">
        <v>6836</v>
      </c>
      <c r="C879" s="253" t="s">
        <v>300</v>
      </c>
      <c r="D879" s="253">
        <v>2024</v>
      </c>
      <c r="E879" s="253" t="s">
        <v>368</v>
      </c>
      <c r="F879" s="253" t="s">
        <v>2919</v>
      </c>
      <c r="G879" s="258" t="s">
        <v>4852</v>
      </c>
      <c r="H879" s="253" t="s">
        <v>4853</v>
      </c>
      <c r="I879" s="253" t="s">
        <v>935</v>
      </c>
      <c r="J879" s="253">
        <v>23</v>
      </c>
      <c r="K879" s="253" t="s">
        <v>62</v>
      </c>
      <c r="L879" s="253" t="s">
        <v>62</v>
      </c>
      <c r="M879" s="253" t="s">
        <v>62</v>
      </c>
      <c r="N879" s="253" t="s">
        <v>56</v>
      </c>
      <c r="O879" s="253">
        <v>2</v>
      </c>
      <c r="P879" s="253" t="s">
        <v>2699</v>
      </c>
      <c r="Q879" s="263"/>
      <c r="R879" s="263"/>
      <c r="S879" s="253" t="s">
        <v>56</v>
      </c>
      <c r="T879" s="253" t="s">
        <v>4854</v>
      </c>
      <c r="U879" s="253" t="s">
        <v>62</v>
      </c>
      <c r="V879" s="253" t="s">
        <v>57</v>
      </c>
      <c r="W879" s="253" t="s">
        <v>62</v>
      </c>
      <c r="X879" s="253" t="s">
        <v>57</v>
      </c>
      <c r="Y879" s="253" t="s">
        <v>57</v>
      </c>
      <c r="Z879" s="253" t="s">
        <v>4855</v>
      </c>
      <c r="AA879" s="253" t="s">
        <v>56</v>
      </c>
      <c r="AB879" s="253" t="s">
        <v>56</v>
      </c>
      <c r="AC879" s="253" t="s">
        <v>56</v>
      </c>
      <c r="AD879" s="253" t="s">
        <v>2373</v>
      </c>
      <c r="AE879" s="253" t="s">
        <v>3975</v>
      </c>
      <c r="AF879" s="253"/>
      <c r="AG879" s="253" t="s">
        <v>56</v>
      </c>
      <c r="AH879" s="253">
        <v>221</v>
      </c>
      <c r="AI879" s="253" t="s">
        <v>62</v>
      </c>
      <c r="AJ879" s="253" t="s">
        <v>2385</v>
      </c>
      <c r="AK879" s="253" t="s">
        <v>62</v>
      </c>
      <c r="AL879" s="253" t="s">
        <v>57</v>
      </c>
      <c r="AM879" s="253" t="s">
        <v>57</v>
      </c>
      <c r="AN879" s="253" t="s">
        <v>57</v>
      </c>
      <c r="AO879" s="253" t="s">
        <v>3417</v>
      </c>
      <c r="AP879" s="253" t="s">
        <v>4822</v>
      </c>
      <c r="AQ879" s="253">
        <v>756</v>
      </c>
      <c r="AR879" s="253" t="s">
        <v>57</v>
      </c>
      <c r="AS879" s="253">
        <v>165</v>
      </c>
      <c r="AT879" s="253">
        <v>51</v>
      </c>
      <c r="AU879" s="220" t="str">
        <f>IF(OR(AA879="NA"), "NA", IF(OR(AA879="Yes", AA879="yes"), "No", IF(AND(I879="Original", AA879="No"), "?", "")))</f>
        <v>No</v>
      </c>
    </row>
    <row r="880" spans="1:47">
      <c r="A880" s="220">
        <v>879</v>
      </c>
      <c r="B880" s="253" t="s">
        <v>6836</v>
      </c>
      <c r="C880" s="253" t="s">
        <v>300</v>
      </c>
      <c r="D880" s="253">
        <v>2024</v>
      </c>
      <c r="E880" s="253" t="s">
        <v>368</v>
      </c>
      <c r="F880" s="253" t="s">
        <v>317</v>
      </c>
      <c r="G880" s="258" t="s">
        <v>4856</v>
      </c>
      <c r="H880" s="253" t="s">
        <v>4857</v>
      </c>
      <c r="I880" s="253" t="s">
        <v>945</v>
      </c>
      <c r="J880" s="253">
        <v>25</v>
      </c>
      <c r="K880" s="253" t="s">
        <v>57</v>
      </c>
      <c r="L880" s="253" t="s">
        <v>57</v>
      </c>
      <c r="M880" s="253" t="s">
        <v>57</v>
      </c>
      <c r="N880" s="253" t="s">
        <v>57</v>
      </c>
      <c r="O880" s="253" t="s">
        <v>57</v>
      </c>
      <c r="P880" s="253" t="s">
        <v>57</v>
      </c>
      <c r="Q880" s="253" t="s">
        <v>57</v>
      </c>
      <c r="R880" s="253" t="s">
        <v>57</v>
      </c>
      <c r="S880" s="253" t="s">
        <v>57</v>
      </c>
      <c r="T880" s="253" t="s">
        <v>57</v>
      </c>
      <c r="U880" s="253" t="s">
        <v>57</v>
      </c>
      <c r="V880" s="253" t="s">
        <v>57</v>
      </c>
      <c r="W880" s="253" t="s">
        <v>57</v>
      </c>
      <c r="X880" s="253" t="s">
        <v>57</v>
      </c>
      <c r="Y880" s="253" t="s">
        <v>57</v>
      </c>
      <c r="Z880" s="258" t="s">
        <v>57</v>
      </c>
      <c r="AA880" s="253" t="s">
        <v>57</v>
      </c>
      <c r="AB880" s="253" t="s">
        <v>57</v>
      </c>
      <c r="AC880" s="253" t="s">
        <v>57</v>
      </c>
      <c r="AD880" s="253" t="s">
        <v>2385</v>
      </c>
      <c r="AE880" s="253" t="s">
        <v>57</v>
      </c>
      <c r="AF880" s="253"/>
      <c r="AG880" s="253" t="s">
        <v>57</v>
      </c>
      <c r="AH880" s="253" t="s">
        <v>57</v>
      </c>
      <c r="AI880" s="253" t="s">
        <v>57</v>
      </c>
      <c r="AJ880" s="253" t="s">
        <v>2385</v>
      </c>
      <c r="AK880" s="253" t="s">
        <v>57</v>
      </c>
      <c r="AL880" s="253" t="s">
        <v>57</v>
      </c>
      <c r="AM880" s="253" t="s">
        <v>57</v>
      </c>
      <c r="AN880" s="253" t="s">
        <v>57</v>
      </c>
      <c r="AO880" s="253" t="s">
        <v>57</v>
      </c>
      <c r="AP880" s="253" t="s">
        <v>57</v>
      </c>
      <c r="AQ880" s="253" t="s">
        <v>57</v>
      </c>
      <c r="AR880" s="253" t="s">
        <v>57</v>
      </c>
      <c r="AS880" s="253" t="s">
        <v>57</v>
      </c>
      <c r="AT880" s="253" t="s">
        <v>57</v>
      </c>
      <c r="AU880" s="220" t="str">
        <f>IF(OR(AA880="NA"), "NA", IF(OR(AA880="Yes", AA880="yes"), "No", IF(AND(I880="Original", AA880="No"), "?", "")))</f>
        <v>NA</v>
      </c>
    </row>
    <row r="881" spans="1:47">
      <c r="A881" s="220">
        <v>880</v>
      </c>
      <c r="B881" s="253" t="s">
        <v>6836</v>
      </c>
      <c r="C881" s="253" t="s">
        <v>300</v>
      </c>
      <c r="D881" s="253">
        <v>2024</v>
      </c>
      <c r="E881" s="253" t="s">
        <v>368</v>
      </c>
      <c r="F881" s="253" t="s">
        <v>4002</v>
      </c>
      <c r="G881" s="258" t="s">
        <v>4858</v>
      </c>
      <c r="H881" s="253" t="s">
        <v>4859</v>
      </c>
      <c r="I881" s="253" t="s">
        <v>935</v>
      </c>
      <c r="J881" s="253">
        <v>4</v>
      </c>
      <c r="K881" s="253" t="s">
        <v>62</v>
      </c>
      <c r="L881" s="253" t="s">
        <v>62</v>
      </c>
      <c r="M881" s="253" t="s">
        <v>62</v>
      </c>
      <c r="N881" s="253" t="s">
        <v>62</v>
      </c>
      <c r="O881" s="253" t="s">
        <v>57</v>
      </c>
      <c r="P881" s="253" t="s">
        <v>57</v>
      </c>
      <c r="Q881" s="253" t="s">
        <v>57</v>
      </c>
      <c r="R881" s="253" t="s">
        <v>57</v>
      </c>
      <c r="S881" s="253" t="s">
        <v>56</v>
      </c>
      <c r="T881" s="253" t="s">
        <v>4860</v>
      </c>
      <c r="U881" s="253" t="s">
        <v>62</v>
      </c>
      <c r="V881" s="253" t="s">
        <v>57</v>
      </c>
      <c r="W881" s="253" t="s">
        <v>62</v>
      </c>
      <c r="X881" s="253" t="s">
        <v>57</v>
      </c>
      <c r="Y881" s="253" t="s">
        <v>57</v>
      </c>
      <c r="Z881" s="258" t="s">
        <v>4861</v>
      </c>
      <c r="AA881" s="253" t="s">
        <v>62</v>
      </c>
      <c r="AB881" s="253" t="s">
        <v>62</v>
      </c>
      <c r="AC881" s="253" t="s">
        <v>57</v>
      </c>
      <c r="AD881" s="253" t="s">
        <v>2385</v>
      </c>
      <c r="AE881" s="253" t="s">
        <v>57</v>
      </c>
      <c r="AF881" s="253"/>
      <c r="AG881" s="253" t="s">
        <v>56</v>
      </c>
      <c r="AH881" s="253">
        <v>126</v>
      </c>
      <c r="AI881" s="253" t="s">
        <v>62</v>
      </c>
      <c r="AJ881" s="253" t="s">
        <v>2385</v>
      </c>
      <c r="AK881" s="253" t="s">
        <v>62</v>
      </c>
      <c r="AL881" s="253" t="s">
        <v>57</v>
      </c>
      <c r="AM881" s="253" t="s">
        <v>57</v>
      </c>
      <c r="AN881" s="253" t="s">
        <v>57</v>
      </c>
      <c r="AO881" s="253" t="s">
        <v>4862</v>
      </c>
      <c r="AP881" s="253" t="s">
        <v>4822</v>
      </c>
      <c r="AQ881" s="253">
        <v>728</v>
      </c>
      <c r="AR881" s="253" t="s">
        <v>57</v>
      </c>
      <c r="AS881" s="253">
        <v>90</v>
      </c>
      <c r="AT881" s="253">
        <v>36</v>
      </c>
      <c r="AU881" s="220" t="s">
        <v>62</v>
      </c>
    </row>
    <row r="882" spans="1:47">
      <c r="A882" s="220">
        <v>881</v>
      </c>
      <c r="B882" s="253" t="s">
        <v>6836</v>
      </c>
      <c r="C882" s="253" t="s">
        <v>300</v>
      </c>
      <c r="D882" s="253">
        <v>2024</v>
      </c>
      <c r="E882" s="253" t="s">
        <v>368</v>
      </c>
      <c r="F882" s="253" t="s">
        <v>3920</v>
      </c>
      <c r="G882" s="258" t="s">
        <v>4863</v>
      </c>
      <c r="H882" s="253" t="s">
        <v>4864</v>
      </c>
      <c r="I882" s="253" t="s">
        <v>945</v>
      </c>
      <c r="J882" s="253">
        <v>25</v>
      </c>
      <c r="K882" s="253" t="s">
        <v>57</v>
      </c>
      <c r="L882" s="253" t="s">
        <v>57</v>
      </c>
      <c r="M882" s="253" t="s">
        <v>57</v>
      </c>
      <c r="N882" s="253" t="s">
        <v>57</v>
      </c>
      <c r="O882" s="253" t="s">
        <v>57</v>
      </c>
      <c r="P882" s="253" t="s">
        <v>57</v>
      </c>
      <c r="Q882" s="253" t="s">
        <v>57</v>
      </c>
      <c r="R882" s="253" t="s">
        <v>57</v>
      </c>
      <c r="S882" s="253" t="s">
        <v>57</v>
      </c>
      <c r="T882" s="253" t="s">
        <v>57</v>
      </c>
      <c r="U882" s="253" t="s">
        <v>57</v>
      </c>
      <c r="V882" s="253" t="s">
        <v>57</v>
      </c>
      <c r="W882" s="253" t="s">
        <v>57</v>
      </c>
      <c r="X882" s="253" t="s">
        <v>57</v>
      </c>
      <c r="Y882" s="253" t="s">
        <v>57</v>
      </c>
      <c r="Z882" s="253" t="s">
        <v>57</v>
      </c>
      <c r="AA882" s="253" t="s">
        <v>57</v>
      </c>
      <c r="AB882" s="253" t="s">
        <v>57</v>
      </c>
      <c r="AC882" s="253" t="s">
        <v>57</v>
      </c>
      <c r="AD882" s="253" t="s">
        <v>2385</v>
      </c>
      <c r="AE882" s="253" t="s">
        <v>57</v>
      </c>
      <c r="AF882" s="253"/>
      <c r="AG882" s="253" t="s">
        <v>57</v>
      </c>
      <c r="AH882" s="253" t="s">
        <v>57</v>
      </c>
      <c r="AI882" s="253" t="s">
        <v>57</v>
      </c>
      <c r="AJ882" s="253" t="s">
        <v>2385</v>
      </c>
      <c r="AK882" s="253" t="s">
        <v>57</v>
      </c>
      <c r="AL882" s="253" t="s">
        <v>57</v>
      </c>
      <c r="AM882" s="253" t="s">
        <v>57</v>
      </c>
      <c r="AN882" s="253" t="s">
        <v>57</v>
      </c>
      <c r="AO882" s="253" t="s">
        <v>57</v>
      </c>
      <c r="AP882" s="253" t="s">
        <v>57</v>
      </c>
      <c r="AQ882" s="253" t="s">
        <v>57</v>
      </c>
      <c r="AR882" s="253" t="s">
        <v>57</v>
      </c>
      <c r="AS882" s="253" t="s">
        <v>57</v>
      </c>
      <c r="AT882" s="253" t="s">
        <v>57</v>
      </c>
      <c r="AU882" s="220" t="str">
        <f>IF(OR(AA882="NA"), "NA", IF(OR(AA882="Yes", AA882="yes"), "No", IF(AND(I882="Original", AA882="No"), "?", "")))</f>
        <v>NA</v>
      </c>
    </row>
    <row r="883" spans="1:47">
      <c r="A883" s="220">
        <v>882</v>
      </c>
      <c r="B883" s="253" t="s">
        <v>6836</v>
      </c>
      <c r="C883" s="253" t="s">
        <v>300</v>
      </c>
      <c r="D883" s="253">
        <v>2024</v>
      </c>
      <c r="E883" s="253" t="s">
        <v>368</v>
      </c>
      <c r="F883" s="253" t="s">
        <v>57</v>
      </c>
      <c r="G883" s="258" t="s">
        <v>4865</v>
      </c>
      <c r="H883" s="253" t="s">
        <v>4866</v>
      </c>
      <c r="I883" s="253" t="s">
        <v>975</v>
      </c>
      <c r="J883" s="253">
        <v>3</v>
      </c>
      <c r="K883" s="253" t="s">
        <v>57</v>
      </c>
      <c r="L883" s="253" t="s">
        <v>57</v>
      </c>
      <c r="M883" s="253" t="s">
        <v>57</v>
      </c>
      <c r="N883" s="253" t="s">
        <v>57</v>
      </c>
      <c r="O883" s="253" t="s">
        <v>57</v>
      </c>
      <c r="P883" s="253" t="s">
        <v>57</v>
      </c>
      <c r="Q883" s="253" t="s">
        <v>57</v>
      </c>
      <c r="R883" s="253" t="s">
        <v>57</v>
      </c>
      <c r="S883" s="253" t="s">
        <v>57</v>
      </c>
      <c r="T883" s="253" t="s">
        <v>57</v>
      </c>
      <c r="U883" s="253" t="s">
        <v>57</v>
      </c>
      <c r="V883" s="253" t="s">
        <v>57</v>
      </c>
      <c r="W883" s="253" t="s">
        <v>57</v>
      </c>
      <c r="X883" s="253" t="s">
        <v>57</v>
      </c>
      <c r="Y883" s="253" t="s">
        <v>57</v>
      </c>
      <c r="Z883" s="258" t="s">
        <v>57</v>
      </c>
      <c r="AA883" s="253" t="s">
        <v>57</v>
      </c>
      <c r="AB883" s="253" t="s">
        <v>57</v>
      </c>
      <c r="AC883" s="253" t="s">
        <v>57</v>
      </c>
      <c r="AD883" s="253" t="s">
        <v>2385</v>
      </c>
      <c r="AE883" s="253" t="s">
        <v>57</v>
      </c>
      <c r="AF883" s="253"/>
      <c r="AG883" s="253" t="s">
        <v>57</v>
      </c>
      <c r="AH883" s="253" t="s">
        <v>57</v>
      </c>
      <c r="AI883" s="253" t="s">
        <v>57</v>
      </c>
      <c r="AJ883" s="253" t="s">
        <v>2385</v>
      </c>
      <c r="AK883" s="253" t="s">
        <v>57</v>
      </c>
      <c r="AL883" s="253" t="s">
        <v>57</v>
      </c>
      <c r="AM883" s="253" t="s">
        <v>57</v>
      </c>
      <c r="AN883" s="253" t="s">
        <v>57</v>
      </c>
      <c r="AO883" s="253" t="s">
        <v>57</v>
      </c>
      <c r="AP883" s="253" t="s">
        <v>57</v>
      </c>
      <c r="AQ883" s="253" t="s">
        <v>57</v>
      </c>
      <c r="AR883" s="253" t="s">
        <v>57</v>
      </c>
      <c r="AS883" s="253" t="s">
        <v>57</v>
      </c>
      <c r="AT883" s="253" t="s">
        <v>57</v>
      </c>
      <c r="AU883" s="220" t="str">
        <f>IF(OR(AA883="NA"), "NA", IF(OR(AA883="Yes", AA883="yes"), "No", IF(AND(I883="Original", AA883="No"), "?", "")))</f>
        <v>NA</v>
      </c>
    </row>
    <row r="884" spans="1:47">
      <c r="A884" s="220">
        <v>883</v>
      </c>
      <c r="B884" s="253" t="s">
        <v>6836</v>
      </c>
      <c r="C884" s="253" t="s">
        <v>300</v>
      </c>
      <c r="D884" s="253">
        <v>2024</v>
      </c>
      <c r="E884" s="253" t="s">
        <v>446</v>
      </c>
      <c r="F884" s="253" t="s">
        <v>1553</v>
      </c>
      <c r="G884" s="258" t="s">
        <v>4867</v>
      </c>
      <c r="H884" s="253" t="s">
        <v>4868</v>
      </c>
      <c r="I884" s="253" t="s">
        <v>4421</v>
      </c>
      <c r="J884" s="253">
        <v>23</v>
      </c>
      <c r="K884" s="253" t="s">
        <v>57</v>
      </c>
      <c r="L884" s="253" t="s">
        <v>57</v>
      </c>
      <c r="M884" s="253" t="s">
        <v>57</v>
      </c>
      <c r="N884" s="253" t="s">
        <v>57</v>
      </c>
      <c r="O884" s="253" t="s">
        <v>57</v>
      </c>
      <c r="P884" s="253" t="s">
        <v>57</v>
      </c>
      <c r="Q884" s="253" t="s">
        <v>57</v>
      </c>
      <c r="R884" s="253" t="s">
        <v>57</v>
      </c>
      <c r="S884" s="253" t="s">
        <v>57</v>
      </c>
      <c r="T884" s="253" t="s">
        <v>57</v>
      </c>
      <c r="U884" s="253" t="s">
        <v>57</v>
      </c>
      <c r="V884" s="253" t="s">
        <v>57</v>
      </c>
      <c r="W884" s="253" t="s">
        <v>57</v>
      </c>
      <c r="X884" s="253" t="s">
        <v>57</v>
      </c>
      <c r="Y884" s="253" t="s">
        <v>57</v>
      </c>
      <c r="Z884" s="253" t="s">
        <v>57</v>
      </c>
      <c r="AA884" s="253" t="s">
        <v>57</v>
      </c>
      <c r="AB884" s="253" t="s">
        <v>57</v>
      </c>
      <c r="AC884" s="253" t="s">
        <v>57</v>
      </c>
      <c r="AD884" s="253" t="s">
        <v>2385</v>
      </c>
      <c r="AE884" s="253" t="s">
        <v>57</v>
      </c>
      <c r="AF884" s="253"/>
      <c r="AG884" s="253" t="s">
        <v>57</v>
      </c>
      <c r="AH884" s="253" t="s">
        <v>57</v>
      </c>
      <c r="AI884" s="253" t="s">
        <v>57</v>
      </c>
      <c r="AJ884" s="253" t="s">
        <v>2385</v>
      </c>
      <c r="AK884" s="253" t="s">
        <v>57</v>
      </c>
      <c r="AL884" s="253" t="s">
        <v>57</v>
      </c>
      <c r="AM884" s="253" t="s">
        <v>57</v>
      </c>
      <c r="AN884" s="253" t="s">
        <v>57</v>
      </c>
      <c r="AO884" s="253" t="s">
        <v>57</v>
      </c>
      <c r="AP884" s="253" t="s">
        <v>57</v>
      </c>
      <c r="AQ884" s="253" t="s">
        <v>57</v>
      </c>
      <c r="AR884" s="253" t="s">
        <v>57</v>
      </c>
      <c r="AS884" s="253" t="s">
        <v>57</v>
      </c>
      <c r="AT884" s="253" t="s">
        <v>57</v>
      </c>
      <c r="AU884" s="220" t="str">
        <f>IF(OR(AA884="NA"), "NA", IF(OR(AA884="Yes", AA884="yes"), "No", IF(AND(I884="Original", AA884="No"), "?", "")))</f>
        <v>NA</v>
      </c>
    </row>
    <row r="885" spans="1:47">
      <c r="A885" s="220">
        <v>884</v>
      </c>
      <c r="B885" s="253" t="s">
        <v>6836</v>
      </c>
      <c r="C885" s="253" t="s">
        <v>300</v>
      </c>
      <c r="D885" s="253">
        <v>2024</v>
      </c>
      <c r="E885" s="253" t="s">
        <v>446</v>
      </c>
      <c r="F885" s="253" t="s">
        <v>4869</v>
      </c>
      <c r="G885" s="258" t="s">
        <v>4870</v>
      </c>
      <c r="H885" s="253" t="s">
        <v>4871</v>
      </c>
      <c r="I885" s="253" t="s">
        <v>935</v>
      </c>
      <c r="J885" s="253">
        <v>14</v>
      </c>
      <c r="K885" s="253" t="s">
        <v>62</v>
      </c>
      <c r="L885" s="253" t="s">
        <v>62</v>
      </c>
      <c r="M885" s="253" t="s">
        <v>62</v>
      </c>
      <c r="N885" s="253" t="s">
        <v>62</v>
      </c>
      <c r="O885" s="253" t="s">
        <v>57</v>
      </c>
      <c r="P885" s="253" t="s">
        <v>57</v>
      </c>
      <c r="Q885" s="253" t="s">
        <v>57</v>
      </c>
      <c r="R885" s="253" t="s">
        <v>57</v>
      </c>
      <c r="S885" s="253" t="s">
        <v>62</v>
      </c>
      <c r="T885" s="253" t="s">
        <v>57</v>
      </c>
      <c r="U885" s="253" t="s">
        <v>62</v>
      </c>
      <c r="V885" s="253" t="s">
        <v>57</v>
      </c>
      <c r="W885" s="253" t="s">
        <v>62</v>
      </c>
      <c r="X885" s="253" t="s">
        <v>57</v>
      </c>
      <c r="Y885" s="253" t="s">
        <v>57</v>
      </c>
      <c r="Z885" s="258" t="s">
        <v>4872</v>
      </c>
      <c r="AA885" s="253" t="s">
        <v>62</v>
      </c>
      <c r="AB885" s="253" t="s">
        <v>62</v>
      </c>
      <c r="AC885" s="253" t="s">
        <v>57</v>
      </c>
      <c r="AD885" s="253" t="s">
        <v>2385</v>
      </c>
      <c r="AE885" s="253" t="s">
        <v>57</v>
      </c>
      <c r="AF885" s="253"/>
      <c r="AG885" s="253" t="s">
        <v>56</v>
      </c>
      <c r="AH885" s="253">
        <v>43</v>
      </c>
      <c r="AI885" s="253" t="s">
        <v>62</v>
      </c>
      <c r="AJ885" s="253" t="s">
        <v>2385</v>
      </c>
      <c r="AK885" s="253" t="s">
        <v>62</v>
      </c>
      <c r="AL885" s="253" t="s">
        <v>57</v>
      </c>
      <c r="AM885" s="253" t="s">
        <v>57</v>
      </c>
      <c r="AN885" s="253" t="s">
        <v>57</v>
      </c>
      <c r="AO885" s="253" t="s">
        <v>4873</v>
      </c>
      <c r="AP885" s="253" t="s">
        <v>4874</v>
      </c>
      <c r="AQ885" s="253">
        <v>391</v>
      </c>
      <c r="AR885" s="253" t="s">
        <v>57</v>
      </c>
      <c r="AS885" s="253">
        <v>39</v>
      </c>
      <c r="AT885" s="253">
        <v>4</v>
      </c>
      <c r="AU885" s="220" t="s">
        <v>62</v>
      </c>
    </row>
    <row r="886" spans="1:47">
      <c r="A886" s="220">
        <v>885</v>
      </c>
      <c r="B886" s="253" t="s">
        <v>6836</v>
      </c>
      <c r="C886" s="253" t="s">
        <v>300</v>
      </c>
      <c r="D886" s="253">
        <v>2024</v>
      </c>
      <c r="E886" s="253" t="s">
        <v>446</v>
      </c>
      <c r="F886" s="253" t="s">
        <v>4875</v>
      </c>
      <c r="G886" s="258" t="s">
        <v>4876</v>
      </c>
      <c r="H886" s="253" t="s">
        <v>4877</v>
      </c>
      <c r="I886" s="253" t="s">
        <v>1163</v>
      </c>
      <c r="J886" s="253">
        <v>15</v>
      </c>
      <c r="K886" s="253" t="s">
        <v>57</v>
      </c>
      <c r="L886" s="253" t="s">
        <v>57</v>
      </c>
      <c r="M886" s="253" t="s">
        <v>57</v>
      </c>
      <c r="N886" s="253" t="s">
        <v>57</v>
      </c>
      <c r="O886" s="253" t="s">
        <v>57</v>
      </c>
      <c r="P886" s="253" t="s">
        <v>57</v>
      </c>
      <c r="Q886" s="253" t="s">
        <v>57</v>
      </c>
      <c r="R886" s="253" t="s">
        <v>57</v>
      </c>
      <c r="S886" s="253" t="s">
        <v>57</v>
      </c>
      <c r="T886" s="253" t="s">
        <v>57</v>
      </c>
      <c r="U886" s="253" t="s">
        <v>57</v>
      </c>
      <c r="V886" s="253" t="s">
        <v>57</v>
      </c>
      <c r="W886" s="253" t="s">
        <v>57</v>
      </c>
      <c r="X886" s="253" t="s">
        <v>57</v>
      </c>
      <c r="Y886" s="253" t="s">
        <v>57</v>
      </c>
      <c r="Z886" s="258" t="s">
        <v>57</v>
      </c>
      <c r="AA886" s="253" t="s">
        <v>57</v>
      </c>
      <c r="AB886" s="253" t="s">
        <v>57</v>
      </c>
      <c r="AC886" s="253" t="s">
        <v>57</v>
      </c>
      <c r="AD886" s="253" t="s">
        <v>2385</v>
      </c>
      <c r="AE886" s="253" t="s">
        <v>57</v>
      </c>
      <c r="AF886" s="253"/>
      <c r="AG886" s="253" t="s">
        <v>57</v>
      </c>
      <c r="AH886" s="253" t="s">
        <v>57</v>
      </c>
      <c r="AI886" s="253" t="s">
        <v>57</v>
      </c>
      <c r="AJ886" s="253" t="s">
        <v>2385</v>
      </c>
      <c r="AK886" s="253" t="s">
        <v>57</v>
      </c>
      <c r="AL886" s="253" t="s">
        <v>57</v>
      </c>
      <c r="AM886" s="253" t="s">
        <v>57</v>
      </c>
      <c r="AN886" s="253" t="s">
        <v>57</v>
      </c>
      <c r="AO886" s="253" t="s">
        <v>57</v>
      </c>
      <c r="AP886" s="253" t="s">
        <v>57</v>
      </c>
      <c r="AQ886" s="253" t="s">
        <v>57</v>
      </c>
      <c r="AR886" s="253" t="s">
        <v>57</v>
      </c>
      <c r="AS886" s="253" t="s">
        <v>57</v>
      </c>
      <c r="AT886" s="253" t="s">
        <v>57</v>
      </c>
      <c r="AU886" s="220" t="str">
        <f>IF(OR(AA886="NA"), "NA", IF(OR(AA886="Yes", AA886="yes"), "No", IF(AND(I886="Original", AA886="No"), "?", "")))</f>
        <v>NA</v>
      </c>
    </row>
    <row r="887" spans="1:47">
      <c r="A887" s="220">
        <v>886</v>
      </c>
      <c r="B887" s="253" t="s">
        <v>6836</v>
      </c>
      <c r="C887" s="253" t="s">
        <v>300</v>
      </c>
      <c r="D887" s="253">
        <v>2024</v>
      </c>
      <c r="E887" s="253" t="s">
        <v>446</v>
      </c>
      <c r="F887" s="253" t="s">
        <v>4240</v>
      </c>
      <c r="G887" s="258" t="s">
        <v>4878</v>
      </c>
      <c r="H887" s="253" t="s">
        <v>4879</v>
      </c>
      <c r="I887" s="253" t="s">
        <v>935</v>
      </c>
      <c r="J887" s="253">
        <v>14</v>
      </c>
      <c r="K887" s="253" t="s">
        <v>62</v>
      </c>
      <c r="L887" s="253" t="s">
        <v>62</v>
      </c>
      <c r="M887" s="253" t="s">
        <v>62</v>
      </c>
      <c r="N887" s="253" t="s">
        <v>62</v>
      </c>
      <c r="O887" s="253" t="s">
        <v>57</v>
      </c>
      <c r="P887" s="253" t="s">
        <v>57</v>
      </c>
      <c r="Q887" s="253" t="s">
        <v>57</v>
      </c>
      <c r="R887" s="253" t="s">
        <v>57</v>
      </c>
      <c r="S887" s="253" t="s">
        <v>62</v>
      </c>
      <c r="T887" s="253" t="s">
        <v>57</v>
      </c>
      <c r="U887" s="253" t="s">
        <v>62</v>
      </c>
      <c r="V887" s="253" t="s">
        <v>57</v>
      </c>
      <c r="W887" s="253" t="s">
        <v>62</v>
      </c>
      <c r="X887" s="253" t="s">
        <v>57</v>
      </c>
      <c r="Y887" s="253" t="s">
        <v>57</v>
      </c>
      <c r="Z887" s="253" t="s">
        <v>4880</v>
      </c>
      <c r="AA887" s="253" t="s">
        <v>62</v>
      </c>
      <c r="AB887" s="253" t="s">
        <v>62</v>
      </c>
      <c r="AC887" s="253" t="s">
        <v>57</v>
      </c>
      <c r="AD887" s="253" t="s">
        <v>2385</v>
      </c>
      <c r="AE887" s="253" t="s">
        <v>57</v>
      </c>
      <c r="AF887" s="253"/>
      <c r="AG887" s="253" t="s">
        <v>56</v>
      </c>
      <c r="AH887" s="253">
        <v>84</v>
      </c>
      <c r="AI887" s="253" t="s">
        <v>62</v>
      </c>
      <c r="AJ887" s="253" t="s">
        <v>2385</v>
      </c>
      <c r="AK887" s="253" t="s">
        <v>62</v>
      </c>
      <c r="AL887" s="253" t="s">
        <v>57</v>
      </c>
      <c r="AM887" s="253" t="s">
        <v>57</v>
      </c>
      <c r="AN887" s="253" t="s">
        <v>57</v>
      </c>
      <c r="AO887" s="253" t="s">
        <v>4881</v>
      </c>
      <c r="AP887" s="253" t="s">
        <v>4874</v>
      </c>
      <c r="AQ887" s="253">
        <v>777</v>
      </c>
      <c r="AR887" s="253" t="s">
        <v>57</v>
      </c>
      <c r="AS887" s="253" t="s">
        <v>57</v>
      </c>
      <c r="AT887" s="253" t="s">
        <v>57</v>
      </c>
      <c r="AU887" s="220" t="s">
        <v>62</v>
      </c>
    </row>
    <row r="888" spans="1:47">
      <c r="A888" s="220">
        <v>887</v>
      </c>
      <c r="B888" s="253" t="s">
        <v>6836</v>
      </c>
      <c r="C888" s="253" t="s">
        <v>300</v>
      </c>
      <c r="D888" s="253">
        <v>2024</v>
      </c>
      <c r="E888" s="253" t="s">
        <v>446</v>
      </c>
      <c r="F888" s="253" t="s">
        <v>4755</v>
      </c>
      <c r="G888" s="258" t="s">
        <v>4882</v>
      </c>
      <c r="H888" s="253" t="s">
        <v>4883</v>
      </c>
      <c r="I888" s="253" t="s">
        <v>935</v>
      </c>
      <c r="J888" s="253">
        <v>6</v>
      </c>
      <c r="K888" s="253" t="s">
        <v>62</v>
      </c>
      <c r="L888" s="253" t="s">
        <v>62</v>
      </c>
      <c r="M888" s="253" t="s">
        <v>62</v>
      </c>
      <c r="N888" s="253" t="s">
        <v>62</v>
      </c>
      <c r="O888" s="253" t="s">
        <v>57</v>
      </c>
      <c r="P888" s="253" t="s">
        <v>57</v>
      </c>
      <c r="Q888" s="253" t="s">
        <v>57</v>
      </c>
      <c r="R888" s="253" t="s">
        <v>57</v>
      </c>
      <c r="S888" s="253" t="s">
        <v>62</v>
      </c>
      <c r="T888" s="253" t="s">
        <v>57</v>
      </c>
      <c r="U888" s="253" t="s">
        <v>62</v>
      </c>
      <c r="V888" s="253" t="s">
        <v>57</v>
      </c>
      <c r="W888" s="253" t="s">
        <v>62</v>
      </c>
      <c r="X888" s="253" t="s">
        <v>57</v>
      </c>
      <c r="Y888" s="253" t="s">
        <v>57</v>
      </c>
      <c r="Z888" s="258" t="s">
        <v>4758</v>
      </c>
      <c r="AA888" s="253" t="s">
        <v>62</v>
      </c>
      <c r="AB888" s="253" t="s">
        <v>62</v>
      </c>
      <c r="AC888" s="253" t="s">
        <v>57</v>
      </c>
      <c r="AD888" s="253" t="s">
        <v>2385</v>
      </c>
      <c r="AE888" s="253" t="s">
        <v>57</v>
      </c>
      <c r="AF888" s="253"/>
      <c r="AG888" s="253" t="s">
        <v>56</v>
      </c>
      <c r="AH888" s="253">
        <v>21</v>
      </c>
      <c r="AI888" s="253" t="s">
        <v>56</v>
      </c>
      <c r="AJ888" s="253" t="s">
        <v>4436</v>
      </c>
      <c r="AK888" s="253" t="s">
        <v>62</v>
      </c>
      <c r="AL888" s="253" t="s">
        <v>57</v>
      </c>
      <c r="AM888" s="253" t="s">
        <v>57</v>
      </c>
      <c r="AN888" s="253" t="s">
        <v>57</v>
      </c>
      <c r="AO888" s="253" t="s">
        <v>120</v>
      </c>
      <c r="AP888" s="253" t="s">
        <v>4874</v>
      </c>
      <c r="AQ888" s="253">
        <v>708</v>
      </c>
      <c r="AR888" s="253" t="s">
        <v>57</v>
      </c>
      <c r="AS888" s="253">
        <v>18</v>
      </c>
      <c r="AT888" s="253">
        <v>3</v>
      </c>
      <c r="AU888" s="253" t="s">
        <v>56</v>
      </c>
    </row>
    <row r="889" spans="1:47">
      <c r="A889" s="220">
        <v>888</v>
      </c>
      <c r="B889" s="253" t="s">
        <v>6836</v>
      </c>
      <c r="C889" s="253" t="s">
        <v>300</v>
      </c>
      <c r="D889" s="253">
        <v>2024</v>
      </c>
      <c r="E889" s="253" t="s">
        <v>446</v>
      </c>
      <c r="F889" s="253" t="s">
        <v>4884</v>
      </c>
      <c r="G889" s="258" t="s">
        <v>4885</v>
      </c>
      <c r="H889" s="253" t="s">
        <v>4886</v>
      </c>
      <c r="I889" s="253" t="s">
        <v>929</v>
      </c>
      <c r="J889" s="253">
        <v>15</v>
      </c>
      <c r="K889" s="253" t="s">
        <v>56</v>
      </c>
      <c r="L889" s="253" t="s">
        <v>62</v>
      </c>
      <c r="M889" s="253" t="s">
        <v>57</v>
      </c>
      <c r="N889" s="253" t="s">
        <v>57</v>
      </c>
      <c r="O889" s="253" t="s">
        <v>57</v>
      </c>
      <c r="P889" s="253" t="s">
        <v>57</v>
      </c>
      <c r="Q889" s="253" t="s">
        <v>57</v>
      </c>
      <c r="R889" s="253" t="s">
        <v>57</v>
      </c>
      <c r="S889" s="253" t="s">
        <v>57</v>
      </c>
      <c r="T889" s="253" t="s">
        <v>57</v>
      </c>
      <c r="U889" s="253" t="s">
        <v>57</v>
      </c>
      <c r="V889" s="253" t="s">
        <v>57</v>
      </c>
      <c r="W889" s="253" t="s">
        <v>57</v>
      </c>
      <c r="X889" s="253" t="s">
        <v>57</v>
      </c>
      <c r="Y889" s="253" t="s">
        <v>57</v>
      </c>
      <c r="Z889" s="253" t="s">
        <v>4887</v>
      </c>
      <c r="AA889" s="253" t="s">
        <v>57</v>
      </c>
      <c r="AB889" s="253" t="s">
        <v>57</v>
      </c>
      <c r="AC889" s="253" t="s">
        <v>57</v>
      </c>
      <c r="AD889" s="253" t="s">
        <v>2385</v>
      </c>
      <c r="AE889" s="253" t="s">
        <v>57</v>
      </c>
      <c r="AF889" s="253"/>
      <c r="AG889" s="253" t="s">
        <v>57</v>
      </c>
      <c r="AH889" s="253" t="s">
        <v>57</v>
      </c>
      <c r="AI889" s="253" t="s">
        <v>57</v>
      </c>
      <c r="AJ889" s="253" t="s">
        <v>2385</v>
      </c>
      <c r="AK889" s="253" t="s">
        <v>57</v>
      </c>
      <c r="AL889" s="253" t="s">
        <v>57</v>
      </c>
      <c r="AM889" s="253" t="s">
        <v>57</v>
      </c>
      <c r="AN889" s="253" t="s">
        <v>57</v>
      </c>
      <c r="AO889" s="253" t="s">
        <v>2252</v>
      </c>
      <c r="AP889" s="253" t="s">
        <v>4874</v>
      </c>
      <c r="AQ889" s="253">
        <v>717</v>
      </c>
      <c r="AR889" s="253" t="s">
        <v>57</v>
      </c>
      <c r="AS889" s="253" t="s">
        <v>57</v>
      </c>
      <c r="AT889" s="253" t="s">
        <v>57</v>
      </c>
      <c r="AU889" s="220" t="str">
        <f>IF(OR(AA889="NA"), "NA", IF(OR(AA889="Yes", AA889="yes"), "No", IF(AND(I889="Original", AA889="No"), "?", "")))</f>
        <v>NA</v>
      </c>
    </row>
    <row r="890" spans="1:47">
      <c r="A890" s="220">
        <v>889</v>
      </c>
      <c r="B890" s="253" t="s">
        <v>6836</v>
      </c>
      <c r="C890" s="253" t="s">
        <v>300</v>
      </c>
      <c r="D890" s="253">
        <v>2024</v>
      </c>
      <c r="E890" s="253" t="s">
        <v>446</v>
      </c>
      <c r="F890" s="253" t="s">
        <v>4888</v>
      </c>
      <c r="G890" s="258" t="s">
        <v>4889</v>
      </c>
      <c r="H890" s="253" t="s">
        <v>4890</v>
      </c>
      <c r="I890" s="253" t="s">
        <v>929</v>
      </c>
      <c r="J890" s="253">
        <v>17</v>
      </c>
      <c r="K890" s="253" t="s">
        <v>56</v>
      </c>
      <c r="L890" s="253" t="s">
        <v>62</v>
      </c>
      <c r="M890" s="253" t="s">
        <v>57</v>
      </c>
      <c r="N890" s="253" t="s">
        <v>57</v>
      </c>
      <c r="O890" s="253" t="s">
        <v>57</v>
      </c>
      <c r="P890" s="253" t="s">
        <v>57</v>
      </c>
      <c r="Q890" s="253" t="s">
        <v>57</v>
      </c>
      <c r="R890" s="253" t="s">
        <v>57</v>
      </c>
      <c r="S890" s="253" t="s">
        <v>57</v>
      </c>
      <c r="T890" s="253" t="s">
        <v>57</v>
      </c>
      <c r="U890" s="253" t="s">
        <v>57</v>
      </c>
      <c r="V890" s="253" t="s">
        <v>57</v>
      </c>
      <c r="W890" s="253" t="s">
        <v>57</v>
      </c>
      <c r="X890" s="253" t="s">
        <v>57</v>
      </c>
      <c r="Y890" s="253" t="s">
        <v>57</v>
      </c>
      <c r="Z890" s="253" t="s">
        <v>4891</v>
      </c>
      <c r="AA890" s="253" t="s">
        <v>57</v>
      </c>
      <c r="AB890" s="253" t="s">
        <v>57</v>
      </c>
      <c r="AC890" s="253" t="s">
        <v>57</v>
      </c>
      <c r="AD890" s="253" t="s">
        <v>2385</v>
      </c>
      <c r="AE890" s="253" t="s">
        <v>57</v>
      </c>
      <c r="AF890" s="253"/>
      <c r="AG890" s="253" t="s">
        <v>57</v>
      </c>
      <c r="AH890" s="253" t="s">
        <v>57</v>
      </c>
      <c r="AI890" s="253" t="s">
        <v>57</v>
      </c>
      <c r="AJ890" s="253" t="s">
        <v>2385</v>
      </c>
      <c r="AK890" s="253" t="s">
        <v>57</v>
      </c>
      <c r="AL890" s="253" t="s">
        <v>57</v>
      </c>
      <c r="AM890" s="253" t="s">
        <v>57</v>
      </c>
      <c r="AN890" s="253" t="s">
        <v>57</v>
      </c>
      <c r="AO890" s="253" t="s">
        <v>3595</v>
      </c>
      <c r="AP890" s="253" t="s">
        <v>4874</v>
      </c>
      <c r="AQ890" s="253">
        <v>766</v>
      </c>
      <c r="AR890" s="253" t="s">
        <v>57</v>
      </c>
      <c r="AS890" s="253" t="s">
        <v>57</v>
      </c>
      <c r="AT890" s="253" t="s">
        <v>57</v>
      </c>
      <c r="AU890" s="220" t="str">
        <f>IF(OR(AA890="NA"), "NA", IF(OR(AA890="Yes", AA890="yes"), "No", IF(AND(I890="Original", AA890="No"), "?", "")))</f>
        <v>NA</v>
      </c>
    </row>
    <row r="891" spans="1:47">
      <c r="A891" s="220">
        <v>890</v>
      </c>
      <c r="B891" s="253" t="s">
        <v>6836</v>
      </c>
      <c r="C891" s="253" t="s">
        <v>300</v>
      </c>
      <c r="D891" s="253">
        <v>2024</v>
      </c>
      <c r="E891" s="253" t="s">
        <v>446</v>
      </c>
      <c r="F891" s="253" t="s">
        <v>4892</v>
      </c>
      <c r="G891" s="258" t="s">
        <v>4893</v>
      </c>
      <c r="H891" s="253" t="s">
        <v>4894</v>
      </c>
      <c r="I891" s="253" t="s">
        <v>945</v>
      </c>
      <c r="J891" s="253">
        <v>25</v>
      </c>
      <c r="K891" s="253" t="s">
        <v>57</v>
      </c>
      <c r="L891" s="253" t="s">
        <v>57</v>
      </c>
      <c r="M891" s="253" t="s">
        <v>57</v>
      </c>
      <c r="N891" s="253" t="s">
        <v>57</v>
      </c>
      <c r="O891" s="253" t="s">
        <v>57</v>
      </c>
      <c r="P891" s="253" t="s">
        <v>57</v>
      </c>
      <c r="Q891" s="253" t="s">
        <v>57</v>
      </c>
      <c r="R891" s="253" t="s">
        <v>57</v>
      </c>
      <c r="S891" s="253" t="s">
        <v>57</v>
      </c>
      <c r="T891" s="253" t="s">
        <v>57</v>
      </c>
      <c r="U891" s="253" t="s">
        <v>57</v>
      </c>
      <c r="V891" s="253" t="s">
        <v>57</v>
      </c>
      <c r="W891" s="253" t="s">
        <v>57</v>
      </c>
      <c r="X891" s="253" t="s">
        <v>57</v>
      </c>
      <c r="Y891" s="253" t="s">
        <v>57</v>
      </c>
      <c r="Z891" s="258" t="s">
        <v>57</v>
      </c>
      <c r="AA891" s="253" t="s">
        <v>57</v>
      </c>
      <c r="AB891" s="253" t="s">
        <v>57</v>
      </c>
      <c r="AC891" s="253" t="s">
        <v>57</v>
      </c>
      <c r="AD891" s="253" t="s">
        <v>2385</v>
      </c>
      <c r="AE891" s="253" t="s">
        <v>57</v>
      </c>
      <c r="AF891" s="253"/>
      <c r="AG891" s="253" t="s">
        <v>57</v>
      </c>
      <c r="AH891" s="253" t="s">
        <v>57</v>
      </c>
      <c r="AI891" s="253" t="s">
        <v>57</v>
      </c>
      <c r="AJ891" s="253" t="s">
        <v>2385</v>
      </c>
      <c r="AK891" s="253" t="s">
        <v>57</v>
      </c>
      <c r="AL891" s="253" t="s">
        <v>57</v>
      </c>
      <c r="AM891" s="253" t="s">
        <v>57</v>
      </c>
      <c r="AN891" s="253" t="s">
        <v>57</v>
      </c>
      <c r="AO891" s="253" t="s">
        <v>57</v>
      </c>
      <c r="AP891" s="253" t="s">
        <v>57</v>
      </c>
      <c r="AQ891" s="253" t="s">
        <v>57</v>
      </c>
      <c r="AR891" s="253" t="s">
        <v>57</v>
      </c>
      <c r="AS891" s="253" t="s">
        <v>57</v>
      </c>
      <c r="AT891" s="253" t="s">
        <v>57</v>
      </c>
      <c r="AU891" s="220" t="str">
        <f>IF(OR(AA891="NA"), "NA", IF(OR(AA891="Yes", AA891="yes"), "No", IF(AND(I891="Original", AA891="No"), "?", "")))</f>
        <v>NA</v>
      </c>
    </row>
    <row r="892" spans="1:47">
      <c r="A892" s="220">
        <v>891</v>
      </c>
      <c r="B892" s="253" t="s">
        <v>6836</v>
      </c>
      <c r="C892" s="253" t="s">
        <v>300</v>
      </c>
      <c r="D892" s="253">
        <v>2024</v>
      </c>
      <c r="E892" s="253" t="s">
        <v>446</v>
      </c>
      <c r="F892" s="253" t="s">
        <v>57</v>
      </c>
      <c r="G892" s="258" t="s">
        <v>4895</v>
      </c>
      <c r="H892" s="253" t="s">
        <v>4896</v>
      </c>
      <c r="I892" s="253" t="s">
        <v>975</v>
      </c>
      <c r="J892" s="253">
        <v>2</v>
      </c>
      <c r="K892" s="253" t="s">
        <v>57</v>
      </c>
      <c r="L892" s="253" t="s">
        <v>57</v>
      </c>
      <c r="M892" s="253" t="s">
        <v>57</v>
      </c>
      <c r="N892" s="253" t="s">
        <v>57</v>
      </c>
      <c r="O892" s="253" t="s">
        <v>57</v>
      </c>
      <c r="P892" s="253" t="s">
        <v>57</v>
      </c>
      <c r="Q892" s="253" t="s">
        <v>57</v>
      </c>
      <c r="R892" s="253" t="s">
        <v>57</v>
      </c>
      <c r="S892" s="253" t="s">
        <v>57</v>
      </c>
      <c r="T892" s="253" t="s">
        <v>57</v>
      </c>
      <c r="U892" s="253" t="s">
        <v>57</v>
      </c>
      <c r="V892" s="253" t="s">
        <v>57</v>
      </c>
      <c r="W892" s="253" t="s">
        <v>57</v>
      </c>
      <c r="X892" s="253" t="s">
        <v>57</v>
      </c>
      <c r="Y892" s="253" t="s">
        <v>57</v>
      </c>
      <c r="Z892" s="253" t="s">
        <v>57</v>
      </c>
      <c r="AA892" s="253" t="s">
        <v>57</v>
      </c>
      <c r="AB892" s="253" t="s">
        <v>57</v>
      </c>
      <c r="AC892" s="253" t="s">
        <v>57</v>
      </c>
      <c r="AD892" s="253" t="s">
        <v>2385</v>
      </c>
      <c r="AE892" s="253" t="s">
        <v>57</v>
      </c>
      <c r="AF892" s="253"/>
      <c r="AG892" s="253" t="s">
        <v>57</v>
      </c>
      <c r="AH892" s="253" t="s">
        <v>57</v>
      </c>
      <c r="AI892" s="253" t="s">
        <v>57</v>
      </c>
      <c r="AJ892" s="253" t="s">
        <v>2385</v>
      </c>
      <c r="AK892" s="253" t="s">
        <v>57</v>
      </c>
      <c r="AL892" s="253" t="s">
        <v>57</v>
      </c>
      <c r="AM892" s="253" t="s">
        <v>57</v>
      </c>
      <c r="AN892" s="253" t="s">
        <v>57</v>
      </c>
      <c r="AO892" s="253" t="s">
        <v>57</v>
      </c>
      <c r="AP892" s="253" t="s">
        <v>57</v>
      </c>
      <c r="AQ892" s="253" t="s">
        <v>57</v>
      </c>
      <c r="AR892" s="253" t="s">
        <v>57</v>
      </c>
      <c r="AS892" s="253" t="s">
        <v>57</v>
      </c>
      <c r="AT892" s="253" t="s">
        <v>57</v>
      </c>
      <c r="AU892" s="220" t="str">
        <f>IF(OR(AA892="NA"), "NA", IF(OR(AA892="Yes", AA892="yes"), "No", IF(AND(I892="Original", AA892="No"), "?", "")))</f>
        <v>NA</v>
      </c>
    </row>
    <row r="893" spans="1:47">
      <c r="A893" s="220">
        <v>892</v>
      </c>
      <c r="B893" s="253" t="s">
        <v>6836</v>
      </c>
      <c r="C893" s="253" t="s">
        <v>300</v>
      </c>
      <c r="D893" s="253">
        <v>2024</v>
      </c>
      <c r="E893" s="253" t="s">
        <v>512</v>
      </c>
      <c r="F893" s="253" t="s">
        <v>4897</v>
      </c>
      <c r="G893" s="258" t="s">
        <v>4898</v>
      </c>
      <c r="H893" s="253" t="s">
        <v>4899</v>
      </c>
      <c r="I893" s="253" t="s">
        <v>935</v>
      </c>
      <c r="J893" s="253">
        <v>21</v>
      </c>
      <c r="K893" s="253" t="s">
        <v>62</v>
      </c>
      <c r="L893" s="253" t="s">
        <v>62</v>
      </c>
      <c r="M893" s="253" t="s">
        <v>62</v>
      </c>
      <c r="N893" s="253" t="s">
        <v>56</v>
      </c>
      <c r="O893" s="253">
        <v>2</v>
      </c>
      <c r="P893" s="253" t="s">
        <v>438</v>
      </c>
      <c r="Q893" s="253" t="s">
        <v>4900</v>
      </c>
      <c r="R893" s="253" t="s">
        <v>4901</v>
      </c>
      <c r="S893" s="253" t="s">
        <v>56</v>
      </c>
      <c r="T893" s="253" t="s">
        <v>4902</v>
      </c>
      <c r="U893" s="253" t="s">
        <v>62</v>
      </c>
      <c r="V893" s="253" t="s">
        <v>57</v>
      </c>
      <c r="W893" s="253" t="s">
        <v>62</v>
      </c>
      <c r="X893" s="253" t="s">
        <v>57</v>
      </c>
      <c r="Y893" s="253" t="s">
        <v>57</v>
      </c>
      <c r="Z893" s="258" t="s">
        <v>4903</v>
      </c>
      <c r="AA893" s="253" t="s">
        <v>62</v>
      </c>
      <c r="AB893" s="253" t="s">
        <v>56</v>
      </c>
      <c r="AC893" s="253" t="s">
        <v>56</v>
      </c>
      <c r="AD893" s="253" t="s">
        <v>984</v>
      </c>
      <c r="AE893" s="253" t="s">
        <v>57</v>
      </c>
      <c r="AF893" s="253"/>
      <c r="AG893" s="253" t="s">
        <v>56</v>
      </c>
      <c r="AH893" s="253">
        <v>865</v>
      </c>
      <c r="AI893" s="253" t="s">
        <v>56</v>
      </c>
      <c r="AJ893" s="253" t="s">
        <v>4436</v>
      </c>
      <c r="AK893" s="253" t="s">
        <v>62</v>
      </c>
      <c r="AL893" s="253" t="s">
        <v>57</v>
      </c>
      <c r="AM893" s="253" t="s">
        <v>57</v>
      </c>
      <c r="AN893" s="253" t="s">
        <v>57</v>
      </c>
      <c r="AO893" s="253" t="s">
        <v>2178</v>
      </c>
      <c r="AP893" s="253" t="s">
        <v>4904</v>
      </c>
      <c r="AQ893" s="253">
        <v>704</v>
      </c>
      <c r="AR893" s="253" t="s">
        <v>57</v>
      </c>
      <c r="AS893" s="253">
        <v>136</v>
      </c>
      <c r="AT893" s="253">
        <v>729</v>
      </c>
      <c r="AU893" s="220" t="s">
        <v>62</v>
      </c>
    </row>
    <row r="894" spans="1:47">
      <c r="A894" s="220">
        <v>893</v>
      </c>
      <c r="B894" s="253" t="s">
        <v>6836</v>
      </c>
      <c r="C894" s="253" t="s">
        <v>300</v>
      </c>
      <c r="D894" s="253">
        <v>2024</v>
      </c>
      <c r="E894" s="253" t="s">
        <v>512</v>
      </c>
      <c r="F894" s="253" t="s">
        <v>4905</v>
      </c>
      <c r="G894" s="258" t="s">
        <v>4906</v>
      </c>
      <c r="H894" s="253" t="s">
        <v>4907</v>
      </c>
      <c r="I894" s="253" t="s">
        <v>945</v>
      </c>
      <c r="J894" s="253">
        <v>25</v>
      </c>
      <c r="K894" s="253" t="s">
        <v>57</v>
      </c>
      <c r="L894" s="253" t="s">
        <v>57</v>
      </c>
      <c r="M894" s="253" t="s">
        <v>57</v>
      </c>
      <c r="N894" s="253" t="s">
        <v>57</v>
      </c>
      <c r="O894" s="253" t="s">
        <v>57</v>
      </c>
      <c r="P894" s="253" t="s">
        <v>57</v>
      </c>
      <c r="Q894" s="253" t="s">
        <v>57</v>
      </c>
      <c r="R894" s="253" t="s">
        <v>57</v>
      </c>
      <c r="S894" s="253" t="s">
        <v>57</v>
      </c>
      <c r="T894" s="253" t="s">
        <v>57</v>
      </c>
      <c r="U894" s="253" t="s">
        <v>57</v>
      </c>
      <c r="V894" s="253" t="s">
        <v>57</v>
      </c>
      <c r="W894" s="253" t="s">
        <v>57</v>
      </c>
      <c r="X894" s="253" t="s">
        <v>57</v>
      </c>
      <c r="Y894" s="253" t="s">
        <v>57</v>
      </c>
      <c r="Z894" s="253" t="s">
        <v>57</v>
      </c>
      <c r="AA894" s="253" t="s">
        <v>57</v>
      </c>
      <c r="AB894" s="253" t="s">
        <v>57</v>
      </c>
      <c r="AC894" s="253" t="s">
        <v>57</v>
      </c>
      <c r="AD894" s="253" t="s">
        <v>2385</v>
      </c>
      <c r="AE894" s="253" t="s">
        <v>57</v>
      </c>
      <c r="AF894" s="253"/>
      <c r="AG894" s="253" t="s">
        <v>57</v>
      </c>
      <c r="AH894" s="253" t="s">
        <v>57</v>
      </c>
      <c r="AI894" s="253" t="s">
        <v>57</v>
      </c>
      <c r="AJ894" s="253" t="s">
        <v>2385</v>
      </c>
      <c r="AK894" s="253" t="s">
        <v>57</v>
      </c>
      <c r="AL894" s="253" t="s">
        <v>57</v>
      </c>
      <c r="AM894" s="253" t="s">
        <v>57</v>
      </c>
      <c r="AN894" s="253" t="s">
        <v>57</v>
      </c>
      <c r="AO894" s="253" t="s">
        <v>57</v>
      </c>
      <c r="AP894" s="253" t="s">
        <v>57</v>
      </c>
      <c r="AQ894" s="253" t="s">
        <v>57</v>
      </c>
      <c r="AR894" s="253" t="s">
        <v>57</v>
      </c>
      <c r="AS894" s="253" t="s">
        <v>57</v>
      </c>
      <c r="AT894" s="253" t="s">
        <v>57</v>
      </c>
      <c r="AU894" s="220" t="str">
        <f>IF(OR(AA894="NA"), "NA", IF(OR(AA894="Yes", AA894="yes"), "No", IF(AND(I894="Original", AA894="No"), "?", "")))</f>
        <v>NA</v>
      </c>
    </row>
    <row r="895" spans="1:47">
      <c r="A895" s="220">
        <v>894</v>
      </c>
      <c r="B895" s="253" t="s">
        <v>6836</v>
      </c>
      <c r="C895" s="253" t="s">
        <v>300</v>
      </c>
      <c r="D895" s="253">
        <v>2024</v>
      </c>
      <c r="E895" s="253" t="s">
        <v>512</v>
      </c>
      <c r="F895" s="253" t="s">
        <v>4908</v>
      </c>
      <c r="G895" s="258" t="s">
        <v>4909</v>
      </c>
      <c r="H895" s="253" t="s">
        <v>4907</v>
      </c>
      <c r="I895" s="253" t="s">
        <v>945</v>
      </c>
      <c r="J895" s="253">
        <v>25</v>
      </c>
      <c r="K895" s="253" t="s">
        <v>57</v>
      </c>
      <c r="L895" s="253" t="s">
        <v>57</v>
      </c>
      <c r="M895" s="253" t="s">
        <v>57</v>
      </c>
      <c r="N895" s="253" t="s">
        <v>57</v>
      </c>
      <c r="O895" s="253" t="s">
        <v>57</v>
      </c>
      <c r="P895" s="253" t="s">
        <v>57</v>
      </c>
      <c r="Q895" s="253" t="s">
        <v>57</v>
      </c>
      <c r="R895" s="253" t="s">
        <v>57</v>
      </c>
      <c r="S895" s="253" t="s">
        <v>57</v>
      </c>
      <c r="T895" s="253" t="s">
        <v>57</v>
      </c>
      <c r="U895" s="253" t="s">
        <v>57</v>
      </c>
      <c r="V895" s="253" t="s">
        <v>57</v>
      </c>
      <c r="W895" s="253" t="s">
        <v>57</v>
      </c>
      <c r="X895" s="253" t="s">
        <v>57</v>
      </c>
      <c r="Y895" s="253" t="s">
        <v>57</v>
      </c>
      <c r="Z895" s="253" t="s">
        <v>57</v>
      </c>
      <c r="AA895" s="253" t="s">
        <v>57</v>
      </c>
      <c r="AB895" s="253" t="s">
        <v>57</v>
      </c>
      <c r="AC895" s="253" t="s">
        <v>57</v>
      </c>
      <c r="AD895" s="253" t="s">
        <v>2385</v>
      </c>
      <c r="AE895" s="253" t="s">
        <v>57</v>
      </c>
      <c r="AF895" s="253"/>
      <c r="AG895" s="253" t="s">
        <v>57</v>
      </c>
      <c r="AH895" s="253" t="s">
        <v>57</v>
      </c>
      <c r="AI895" s="253" t="s">
        <v>57</v>
      </c>
      <c r="AJ895" s="253" t="s">
        <v>2385</v>
      </c>
      <c r="AK895" s="253" t="s">
        <v>57</v>
      </c>
      <c r="AL895" s="253" t="s">
        <v>57</v>
      </c>
      <c r="AM895" s="253" t="s">
        <v>57</v>
      </c>
      <c r="AN895" s="253" t="s">
        <v>57</v>
      </c>
      <c r="AO895" s="253" t="s">
        <v>57</v>
      </c>
      <c r="AP895" s="253" t="s">
        <v>57</v>
      </c>
      <c r="AQ895" s="253" t="s">
        <v>57</v>
      </c>
      <c r="AR895" s="253" t="s">
        <v>57</v>
      </c>
      <c r="AS895" s="253" t="s">
        <v>57</v>
      </c>
      <c r="AT895" s="253" t="s">
        <v>57</v>
      </c>
      <c r="AU895" s="220" t="str">
        <f>IF(OR(AA895="NA"), "NA", IF(OR(AA895="Yes", AA895="yes"), "No", IF(AND(I895="Original", AA895="No"), "?", "")))</f>
        <v>NA</v>
      </c>
    </row>
    <row r="896" spans="1:47">
      <c r="A896" s="220">
        <v>895</v>
      </c>
      <c r="B896" s="253" t="s">
        <v>6836</v>
      </c>
      <c r="C896" s="253" t="s">
        <v>300</v>
      </c>
      <c r="D896" s="253">
        <v>2024</v>
      </c>
      <c r="E896" s="253" t="s">
        <v>512</v>
      </c>
      <c r="F896" s="253" t="s">
        <v>4910</v>
      </c>
      <c r="G896" s="258" t="s">
        <v>4911</v>
      </c>
      <c r="H896" s="253" t="s">
        <v>4912</v>
      </c>
      <c r="I896" s="253" t="s">
        <v>935</v>
      </c>
      <c r="J896" s="253">
        <v>4</v>
      </c>
      <c r="K896" s="253" t="s">
        <v>62</v>
      </c>
      <c r="L896" s="253" t="s">
        <v>62</v>
      </c>
      <c r="M896" s="253" t="s">
        <v>62</v>
      </c>
      <c r="N896" s="253" t="s">
        <v>62</v>
      </c>
      <c r="O896" s="253" t="s">
        <v>57</v>
      </c>
      <c r="P896" s="253" t="s">
        <v>57</v>
      </c>
      <c r="Q896" s="253" t="s">
        <v>57</v>
      </c>
      <c r="R896" s="253" t="s">
        <v>57</v>
      </c>
      <c r="S896" s="253" t="s">
        <v>62</v>
      </c>
      <c r="T896" s="253" t="s">
        <v>57</v>
      </c>
      <c r="U896" s="253" t="s">
        <v>62</v>
      </c>
      <c r="V896" s="253" t="s">
        <v>57</v>
      </c>
      <c r="W896" s="253" t="s">
        <v>62</v>
      </c>
      <c r="X896" s="253" t="s">
        <v>57</v>
      </c>
      <c r="Y896" s="253" t="s">
        <v>57</v>
      </c>
      <c r="Z896" s="258" t="s">
        <v>4771</v>
      </c>
      <c r="AA896" s="253" t="s">
        <v>62</v>
      </c>
      <c r="AB896" s="253" t="s">
        <v>62</v>
      </c>
      <c r="AC896" s="253" t="s">
        <v>57</v>
      </c>
      <c r="AD896" s="253" t="s">
        <v>2385</v>
      </c>
      <c r="AE896" s="253" t="s">
        <v>57</v>
      </c>
      <c r="AF896" s="253"/>
      <c r="AG896" s="253" t="s">
        <v>56</v>
      </c>
      <c r="AH896" s="253">
        <v>243</v>
      </c>
      <c r="AI896" s="253" t="s">
        <v>62</v>
      </c>
      <c r="AJ896" s="253" t="s">
        <v>2385</v>
      </c>
      <c r="AK896" s="253" t="s">
        <v>62</v>
      </c>
      <c r="AL896" s="253" t="s">
        <v>57</v>
      </c>
      <c r="AM896" s="253" t="s">
        <v>57</v>
      </c>
      <c r="AN896" s="253" t="s">
        <v>57</v>
      </c>
      <c r="AO896" s="259" t="s">
        <v>3785</v>
      </c>
      <c r="AP896" s="259" t="s">
        <v>4904</v>
      </c>
      <c r="AQ896" s="253">
        <v>1066</v>
      </c>
      <c r="AR896" s="253" t="s">
        <v>57</v>
      </c>
      <c r="AS896" s="253" t="s">
        <v>62</v>
      </c>
      <c r="AT896" s="253" t="s">
        <v>62</v>
      </c>
      <c r="AU896" s="220" t="s">
        <v>62</v>
      </c>
    </row>
    <row r="897" spans="1:47">
      <c r="A897" s="220">
        <v>896</v>
      </c>
      <c r="B897" s="253" t="s">
        <v>6836</v>
      </c>
      <c r="C897" s="253" t="s">
        <v>300</v>
      </c>
      <c r="D897" s="253">
        <v>2024</v>
      </c>
      <c r="E897" s="253" t="s">
        <v>512</v>
      </c>
      <c r="F897" s="253" t="s">
        <v>4913</v>
      </c>
      <c r="G897" s="258" t="s">
        <v>4914</v>
      </c>
      <c r="H897" s="253" t="s">
        <v>4915</v>
      </c>
      <c r="I897" s="253" t="s">
        <v>935</v>
      </c>
      <c r="J897" s="253">
        <v>14</v>
      </c>
      <c r="K897" s="253" t="s">
        <v>62</v>
      </c>
      <c r="L897" s="253" t="s">
        <v>62</v>
      </c>
      <c r="M897" s="253" t="s">
        <v>62</v>
      </c>
      <c r="N897" s="253" t="s">
        <v>62</v>
      </c>
      <c r="O897" s="253" t="s">
        <v>57</v>
      </c>
      <c r="P897" s="253" t="s">
        <v>57</v>
      </c>
      <c r="Q897" s="253" t="s">
        <v>57</v>
      </c>
      <c r="R897" s="253" t="s">
        <v>57</v>
      </c>
      <c r="S897" s="253" t="s">
        <v>62</v>
      </c>
      <c r="T897" s="253" t="s">
        <v>57</v>
      </c>
      <c r="U897" s="253" t="s">
        <v>62</v>
      </c>
      <c r="V897" s="253" t="s">
        <v>57</v>
      </c>
      <c r="W897" s="253" t="s">
        <v>62</v>
      </c>
      <c r="X897" s="253" t="s">
        <v>57</v>
      </c>
      <c r="Y897" s="253" t="s">
        <v>57</v>
      </c>
      <c r="Z897" s="253" t="s">
        <v>4916</v>
      </c>
      <c r="AA897" s="253" t="s">
        <v>62</v>
      </c>
      <c r="AB897" s="253" t="s">
        <v>62</v>
      </c>
      <c r="AC897" s="253" t="s">
        <v>57</v>
      </c>
      <c r="AD897" s="253" t="s">
        <v>2385</v>
      </c>
      <c r="AE897" s="253" t="s">
        <v>57</v>
      </c>
      <c r="AF897" s="253"/>
      <c r="AG897" s="253" t="s">
        <v>56</v>
      </c>
      <c r="AH897" s="253">
        <v>374</v>
      </c>
      <c r="AI897" s="253" t="s">
        <v>62</v>
      </c>
      <c r="AJ897" s="253" t="s">
        <v>2385</v>
      </c>
      <c r="AK897" s="253" t="s">
        <v>62</v>
      </c>
      <c r="AL897" s="253" t="s">
        <v>57</v>
      </c>
      <c r="AM897" s="253" t="s">
        <v>57</v>
      </c>
      <c r="AN897" s="253" t="s">
        <v>57</v>
      </c>
      <c r="AO897" s="253" t="s">
        <v>133</v>
      </c>
      <c r="AP897" s="253" t="s">
        <v>4904</v>
      </c>
      <c r="AQ897" s="253">
        <v>742</v>
      </c>
      <c r="AR897" s="253" t="s">
        <v>57</v>
      </c>
      <c r="AS897" s="253" t="s">
        <v>62</v>
      </c>
      <c r="AT897" s="253" t="s">
        <v>62</v>
      </c>
      <c r="AU897" s="220" t="s">
        <v>56</v>
      </c>
    </row>
    <row r="898" spans="1:47">
      <c r="A898" s="220">
        <v>897</v>
      </c>
      <c r="B898" s="253" t="s">
        <v>6836</v>
      </c>
      <c r="C898" s="253" t="s">
        <v>300</v>
      </c>
      <c r="D898" s="253">
        <v>2024</v>
      </c>
      <c r="E898" s="253" t="s">
        <v>512</v>
      </c>
      <c r="F898" s="253" t="s">
        <v>4917</v>
      </c>
      <c r="G898" s="258" t="s">
        <v>4918</v>
      </c>
      <c r="H898" s="253" t="s">
        <v>4919</v>
      </c>
      <c r="I898" s="253" t="s">
        <v>935</v>
      </c>
      <c r="J898" s="253">
        <v>9</v>
      </c>
      <c r="K898" s="253" t="s">
        <v>62</v>
      </c>
      <c r="L898" s="253" t="s">
        <v>62</v>
      </c>
      <c r="M898" s="253" t="s">
        <v>62</v>
      </c>
      <c r="N898" s="253" t="s">
        <v>62</v>
      </c>
      <c r="O898" s="253" t="s">
        <v>57</v>
      </c>
      <c r="P898" s="253" t="s">
        <v>57</v>
      </c>
      <c r="Q898" s="253" t="s">
        <v>57</v>
      </c>
      <c r="R898" s="253" t="s">
        <v>57</v>
      </c>
      <c r="S898" s="253" t="s">
        <v>62</v>
      </c>
      <c r="T898" s="253" t="s">
        <v>57</v>
      </c>
      <c r="U898" s="253" t="s">
        <v>62</v>
      </c>
      <c r="V898" s="253" t="s">
        <v>57</v>
      </c>
      <c r="W898" s="253" t="s">
        <v>62</v>
      </c>
      <c r="X898" s="253" t="s">
        <v>57</v>
      </c>
      <c r="Y898" s="253" t="s">
        <v>57</v>
      </c>
      <c r="Z898" s="258" t="s">
        <v>4920</v>
      </c>
      <c r="AA898" s="253" t="s">
        <v>62</v>
      </c>
      <c r="AB898" s="253" t="s">
        <v>62</v>
      </c>
      <c r="AC898" s="253" t="s">
        <v>57</v>
      </c>
      <c r="AD898" s="253" t="s">
        <v>2385</v>
      </c>
      <c r="AE898" s="253" t="s">
        <v>57</v>
      </c>
      <c r="AF898" s="253"/>
      <c r="AG898" s="253" t="s">
        <v>56</v>
      </c>
      <c r="AH898" s="253">
        <v>16</v>
      </c>
      <c r="AI898" s="253" t="s">
        <v>62</v>
      </c>
      <c r="AJ898" s="253" t="s">
        <v>2385</v>
      </c>
      <c r="AK898" s="253" t="s">
        <v>62</v>
      </c>
      <c r="AL898" s="253" t="s">
        <v>57</v>
      </c>
      <c r="AM898" s="253" t="s">
        <v>57</v>
      </c>
      <c r="AN898" s="253" t="s">
        <v>57</v>
      </c>
      <c r="AO898" s="253" t="s">
        <v>4921</v>
      </c>
      <c r="AP898" s="253" t="s">
        <v>4904</v>
      </c>
      <c r="AQ898" s="253">
        <v>793</v>
      </c>
      <c r="AR898" s="253" t="s">
        <v>57</v>
      </c>
      <c r="AS898" s="253">
        <v>15</v>
      </c>
      <c r="AT898" s="253">
        <v>1</v>
      </c>
      <c r="AU898" s="220" t="s">
        <v>62</v>
      </c>
    </row>
    <row r="899" spans="1:47">
      <c r="A899" s="220">
        <v>898</v>
      </c>
      <c r="B899" s="253" t="s">
        <v>6836</v>
      </c>
      <c r="C899" s="253" t="s">
        <v>300</v>
      </c>
      <c r="D899" s="253">
        <v>2024</v>
      </c>
      <c r="E899" s="253" t="s">
        <v>512</v>
      </c>
      <c r="F899" s="253" t="s">
        <v>1801</v>
      </c>
      <c r="G899" s="258" t="s">
        <v>4922</v>
      </c>
      <c r="H899" s="253" t="s">
        <v>4923</v>
      </c>
      <c r="I899" s="253" t="s">
        <v>935</v>
      </c>
      <c r="J899" s="253">
        <v>15</v>
      </c>
      <c r="K899" s="253" t="s">
        <v>62</v>
      </c>
      <c r="L899" s="253" t="s">
        <v>62</v>
      </c>
      <c r="M899" s="253" t="s">
        <v>62</v>
      </c>
      <c r="N899" s="253" t="s">
        <v>62</v>
      </c>
      <c r="O899" s="253" t="s">
        <v>57</v>
      </c>
      <c r="P899" s="253" t="s">
        <v>57</v>
      </c>
      <c r="Q899" s="253" t="s">
        <v>57</v>
      </c>
      <c r="R899" s="253" t="s">
        <v>57</v>
      </c>
      <c r="S899" s="253" t="s">
        <v>56</v>
      </c>
      <c r="T899" s="253" t="s">
        <v>4924</v>
      </c>
      <c r="U899" s="253" t="s">
        <v>62</v>
      </c>
      <c r="V899" s="253" t="s">
        <v>57</v>
      </c>
      <c r="W899" s="253" t="s">
        <v>62</v>
      </c>
      <c r="X899" s="253" t="s">
        <v>57</v>
      </c>
      <c r="Y899" s="253" t="s">
        <v>57</v>
      </c>
      <c r="Z899" s="253" t="s">
        <v>4925</v>
      </c>
      <c r="AA899" s="253" t="s">
        <v>62</v>
      </c>
      <c r="AB899" s="253" t="s">
        <v>62</v>
      </c>
      <c r="AC899" s="253" t="s">
        <v>57</v>
      </c>
      <c r="AD899" s="253" t="s">
        <v>2385</v>
      </c>
      <c r="AE899" s="253" t="s">
        <v>57</v>
      </c>
      <c r="AF899" s="253"/>
      <c r="AG899" s="253" t="s">
        <v>56</v>
      </c>
      <c r="AH899" s="253">
        <v>21</v>
      </c>
      <c r="AI899" s="253" t="s">
        <v>62</v>
      </c>
      <c r="AJ899" s="253" t="s">
        <v>2385</v>
      </c>
      <c r="AK899" s="253" t="s">
        <v>62</v>
      </c>
      <c r="AL899" s="253" t="s">
        <v>57</v>
      </c>
      <c r="AM899" s="253" t="s">
        <v>57</v>
      </c>
      <c r="AN899" s="253" t="s">
        <v>57</v>
      </c>
      <c r="AO899" s="253" t="s">
        <v>3834</v>
      </c>
      <c r="AP899" s="253" t="s">
        <v>4904</v>
      </c>
      <c r="AQ899" s="253">
        <v>774</v>
      </c>
      <c r="AR899" s="253" t="s">
        <v>57</v>
      </c>
      <c r="AS899" s="253">
        <v>11</v>
      </c>
      <c r="AT899" s="253">
        <v>10</v>
      </c>
      <c r="AU899" s="220" t="s">
        <v>62</v>
      </c>
    </row>
    <row r="900" spans="1:47">
      <c r="A900" s="220">
        <v>899</v>
      </c>
      <c r="B900" s="253" t="s">
        <v>6836</v>
      </c>
      <c r="C900" s="253" t="s">
        <v>300</v>
      </c>
      <c r="D900" s="253">
        <v>2024</v>
      </c>
      <c r="E900" s="253" t="s">
        <v>512</v>
      </c>
      <c r="F900" s="253" t="s">
        <v>4926</v>
      </c>
      <c r="G900" s="258" t="s">
        <v>4927</v>
      </c>
      <c r="H900" s="253" t="s">
        <v>4928</v>
      </c>
      <c r="I900" s="253" t="s">
        <v>929</v>
      </c>
      <c r="J900" s="253">
        <v>7</v>
      </c>
      <c r="K900" s="253" t="s">
        <v>62</v>
      </c>
      <c r="L900" s="253" t="s">
        <v>62</v>
      </c>
      <c r="M900" s="253" t="s">
        <v>57</v>
      </c>
      <c r="N900" s="253" t="s">
        <v>57</v>
      </c>
      <c r="O900" s="253" t="s">
        <v>57</v>
      </c>
      <c r="P900" s="253" t="s">
        <v>57</v>
      </c>
      <c r="Q900" s="253" t="s">
        <v>57</v>
      </c>
      <c r="R900" s="253" t="s">
        <v>57</v>
      </c>
      <c r="S900" s="253" t="s">
        <v>57</v>
      </c>
      <c r="T900" s="253" t="s">
        <v>57</v>
      </c>
      <c r="U900" s="253" t="s">
        <v>57</v>
      </c>
      <c r="V900" s="253" t="s">
        <v>57</v>
      </c>
      <c r="W900" s="253" t="s">
        <v>57</v>
      </c>
      <c r="X900" s="253" t="s">
        <v>57</v>
      </c>
      <c r="Y900" s="253" t="s">
        <v>57</v>
      </c>
      <c r="Z900" s="258" t="s">
        <v>4929</v>
      </c>
      <c r="AA900" s="253" t="s">
        <v>57</v>
      </c>
      <c r="AB900" s="253" t="s">
        <v>57</v>
      </c>
      <c r="AC900" s="253" t="s">
        <v>57</v>
      </c>
      <c r="AD900" s="253" t="s">
        <v>2385</v>
      </c>
      <c r="AE900" s="253" t="s">
        <v>57</v>
      </c>
      <c r="AF900" s="253"/>
      <c r="AG900" s="253" t="s">
        <v>57</v>
      </c>
      <c r="AH900" s="253" t="s">
        <v>57</v>
      </c>
      <c r="AI900" s="253" t="s">
        <v>57</v>
      </c>
      <c r="AJ900" s="253" t="s">
        <v>2385</v>
      </c>
      <c r="AK900" s="253" t="s">
        <v>57</v>
      </c>
      <c r="AL900" s="253" t="s">
        <v>57</v>
      </c>
      <c r="AM900" s="253" t="s">
        <v>57</v>
      </c>
      <c r="AN900" s="253" t="s">
        <v>57</v>
      </c>
      <c r="AO900" s="259" t="s">
        <v>4930</v>
      </c>
      <c r="AP900" s="259" t="s">
        <v>4904</v>
      </c>
      <c r="AQ900" s="253">
        <v>736</v>
      </c>
      <c r="AR900" s="253" t="s">
        <v>57</v>
      </c>
      <c r="AS900" s="253" t="s">
        <v>57</v>
      </c>
      <c r="AT900" s="253" t="s">
        <v>57</v>
      </c>
      <c r="AU900" s="220" t="str">
        <f>IF(OR(AA900="NA"), "NA", IF(OR(AA900="Yes", AA900="yes"), "No", IF(AND(I900="Original", AA900="No"), "?", "")))</f>
        <v>NA</v>
      </c>
    </row>
    <row r="901" spans="1:47">
      <c r="A901" s="220">
        <v>900</v>
      </c>
      <c r="B901" s="253" t="s">
        <v>6836</v>
      </c>
      <c r="C901" s="253" t="s">
        <v>300</v>
      </c>
      <c r="D901" s="253">
        <v>2024</v>
      </c>
      <c r="E901" s="253" t="s">
        <v>512</v>
      </c>
      <c r="F901" s="253" t="s">
        <v>4931</v>
      </c>
      <c r="G901" s="258" t="s">
        <v>4932</v>
      </c>
      <c r="H901" s="253" t="s">
        <v>4933</v>
      </c>
      <c r="I901" s="253" t="s">
        <v>935</v>
      </c>
      <c r="J901" s="253">
        <v>6</v>
      </c>
      <c r="K901" s="253" t="s">
        <v>62</v>
      </c>
      <c r="L901" s="253" t="s">
        <v>62</v>
      </c>
      <c r="M901" s="253" t="s">
        <v>62</v>
      </c>
      <c r="N901" s="253" t="s">
        <v>62</v>
      </c>
      <c r="O901" s="253" t="s">
        <v>57</v>
      </c>
      <c r="P901" s="253" t="s">
        <v>57</v>
      </c>
      <c r="Q901" s="253" t="s">
        <v>57</v>
      </c>
      <c r="R901" s="253" t="s">
        <v>57</v>
      </c>
      <c r="S901" s="253" t="s">
        <v>62</v>
      </c>
      <c r="T901" s="253" t="s">
        <v>57</v>
      </c>
      <c r="U901" s="253" t="s">
        <v>62</v>
      </c>
      <c r="V901" s="253" t="s">
        <v>57</v>
      </c>
      <c r="W901" s="253" t="s">
        <v>62</v>
      </c>
      <c r="X901" s="253" t="s">
        <v>57</v>
      </c>
      <c r="Y901" s="253" t="s">
        <v>57</v>
      </c>
      <c r="Z901" s="253" t="s">
        <v>4934</v>
      </c>
      <c r="AA901" s="253" t="s">
        <v>62</v>
      </c>
      <c r="AB901" s="253" t="s">
        <v>62</v>
      </c>
      <c r="AC901" s="253" t="s">
        <v>57</v>
      </c>
      <c r="AD901" s="253" t="s">
        <v>2385</v>
      </c>
      <c r="AE901" s="253" t="s">
        <v>57</v>
      </c>
      <c r="AF901" s="253"/>
      <c r="AG901" s="253" t="s">
        <v>56</v>
      </c>
      <c r="AH901" s="253">
        <v>41</v>
      </c>
      <c r="AI901" s="253" t="s">
        <v>56</v>
      </c>
      <c r="AJ901" s="253" t="s">
        <v>4436</v>
      </c>
      <c r="AK901" s="253" t="s">
        <v>62</v>
      </c>
      <c r="AL901" s="253" t="s">
        <v>57</v>
      </c>
      <c r="AM901" s="253" t="s">
        <v>57</v>
      </c>
      <c r="AN901" s="253" t="s">
        <v>57</v>
      </c>
      <c r="AO901" s="253" t="s">
        <v>2302</v>
      </c>
      <c r="AP901" s="253" t="s">
        <v>4904</v>
      </c>
      <c r="AQ901" s="253">
        <v>709</v>
      </c>
      <c r="AR901" s="253" t="s">
        <v>57</v>
      </c>
      <c r="AS901" s="253">
        <v>29</v>
      </c>
      <c r="AT901" s="253">
        <v>12</v>
      </c>
      <c r="AU901" s="220" t="s">
        <v>62</v>
      </c>
    </row>
    <row r="902" spans="1:47">
      <c r="A902" s="220">
        <v>901</v>
      </c>
      <c r="B902" s="253" t="s">
        <v>6836</v>
      </c>
      <c r="C902" s="253" t="s">
        <v>300</v>
      </c>
      <c r="D902" s="253">
        <v>2024</v>
      </c>
      <c r="E902" s="253" t="s">
        <v>512</v>
      </c>
      <c r="F902" s="253" t="s">
        <v>3920</v>
      </c>
      <c r="G902" s="274" t="s">
        <v>4935</v>
      </c>
      <c r="H902" s="253" t="s">
        <v>4936</v>
      </c>
      <c r="I902" s="253" t="s">
        <v>945</v>
      </c>
      <c r="J902" s="253">
        <v>25</v>
      </c>
      <c r="K902" s="253" t="s">
        <v>57</v>
      </c>
      <c r="L902" s="253" t="s">
        <v>57</v>
      </c>
      <c r="M902" s="253" t="s">
        <v>57</v>
      </c>
      <c r="N902" s="253" t="s">
        <v>57</v>
      </c>
      <c r="O902" s="253" t="s">
        <v>57</v>
      </c>
      <c r="P902" s="253" t="s">
        <v>57</v>
      </c>
      <c r="Q902" s="253" t="s">
        <v>57</v>
      </c>
      <c r="R902" s="253" t="s">
        <v>57</v>
      </c>
      <c r="S902" s="253" t="s">
        <v>57</v>
      </c>
      <c r="T902" s="253" t="s">
        <v>57</v>
      </c>
      <c r="U902" s="253" t="s">
        <v>57</v>
      </c>
      <c r="V902" s="253" t="s">
        <v>57</v>
      </c>
      <c r="W902" s="253" t="s">
        <v>57</v>
      </c>
      <c r="X902" s="253" t="s">
        <v>57</v>
      </c>
      <c r="Y902" s="253" t="s">
        <v>57</v>
      </c>
      <c r="Z902" s="258" t="s">
        <v>57</v>
      </c>
      <c r="AA902" s="253" t="s">
        <v>57</v>
      </c>
      <c r="AB902" s="253" t="s">
        <v>57</v>
      </c>
      <c r="AC902" s="253" t="s">
        <v>57</v>
      </c>
      <c r="AD902" s="253" t="s">
        <v>2385</v>
      </c>
      <c r="AE902" s="253" t="s">
        <v>57</v>
      </c>
      <c r="AF902" s="253"/>
      <c r="AG902" s="253" t="s">
        <v>57</v>
      </c>
      <c r="AH902" s="253" t="s">
        <v>57</v>
      </c>
      <c r="AI902" s="253" t="s">
        <v>57</v>
      </c>
      <c r="AJ902" s="253" t="s">
        <v>2385</v>
      </c>
      <c r="AK902" s="253" t="s">
        <v>57</v>
      </c>
      <c r="AL902" s="253" t="s">
        <v>57</v>
      </c>
      <c r="AM902" s="253" t="s">
        <v>57</v>
      </c>
      <c r="AN902" s="253" t="s">
        <v>57</v>
      </c>
      <c r="AO902" s="253" t="s">
        <v>57</v>
      </c>
      <c r="AP902" s="253" t="s">
        <v>57</v>
      </c>
      <c r="AQ902" s="253" t="s">
        <v>57</v>
      </c>
      <c r="AR902" s="253" t="s">
        <v>57</v>
      </c>
      <c r="AS902" s="253" t="s">
        <v>57</v>
      </c>
      <c r="AT902" s="253" t="s">
        <v>57</v>
      </c>
      <c r="AU902" s="220" t="str">
        <f>IF(OR(AA902="NA"), "NA", IF(OR(AA902="Yes", AA902="yes"), "No", IF(AND(I902="Original", AA902="No"), "?", "")))</f>
        <v>NA</v>
      </c>
    </row>
    <row r="903" spans="1:47">
      <c r="A903" s="220">
        <v>902</v>
      </c>
      <c r="B903" s="253" t="s">
        <v>6836</v>
      </c>
      <c r="C903" s="253" t="s">
        <v>300</v>
      </c>
      <c r="D903" s="253">
        <v>2024</v>
      </c>
      <c r="E903" s="253" t="s">
        <v>512</v>
      </c>
      <c r="F903" s="253" t="s">
        <v>4751</v>
      </c>
      <c r="G903" s="258" t="s">
        <v>4937</v>
      </c>
      <c r="H903" s="253" t="s">
        <v>4938</v>
      </c>
      <c r="I903" s="253" t="s">
        <v>929</v>
      </c>
      <c r="J903" s="253">
        <v>22</v>
      </c>
      <c r="K903" s="253" t="s">
        <v>56</v>
      </c>
      <c r="L903" s="253" t="s">
        <v>62</v>
      </c>
      <c r="M903" s="253" t="s">
        <v>57</v>
      </c>
      <c r="N903" s="253" t="s">
        <v>57</v>
      </c>
      <c r="O903" s="253" t="s">
        <v>57</v>
      </c>
      <c r="P903" s="253" t="s">
        <v>57</v>
      </c>
      <c r="Q903" s="253" t="s">
        <v>57</v>
      </c>
      <c r="R903" s="253" t="s">
        <v>57</v>
      </c>
      <c r="S903" s="253" t="s">
        <v>57</v>
      </c>
      <c r="T903" s="253" t="s">
        <v>57</v>
      </c>
      <c r="U903" s="253" t="s">
        <v>57</v>
      </c>
      <c r="V903" s="253" t="s">
        <v>57</v>
      </c>
      <c r="W903" s="253" t="s">
        <v>57</v>
      </c>
      <c r="X903" s="253" t="s">
        <v>57</v>
      </c>
      <c r="Y903" s="253" t="s">
        <v>57</v>
      </c>
      <c r="Z903" s="258" t="s">
        <v>4754</v>
      </c>
      <c r="AA903" s="253" t="s">
        <v>57</v>
      </c>
      <c r="AB903" s="253" t="s">
        <v>57</v>
      </c>
      <c r="AC903" s="253" t="s">
        <v>57</v>
      </c>
      <c r="AD903" s="253" t="s">
        <v>2385</v>
      </c>
      <c r="AE903" s="253" t="s">
        <v>57</v>
      </c>
      <c r="AF903" s="253"/>
      <c r="AG903" s="253" t="s">
        <v>57</v>
      </c>
      <c r="AH903" s="253" t="s">
        <v>57</v>
      </c>
      <c r="AI903" s="253" t="s">
        <v>57</v>
      </c>
      <c r="AJ903" s="253" t="s">
        <v>2385</v>
      </c>
      <c r="AK903" s="253" t="s">
        <v>57</v>
      </c>
      <c r="AL903" s="253" t="s">
        <v>57</v>
      </c>
      <c r="AM903" s="253" t="s">
        <v>57</v>
      </c>
      <c r="AN903" s="253" t="s">
        <v>57</v>
      </c>
      <c r="AO903" s="259" t="s">
        <v>1563</v>
      </c>
      <c r="AP903" s="259" t="s">
        <v>4904</v>
      </c>
      <c r="AQ903" s="253">
        <v>805</v>
      </c>
      <c r="AR903" s="253" t="s">
        <v>57</v>
      </c>
      <c r="AS903" s="253" t="s">
        <v>57</v>
      </c>
      <c r="AT903" s="253" t="s">
        <v>57</v>
      </c>
      <c r="AU903" s="220" t="str">
        <f>IF(OR(AA903="NA"), "NA", IF(OR(AA903="Yes", AA903="yes"), "No", IF(AND(I903="Original", AA903="No"), "?", "")))</f>
        <v>NA</v>
      </c>
    </row>
    <row r="904" spans="1:47">
      <c r="A904" s="220">
        <v>903</v>
      </c>
      <c r="B904" s="253" t="s">
        <v>6836</v>
      </c>
      <c r="C904" s="253" t="s">
        <v>300</v>
      </c>
      <c r="D904" s="253">
        <v>2024</v>
      </c>
      <c r="E904" s="253" t="s">
        <v>512</v>
      </c>
      <c r="F904" s="253" t="s">
        <v>4939</v>
      </c>
      <c r="G904" s="258" t="s">
        <v>4940</v>
      </c>
      <c r="H904" s="253" t="s">
        <v>4941</v>
      </c>
      <c r="I904" s="253" t="s">
        <v>935</v>
      </c>
      <c r="J904" s="253">
        <v>15</v>
      </c>
      <c r="K904" s="253" t="s">
        <v>62</v>
      </c>
      <c r="L904" s="253" t="s">
        <v>62</v>
      </c>
      <c r="M904" s="253" t="s">
        <v>62</v>
      </c>
      <c r="N904" s="253" t="s">
        <v>62</v>
      </c>
      <c r="O904" s="253" t="s">
        <v>57</v>
      </c>
      <c r="P904" s="253" t="s">
        <v>57</v>
      </c>
      <c r="Q904" s="253" t="s">
        <v>57</v>
      </c>
      <c r="R904" s="253" t="s">
        <v>57</v>
      </c>
      <c r="S904" s="253" t="s">
        <v>56</v>
      </c>
      <c r="T904" s="253" t="s">
        <v>4942</v>
      </c>
      <c r="U904" s="253" t="s">
        <v>62</v>
      </c>
      <c r="V904" s="253" t="s">
        <v>57</v>
      </c>
      <c r="W904" s="253" t="s">
        <v>62</v>
      </c>
      <c r="X904" s="253" t="s">
        <v>57</v>
      </c>
      <c r="Y904" s="253" t="s">
        <v>57</v>
      </c>
      <c r="Z904" s="253" t="s">
        <v>4943</v>
      </c>
      <c r="AA904" s="253" t="s">
        <v>62</v>
      </c>
      <c r="AB904" s="253" t="s">
        <v>56</v>
      </c>
      <c r="AC904" s="253" t="s">
        <v>56</v>
      </c>
      <c r="AD904" s="253" t="s">
        <v>984</v>
      </c>
      <c r="AE904" s="253" t="s">
        <v>57</v>
      </c>
      <c r="AF904" s="253"/>
      <c r="AG904" s="253" t="s">
        <v>56</v>
      </c>
      <c r="AH904" s="253">
        <v>568</v>
      </c>
      <c r="AI904" s="253" t="s">
        <v>62</v>
      </c>
      <c r="AJ904" s="253" t="s">
        <v>2385</v>
      </c>
      <c r="AK904" s="253" t="s">
        <v>62</v>
      </c>
      <c r="AL904" s="253" t="s">
        <v>57</v>
      </c>
      <c r="AM904" s="253" t="s">
        <v>57</v>
      </c>
      <c r="AN904" s="253" t="s">
        <v>57</v>
      </c>
      <c r="AO904" s="253" t="s">
        <v>1675</v>
      </c>
      <c r="AP904" s="253" t="s">
        <v>4904</v>
      </c>
      <c r="AQ904" s="253">
        <v>875</v>
      </c>
      <c r="AR904" s="253" t="s">
        <v>57</v>
      </c>
      <c r="AS904" s="253" t="s">
        <v>62</v>
      </c>
      <c r="AT904" s="253" t="s">
        <v>62</v>
      </c>
      <c r="AU904" s="220" t="s">
        <v>62</v>
      </c>
    </row>
    <row r="905" spans="1:47">
      <c r="A905" s="220">
        <v>904</v>
      </c>
      <c r="B905" s="253" t="s">
        <v>6836</v>
      </c>
      <c r="C905" s="253" t="s">
        <v>300</v>
      </c>
      <c r="D905" s="253">
        <v>2024</v>
      </c>
      <c r="E905" s="253" t="s">
        <v>512</v>
      </c>
      <c r="F905" s="253" t="s">
        <v>57</v>
      </c>
      <c r="G905" s="253" t="s">
        <v>4944</v>
      </c>
      <c r="H905" s="253" t="s">
        <v>4945</v>
      </c>
      <c r="I905" s="253" t="s">
        <v>975</v>
      </c>
      <c r="J905" s="253">
        <v>18</v>
      </c>
      <c r="K905" s="253" t="s">
        <v>57</v>
      </c>
      <c r="L905" s="253" t="s">
        <v>57</v>
      </c>
      <c r="M905" s="253" t="s">
        <v>57</v>
      </c>
      <c r="N905" s="253" t="s">
        <v>57</v>
      </c>
      <c r="O905" s="253" t="s">
        <v>57</v>
      </c>
      <c r="P905" s="253" t="s">
        <v>57</v>
      </c>
      <c r="Q905" s="253" t="s">
        <v>57</v>
      </c>
      <c r="R905" s="253" t="s">
        <v>57</v>
      </c>
      <c r="S905" s="253" t="s">
        <v>57</v>
      </c>
      <c r="T905" s="253" t="s">
        <v>57</v>
      </c>
      <c r="U905" s="253" t="s">
        <v>57</v>
      </c>
      <c r="V905" s="253" t="s">
        <v>57</v>
      </c>
      <c r="W905" s="253" t="s">
        <v>57</v>
      </c>
      <c r="X905" s="253" t="s">
        <v>57</v>
      </c>
      <c r="Y905" s="253" t="s">
        <v>57</v>
      </c>
      <c r="Z905" s="258" t="s">
        <v>57</v>
      </c>
      <c r="AA905" s="253" t="s">
        <v>57</v>
      </c>
      <c r="AB905" s="253" t="s">
        <v>57</v>
      </c>
      <c r="AC905" s="253" t="s">
        <v>57</v>
      </c>
      <c r="AD905" s="253" t="s">
        <v>2385</v>
      </c>
      <c r="AE905" s="253" t="s">
        <v>57</v>
      </c>
      <c r="AF905" s="253"/>
      <c r="AG905" s="253" t="s">
        <v>57</v>
      </c>
      <c r="AH905" s="253" t="s">
        <v>57</v>
      </c>
      <c r="AI905" s="253" t="s">
        <v>57</v>
      </c>
      <c r="AJ905" s="253" t="s">
        <v>2385</v>
      </c>
      <c r="AK905" s="253" t="s">
        <v>57</v>
      </c>
      <c r="AL905" s="253" t="s">
        <v>57</v>
      </c>
      <c r="AM905" s="253" t="s">
        <v>57</v>
      </c>
      <c r="AN905" s="253" t="s">
        <v>57</v>
      </c>
      <c r="AO905" s="253" t="s">
        <v>57</v>
      </c>
      <c r="AP905" s="253" t="s">
        <v>57</v>
      </c>
      <c r="AQ905" s="253" t="s">
        <v>57</v>
      </c>
      <c r="AR905" s="253" t="s">
        <v>57</v>
      </c>
      <c r="AS905" s="253" t="s">
        <v>57</v>
      </c>
      <c r="AT905" s="253" t="s">
        <v>57</v>
      </c>
      <c r="AU905" s="220" t="str">
        <f>IF(OR(AB905="NA"), "NA", IF(OR(AB905="Yes", AB905="yes"), "No", IF(AND(I905="Original", AB905="No"), "?", "")))</f>
        <v>NA</v>
      </c>
    </row>
    <row r="906" spans="1:47">
      <c r="A906" s="220">
        <v>905</v>
      </c>
      <c r="B906" s="253" t="s">
        <v>6836</v>
      </c>
      <c r="C906" s="253" t="s">
        <v>4434</v>
      </c>
      <c r="D906" s="253">
        <v>2024</v>
      </c>
      <c r="E906" s="253" t="s">
        <v>51</v>
      </c>
      <c r="F906" s="253" t="s">
        <v>4947</v>
      </c>
      <c r="G906" s="258" t="s">
        <v>4948</v>
      </c>
      <c r="H906" s="253" t="s">
        <v>4949</v>
      </c>
      <c r="I906" s="253" t="s">
        <v>926</v>
      </c>
      <c r="J906" s="253">
        <v>15</v>
      </c>
      <c r="K906" s="253" t="s">
        <v>57</v>
      </c>
      <c r="L906" s="253" t="s">
        <v>57</v>
      </c>
      <c r="M906" s="253" t="s">
        <v>57</v>
      </c>
      <c r="N906" s="253" t="s">
        <v>57</v>
      </c>
      <c r="O906" s="253" t="s">
        <v>57</v>
      </c>
      <c r="P906" s="253" t="s">
        <v>57</v>
      </c>
      <c r="Q906" s="253" t="s">
        <v>57</v>
      </c>
      <c r="R906" s="253" t="s">
        <v>57</v>
      </c>
      <c r="S906" s="253" t="s">
        <v>57</v>
      </c>
      <c r="T906" s="253" t="s">
        <v>57</v>
      </c>
      <c r="U906" s="253" t="s">
        <v>57</v>
      </c>
      <c r="V906" s="253" t="s">
        <v>57</v>
      </c>
      <c r="W906" s="253" t="s">
        <v>57</v>
      </c>
      <c r="X906" s="253" t="s">
        <v>57</v>
      </c>
      <c r="Y906" s="253" t="s">
        <v>57</v>
      </c>
      <c r="Z906" s="253" t="s">
        <v>57</v>
      </c>
      <c r="AA906" s="253" t="s">
        <v>57</v>
      </c>
      <c r="AB906" s="253" t="s">
        <v>57</v>
      </c>
      <c r="AC906" s="253" t="s">
        <v>57</v>
      </c>
      <c r="AD906" s="253" t="s">
        <v>2385</v>
      </c>
      <c r="AE906" s="253" t="s">
        <v>57</v>
      </c>
      <c r="AF906" s="253"/>
      <c r="AG906" s="253" t="s">
        <v>57</v>
      </c>
      <c r="AH906" s="253" t="s">
        <v>57</v>
      </c>
      <c r="AI906" s="253" t="s">
        <v>57</v>
      </c>
      <c r="AJ906" s="253" t="s">
        <v>2385</v>
      </c>
      <c r="AK906" s="253" t="s">
        <v>57</v>
      </c>
      <c r="AL906" s="253" t="s">
        <v>57</v>
      </c>
      <c r="AM906" s="253" t="s">
        <v>57</v>
      </c>
      <c r="AN906" s="253" t="s">
        <v>57</v>
      </c>
      <c r="AO906" s="253" t="s">
        <v>57</v>
      </c>
      <c r="AP906" s="253" t="s">
        <v>57</v>
      </c>
      <c r="AQ906" s="253" t="s">
        <v>57</v>
      </c>
      <c r="AR906" s="253" t="s">
        <v>57</v>
      </c>
      <c r="AS906" s="253" t="s">
        <v>57</v>
      </c>
      <c r="AT906" s="253" t="s">
        <v>57</v>
      </c>
      <c r="AU906" s="220" t="str">
        <f>IF(OR(AB906="NA"), "NA", IF(OR(AB906="Yes", AB906="yes"), "No", IF(AND(I906="Original", AB906="No"), "?", "")))</f>
        <v>NA</v>
      </c>
    </row>
    <row r="907" spans="1:47">
      <c r="A907" s="220">
        <v>906</v>
      </c>
      <c r="B907" s="253" t="s">
        <v>6836</v>
      </c>
      <c r="C907" s="253" t="s">
        <v>4434</v>
      </c>
      <c r="D907" s="253">
        <v>2024</v>
      </c>
      <c r="E907" s="253" t="s">
        <v>51</v>
      </c>
      <c r="F907" s="253" t="s">
        <v>4950</v>
      </c>
      <c r="G907" s="258" t="s">
        <v>4951</v>
      </c>
      <c r="H907" s="253" t="s">
        <v>4952</v>
      </c>
      <c r="I907" s="253" t="s">
        <v>929</v>
      </c>
      <c r="J907" s="253">
        <v>22</v>
      </c>
      <c r="K907" s="253" t="s">
        <v>62</v>
      </c>
      <c r="L907" s="253" t="s">
        <v>62</v>
      </c>
      <c r="M907" s="253" t="s">
        <v>57</v>
      </c>
      <c r="N907" s="253" t="s">
        <v>57</v>
      </c>
      <c r="O907" s="253" t="s">
        <v>57</v>
      </c>
      <c r="P907" s="253" t="s">
        <v>57</v>
      </c>
      <c r="Q907" s="253" t="s">
        <v>57</v>
      </c>
      <c r="R907" s="253" t="s">
        <v>57</v>
      </c>
      <c r="S907" s="253" t="s">
        <v>57</v>
      </c>
      <c r="T907" s="253" t="s">
        <v>57</v>
      </c>
      <c r="U907" s="253" t="s">
        <v>57</v>
      </c>
      <c r="V907" s="253" t="s">
        <v>57</v>
      </c>
      <c r="W907" s="253" t="s">
        <v>57</v>
      </c>
      <c r="X907" s="253" t="s">
        <v>57</v>
      </c>
      <c r="Y907" s="253" t="s">
        <v>57</v>
      </c>
      <c r="Z907" s="253" t="s">
        <v>4953</v>
      </c>
      <c r="AA907" s="253" t="s">
        <v>57</v>
      </c>
      <c r="AB907" s="253" t="s">
        <v>57</v>
      </c>
      <c r="AC907" s="253" t="s">
        <v>57</v>
      </c>
      <c r="AD907" s="253" t="s">
        <v>2385</v>
      </c>
      <c r="AE907" s="253" t="s">
        <v>57</v>
      </c>
      <c r="AF907" s="253"/>
      <c r="AG907" s="253" t="s">
        <v>57</v>
      </c>
      <c r="AH907" s="253" t="s">
        <v>57</v>
      </c>
      <c r="AI907" s="253" t="s">
        <v>57</v>
      </c>
      <c r="AJ907" s="253" t="s">
        <v>2385</v>
      </c>
      <c r="AK907" s="253" t="s">
        <v>57</v>
      </c>
      <c r="AL907" s="253" t="s">
        <v>57</v>
      </c>
      <c r="AM907" s="253" t="s">
        <v>57</v>
      </c>
      <c r="AN907" s="253" t="s">
        <v>57</v>
      </c>
      <c r="AO907" s="253" t="s">
        <v>57</v>
      </c>
      <c r="AP907" s="259" t="s">
        <v>4954</v>
      </c>
      <c r="AQ907" s="253" t="s">
        <v>57</v>
      </c>
      <c r="AR907" s="253" t="s">
        <v>57</v>
      </c>
      <c r="AS907" s="253" t="s">
        <v>57</v>
      </c>
      <c r="AT907" s="253" t="s">
        <v>57</v>
      </c>
      <c r="AU907" s="220" t="str">
        <f>IF(OR(AB907="NA"), "NA", IF(OR(AB907="Yes", AB907="yes"), "No", IF(AND(I907="Original", AB907="No"), "?", "")))</f>
        <v>NA</v>
      </c>
    </row>
    <row r="908" spans="1:47">
      <c r="A908" s="220">
        <v>907</v>
      </c>
      <c r="B908" s="253" t="s">
        <v>6836</v>
      </c>
      <c r="C908" s="253" t="s">
        <v>4434</v>
      </c>
      <c r="D908" s="253">
        <v>2024</v>
      </c>
      <c r="E908" s="253" t="s">
        <v>51</v>
      </c>
      <c r="F908" s="253" t="s">
        <v>4955</v>
      </c>
      <c r="G908" s="258" t="s">
        <v>4956</v>
      </c>
      <c r="H908" s="253" t="s">
        <v>4957</v>
      </c>
      <c r="I908" s="253" t="s">
        <v>929</v>
      </c>
      <c r="J908" s="253">
        <v>3</v>
      </c>
      <c r="K908" s="253" t="s">
        <v>62</v>
      </c>
      <c r="L908" s="253" t="s">
        <v>62</v>
      </c>
      <c r="M908" s="253" t="s">
        <v>57</v>
      </c>
      <c r="N908" s="253" t="s">
        <v>57</v>
      </c>
      <c r="O908" s="253" t="s">
        <v>57</v>
      </c>
      <c r="P908" s="253" t="s">
        <v>57</v>
      </c>
      <c r="Q908" s="253" t="s">
        <v>57</v>
      </c>
      <c r="R908" s="253" t="s">
        <v>57</v>
      </c>
      <c r="S908" s="253" t="s">
        <v>57</v>
      </c>
      <c r="T908" s="253" t="s">
        <v>57</v>
      </c>
      <c r="U908" s="253" t="s">
        <v>57</v>
      </c>
      <c r="V908" s="253" t="s">
        <v>57</v>
      </c>
      <c r="W908" s="253" t="s">
        <v>57</v>
      </c>
      <c r="X908" s="253" t="s">
        <v>57</v>
      </c>
      <c r="Y908" s="253" t="s">
        <v>57</v>
      </c>
      <c r="Z908" s="253" t="s">
        <v>4958</v>
      </c>
      <c r="AA908" s="253" t="s">
        <v>57</v>
      </c>
      <c r="AB908" s="253" t="s">
        <v>57</v>
      </c>
      <c r="AC908" s="253" t="s">
        <v>57</v>
      </c>
      <c r="AD908" s="253" t="s">
        <v>2385</v>
      </c>
      <c r="AE908" s="253" t="s">
        <v>57</v>
      </c>
      <c r="AF908" s="253"/>
      <c r="AG908" s="253" t="s">
        <v>57</v>
      </c>
      <c r="AH908" s="253" t="s">
        <v>57</v>
      </c>
      <c r="AI908" s="253" t="s">
        <v>57</v>
      </c>
      <c r="AJ908" s="253" t="s">
        <v>2385</v>
      </c>
      <c r="AK908" s="253" t="s">
        <v>57</v>
      </c>
      <c r="AL908" s="253" t="s">
        <v>57</v>
      </c>
      <c r="AM908" s="253" t="s">
        <v>57</v>
      </c>
      <c r="AN908" s="253" t="s">
        <v>57</v>
      </c>
      <c r="AO908" s="253" t="s">
        <v>57</v>
      </c>
      <c r="AP908" s="259" t="s">
        <v>1998</v>
      </c>
      <c r="AQ908" s="253" t="s">
        <v>57</v>
      </c>
      <c r="AR908" s="253" t="s">
        <v>57</v>
      </c>
      <c r="AS908" s="253" t="s">
        <v>57</v>
      </c>
      <c r="AT908" s="253" t="s">
        <v>57</v>
      </c>
      <c r="AU908" s="220" t="str">
        <f>IF(OR(AB908="NA"), "NA", IF(OR(AB908="Yes", AB908="yes"), "No", IF(AND(I908="Original", AB908="No"), "?", "")))</f>
        <v>NA</v>
      </c>
    </row>
    <row r="909" spans="1:47">
      <c r="A909" s="220">
        <v>908</v>
      </c>
      <c r="B909" s="253" t="s">
        <v>6836</v>
      </c>
      <c r="C909" s="253" t="s">
        <v>4434</v>
      </c>
      <c r="D909" s="253">
        <v>2024</v>
      </c>
      <c r="E909" s="253" t="s">
        <v>51</v>
      </c>
      <c r="F909" s="253" t="s">
        <v>4959</v>
      </c>
      <c r="G909" s="258" t="s">
        <v>4960</v>
      </c>
      <c r="H909" s="253" t="s">
        <v>4961</v>
      </c>
      <c r="I909" s="253" t="s">
        <v>935</v>
      </c>
      <c r="J909" s="253">
        <v>15</v>
      </c>
      <c r="K909" s="253" t="s">
        <v>62</v>
      </c>
      <c r="L909" s="253" t="s">
        <v>62</v>
      </c>
      <c r="M909" s="253" t="s">
        <v>62</v>
      </c>
      <c r="N909" s="253" t="s">
        <v>62</v>
      </c>
      <c r="O909" s="253" t="s">
        <v>57</v>
      </c>
      <c r="P909" s="253" t="s">
        <v>57</v>
      </c>
      <c r="Q909" s="253" t="s">
        <v>57</v>
      </c>
      <c r="R909" s="253" t="s">
        <v>57</v>
      </c>
      <c r="S909" s="253" t="s">
        <v>62</v>
      </c>
      <c r="T909" s="253" t="s">
        <v>57</v>
      </c>
      <c r="U909" s="253" t="s">
        <v>62</v>
      </c>
      <c r="V909" s="253" t="s">
        <v>57</v>
      </c>
      <c r="W909" s="253" t="s">
        <v>62</v>
      </c>
      <c r="X909" s="253" t="s">
        <v>57</v>
      </c>
      <c r="Y909" s="253" t="s">
        <v>57</v>
      </c>
      <c r="Z909" s="253" t="s">
        <v>4962</v>
      </c>
      <c r="AA909" s="253" t="s">
        <v>62</v>
      </c>
      <c r="AB909" s="253" t="s">
        <v>62</v>
      </c>
      <c r="AC909" s="253" t="s">
        <v>57</v>
      </c>
      <c r="AD909" s="253" t="s">
        <v>2385</v>
      </c>
      <c r="AE909" s="253" t="s">
        <v>57</v>
      </c>
      <c r="AF909" s="253"/>
      <c r="AG909" s="253" t="s">
        <v>56</v>
      </c>
      <c r="AH909" s="253">
        <v>155</v>
      </c>
      <c r="AI909" s="253" t="s">
        <v>62</v>
      </c>
      <c r="AJ909" s="253" t="s">
        <v>2385</v>
      </c>
      <c r="AK909" s="253" t="s">
        <v>62</v>
      </c>
      <c r="AL909" s="253" t="s">
        <v>57</v>
      </c>
      <c r="AM909" s="253" t="s">
        <v>57</v>
      </c>
      <c r="AN909" s="253" t="s">
        <v>57</v>
      </c>
      <c r="AO909" s="253" t="s">
        <v>57</v>
      </c>
      <c r="AP909" s="253" t="s">
        <v>4963</v>
      </c>
      <c r="AQ909" s="253" t="s">
        <v>57</v>
      </c>
      <c r="AR909" s="253" t="s">
        <v>57</v>
      </c>
      <c r="AS909" s="253" t="s">
        <v>62</v>
      </c>
      <c r="AT909" s="253" t="s">
        <v>62</v>
      </c>
      <c r="AU909" s="220" t="s">
        <v>62</v>
      </c>
    </row>
    <row r="910" spans="1:47">
      <c r="A910" s="220">
        <v>909</v>
      </c>
      <c r="B910" s="253" t="s">
        <v>6836</v>
      </c>
      <c r="C910" s="253" t="s">
        <v>4434</v>
      </c>
      <c r="D910" s="253">
        <v>2024</v>
      </c>
      <c r="E910" s="253" t="s">
        <v>51</v>
      </c>
      <c r="F910" s="253" t="s">
        <v>4965</v>
      </c>
      <c r="G910" s="258" t="s">
        <v>4966</v>
      </c>
      <c r="H910" s="253" t="s">
        <v>4967</v>
      </c>
      <c r="I910" s="253" t="s">
        <v>935</v>
      </c>
      <c r="J910" s="253">
        <v>15</v>
      </c>
      <c r="K910" s="253" t="s">
        <v>62</v>
      </c>
      <c r="L910" s="253" t="s">
        <v>62</v>
      </c>
      <c r="M910" s="253" t="s">
        <v>62</v>
      </c>
      <c r="N910" s="253" t="s">
        <v>62</v>
      </c>
      <c r="O910" s="253" t="s">
        <v>57</v>
      </c>
      <c r="P910" s="253" t="s">
        <v>57</v>
      </c>
      <c r="Q910" s="253" t="s">
        <v>57</v>
      </c>
      <c r="R910" s="253" t="s">
        <v>57</v>
      </c>
      <c r="S910" s="270" t="s">
        <v>56</v>
      </c>
      <c r="T910" s="270" t="s">
        <v>4968</v>
      </c>
      <c r="U910" s="270" t="s">
        <v>56</v>
      </c>
      <c r="V910" s="253" t="s">
        <v>4969</v>
      </c>
      <c r="W910" s="253" t="s">
        <v>62</v>
      </c>
      <c r="X910" s="253" t="s">
        <v>57</v>
      </c>
      <c r="Y910" s="253" t="s">
        <v>57</v>
      </c>
      <c r="Z910" s="253" t="s">
        <v>4970</v>
      </c>
      <c r="AA910" s="253" t="s">
        <v>62</v>
      </c>
      <c r="AB910" s="253" t="s">
        <v>62</v>
      </c>
      <c r="AC910" s="253" t="s">
        <v>57</v>
      </c>
      <c r="AD910" s="253" t="s">
        <v>2385</v>
      </c>
      <c r="AE910" s="253" t="s">
        <v>57</v>
      </c>
      <c r="AF910" s="253"/>
      <c r="AG910" s="253" t="s">
        <v>56</v>
      </c>
      <c r="AH910" s="253">
        <v>15</v>
      </c>
      <c r="AI910" s="253" t="s">
        <v>62</v>
      </c>
      <c r="AJ910" s="253" t="s">
        <v>2385</v>
      </c>
      <c r="AK910" s="253" t="s">
        <v>62</v>
      </c>
      <c r="AL910" s="253" t="s">
        <v>57</v>
      </c>
      <c r="AM910" s="253" t="s">
        <v>57</v>
      </c>
      <c r="AN910" s="253" t="s">
        <v>57</v>
      </c>
      <c r="AO910" s="253" t="s">
        <v>57</v>
      </c>
      <c r="AP910" s="253" t="s">
        <v>2145</v>
      </c>
      <c r="AQ910" s="253" t="s">
        <v>57</v>
      </c>
      <c r="AR910" s="253" t="s">
        <v>57</v>
      </c>
      <c r="AS910" s="270">
        <v>5</v>
      </c>
      <c r="AT910" s="270">
        <v>10</v>
      </c>
      <c r="AU910" s="220" t="s">
        <v>62</v>
      </c>
    </row>
    <row r="911" spans="1:47">
      <c r="A911" s="220">
        <v>910</v>
      </c>
      <c r="B911" s="253" t="s">
        <v>6836</v>
      </c>
      <c r="C911" s="253" t="s">
        <v>4434</v>
      </c>
      <c r="D911" s="253">
        <v>2024</v>
      </c>
      <c r="E911" s="253" t="s">
        <v>51</v>
      </c>
      <c r="F911" s="253" t="s">
        <v>4971</v>
      </c>
      <c r="G911" s="271" t="s">
        <v>4972</v>
      </c>
      <c r="H911" s="253" t="s">
        <v>4973</v>
      </c>
      <c r="I911" s="253" t="s">
        <v>935</v>
      </c>
      <c r="J911" s="253">
        <v>13</v>
      </c>
      <c r="K911" s="253" t="s">
        <v>62</v>
      </c>
      <c r="L911" s="253" t="s">
        <v>62</v>
      </c>
      <c r="M911" s="253" t="s">
        <v>62</v>
      </c>
      <c r="N911" s="253" t="s">
        <v>62</v>
      </c>
      <c r="O911" s="253" t="s">
        <v>57</v>
      </c>
      <c r="P911" s="253" t="s">
        <v>57</v>
      </c>
      <c r="Q911" s="253" t="s">
        <v>57</v>
      </c>
      <c r="R911" s="253" t="s">
        <v>57</v>
      </c>
      <c r="S911" s="270" t="s">
        <v>56</v>
      </c>
      <c r="T911" s="270" t="s">
        <v>4974</v>
      </c>
      <c r="U911" s="253" t="s">
        <v>62</v>
      </c>
      <c r="V911" s="253" t="s">
        <v>57</v>
      </c>
      <c r="W911" s="253" t="s">
        <v>62</v>
      </c>
      <c r="X911" s="253" t="s">
        <v>57</v>
      </c>
      <c r="Y911" s="253" t="s">
        <v>57</v>
      </c>
      <c r="Z911" s="253" t="s">
        <v>4975</v>
      </c>
      <c r="AA911" s="253" t="s">
        <v>56</v>
      </c>
      <c r="AB911" s="253" t="s">
        <v>56</v>
      </c>
      <c r="AC911" s="253" t="s">
        <v>56</v>
      </c>
      <c r="AD911" s="253" t="s">
        <v>984</v>
      </c>
      <c r="AE911" s="253" t="s">
        <v>57</v>
      </c>
      <c r="AF911" s="253"/>
      <c r="AG911" s="253" t="s">
        <v>56</v>
      </c>
      <c r="AH911" s="253">
        <v>194</v>
      </c>
      <c r="AI911" s="256" t="s">
        <v>56</v>
      </c>
      <c r="AJ911" s="256" t="s">
        <v>4436</v>
      </c>
      <c r="AK911" s="253" t="s">
        <v>62</v>
      </c>
      <c r="AL911" s="253" t="s">
        <v>57</v>
      </c>
      <c r="AM911" s="253" t="s">
        <v>57</v>
      </c>
      <c r="AN911" s="253" t="s">
        <v>57</v>
      </c>
      <c r="AO911" s="253" t="s">
        <v>57</v>
      </c>
      <c r="AP911" s="259" t="s">
        <v>4976</v>
      </c>
      <c r="AQ911" s="253" t="s">
        <v>57</v>
      </c>
      <c r="AR911" s="253" t="s">
        <v>57</v>
      </c>
      <c r="AS911" s="270">
        <v>106</v>
      </c>
      <c r="AT911" s="270">
        <v>88</v>
      </c>
      <c r="AU911" s="220" t="str">
        <f>IF(OR(AB911="NA"), "NA", IF(OR(AB911="Yes", AB911="yes"), "No", IF(AND(I911="Original", AB911="No"), "?", "")))</f>
        <v>No</v>
      </c>
    </row>
    <row r="912" spans="1:47">
      <c r="A912" s="220">
        <v>911</v>
      </c>
      <c r="B912" s="253" t="s">
        <v>6836</v>
      </c>
      <c r="C912" s="253" t="s">
        <v>4434</v>
      </c>
      <c r="D912" s="253">
        <v>2024</v>
      </c>
      <c r="E912" s="253" t="s">
        <v>51</v>
      </c>
      <c r="F912" s="253" t="s">
        <v>4977</v>
      </c>
      <c r="G912" s="258" t="s">
        <v>4978</v>
      </c>
      <c r="H912" s="253" t="s">
        <v>4979</v>
      </c>
      <c r="I912" s="253" t="s">
        <v>1163</v>
      </c>
      <c r="J912" s="253">
        <v>3</v>
      </c>
      <c r="K912" s="253" t="s">
        <v>57</v>
      </c>
      <c r="L912" s="253" t="s">
        <v>57</v>
      </c>
      <c r="M912" s="253" t="s">
        <v>57</v>
      </c>
      <c r="N912" s="253" t="s">
        <v>57</v>
      </c>
      <c r="O912" s="253" t="s">
        <v>57</v>
      </c>
      <c r="P912" s="253" t="s">
        <v>57</v>
      </c>
      <c r="Q912" s="253" t="s">
        <v>57</v>
      </c>
      <c r="R912" s="253" t="s">
        <v>57</v>
      </c>
      <c r="S912" s="253" t="s">
        <v>57</v>
      </c>
      <c r="T912" s="253" t="s">
        <v>57</v>
      </c>
      <c r="U912" s="253" t="s">
        <v>57</v>
      </c>
      <c r="V912" s="253" t="s">
        <v>57</v>
      </c>
      <c r="W912" s="253" t="s">
        <v>57</v>
      </c>
      <c r="X912" s="253" t="s">
        <v>57</v>
      </c>
      <c r="Y912" s="253" t="s">
        <v>57</v>
      </c>
      <c r="Z912" s="258" t="s">
        <v>57</v>
      </c>
      <c r="AA912" s="253" t="s">
        <v>57</v>
      </c>
      <c r="AB912" s="253" t="s">
        <v>57</v>
      </c>
      <c r="AC912" s="253" t="s">
        <v>57</v>
      </c>
      <c r="AD912" s="253" t="s">
        <v>2385</v>
      </c>
      <c r="AE912" s="253" t="s">
        <v>57</v>
      </c>
      <c r="AF912" s="253"/>
      <c r="AG912" s="253" t="s">
        <v>57</v>
      </c>
      <c r="AH912" s="253" t="s">
        <v>57</v>
      </c>
      <c r="AI912" s="253" t="s">
        <v>57</v>
      </c>
      <c r="AJ912" s="253" t="s">
        <v>2385</v>
      </c>
      <c r="AK912" s="253" t="s">
        <v>57</v>
      </c>
      <c r="AL912" s="253" t="s">
        <v>57</v>
      </c>
      <c r="AM912" s="253" t="s">
        <v>57</v>
      </c>
      <c r="AN912" s="253" t="s">
        <v>57</v>
      </c>
      <c r="AO912" s="259" t="s">
        <v>57</v>
      </c>
      <c r="AP912" s="259" t="s">
        <v>57</v>
      </c>
      <c r="AQ912" s="253" t="s">
        <v>57</v>
      </c>
      <c r="AR912" s="253" t="s">
        <v>57</v>
      </c>
      <c r="AS912" s="253" t="s">
        <v>57</v>
      </c>
      <c r="AT912" s="253" t="s">
        <v>57</v>
      </c>
      <c r="AU912" s="220" t="str">
        <f>IF(OR(AB912="NA"), "NA", IF(OR(AB912="Yes", AB912="yes"), "No", IF(AND(I912="Original", AB912="No"), "?", "")))</f>
        <v>NA</v>
      </c>
    </row>
    <row r="913" spans="1:47">
      <c r="A913" s="220">
        <v>912</v>
      </c>
      <c r="B913" s="253" t="s">
        <v>6836</v>
      </c>
      <c r="C913" s="253" t="s">
        <v>4434</v>
      </c>
      <c r="D913" s="253">
        <v>2024</v>
      </c>
      <c r="E913" s="253" t="s">
        <v>51</v>
      </c>
      <c r="F913" s="253" t="s">
        <v>4980</v>
      </c>
      <c r="G913" s="258" t="s">
        <v>4981</v>
      </c>
      <c r="H913" s="253" t="s">
        <v>4982</v>
      </c>
      <c r="I913" s="253" t="s">
        <v>935</v>
      </c>
      <c r="J913" s="253">
        <v>3</v>
      </c>
      <c r="K913" s="253" t="s">
        <v>62</v>
      </c>
      <c r="L913" s="253" t="s">
        <v>62</v>
      </c>
      <c r="M913" s="253" t="s">
        <v>62</v>
      </c>
      <c r="N913" s="253" t="s">
        <v>62</v>
      </c>
      <c r="O913" s="253" t="s">
        <v>57</v>
      </c>
      <c r="P913" s="253" t="s">
        <v>57</v>
      </c>
      <c r="Q913" s="253" t="s">
        <v>57</v>
      </c>
      <c r="R913" s="253" t="s">
        <v>57</v>
      </c>
      <c r="S913" s="253" t="s">
        <v>62</v>
      </c>
      <c r="T913" s="253" t="s">
        <v>57</v>
      </c>
      <c r="U913" s="253" t="s">
        <v>62</v>
      </c>
      <c r="V913" s="253" t="s">
        <v>57</v>
      </c>
      <c r="W913" s="253" t="s">
        <v>62</v>
      </c>
      <c r="X913" s="253" t="s">
        <v>57</v>
      </c>
      <c r="Y913" s="253" t="s">
        <v>57</v>
      </c>
      <c r="Z913" s="258" t="s">
        <v>4983</v>
      </c>
      <c r="AA913" s="253" t="s">
        <v>62</v>
      </c>
      <c r="AB913" s="253" t="s">
        <v>62</v>
      </c>
      <c r="AC913" s="253" t="s">
        <v>57</v>
      </c>
      <c r="AD913" s="253" t="s">
        <v>2385</v>
      </c>
      <c r="AE913" s="253" t="s">
        <v>57</v>
      </c>
      <c r="AF913" s="253"/>
      <c r="AG913" s="253" t="s">
        <v>56</v>
      </c>
      <c r="AH913" s="253">
        <v>20</v>
      </c>
      <c r="AI913" s="253" t="s">
        <v>62</v>
      </c>
      <c r="AJ913" s="253" t="s">
        <v>2385</v>
      </c>
      <c r="AK913" s="253" t="s">
        <v>62</v>
      </c>
      <c r="AL913" s="253" t="s">
        <v>57</v>
      </c>
      <c r="AM913" s="253" t="s">
        <v>57</v>
      </c>
      <c r="AN913" s="253" t="s">
        <v>57</v>
      </c>
      <c r="AO913" s="259" t="s">
        <v>57</v>
      </c>
      <c r="AP913" s="259" t="s">
        <v>4984</v>
      </c>
      <c r="AQ913" s="253" t="s">
        <v>57</v>
      </c>
      <c r="AR913" s="253" t="s">
        <v>57</v>
      </c>
      <c r="AS913" s="253">
        <v>6</v>
      </c>
      <c r="AT913" s="253">
        <v>14</v>
      </c>
      <c r="AU913" s="220" t="s">
        <v>56</v>
      </c>
    </row>
    <row r="914" spans="1:47">
      <c r="A914" s="220">
        <v>913</v>
      </c>
      <c r="B914" s="253" t="s">
        <v>6836</v>
      </c>
      <c r="C914" s="253" t="s">
        <v>4434</v>
      </c>
      <c r="D914" s="253">
        <v>2024</v>
      </c>
      <c r="E914" s="253" t="s">
        <v>51</v>
      </c>
      <c r="F914" s="253" t="s">
        <v>903</v>
      </c>
      <c r="G914" s="258" t="s">
        <v>4985</v>
      </c>
      <c r="H914" s="253" t="s">
        <v>4986</v>
      </c>
      <c r="I914" s="253" t="s">
        <v>975</v>
      </c>
      <c r="J914" s="253">
        <v>15</v>
      </c>
      <c r="K914" s="253" t="s">
        <v>57</v>
      </c>
      <c r="L914" s="253" t="s">
        <v>57</v>
      </c>
      <c r="M914" s="253" t="s">
        <v>57</v>
      </c>
      <c r="N914" s="253" t="s">
        <v>57</v>
      </c>
      <c r="O914" s="253" t="s">
        <v>57</v>
      </c>
      <c r="P914" s="253" t="s">
        <v>57</v>
      </c>
      <c r="Q914" s="253" t="s">
        <v>57</v>
      </c>
      <c r="R914" s="253" t="s">
        <v>57</v>
      </c>
      <c r="S914" s="253" t="s">
        <v>57</v>
      </c>
      <c r="T914" s="253" t="s">
        <v>57</v>
      </c>
      <c r="U914" s="253" t="s">
        <v>57</v>
      </c>
      <c r="V914" s="253" t="s">
        <v>57</v>
      </c>
      <c r="W914" s="253" t="s">
        <v>57</v>
      </c>
      <c r="X914" s="253" t="s">
        <v>57</v>
      </c>
      <c r="Y914" s="253" t="s">
        <v>57</v>
      </c>
      <c r="Z914" s="258" t="s">
        <v>57</v>
      </c>
      <c r="AA914" s="253" t="s">
        <v>57</v>
      </c>
      <c r="AB914" s="253" t="s">
        <v>57</v>
      </c>
      <c r="AC914" s="253" t="s">
        <v>57</v>
      </c>
      <c r="AD914" s="253" t="s">
        <v>2385</v>
      </c>
      <c r="AE914" s="253" t="s">
        <v>57</v>
      </c>
      <c r="AF914" s="253"/>
      <c r="AG914" s="253" t="s">
        <v>57</v>
      </c>
      <c r="AH914" s="253" t="s">
        <v>57</v>
      </c>
      <c r="AI914" s="253" t="s">
        <v>57</v>
      </c>
      <c r="AJ914" s="253" t="s">
        <v>2385</v>
      </c>
      <c r="AK914" s="253" t="s">
        <v>57</v>
      </c>
      <c r="AL914" s="253" t="s">
        <v>57</v>
      </c>
      <c r="AM914" s="253" t="s">
        <v>57</v>
      </c>
      <c r="AN914" s="253" t="s">
        <v>57</v>
      </c>
      <c r="AO914" s="253" t="s">
        <v>57</v>
      </c>
      <c r="AP914" s="259" t="s">
        <v>57</v>
      </c>
      <c r="AQ914" s="253" t="s">
        <v>57</v>
      </c>
      <c r="AR914" s="253" t="s">
        <v>57</v>
      </c>
      <c r="AS914" s="253" t="s">
        <v>57</v>
      </c>
      <c r="AT914" s="253" t="s">
        <v>57</v>
      </c>
      <c r="AU914" s="220" t="str">
        <f t="shared" ref="AU914:AU920" si="41">IF(OR(AB914="NA"), "NA", IF(OR(AB914="Yes", AB914="yes"), "No", IF(AND(I914="Original", AB914="No"), "?", "")))</f>
        <v>NA</v>
      </c>
    </row>
    <row r="915" spans="1:47">
      <c r="A915" s="220">
        <v>914</v>
      </c>
      <c r="B915" s="253" t="s">
        <v>6836</v>
      </c>
      <c r="C915" s="253" t="s">
        <v>4434</v>
      </c>
      <c r="D915" s="253">
        <v>2024</v>
      </c>
      <c r="E915" s="253" t="s">
        <v>51</v>
      </c>
      <c r="F915" s="253" t="s">
        <v>4987</v>
      </c>
      <c r="G915" s="258" t="s">
        <v>4988</v>
      </c>
      <c r="H915" s="253" t="s">
        <v>4989</v>
      </c>
      <c r="I915" s="253" t="s">
        <v>4421</v>
      </c>
      <c r="J915" s="253">
        <v>25</v>
      </c>
      <c r="K915" s="253" t="s">
        <v>57</v>
      </c>
      <c r="L915" s="253" t="s">
        <v>57</v>
      </c>
      <c r="M915" s="253" t="s">
        <v>57</v>
      </c>
      <c r="N915" s="253" t="s">
        <v>57</v>
      </c>
      <c r="O915" s="253" t="s">
        <v>57</v>
      </c>
      <c r="P915" s="253" t="s">
        <v>57</v>
      </c>
      <c r="Q915" s="253" t="s">
        <v>57</v>
      </c>
      <c r="R915" s="253" t="s">
        <v>57</v>
      </c>
      <c r="S915" s="253" t="s">
        <v>57</v>
      </c>
      <c r="T915" s="253" t="s">
        <v>57</v>
      </c>
      <c r="U915" s="253" t="s">
        <v>57</v>
      </c>
      <c r="V915" s="258" t="s">
        <v>57</v>
      </c>
      <c r="W915" s="253" t="s">
        <v>57</v>
      </c>
      <c r="X915" s="253" t="s">
        <v>57</v>
      </c>
      <c r="Y915" s="253" t="s">
        <v>57</v>
      </c>
      <c r="Z915" s="253" t="s">
        <v>57</v>
      </c>
      <c r="AA915" s="253" t="s">
        <v>57</v>
      </c>
      <c r="AB915" s="253" t="s">
        <v>57</v>
      </c>
      <c r="AC915" s="253" t="s">
        <v>57</v>
      </c>
      <c r="AD915" s="253" t="s">
        <v>2385</v>
      </c>
      <c r="AE915" s="253" t="s">
        <v>57</v>
      </c>
      <c r="AF915" s="253"/>
      <c r="AG915" s="253" t="s">
        <v>57</v>
      </c>
      <c r="AH915" s="253" t="s">
        <v>57</v>
      </c>
      <c r="AI915" s="253" t="s">
        <v>57</v>
      </c>
      <c r="AJ915" s="253" t="s">
        <v>2385</v>
      </c>
      <c r="AK915" s="253" t="s">
        <v>57</v>
      </c>
      <c r="AL915" s="253" t="s">
        <v>57</v>
      </c>
      <c r="AM915" s="253" t="s">
        <v>57</v>
      </c>
      <c r="AN915" s="253" t="s">
        <v>57</v>
      </c>
      <c r="AO915" s="253" t="s">
        <v>57</v>
      </c>
      <c r="AP915" s="259" t="s">
        <v>57</v>
      </c>
      <c r="AQ915" s="253" t="s">
        <v>57</v>
      </c>
      <c r="AR915" s="253" t="s">
        <v>57</v>
      </c>
      <c r="AS915" s="253" t="s">
        <v>57</v>
      </c>
      <c r="AT915" s="253" t="s">
        <v>57</v>
      </c>
      <c r="AU915" s="220" t="str">
        <f t="shared" si="41"/>
        <v>NA</v>
      </c>
    </row>
    <row r="916" spans="1:47">
      <c r="A916" s="220">
        <v>915</v>
      </c>
      <c r="B916" s="253" t="s">
        <v>6836</v>
      </c>
      <c r="C916" s="253" t="s">
        <v>4434</v>
      </c>
      <c r="D916" s="253">
        <v>2024</v>
      </c>
      <c r="E916" s="253" t="s">
        <v>51</v>
      </c>
      <c r="F916" s="253" t="s">
        <v>4990</v>
      </c>
      <c r="G916" s="258" t="s">
        <v>4991</v>
      </c>
      <c r="H916" s="261" t="s">
        <v>4992</v>
      </c>
      <c r="I916" s="253" t="s">
        <v>4421</v>
      </c>
      <c r="J916" s="253">
        <v>25</v>
      </c>
      <c r="K916" s="253" t="s">
        <v>57</v>
      </c>
      <c r="L916" s="253" t="s">
        <v>57</v>
      </c>
      <c r="M916" s="253" t="s">
        <v>57</v>
      </c>
      <c r="N916" s="253" t="s">
        <v>57</v>
      </c>
      <c r="O916" s="253" t="s">
        <v>57</v>
      </c>
      <c r="P916" s="253" t="s">
        <v>57</v>
      </c>
      <c r="Q916" s="253" t="s">
        <v>57</v>
      </c>
      <c r="R916" s="253" t="s">
        <v>57</v>
      </c>
      <c r="S916" s="253" t="s">
        <v>57</v>
      </c>
      <c r="T916" s="253" t="s">
        <v>57</v>
      </c>
      <c r="U916" s="253" t="s">
        <v>57</v>
      </c>
      <c r="V916" s="253" t="s">
        <v>57</v>
      </c>
      <c r="W916" s="253" t="s">
        <v>57</v>
      </c>
      <c r="X916" s="253" t="s">
        <v>57</v>
      </c>
      <c r="Y916" s="253" t="s">
        <v>57</v>
      </c>
      <c r="Z916" s="258" t="s">
        <v>57</v>
      </c>
      <c r="AA916" s="253" t="s">
        <v>57</v>
      </c>
      <c r="AB916" s="253" t="s">
        <v>57</v>
      </c>
      <c r="AC916" s="253" t="s">
        <v>57</v>
      </c>
      <c r="AD916" s="253" t="s">
        <v>2385</v>
      </c>
      <c r="AE916" s="253" t="s">
        <v>57</v>
      </c>
      <c r="AF916" s="253"/>
      <c r="AG916" s="253" t="s">
        <v>57</v>
      </c>
      <c r="AH916" s="253" t="s">
        <v>57</v>
      </c>
      <c r="AI916" s="253" t="s">
        <v>57</v>
      </c>
      <c r="AJ916" s="253" t="s">
        <v>2385</v>
      </c>
      <c r="AK916" s="253" t="s">
        <v>57</v>
      </c>
      <c r="AL916" s="253" t="s">
        <v>57</v>
      </c>
      <c r="AM916" s="253" t="s">
        <v>57</v>
      </c>
      <c r="AN916" s="253" t="s">
        <v>57</v>
      </c>
      <c r="AO916" s="264" t="s">
        <v>57</v>
      </c>
      <c r="AP916" s="259" t="s">
        <v>57</v>
      </c>
      <c r="AQ916" s="253" t="s">
        <v>57</v>
      </c>
      <c r="AR916" s="253" t="s">
        <v>57</v>
      </c>
      <c r="AS916" s="253" t="s">
        <v>57</v>
      </c>
      <c r="AT916" s="253" t="s">
        <v>57</v>
      </c>
      <c r="AU916" s="220" t="str">
        <f t="shared" si="41"/>
        <v>NA</v>
      </c>
    </row>
    <row r="917" spans="1:47">
      <c r="A917" s="220">
        <v>916</v>
      </c>
      <c r="B917" s="253" t="s">
        <v>6836</v>
      </c>
      <c r="C917" s="253" t="s">
        <v>4434</v>
      </c>
      <c r="D917" s="253">
        <v>2024</v>
      </c>
      <c r="E917" s="253" t="s">
        <v>51</v>
      </c>
      <c r="F917" s="253" t="s">
        <v>252</v>
      </c>
      <c r="G917" s="258" t="s">
        <v>4993</v>
      </c>
      <c r="H917" s="253" t="s">
        <v>4994</v>
      </c>
      <c r="I917" s="253" t="s">
        <v>4421</v>
      </c>
      <c r="J917" s="253">
        <v>25</v>
      </c>
      <c r="K917" s="253" t="s">
        <v>57</v>
      </c>
      <c r="L917" s="253" t="s">
        <v>57</v>
      </c>
      <c r="M917" s="253" t="s">
        <v>57</v>
      </c>
      <c r="N917" s="253" t="s">
        <v>57</v>
      </c>
      <c r="O917" s="253" t="s">
        <v>57</v>
      </c>
      <c r="P917" s="253" t="s">
        <v>57</v>
      </c>
      <c r="Q917" s="253" t="s">
        <v>57</v>
      </c>
      <c r="R917" s="253" t="s">
        <v>57</v>
      </c>
      <c r="S917" s="253" t="s">
        <v>57</v>
      </c>
      <c r="T917" s="253" t="s">
        <v>57</v>
      </c>
      <c r="U917" s="253" t="s">
        <v>57</v>
      </c>
      <c r="V917" s="253" t="s">
        <v>57</v>
      </c>
      <c r="W917" s="253" t="s">
        <v>57</v>
      </c>
      <c r="X917" s="253" t="s">
        <v>57</v>
      </c>
      <c r="Y917" s="253" t="s">
        <v>57</v>
      </c>
      <c r="Z917" s="253" t="s">
        <v>57</v>
      </c>
      <c r="AA917" s="253" t="s">
        <v>57</v>
      </c>
      <c r="AB917" s="253" t="s">
        <v>57</v>
      </c>
      <c r="AC917" s="253" t="s">
        <v>57</v>
      </c>
      <c r="AD917" s="253" t="s">
        <v>2385</v>
      </c>
      <c r="AE917" s="253" t="s">
        <v>57</v>
      </c>
      <c r="AF917" s="253"/>
      <c r="AG917" s="253" t="s">
        <v>57</v>
      </c>
      <c r="AH917" s="253" t="s">
        <v>57</v>
      </c>
      <c r="AI917" s="253" t="s">
        <v>57</v>
      </c>
      <c r="AJ917" s="253" t="s">
        <v>2385</v>
      </c>
      <c r="AK917" s="253" t="s">
        <v>57</v>
      </c>
      <c r="AL917" s="253" t="s">
        <v>57</v>
      </c>
      <c r="AM917" s="253" t="s">
        <v>57</v>
      </c>
      <c r="AN917" s="253" t="s">
        <v>57</v>
      </c>
      <c r="AO917" s="253" t="s">
        <v>57</v>
      </c>
      <c r="AP917" s="264" t="s">
        <v>57</v>
      </c>
      <c r="AQ917" s="253" t="s">
        <v>57</v>
      </c>
      <c r="AR917" s="253" t="s">
        <v>57</v>
      </c>
      <c r="AS917" s="253" t="s">
        <v>57</v>
      </c>
      <c r="AT917" s="253" t="s">
        <v>57</v>
      </c>
      <c r="AU917" s="220" t="str">
        <f t="shared" si="41"/>
        <v>NA</v>
      </c>
    </row>
    <row r="918" spans="1:47">
      <c r="A918" s="220">
        <v>917</v>
      </c>
      <c r="B918" s="253" t="s">
        <v>6836</v>
      </c>
      <c r="C918" s="253" t="s">
        <v>4434</v>
      </c>
      <c r="D918" s="253">
        <v>2024</v>
      </c>
      <c r="E918" s="253" t="s">
        <v>121</v>
      </c>
      <c r="F918" s="253" t="s">
        <v>4995</v>
      </c>
      <c r="G918" s="258" t="s">
        <v>4996</v>
      </c>
      <c r="H918" s="253" t="s">
        <v>4997</v>
      </c>
      <c r="I918" s="253" t="s">
        <v>929</v>
      </c>
      <c r="J918" s="253">
        <v>14</v>
      </c>
      <c r="K918" s="253" t="s">
        <v>56</v>
      </c>
      <c r="L918" s="253" t="s">
        <v>56</v>
      </c>
      <c r="M918" s="253" t="s">
        <v>57</v>
      </c>
      <c r="N918" s="253" t="s">
        <v>57</v>
      </c>
      <c r="O918" s="253" t="s">
        <v>57</v>
      </c>
      <c r="P918" s="253" t="s">
        <v>57</v>
      </c>
      <c r="Q918" s="253" t="s">
        <v>57</v>
      </c>
      <c r="R918" s="253" t="s">
        <v>57</v>
      </c>
      <c r="S918" s="253" t="s">
        <v>57</v>
      </c>
      <c r="T918" s="253" t="s">
        <v>57</v>
      </c>
      <c r="U918" s="253" t="s">
        <v>57</v>
      </c>
      <c r="V918" s="253" t="s">
        <v>57</v>
      </c>
      <c r="W918" s="253" t="s">
        <v>57</v>
      </c>
      <c r="X918" s="253" t="s">
        <v>57</v>
      </c>
      <c r="Y918" s="253" t="s">
        <v>57</v>
      </c>
      <c r="Z918" s="253" t="s">
        <v>4998</v>
      </c>
      <c r="AA918" s="253" t="s">
        <v>57</v>
      </c>
      <c r="AB918" s="253" t="s">
        <v>57</v>
      </c>
      <c r="AC918" s="253" t="s">
        <v>57</v>
      </c>
      <c r="AD918" s="253" t="s">
        <v>2385</v>
      </c>
      <c r="AE918" s="253" t="s">
        <v>57</v>
      </c>
      <c r="AF918" s="253"/>
      <c r="AG918" s="253" t="s">
        <v>57</v>
      </c>
      <c r="AH918" s="253" t="s">
        <v>57</v>
      </c>
      <c r="AI918" s="253" t="s">
        <v>57</v>
      </c>
      <c r="AJ918" s="253" t="s">
        <v>2385</v>
      </c>
      <c r="AK918" s="253" t="s">
        <v>57</v>
      </c>
      <c r="AL918" s="253" t="s">
        <v>57</v>
      </c>
      <c r="AM918" s="253" t="s">
        <v>57</v>
      </c>
      <c r="AN918" s="253" t="s">
        <v>57</v>
      </c>
      <c r="AO918" s="253" t="s">
        <v>57</v>
      </c>
      <c r="AP918" s="264" t="s">
        <v>4999</v>
      </c>
      <c r="AQ918" s="253" t="s">
        <v>57</v>
      </c>
      <c r="AR918" s="253" t="s">
        <v>57</v>
      </c>
      <c r="AS918" s="253" t="s">
        <v>57</v>
      </c>
      <c r="AT918" s="253" t="s">
        <v>57</v>
      </c>
      <c r="AU918" s="220" t="str">
        <f t="shared" si="41"/>
        <v>NA</v>
      </c>
    </row>
    <row r="919" spans="1:47">
      <c r="A919" s="220">
        <v>918</v>
      </c>
      <c r="B919" s="253" t="s">
        <v>6836</v>
      </c>
      <c r="C919" s="253" t="s">
        <v>4434</v>
      </c>
      <c r="D919" s="253">
        <v>2024</v>
      </c>
      <c r="E919" s="253" t="s">
        <v>121</v>
      </c>
      <c r="F919" s="253" t="s">
        <v>5000</v>
      </c>
      <c r="G919" s="258" t="s">
        <v>5001</v>
      </c>
      <c r="H919" s="253" t="s">
        <v>5002</v>
      </c>
      <c r="I919" s="253" t="s">
        <v>929</v>
      </c>
      <c r="J919" s="253">
        <v>14</v>
      </c>
      <c r="K919" s="253" t="s">
        <v>56</v>
      </c>
      <c r="L919" s="253" t="s">
        <v>56</v>
      </c>
      <c r="M919" s="253" t="s">
        <v>57</v>
      </c>
      <c r="N919" s="253" t="s">
        <v>57</v>
      </c>
      <c r="O919" s="253" t="s">
        <v>57</v>
      </c>
      <c r="P919" s="253" t="s">
        <v>57</v>
      </c>
      <c r="Q919" s="253" t="s">
        <v>57</v>
      </c>
      <c r="R919" s="253" t="s">
        <v>57</v>
      </c>
      <c r="S919" s="253" t="s">
        <v>57</v>
      </c>
      <c r="T919" s="253" t="s">
        <v>57</v>
      </c>
      <c r="U919" s="253" t="s">
        <v>57</v>
      </c>
      <c r="V919" s="253" t="s">
        <v>57</v>
      </c>
      <c r="W919" s="253" t="s">
        <v>57</v>
      </c>
      <c r="X919" s="253" t="s">
        <v>57</v>
      </c>
      <c r="Y919" s="253" t="s">
        <v>57</v>
      </c>
      <c r="Z919" s="253" t="s">
        <v>5003</v>
      </c>
      <c r="AA919" s="253" t="s">
        <v>57</v>
      </c>
      <c r="AB919" s="253" t="s">
        <v>57</v>
      </c>
      <c r="AC919" s="253" t="s">
        <v>57</v>
      </c>
      <c r="AD919" s="253" t="s">
        <v>2385</v>
      </c>
      <c r="AE919" s="253" t="s">
        <v>57</v>
      </c>
      <c r="AF919" s="253"/>
      <c r="AG919" s="253" t="s">
        <v>57</v>
      </c>
      <c r="AH919" s="253" t="s">
        <v>57</v>
      </c>
      <c r="AI919" s="253" t="s">
        <v>57</v>
      </c>
      <c r="AJ919" s="253" t="s">
        <v>2385</v>
      </c>
      <c r="AK919" s="253" t="s">
        <v>57</v>
      </c>
      <c r="AL919" s="253" t="s">
        <v>57</v>
      </c>
      <c r="AM919" s="253" t="s">
        <v>57</v>
      </c>
      <c r="AN919" s="253" t="s">
        <v>57</v>
      </c>
      <c r="AO919" s="253" t="s">
        <v>57</v>
      </c>
      <c r="AP919" s="259" t="s">
        <v>4963</v>
      </c>
      <c r="AQ919" s="253" t="s">
        <v>57</v>
      </c>
      <c r="AR919" s="253" t="s">
        <v>57</v>
      </c>
      <c r="AS919" s="253" t="s">
        <v>57</v>
      </c>
      <c r="AT919" s="253" t="s">
        <v>57</v>
      </c>
      <c r="AU919" s="220" t="str">
        <f t="shared" si="41"/>
        <v>NA</v>
      </c>
    </row>
    <row r="920" spans="1:47">
      <c r="A920" s="220">
        <v>919</v>
      </c>
      <c r="B920" s="253" t="s">
        <v>6836</v>
      </c>
      <c r="C920" s="253" t="s">
        <v>4434</v>
      </c>
      <c r="D920" s="253">
        <v>2024</v>
      </c>
      <c r="E920" s="253" t="s">
        <v>121</v>
      </c>
      <c r="F920" s="253" t="s">
        <v>5004</v>
      </c>
      <c r="G920" s="258" t="s">
        <v>5005</v>
      </c>
      <c r="H920" s="265"/>
      <c r="I920" s="253" t="s">
        <v>929</v>
      </c>
      <c r="J920" s="253">
        <v>14</v>
      </c>
      <c r="K920" s="253" t="s">
        <v>56</v>
      </c>
      <c r="L920" s="253" t="s">
        <v>56</v>
      </c>
      <c r="M920" s="253" t="s">
        <v>57</v>
      </c>
      <c r="N920" s="253" t="s">
        <v>57</v>
      </c>
      <c r="O920" s="253" t="s">
        <v>57</v>
      </c>
      <c r="P920" s="253" t="s">
        <v>57</v>
      </c>
      <c r="Q920" s="253" t="s">
        <v>57</v>
      </c>
      <c r="R920" s="253" t="s">
        <v>57</v>
      </c>
      <c r="S920" s="253" t="s">
        <v>57</v>
      </c>
      <c r="T920" s="253" t="s">
        <v>57</v>
      </c>
      <c r="U920" s="253" t="s">
        <v>57</v>
      </c>
      <c r="V920" s="253" t="s">
        <v>57</v>
      </c>
      <c r="W920" s="253" t="s">
        <v>57</v>
      </c>
      <c r="X920" s="253" t="s">
        <v>57</v>
      </c>
      <c r="Y920" s="253" t="s">
        <v>57</v>
      </c>
      <c r="Z920" s="253" t="s">
        <v>5006</v>
      </c>
      <c r="AA920" s="253" t="s">
        <v>57</v>
      </c>
      <c r="AB920" s="253" t="s">
        <v>57</v>
      </c>
      <c r="AC920" s="253" t="s">
        <v>57</v>
      </c>
      <c r="AD920" s="253" t="s">
        <v>2385</v>
      </c>
      <c r="AE920" s="253" t="s">
        <v>57</v>
      </c>
      <c r="AF920" s="253"/>
      <c r="AG920" s="253" t="s">
        <v>57</v>
      </c>
      <c r="AH920" s="253" t="s">
        <v>57</v>
      </c>
      <c r="AI920" s="253" t="s">
        <v>57</v>
      </c>
      <c r="AJ920" s="253" t="s">
        <v>2385</v>
      </c>
      <c r="AK920" s="253" t="s">
        <v>57</v>
      </c>
      <c r="AL920" s="253" t="s">
        <v>57</v>
      </c>
      <c r="AM920" s="253" t="s">
        <v>57</v>
      </c>
      <c r="AN920" s="253" t="s">
        <v>57</v>
      </c>
      <c r="AO920" s="253" t="s">
        <v>57</v>
      </c>
      <c r="AP920" s="264" t="s">
        <v>5007</v>
      </c>
      <c r="AQ920" s="253" t="s">
        <v>57</v>
      </c>
      <c r="AR920" s="253" t="s">
        <v>57</v>
      </c>
      <c r="AS920" s="253" t="s">
        <v>57</v>
      </c>
      <c r="AT920" s="253" t="s">
        <v>57</v>
      </c>
      <c r="AU920" s="220" t="str">
        <f t="shared" si="41"/>
        <v>NA</v>
      </c>
    </row>
    <row r="921" spans="1:47">
      <c r="A921" s="220">
        <v>920</v>
      </c>
      <c r="B921" s="253" t="s">
        <v>6836</v>
      </c>
      <c r="C921" s="253" t="s">
        <v>4434</v>
      </c>
      <c r="D921" s="253">
        <v>2024</v>
      </c>
      <c r="E921" s="253" t="s">
        <v>121</v>
      </c>
      <c r="F921" s="253" t="s">
        <v>5008</v>
      </c>
      <c r="G921" s="271" t="s">
        <v>5009</v>
      </c>
      <c r="H921" s="253" t="s">
        <v>5010</v>
      </c>
      <c r="I921" s="253" t="s">
        <v>935</v>
      </c>
      <c r="J921" s="253">
        <v>15</v>
      </c>
      <c r="K921" s="253" t="s">
        <v>62</v>
      </c>
      <c r="L921" s="253" t="s">
        <v>62</v>
      </c>
      <c r="M921" s="253" t="s">
        <v>62</v>
      </c>
      <c r="N921" s="253" t="s">
        <v>62</v>
      </c>
      <c r="O921" s="253" t="s">
        <v>57</v>
      </c>
      <c r="P921" s="253" t="s">
        <v>57</v>
      </c>
      <c r="Q921" s="253" t="s">
        <v>57</v>
      </c>
      <c r="R921" s="253" t="s">
        <v>57</v>
      </c>
      <c r="S921" s="253" t="s">
        <v>62</v>
      </c>
      <c r="T921" s="253" t="s">
        <v>57</v>
      </c>
      <c r="U921" s="270" t="s">
        <v>56</v>
      </c>
      <c r="V921" s="253" t="s">
        <v>5011</v>
      </c>
      <c r="W921" s="253" t="s">
        <v>62</v>
      </c>
      <c r="X921" s="253" t="s">
        <v>57</v>
      </c>
      <c r="Y921" s="253" t="s">
        <v>57</v>
      </c>
      <c r="Z921" s="253" t="s">
        <v>5012</v>
      </c>
      <c r="AA921" s="253" t="s">
        <v>62</v>
      </c>
      <c r="AB921" s="253" t="s">
        <v>62</v>
      </c>
      <c r="AC921" s="253" t="s">
        <v>57</v>
      </c>
      <c r="AD921" s="253" t="s">
        <v>2385</v>
      </c>
      <c r="AE921" s="253" t="s">
        <v>57</v>
      </c>
      <c r="AF921" s="253"/>
      <c r="AG921" s="270" t="s">
        <v>56</v>
      </c>
      <c r="AH921" s="270">
        <v>7</v>
      </c>
      <c r="AI921" s="253" t="s">
        <v>62</v>
      </c>
      <c r="AJ921" s="253" t="s">
        <v>2385</v>
      </c>
      <c r="AK921" s="253" t="s">
        <v>62</v>
      </c>
      <c r="AL921" s="253" t="s">
        <v>57</v>
      </c>
      <c r="AM921" s="253" t="s">
        <v>57</v>
      </c>
      <c r="AN921" s="253" t="s">
        <v>57</v>
      </c>
      <c r="AO921" s="253" t="s">
        <v>57</v>
      </c>
      <c r="AP921" s="264" t="s">
        <v>5013</v>
      </c>
      <c r="AQ921" s="253" t="s">
        <v>57</v>
      </c>
      <c r="AR921" s="253" t="s">
        <v>57</v>
      </c>
      <c r="AS921" s="253" t="s">
        <v>62</v>
      </c>
      <c r="AT921" s="253" t="s">
        <v>62</v>
      </c>
      <c r="AU921" s="253" t="s">
        <v>56</v>
      </c>
    </row>
    <row r="922" spans="1:47">
      <c r="A922" s="220">
        <v>921</v>
      </c>
      <c r="B922" s="253" t="s">
        <v>6836</v>
      </c>
      <c r="C922" s="253" t="s">
        <v>4434</v>
      </c>
      <c r="D922" s="253">
        <v>2024</v>
      </c>
      <c r="E922" s="253" t="s">
        <v>121</v>
      </c>
      <c r="F922" s="253" t="s">
        <v>5014</v>
      </c>
      <c r="G922" s="271" t="s">
        <v>5015</v>
      </c>
      <c r="H922" s="261" t="s">
        <v>5016</v>
      </c>
      <c r="I922" s="253" t="s">
        <v>935</v>
      </c>
      <c r="J922" s="253">
        <v>14</v>
      </c>
      <c r="K922" s="253" t="s">
        <v>62</v>
      </c>
      <c r="L922" s="253" t="s">
        <v>62</v>
      </c>
      <c r="M922" s="253" t="s">
        <v>62</v>
      </c>
      <c r="N922" s="253" t="s">
        <v>56</v>
      </c>
      <c r="O922" s="253">
        <v>1</v>
      </c>
      <c r="P922" s="253" t="s">
        <v>170</v>
      </c>
      <c r="Q922" s="253" t="s">
        <v>5017</v>
      </c>
      <c r="R922" s="253" t="s">
        <v>5018</v>
      </c>
      <c r="S922" s="253" t="s">
        <v>56</v>
      </c>
      <c r="T922" s="253" t="s">
        <v>5019</v>
      </c>
      <c r="U922" s="253" t="s">
        <v>56</v>
      </c>
      <c r="V922" s="253" t="s">
        <v>5020</v>
      </c>
      <c r="W922" s="253" t="s">
        <v>62</v>
      </c>
      <c r="X922" s="253" t="s">
        <v>57</v>
      </c>
      <c r="Y922" s="253" t="s">
        <v>57</v>
      </c>
      <c r="Z922" s="258" t="s">
        <v>5021</v>
      </c>
      <c r="AA922" s="253" t="s">
        <v>56</v>
      </c>
      <c r="AB922" s="253" t="s">
        <v>56</v>
      </c>
      <c r="AC922" s="253" t="s">
        <v>56</v>
      </c>
      <c r="AD922" s="270" t="s">
        <v>962</v>
      </c>
      <c r="AE922" s="253" t="s">
        <v>5022</v>
      </c>
      <c r="AF922" s="253"/>
      <c r="AG922" s="253" t="s">
        <v>56</v>
      </c>
      <c r="AH922" s="253">
        <v>31</v>
      </c>
      <c r="AI922" s="270" t="s">
        <v>56</v>
      </c>
      <c r="AJ922" s="270" t="s">
        <v>174</v>
      </c>
      <c r="AK922" s="253" t="s">
        <v>62</v>
      </c>
      <c r="AL922" s="253" t="s">
        <v>57</v>
      </c>
      <c r="AM922" s="253" t="s">
        <v>57</v>
      </c>
      <c r="AN922" s="253" t="s">
        <v>57</v>
      </c>
      <c r="AO922" s="253" t="s">
        <v>57</v>
      </c>
      <c r="AP922" s="264" t="s">
        <v>5023</v>
      </c>
      <c r="AQ922" s="253" t="s">
        <v>57</v>
      </c>
      <c r="AR922" s="253" t="s">
        <v>57</v>
      </c>
      <c r="AS922" s="253">
        <v>9</v>
      </c>
      <c r="AT922" s="253">
        <v>22</v>
      </c>
      <c r="AU922" s="220" t="str">
        <f t="shared" ref="AU922:AU932" si="42">IF(AB922="Yes", "No", "")</f>
        <v>No</v>
      </c>
    </row>
    <row r="923" spans="1:47">
      <c r="A923" s="220">
        <v>922</v>
      </c>
      <c r="B923" s="253" t="s">
        <v>6836</v>
      </c>
      <c r="C923" s="253" t="s">
        <v>4434</v>
      </c>
      <c r="D923" s="253">
        <v>2024</v>
      </c>
      <c r="E923" s="253" t="s">
        <v>121</v>
      </c>
      <c r="F923" s="253" t="s">
        <v>5024</v>
      </c>
      <c r="G923" s="253" t="s">
        <v>5025</v>
      </c>
      <c r="H923" s="253" t="s">
        <v>5026</v>
      </c>
      <c r="I923" s="253" t="s">
        <v>935</v>
      </c>
      <c r="J923" s="253">
        <v>6</v>
      </c>
      <c r="K923" s="253" t="s">
        <v>62</v>
      </c>
      <c r="L923" s="253" t="s">
        <v>62</v>
      </c>
      <c r="M923" s="253" t="s">
        <v>62</v>
      </c>
      <c r="N923" s="253" t="s">
        <v>62</v>
      </c>
      <c r="O923" s="253" t="s">
        <v>57</v>
      </c>
      <c r="P923" s="253" t="s">
        <v>57</v>
      </c>
      <c r="Q923" s="253" t="s">
        <v>57</v>
      </c>
      <c r="R923" s="253" t="s">
        <v>57</v>
      </c>
      <c r="S923" s="253" t="s">
        <v>62</v>
      </c>
      <c r="T923" s="253" t="s">
        <v>57</v>
      </c>
      <c r="U923" s="253" t="s">
        <v>62</v>
      </c>
      <c r="V923" s="258" t="s">
        <v>57</v>
      </c>
      <c r="W923" s="253" t="s">
        <v>62</v>
      </c>
      <c r="X923" s="253" t="s">
        <v>57</v>
      </c>
      <c r="Y923" s="253" t="s">
        <v>57</v>
      </c>
      <c r="Z923" s="258" t="s">
        <v>5027</v>
      </c>
      <c r="AA923" s="253" t="s">
        <v>62</v>
      </c>
      <c r="AB923" s="253" t="s">
        <v>62</v>
      </c>
      <c r="AC923" s="253" t="s">
        <v>57</v>
      </c>
      <c r="AD923" s="253" t="s">
        <v>2385</v>
      </c>
      <c r="AE923" s="253" t="s">
        <v>57</v>
      </c>
      <c r="AF923" s="253"/>
      <c r="AG923" s="253" t="s">
        <v>56</v>
      </c>
      <c r="AH923" s="253">
        <v>15</v>
      </c>
      <c r="AI923" s="253" t="s">
        <v>62</v>
      </c>
      <c r="AJ923" s="253" t="s">
        <v>2385</v>
      </c>
      <c r="AK923" s="253" t="s">
        <v>62</v>
      </c>
      <c r="AL923" s="253" t="s">
        <v>57</v>
      </c>
      <c r="AM923" s="253" t="s">
        <v>57</v>
      </c>
      <c r="AN923" s="253" t="s">
        <v>57</v>
      </c>
      <c r="AO923" s="253" t="s">
        <v>57</v>
      </c>
      <c r="AP923" s="264" t="s">
        <v>5028</v>
      </c>
      <c r="AQ923" s="253" t="s">
        <v>57</v>
      </c>
      <c r="AR923" s="253" t="s">
        <v>57</v>
      </c>
      <c r="AS923" s="253">
        <v>10</v>
      </c>
      <c r="AT923" s="253">
        <v>5</v>
      </c>
      <c r="AU923" s="253" t="s">
        <v>56</v>
      </c>
    </row>
    <row r="924" spans="1:47">
      <c r="A924" s="220">
        <v>923</v>
      </c>
      <c r="B924" s="253" t="s">
        <v>6836</v>
      </c>
      <c r="C924" s="253" t="s">
        <v>4434</v>
      </c>
      <c r="D924" s="253">
        <v>2024</v>
      </c>
      <c r="E924" s="253" t="s">
        <v>121</v>
      </c>
      <c r="F924" s="253" t="s">
        <v>5029</v>
      </c>
      <c r="G924" s="271" t="s">
        <v>5030</v>
      </c>
      <c r="H924" s="261" t="s">
        <v>5031</v>
      </c>
      <c r="I924" s="253" t="s">
        <v>935</v>
      </c>
      <c r="J924" s="253">
        <v>14</v>
      </c>
      <c r="K924" s="253" t="s">
        <v>62</v>
      </c>
      <c r="L924" s="253" t="s">
        <v>62</v>
      </c>
      <c r="M924" s="253" t="s">
        <v>62</v>
      </c>
      <c r="N924" s="253" t="s">
        <v>62</v>
      </c>
      <c r="O924" s="253" t="s">
        <v>57</v>
      </c>
      <c r="P924" s="253" t="s">
        <v>57</v>
      </c>
      <c r="Q924" s="253" t="s">
        <v>57</v>
      </c>
      <c r="R924" s="253" t="s">
        <v>57</v>
      </c>
      <c r="S924" s="270" t="s">
        <v>56</v>
      </c>
      <c r="T924" s="270" t="s">
        <v>5032</v>
      </c>
      <c r="U924" s="253" t="s">
        <v>62</v>
      </c>
      <c r="V924" s="253" t="s">
        <v>57</v>
      </c>
      <c r="W924" s="253" t="s">
        <v>62</v>
      </c>
      <c r="X924" s="253" t="s">
        <v>57</v>
      </c>
      <c r="Y924" s="253" t="s">
        <v>57</v>
      </c>
      <c r="Z924" s="258" t="s">
        <v>5033</v>
      </c>
      <c r="AA924" s="253" t="s">
        <v>62</v>
      </c>
      <c r="AB924" s="270" t="s">
        <v>56</v>
      </c>
      <c r="AC924" s="270" t="s">
        <v>62</v>
      </c>
      <c r="AD924" s="270" t="s">
        <v>984</v>
      </c>
      <c r="AE924" s="253" t="s">
        <v>57</v>
      </c>
      <c r="AF924" s="253"/>
      <c r="AG924" s="253" t="s">
        <v>56</v>
      </c>
      <c r="AH924" s="253">
        <v>139</v>
      </c>
      <c r="AI924" s="270" t="s">
        <v>56</v>
      </c>
      <c r="AJ924" s="270" t="s">
        <v>4436</v>
      </c>
      <c r="AK924" s="253" t="s">
        <v>62</v>
      </c>
      <c r="AL924" s="253" t="s">
        <v>57</v>
      </c>
      <c r="AM924" s="253" t="s">
        <v>57</v>
      </c>
      <c r="AN924" s="253" t="s">
        <v>57</v>
      </c>
      <c r="AO924" s="264" t="s">
        <v>57</v>
      </c>
      <c r="AP924" s="264" t="s">
        <v>5034</v>
      </c>
      <c r="AQ924" s="253" t="s">
        <v>57</v>
      </c>
      <c r="AR924" s="253" t="s">
        <v>57</v>
      </c>
      <c r="AS924" s="253">
        <v>81</v>
      </c>
      <c r="AT924" s="253">
        <v>58</v>
      </c>
      <c r="AU924" s="220" t="str">
        <f t="shared" si="42"/>
        <v>No</v>
      </c>
    </row>
    <row r="925" spans="1:47">
      <c r="A925" s="220">
        <v>924</v>
      </c>
      <c r="B925" s="253" t="s">
        <v>6836</v>
      </c>
      <c r="C925" s="253" t="s">
        <v>4434</v>
      </c>
      <c r="D925" s="253">
        <v>2024</v>
      </c>
      <c r="E925" s="253" t="s">
        <v>121</v>
      </c>
      <c r="F925" s="253" t="s">
        <v>5035</v>
      </c>
      <c r="G925" s="258" t="s">
        <v>5036</v>
      </c>
      <c r="H925" s="253" t="s">
        <v>5037</v>
      </c>
      <c r="I925" s="253" t="s">
        <v>935</v>
      </c>
      <c r="J925" s="253">
        <v>6</v>
      </c>
      <c r="K925" s="253" t="s">
        <v>62</v>
      </c>
      <c r="L925" s="253" t="s">
        <v>62</v>
      </c>
      <c r="M925" s="253" t="s">
        <v>62</v>
      </c>
      <c r="N925" s="253" t="s">
        <v>62</v>
      </c>
      <c r="O925" s="253" t="s">
        <v>57</v>
      </c>
      <c r="P925" s="253" t="s">
        <v>57</v>
      </c>
      <c r="Q925" s="253" t="s">
        <v>57</v>
      </c>
      <c r="R925" s="253" t="s">
        <v>57</v>
      </c>
      <c r="S925" s="253" t="s">
        <v>62</v>
      </c>
      <c r="T925" s="253" t="s">
        <v>57</v>
      </c>
      <c r="U925" s="253" t="s">
        <v>62</v>
      </c>
      <c r="V925" s="253" t="s">
        <v>57</v>
      </c>
      <c r="W925" s="253" t="s">
        <v>62</v>
      </c>
      <c r="X925" s="253" t="s">
        <v>57</v>
      </c>
      <c r="Y925" s="253" t="s">
        <v>57</v>
      </c>
      <c r="Z925" s="258" t="s">
        <v>3254</v>
      </c>
      <c r="AA925" s="253" t="s">
        <v>62</v>
      </c>
      <c r="AB925" s="253" t="s">
        <v>62</v>
      </c>
      <c r="AC925" s="253" t="s">
        <v>57</v>
      </c>
      <c r="AD925" s="253" t="s">
        <v>2385</v>
      </c>
      <c r="AE925" s="253" t="s">
        <v>57</v>
      </c>
      <c r="AF925" s="253"/>
      <c r="AG925" s="253" t="s">
        <v>56</v>
      </c>
      <c r="AH925" s="253">
        <v>17</v>
      </c>
      <c r="AI925" s="253" t="s">
        <v>56</v>
      </c>
      <c r="AJ925" s="253" t="s">
        <v>4436</v>
      </c>
      <c r="AK925" s="253" t="s">
        <v>62</v>
      </c>
      <c r="AL925" s="253" t="s">
        <v>57</v>
      </c>
      <c r="AM925" s="253" t="s">
        <v>57</v>
      </c>
      <c r="AN925" s="253" t="s">
        <v>57</v>
      </c>
      <c r="AO925" s="253" t="s">
        <v>57</v>
      </c>
      <c r="AP925" s="264" t="s">
        <v>4976</v>
      </c>
      <c r="AQ925" s="253" t="s">
        <v>57</v>
      </c>
      <c r="AR925" s="253" t="s">
        <v>57</v>
      </c>
      <c r="AS925" s="270">
        <v>12</v>
      </c>
      <c r="AT925" s="270">
        <v>5</v>
      </c>
      <c r="AU925" s="220" t="s">
        <v>56</v>
      </c>
    </row>
    <row r="926" spans="1:47">
      <c r="A926" s="220">
        <v>925</v>
      </c>
      <c r="B926" s="253" t="s">
        <v>6836</v>
      </c>
      <c r="C926" s="253" t="s">
        <v>4434</v>
      </c>
      <c r="D926" s="253">
        <v>2024</v>
      </c>
      <c r="E926" s="253" t="s">
        <v>121</v>
      </c>
      <c r="F926" s="253" t="s">
        <v>5038</v>
      </c>
      <c r="G926" s="271" t="s">
        <v>5039</v>
      </c>
      <c r="H926" s="253" t="s">
        <v>5040</v>
      </c>
      <c r="I926" s="253" t="s">
        <v>935</v>
      </c>
      <c r="J926" s="253">
        <v>3</v>
      </c>
      <c r="K926" s="253" t="s">
        <v>62</v>
      </c>
      <c r="L926" s="253" t="s">
        <v>62</v>
      </c>
      <c r="M926" s="253" t="s">
        <v>62</v>
      </c>
      <c r="N926" s="253" t="s">
        <v>62</v>
      </c>
      <c r="O926" s="253" t="s">
        <v>57</v>
      </c>
      <c r="P926" s="253" t="s">
        <v>57</v>
      </c>
      <c r="Q926" s="253" t="s">
        <v>57</v>
      </c>
      <c r="R926" s="253" t="s">
        <v>57</v>
      </c>
      <c r="S926" s="253" t="s">
        <v>62</v>
      </c>
      <c r="T926" s="253" t="s">
        <v>57</v>
      </c>
      <c r="U926" s="253" t="s">
        <v>62</v>
      </c>
      <c r="V926" s="253" t="s">
        <v>57</v>
      </c>
      <c r="W926" s="253" t="s">
        <v>62</v>
      </c>
      <c r="X926" s="253" t="s">
        <v>57</v>
      </c>
      <c r="Y926" s="253" t="s">
        <v>57</v>
      </c>
      <c r="Z926" s="253" t="s">
        <v>5041</v>
      </c>
      <c r="AA926" s="253" t="s">
        <v>62</v>
      </c>
      <c r="AB926" s="253" t="s">
        <v>62</v>
      </c>
      <c r="AC926" s="253" t="s">
        <v>57</v>
      </c>
      <c r="AD926" s="253" t="s">
        <v>2385</v>
      </c>
      <c r="AE926" s="253" t="s">
        <v>57</v>
      </c>
      <c r="AF926" s="253"/>
      <c r="AG926" s="270" t="s">
        <v>56</v>
      </c>
      <c r="AH926" s="270">
        <v>8</v>
      </c>
      <c r="AI926" s="253" t="s">
        <v>62</v>
      </c>
      <c r="AJ926" s="253" t="s">
        <v>2385</v>
      </c>
      <c r="AK926" s="253" t="s">
        <v>62</v>
      </c>
      <c r="AL926" s="253" t="s">
        <v>57</v>
      </c>
      <c r="AM926" s="253" t="s">
        <v>57</v>
      </c>
      <c r="AN926" s="253" t="s">
        <v>57</v>
      </c>
      <c r="AO926" s="253" t="s">
        <v>57</v>
      </c>
      <c r="AP926" s="264" t="s">
        <v>4976</v>
      </c>
      <c r="AQ926" s="253" t="s">
        <v>57</v>
      </c>
      <c r="AR926" s="253" t="s">
        <v>57</v>
      </c>
      <c r="AS926" s="270">
        <v>5</v>
      </c>
      <c r="AT926" s="270">
        <v>3</v>
      </c>
      <c r="AU926" s="253" t="s">
        <v>56</v>
      </c>
    </row>
    <row r="927" spans="1:47">
      <c r="A927" s="220">
        <v>926</v>
      </c>
      <c r="B927" s="253" t="s">
        <v>6836</v>
      </c>
      <c r="C927" s="253" t="s">
        <v>4434</v>
      </c>
      <c r="D927" s="253">
        <v>2024</v>
      </c>
      <c r="E927" s="253" t="s">
        <v>121</v>
      </c>
      <c r="F927" s="253" t="s">
        <v>5042</v>
      </c>
      <c r="G927" s="253" t="s">
        <v>5043</v>
      </c>
      <c r="H927" s="261" t="s">
        <v>5044</v>
      </c>
      <c r="I927" s="253" t="s">
        <v>935</v>
      </c>
      <c r="J927" s="253">
        <v>18</v>
      </c>
      <c r="K927" s="253" t="s">
        <v>62</v>
      </c>
      <c r="L927" s="253" t="s">
        <v>62</v>
      </c>
      <c r="M927" s="253" t="s">
        <v>62</v>
      </c>
      <c r="N927" s="253" t="s">
        <v>56</v>
      </c>
      <c r="O927" s="253">
        <v>1</v>
      </c>
      <c r="P927" s="270" t="s">
        <v>438</v>
      </c>
      <c r="Q927" s="253" t="s">
        <v>5045</v>
      </c>
      <c r="R927" s="270" t="s">
        <v>5046</v>
      </c>
      <c r="S927" s="253" t="s">
        <v>56</v>
      </c>
      <c r="T927" s="253" t="s">
        <v>5047</v>
      </c>
      <c r="U927" s="270" t="s">
        <v>56</v>
      </c>
      <c r="V927" s="253" t="s">
        <v>5048</v>
      </c>
      <c r="W927" s="253" t="s">
        <v>62</v>
      </c>
      <c r="X927" s="253" t="s">
        <v>57</v>
      </c>
      <c r="Y927" s="253" t="s">
        <v>57</v>
      </c>
      <c r="Z927" s="253" t="s">
        <v>5049</v>
      </c>
      <c r="AA927" s="253" t="s">
        <v>56</v>
      </c>
      <c r="AB927" s="253" t="s">
        <v>56</v>
      </c>
      <c r="AC927" s="253" t="s">
        <v>56</v>
      </c>
      <c r="AD927" s="270" t="s">
        <v>984</v>
      </c>
      <c r="AE927" s="253" t="s">
        <v>57</v>
      </c>
      <c r="AF927" s="253"/>
      <c r="AG927" s="253" t="s">
        <v>56</v>
      </c>
      <c r="AH927" s="253">
        <v>40</v>
      </c>
      <c r="AI927" s="253" t="s">
        <v>56</v>
      </c>
      <c r="AJ927" s="253" t="s">
        <v>4436</v>
      </c>
      <c r="AK927" s="253" t="s">
        <v>62</v>
      </c>
      <c r="AL927" s="253" t="s">
        <v>57</v>
      </c>
      <c r="AM927" s="253" t="s">
        <v>57</v>
      </c>
      <c r="AN927" s="253" t="s">
        <v>57</v>
      </c>
      <c r="AO927" s="253" t="s">
        <v>57</v>
      </c>
      <c r="AP927" s="264" t="s">
        <v>5050</v>
      </c>
      <c r="AQ927" s="253" t="s">
        <v>57</v>
      </c>
      <c r="AR927" s="253" t="s">
        <v>57</v>
      </c>
      <c r="AS927" s="253">
        <v>40</v>
      </c>
      <c r="AT927" s="253" t="s">
        <v>57</v>
      </c>
      <c r="AU927" s="220" t="str">
        <f t="shared" si="42"/>
        <v>No</v>
      </c>
    </row>
    <row r="928" spans="1:47">
      <c r="A928" s="220">
        <v>927</v>
      </c>
      <c r="B928" s="253" t="s">
        <v>6836</v>
      </c>
      <c r="C928" s="253" t="s">
        <v>4434</v>
      </c>
      <c r="D928" s="253">
        <v>2024</v>
      </c>
      <c r="E928" s="253" t="s">
        <v>121</v>
      </c>
      <c r="F928" s="253" t="s">
        <v>5051</v>
      </c>
      <c r="G928" s="258" t="s">
        <v>5052</v>
      </c>
      <c r="H928" s="253" t="s">
        <v>5053</v>
      </c>
      <c r="I928" s="253" t="s">
        <v>935</v>
      </c>
      <c r="J928" s="253">
        <v>6</v>
      </c>
      <c r="K928" s="253" t="s">
        <v>62</v>
      </c>
      <c r="L928" s="253" t="s">
        <v>62</v>
      </c>
      <c r="M928" s="253" t="s">
        <v>62</v>
      </c>
      <c r="N928" s="253" t="s">
        <v>62</v>
      </c>
      <c r="O928" s="253" t="s">
        <v>57</v>
      </c>
      <c r="P928" s="253" t="s">
        <v>57</v>
      </c>
      <c r="Q928" s="253" t="s">
        <v>57</v>
      </c>
      <c r="R928" s="253" t="s">
        <v>57</v>
      </c>
      <c r="S928" s="253" t="s">
        <v>62</v>
      </c>
      <c r="T928" s="253" t="s">
        <v>57</v>
      </c>
      <c r="U928" s="270" t="s">
        <v>62</v>
      </c>
      <c r="V928" s="270" t="s">
        <v>57</v>
      </c>
      <c r="W928" s="253" t="s">
        <v>62</v>
      </c>
      <c r="X928" s="253" t="s">
        <v>57</v>
      </c>
      <c r="Y928" s="253" t="s">
        <v>57</v>
      </c>
      <c r="Z928" s="253" t="s">
        <v>5054</v>
      </c>
      <c r="AA928" s="253" t="s">
        <v>62</v>
      </c>
      <c r="AB928" s="253" t="s">
        <v>62</v>
      </c>
      <c r="AC928" s="253" t="s">
        <v>57</v>
      </c>
      <c r="AD928" s="253" t="s">
        <v>2385</v>
      </c>
      <c r="AE928" s="253" t="s">
        <v>57</v>
      </c>
      <c r="AF928" s="253"/>
      <c r="AG928" s="253" t="s">
        <v>56</v>
      </c>
      <c r="AH928" s="253">
        <v>8</v>
      </c>
      <c r="AI928" s="253" t="s">
        <v>62</v>
      </c>
      <c r="AJ928" s="253" t="s">
        <v>2385</v>
      </c>
      <c r="AK928" s="253" t="s">
        <v>62</v>
      </c>
      <c r="AL928" s="253" t="s">
        <v>57</v>
      </c>
      <c r="AM928" s="253" t="s">
        <v>57</v>
      </c>
      <c r="AN928" s="253" t="s">
        <v>57</v>
      </c>
      <c r="AO928" s="253" t="s">
        <v>57</v>
      </c>
      <c r="AP928" s="264" t="s">
        <v>5055</v>
      </c>
      <c r="AQ928" s="253" t="s">
        <v>57</v>
      </c>
      <c r="AR928" s="253" t="s">
        <v>57</v>
      </c>
      <c r="AS928" s="253" t="s">
        <v>62</v>
      </c>
      <c r="AT928" s="253" t="s">
        <v>62</v>
      </c>
      <c r="AU928" s="253" t="s">
        <v>56</v>
      </c>
    </row>
    <row r="929" spans="1:47">
      <c r="A929" s="220">
        <v>928</v>
      </c>
      <c r="B929" s="253" t="s">
        <v>6836</v>
      </c>
      <c r="C929" s="253" t="s">
        <v>4434</v>
      </c>
      <c r="D929" s="253">
        <v>2024</v>
      </c>
      <c r="E929" s="253" t="s">
        <v>121</v>
      </c>
      <c r="F929" s="253" t="s">
        <v>5056</v>
      </c>
      <c r="G929" s="271" t="s">
        <v>5057</v>
      </c>
      <c r="H929" s="253" t="s">
        <v>5058</v>
      </c>
      <c r="I929" s="253" t="s">
        <v>935</v>
      </c>
      <c r="J929" s="253">
        <v>15</v>
      </c>
      <c r="K929" s="253" t="s">
        <v>62</v>
      </c>
      <c r="L929" s="253" t="s">
        <v>62</v>
      </c>
      <c r="M929" s="253" t="s">
        <v>62</v>
      </c>
      <c r="N929" s="253" t="s">
        <v>62</v>
      </c>
      <c r="O929" s="253" t="s">
        <v>57</v>
      </c>
      <c r="P929" s="253" t="s">
        <v>57</v>
      </c>
      <c r="Q929" s="253" t="s">
        <v>57</v>
      </c>
      <c r="R929" s="253" t="s">
        <v>57</v>
      </c>
      <c r="S929" s="253" t="s">
        <v>62</v>
      </c>
      <c r="T929" s="253" t="s">
        <v>57</v>
      </c>
      <c r="U929" s="270" t="s">
        <v>62</v>
      </c>
      <c r="V929" s="270" t="s">
        <v>57</v>
      </c>
      <c r="W929" s="253" t="s">
        <v>62</v>
      </c>
      <c r="X929" s="253" t="s">
        <v>57</v>
      </c>
      <c r="Y929" s="253" t="s">
        <v>57</v>
      </c>
      <c r="Z929" s="253" t="s">
        <v>5059</v>
      </c>
      <c r="AA929" s="253" t="s">
        <v>62</v>
      </c>
      <c r="AB929" s="253" t="s">
        <v>62</v>
      </c>
      <c r="AC929" s="253" t="s">
        <v>57</v>
      </c>
      <c r="AD929" s="253" t="s">
        <v>2385</v>
      </c>
      <c r="AE929" s="253" t="s">
        <v>57</v>
      </c>
      <c r="AF929" s="253"/>
      <c r="AG929" s="253" t="s">
        <v>56</v>
      </c>
      <c r="AH929" s="270">
        <v>20</v>
      </c>
      <c r="AI929" s="253" t="s">
        <v>62</v>
      </c>
      <c r="AJ929" s="253" t="s">
        <v>2385</v>
      </c>
      <c r="AK929" s="253" t="s">
        <v>62</v>
      </c>
      <c r="AL929" s="253" t="s">
        <v>57</v>
      </c>
      <c r="AM929" s="253" t="s">
        <v>57</v>
      </c>
      <c r="AN929" s="253" t="s">
        <v>57</v>
      </c>
      <c r="AO929" s="253" t="s">
        <v>57</v>
      </c>
      <c r="AP929" s="264" t="s">
        <v>5060</v>
      </c>
      <c r="AQ929" s="253" t="s">
        <v>57</v>
      </c>
      <c r="AR929" s="253" t="s">
        <v>57</v>
      </c>
      <c r="AS929" s="270">
        <v>15</v>
      </c>
      <c r="AT929" s="270">
        <v>5</v>
      </c>
      <c r="AU929" s="220" t="s">
        <v>56</v>
      </c>
    </row>
    <row r="930" spans="1:47">
      <c r="A930" s="220">
        <v>929</v>
      </c>
      <c r="B930" s="253" t="s">
        <v>6836</v>
      </c>
      <c r="C930" s="253" t="s">
        <v>4434</v>
      </c>
      <c r="D930" s="253">
        <v>2024</v>
      </c>
      <c r="E930" s="253" t="s">
        <v>121</v>
      </c>
      <c r="F930" s="253" t="s">
        <v>5061</v>
      </c>
      <c r="G930" s="258" t="s">
        <v>5062</v>
      </c>
      <c r="H930" s="253" t="s">
        <v>5063</v>
      </c>
      <c r="I930" s="253" t="s">
        <v>935</v>
      </c>
      <c r="J930" s="253">
        <v>14</v>
      </c>
      <c r="K930" s="253" t="s">
        <v>62</v>
      </c>
      <c r="L930" s="253" t="s">
        <v>62</v>
      </c>
      <c r="M930" s="253" t="s">
        <v>62</v>
      </c>
      <c r="N930" s="253" t="s">
        <v>62</v>
      </c>
      <c r="O930" s="253" t="s">
        <v>57</v>
      </c>
      <c r="P930" s="253" t="s">
        <v>57</v>
      </c>
      <c r="Q930" s="253" t="s">
        <v>57</v>
      </c>
      <c r="R930" s="253" t="s">
        <v>57</v>
      </c>
      <c r="S930" s="253" t="s">
        <v>62</v>
      </c>
      <c r="T930" s="253" t="s">
        <v>57</v>
      </c>
      <c r="U930" s="270" t="s">
        <v>56</v>
      </c>
      <c r="V930" s="270" t="s">
        <v>5064</v>
      </c>
      <c r="W930" s="253" t="s">
        <v>62</v>
      </c>
      <c r="X930" s="253" t="s">
        <v>57</v>
      </c>
      <c r="Y930" s="253" t="s">
        <v>57</v>
      </c>
      <c r="Z930" s="258" t="s">
        <v>5065</v>
      </c>
      <c r="AA930" s="253" t="s">
        <v>62</v>
      </c>
      <c r="AB930" s="253" t="s">
        <v>62</v>
      </c>
      <c r="AC930" s="253" t="s">
        <v>57</v>
      </c>
      <c r="AD930" s="253" t="s">
        <v>2385</v>
      </c>
      <c r="AE930" s="253" t="s">
        <v>57</v>
      </c>
      <c r="AF930" s="253"/>
      <c r="AG930" s="253" t="s">
        <v>56</v>
      </c>
      <c r="AH930" s="253">
        <v>60</v>
      </c>
      <c r="AI930" s="253" t="s">
        <v>56</v>
      </c>
      <c r="AJ930" s="253" t="s">
        <v>4436</v>
      </c>
      <c r="AK930" s="253" t="s">
        <v>62</v>
      </c>
      <c r="AL930" s="253" t="s">
        <v>57</v>
      </c>
      <c r="AM930" s="253" t="s">
        <v>57</v>
      </c>
      <c r="AN930" s="253" t="s">
        <v>57</v>
      </c>
      <c r="AO930" s="253" t="s">
        <v>57</v>
      </c>
      <c r="AP930" s="264" t="s">
        <v>5066</v>
      </c>
      <c r="AQ930" s="253" t="s">
        <v>57</v>
      </c>
      <c r="AR930" s="253" t="s">
        <v>57</v>
      </c>
      <c r="AS930" s="270">
        <v>28</v>
      </c>
      <c r="AT930" s="270">
        <v>32</v>
      </c>
      <c r="AU930" s="220" t="s">
        <v>62</v>
      </c>
    </row>
    <row r="931" spans="1:47">
      <c r="A931" s="220">
        <v>930</v>
      </c>
      <c r="B931" s="253" t="s">
        <v>6836</v>
      </c>
      <c r="C931" s="253" t="s">
        <v>4434</v>
      </c>
      <c r="D931" s="253">
        <v>2024</v>
      </c>
      <c r="E931" s="253" t="s">
        <v>121</v>
      </c>
      <c r="F931" s="253" t="s">
        <v>5067</v>
      </c>
      <c r="G931" s="253" t="s">
        <v>5068</v>
      </c>
      <c r="H931" s="253" t="s">
        <v>5069</v>
      </c>
      <c r="I931" s="253" t="s">
        <v>935</v>
      </c>
      <c r="J931" s="253">
        <v>14</v>
      </c>
      <c r="K931" s="253" t="s">
        <v>62</v>
      </c>
      <c r="L931" s="253" t="s">
        <v>62</v>
      </c>
      <c r="M931" s="253" t="s">
        <v>62</v>
      </c>
      <c r="N931" s="253" t="s">
        <v>62</v>
      </c>
      <c r="O931" s="253" t="s">
        <v>57</v>
      </c>
      <c r="P931" s="253" t="s">
        <v>57</v>
      </c>
      <c r="Q931" s="253" t="s">
        <v>57</v>
      </c>
      <c r="R931" s="253" t="s">
        <v>57</v>
      </c>
      <c r="S931" s="253" t="s">
        <v>62</v>
      </c>
      <c r="T931" s="253" t="s">
        <v>57</v>
      </c>
      <c r="U931" s="270" t="s">
        <v>62</v>
      </c>
      <c r="V931" s="270" t="s">
        <v>57</v>
      </c>
      <c r="W931" s="253" t="s">
        <v>62</v>
      </c>
      <c r="X931" s="253" t="s">
        <v>57</v>
      </c>
      <c r="Y931" s="253" t="s">
        <v>57</v>
      </c>
      <c r="Z931" s="258" t="s">
        <v>5070</v>
      </c>
      <c r="AA931" s="253" t="s">
        <v>62</v>
      </c>
      <c r="AB931" s="253" t="s">
        <v>62</v>
      </c>
      <c r="AC931" s="253" t="s">
        <v>57</v>
      </c>
      <c r="AD931" s="253" t="s">
        <v>2385</v>
      </c>
      <c r="AE931" s="253" t="s">
        <v>57</v>
      </c>
      <c r="AF931" s="253"/>
      <c r="AG931" s="253" t="s">
        <v>56</v>
      </c>
      <c r="AH931" s="253">
        <v>34</v>
      </c>
      <c r="AI931" s="253" t="s">
        <v>62</v>
      </c>
      <c r="AJ931" s="253" t="s">
        <v>2385</v>
      </c>
      <c r="AK931" s="253" t="s">
        <v>62</v>
      </c>
      <c r="AL931" s="253" t="s">
        <v>57</v>
      </c>
      <c r="AM931" s="253" t="s">
        <v>57</v>
      </c>
      <c r="AN931" s="253" t="s">
        <v>57</v>
      </c>
      <c r="AO931" s="264" t="s">
        <v>57</v>
      </c>
      <c r="AP931" s="264" t="s">
        <v>5066</v>
      </c>
      <c r="AQ931" s="253" t="s">
        <v>57</v>
      </c>
      <c r="AR931" s="253" t="s">
        <v>57</v>
      </c>
      <c r="AS931" s="270">
        <v>28</v>
      </c>
      <c r="AT931" s="270">
        <v>6</v>
      </c>
      <c r="AU931" s="253" t="s">
        <v>56</v>
      </c>
    </row>
    <row r="932" spans="1:47">
      <c r="A932" s="220">
        <v>931</v>
      </c>
      <c r="B932" s="253" t="s">
        <v>6836</v>
      </c>
      <c r="C932" s="253" t="s">
        <v>4434</v>
      </c>
      <c r="D932" s="253">
        <v>2024</v>
      </c>
      <c r="E932" s="253" t="s">
        <v>121</v>
      </c>
      <c r="F932" s="253" t="s">
        <v>5071</v>
      </c>
      <c r="G932" s="258" t="s">
        <v>5072</v>
      </c>
      <c r="H932" s="253" t="s">
        <v>5073</v>
      </c>
      <c r="I932" s="253" t="s">
        <v>935</v>
      </c>
      <c r="J932" s="253">
        <v>13</v>
      </c>
      <c r="K932" s="253" t="s">
        <v>62</v>
      </c>
      <c r="L932" s="253" t="s">
        <v>62</v>
      </c>
      <c r="M932" s="253" t="s">
        <v>62</v>
      </c>
      <c r="N932" s="253" t="s">
        <v>56</v>
      </c>
      <c r="O932" s="253">
        <v>1</v>
      </c>
      <c r="P932" s="253" t="s">
        <v>2699</v>
      </c>
      <c r="Q932" s="253" t="s">
        <v>5074</v>
      </c>
      <c r="R932" s="253" t="s">
        <v>5075</v>
      </c>
      <c r="S932" s="253" t="s">
        <v>56</v>
      </c>
      <c r="T932" s="253" t="s">
        <v>5076</v>
      </c>
      <c r="U932" s="270" t="s">
        <v>56</v>
      </c>
      <c r="V932" s="270" t="s">
        <v>5077</v>
      </c>
      <c r="W932" s="253" t="s">
        <v>62</v>
      </c>
      <c r="X932" s="253" t="s">
        <v>57</v>
      </c>
      <c r="Y932" s="253" t="s">
        <v>57</v>
      </c>
      <c r="Z932" s="258" t="s">
        <v>5078</v>
      </c>
      <c r="AA932" s="253" t="s">
        <v>62</v>
      </c>
      <c r="AB932" s="253" t="s">
        <v>56</v>
      </c>
      <c r="AC932" s="253" t="s">
        <v>56</v>
      </c>
      <c r="AD932" s="253" t="s">
        <v>984</v>
      </c>
      <c r="AE932" s="253" t="s">
        <v>57</v>
      </c>
      <c r="AF932" s="253"/>
      <c r="AG932" s="253" t="s">
        <v>56</v>
      </c>
      <c r="AH932" s="253">
        <v>69</v>
      </c>
      <c r="AI932" s="253" t="s">
        <v>56</v>
      </c>
      <c r="AJ932" s="253" t="s">
        <v>4436</v>
      </c>
      <c r="AK932" s="253" t="s">
        <v>62</v>
      </c>
      <c r="AL932" s="253" t="s">
        <v>57</v>
      </c>
      <c r="AM932" s="253" t="s">
        <v>57</v>
      </c>
      <c r="AN932" s="253" t="s">
        <v>57</v>
      </c>
      <c r="AO932" s="264" t="s">
        <v>57</v>
      </c>
      <c r="AP932" s="264" t="s">
        <v>5079</v>
      </c>
      <c r="AQ932" s="253" t="s">
        <v>57</v>
      </c>
      <c r="AR932" s="253" t="s">
        <v>57</v>
      </c>
      <c r="AS932" s="270">
        <v>43</v>
      </c>
      <c r="AT932" s="270">
        <v>26</v>
      </c>
      <c r="AU932" s="220" t="str">
        <f t="shared" si="42"/>
        <v>No</v>
      </c>
    </row>
    <row r="933" spans="1:47">
      <c r="A933" s="220">
        <v>932</v>
      </c>
      <c r="B933" s="253" t="s">
        <v>6836</v>
      </c>
      <c r="C933" s="253" t="s">
        <v>4434</v>
      </c>
      <c r="D933" s="253">
        <v>2024</v>
      </c>
      <c r="E933" s="253" t="s">
        <v>187</v>
      </c>
      <c r="F933" s="253" t="s">
        <v>5080</v>
      </c>
      <c r="G933" s="258" t="s">
        <v>5081</v>
      </c>
      <c r="H933" s="253" t="s">
        <v>5082</v>
      </c>
      <c r="I933" s="253" t="s">
        <v>929</v>
      </c>
      <c r="J933" s="253">
        <v>15</v>
      </c>
      <c r="K933" s="253" t="s">
        <v>62</v>
      </c>
      <c r="L933" s="253" t="s">
        <v>62</v>
      </c>
      <c r="M933" s="253" t="s">
        <v>57</v>
      </c>
      <c r="N933" s="253" t="s">
        <v>57</v>
      </c>
      <c r="O933" s="253" t="s">
        <v>57</v>
      </c>
      <c r="P933" s="253" t="s">
        <v>57</v>
      </c>
      <c r="Q933" s="253" t="s">
        <v>57</v>
      </c>
      <c r="R933" s="253" t="s">
        <v>57</v>
      </c>
      <c r="S933" s="253" t="s">
        <v>57</v>
      </c>
      <c r="T933" s="253" t="s">
        <v>57</v>
      </c>
      <c r="U933" s="270" t="s">
        <v>57</v>
      </c>
      <c r="V933" s="270" t="s">
        <v>57</v>
      </c>
      <c r="W933" s="253" t="s">
        <v>57</v>
      </c>
      <c r="X933" s="253" t="s">
        <v>57</v>
      </c>
      <c r="Y933" s="253" t="s">
        <v>57</v>
      </c>
      <c r="Z933" s="258" t="s">
        <v>5083</v>
      </c>
      <c r="AA933" s="253" t="s">
        <v>57</v>
      </c>
      <c r="AB933" s="253" t="s">
        <v>57</v>
      </c>
      <c r="AC933" s="253" t="s">
        <v>57</v>
      </c>
      <c r="AD933" s="253" t="s">
        <v>2385</v>
      </c>
      <c r="AE933" s="253" t="s">
        <v>57</v>
      </c>
      <c r="AF933" s="253"/>
      <c r="AG933" s="253" t="s">
        <v>57</v>
      </c>
      <c r="AH933" s="253" t="s">
        <v>57</v>
      </c>
      <c r="AI933" s="253" t="s">
        <v>57</v>
      </c>
      <c r="AJ933" s="253" t="s">
        <v>2385</v>
      </c>
      <c r="AK933" s="253" t="s">
        <v>57</v>
      </c>
      <c r="AL933" s="253" t="s">
        <v>57</v>
      </c>
      <c r="AM933" s="253" t="s">
        <v>57</v>
      </c>
      <c r="AN933" s="253" t="s">
        <v>57</v>
      </c>
      <c r="AO933" s="253" t="s">
        <v>57</v>
      </c>
      <c r="AP933" s="264" t="s">
        <v>5084</v>
      </c>
      <c r="AQ933" s="253" t="s">
        <v>57</v>
      </c>
      <c r="AR933" s="253" t="s">
        <v>57</v>
      </c>
      <c r="AS933" s="270" t="s">
        <v>57</v>
      </c>
      <c r="AT933" s="270" t="s">
        <v>57</v>
      </c>
      <c r="AU933" s="220" t="str">
        <f>IF(OR(AB933="NA"), "NA", IF(OR(AB933="Yes", AB933="yes"), "No", IF(AND(I933="Original", AB933="No"), "?", "")))</f>
        <v>NA</v>
      </c>
    </row>
    <row r="934" spans="1:47">
      <c r="A934" s="220">
        <v>933</v>
      </c>
      <c r="B934" s="253" t="s">
        <v>6836</v>
      </c>
      <c r="C934" s="253" t="s">
        <v>4434</v>
      </c>
      <c r="D934" s="253">
        <v>2024</v>
      </c>
      <c r="E934" s="253" t="s">
        <v>187</v>
      </c>
      <c r="F934" s="253" t="s">
        <v>5085</v>
      </c>
      <c r="G934" s="258" t="s">
        <v>5086</v>
      </c>
      <c r="H934" s="253" t="s">
        <v>5087</v>
      </c>
      <c r="I934" s="253" t="s">
        <v>929</v>
      </c>
      <c r="J934" s="253">
        <v>23</v>
      </c>
      <c r="K934" s="253" t="s">
        <v>56</v>
      </c>
      <c r="L934" s="253" t="s">
        <v>56</v>
      </c>
      <c r="M934" s="253" t="s">
        <v>57</v>
      </c>
      <c r="N934" s="253" t="s">
        <v>57</v>
      </c>
      <c r="O934" s="253" t="s">
        <v>57</v>
      </c>
      <c r="P934" s="253" t="s">
        <v>57</v>
      </c>
      <c r="Q934" s="253" t="s">
        <v>57</v>
      </c>
      <c r="R934" s="253" t="s">
        <v>57</v>
      </c>
      <c r="S934" s="253" t="s">
        <v>57</v>
      </c>
      <c r="T934" s="253" t="s">
        <v>57</v>
      </c>
      <c r="U934" s="253" t="s">
        <v>57</v>
      </c>
      <c r="V934" s="253" t="s">
        <v>57</v>
      </c>
      <c r="W934" s="253" t="s">
        <v>57</v>
      </c>
      <c r="X934" s="253" t="s">
        <v>57</v>
      </c>
      <c r="Y934" s="253" t="s">
        <v>57</v>
      </c>
      <c r="Z934" s="258" t="s">
        <v>5088</v>
      </c>
      <c r="AA934" s="253" t="s">
        <v>57</v>
      </c>
      <c r="AB934" s="253" t="s">
        <v>57</v>
      </c>
      <c r="AC934" s="253" t="s">
        <v>57</v>
      </c>
      <c r="AD934" s="253" t="s">
        <v>2385</v>
      </c>
      <c r="AE934" s="253" t="s">
        <v>57</v>
      </c>
      <c r="AF934" s="253"/>
      <c r="AG934" s="253" t="s">
        <v>57</v>
      </c>
      <c r="AH934" s="253" t="s">
        <v>57</v>
      </c>
      <c r="AI934" s="253" t="s">
        <v>57</v>
      </c>
      <c r="AJ934" s="253" t="s">
        <v>2385</v>
      </c>
      <c r="AK934" s="253" t="s">
        <v>57</v>
      </c>
      <c r="AL934" s="253" t="s">
        <v>57</v>
      </c>
      <c r="AM934" s="253" t="s">
        <v>57</v>
      </c>
      <c r="AN934" s="253" t="s">
        <v>57</v>
      </c>
      <c r="AO934" s="253" t="s">
        <v>57</v>
      </c>
      <c r="AP934" s="264" t="s">
        <v>5089</v>
      </c>
      <c r="AQ934" s="253" t="s">
        <v>57</v>
      </c>
      <c r="AR934" s="253" t="s">
        <v>57</v>
      </c>
      <c r="AS934" s="270" t="s">
        <v>57</v>
      </c>
      <c r="AT934" s="270" t="s">
        <v>57</v>
      </c>
      <c r="AU934" s="220" t="str">
        <f>IF(OR(AB934="NA"), "NA", IF(OR(AB934="Yes", AB934="yes"), "No", IF(AND(I934="Original", AB934="No"), "?", "")))</f>
        <v>NA</v>
      </c>
    </row>
    <row r="935" spans="1:47">
      <c r="A935" s="220">
        <v>934</v>
      </c>
      <c r="B935" s="253" t="s">
        <v>6836</v>
      </c>
      <c r="C935" s="253" t="s">
        <v>4434</v>
      </c>
      <c r="D935" s="253">
        <v>2024</v>
      </c>
      <c r="E935" s="253" t="s">
        <v>187</v>
      </c>
      <c r="F935" s="253" t="s">
        <v>5090</v>
      </c>
      <c r="G935" s="271" t="s">
        <v>5091</v>
      </c>
      <c r="H935" s="253" t="s">
        <v>5092</v>
      </c>
      <c r="I935" s="253" t="s">
        <v>935</v>
      </c>
      <c r="J935" s="253">
        <v>6</v>
      </c>
      <c r="K935" s="253" t="s">
        <v>62</v>
      </c>
      <c r="L935" s="253" t="s">
        <v>62</v>
      </c>
      <c r="M935" s="253" t="s">
        <v>62</v>
      </c>
      <c r="N935" s="253" t="s">
        <v>62</v>
      </c>
      <c r="O935" s="253" t="s">
        <v>57</v>
      </c>
      <c r="P935" s="253" t="s">
        <v>57</v>
      </c>
      <c r="Q935" s="253" t="s">
        <v>57</v>
      </c>
      <c r="R935" s="253" t="s">
        <v>57</v>
      </c>
      <c r="S935" s="253" t="s">
        <v>62</v>
      </c>
      <c r="T935" s="253" t="s">
        <v>57</v>
      </c>
      <c r="U935" s="253" t="s">
        <v>62</v>
      </c>
      <c r="V935" s="253" t="s">
        <v>57</v>
      </c>
      <c r="W935" s="253" t="s">
        <v>62</v>
      </c>
      <c r="X935" s="253" t="s">
        <v>57</v>
      </c>
      <c r="Y935" s="253" t="s">
        <v>57</v>
      </c>
      <c r="Z935" s="258" t="s">
        <v>5093</v>
      </c>
      <c r="AA935" s="253" t="s">
        <v>62</v>
      </c>
      <c r="AB935" s="253" t="s">
        <v>62</v>
      </c>
      <c r="AC935" s="253" t="s">
        <v>57</v>
      </c>
      <c r="AD935" s="253" t="s">
        <v>2385</v>
      </c>
      <c r="AE935" s="253" t="s">
        <v>57</v>
      </c>
      <c r="AF935" s="253"/>
      <c r="AG935" s="270" t="s">
        <v>56</v>
      </c>
      <c r="AH935" s="270">
        <v>14</v>
      </c>
      <c r="AI935" s="270" t="s">
        <v>56</v>
      </c>
      <c r="AJ935" s="270" t="s">
        <v>4436</v>
      </c>
      <c r="AK935" s="253" t="s">
        <v>62</v>
      </c>
      <c r="AL935" s="253" t="s">
        <v>57</v>
      </c>
      <c r="AM935" s="253" t="s">
        <v>57</v>
      </c>
      <c r="AN935" s="253" t="s">
        <v>57</v>
      </c>
      <c r="AO935" s="253" t="s">
        <v>57</v>
      </c>
      <c r="AP935" s="264" t="s">
        <v>5094</v>
      </c>
      <c r="AQ935" s="253" t="s">
        <v>57</v>
      </c>
      <c r="AR935" s="253" t="s">
        <v>57</v>
      </c>
      <c r="AS935" s="270" t="s">
        <v>62</v>
      </c>
      <c r="AT935" s="270" t="s">
        <v>62</v>
      </c>
      <c r="AU935" s="253" t="s">
        <v>56</v>
      </c>
    </row>
    <row r="936" spans="1:47">
      <c r="A936" s="220">
        <v>935</v>
      </c>
      <c r="B936" s="253" t="s">
        <v>6836</v>
      </c>
      <c r="C936" s="253" t="s">
        <v>4434</v>
      </c>
      <c r="D936" s="253">
        <v>2024</v>
      </c>
      <c r="E936" s="253" t="s">
        <v>187</v>
      </c>
      <c r="F936" s="253" t="s">
        <v>4668</v>
      </c>
      <c r="G936" s="271" t="s">
        <v>5096</v>
      </c>
      <c r="H936" s="261" t="s">
        <v>5097</v>
      </c>
      <c r="I936" s="253" t="s">
        <v>935</v>
      </c>
      <c r="J936" s="253">
        <v>3</v>
      </c>
      <c r="K936" s="253" t="s">
        <v>62</v>
      </c>
      <c r="L936" s="253" t="s">
        <v>62</v>
      </c>
      <c r="M936" s="253" t="s">
        <v>62</v>
      </c>
      <c r="N936" s="253" t="s">
        <v>62</v>
      </c>
      <c r="O936" s="253" t="s">
        <v>57</v>
      </c>
      <c r="P936" s="253" t="s">
        <v>57</v>
      </c>
      <c r="Q936" s="253" t="s">
        <v>57</v>
      </c>
      <c r="R936" s="253" t="s">
        <v>57</v>
      </c>
      <c r="S936" s="253" t="s">
        <v>62</v>
      </c>
      <c r="T936" s="253" t="s">
        <v>57</v>
      </c>
      <c r="U936" s="253" t="s">
        <v>62</v>
      </c>
      <c r="V936" s="253" t="s">
        <v>57</v>
      </c>
      <c r="W936" s="253" t="s">
        <v>62</v>
      </c>
      <c r="X936" s="253" t="s">
        <v>57</v>
      </c>
      <c r="Y936" s="253" t="s">
        <v>57</v>
      </c>
      <c r="Z936" s="253" t="s">
        <v>5098</v>
      </c>
      <c r="AA936" s="253" t="s">
        <v>62</v>
      </c>
      <c r="AB936" s="253" t="s">
        <v>62</v>
      </c>
      <c r="AC936" s="253" t="s">
        <v>57</v>
      </c>
      <c r="AD936" s="253" t="s">
        <v>2385</v>
      </c>
      <c r="AE936" s="253" t="s">
        <v>57</v>
      </c>
      <c r="AF936" s="253"/>
      <c r="AG936" s="253" t="s">
        <v>56</v>
      </c>
      <c r="AH936" s="270">
        <v>13</v>
      </c>
      <c r="AI936" s="253" t="s">
        <v>62</v>
      </c>
      <c r="AJ936" s="253" t="s">
        <v>2385</v>
      </c>
      <c r="AK936" s="253" t="s">
        <v>62</v>
      </c>
      <c r="AL936" s="253" t="s">
        <v>57</v>
      </c>
      <c r="AM936" s="253" t="s">
        <v>57</v>
      </c>
      <c r="AN936" s="253" t="s">
        <v>57</v>
      </c>
      <c r="AO936" s="253" t="s">
        <v>57</v>
      </c>
      <c r="AP936" s="253" t="s">
        <v>5094</v>
      </c>
      <c r="AQ936" s="253" t="s">
        <v>57</v>
      </c>
      <c r="AR936" s="253" t="s">
        <v>57</v>
      </c>
      <c r="AS936" s="270">
        <v>5</v>
      </c>
      <c r="AT936" s="270">
        <v>8</v>
      </c>
      <c r="AU936" s="253" t="s">
        <v>56</v>
      </c>
    </row>
    <row r="937" spans="1:47">
      <c r="A937" s="220">
        <v>936</v>
      </c>
      <c r="B937" s="253" t="s">
        <v>6836</v>
      </c>
      <c r="C937" s="253" t="s">
        <v>4434</v>
      </c>
      <c r="D937" s="253">
        <v>2024</v>
      </c>
      <c r="E937" s="253" t="s">
        <v>187</v>
      </c>
      <c r="F937" s="253" t="s">
        <v>5099</v>
      </c>
      <c r="G937" s="258" t="s">
        <v>5100</v>
      </c>
      <c r="H937" s="253" t="s">
        <v>5101</v>
      </c>
      <c r="I937" s="253" t="s">
        <v>935</v>
      </c>
      <c r="J937" s="253">
        <v>23</v>
      </c>
      <c r="K937" s="253" t="s">
        <v>62</v>
      </c>
      <c r="L937" s="253" t="s">
        <v>62</v>
      </c>
      <c r="M937" s="253" t="s">
        <v>62</v>
      </c>
      <c r="N937" s="253" t="s">
        <v>62</v>
      </c>
      <c r="O937" s="253" t="s">
        <v>57</v>
      </c>
      <c r="P937" s="253" t="s">
        <v>57</v>
      </c>
      <c r="Q937" s="253" t="s">
        <v>57</v>
      </c>
      <c r="R937" s="253" t="s">
        <v>57</v>
      </c>
      <c r="S937" s="253" t="s">
        <v>62</v>
      </c>
      <c r="T937" s="253" t="s">
        <v>57</v>
      </c>
      <c r="U937" s="253" t="s">
        <v>62</v>
      </c>
      <c r="V937" s="253" t="s">
        <v>57</v>
      </c>
      <c r="W937" s="253" t="s">
        <v>62</v>
      </c>
      <c r="X937" s="253" t="s">
        <v>57</v>
      </c>
      <c r="Y937" s="253" t="s">
        <v>57</v>
      </c>
      <c r="Z937" s="253" t="s">
        <v>5102</v>
      </c>
      <c r="AA937" s="253" t="s">
        <v>62</v>
      </c>
      <c r="AB937" s="253" t="s">
        <v>62</v>
      </c>
      <c r="AC937" s="253" t="s">
        <v>57</v>
      </c>
      <c r="AD937" s="253" t="s">
        <v>2385</v>
      </c>
      <c r="AE937" s="253" t="s">
        <v>57</v>
      </c>
      <c r="AF937" s="253"/>
      <c r="AG937" s="253" t="s">
        <v>56</v>
      </c>
      <c r="AH937" s="253">
        <v>10</v>
      </c>
      <c r="AI937" s="253" t="s">
        <v>62</v>
      </c>
      <c r="AJ937" s="253" t="s">
        <v>2385</v>
      </c>
      <c r="AK937" s="253" t="s">
        <v>62</v>
      </c>
      <c r="AL937" s="253" t="s">
        <v>57</v>
      </c>
      <c r="AM937" s="253" t="s">
        <v>57</v>
      </c>
      <c r="AN937" s="253" t="s">
        <v>57</v>
      </c>
      <c r="AO937" s="253" t="s">
        <v>57</v>
      </c>
      <c r="AP937" s="253" t="s">
        <v>5103</v>
      </c>
      <c r="AQ937" s="253" t="s">
        <v>57</v>
      </c>
      <c r="AR937" s="253" t="s">
        <v>57</v>
      </c>
      <c r="AS937" s="270">
        <v>4</v>
      </c>
      <c r="AT937" s="270">
        <v>6</v>
      </c>
      <c r="AU937" s="253" t="s">
        <v>56</v>
      </c>
    </row>
    <row r="938" spans="1:47">
      <c r="A938" s="220">
        <v>937</v>
      </c>
      <c r="B938" s="253" t="s">
        <v>6836</v>
      </c>
      <c r="C938" s="253" t="s">
        <v>4434</v>
      </c>
      <c r="D938" s="253">
        <v>2024</v>
      </c>
      <c r="E938" s="253" t="s">
        <v>187</v>
      </c>
      <c r="F938" s="253" t="s">
        <v>696</v>
      </c>
      <c r="G938" s="258" t="s">
        <v>5104</v>
      </c>
      <c r="H938" s="253" t="s">
        <v>5105</v>
      </c>
      <c r="I938" s="253" t="s">
        <v>935</v>
      </c>
      <c r="J938" s="253">
        <v>22</v>
      </c>
      <c r="K938" s="253" t="s">
        <v>62</v>
      </c>
      <c r="L938" s="253" t="s">
        <v>62</v>
      </c>
      <c r="M938" s="253" t="s">
        <v>62</v>
      </c>
      <c r="N938" s="253" t="s">
        <v>62</v>
      </c>
      <c r="O938" s="253" t="s">
        <v>57</v>
      </c>
      <c r="P938" s="253" t="s">
        <v>57</v>
      </c>
      <c r="Q938" s="253" t="s">
        <v>57</v>
      </c>
      <c r="R938" s="253" t="s">
        <v>57</v>
      </c>
      <c r="S938" s="253" t="s">
        <v>62</v>
      </c>
      <c r="T938" s="253" t="s">
        <v>57</v>
      </c>
      <c r="U938" s="253" t="s">
        <v>62</v>
      </c>
      <c r="V938" s="253" t="s">
        <v>57</v>
      </c>
      <c r="W938" s="253" t="s">
        <v>62</v>
      </c>
      <c r="X938" s="253" t="s">
        <v>57</v>
      </c>
      <c r="Y938" s="253" t="s">
        <v>57</v>
      </c>
      <c r="Z938" s="258" t="s">
        <v>5106</v>
      </c>
      <c r="AA938" s="253" t="s">
        <v>62</v>
      </c>
      <c r="AB938" s="253" t="s">
        <v>62</v>
      </c>
      <c r="AC938" s="253" t="s">
        <v>57</v>
      </c>
      <c r="AD938" s="253" t="s">
        <v>2385</v>
      </c>
      <c r="AE938" s="253" t="s">
        <v>57</v>
      </c>
      <c r="AF938" s="253"/>
      <c r="AG938" s="253" t="s">
        <v>56</v>
      </c>
      <c r="AH938" s="253">
        <v>6</v>
      </c>
      <c r="AI938" s="253" t="s">
        <v>62</v>
      </c>
      <c r="AJ938" s="253" t="s">
        <v>2385</v>
      </c>
      <c r="AK938" s="253" t="s">
        <v>62</v>
      </c>
      <c r="AL938" s="253" t="s">
        <v>57</v>
      </c>
      <c r="AM938" s="253" t="s">
        <v>57</v>
      </c>
      <c r="AN938" s="253" t="s">
        <v>57</v>
      </c>
      <c r="AO938" s="253" t="s">
        <v>57</v>
      </c>
      <c r="AP938" s="264" t="s">
        <v>5107</v>
      </c>
      <c r="AQ938" s="253" t="s">
        <v>57</v>
      </c>
      <c r="AR938" s="253" t="s">
        <v>57</v>
      </c>
      <c r="AS938" s="253">
        <v>4</v>
      </c>
      <c r="AT938" s="253">
        <v>2</v>
      </c>
      <c r="AU938" s="253" t="s">
        <v>56</v>
      </c>
    </row>
    <row r="939" spans="1:47">
      <c r="A939" s="220">
        <v>938</v>
      </c>
      <c r="B939" s="253" t="s">
        <v>6836</v>
      </c>
      <c r="C939" s="253" t="s">
        <v>4434</v>
      </c>
      <c r="D939" s="253">
        <v>2024</v>
      </c>
      <c r="E939" s="253" t="s">
        <v>187</v>
      </c>
      <c r="F939" s="253" t="s">
        <v>5108</v>
      </c>
      <c r="G939" s="271" t="s">
        <v>5109</v>
      </c>
      <c r="H939" s="253" t="s">
        <v>5110</v>
      </c>
      <c r="I939" s="253" t="s">
        <v>935</v>
      </c>
      <c r="J939" s="253">
        <v>22</v>
      </c>
      <c r="K939" s="253" t="s">
        <v>62</v>
      </c>
      <c r="L939" s="253" t="s">
        <v>62</v>
      </c>
      <c r="M939" s="253" t="s">
        <v>62</v>
      </c>
      <c r="N939" s="253" t="s">
        <v>62</v>
      </c>
      <c r="O939" s="253" t="s">
        <v>57</v>
      </c>
      <c r="P939" s="253" t="s">
        <v>57</v>
      </c>
      <c r="Q939" s="253" t="s">
        <v>57</v>
      </c>
      <c r="R939" s="253" t="s">
        <v>57</v>
      </c>
      <c r="S939" s="253" t="s">
        <v>56</v>
      </c>
      <c r="T939" s="253" t="s">
        <v>5111</v>
      </c>
      <c r="U939" s="270" t="s">
        <v>56</v>
      </c>
      <c r="V939" s="270" t="s">
        <v>5112</v>
      </c>
      <c r="W939" s="270" t="s">
        <v>56</v>
      </c>
      <c r="X939" s="253" t="s">
        <v>5113</v>
      </c>
      <c r="Y939" s="253" t="s">
        <v>62</v>
      </c>
      <c r="Z939" s="258" t="s">
        <v>4476</v>
      </c>
      <c r="AA939" s="253" t="s">
        <v>62</v>
      </c>
      <c r="AB939" s="253" t="s">
        <v>62</v>
      </c>
      <c r="AC939" s="253" t="s">
        <v>57</v>
      </c>
      <c r="AD939" s="253" t="s">
        <v>2385</v>
      </c>
      <c r="AE939" s="253" t="s">
        <v>57</v>
      </c>
      <c r="AF939" s="253"/>
      <c r="AG939" s="253" t="s">
        <v>56</v>
      </c>
      <c r="AH939" s="253">
        <v>50</v>
      </c>
      <c r="AI939" s="253" t="s">
        <v>56</v>
      </c>
      <c r="AJ939" s="270" t="s">
        <v>174</v>
      </c>
      <c r="AK939" s="253" t="s">
        <v>62</v>
      </c>
      <c r="AL939" s="253" t="s">
        <v>57</v>
      </c>
      <c r="AM939" s="253" t="s">
        <v>57</v>
      </c>
      <c r="AN939" s="253" t="s">
        <v>57</v>
      </c>
      <c r="AO939" s="253" t="s">
        <v>57</v>
      </c>
      <c r="AP939" s="264" t="s">
        <v>5114</v>
      </c>
      <c r="AQ939" s="253" t="s">
        <v>57</v>
      </c>
      <c r="AR939" s="253" t="s">
        <v>57</v>
      </c>
      <c r="AS939" s="253">
        <v>31</v>
      </c>
      <c r="AT939" s="253">
        <v>19</v>
      </c>
      <c r="AU939" s="220" t="s">
        <v>62</v>
      </c>
    </row>
    <row r="940" spans="1:47">
      <c r="A940" s="220">
        <v>939</v>
      </c>
      <c r="B940" s="253" t="s">
        <v>6836</v>
      </c>
      <c r="C940" s="253" t="s">
        <v>4434</v>
      </c>
      <c r="D940" s="253">
        <v>2024</v>
      </c>
      <c r="E940" s="253" t="s">
        <v>187</v>
      </c>
      <c r="F940" s="253" t="s">
        <v>5115</v>
      </c>
      <c r="G940" s="258" t="s">
        <v>5116</v>
      </c>
      <c r="H940" s="253" t="s">
        <v>5117</v>
      </c>
      <c r="I940" s="253" t="s">
        <v>935</v>
      </c>
      <c r="J940" s="253">
        <v>18</v>
      </c>
      <c r="K940" s="253" t="s">
        <v>62</v>
      </c>
      <c r="L940" s="253" t="s">
        <v>62</v>
      </c>
      <c r="M940" s="253" t="s">
        <v>62</v>
      </c>
      <c r="N940" s="253" t="s">
        <v>56</v>
      </c>
      <c r="O940" s="253">
        <v>2</v>
      </c>
      <c r="P940" s="253" t="s">
        <v>438</v>
      </c>
      <c r="Q940" s="253" t="s">
        <v>5118</v>
      </c>
      <c r="R940" s="253" t="s">
        <v>5119</v>
      </c>
      <c r="S940" s="270" t="s">
        <v>56</v>
      </c>
      <c r="T940" s="270" t="s">
        <v>5120</v>
      </c>
      <c r="U940" s="270" t="s">
        <v>56</v>
      </c>
      <c r="V940" s="253" t="s">
        <v>5121</v>
      </c>
      <c r="W940" s="253" t="s">
        <v>62</v>
      </c>
      <c r="X940" s="253" t="s">
        <v>57</v>
      </c>
      <c r="Y940" s="253" t="s">
        <v>57</v>
      </c>
      <c r="Z940" s="258" t="s">
        <v>5122</v>
      </c>
      <c r="AA940" s="253" t="s">
        <v>56</v>
      </c>
      <c r="AB940" s="253" t="s">
        <v>56</v>
      </c>
      <c r="AC940" s="253" t="s">
        <v>56</v>
      </c>
      <c r="AD940" s="253" t="s">
        <v>984</v>
      </c>
      <c r="AE940" s="253" t="s">
        <v>57</v>
      </c>
      <c r="AF940" s="253"/>
      <c r="AG940" s="253" t="s">
        <v>56</v>
      </c>
      <c r="AH940" s="253">
        <v>123</v>
      </c>
      <c r="AI940" s="253" t="s">
        <v>62</v>
      </c>
      <c r="AJ940" s="253" t="s">
        <v>2385</v>
      </c>
      <c r="AK940" s="253" t="s">
        <v>62</v>
      </c>
      <c r="AL940" s="253" t="s">
        <v>57</v>
      </c>
      <c r="AM940" s="253" t="s">
        <v>57</v>
      </c>
      <c r="AN940" s="253" t="s">
        <v>57</v>
      </c>
      <c r="AO940" s="264" t="s">
        <v>57</v>
      </c>
      <c r="AP940" s="264" t="s">
        <v>5123</v>
      </c>
      <c r="AQ940" s="253" t="s">
        <v>57</v>
      </c>
      <c r="AR940" s="253" t="s">
        <v>57</v>
      </c>
      <c r="AS940" s="253">
        <v>63</v>
      </c>
      <c r="AT940" s="253">
        <v>60</v>
      </c>
      <c r="AU940" s="220" t="str">
        <f t="shared" ref="AU940:AU980" si="43">IF(AB940="Yes", "No", "")</f>
        <v>No</v>
      </c>
    </row>
    <row r="941" spans="1:47">
      <c r="A941" s="220">
        <v>940</v>
      </c>
      <c r="B941" s="253" t="s">
        <v>6836</v>
      </c>
      <c r="C941" s="253" t="s">
        <v>4434</v>
      </c>
      <c r="D941" s="253">
        <v>2024</v>
      </c>
      <c r="E941" s="253" t="s">
        <v>187</v>
      </c>
      <c r="F941" s="253" t="s">
        <v>5124</v>
      </c>
      <c r="G941" s="258" t="s">
        <v>5125</v>
      </c>
      <c r="H941" s="253" t="s">
        <v>5126</v>
      </c>
      <c r="I941" s="253" t="s">
        <v>935</v>
      </c>
      <c r="J941" s="253">
        <v>21</v>
      </c>
      <c r="K941" s="253" t="s">
        <v>62</v>
      </c>
      <c r="L941" s="253" t="s">
        <v>62</v>
      </c>
      <c r="M941" s="253" t="s">
        <v>62</v>
      </c>
      <c r="N941" s="253" t="s">
        <v>62</v>
      </c>
      <c r="O941" s="253" t="s">
        <v>57</v>
      </c>
      <c r="P941" s="253" t="s">
        <v>57</v>
      </c>
      <c r="Q941" s="253" t="s">
        <v>57</v>
      </c>
      <c r="R941" s="253" t="s">
        <v>57</v>
      </c>
      <c r="S941" s="253" t="s">
        <v>62</v>
      </c>
      <c r="T941" s="253" t="s">
        <v>57</v>
      </c>
      <c r="U941" s="253" t="s">
        <v>62</v>
      </c>
      <c r="V941" s="253" t="s">
        <v>57</v>
      </c>
      <c r="W941" s="253" t="s">
        <v>62</v>
      </c>
      <c r="X941" s="253" t="s">
        <v>57</v>
      </c>
      <c r="Y941" s="253" t="s">
        <v>57</v>
      </c>
      <c r="Z941" s="258" t="s">
        <v>5127</v>
      </c>
      <c r="AA941" s="253" t="s">
        <v>62</v>
      </c>
      <c r="AB941" s="253" t="s">
        <v>56</v>
      </c>
      <c r="AC941" s="253" t="s">
        <v>62</v>
      </c>
      <c r="AD941" s="253" t="s">
        <v>962</v>
      </c>
      <c r="AE941" s="253" t="s">
        <v>5128</v>
      </c>
      <c r="AF941" s="253"/>
      <c r="AG941" s="253" t="s">
        <v>56</v>
      </c>
      <c r="AH941" s="253">
        <v>183</v>
      </c>
      <c r="AI941" s="253" t="s">
        <v>62</v>
      </c>
      <c r="AJ941" s="253" t="s">
        <v>2385</v>
      </c>
      <c r="AK941" s="253" t="s">
        <v>62</v>
      </c>
      <c r="AL941" s="253" t="s">
        <v>57</v>
      </c>
      <c r="AM941" s="253" t="s">
        <v>57</v>
      </c>
      <c r="AN941" s="253" t="s">
        <v>57</v>
      </c>
      <c r="AO941" s="264" t="s">
        <v>57</v>
      </c>
      <c r="AP941" s="264" t="s">
        <v>5129</v>
      </c>
      <c r="AQ941" s="253" t="s">
        <v>57</v>
      </c>
      <c r="AR941" s="253" t="s">
        <v>57</v>
      </c>
      <c r="AS941" s="253">
        <v>106</v>
      </c>
      <c r="AT941" s="253">
        <v>77</v>
      </c>
      <c r="AU941" s="220" t="str">
        <f t="shared" si="43"/>
        <v>No</v>
      </c>
    </row>
    <row r="942" spans="1:47">
      <c r="A942" s="220">
        <v>941</v>
      </c>
      <c r="B942" s="253" t="s">
        <v>6836</v>
      </c>
      <c r="C942" s="253" t="s">
        <v>4434</v>
      </c>
      <c r="D942" s="253">
        <v>2024</v>
      </c>
      <c r="E942" s="253" t="s">
        <v>187</v>
      </c>
      <c r="F942" s="253" t="s">
        <v>5130</v>
      </c>
      <c r="G942" s="258" t="s">
        <v>5131</v>
      </c>
      <c r="H942" s="253" t="s">
        <v>5132</v>
      </c>
      <c r="I942" s="253" t="s">
        <v>935</v>
      </c>
      <c r="J942" s="253">
        <v>13</v>
      </c>
      <c r="K942" s="253" t="s">
        <v>62</v>
      </c>
      <c r="L942" s="253" t="s">
        <v>62</v>
      </c>
      <c r="M942" s="253" t="s">
        <v>62</v>
      </c>
      <c r="N942" s="253" t="s">
        <v>62</v>
      </c>
      <c r="O942" s="253" t="s">
        <v>57</v>
      </c>
      <c r="P942" s="253" t="s">
        <v>57</v>
      </c>
      <c r="Q942" s="253" t="s">
        <v>57</v>
      </c>
      <c r="R942" s="253" t="s">
        <v>57</v>
      </c>
      <c r="S942" s="253" t="s">
        <v>56</v>
      </c>
      <c r="T942" s="253" t="s">
        <v>5133</v>
      </c>
      <c r="U942" s="253" t="s">
        <v>62</v>
      </c>
      <c r="V942" s="258" t="s">
        <v>57</v>
      </c>
      <c r="W942" s="253" t="s">
        <v>62</v>
      </c>
      <c r="X942" s="253" t="s">
        <v>57</v>
      </c>
      <c r="Y942" s="253" t="s">
        <v>57</v>
      </c>
      <c r="Z942" s="258" t="s">
        <v>5134</v>
      </c>
      <c r="AA942" s="253" t="s">
        <v>56</v>
      </c>
      <c r="AB942" s="253" t="s">
        <v>56</v>
      </c>
      <c r="AC942" s="253" t="s">
        <v>56</v>
      </c>
      <c r="AD942" s="253" t="s">
        <v>984</v>
      </c>
      <c r="AE942" s="253" t="s">
        <v>57</v>
      </c>
      <c r="AF942" s="253"/>
      <c r="AG942" s="253" t="s">
        <v>56</v>
      </c>
      <c r="AH942" s="253">
        <v>546</v>
      </c>
      <c r="AI942" s="253" t="s">
        <v>56</v>
      </c>
      <c r="AJ942" s="253" t="s">
        <v>4436</v>
      </c>
      <c r="AK942" s="253" t="s">
        <v>62</v>
      </c>
      <c r="AL942" s="253" t="s">
        <v>57</v>
      </c>
      <c r="AM942" s="253" t="s">
        <v>57</v>
      </c>
      <c r="AN942" s="253" t="s">
        <v>57</v>
      </c>
      <c r="AO942" s="264" t="s">
        <v>57</v>
      </c>
      <c r="AP942" s="264" t="s">
        <v>5135</v>
      </c>
      <c r="AQ942" s="253" t="s">
        <v>57</v>
      </c>
      <c r="AR942" s="253" t="s">
        <v>57</v>
      </c>
      <c r="AS942" s="253">
        <v>317</v>
      </c>
      <c r="AT942" s="253">
        <v>229</v>
      </c>
      <c r="AU942" s="220" t="str">
        <f t="shared" si="43"/>
        <v>No</v>
      </c>
    </row>
    <row r="943" spans="1:47">
      <c r="A943" s="220">
        <v>942</v>
      </c>
      <c r="B943" s="253" t="s">
        <v>6836</v>
      </c>
      <c r="C943" s="253" t="s">
        <v>4434</v>
      </c>
      <c r="D943" s="253">
        <v>2024</v>
      </c>
      <c r="E943" s="253" t="s">
        <v>187</v>
      </c>
      <c r="F943" s="253" t="s">
        <v>5136</v>
      </c>
      <c r="G943" s="271" t="s">
        <v>5137</v>
      </c>
      <c r="H943" s="253" t="s">
        <v>5138</v>
      </c>
      <c r="I943" s="253" t="s">
        <v>935</v>
      </c>
      <c r="J943" s="253">
        <v>14</v>
      </c>
      <c r="K943" s="253" t="s">
        <v>62</v>
      </c>
      <c r="L943" s="253" t="s">
        <v>62</v>
      </c>
      <c r="M943" s="253" t="s">
        <v>62</v>
      </c>
      <c r="N943" s="253" t="s">
        <v>62</v>
      </c>
      <c r="O943" s="253" t="s">
        <v>57</v>
      </c>
      <c r="P943" s="253" t="s">
        <v>57</v>
      </c>
      <c r="Q943" s="253" t="s">
        <v>57</v>
      </c>
      <c r="R943" s="253" t="s">
        <v>57</v>
      </c>
      <c r="S943" s="253" t="s">
        <v>56</v>
      </c>
      <c r="T943" s="253" t="s">
        <v>5139</v>
      </c>
      <c r="U943" s="270" t="s">
        <v>56</v>
      </c>
      <c r="V943" s="253" t="s">
        <v>5140</v>
      </c>
      <c r="W943" s="253" t="s">
        <v>56</v>
      </c>
      <c r="X943" s="263"/>
      <c r="Y943" s="253" t="s">
        <v>62</v>
      </c>
      <c r="Z943" s="258" t="s">
        <v>5141</v>
      </c>
      <c r="AA943" s="253" t="s">
        <v>56</v>
      </c>
      <c r="AB943" s="253" t="s">
        <v>56</v>
      </c>
      <c r="AC943" s="253" t="s">
        <v>56</v>
      </c>
      <c r="AD943" s="253" t="s">
        <v>984</v>
      </c>
      <c r="AE943" s="253" t="s">
        <v>57</v>
      </c>
      <c r="AF943" s="253"/>
      <c r="AG943" s="253" t="s">
        <v>56</v>
      </c>
      <c r="AH943" s="253">
        <v>74</v>
      </c>
      <c r="AI943" s="253" t="s">
        <v>56</v>
      </c>
      <c r="AJ943" s="270" t="s">
        <v>4436</v>
      </c>
      <c r="AK943" s="253" t="s">
        <v>62</v>
      </c>
      <c r="AL943" s="253" t="s">
        <v>57</v>
      </c>
      <c r="AM943" s="253" t="s">
        <v>57</v>
      </c>
      <c r="AN943" s="253" t="s">
        <v>57</v>
      </c>
      <c r="AO943" s="264" t="s">
        <v>57</v>
      </c>
      <c r="AP943" s="264" t="s">
        <v>4822</v>
      </c>
      <c r="AQ943" s="253" t="s">
        <v>57</v>
      </c>
      <c r="AR943" s="253" t="s">
        <v>57</v>
      </c>
      <c r="AS943" s="253">
        <v>71</v>
      </c>
      <c r="AT943" s="253">
        <v>3</v>
      </c>
      <c r="AU943" s="220" t="str">
        <f t="shared" si="43"/>
        <v>No</v>
      </c>
    </row>
    <row r="944" spans="1:47">
      <c r="A944" s="220">
        <v>943</v>
      </c>
      <c r="B944" s="253" t="s">
        <v>6836</v>
      </c>
      <c r="C944" s="253" t="s">
        <v>4434</v>
      </c>
      <c r="D944" s="253">
        <v>2024</v>
      </c>
      <c r="E944" s="253" t="s">
        <v>187</v>
      </c>
      <c r="F944" s="253" t="s">
        <v>5142</v>
      </c>
      <c r="G944" s="253" t="s">
        <v>5143</v>
      </c>
      <c r="H944" s="253" t="s">
        <v>5144</v>
      </c>
      <c r="I944" s="253" t="s">
        <v>935</v>
      </c>
      <c r="J944" s="253">
        <v>21</v>
      </c>
      <c r="K944" s="253" t="s">
        <v>62</v>
      </c>
      <c r="L944" s="253" t="s">
        <v>62</v>
      </c>
      <c r="M944" s="253" t="s">
        <v>62</v>
      </c>
      <c r="N944" s="253" t="s">
        <v>62</v>
      </c>
      <c r="O944" s="253" t="s">
        <v>57</v>
      </c>
      <c r="P944" s="253" t="s">
        <v>57</v>
      </c>
      <c r="Q944" s="253" t="s">
        <v>57</v>
      </c>
      <c r="R944" s="253" t="s">
        <v>57</v>
      </c>
      <c r="S944" s="253" t="s">
        <v>62</v>
      </c>
      <c r="T944" s="253" t="s">
        <v>57</v>
      </c>
      <c r="U944" s="270" t="s">
        <v>62</v>
      </c>
      <c r="V944" s="253" t="s">
        <v>57</v>
      </c>
      <c r="W944" s="253" t="s">
        <v>62</v>
      </c>
      <c r="X944" s="253" t="s">
        <v>57</v>
      </c>
      <c r="Y944" s="253" t="s">
        <v>57</v>
      </c>
      <c r="Z944" s="253" t="s">
        <v>5145</v>
      </c>
      <c r="AA944" s="253" t="s">
        <v>62</v>
      </c>
      <c r="AB944" s="253" t="s">
        <v>62</v>
      </c>
      <c r="AC944" s="253" t="s">
        <v>57</v>
      </c>
      <c r="AD944" s="253" t="s">
        <v>2385</v>
      </c>
      <c r="AE944" s="253" t="s">
        <v>57</v>
      </c>
      <c r="AF944" s="253"/>
      <c r="AG944" s="253" t="s">
        <v>56</v>
      </c>
      <c r="AH944" s="253">
        <v>100</v>
      </c>
      <c r="AI944" s="253" t="s">
        <v>62</v>
      </c>
      <c r="AJ944" s="253" t="s">
        <v>2385</v>
      </c>
      <c r="AK944" s="253" t="s">
        <v>62</v>
      </c>
      <c r="AL944" s="253" t="s">
        <v>57</v>
      </c>
      <c r="AM944" s="253" t="s">
        <v>57</v>
      </c>
      <c r="AN944" s="253" t="s">
        <v>57</v>
      </c>
      <c r="AO944" s="253" t="s">
        <v>57</v>
      </c>
      <c r="AP944" s="253" t="s">
        <v>5146</v>
      </c>
      <c r="AQ944" s="253" t="s">
        <v>57</v>
      </c>
      <c r="AR944" s="253" t="s">
        <v>57</v>
      </c>
      <c r="AS944" s="253">
        <v>50</v>
      </c>
      <c r="AT944" s="253">
        <v>50</v>
      </c>
      <c r="AU944" s="220" t="s">
        <v>62</v>
      </c>
    </row>
    <row r="945" spans="1:47">
      <c r="A945" s="220">
        <v>944</v>
      </c>
      <c r="B945" s="253" t="s">
        <v>6836</v>
      </c>
      <c r="C945" s="253" t="s">
        <v>4434</v>
      </c>
      <c r="D945" s="253">
        <v>2024</v>
      </c>
      <c r="E945" s="253" t="s">
        <v>187</v>
      </c>
      <c r="F945" s="253" t="s">
        <v>5147</v>
      </c>
      <c r="G945" s="258" t="s">
        <v>5148</v>
      </c>
      <c r="H945" s="253" t="s">
        <v>5149</v>
      </c>
      <c r="I945" s="253" t="s">
        <v>935</v>
      </c>
      <c r="J945" s="253">
        <v>24</v>
      </c>
      <c r="K945" s="253" t="s">
        <v>62</v>
      </c>
      <c r="L945" s="253" t="s">
        <v>62</v>
      </c>
      <c r="M945" s="253" t="s">
        <v>62</v>
      </c>
      <c r="N945" s="253" t="s">
        <v>62</v>
      </c>
      <c r="O945" s="253" t="s">
        <v>57</v>
      </c>
      <c r="P945" s="253" t="s">
        <v>57</v>
      </c>
      <c r="Q945" s="253" t="s">
        <v>57</v>
      </c>
      <c r="R945" s="253" t="s">
        <v>57</v>
      </c>
      <c r="S945" s="253" t="s">
        <v>56</v>
      </c>
      <c r="T945" s="253" t="s">
        <v>5150</v>
      </c>
      <c r="U945" s="270" t="s">
        <v>56</v>
      </c>
      <c r="V945" s="253" t="s">
        <v>5151</v>
      </c>
      <c r="W945" s="253" t="s">
        <v>62</v>
      </c>
      <c r="X945" s="253" t="s">
        <v>57</v>
      </c>
      <c r="Y945" s="253" t="s">
        <v>57</v>
      </c>
      <c r="Z945" s="253" t="s">
        <v>5152</v>
      </c>
      <c r="AA945" s="253" t="s">
        <v>62</v>
      </c>
      <c r="AB945" s="253" t="s">
        <v>56</v>
      </c>
      <c r="AC945" s="253" t="s">
        <v>56</v>
      </c>
      <c r="AD945" s="253" t="s">
        <v>984</v>
      </c>
      <c r="AE945" s="253" t="s">
        <v>57</v>
      </c>
      <c r="AF945" s="253"/>
      <c r="AG945" s="253" t="s">
        <v>56</v>
      </c>
      <c r="AH945" s="253">
        <v>53</v>
      </c>
      <c r="AI945" s="253" t="s">
        <v>56</v>
      </c>
      <c r="AJ945" s="253" t="s">
        <v>4436</v>
      </c>
      <c r="AK945" s="253" t="s">
        <v>62</v>
      </c>
      <c r="AL945" s="253" t="s">
        <v>57</v>
      </c>
      <c r="AM945" s="253" t="s">
        <v>57</v>
      </c>
      <c r="AN945" s="253" t="s">
        <v>57</v>
      </c>
      <c r="AO945" s="253" t="s">
        <v>57</v>
      </c>
      <c r="AP945" s="253" t="s">
        <v>5153</v>
      </c>
      <c r="AQ945" s="253" t="s">
        <v>57</v>
      </c>
      <c r="AR945" s="253" t="s">
        <v>57</v>
      </c>
      <c r="AS945" s="253">
        <v>53</v>
      </c>
      <c r="AT945" s="253" t="s">
        <v>57</v>
      </c>
      <c r="AU945" s="220" t="str">
        <f t="shared" si="43"/>
        <v>No</v>
      </c>
    </row>
    <row r="946" spans="1:47">
      <c r="A946" s="220">
        <v>945</v>
      </c>
      <c r="B946" s="253" t="s">
        <v>6836</v>
      </c>
      <c r="C946" s="253" t="s">
        <v>4434</v>
      </c>
      <c r="D946" s="253">
        <v>2024</v>
      </c>
      <c r="E946" s="253" t="s">
        <v>187</v>
      </c>
      <c r="F946" s="253" t="s">
        <v>5124</v>
      </c>
      <c r="G946" s="275" t="s">
        <v>5154</v>
      </c>
      <c r="H946" s="253" t="s">
        <v>5155</v>
      </c>
      <c r="I946" s="253" t="s">
        <v>935</v>
      </c>
      <c r="J946" s="253">
        <v>21</v>
      </c>
      <c r="K946" s="253" t="s">
        <v>62</v>
      </c>
      <c r="L946" s="253" t="s">
        <v>62</v>
      </c>
      <c r="M946" s="253" t="s">
        <v>62</v>
      </c>
      <c r="N946" s="253" t="s">
        <v>62</v>
      </c>
      <c r="O946" s="253" t="s">
        <v>57</v>
      </c>
      <c r="P946" s="253" t="s">
        <v>57</v>
      </c>
      <c r="Q946" s="253" t="s">
        <v>57</v>
      </c>
      <c r="R946" s="253" t="s">
        <v>57</v>
      </c>
      <c r="S946" s="253" t="s">
        <v>56</v>
      </c>
      <c r="T946" s="253" t="s">
        <v>5156</v>
      </c>
      <c r="U946" s="270" t="s">
        <v>62</v>
      </c>
      <c r="V946" s="253" t="s">
        <v>57</v>
      </c>
      <c r="W946" s="253" t="s">
        <v>62</v>
      </c>
      <c r="X946" s="253" t="s">
        <v>57</v>
      </c>
      <c r="Y946" s="253" t="s">
        <v>57</v>
      </c>
      <c r="Z946" s="253" t="s">
        <v>5127</v>
      </c>
      <c r="AA946" s="253" t="s">
        <v>56</v>
      </c>
      <c r="AB946" s="253" t="s">
        <v>56</v>
      </c>
      <c r="AC946" s="253" t="s">
        <v>56</v>
      </c>
      <c r="AD946" s="270" t="s">
        <v>2373</v>
      </c>
      <c r="AE946" s="253" t="s">
        <v>1281</v>
      </c>
      <c r="AF946" s="253"/>
      <c r="AG946" s="253" t="s">
        <v>56</v>
      </c>
      <c r="AH946" s="253">
        <v>230</v>
      </c>
      <c r="AI946" s="253" t="s">
        <v>56</v>
      </c>
      <c r="AJ946" s="253" t="s">
        <v>4436</v>
      </c>
      <c r="AK946" s="253" t="s">
        <v>62</v>
      </c>
      <c r="AL946" s="253" t="s">
        <v>57</v>
      </c>
      <c r="AM946" s="253" t="s">
        <v>57</v>
      </c>
      <c r="AN946" s="253" t="s">
        <v>57</v>
      </c>
      <c r="AO946" s="253" t="s">
        <v>57</v>
      </c>
      <c r="AP946" s="253" t="s">
        <v>5157</v>
      </c>
      <c r="AQ946" s="253" t="s">
        <v>57</v>
      </c>
      <c r="AR946" s="253" t="s">
        <v>57</v>
      </c>
      <c r="AS946" s="253">
        <v>146</v>
      </c>
      <c r="AT946" s="253">
        <v>84</v>
      </c>
      <c r="AU946" s="220" t="str">
        <f t="shared" si="43"/>
        <v>No</v>
      </c>
    </row>
    <row r="947" spans="1:47">
      <c r="A947" s="220">
        <v>946</v>
      </c>
      <c r="B947" s="253" t="s">
        <v>6836</v>
      </c>
      <c r="C947" s="253" t="s">
        <v>4434</v>
      </c>
      <c r="D947" s="253">
        <v>2024</v>
      </c>
      <c r="E947" s="253" t="s">
        <v>187</v>
      </c>
      <c r="F947" s="253" t="s">
        <v>5158</v>
      </c>
      <c r="G947" s="253" t="s">
        <v>5159</v>
      </c>
      <c r="H947" s="253" t="s">
        <v>5160</v>
      </c>
      <c r="I947" s="253" t="s">
        <v>935</v>
      </c>
      <c r="J947" s="253">
        <v>22</v>
      </c>
      <c r="K947" s="253" t="s">
        <v>62</v>
      </c>
      <c r="L947" s="253" t="s">
        <v>62</v>
      </c>
      <c r="M947" s="253" t="s">
        <v>62</v>
      </c>
      <c r="N947" s="253" t="s">
        <v>62</v>
      </c>
      <c r="O947" s="253" t="s">
        <v>57</v>
      </c>
      <c r="P947" s="253" t="s">
        <v>57</v>
      </c>
      <c r="Q947" s="253" t="s">
        <v>57</v>
      </c>
      <c r="R947" s="253" t="s">
        <v>57</v>
      </c>
      <c r="S947" s="253" t="s">
        <v>62</v>
      </c>
      <c r="T947" s="253" t="s">
        <v>57</v>
      </c>
      <c r="U947" s="270" t="s">
        <v>62</v>
      </c>
      <c r="V947" s="253" t="s">
        <v>57</v>
      </c>
      <c r="W947" s="253" t="s">
        <v>62</v>
      </c>
      <c r="X947" s="253" t="s">
        <v>57</v>
      </c>
      <c r="Y947" s="253" t="s">
        <v>57</v>
      </c>
      <c r="Z947" s="253" t="s">
        <v>5161</v>
      </c>
      <c r="AA947" s="253" t="s">
        <v>62</v>
      </c>
      <c r="AB947" s="253" t="s">
        <v>62</v>
      </c>
      <c r="AC947" s="253" t="s">
        <v>57</v>
      </c>
      <c r="AD947" s="253" t="s">
        <v>2385</v>
      </c>
      <c r="AE947" s="253" t="s">
        <v>57</v>
      </c>
      <c r="AF947" s="253"/>
      <c r="AG947" s="253" t="s">
        <v>56</v>
      </c>
      <c r="AH947" s="253">
        <v>688</v>
      </c>
      <c r="AI947" s="253" t="s">
        <v>56</v>
      </c>
      <c r="AJ947" s="253" t="s">
        <v>4436</v>
      </c>
      <c r="AK947" s="253" t="s">
        <v>62</v>
      </c>
      <c r="AL947" s="253" t="s">
        <v>57</v>
      </c>
      <c r="AM947" s="253" t="s">
        <v>57</v>
      </c>
      <c r="AN947" s="253" t="s">
        <v>57</v>
      </c>
      <c r="AO947" s="253" t="s">
        <v>57</v>
      </c>
      <c r="AP947" s="264" t="s">
        <v>5162</v>
      </c>
      <c r="AQ947" s="253" t="s">
        <v>57</v>
      </c>
      <c r="AR947" s="253" t="s">
        <v>57</v>
      </c>
      <c r="AS947" s="253">
        <v>503</v>
      </c>
      <c r="AT947" s="253">
        <v>185</v>
      </c>
      <c r="AU947" s="220" t="s">
        <v>62</v>
      </c>
    </row>
    <row r="948" spans="1:47">
      <c r="A948" s="220">
        <v>947</v>
      </c>
      <c r="B948" s="253" t="s">
        <v>6836</v>
      </c>
      <c r="C948" s="253" t="s">
        <v>4434</v>
      </c>
      <c r="D948" s="253">
        <v>2024</v>
      </c>
      <c r="E948" s="253" t="s">
        <v>187</v>
      </c>
      <c r="F948" s="253" t="s">
        <v>765</v>
      </c>
      <c r="G948" s="253" t="s">
        <v>5163</v>
      </c>
      <c r="H948" s="261" t="s">
        <v>5164</v>
      </c>
      <c r="I948" s="253" t="s">
        <v>935</v>
      </c>
      <c r="J948" s="253">
        <v>18</v>
      </c>
      <c r="K948" s="253" t="s">
        <v>62</v>
      </c>
      <c r="L948" s="253" t="s">
        <v>62</v>
      </c>
      <c r="M948" s="253" t="s">
        <v>62</v>
      </c>
      <c r="N948" s="253" t="s">
        <v>62</v>
      </c>
      <c r="O948" s="253" t="s">
        <v>57</v>
      </c>
      <c r="P948" s="253" t="s">
        <v>57</v>
      </c>
      <c r="Q948" s="253" t="s">
        <v>57</v>
      </c>
      <c r="R948" s="253" t="s">
        <v>57</v>
      </c>
      <c r="S948" s="270" t="s">
        <v>56</v>
      </c>
      <c r="T948" s="270" t="s">
        <v>5165</v>
      </c>
      <c r="U948" s="270" t="s">
        <v>62</v>
      </c>
      <c r="V948" s="253" t="s">
        <v>57</v>
      </c>
      <c r="W948" s="253" t="s">
        <v>62</v>
      </c>
      <c r="X948" s="253" t="s">
        <v>57</v>
      </c>
      <c r="Y948" s="253" t="s">
        <v>57</v>
      </c>
      <c r="Z948" s="253" t="s">
        <v>5166</v>
      </c>
      <c r="AA948" s="253" t="s">
        <v>56</v>
      </c>
      <c r="AB948" s="253" t="s">
        <v>56</v>
      </c>
      <c r="AC948" s="253" t="s">
        <v>56</v>
      </c>
      <c r="AD948" s="253" t="s">
        <v>2373</v>
      </c>
      <c r="AE948" s="253" t="s">
        <v>5167</v>
      </c>
      <c r="AF948" s="253"/>
      <c r="AG948" s="253" t="s">
        <v>56</v>
      </c>
      <c r="AH948" s="253">
        <v>222</v>
      </c>
      <c r="AI948" s="253" t="s">
        <v>62</v>
      </c>
      <c r="AJ948" s="253" t="s">
        <v>2385</v>
      </c>
      <c r="AK948" s="253" t="s">
        <v>62</v>
      </c>
      <c r="AL948" s="253" t="s">
        <v>57</v>
      </c>
      <c r="AM948" s="253" t="s">
        <v>57</v>
      </c>
      <c r="AN948" s="253" t="s">
        <v>57</v>
      </c>
      <c r="AO948" s="253" t="s">
        <v>57</v>
      </c>
      <c r="AP948" s="264" t="s">
        <v>5168</v>
      </c>
      <c r="AQ948" s="253" t="s">
        <v>57</v>
      </c>
      <c r="AR948" s="253" t="s">
        <v>57</v>
      </c>
      <c r="AS948" s="253">
        <v>147</v>
      </c>
      <c r="AT948" s="253">
        <v>75</v>
      </c>
      <c r="AU948" s="220" t="str">
        <f t="shared" si="43"/>
        <v>No</v>
      </c>
    </row>
    <row r="949" spans="1:47">
      <c r="A949" s="220">
        <v>948</v>
      </c>
      <c r="B949" s="253" t="s">
        <v>6836</v>
      </c>
      <c r="C949" s="253" t="s">
        <v>4434</v>
      </c>
      <c r="D949" s="253">
        <v>2024</v>
      </c>
      <c r="E949" s="253" t="s">
        <v>187</v>
      </c>
      <c r="F949" s="253" t="s">
        <v>4054</v>
      </c>
      <c r="G949" s="271" t="s">
        <v>5169</v>
      </c>
      <c r="H949" s="253" t="s">
        <v>5170</v>
      </c>
      <c r="I949" s="253" t="s">
        <v>935</v>
      </c>
      <c r="J949" s="253">
        <v>14</v>
      </c>
      <c r="K949" s="253" t="s">
        <v>62</v>
      </c>
      <c r="L949" s="253" t="s">
        <v>62</v>
      </c>
      <c r="M949" s="253" t="s">
        <v>62</v>
      </c>
      <c r="N949" s="253" t="s">
        <v>62</v>
      </c>
      <c r="O949" s="253" t="s">
        <v>57</v>
      </c>
      <c r="P949" s="253" t="s">
        <v>57</v>
      </c>
      <c r="Q949" s="253" t="s">
        <v>57</v>
      </c>
      <c r="R949" s="253" t="s">
        <v>57</v>
      </c>
      <c r="S949" s="253" t="s">
        <v>62</v>
      </c>
      <c r="T949" s="253" t="s">
        <v>57</v>
      </c>
      <c r="U949" s="270" t="s">
        <v>56</v>
      </c>
      <c r="V949" s="253" t="s">
        <v>5171</v>
      </c>
      <c r="W949" s="253" t="s">
        <v>62</v>
      </c>
      <c r="X949" s="253" t="s">
        <v>57</v>
      </c>
      <c r="Y949" s="253" t="s">
        <v>57</v>
      </c>
      <c r="Z949" s="253" t="s">
        <v>5172</v>
      </c>
      <c r="AA949" s="253" t="s">
        <v>62</v>
      </c>
      <c r="AB949" s="253" t="s">
        <v>62</v>
      </c>
      <c r="AC949" s="253" t="s">
        <v>57</v>
      </c>
      <c r="AD949" s="253" t="s">
        <v>2385</v>
      </c>
      <c r="AE949" s="253" t="s">
        <v>57</v>
      </c>
      <c r="AF949" s="253"/>
      <c r="AG949" s="270" t="s">
        <v>56</v>
      </c>
      <c r="AH949" s="270">
        <v>40</v>
      </c>
      <c r="AI949" s="253" t="s">
        <v>62</v>
      </c>
      <c r="AJ949" s="253" t="s">
        <v>2385</v>
      </c>
      <c r="AK949" s="253" t="s">
        <v>62</v>
      </c>
      <c r="AL949" s="253" t="s">
        <v>57</v>
      </c>
      <c r="AM949" s="253" t="s">
        <v>57</v>
      </c>
      <c r="AN949" s="253" t="s">
        <v>57</v>
      </c>
      <c r="AO949" s="264" t="s">
        <v>57</v>
      </c>
      <c r="AP949" s="253" t="s">
        <v>5089</v>
      </c>
      <c r="AQ949" s="253" t="s">
        <v>57</v>
      </c>
      <c r="AR949" s="253" t="s">
        <v>57</v>
      </c>
      <c r="AS949" s="270">
        <v>29</v>
      </c>
      <c r="AT949" s="270">
        <v>11</v>
      </c>
      <c r="AU949" s="253" t="s">
        <v>56</v>
      </c>
    </row>
    <row r="950" spans="1:47">
      <c r="A950" s="220">
        <v>949</v>
      </c>
      <c r="B950" s="253" t="s">
        <v>6836</v>
      </c>
      <c r="C950" s="253" t="s">
        <v>4434</v>
      </c>
      <c r="D950" s="253">
        <v>2024</v>
      </c>
      <c r="E950" s="253" t="s">
        <v>187</v>
      </c>
      <c r="F950" s="253" t="s">
        <v>5173</v>
      </c>
      <c r="G950" s="253" t="s">
        <v>5174</v>
      </c>
      <c r="H950" s="253" t="s">
        <v>5175</v>
      </c>
      <c r="I950" s="253" t="s">
        <v>935</v>
      </c>
      <c r="J950" s="253">
        <v>14</v>
      </c>
      <c r="K950" s="253" t="s">
        <v>62</v>
      </c>
      <c r="L950" s="253" t="s">
        <v>62</v>
      </c>
      <c r="M950" s="253" t="s">
        <v>62</v>
      </c>
      <c r="N950" s="253" t="s">
        <v>62</v>
      </c>
      <c r="O950" s="253" t="s">
        <v>57</v>
      </c>
      <c r="P950" s="253" t="s">
        <v>57</v>
      </c>
      <c r="Q950" s="253" t="s">
        <v>57</v>
      </c>
      <c r="R950" s="253" t="s">
        <v>57</v>
      </c>
      <c r="S950" s="253" t="s">
        <v>62</v>
      </c>
      <c r="T950" s="253" t="s">
        <v>57</v>
      </c>
      <c r="U950" s="253" t="s">
        <v>62</v>
      </c>
      <c r="V950" s="253" t="s">
        <v>57</v>
      </c>
      <c r="W950" s="253" t="s">
        <v>62</v>
      </c>
      <c r="X950" s="253" t="s">
        <v>57</v>
      </c>
      <c r="Y950" s="253" t="s">
        <v>57</v>
      </c>
      <c r="Z950" s="253" t="s">
        <v>5176</v>
      </c>
      <c r="AA950" s="253" t="s">
        <v>62</v>
      </c>
      <c r="AB950" s="253" t="s">
        <v>62</v>
      </c>
      <c r="AC950" s="253" t="s">
        <v>57</v>
      </c>
      <c r="AD950" s="253" t="s">
        <v>2385</v>
      </c>
      <c r="AE950" s="253" t="s">
        <v>57</v>
      </c>
      <c r="AF950" s="253"/>
      <c r="AG950" s="270" t="s">
        <v>56</v>
      </c>
      <c r="AH950" s="270">
        <v>37</v>
      </c>
      <c r="AI950" s="253" t="s">
        <v>62</v>
      </c>
      <c r="AJ950" s="253" t="s">
        <v>2385</v>
      </c>
      <c r="AK950" s="253" t="s">
        <v>62</v>
      </c>
      <c r="AL950" s="253" t="s">
        <v>57</v>
      </c>
      <c r="AM950" s="253" t="s">
        <v>57</v>
      </c>
      <c r="AN950" s="253" t="s">
        <v>57</v>
      </c>
      <c r="AO950" s="264" t="s">
        <v>57</v>
      </c>
      <c r="AP950" s="253" t="s">
        <v>5177</v>
      </c>
      <c r="AQ950" s="253" t="s">
        <v>57</v>
      </c>
      <c r="AR950" s="253" t="s">
        <v>57</v>
      </c>
      <c r="AS950" s="253">
        <v>17</v>
      </c>
      <c r="AT950" s="253">
        <v>20</v>
      </c>
      <c r="AU950" s="220" t="s">
        <v>62</v>
      </c>
    </row>
    <row r="951" spans="1:47">
      <c r="A951" s="220">
        <v>950</v>
      </c>
      <c r="B951" s="253" t="s">
        <v>6836</v>
      </c>
      <c r="C951" s="253" t="s">
        <v>4434</v>
      </c>
      <c r="D951" s="253">
        <v>2024</v>
      </c>
      <c r="E951" s="253" t="s">
        <v>187</v>
      </c>
      <c r="F951" s="253" t="s">
        <v>5178</v>
      </c>
      <c r="G951" s="253" t="s">
        <v>5179</v>
      </c>
      <c r="H951" s="253" t="s">
        <v>5180</v>
      </c>
      <c r="I951" s="253" t="s">
        <v>935</v>
      </c>
      <c r="J951" s="253">
        <v>22</v>
      </c>
      <c r="K951" s="253" t="s">
        <v>62</v>
      </c>
      <c r="L951" s="253" t="s">
        <v>62</v>
      </c>
      <c r="M951" s="253" t="s">
        <v>62</v>
      </c>
      <c r="N951" s="253" t="s">
        <v>62</v>
      </c>
      <c r="O951" s="253" t="s">
        <v>57</v>
      </c>
      <c r="P951" s="253" t="s">
        <v>57</v>
      </c>
      <c r="Q951" s="253" t="s">
        <v>57</v>
      </c>
      <c r="R951" s="253" t="s">
        <v>57</v>
      </c>
      <c r="S951" s="253" t="s">
        <v>62</v>
      </c>
      <c r="T951" s="253" t="s">
        <v>57</v>
      </c>
      <c r="U951" s="253" t="s">
        <v>62</v>
      </c>
      <c r="V951" s="253" t="s">
        <v>57</v>
      </c>
      <c r="W951" s="253" t="s">
        <v>62</v>
      </c>
      <c r="X951" s="253" t="s">
        <v>57</v>
      </c>
      <c r="Y951" s="253" t="s">
        <v>57</v>
      </c>
      <c r="Z951" s="253" t="s">
        <v>5181</v>
      </c>
      <c r="AA951" s="253" t="s">
        <v>62</v>
      </c>
      <c r="AB951" s="253" t="s">
        <v>62</v>
      </c>
      <c r="AC951" s="253" t="s">
        <v>57</v>
      </c>
      <c r="AD951" s="253" t="s">
        <v>2385</v>
      </c>
      <c r="AE951" s="253" t="s">
        <v>57</v>
      </c>
      <c r="AF951" s="253"/>
      <c r="AG951" s="253" t="s">
        <v>56</v>
      </c>
      <c r="AH951" s="253">
        <v>552</v>
      </c>
      <c r="AI951" s="253" t="s">
        <v>62</v>
      </c>
      <c r="AJ951" s="253" t="s">
        <v>2385</v>
      </c>
      <c r="AK951" s="253" t="s">
        <v>62</v>
      </c>
      <c r="AL951" s="253" t="s">
        <v>57</v>
      </c>
      <c r="AM951" s="253" t="s">
        <v>57</v>
      </c>
      <c r="AN951" s="253" t="s">
        <v>57</v>
      </c>
      <c r="AO951" s="264" t="s">
        <v>57</v>
      </c>
      <c r="AP951" s="253" t="s">
        <v>5182</v>
      </c>
      <c r="AQ951" s="253" t="s">
        <v>57</v>
      </c>
      <c r="AR951" s="253" t="s">
        <v>57</v>
      </c>
      <c r="AS951" s="253" t="s">
        <v>62</v>
      </c>
      <c r="AT951" s="253" t="s">
        <v>62</v>
      </c>
      <c r="AU951" s="220" t="s">
        <v>62</v>
      </c>
    </row>
    <row r="952" spans="1:47">
      <c r="A952" s="220">
        <v>951</v>
      </c>
      <c r="B952" s="253" t="s">
        <v>6836</v>
      </c>
      <c r="C952" s="253" t="s">
        <v>4434</v>
      </c>
      <c r="D952" s="253">
        <v>2024</v>
      </c>
      <c r="E952" s="253" t="s">
        <v>251</v>
      </c>
      <c r="F952" s="253" t="s">
        <v>5183</v>
      </c>
      <c r="G952" s="253" t="s">
        <v>5184</v>
      </c>
      <c r="H952" s="253" t="s">
        <v>5185</v>
      </c>
      <c r="I952" s="253" t="s">
        <v>929</v>
      </c>
      <c r="J952" s="253">
        <v>3</v>
      </c>
      <c r="K952" s="253" t="s">
        <v>56</v>
      </c>
      <c r="L952" s="253" t="s">
        <v>56</v>
      </c>
      <c r="M952" s="253" t="s">
        <v>57</v>
      </c>
      <c r="N952" s="253" t="s">
        <v>57</v>
      </c>
      <c r="O952" s="253" t="s">
        <v>57</v>
      </c>
      <c r="P952" s="253" t="s">
        <v>57</v>
      </c>
      <c r="Q952" s="253" t="s">
        <v>57</v>
      </c>
      <c r="R952" s="253" t="s">
        <v>57</v>
      </c>
      <c r="S952" s="253" t="s">
        <v>57</v>
      </c>
      <c r="T952" s="253" t="s">
        <v>57</v>
      </c>
      <c r="U952" s="253" t="s">
        <v>57</v>
      </c>
      <c r="V952" s="253" t="s">
        <v>57</v>
      </c>
      <c r="W952" s="253" t="s">
        <v>57</v>
      </c>
      <c r="X952" s="253" t="s">
        <v>57</v>
      </c>
      <c r="Y952" s="253" t="s">
        <v>57</v>
      </c>
      <c r="Z952" s="253" t="s">
        <v>5186</v>
      </c>
      <c r="AA952" s="253" t="s">
        <v>57</v>
      </c>
      <c r="AB952" s="253" t="s">
        <v>57</v>
      </c>
      <c r="AC952" s="253" t="s">
        <v>57</v>
      </c>
      <c r="AD952" s="253" t="s">
        <v>2385</v>
      </c>
      <c r="AE952" s="253" t="s">
        <v>57</v>
      </c>
      <c r="AF952" s="253"/>
      <c r="AG952" s="253" t="s">
        <v>57</v>
      </c>
      <c r="AH952" s="253" t="s">
        <v>57</v>
      </c>
      <c r="AI952" s="253" t="s">
        <v>57</v>
      </c>
      <c r="AJ952" s="253" t="s">
        <v>2385</v>
      </c>
      <c r="AK952" s="253" t="s">
        <v>57</v>
      </c>
      <c r="AL952" s="253" t="s">
        <v>57</v>
      </c>
      <c r="AM952" s="253" t="s">
        <v>57</v>
      </c>
      <c r="AN952" s="253" t="s">
        <v>57</v>
      </c>
      <c r="AO952" s="253" t="s">
        <v>57</v>
      </c>
      <c r="AP952" s="264" t="s">
        <v>5187</v>
      </c>
      <c r="AQ952" s="253" t="s">
        <v>57</v>
      </c>
      <c r="AR952" s="253" t="s">
        <v>57</v>
      </c>
      <c r="AS952" s="253" t="s">
        <v>57</v>
      </c>
      <c r="AT952" s="253" t="s">
        <v>57</v>
      </c>
      <c r="AU952" s="220" t="str">
        <f t="shared" ref="AU952:AU957" si="44">IF(OR(AB952="NA"), "NA", IF(OR(AB952="Yes", AB952="yes"), "No", IF(AND(I952="Original", AB952="No"), "?", "")))</f>
        <v>NA</v>
      </c>
    </row>
    <row r="953" spans="1:47">
      <c r="A953" s="220">
        <v>952</v>
      </c>
      <c r="B953" s="253" t="s">
        <v>6836</v>
      </c>
      <c r="C953" s="253" t="s">
        <v>4434</v>
      </c>
      <c r="D953" s="253">
        <v>2024</v>
      </c>
      <c r="E953" s="253" t="s">
        <v>251</v>
      </c>
      <c r="F953" s="253" t="s">
        <v>5188</v>
      </c>
      <c r="G953" s="253" t="s">
        <v>5189</v>
      </c>
      <c r="H953" s="253" t="s">
        <v>5190</v>
      </c>
      <c r="I953" s="253" t="s">
        <v>929</v>
      </c>
      <c r="J953" s="253">
        <v>15</v>
      </c>
      <c r="K953" s="253" t="s">
        <v>56</v>
      </c>
      <c r="L953" s="253" t="s">
        <v>56</v>
      </c>
      <c r="M953" s="253" t="s">
        <v>57</v>
      </c>
      <c r="N953" s="253" t="s">
        <v>57</v>
      </c>
      <c r="O953" s="253" t="s">
        <v>57</v>
      </c>
      <c r="P953" s="253" t="s">
        <v>57</v>
      </c>
      <c r="Q953" s="253" t="s">
        <v>57</v>
      </c>
      <c r="R953" s="253" t="s">
        <v>57</v>
      </c>
      <c r="S953" s="253" t="s">
        <v>57</v>
      </c>
      <c r="T953" s="253" t="s">
        <v>57</v>
      </c>
      <c r="U953" s="253" t="s">
        <v>57</v>
      </c>
      <c r="V953" s="253" t="s">
        <v>57</v>
      </c>
      <c r="W953" s="253" t="s">
        <v>57</v>
      </c>
      <c r="X953" s="253" t="s">
        <v>57</v>
      </c>
      <c r="Y953" s="253" t="s">
        <v>57</v>
      </c>
      <c r="Z953" s="253" t="s">
        <v>5191</v>
      </c>
      <c r="AA953" s="253" t="s">
        <v>57</v>
      </c>
      <c r="AB953" s="253" t="s">
        <v>57</v>
      </c>
      <c r="AC953" s="253" t="s">
        <v>57</v>
      </c>
      <c r="AD953" s="253" t="s">
        <v>2385</v>
      </c>
      <c r="AE953" s="253" t="s">
        <v>57</v>
      </c>
      <c r="AF953" s="253"/>
      <c r="AG953" s="253" t="s">
        <v>57</v>
      </c>
      <c r="AH953" s="253" t="s">
        <v>57</v>
      </c>
      <c r="AI953" s="253" t="s">
        <v>57</v>
      </c>
      <c r="AJ953" s="253" t="s">
        <v>2385</v>
      </c>
      <c r="AK953" s="253" t="s">
        <v>57</v>
      </c>
      <c r="AL953" s="253" t="s">
        <v>57</v>
      </c>
      <c r="AM953" s="253" t="s">
        <v>57</v>
      </c>
      <c r="AN953" s="253" t="s">
        <v>57</v>
      </c>
      <c r="AO953" s="253" t="s">
        <v>57</v>
      </c>
      <c r="AP953" s="253" t="s">
        <v>5192</v>
      </c>
      <c r="AQ953" s="253" t="s">
        <v>57</v>
      </c>
      <c r="AR953" s="253" t="s">
        <v>57</v>
      </c>
      <c r="AS953" s="253" t="s">
        <v>57</v>
      </c>
      <c r="AT953" s="253" t="s">
        <v>57</v>
      </c>
      <c r="AU953" s="220" t="str">
        <f t="shared" si="44"/>
        <v>NA</v>
      </c>
    </row>
    <row r="954" spans="1:47">
      <c r="A954" s="220">
        <v>953</v>
      </c>
      <c r="B954" s="253" t="s">
        <v>6836</v>
      </c>
      <c r="C954" s="253" t="s">
        <v>4434</v>
      </c>
      <c r="D954" s="253">
        <v>2024</v>
      </c>
      <c r="E954" s="253" t="s">
        <v>251</v>
      </c>
      <c r="F954" s="253" t="s">
        <v>5193</v>
      </c>
      <c r="G954" s="253" t="s">
        <v>5194</v>
      </c>
      <c r="H954" s="261" t="s">
        <v>5195</v>
      </c>
      <c r="I954" s="253" t="s">
        <v>929</v>
      </c>
      <c r="J954" s="253">
        <v>15</v>
      </c>
      <c r="K954" s="253" t="s">
        <v>56</v>
      </c>
      <c r="L954" s="253" t="s">
        <v>56</v>
      </c>
      <c r="M954" s="253" t="s">
        <v>57</v>
      </c>
      <c r="N954" s="253" t="s">
        <v>57</v>
      </c>
      <c r="O954" s="253" t="s">
        <v>57</v>
      </c>
      <c r="P954" s="253" t="s">
        <v>57</v>
      </c>
      <c r="Q954" s="253" t="s">
        <v>57</v>
      </c>
      <c r="R954" s="253" t="s">
        <v>57</v>
      </c>
      <c r="S954" s="253" t="s">
        <v>57</v>
      </c>
      <c r="T954" s="253" t="s">
        <v>57</v>
      </c>
      <c r="U954" s="253" t="s">
        <v>57</v>
      </c>
      <c r="V954" s="253" t="s">
        <v>57</v>
      </c>
      <c r="W954" s="253" t="s">
        <v>57</v>
      </c>
      <c r="X954" s="253" t="s">
        <v>57</v>
      </c>
      <c r="Y954" s="253" t="s">
        <v>57</v>
      </c>
      <c r="Z954" s="253" t="s">
        <v>5196</v>
      </c>
      <c r="AA954" s="253" t="s">
        <v>57</v>
      </c>
      <c r="AB954" s="253" t="s">
        <v>57</v>
      </c>
      <c r="AC954" s="253" t="s">
        <v>57</v>
      </c>
      <c r="AD954" s="253" t="s">
        <v>2385</v>
      </c>
      <c r="AE954" s="253" t="s">
        <v>57</v>
      </c>
      <c r="AF954" s="253"/>
      <c r="AG954" s="253" t="s">
        <v>57</v>
      </c>
      <c r="AH954" s="253" t="s">
        <v>57</v>
      </c>
      <c r="AI954" s="253" t="s">
        <v>57</v>
      </c>
      <c r="AJ954" s="253" t="s">
        <v>2385</v>
      </c>
      <c r="AK954" s="253" t="s">
        <v>57</v>
      </c>
      <c r="AL954" s="253" t="s">
        <v>57</v>
      </c>
      <c r="AM954" s="253" t="s">
        <v>57</v>
      </c>
      <c r="AN954" s="253" t="s">
        <v>57</v>
      </c>
      <c r="AO954" s="253" t="s">
        <v>57</v>
      </c>
      <c r="AP954" s="253" t="s">
        <v>5197</v>
      </c>
      <c r="AQ954" s="253" t="s">
        <v>57</v>
      </c>
      <c r="AR954" s="253" t="s">
        <v>57</v>
      </c>
      <c r="AS954" s="253" t="s">
        <v>57</v>
      </c>
      <c r="AT954" s="253" t="s">
        <v>57</v>
      </c>
      <c r="AU954" s="220" t="str">
        <f t="shared" si="44"/>
        <v>NA</v>
      </c>
    </row>
    <row r="955" spans="1:47">
      <c r="A955" s="220">
        <v>954</v>
      </c>
      <c r="B955" s="253" t="s">
        <v>6836</v>
      </c>
      <c r="C955" s="253" t="s">
        <v>4434</v>
      </c>
      <c r="D955" s="253">
        <v>2024</v>
      </c>
      <c r="E955" s="253" t="s">
        <v>251</v>
      </c>
      <c r="F955" s="253" t="s">
        <v>5198</v>
      </c>
      <c r="G955" s="253" t="s">
        <v>5199</v>
      </c>
      <c r="H955" s="253" t="s">
        <v>5200</v>
      </c>
      <c r="I955" s="253" t="s">
        <v>929</v>
      </c>
      <c r="J955" s="253">
        <v>23</v>
      </c>
      <c r="K955" s="253" t="s">
        <v>56</v>
      </c>
      <c r="L955" s="253" t="s">
        <v>56</v>
      </c>
      <c r="M955" s="253" t="s">
        <v>57</v>
      </c>
      <c r="N955" s="253" t="s">
        <v>57</v>
      </c>
      <c r="O955" s="253" t="s">
        <v>57</v>
      </c>
      <c r="P955" s="253" t="s">
        <v>57</v>
      </c>
      <c r="Q955" s="253" t="s">
        <v>57</v>
      </c>
      <c r="R955" s="253" t="s">
        <v>57</v>
      </c>
      <c r="S955" s="253" t="s">
        <v>57</v>
      </c>
      <c r="T955" s="253" t="s">
        <v>57</v>
      </c>
      <c r="U955" s="253" t="s">
        <v>57</v>
      </c>
      <c r="V955" s="253" t="s">
        <v>57</v>
      </c>
      <c r="W955" s="253" t="s">
        <v>57</v>
      </c>
      <c r="X955" s="253" t="s">
        <v>57</v>
      </c>
      <c r="Y955" s="253" t="s">
        <v>57</v>
      </c>
      <c r="Z955" s="253" t="s">
        <v>5201</v>
      </c>
      <c r="AA955" s="253" t="s">
        <v>57</v>
      </c>
      <c r="AB955" s="253" t="s">
        <v>57</v>
      </c>
      <c r="AC955" s="253" t="s">
        <v>57</v>
      </c>
      <c r="AD955" s="253" t="s">
        <v>2385</v>
      </c>
      <c r="AE955" s="273" t="s">
        <v>57</v>
      </c>
      <c r="AF955" s="253"/>
      <c r="AG955" s="253" t="s">
        <v>57</v>
      </c>
      <c r="AH955" s="253" t="s">
        <v>57</v>
      </c>
      <c r="AI955" s="253" t="s">
        <v>57</v>
      </c>
      <c r="AJ955" s="253" t="s">
        <v>2385</v>
      </c>
      <c r="AK955" s="253" t="s">
        <v>57</v>
      </c>
      <c r="AL955" s="253" t="s">
        <v>57</v>
      </c>
      <c r="AM955" s="253" t="s">
        <v>57</v>
      </c>
      <c r="AN955" s="253" t="s">
        <v>57</v>
      </c>
      <c r="AO955" s="253" t="s">
        <v>57</v>
      </c>
      <c r="AP955" s="253" t="s">
        <v>5202</v>
      </c>
      <c r="AQ955" s="253" t="s">
        <v>57</v>
      </c>
      <c r="AR955" s="253" t="s">
        <v>57</v>
      </c>
      <c r="AS955" s="253" t="s">
        <v>57</v>
      </c>
      <c r="AT955" s="253" t="s">
        <v>57</v>
      </c>
      <c r="AU955" s="220" t="str">
        <f t="shared" si="44"/>
        <v>NA</v>
      </c>
    </row>
    <row r="956" spans="1:47">
      <c r="A956" s="220">
        <v>955</v>
      </c>
      <c r="B956" s="253" t="s">
        <v>6836</v>
      </c>
      <c r="C956" s="253" t="s">
        <v>4434</v>
      </c>
      <c r="D956" s="253">
        <v>2024</v>
      </c>
      <c r="E956" s="253" t="s">
        <v>251</v>
      </c>
      <c r="F956" s="253" t="s">
        <v>4154</v>
      </c>
      <c r="G956" s="253" t="s">
        <v>5203</v>
      </c>
      <c r="H956" s="253" t="s">
        <v>5204</v>
      </c>
      <c r="I956" s="253" t="s">
        <v>929</v>
      </c>
      <c r="J956" s="253">
        <v>14</v>
      </c>
      <c r="K956" s="253" t="s">
        <v>56</v>
      </c>
      <c r="L956" s="253" t="s">
        <v>56</v>
      </c>
      <c r="M956" s="253" t="s">
        <v>57</v>
      </c>
      <c r="N956" s="253" t="s">
        <v>57</v>
      </c>
      <c r="O956" s="253" t="s">
        <v>57</v>
      </c>
      <c r="P956" s="253" t="s">
        <v>57</v>
      </c>
      <c r="Q956" s="253" t="s">
        <v>57</v>
      </c>
      <c r="R956" s="253" t="s">
        <v>57</v>
      </c>
      <c r="S956" s="253" t="s">
        <v>57</v>
      </c>
      <c r="T956" s="253" t="s">
        <v>57</v>
      </c>
      <c r="U956" s="253" t="s">
        <v>57</v>
      </c>
      <c r="V956" s="258" t="s">
        <v>57</v>
      </c>
      <c r="W956" s="253" t="s">
        <v>57</v>
      </c>
      <c r="X956" s="253" t="s">
        <v>57</v>
      </c>
      <c r="Y956" s="253" t="s">
        <v>57</v>
      </c>
      <c r="Z956" s="253" t="s">
        <v>4159</v>
      </c>
      <c r="AA956" s="253" t="s">
        <v>57</v>
      </c>
      <c r="AB956" s="253" t="s">
        <v>57</v>
      </c>
      <c r="AC956" s="253" t="s">
        <v>57</v>
      </c>
      <c r="AD956" s="253" t="s">
        <v>2385</v>
      </c>
      <c r="AE956" s="253" t="s">
        <v>57</v>
      </c>
      <c r="AF956" s="253"/>
      <c r="AG956" s="253" t="s">
        <v>57</v>
      </c>
      <c r="AH956" s="253" t="s">
        <v>57</v>
      </c>
      <c r="AI956" s="253" t="s">
        <v>57</v>
      </c>
      <c r="AJ956" s="253" t="s">
        <v>2385</v>
      </c>
      <c r="AK956" s="253" t="s">
        <v>57</v>
      </c>
      <c r="AL956" s="253" t="s">
        <v>57</v>
      </c>
      <c r="AM956" s="253" t="s">
        <v>57</v>
      </c>
      <c r="AN956" s="253" t="s">
        <v>57</v>
      </c>
      <c r="AO956" s="253" t="s">
        <v>57</v>
      </c>
      <c r="AP956" s="264" t="s">
        <v>5205</v>
      </c>
      <c r="AQ956" s="253" t="s">
        <v>57</v>
      </c>
      <c r="AR956" s="253" t="s">
        <v>57</v>
      </c>
      <c r="AS956" s="253" t="s">
        <v>57</v>
      </c>
      <c r="AT956" s="253" t="s">
        <v>57</v>
      </c>
      <c r="AU956" s="220" t="str">
        <f t="shared" si="44"/>
        <v>NA</v>
      </c>
    </row>
    <row r="957" spans="1:47">
      <c r="A957" s="220">
        <v>956</v>
      </c>
      <c r="B957" s="253" t="s">
        <v>6836</v>
      </c>
      <c r="C957" s="253" t="s">
        <v>4434</v>
      </c>
      <c r="D957" s="253">
        <v>2024</v>
      </c>
      <c r="E957" s="253" t="s">
        <v>251</v>
      </c>
      <c r="F957" s="253" t="s">
        <v>5206</v>
      </c>
      <c r="G957" s="253" t="s">
        <v>5207</v>
      </c>
      <c r="H957" s="253" t="s">
        <v>5208</v>
      </c>
      <c r="I957" s="253" t="s">
        <v>929</v>
      </c>
      <c r="J957" s="253">
        <v>17</v>
      </c>
      <c r="K957" s="253" t="s">
        <v>56</v>
      </c>
      <c r="L957" s="253" t="s">
        <v>56</v>
      </c>
      <c r="M957" s="253" t="s">
        <v>57</v>
      </c>
      <c r="N957" s="253" t="s">
        <v>57</v>
      </c>
      <c r="O957" s="253" t="s">
        <v>57</v>
      </c>
      <c r="P957" s="253" t="s">
        <v>57</v>
      </c>
      <c r="Q957" s="253" t="s">
        <v>57</v>
      </c>
      <c r="R957" s="253" t="s">
        <v>57</v>
      </c>
      <c r="S957" s="253" t="s">
        <v>57</v>
      </c>
      <c r="T957" s="253" t="s">
        <v>57</v>
      </c>
      <c r="U957" s="253" t="s">
        <v>57</v>
      </c>
      <c r="V957" s="253" t="s">
        <v>57</v>
      </c>
      <c r="W957" s="253" t="s">
        <v>57</v>
      </c>
      <c r="X957" s="253" t="s">
        <v>57</v>
      </c>
      <c r="Y957" s="253" t="s">
        <v>57</v>
      </c>
      <c r="Z957" s="253" t="s">
        <v>5209</v>
      </c>
      <c r="AA957" s="253" t="s">
        <v>57</v>
      </c>
      <c r="AB957" s="253" t="s">
        <v>57</v>
      </c>
      <c r="AC957" s="253" t="s">
        <v>57</v>
      </c>
      <c r="AD957" s="253" t="s">
        <v>2385</v>
      </c>
      <c r="AE957" s="253" t="s">
        <v>57</v>
      </c>
      <c r="AF957" s="253"/>
      <c r="AG957" s="253" t="s">
        <v>57</v>
      </c>
      <c r="AH957" s="253" t="s">
        <v>57</v>
      </c>
      <c r="AI957" s="253" t="s">
        <v>57</v>
      </c>
      <c r="AJ957" s="253" t="s">
        <v>2385</v>
      </c>
      <c r="AK957" s="253" t="s">
        <v>57</v>
      </c>
      <c r="AL957" s="253" t="s">
        <v>57</v>
      </c>
      <c r="AM957" s="253" t="s">
        <v>57</v>
      </c>
      <c r="AN957" s="253" t="s">
        <v>57</v>
      </c>
      <c r="AO957" s="253" t="s">
        <v>57</v>
      </c>
      <c r="AP957" s="253" t="s">
        <v>5210</v>
      </c>
      <c r="AQ957" s="253" t="s">
        <v>57</v>
      </c>
      <c r="AR957" s="253" t="s">
        <v>57</v>
      </c>
      <c r="AS957" s="253" t="s">
        <v>57</v>
      </c>
      <c r="AT957" s="253" t="s">
        <v>57</v>
      </c>
      <c r="AU957" s="220" t="str">
        <f t="shared" si="44"/>
        <v>NA</v>
      </c>
    </row>
    <row r="958" spans="1:47">
      <c r="A958" s="220">
        <v>957</v>
      </c>
      <c r="B958" s="253" t="s">
        <v>6836</v>
      </c>
      <c r="C958" s="253" t="s">
        <v>4434</v>
      </c>
      <c r="D958" s="253">
        <v>2024</v>
      </c>
      <c r="E958" s="253" t="s">
        <v>251</v>
      </c>
      <c r="F958" s="253" t="s">
        <v>410</v>
      </c>
      <c r="G958" s="253" t="s">
        <v>5211</v>
      </c>
      <c r="H958" s="253" t="s">
        <v>5212</v>
      </c>
      <c r="I958" s="253" t="s">
        <v>935</v>
      </c>
      <c r="J958" s="253">
        <v>22</v>
      </c>
      <c r="K958" s="253" t="s">
        <v>62</v>
      </c>
      <c r="L958" s="253" t="s">
        <v>62</v>
      </c>
      <c r="M958" s="253" t="s">
        <v>62</v>
      </c>
      <c r="N958" s="253" t="s">
        <v>62</v>
      </c>
      <c r="O958" s="253" t="s">
        <v>57</v>
      </c>
      <c r="P958" s="253" t="s">
        <v>57</v>
      </c>
      <c r="Q958" s="253" t="s">
        <v>57</v>
      </c>
      <c r="R958" s="253" t="s">
        <v>57</v>
      </c>
      <c r="S958" s="253" t="s">
        <v>62</v>
      </c>
      <c r="T958" s="253" t="s">
        <v>57</v>
      </c>
      <c r="U958" s="253" t="s">
        <v>62</v>
      </c>
      <c r="V958" s="253" t="s">
        <v>57</v>
      </c>
      <c r="W958" s="253" t="s">
        <v>56</v>
      </c>
      <c r="X958" s="263"/>
      <c r="Y958" s="253" t="s">
        <v>62</v>
      </c>
      <c r="Z958" s="253" t="s">
        <v>5213</v>
      </c>
      <c r="AA958" s="253" t="s">
        <v>62</v>
      </c>
      <c r="AB958" s="253" t="s">
        <v>62</v>
      </c>
      <c r="AC958" s="253" t="s">
        <v>57</v>
      </c>
      <c r="AD958" s="253" t="s">
        <v>2385</v>
      </c>
      <c r="AE958" s="253" t="s">
        <v>57</v>
      </c>
      <c r="AF958" s="253"/>
      <c r="AG958" s="253" t="s">
        <v>56</v>
      </c>
      <c r="AH958" s="253">
        <v>22</v>
      </c>
      <c r="AI958" s="253" t="s">
        <v>62</v>
      </c>
      <c r="AJ958" s="253" t="s">
        <v>2385</v>
      </c>
      <c r="AK958" s="253" t="s">
        <v>62</v>
      </c>
      <c r="AL958" s="253" t="s">
        <v>57</v>
      </c>
      <c r="AM958" s="253" t="s">
        <v>57</v>
      </c>
      <c r="AN958" s="253" t="s">
        <v>57</v>
      </c>
      <c r="AO958" s="253" t="s">
        <v>57</v>
      </c>
      <c r="AP958" s="264" t="s">
        <v>5214</v>
      </c>
      <c r="AQ958" s="253" t="s">
        <v>57</v>
      </c>
      <c r="AR958" s="253" t="s">
        <v>57</v>
      </c>
      <c r="AS958" s="253">
        <v>12</v>
      </c>
      <c r="AT958" s="253">
        <v>10</v>
      </c>
      <c r="AU958" s="253" t="s">
        <v>56</v>
      </c>
    </row>
    <row r="959" spans="1:47">
      <c r="A959" s="220">
        <v>958</v>
      </c>
      <c r="B959" s="253" t="s">
        <v>6836</v>
      </c>
      <c r="C959" s="253" t="s">
        <v>4434</v>
      </c>
      <c r="D959" s="253">
        <v>2024</v>
      </c>
      <c r="E959" s="253" t="s">
        <v>251</v>
      </c>
      <c r="F959" s="253" t="s">
        <v>5215</v>
      </c>
      <c r="G959" s="253" t="s">
        <v>5216</v>
      </c>
      <c r="H959" s="253" t="s">
        <v>5217</v>
      </c>
      <c r="I959" s="253" t="s">
        <v>935</v>
      </c>
      <c r="J959" s="253">
        <v>15</v>
      </c>
      <c r="K959" s="253" t="s">
        <v>62</v>
      </c>
      <c r="L959" s="253" t="s">
        <v>62</v>
      </c>
      <c r="M959" s="253" t="s">
        <v>62</v>
      </c>
      <c r="N959" s="253" t="s">
        <v>62</v>
      </c>
      <c r="O959" s="253" t="s">
        <v>57</v>
      </c>
      <c r="P959" s="253" t="s">
        <v>57</v>
      </c>
      <c r="Q959" s="253" t="s">
        <v>57</v>
      </c>
      <c r="R959" s="253" t="s">
        <v>57</v>
      </c>
      <c r="S959" s="253" t="s">
        <v>62</v>
      </c>
      <c r="T959" s="253" t="s">
        <v>57</v>
      </c>
      <c r="U959" s="253" t="s">
        <v>62</v>
      </c>
      <c r="V959" s="253" t="s">
        <v>57</v>
      </c>
      <c r="W959" s="253" t="s">
        <v>62</v>
      </c>
      <c r="X959" s="253" t="s">
        <v>57</v>
      </c>
      <c r="Y959" s="253" t="s">
        <v>57</v>
      </c>
      <c r="Z959" s="253" t="s">
        <v>5218</v>
      </c>
      <c r="AA959" s="253" t="s">
        <v>62</v>
      </c>
      <c r="AB959" s="253" t="s">
        <v>62</v>
      </c>
      <c r="AC959" s="253" t="s">
        <v>57</v>
      </c>
      <c r="AD959" s="253" t="s">
        <v>2385</v>
      </c>
      <c r="AE959" s="253" t="s">
        <v>57</v>
      </c>
      <c r="AF959" s="253"/>
      <c r="AG959" s="253" t="s">
        <v>56</v>
      </c>
      <c r="AH959" s="253">
        <v>10</v>
      </c>
      <c r="AI959" s="253" t="s">
        <v>62</v>
      </c>
      <c r="AJ959" s="253" t="s">
        <v>2385</v>
      </c>
      <c r="AK959" s="253" t="s">
        <v>62</v>
      </c>
      <c r="AL959" s="253" t="s">
        <v>57</v>
      </c>
      <c r="AM959" s="253" t="s">
        <v>57</v>
      </c>
      <c r="AN959" s="253" t="s">
        <v>57</v>
      </c>
      <c r="AO959" s="264" t="s">
        <v>57</v>
      </c>
      <c r="AP959" s="253" t="s">
        <v>5219</v>
      </c>
      <c r="AQ959" s="253" t="s">
        <v>57</v>
      </c>
      <c r="AR959" s="253" t="s">
        <v>57</v>
      </c>
      <c r="AS959" s="253">
        <v>3</v>
      </c>
      <c r="AT959" s="253">
        <v>7</v>
      </c>
      <c r="AU959" s="220" t="s">
        <v>62</v>
      </c>
    </row>
    <row r="960" spans="1:47">
      <c r="A960" s="220">
        <v>959</v>
      </c>
      <c r="B960" s="253" t="s">
        <v>6836</v>
      </c>
      <c r="C960" s="253" t="s">
        <v>4434</v>
      </c>
      <c r="D960" s="253">
        <v>2024</v>
      </c>
      <c r="E960" s="253" t="s">
        <v>251</v>
      </c>
      <c r="F960" s="253" t="s">
        <v>5220</v>
      </c>
      <c r="G960" s="253" t="s">
        <v>5221</v>
      </c>
      <c r="H960" s="253" t="s">
        <v>5222</v>
      </c>
      <c r="I960" s="253" t="s">
        <v>935</v>
      </c>
      <c r="J960" s="253">
        <v>14</v>
      </c>
      <c r="K960" s="253" t="s">
        <v>62</v>
      </c>
      <c r="L960" s="253" t="s">
        <v>62</v>
      </c>
      <c r="M960" s="253" t="s">
        <v>62</v>
      </c>
      <c r="N960" s="253" t="s">
        <v>62</v>
      </c>
      <c r="O960" s="253" t="s">
        <v>57</v>
      </c>
      <c r="P960" s="253" t="s">
        <v>57</v>
      </c>
      <c r="Q960" s="253" t="s">
        <v>57</v>
      </c>
      <c r="R960" s="253" t="s">
        <v>57</v>
      </c>
      <c r="S960" s="253" t="s">
        <v>62</v>
      </c>
      <c r="T960" s="253" t="s">
        <v>57</v>
      </c>
      <c r="U960" s="253" t="s">
        <v>62</v>
      </c>
      <c r="V960" s="253" t="s">
        <v>57</v>
      </c>
      <c r="W960" s="253" t="s">
        <v>56</v>
      </c>
      <c r="X960" s="253" t="s">
        <v>5223</v>
      </c>
      <c r="Y960" s="253" t="s">
        <v>56</v>
      </c>
      <c r="Z960" s="253" t="s">
        <v>5224</v>
      </c>
      <c r="AA960" s="253" t="s">
        <v>62</v>
      </c>
      <c r="AB960" s="253" t="s">
        <v>62</v>
      </c>
      <c r="AC960" s="253" t="s">
        <v>57</v>
      </c>
      <c r="AD960" s="253" t="s">
        <v>2385</v>
      </c>
      <c r="AE960" s="253" t="s">
        <v>57</v>
      </c>
      <c r="AF960" s="253" t="s">
        <v>1199</v>
      </c>
      <c r="AG960" s="253" t="s">
        <v>56</v>
      </c>
      <c r="AH960" s="270">
        <v>388</v>
      </c>
      <c r="AI960" s="270" t="s">
        <v>62</v>
      </c>
      <c r="AJ960" s="270" t="s">
        <v>2385</v>
      </c>
      <c r="AK960" s="270" t="s">
        <v>62</v>
      </c>
      <c r="AL960" s="270" t="s">
        <v>57</v>
      </c>
      <c r="AM960" s="270" t="s">
        <v>57</v>
      </c>
      <c r="AN960" s="270" t="s">
        <v>57</v>
      </c>
      <c r="AO960" s="270" t="s">
        <v>57</v>
      </c>
      <c r="AP960" s="270" t="s">
        <v>5225</v>
      </c>
      <c r="AQ960" s="270" t="s">
        <v>57</v>
      </c>
      <c r="AR960" s="270" t="s">
        <v>57</v>
      </c>
      <c r="AS960" s="270">
        <v>269</v>
      </c>
      <c r="AT960" s="270">
        <v>115</v>
      </c>
      <c r="AU960" s="220" t="s">
        <v>62</v>
      </c>
    </row>
    <row r="961" spans="1:47">
      <c r="A961" s="220">
        <v>960</v>
      </c>
      <c r="B961" s="253" t="s">
        <v>6836</v>
      </c>
      <c r="C961" s="253" t="s">
        <v>4434</v>
      </c>
      <c r="D961" s="253">
        <v>2024</v>
      </c>
      <c r="E961" s="253" t="s">
        <v>251</v>
      </c>
      <c r="F961" s="253" t="s">
        <v>5226</v>
      </c>
      <c r="G961" s="253" t="s">
        <v>5227</v>
      </c>
      <c r="H961" s="253" t="s">
        <v>5228</v>
      </c>
      <c r="I961" s="253" t="s">
        <v>935</v>
      </c>
      <c r="J961" s="253">
        <v>6</v>
      </c>
      <c r="K961" s="253" t="s">
        <v>62</v>
      </c>
      <c r="L961" s="253" t="s">
        <v>62</v>
      </c>
      <c r="M961" s="253" t="s">
        <v>62</v>
      </c>
      <c r="N961" s="253" t="s">
        <v>62</v>
      </c>
      <c r="O961" s="253" t="s">
        <v>57</v>
      </c>
      <c r="P961" s="253" t="s">
        <v>57</v>
      </c>
      <c r="Q961" s="253" t="s">
        <v>57</v>
      </c>
      <c r="R961" s="253" t="s">
        <v>57</v>
      </c>
      <c r="S961" s="253" t="s">
        <v>62</v>
      </c>
      <c r="T961" s="253" t="s">
        <v>57</v>
      </c>
      <c r="U961" s="253" t="s">
        <v>62</v>
      </c>
      <c r="V961" s="253" t="s">
        <v>57</v>
      </c>
      <c r="W961" s="253" t="s">
        <v>62</v>
      </c>
      <c r="X961" s="253" t="s">
        <v>57</v>
      </c>
      <c r="Y961" s="253" t="s">
        <v>57</v>
      </c>
      <c r="Z961" s="258" t="s">
        <v>5229</v>
      </c>
      <c r="AA961" s="253" t="s">
        <v>62</v>
      </c>
      <c r="AB961" s="253" t="s">
        <v>62</v>
      </c>
      <c r="AC961" s="253" t="s">
        <v>57</v>
      </c>
      <c r="AD961" s="253" t="s">
        <v>2385</v>
      </c>
      <c r="AE961" s="253" t="s">
        <v>57</v>
      </c>
      <c r="AF961" s="253"/>
      <c r="AG961" s="253" t="s">
        <v>57</v>
      </c>
      <c r="AH961" s="253" t="s">
        <v>57</v>
      </c>
      <c r="AI961" s="253" t="s">
        <v>57</v>
      </c>
      <c r="AJ961" s="253" t="s">
        <v>2385</v>
      </c>
      <c r="AK961" s="253" t="s">
        <v>62</v>
      </c>
      <c r="AL961" s="253" t="s">
        <v>57</v>
      </c>
      <c r="AM961" s="253" t="s">
        <v>57</v>
      </c>
      <c r="AN961" s="253" t="s">
        <v>57</v>
      </c>
      <c r="AO961" s="253" t="s">
        <v>57</v>
      </c>
      <c r="AP961" s="253" t="s">
        <v>5230</v>
      </c>
      <c r="AQ961" s="253" t="s">
        <v>57</v>
      </c>
      <c r="AR961" s="253" t="s">
        <v>57</v>
      </c>
      <c r="AS961" s="253" t="s">
        <v>57</v>
      </c>
      <c r="AT961" s="253" t="s">
        <v>57</v>
      </c>
      <c r="AU961" s="220" t="s">
        <v>62</v>
      </c>
    </row>
    <row r="962" spans="1:47">
      <c r="A962" s="220">
        <v>961</v>
      </c>
      <c r="B962" s="253" t="s">
        <v>6836</v>
      </c>
      <c r="C962" s="253" t="s">
        <v>4434</v>
      </c>
      <c r="D962" s="253">
        <v>2024</v>
      </c>
      <c r="E962" s="253" t="s">
        <v>5231</v>
      </c>
      <c r="F962" s="253" t="s">
        <v>147</v>
      </c>
      <c r="G962" s="253" t="s">
        <v>5232</v>
      </c>
      <c r="H962" s="253" t="s">
        <v>5233</v>
      </c>
      <c r="I962" s="253" t="s">
        <v>935</v>
      </c>
      <c r="J962" s="253">
        <v>6</v>
      </c>
      <c r="K962" s="253" t="s">
        <v>62</v>
      </c>
      <c r="L962" s="253" t="s">
        <v>62</v>
      </c>
      <c r="M962" s="253" t="s">
        <v>62</v>
      </c>
      <c r="N962" s="253" t="s">
        <v>62</v>
      </c>
      <c r="O962" s="253" t="s">
        <v>57</v>
      </c>
      <c r="P962" s="253" t="s">
        <v>57</v>
      </c>
      <c r="Q962" s="253" t="s">
        <v>57</v>
      </c>
      <c r="R962" s="253" t="s">
        <v>57</v>
      </c>
      <c r="S962" s="253" t="s">
        <v>62</v>
      </c>
      <c r="T962" s="253" t="s">
        <v>57</v>
      </c>
      <c r="U962" s="253" t="s">
        <v>62</v>
      </c>
      <c r="V962" s="258" t="s">
        <v>57</v>
      </c>
      <c r="W962" s="253" t="s">
        <v>62</v>
      </c>
      <c r="X962" s="253" t="s">
        <v>57</v>
      </c>
      <c r="Y962" s="253" t="s">
        <v>57</v>
      </c>
      <c r="Z962" s="253" t="s">
        <v>151</v>
      </c>
      <c r="AA962" s="253" t="s">
        <v>62</v>
      </c>
      <c r="AB962" s="253" t="s">
        <v>62</v>
      </c>
      <c r="AC962" s="253" t="s">
        <v>57</v>
      </c>
      <c r="AD962" s="253" t="s">
        <v>2385</v>
      </c>
      <c r="AE962" s="273" t="s">
        <v>57</v>
      </c>
      <c r="AF962" s="253"/>
      <c r="AG962" s="253" t="s">
        <v>56</v>
      </c>
      <c r="AH962" s="253">
        <v>49</v>
      </c>
      <c r="AI962" s="253" t="s">
        <v>62</v>
      </c>
      <c r="AJ962" s="253" t="s">
        <v>2385</v>
      </c>
      <c r="AK962" s="253" t="s">
        <v>62</v>
      </c>
      <c r="AL962" s="253" t="s">
        <v>57</v>
      </c>
      <c r="AM962" s="253" t="s">
        <v>57</v>
      </c>
      <c r="AN962" s="253" t="s">
        <v>57</v>
      </c>
      <c r="AO962" s="253" t="s">
        <v>57</v>
      </c>
      <c r="AP962" s="253" t="s">
        <v>5187</v>
      </c>
      <c r="AQ962" s="253" t="s">
        <v>57</v>
      </c>
      <c r="AR962" s="253" t="s">
        <v>57</v>
      </c>
      <c r="AS962" s="253" t="s">
        <v>57</v>
      </c>
      <c r="AT962" s="253" t="s">
        <v>57</v>
      </c>
      <c r="AU962" s="220" t="s">
        <v>62</v>
      </c>
    </row>
    <row r="963" spans="1:47">
      <c r="A963" s="220">
        <v>962</v>
      </c>
      <c r="B963" s="253" t="s">
        <v>6836</v>
      </c>
      <c r="C963" s="253" t="s">
        <v>4434</v>
      </c>
      <c r="D963" s="253">
        <v>2024</v>
      </c>
      <c r="E963" s="253" t="s">
        <v>251</v>
      </c>
      <c r="F963" s="253" t="s">
        <v>5234</v>
      </c>
      <c r="G963" s="253" t="s">
        <v>5235</v>
      </c>
      <c r="H963" s="253" t="s">
        <v>238</v>
      </c>
      <c r="I963" s="253" t="s">
        <v>4421</v>
      </c>
      <c r="J963" s="253">
        <v>25</v>
      </c>
      <c r="K963" s="253" t="s">
        <v>57</v>
      </c>
      <c r="L963" s="253" t="s">
        <v>57</v>
      </c>
      <c r="M963" s="253" t="s">
        <v>57</v>
      </c>
      <c r="N963" s="253" t="s">
        <v>57</v>
      </c>
      <c r="O963" s="253" t="s">
        <v>57</v>
      </c>
      <c r="P963" s="253" t="s">
        <v>57</v>
      </c>
      <c r="Q963" s="253" t="s">
        <v>57</v>
      </c>
      <c r="R963" s="253" t="s">
        <v>57</v>
      </c>
      <c r="S963" s="253" t="s">
        <v>57</v>
      </c>
      <c r="T963" s="253" t="s">
        <v>57</v>
      </c>
      <c r="U963" s="253" t="s">
        <v>57</v>
      </c>
      <c r="V963" s="253" t="s">
        <v>57</v>
      </c>
      <c r="W963" s="253" t="s">
        <v>57</v>
      </c>
      <c r="X963" s="253" t="s">
        <v>57</v>
      </c>
      <c r="Y963" s="253" t="s">
        <v>57</v>
      </c>
      <c r="Z963" s="253" t="s">
        <v>57</v>
      </c>
      <c r="AA963" s="253" t="s">
        <v>57</v>
      </c>
      <c r="AB963" s="253" t="s">
        <v>57</v>
      </c>
      <c r="AC963" s="253" t="s">
        <v>57</v>
      </c>
      <c r="AD963" s="253" t="s">
        <v>2385</v>
      </c>
      <c r="AE963" s="253" t="s">
        <v>57</v>
      </c>
      <c r="AF963" s="253"/>
      <c r="AG963" s="253" t="s">
        <v>57</v>
      </c>
      <c r="AH963" s="253" t="s">
        <v>57</v>
      </c>
      <c r="AI963" s="253" t="s">
        <v>57</v>
      </c>
      <c r="AJ963" s="253" t="s">
        <v>2385</v>
      </c>
      <c r="AK963" s="253" t="s">
        <v>57</v>
      </c>
      <c r="AL963" s="253" t="s">
        <v>57</v>
      </c>
      <c r="AM963" s="253" t="s">
        <v>57</v>
      </c>
      <c r="AN963" s="253" t="s">
        <v>57</v>
      </c>
      <c r="AO963" s="253" t="s">
        <v>57</v>
      </c>
      <c r="AP963" s="253" t="s">
        <v>57</v>
      </c>
      <c r="AQ963" s="253" t="s">
        <v>57</v>
      </c>
      <c r="AR963" s="253" t="s">
        <v>57</v>
      </c>
      <c r="AS963" s="253" t="s">
        <v>57</v>
      </c>
      <c r="AT963" s="253" t="s">
        <v>57</v>
      </c>
      <c r="AU963" s="220" t="str">
        <f t="shared" ref="AU963:AU969" si="45">IF(OR(AB963="NA"), "NA", IF(OR(AB963="Yes", AB963="yes"), "No", IF(AND(I963="Original", AB963="No"), "?", "")))</f>
        <v>NA</v>
      </c>
    </row>
    <row r="964" spans="1:47">
      <c r="A964" s="220">
        <v>963</v>
      </c>
      <c r="B964" s="253" t="s">
        <v>6836</v>
      </c>
      <c r="C964" s="253" t="s">
        <v>4434</v>
      </c>
      <c r="D964" s="253">
        <v>2024</v>
      </c>
      <c r="E964" s="253" t="s">
        <v>251</v>
      </c>
      <c r="F964" s="253" t="s">
        <v>236</v>
      </c>
      <c r="G964" s="253" t="s">
        <v>5236</v>
      </c>
      <c r="H964" s="253" t="s">
        <v>5237</v>
      </c>
      <c r="I964" s="253" t="s">
        <v>4421</v>
      </c>
      <c r="J964" s="253">
        <v>25</v>
      </c>
      <c r="K964" s="253" t="s">
        <v>57</v>
      </c>
      <c r="L964" s="253" t="s">
        <v>57</v>
      </c>
      <c r="M964" s="253" t="s">
        <v>57</v>
      </c>
      <c r="N964" s="253" t="s">
        <v>57</v>
      </c>
      <c r="O964" s="253" t="s">
        <v>57</v>
      </c>
      <c r="P964" s="253" t="s">
        <v>57</v>
      </c>
      <c r="Q964" s="253" t="s">
        <v>57</v>
      </c>
      <c r="R964" s="253" t="s">
        <v>57</v>
      </c>
      <c r="S964" s="253" t="s">
        <v>57</v>
      </c>
      <c r="T964" s="253" t="s">
        <v>57</v>
      </c>
      <c r="U964" s="253" t="s">
        <v>57</v>
      </c>
      <c r="V964" s="253" t="s">
        <v>57</v>
      </c>
      <c r="W964" s="253" t="s">
        <v>57</v>
      </c>
      <c r="X964" s="253" t="s">
        <v>57</v>
      </c>
      <c r="Y964" s="253" t="s">
        <v>57</v>
      </c>
      <c r="Z964" s="253" t="s">
        <v>57</v>
      </c>
      <c r="AA964" s="253" t="s">
        <v>57</v>
      </c>
      <c r="AB964" s="253" t="s">
        <v>57</v>
      </c>
      <c r="AC964" s="253" t="s">
        <v>57</v>
      </c>
      <c r="AD964" s="253" t="s">
        <v>2385</v>
      </c>
      <c r="AE964" s="253" t="s">
        <v>57</v>
      </c>
      <c r="AF964" s="253"/>
      <c r="AG964" s="253" t="s">
        <v>57</v>
      </c>
      <c r="AH964" s="253" t="s">
        <v>57</v>
      </c>
      <c r="AI964" s="253" t="s">
        <v>57</v>
      </c>
      <c r="AJ964" s="253" t="s">
        <v>2385</v>
      </c>
      <c r="AK964" s="253" t="s">
        <v>57</v>
      </c>
      <c r="AL964" s="253" t="s">
        <v>57</v>
      </c>
      <c r="AM964" s="253" t="s">
        <v>57</v>
      </c>
      <c r="AN964" s="253" t="s">
        <v>57</v>
      </c>
      <c r="AO964" s="253" t="s">
        <v>57</v>
      </c>
      <c r="AP964" s="253" t="s">
        <v>57</v>
      </c>
      <c r="AQ964" s="253" t="s">
        <v>57</v>
      </c>
      <c r="AR964" s="253" t="s">
        <v>57</v>
      </c>
      <c r="AS964" s="253" t="s">
        <v>57</v>
      </c>
      <c r="AT964" s="253" t="s">
        <v>57</v>
      </c>
      <c r="AU964" s="220" t="str">
        <f t="shared" si="45"/>
        <v>NA</v>
      </c>
    </row>
    <row r="965" spans="1:47">
      <c r="A965" s="220">
        <v>964</v>
      </c>
      <c r="B965" s="253" t="s">
        <v>6836</v>
      </c>
      <c r="C965" s="253" t="s">
        <v>1382</v>
      </c>
      <c r="D965" s="253">
        <v>2024</v>
      </c>
      <c r="E965" s="253" t="s">
        <v>579</v>
      </c>
      <c r="F965" s="253" t="s">
        <v>5238</v>
      </c>
      <c r="G965" s="253" t="s">
        <v>5239</v>
      </c>
      <c r="H965" s="253" t="s">
        <v>5240</v>
      </c>
      <c r="I965" s="253" t="s">
        <v>926</v>
      </c>
      <c r="J965" s="253">
        <v>25</v>
      </c>
      <c r="K965" s="253" t="s">
        <v>57</v>
      </c>
      <c r="L965" s="253" t="s">
        <v>57</v>
      </c>
      <c r="M965" s="253" t="s">
        <v>57</v>
      </c>
      <c r="N965" s="253" t="s">
        <v>57</v>
      </c>
      <c r="O965" s="253" t="s">
        <v>57</v>
      </c>
      <c r="P965" s="253" t="s">
        <v>57</v>
      </c>
      <c r="Q965" s="253" t="s">
        <v>57</v>
      </c>
      <c r="R965" s="253" t="s">
        <v>57</v>
      </c>
      <c r="S965" s="253" t="s">
        <v>57</v>
      </c>
      <c r="T965" s="253" t="s">
        <v>57</v>
      </c>
      <c r="U965" s="253" t="s">
        <v>57</v>
      </c>
      <c r="V965" s="253" t="s">
        <v>57</v>
      </c>
      <c r="W965" s="253" t="s">
        <v>57</v>
      </c>
      <c r="X965" s="253" t="s">
        <v>57</v>
      </c>
      <c r="Y965" s="253" t="s">
        <v>57</v>
      </c>
      <c r="Z965" s="253" t="s">
        <v>57</v>
      </c>
      <c r="AA965" s="253" t="s">
        <v>57</v>
      </c>
      <c r="AB965" s="253" t="s">
        <v>57</v>
      </c>
      <c r="AC965" s="253" t="s">
        <v>57</v>
      </c>
      <c r="AD965" s="253" t="s">
        <v>2385</v>
      </c>
      <c r="AE965" s="253" t="s">
        <v>57</v>
      </c>
      <c r="AF965" s="253"/>
      <c r="AG965" s="253" t="s">
        <v>57</v>
      </c>
      <c r="AH965" s="253" t="s">
        <v>57</v>
      </c>
      <c r="AI965" s="253" t="s">
        <v>57</v>
      </c>
      <c r="AJ965" s="266" t="s">
        <v>2385</v>
      </c>
      <c r="AK965" s="253" t="s">
        <v>57</v>
      </c>
      <c r="AL965" s="253" t="s">
        <v>57</v>
      </c>
      <c r="AM965" s="253" t="s">
        <v>57</v>
      </c>
      <c r="AN965" s="253" t="s">
        <v>57</v>
      </c>
      <c r="AO965" s="253" t="s">
        <v>57</v>
      </c>
      <c r="AP965" s="253" t="s">
        <v>57</v>
      </c>
      <c r="AQ965" s="253" t="s">
        <v>57</v>
      </c>
      <c r="AR965" s="253" t="s">
        <v>57</v>
      </c>
      <c r="AS965" s="253" t="s">
        <v>57</v>
      </c>
      <c r="AT965" s="253" t="s">
        <v>57</v>
      </c>
      <c r="AU965" s="220" t="str">
        <f t="shared" si="45"/>
        <v>NA</v>
      </c>
    </row>
    <row r="966" spans="1:47">
      <c r="A966" s="220">
        <v>965</v>
      </c>
      <c r="B966" s="253" t="s">
        <v>6836</v>
      </c>
      <c r="C966" s="253" t="s">
        <v>1382</v>
      </c>
      <c r="D966" s="253">
        <v>2024</v>
      </c>
      <c r="E966" s="253" t="s">
        <v>579</v>
      </c>
      <c r="F966" s="253" t="s">
        <v>5241</v>
      </c>
      <c r="G966" s="253" t="s">
        <v>5242</v>
      </c>
      <c r="H966" s="255" t="s">
        <v>5243</v>
      </c>
      <c r="I966" s="253" t="s">
        <v>975</v>
      </c>
      <c r="J966" s="253">
        <v>25</v>
      </c>
      <c r="K966" s="253" t="s">
        <v>57</v>
      </c>
      <c r="L966" s="253" t="s">
        <v>57</v>
      </c>
      <c r="M966" s="253" t="s">
        <v>57</v>
      </c>
      <c r="N966" s="253" t="s">
        <v>57</v>
      </c>
      <c r="O966" s="253" t="s">
        <v>57</v>
      </c>
      <c r="P966" s="253" t="s">
        <v>57</v>
      </c>
      <c r="Q966" s="253" t="s">
        <v>57</v>
      </c>
      <c r="R966" s="253" t="s">
        <v>57</v>
      </c>
      <c r="S966" s="253" t="s">
        <v>57</v>
      </c>
      <c r="T966" s="253" t="s">
        <v>57</v>
      </c>
      <c r="U966" s="253" t="s">
        <v>57</v>
      </c>
      <c r="V966" s="253" t="s">
        <v>57</v>
      </c>
      <c r="W966" s="253" t="s">
        <v>57</v>
      </c>
      <c r="X966" s="253" t="s">
        <v>57</v>
      </c>
      <c r="Y966" s="253" t="s">
        <v>57</v>
      </c>
      <c r="Z966" s="253" t="s">
        <v>57</v>
      </c>
      <c r="AA966" s="253" t="s">
        <v>57</v>
      </c>
      <c r="AB966" s="253" t="s">
        <v>57</v>
      </c>
      <c r="AC966" s="253" t="s">
        <v>57</v>
      </c>
      <c r="AD966" s="253" t="s">
        <v>2385</v>
      </c>
      <c r="AE966" s="253" t="s">
        <v>57</v>
      </c>
      <c r="AF966" s="253"/>
      <c r="AG966" s="253" t="s">
        <v>57</v>
      </c>
      <c r="AH966" s="253" t="s">
        <v>57</v>
      </c>
      <c r="AI966" s="253" t="s">
        <v>57</v>
      </c>
      <c r="AJ966" s="266" t="s">
        <v>2385</v>
      </c>
      <c r="AK966" s="253" t="s">
        <v>57</v>
      </c>
      <c r="AL966" s="253" t="s">
        <v>57</v>
      </c>
      <c r="AM966" s="253" t="s">
        <v>57</v>
      </c>
      <c r="AN966" s="253" t="s">
        <v>57</v>
      </c>
      <c r="AO966" s="253" t="s">
        <v>764</v>
      </c>
      <c r="AP966" s="253" t="s">
        <v>5244</v>
      </c>
      <c r="AQ966" s="253">
        <v>110</v>
      </c>
      <c r="AR966" s="253" t="s">
        <v>57</v>
      </c>
      <c r="AS966" s="253" t="s">
        <v>57</v>
      </c>
      <c r="AT966" s="253" t="s">
        <v>57</v>
      </c>
      <c r="AU966" s="220" t="str">
        <f t="shared" si="45"/>
        <v>NA</v>
      </c>
    </row>
    <row r="967" spans="1:47">
      <c r="A967" s="220">
        <v>966</v>
      </c>
      <c r="B967" s="253" t="s">
        <v>6836</v>
      </c>
      <c r="C967" s="253" t="s">
        <v>1382</v>
      </c>
      <c r="D967" s="253">
        <v>2024</v>
      </c>
      <c r="E967" s="253" t="s">
        <v>579</v>
      </c>
      <c r="F967" s="253" t="s">
        <v>5245</v>
      </c>
      <c r="G967" s="253" t="s">
        <v>5246</v>
      </c>
      <c r="H967" s="255" t="s">
        <v>5247</v>
      </c>
      <c r="I967" s="253" t="s">
        <v>975</v>
      </c>
      <c r="J967" s="253">
        <v>6</v>
      </c>
      <c r="K967" s="253" t="s">
        <v>57</v>
      </c>
      <c r="L967" s="253" t="s">
        <v>57</v>
      </c>
      <c r="M967" s="253" t="s">
        <v>57</v>
      </c>
      <c r="N967" s="253" t="s">
        <v>57</v>
      </c>
      <c r="O967" s="253" t="s">
        <v>57</v>
      </c>
      <c r="P967" s="253" t="s">
        <v>57</v>
      </c>
      <c r="Q967" s="253" t="s">
        <v>57</v>
      </c>
      <c r="R967" s="253" t="s">
        <v>57</v>
      </c>
      <c r="S967" s="253" t="s">
        <v>57</v>
      </c>
      <c r="T967" s="253" t="s">
        <v>57</v>
      </c>
      <c r="U967" s="253" t="s">
        <v>57</v>
      </c>
      <c r="V967" s="253" t="s">
        <v>57</v>
      </c>
      <c r="W967" s="253" t="s">
        <v>57</v>
      </c>
      <c r="X967" s="253" t="s">
        <v>57</v>
      </c>
      <c r="Y967" s="253" t="s">
        <v>57</v>
      </c>
      <c r="Z967" s="253" t="s">
        <v>57</v>
      </c>
      <c r="AA967" s="253" t="s">
        <v>57</v>
      </c>
      <c r="AB967" s="253" t="s">
        <v>57</v>
      </c>
      <c r="AC967" s="253" t="s">
        <v>57</v>
      </c>
      <c r="AD967" s="253" t="s">
        <v>2385</v>
      </c>
      <c r="AE967" s="253" t="s">
        <v>57</v>
      </c>
      <c r="AF967" s="253"/>
      <c r="AG967" s="253" t="s">
        <v>57</v>
      </c>
      <c r="AH967" s="253" t="s">
        <v>57</v>
      </c>
      <c r="AI967" s="253" t="s">
        <v>57</v>
      </c>
      <c r="AJ967" s="266" t="s">
        <v>2385</v>
      </c>
      <c r="AK967" s="253" t="s">
        <v>57</v>
      </c>
      <c r="AL967" s="253" t="s">
        <v>57</v>
      </c>
      <c r="AM967" s="253" t="s">
        <v>57</v>
      </c>
      <c r="AN967" s="253" t="s">
        <v>57</v>
      </c>
      <c r="AO967" s="253" t="s">
        <v>223</v>
      </c>
      <c r="AP967" s="253" t="s">
        <v>5248</v>
      </c>
      <c r="AQ967" s="253">
        <v>217</v>
      </c>
      <c r="AR967" s="253" t="s">
        <v>57</v>
      </c>
      <c r="AS967" s="253" t="s">
        <v>57</v>
      </c>
      <c r="AT967" s="253" t="s">
        <v>57</v>
      </c>
      <c r="AU967" s="220" t="str">
        <f t="shared" si="45"/>
        <v>NA</v>
      </c>
    </row>
    <row r="968" spans="1:47">
      <c r="A968" s="220">
        <v>967</v>
      </c>
      <c r="B968" s="253" t="s">
        <v>6836</v>
      </c>
      <c r="C968" s="253" t="s">
        <v>1382</v>
      </c>
      <c r="D968" s="253">
        <v>2024</v>
      </c>
      <c r="E968" s="253" t="s">
        <v>579</v>
      </c>
      <c r="F968" s="253" t="s">
        <v>5249</v>
      </c>
      <c r="G968" s="253" t="s">
        <v>5250</v>
      </c>
      <c r="H968" s="255" t="s">
        <v>5251</v>
      </c>
      <c r="I968" s="253" t="s">
        <v>2599</v>
      </c>
      <c r="J968" s="253">
        <v>3</v>
      </c>
      <c r="K968" s="253" t="s">
        <v>57</v>
      </c>
      <c r="L968" s="253" t="s">
        <v>57</v>
      </c>
      <c r="M968" s="253" t="s">
        <v>57</v>
      </c>
      <c r="N968" s="253" t="s">
        <v>57</v>
      </c>
      <c r="O968" s="253" t="s">
        <v>57</v>
      </c>
      <c r="P968" s="253" t="s">
        <v>57</v>
      </c>
      <c r="Q968" s="253" t="s">
        <v>57</v>
      </c>
      <c r="R968" s="253" t="s">
        <v>57</v>
      </c>
      <c r="S968" s="253" t="s">
        <v>57</v>
      </c>
      <c r="T968" s="253" t="s">
        <v>57</v>
      </c>
      <c r="U968" s="253" t="s">
        <v>57</v>
      </c>
      <c r="V968" s="253" t="s">
        <v>57</v>
      </c>
      <c r="W968" s="253" t="s">
        <v>57</v>
      </c>
      <c r="X968" s="253" t="s">
        <v>57</v>
      </c>
      <c r="Y968" s="253" t="s">
        <v>57</v>
      </c>
      <c r="Z968" s="253" t="s">
        <v>57</v>
      </c>
      <c r="AA968" s="253" t="s">
        <v>57</v>
      </c>
      <c r="AB968" s="253" t="s">
        <v>57</v>
      </c>
      <c r="AC968" s="253" t="s">
        <v>57</v>
      </c>
      <c r="AD968" s="253" t="s">
        <v>2385</v>
      </c>
      <c r="AE968" s="253" t="s">
        <v>57</v>
      </c>
      <c r="AF968" s="253"/>
      <c r="AG968" s="253" t="s">
        <v>57</v>
      </c>
      <c r="AH968" s="253" t="s">
        <v>57</v>
      </c>
      <c r="AI968" s="253" t="s">
        <v>57</v>
      </c>
      <c r="AJ968" s="266" t="s">
        <v>2385</v>
      </c>
      <c r="AK968" s="253" t="s">
        <v>57</v>
      </c>
      <c r="AL968" s="253" t="s">
        <v>57</v>
      </c>
      <c r="AM968" s="253" t="s">
        <v>57</v>
      </c>
      <c r="AN968" s="253" t="s">
        <v>57</v>
      </c>
      <c r="AO968" s="259" t="s">
        <v>1676</v>
      </c>
      <c r="AP968" s="259" t="s">
        <v>5252</v>
      </c>
      <c r="AQ968" s="253">
        <v>235</v>
      </c>
      <c r="AR968" s="253" t="s">
        <v>57</v>
      </c>
      <c r="AS968" s="253" t="s">
        <v>57</v>
      </c>
      <c r="AT968" s="253" t="s">
        <v>57</v>
      </c>
      <c r="AU968" s="220" t="str">
        <f t="shared" si="45"/>
        <v>NA</v>
      </c>
    </row>
    <row r="969" spans="1:47">
      <c r="A969" s="220">
        <v>968</v>
      </c>
      <c r="B969" s="253" t="s">
        <v>6836</v>
      </c>
      <c r="C969" s="253" t="s">
        <v>1382</v>
      </c>
      <c r="D969" s="253">
        <v>2024</v>
      </c>
      <c r="E969" s="253" t="s">
        <v>579</v>
      </c>
      <c r="F969" s="253" t="s">
        <v>5253</v>
      </c>
      <c r="G969" s="253" t="s">
        <v>5254</v>
      </c>
      <c r="H969" s="255" t="s">
        <v>5255</v>
      </c>
      <c r="I969" s="253" t="s">
        <v>1181</v>
      </c>
      <c r="J969" s="253">
        <v>4</v>
      </c>
      <c r="K969" s="253" t="s">
        <v>57</v>
      </c>
      <c r="L969" s="253" t="s">
        <v>57</v>
      </c>
      <c r="M969" s="253" t="s">
        <v>57</v>
      </c>
      <c r="N969" s="253" t="s">
        <v>57</v>
      </c>
      <c r="O969" s="253" t="s">
        <v>57</v>
      </c>
      <c r="P969" s="253" t="s">
        <v>57</v>
      </c>
      <c r="Q969" s="253" t="s">
        <v>57</v>
      </c>
      <c r="R969" s="253" t="s">
        <v>57</v>
      </c>
      <c r="S969" s="253" t="s">
        <v>57</v>
      </c>
      <c r="T969" s="253" t="s">
        <v>57</v>
      </c>
      <c r="U969" s="253" t="s">
        <v>57</v>
      </c>
      <c r="V969" s="253" t="s">
        <v>57</v>
      </c>
      <c r="W969" s="253" t="s">
        <v>57</v>
      </c>
      <c r="X969" s="253" t="s">
        <v>57</v>
      </c>
      <c r="Y969" s="253" t="s">
        <v>57</v>
      </c>
      <c r="Z969" s="258" t="s">
        <v>5256</v>
      </c>
      <c r="AA969" s="253" t="s">
        <v>57</v>
      </c>
      <c r="AB969" s="253" t="s">
        <v>57</v>
      </c>
      <c r="AC969" s="253" t="s">
        <v>57</v>
      </c>
      <c r="AD969" s="253" t="s">
        <v>2385</v>
      </c>
      <c r="AE969" s="253" t="s">
        <v>57</v>
      </c>
      <c r="AF969" s="253"/>
      <c r="AG969" s="253" t="s">
        <v>57</v>
      </c>
      <c r="AH969" s="253" t="s">
        <v>57</v>
      </c>
      <c r="AI969" s="253" t="s">
        <v>57</v>
      </c>
      <c r="AJ969" s="266" t="s">
        <v>2385</v>
      </c>
      <c r="AK969" s="253" t="s">
        <v>57</v>
      </c>
      <c r="AL969" s="253" t="s">
        <v>57</v>
      </c>
      <c r="AM969" s="253" t="s">
        <v>57</v>
      </c>
      <c r="AN969" s="253" t="s">
        <v>57</v>
      </c>
      <c r="AO969" s="259" t="s">
        <v>584</v>
      </c>
      <c r="AP969" s="259" t="s">
        <v>5257</v>
      </c>
      <c r="AQ969" s="253">
        <v>306</v>
      </c>
      <c r="AR969" s="253" t="s">
        <v>57</v>
      </c>
      <c r="AS969" s="253" t="s">
        <v>57</v>
      </c>
      <c r="AT969" s="253" t="s">
        <v>57</v>
      </c>
      <c r="AU969" s="220" t="str">
        <f t="shared" si="45"/>
        <v>NA</v>
      </c>
    </row>
    <row r="970" spans="1:47">
      <c r="A970" s="220">
        <v>969</v>
      </c>
      <c r="B970" s="253" t="s">
        <v>6836</v>
      </c>
      <c r="C970" s="253" t="s">
        <v>1382</v>
      </c>
      <c r="D970" s="253">
        <v>2024</v>
      </c>
      <c r="E970" s="253" t="s">
        <v>579</v>
      </c>
      <c r="F970" s="253" t="s">
        <v>5258</v>
      </c>
      <c r="G970" s="253" t="s">
        <v>5259</v>
      </c>
      <c r="H970" s="255" t="s">
        <v>5260</v>
      </c>
      <c r="I970" s="253" t="s">
        <v>935</v>
      </c>
      <c r="J970" s="253">
        <v>6</v>
      </c>
      <c r="K970" s="253" t="s">
        <v>57</v>
      </c>
      <c r="L970" s="253" t="s">
        <v>57</v>
      </c>
      <c r="M970" s="253" t="s">
        <v>62</v>
      </c>
      <c r="N970" s="253" t="s">
        <v>62</v>
      </c>
      <c r="O970" s="253" t="s">
        <v>57</v>
      </c>
      <c r="P970" s="253" t="s">
        <v>57</v>
      </c>
      <c r="Q970" s="253" t="s">
        <v>57</v>
      </c>
      <c r="R970" s="253" t="s">
        <v>57</v>
      </c>
      <c r="S970" s="253" t="s">
        <v>62</v>
      </c>
      <c r="T970" s="253" t="s">
        <v>57</v>
      </c>
      <c r="U970" s="253" t="s">
        <v>62</v>
      </c>
      <c r="V970" s="253" t="s">
        <v>57</v>
      </c>
      <c r="W970" s="253" t="s">
        <v>56</v>
      </c>
      <c r="X970" s="253" t="s">
        <v>5261</v>
      </c>
      <c r="Y970" s="253" t="s">
        <v>62</v>
      </c>
      <c r="Z970" s="253" t="s">
        <v>5262</v>
      </c>
      <c r="AA970" s="253" t="s">
        <v>62</v>
      </c>
      <c r="AB970" s="253" t="s">
        <v>62</v>
      </c>
      <c r="AC970" s="253" t="s">
        <v>62</v>
      </c>
      <c r="AD970" s="253" t="s">
        <v>2385</v>
      </c>
      <c r="AE970" s="253" t="s">
        <v>57</v>
      </c>
      <c r="AF970" s="253"/>
      <c r="AG970" s="253" t="s">
        <v>56</v>
      </c>
      <c r="AH970" s="253">
        <v>73</v>
      </c>
      <c r="AI970" s="270" t="s">
        <v>56</v>
      </c>
      <c r="AJ970" s="270" t="s">
        <v>4436</v>
      </c>
      <c r="AK970" s="253" t="s">
        <v>62</v>
      </c>
      <c r="AL970" s="253" t="s">
        <v>57</v>
      </c>
      <c r="AM970" s="253" t="s">
        <v>57</v>
      </c>
      <c r="AN970" s="253" t="s">
        <v>57</v>
      </c>
      <c r="AO970" s="259" t="s">
        <v>5263</v>
      </c>
      <c r="AP970" s="259" t="s">
        <v>5257</v>
      </c>
      <c r="AQ970" s="253">
        <v>298</v>
      </c>
      <c r="AR970" s="253" t="s">
        <v>57</v>
      </c>
      <c r="AS970" s="253" t="s">
        <v>62</v>
      </c>
      <c r="AT970" s="253" t="s">
        <v>62</v>
      </c>
      <c r="AU970" s="220" t="s">
        <v>62</v>
      </c>
    </row>
    <row r="971" spans="1:47">
      <c r="A971" s="220">
        <v>970</v>
      </c>
      <c r="B971" s="253" t="s">
        <v>6836</v>
      </c>
      <c r="C971" s="253" t="s">
        <v>1382</v>
      </c>
      <c r="D971" s="253">
        <v>2024</v>
      </c>
      <c r="E971" s="253" t="s">
        <v>579</v>
      </c>
      <c r="F971" s="253" t="s">
        <v>3175</v>
      </c>
      <c r="G971" s="253" t="s">
        <v>5265</v>
      </c>
      <c r="H971" s="255" t="s">
        <v>5266</v>
      </c>
      <c r="I971" s="253" t="s">
        <v>935</v>
      </c>
      <c r="J971" s="253">
        <v>6</v>
      </c>
      <c r="K971" s="253" t="s">
        <v>57</v>
      </c>
      <c r="L971" s="253" t="s">
        <v>57</v>
      </c>
      <c r="M971" s="253" t="s">
        <v>62</v>
      </c>
      <c r="N971" s="253" t="s">
        <v>62</v>
      </c>
      <c r="O971" s="253" t="s">
        <v>57</v>
      </c>
      <c r="P971" s="253" t="s">
        <v>57</v>
      </c>
      <c r="Q971" s="253" t="s">
        <v>57</v>
      </c>
      <c r="R971" s="253" t="s">
        <v>57</v>
      </c>
      <c r="S971" s="253" t="s">
        <v>56</v>
      </c>
      <c r="T971" s="253" t="s">
        <v>5267</v>
      </c>
      <c r="U971" s="253" t="s">
        <v>62</v>
      </c>
      <c r="V971" s="253" t="s">
        <v>57</v>
      </c>
      <c r="W971" s="253" t="s">
        <v>62</v>
      </c>
      <c r="X971" s="253" t="s">
        <v>57</v>
      </c>
      <c r="Y971" s="253" t="s">
        <v>57</v>
      </c>
      <c r="Z971" s="253" t="s">
        <v>5268</v>
      </c>
      <c r="AA971" s="270" t="s">
        <v>62</v>
      </c>
      <c r="AB971" s="270" t="s">
        <v>56</v>
      </c>
      <c r="AC971" s="270" t="s">
        <v>56</v>
      </c>
      <c r="AD971" s="270" t="s">
        <v>962</v>
      </c>
      <c r="AE971" s="270" t="s">
        <v>5269</v>
      </c>
      <c r="AF971" s="253" t="s">
        <v>1199</v>
      </c>
      <c r="AG971" s="253" t="s">
        <v>56</v>
      </c>
      <c r="AH971" s="253">
        <v>436</v>
      </c>
      <c r="AI971" s="270" t="s">
        <v>62</v>
      </c>
      <c r="AJ971" s="270" t="s">
        <v>2385</v>
      </c>
      <c r="AK971" s="253" t="s">
        <v>62</v>
      </c>
      <c r="AL971" s="253" t="s">
        <v>57</v>
      </c>
      <c r="AM971" s="253" t="s">
        <v>57</v>
      </c>
      <c r="AN971" s="253" t="s">
        <v>57</v>
      </c>
      <c r="AO971" s="259" t="s">
        <v>139</v>
      </c>
      <c r="AP971" s="259" t="s">
        <v>5270</v>
      </c>
      <c r="AQ971" s="253">
        <v>248</v>
      </c>
      <c r="AR971" s="253" t="s">
        <v>57</v>
      </c>
      <c r="AS971" s="253">
        <v>364</v>
      </c>
      <c r="AT971" s="253">
        <v>62</v>
      </c>
      <c r="AU971" s="220" t="str">
        <f t="shared" si="43"/>
        <v>No</v>
      </c>
    </row>
    <row r="972" spans="1:47">
      <c r="A972" s="220">
        <v>971</v>
      </c>
      <c r="B972" s="253" t="s">
        <v>6836</v>
      </c>
      <c r="C972" s="253" t="s">
        <v>1382</v>
      </c>
      <c r="D972" s="253">
        <v>2024</v>
      </c>
      <c r="E972" s="253" t="s">
        <v>579</v>
      </c>
      <c r="F972" s="253" t="s">
        <v>5272</v>
      </c>
      <c r="G972" s="253" t="s">
        <v>5273</v>
      </c>
      <c r="H972" s="255" t="s">
        <v>5274</v>
      </c>
      <c r="I972" s="253" t="s">
        <v>2599</v>
      </c>
      <c r="J972" s="253">
        <v>7</v>
      </c>
      <c r="K972" s="253" t="s">
        <v>57</v>
      </c>
      <c r="L972" s="253" t="s">
        <v>57</v>
      </c>
      <c r="M972" s="253" t="s">
        <v>57</v>
      </c>
      <c r="N972" s="253" t="s">
        <v>57</v>
      </c>
      <c r="O972" s="253" t="s">
        <v>57</v>
      </c>
      <c r="P972" s="253" t="s">
        <v>57</v>
      </c>
      <c r="Q972" s="253" t="s">
        <v>57</v>
      </c>
      <c r="R972" s="253" t="s">
        <v>57</v>
      </c>
      <c r="S972" s="253" t="s">
        <v>57</v>
      </c>
      <c r="T972" s="253" t="s">
        <v>57</v>
      </c>
      <c r="U972" s="270" t="s">
        <v>56</v>
      </c>
      <c r="V972" s="270" t="s">
        <v>5275</v>
      </c>
      <c r="W972" s="253" t="s">
        <v>57</v>
      </c>
      <c r="X972" s="253" t="s">
        <v>57</v>
      </c>
      <c r="Y972" s="253" t="s">
        <v>57</v>
      </c>
      <c r="Z972" s="253" t="s">
        <v>5276</v>
      </c>
      <c r="AA972" s="253" t="s">
        <v>57</v>
      </c>
      <c r="AB972" s="253" t="s">
        <v>57</v>
      </c>
      <c r="AC972" s="253" t="s">
        <v>57</v>
      </c>
      <c r="AD972" s="253" t="s">
        <v>2385</v>
      </c>
      <c r="AE972" s="253" t="s">
        <v>57</v>
      </c>
      <c r="AF972" s="253"/>
      <c r="AG972" s="253" t="s">
        <v>57</v>
      </c>
      <c r="AH972" s="253" t="s">
        <v>57</v>
      </c>
      <c r="AI972" s="253" t="s">
        <v>57</v>
      </c>
      <c r="AJ972" s="266" t="s">
        <v>2385</v>
      </c>
      <c r="AK972" s="253" t="s">
        <v>57</v>
      </c>
      <c r="AL972" s="253" t="s">
        <v>57</v>
      </c>
      <c r="AM972" s="253" t="s">
        <v>57</v>
      </c>
      <c r="AN972" s="253" t="s">
        <v>57</v>
      </c>
      <c r="AO972" s="259" t="s">
        <v>5277</v>
      </c>
      <c r="AP972" s="259" t="s">
        <v>5278</v>
      </c>
      <c r="AQ972" s="253">
        <v>163</v>
      </c>
      <c r="AR972" s="253" t="s">
        <v>57</v>
      </c>
      <c r="AS972" s="253" t="s">
        <v>57</v>
      </c>
      <c r="AT972" s="253" t="s">
        <v>57</v>
      </c>
      <c r="AU972" s="220" t="str">
        <f>IF(OR(AB972="NA"), "NA", IF(OR(AB972="Yes", AB972="yes"), "No", IF(AND(I972="Original", AB972="No"), "?", "")))</f>
        <v>NA</v>
      </c>
    </row>
    <row r="973" spans="1:47">
      <c r="A973" s="220">
        <v>972</v>
      </c>
      <c r="B973" s="253" t="s">
        <v>6836</v>
      </c>
      <c r="C973" s="253" t="s">
        <v>1382</v>
      </c>
      <c r="D973" s="253">
        <v>2024</v>
      </c>
      <c r="E973" s="253" t="s">
        <v>579</v>
      </c>
      <c r="F973" s="253" t="s">
        <v>540</v>
      </c>
      <c r="G973" s="253" t="s">
        <v>5279</v>
      </c>
      <c r="H973" s="255" t="s">
        <v>5280</v>
      </c>
      <c r="I973" s="253" t="s">
        <v>935</v>
      </c>
      <c r="J973" s="253">
        <v>8</v>
      </c>
      <c r="K973" s="253" t="s">
        <v>57</v>
      </c>
      <c r="L973" s="253" t="s">
        <v>57</v>
      </c>
      <c r="M973" s="253" t="s">
        <v>62</v>
      </c>
      <c r="N973" s="253" t="s">
        <v>62</v>
      </c>
      <c r="O973" s="253" t="s">
        <v>57</v>
      </c>
      <c r="P973" s="253" t="s">
        <v>57</v>
      </c>
      <c r="Q973" s="253" t="s">
        <v>57</v>
      </c>
      <c r="R973" s="253" t="s">
        <v>57</v>
      </c>
      <c r="S973" s="270" t="s">
        <v>56</v>
      </c>
      <c r="T973" s="270" t="s">
        <v>5281</v>
      </c>
      <c r="U973" s="270" t="s">
        <v>62</v>
      </c>
      <c r="V973" s="270" t="s">
        <v>57</v>
      </c>
      <c r="W973" s="253" t="s">
        <v>62</v>
      </c>
      <c r="X973" s="253" t="s">
        <v>57</v>
      </c>
      <c r="Y973" s="253" t="s">
        <v>57</v>
      </c>
      <c r="Z973" s="258" t="s">
        <v>3729</v>
      </c>
      <c r="AA973" s="253" t="s">
        <v>62</v>
      </c>
      <c r="AB973" s="253" t="s">
        <v>56</v>
      </c>
      <c r="AC973" s="253" t="s">
        <v>56</v>
      </c>
      <c r="AD973" s="253" t="s">
        <v>984</v>
      </c>
      <c r="AE973" s="253" t="s">
        <v>57</v>
      </c>
      <c r="AF973" s="253" t="s">
        <v>1199</v>
      </c>
      <c r="AG973" s="253" t="s">
        <v>56</v>
      </c>
      <c r="AH973" s="253">
        <v>735</v>
      </c>
      <c r="AI973" s="253" t="s">
        <v>62</v>
      </c>
      <c r="AJ973" s="266" t="s">
        <v>2385</v>
      </c>
      <c r="AK973" s="253" t="s">
        <v>62</v>
      </c>
      <c r="AL973" s="253" t="s">
        <v>57</v>
      </c>
      <c r="AM973" s="253" t="s">
        <v>57</v>
      </c>
      <c r="AN973" s="253" t="s">
        <v>57</v>
      </c>
      <c r="AO973" s="259" t="s">
        <v>5282</v>
      </c>
      <c r="AP973" s="259" t="s">
        <v>5278</v>
      </c>
      <c r="AQ973" s="253">
        <v>367</v>
      </c>
      <c r="AR973" s="253" t="s">
        <v>57</v>
      </c>
      <c r="AS973" s="253">
        <v>477</v>
      </c>
      <c r="AT973" s="253">
        <v>258</v>
      </c>
      <c r="AU973" s="220" t="str">
        <f t="shared" si="43"/>
        <v>No</v>
      </c>
    </row>
    <row r="974" spans="1:47">
      <c r="A974" s="220">
        <v>973</v>
      </c>
      <c r="B974" s="253" t="s">
        <v>6836</v>
      </c>
      <c r="C974" s="253" t="s">
        <v>1382</v>
      </c>
      <c r="D974" s="253">
        <v>2024</v>
      </c>
      <c r="E974" s="253" t="s">
        <v>579</v>
      </c>
      <c r="F974" s="253" t="s">
        <v>5283</v>
      </c>
      <c r="G974" s="258" t="s">
        <v>5284</v>
      </c>
      <c r="H974" s="255" t="s">
        <v>5285</v>
      </c>
      <c r="I974" s="253" t="s">
        <v>935</v>
      </c>
      <c r="J974" s="253">
        <v>14</v>
      </c>
      <c r="K974" s="253" t="s">
        <v>57</v>
      </c>
      <c r="L974" s="253" t="s">
        <v>57</v>
      </c>
      <c r="M974" s="253" t="s">
        <v>62</v>
      </c>
      <c r="N974" s="253" t="s">
        <v>62</v>
      </c>
      <c r="O974" s="253" t="s">
        <v>57</v>
      </c>
      <c r="P974" s="253" t="s">
        <v>57</v>
      </c>
      <c r="Q974" s="253" t="s">
        <v>57</v>
      </c>
      <c r="R974" s="253" t="s">
        <v>57</v>
      </c>
      <c r="S974" s="270" t="s">
        <v>62</v>
      </c>
      <c r="T974" s="270" t="s">
        <v>57</v>
      </c>
      <c r="U974" s="270" t="s">
        <v>56</v>
      </c>
      <c r="V974" s="270" t="s">
        <v>5286</v>
      </c>
      <c r="W974" s="253" t="s">
        <v>56</v>
      </c>
      <c r="X974" s="253" t="s">
        <v>5287</v>
      </c>
      <c r="Y974" s="253" t="s">
        <v>56</v>
      </c>
      <c r="Z974" s="253" t="s">
        <v>5288</v>
      </c>
      <c r="AA974" s="253" t="s">
        <v>62</v>
      </c>
      <c r="AB974" s="253" t="s">
        <v>62</v>
      </c>
      <c r="AC974" s="253" t="s">
        <v>62</v>
      </c>
      <c r="AD974" s="253" t="s">
        <v>2385</v>
      </c>
      <c r="AE974" s="253" t="s">
        <v>57</v>
      </c>
      <c r="AF974" s="253"/>
      <c r="AG974" s="253" t="s">
        <v>56</v>
      </c>
      <c r="AH974" s="253">
        <v>249</v>
      </c>
      <c r="AI974" s="253" t="s">
        <v>62</v>
      </c>
      <c r="AJ974" s="266" t="s">
        <v>2385</v>
      </c>
      <c r="AK974" s="253" t="s">
        <v>62</v>
      </c>
      <c r="AL974" s="253" t="s">
        <v>57</v>
      </c>
      <c r="AM974" s="253" t="s">
        <v>57</v>
      </c>
      <c r="AN974" s="253" t="s">
        <v>57</v>
      </c>
      <c r="AO974" s="259" t="s">
        <v>1468</v>
      </c>
      <c r="AP974" s="259" t="s">
        <v>902</v>
      </c>
      <c r="AQ974" s="253">
        <v>218</v>
      </c>
      <c r="AR974" s="253" t="s">
        <v>57</v>
      </c>
      <c r="AS974" s="253" t="s">
        <v>57</v>
      </c>
      <c r="AT974" s="253" t="s">
        <v>57</v>
      </c>
      <c r="AU974" s="220" t="s">
        <v>62</v>
      </c>
    </row>
    <row r="975" spans="1:47">
      <c r="A975" s="220">
        <v>974</v>
      </c>
      <c r="B975" s="253" t="s">
        <v>6836</v>
      </c>
      <c r="C975" s="253" t="s">
        <v>1382</v>
      </c>
      <c r="D975" s="253">
        <v>2024</v>
      </c>
      <c r="E975" s="253" t="s">
        <v>579</v>
      </c>
      <c r="F975" s="253" t="s">
        <v>5290</v>
      </c>
      <c r="G975" s="258" t="s">
        <v>5291</v>
      </c>
      <c r="H975" s="255" t="s">
        <v>5292</v>
      </c>
      <c r="I975" s="253" t="s">
        <v>935</v>
      </c>
      <c r="J975" s="253">
        <v>14</v>
      </c>
      <c r="K975" s="253" t="s">
        <v>57</v>
      </c>
      <c r="L975" s="253" t="s">
        <v>57</v>
      </c>
      <c r="M975" s="253" t="s">
        <v>62</v>
      </c>
      <c r="N975" s="253" t="s">
        <v>56</v>
      </c>
      <c r="O975" s="253">
        <v>1</v>
      </c>
      <c r="P975" s="253" t="s">
        <v>170</v>
      </c>
      <c r="Q975" s="255" t="s">
        <v>5293</v>
      </c>
      <c r="R975" s="253" t="s">
        <v>5294</v>
      </c>
      <c r="S975" s="270" t="s">
        <v>56</v>
      </c>
      <c r="T975" s="270" t="s">
        <v>5295</v>
      </c>
      <c r="U975" s="270" t="s">
        <v>56</v>
      </c>
      <c r="V975" s="270" t="s">
        <v>5296</v>
      </c>
      <c r="W975" s="253" t="s">
        <v>56</v>
      </c>
      <c r="X975" s="253" t="s">
        <v>5297</v>
      </c>
      <c r="Y975" s="253" t="s">
        <v>62</v>
      </c>
      <c r="Z975" s="253" t="s">
        <v>5298</v>
      </c>
      <c r="AA975" s="253" t="s">
        <v>56</v>
      </c>
      <c r="AB975" s="253" t="s">
        <v>56</v>
      </c>
      <c r="AC975" s="253" t="s">
        <v>56</v>
      </c>
      <c r="AD975" s="253" t="s">
        <v>984</v>
      </c>
      <c r="AE975" s="253" t="s">
        <v>57</v>
      </c>
      <c r="AF975" s="253"/>
      <c r="AG975" s="253" t="s">
        <v>56</v>
      </c>
      <c r="AH975" s="270">
        <v>49</v>
      </c>
      <c r="AI975" s="270" t="s">
        <v>56</v>
      </c>
      <c r="AJ975" s="270" t="s">
        <v>4435</v>
      </c>
      <c r="AK975" s="253" t="s">
        <v>62</v>
      </c>
      <c r="AL975" s="253" t="s">
        <v>57</v>
      </c>
      <c r="AM975" s="253" t="s">
        <v>57</v>
      </c>
      <c r="AN975" s="253" t="s">
        <v>57</v>
      </c>
      <c r="AO975" s="259" t="s">
        <v>1906</v>
      </c>
      <c r="AP975" s="259" t="s">
        <v>5299</v>
      </c>
      <c r="AQ975" s="253">
        <v>309</v>
      </c>
      <c r="AR975" s="253" t="s">
        <v>57</v>
      </c>
      <c r="AS975" s="253">
        <v>27</v>
      </c>
      <c r="AT975" s="253">
        <v>22</v>
      </c>
      <c r="AU975" s="220" t="str">
        <f t="shared" si="43"/>
        <v>No</v>
      </c>
    </row>
    <row r="976" spans="1:47">
      <c r="A976" s="220">
        <v>975</v>
      </c>
      <c r="B976" s="253" t="s">
        <v>6836</v>
      </c>
      <c r="C976" s="253" t="s">
        <v>1382</v>
      </c>
      <c r="D976" s="253">
        <v>2024</v>
      </c>
      <c r="E976" s="253" t="s">
        <v>579</v>
      </c>
      <c r="F976" s="253" t="s">
        <v>5300</v>
      </c>
      <c r="G976" s="253" t="s">
        <v>5301</v>
      </c>
      <c r="H976" s="255" t="s">
        <v>5302</v>
      </c>
      <c r="I976" s="253" t="s">
        <v>935</v>
      </c>
      <c r="J976" s="253">
        <v>2</v>
      </c>
      <c r="K976" s="253" t="s">
        <v>57</v>
      </c>
      <c r="L976" s="253" t="s">
        <v>57</v>
      </c>
      <c r="M976" s="253" t="s">
        <v>62</v>
      </c>
      <c r="N976" s="253" t="s">
        <v>56</v>
      </c>
      <c r="O976" s="253">
        <v>1</v>
      </c>
      <c r="P976" s="270" t="s">
        <v>438</v>
      </c>
      <c r="Q976" s="253" t="s">
        <v>5303</v>
      </c>
      <c r="R976" s="253" t="s">
        <v>5304</v>
      </c>
      <c r="S976" s="270" t="s">
        <v>56</v>
      </c>
      <c r="T976" s="270" t="s">
        <v>5305</v>
      </c>
      <c r="U976" s="270" t="s">
        <v>56</v>
      </c>
      <c r="V976" s="270" t="s">
        <v>5306</v>
      </c>
      <c r="W976" s="253" t="s">
        <v>56</v>
      </c>
      <c r="X976" s="253" t="s">
        <v>5307</v>
      </c>
      <c r="Y976" s="253" t="s">
        <v>62</v>
      </c>
      <c r="Z976" s="253" t="s">
        <v>5308</v>
      </c>
      <c r="AA976" s="253" t="s">
        <v>56</v>
      </c>
      <c r="AB976" s="253" t="s">
        <v>56</v>
      </c>
      <c r="AC976" s="253" t="s">
        <v>56</v>
      </c>
      <c r="AD976" s="253" t="s">
        <v>984</v>
      </c>
      <c r="AE976" s="253" t="s">
        <v>57</v>
      </c>
      <c r="AF976" s="253"/>
      <c r="AG976" s="253" t="s">
        <v>56</v>
      </c>
      <c r="AH976" s="253">
        <v>70</v>
      </c>
      <c r="AI976" s="270" t="s">
        <v>56</v>
      </c>
      <c r="AJ976" s="270" t="s">
        <v>4436</v>
      </c>
      <c r="AK976" s="253" t="s">
        <v>62</v>
      </c>
      <c r="AL976" s="253" t="s">
        <v>57</v>
      </c>
      <c r="AM976" s="253" t="s">
        <v>57</v>
      </c>
      <c r="AN976" s="253" t="s">
        <v>57</v>
      </c>
      <c r="AO976" s="259" t="s">
        <v>5309</v>
      </c>
      <c r="AP976" s="259" t="s">
        <v>5310</v>
      </c>
      <c r="AQ976" s="253">
        <v>257</v>
      </c>
      <c r="AR976" s="253" t="s">
        <v>57</v>
      </c>
      <c r="AS976" s="253">
        <v>50</v>
      </c>
      <c r="AT976" s="253">
        <v>20</v>
      </c>
      <c r="AU976" s="220" t="str">
        <f t="shared" si="43"/>
        <v>No</v>
      </c>
    </row>
    <row r="977" spans="1:47">
      <c r="A977" s="220">
        <v>976</v>
      </c>
      <c r="B977" s="253" t="s">
        <v>6836</v>
      </c>
      <c r="C977" s="253" t="s">
        <v>1382</v>
      </c>
      <c r="D977" s="253">
        <v>2024</v>
      </c>
      <c r="E977" s="253" t="s">
        <v>579</v>
      </c>
      <c r="F977" s="253" t="s">
        <v>5311</v>
      </c>
      <c r="G977" s="253" t="s">
        <v>5312</v>
      </c>
      <c r="H977" s="255" t="s">
        <v>5313</v>
      </c>
      <c r="I977" s="253" t="s">
        <v>935</v>
      </c>
      <c r="J977" s="253">
        <v>15</v>
      </c>
      <c r="K977" s="253" t="s">
        <v>57</v>
      </c>
      <c r="L977" s="253" t="s">
        <v>57</v>
      </c>
      <c r="M977" s="253" t="s">
        <v>62</v>
      </c>
      <c r="N977" s="253" t="s">
        <v>62</v>
      </c>
      <c r="O977" s="253" t="s">
        <v>57</v>
      </c>
      <c r="P977" s="253" t="s">
        <v>57</v>
      </c>
      <c r="Q977" s="253" t="s">
        <v>57</v>
      </c>
      <c r="R977" s="253" t="s">
        <v>57</v>
      </c>
      <c r="S977" s="270" t="s">
        <v>56</v>
      </c>
      <c r="T977" s="270" t="s">
        <v>5314</v>
      </c>
      <c r="U977" s="270" t="s">
        <v>62</v>
      </c>
      <c r="V977" s="270" t="s">
        <v>57</v>
      </c>
      <c r="W977" s="270" t="s">
        <v>56</v>
      </c>
      <c r="X977" s="270" t="s">
        <v>5315</v>
      </c>
      <c r="Y977" s="270" t="s">
        <v>56</v>
      </c>
      <c r="Z977" s="253" t="s">
        <v>5316</v>
      </c>
      <c r="AA977" s="253" t="s">
        <v>62</v>
      </c>
      <c r="AB977" s="253" t="s">
        <v>62</v>
      </c>
      <c r="AC977" s="253" t="s">
        <v>62</v>
      </c>
      <c r="AD977" s="253" t="s">
        <v>2385</v>
      </c>
      <c r="AE977" s="253" t="s">
        <v>57</v>
      </c>
      <c r="AF977" s="253"/>
      <c r="AG977" s="253" t="s">
        <v>56</v>
      </c>
      <c r="AH977" s="253">
        <v>14</v>
      </c>
      <c r="AI977" s="253" t="s">
        <v>62</v>
      </c>
      <c r="AJ977" s="266" t="s">
        <v>2385</v>
      </c>
      <c r="AK977" s="253" t="s">
        <v>62</v>
      </c>
      <c r="AL977" s="253" t="s">
        <v>57</v>
      </c>
      <c r="AM977" s="253" t="s">
        <v>57</v>
      </c>
      <c r="AN977" s="253" t="s">
        <v>57</v>
      </c>
      <c r="AO977" s="259" t="s">
        <v>2217</v>
      </c>
      <c r="AP977" s="259" t="s">
        <v>2331</v>
      </c>
      <c r="AQ977" s="253">
        <v>273</v>
      </c>
      <c r="AR977" s="253" t="s">
        <v>57</v>
      </c>
      <c r="AS977" s="253">
        <v>10</v>
      </c>
      <c r="AT977" s="253">
        <v>4</v>
      </c>
      <c r="AU977" s="220" t="s">
        <v>62</v>
      </c>
    </row>
    <row r="978" spans="1:47">
      <c r="A978" s="220">
        <v>977</v>
      </c>
      <c r="B978" s="253" t="s">
        <v>6836</v>
      </c>
      <c r="C978" s="253" t="s">
        <v>1382</v>
      </c>
      <c r="D978" s="253">
        <v>2024</v>
      </c>
      <c r="E978" s="253" t="s">
        <v>579</v>
      </c>
      <c r="F978" s="253" t="s">
        <v>5318</v>
      </c>
      <c r="G978" s="253" t="s">
        <v>5319</v>
      </c>
      <c r="H978" s="253" t="s">
        <v>5320</v>
      </c>
      <c r="I978" s="253" t="s">
        <v>2599</v>
      </c>
      <c r="J978" s="253">
        <v>15</v>
      </c>
      <c r="K978" s="253" t="s">
        <v>57</v>
      </c>
      <c r="L978" s="253" t="s">
        <v>57</v>
      </c>
      <c r="M978" s="253" t="s">
        <v>62</v>
      </c>
      <c r="N978" s="253" t="s">
        <v>57</v>
      </c>
      <c r="O978" s="253" t="s">
        <v>57</v>
      </c>
      <c r="P978" s="253" t="s">
        <v>57</v>
      </c>
      <c r="Q978" s="253" t="s">
        <v>57</v>
      </c>
      <c r="R978" s="253" t="s">
        <v>57</v>
      </c>
      <c r="S978" s="270" t="s">
        <v>57</v>
      </c>
      <c r="T978" s="270" t="s">
        <v>57</v>
      </c>
      <c r="U978" s="270" t="s">
        <v>56</v>
      </c>
      <c r="V978" s="270" t="s">
        <v>5321</v>
      </c>
      <c r="W978" s="270" t="s">
        <v>56</v>
      </c>
      <c r="X978" s="270" t="s">
        <v>5322</v>
      </c>
      <c r="Y978" s="253" t="s">
        <v>62</v>
      </c>
      <c r="Z978" s="253" t="s">
        <v>5323</v>
      </c>
      <c r="AA978" s="253" t="s">
        <v>57</v>
      </c>
      <c r="AB978" s="253" t="s">
        <v>57</v>
      </c>
      <c r="AC978" s="253" t="s">
        <v>57</v>
      </c>
      <c r="AD978" s="253" t="s">
        <v>2385</v>
      </c>
      <c r="AE978" s="253" t="s">
        <v>57</v>
      </c>
      <c r="AF978" s="253"/>
      <c r="AG978" s="253" t="s">
        <v>56</v>
      </c>
      <c r="AH978" s="270" t="s">
        <v>57</v>
      </c>
      <c r="AI978" s="270" t="s">
        <v>56</v>
      </c>
      <c r="AJ978" s="270" t="s">
        <v>6850</v>
      </c>
      <c r="AK978" s="253" t="s">
        <v>57</v>
      </c>
      <c r="AL978" s="253" t="s">
        <v>57</v>
      </c>
      <c r="AM978" s="253" t="s">
        <v>57</v>
      </c>
      <c r="AN978" s="253" t="s">
        <v>57</v>
      </c>
      <c r="AO978" s="259" t="s">
        <v>1682</v>
      </c>
      <c r="AP978" s="259" t="s">
        <v>2025</v>
      </c>
      <c r="AQ978" s="253">
        <v>162</v>
      </c>
      <c r="AR978" s="253" t="s">
        <v>57</v>
      </c>
      <c r="AS978" s="253" t="s">
        <v>62</v>
      </c>
      <c r="AT978" s="253" t="s">
        <v>62</v>
      </c>
      <c r="AU978" s="220" t="str">
        <f>IF(OR(AB978="NA"), "NA", IF(OR(AB978="Yes", AB978="yes"), "No", IF(AND(I978="Original", AB978="No"), "?", "")))</f>
        <v>NA</v>
      </c>
    </row>
    <row r="979" spans="1:47">
      <c r="A979" s="220">
        <v>978</v>
      </c>
      <c r="B979" s="253" t="s">
        <v>6836</v>
      </c>
      <c r="C979" s="253" t="s">
        <v>1382</v>
      </c>
      <c r="D979" s="253">
        <v>2024</v>
      </c>
      <c r="E979" s="253" t="s">
        <v>579</v>
      </c>
      <c r="F979" s="253" t="s">
        <v>5324</v>
      </c>
      <c r="G979" s="253" t="s">
        <v>5325</v>
      </c>
      <c r="H979" s="255" t="s">
        <v>5326</v>
      </c>
      <c r="I979" s="253" t="s">
        <v>935</v>
      </c>
      <c r="J979" s="253">
        <v>18</v>
      </c>
      <c r="K979" s="253" t="s">
        <v>57</v>
      </c>
      <c r="L979" s="253" t="s">
        <v>57</v>
      </c>
      <c r="M979" s="253" t="s">
        <v>62</v>
      </c>
      <c r="N979" s="253" t="s">
        <v>56</v>
      </c>
      <c r="O979" s="253">
        <v>1</v>
      </c>
      <c r="P979" s="253" t="s">
        <v>170</v>
      </c>
      <c r="Q979" s="253" t="s">
        <v>5327</v>
      </c>
      <c r="R979" s="253" t="s">
        <v>5328</v>
      </c>
      <c r="S979" s="270" t="s">
        <v>56</v>
      </c>
      <c r="T979" s="270" t="s">
        <v>5329</v>
      </c>
      <c r="U979" s="253" t="s">
        <v>56</v>
      </c>
      <c r="V979" s="253" t="s">
        <v>5330</v>
      </c>
      <c r="W979" s="270" t="s">
        <v>56</v>
      </c>
      <c r="X979" s="270" t="s">
        <v>5331</v>
      </c>
      <c r="Y979" s="253" t="s">
        <v>56</v>
      </c>
      <c r="Z979" s="258" t="s">
        <v>5332</v>
      </c>
      <c r="AA979" s="253" t="s">
        <v>56</v>
      </c>
      <c r="AB979" s="253" t="s">
        <v>56</v>
      </c>
      <c r="AC979" s="253" t="s">
        <v>56</v>
      </c>
      <c r="AD979" s="270" t="s">
        <v>2373</v>
      </c>
      <c r="AE979" s="270" t="s">
        <v>5333</v>
      </c>
      <c r="AF979" s="253" t="s">
        <v>1199</v>
      </c>
      <c r="AG979" s="253" t="s">
        <v>56</v>
      </c>
      <c r="AH979" s="253">
        <v>80</v>
      </c>
      <c r="AI979" s="253" t="s">
        <v>56</v>
      </c>
      <c r="AJ979" s="270" t="s">
        <v>4436</v>
      </c>
      <c r="AK979" s="253" t="s">
        <v>62</v>
      </c>
      <c r="AL979" s="253" t="s">
        <v>57</v>
      </c>
      <c r="AM979" s="253" t="s">
        <v>57</v>
      </c>
      <c r="AN979" s="253" t="s">
        <v>57</v>
      </c>
      <c r="AO979" s="259" t="s">
        <v>5334</v>
      </c>
      <c r="AP979" s="259" t="s">
        <v>5335</v>
      </c>
      <c r="AQ979" s="253">
        <v>295</v>
      </c>
      <c r="AR979" s="253" t="s">
        <v>57</v>
      </c>
      <c r="AS979" s="253">
        <v>44</v>
      </c>
      <c r="AT979" s="253">
        <v>36</v>
      </c>
      <c r="AU979" s="220" t="str">
        <f t="shared" si="43"/>
        <v>No</v>
      </c>
    </row>
    <row r="980" spans="1:47">
      <c r="A980" s="220">
        <v>979</v>
      </c>
      <c r="B980" s="253" t="s">
        <v>6836</v>
      </c>
      <c r="C980" s="253" t="s">
        <v>1382</v>
      </c>
      <c r="D980" s="253">
        <v>2024</v>
      </c>
      <c r="E980" s="253" t="s">
        <v>579</v>
      </c>
      <c r="F980" s="253" t="s">
        <v>5336</v>
      </c>
      <c r="G980" s="253" t="s">
        <v>5337</v>
      </c>
      <c r="H980" s="255" t="s">
        <v>5338</v>
      </c>
      <c r="I980" s="253" t="s">
        <v>935</v>
      </c>
      <c r="J980" s="253">
        <v>18</v>
      </c>
      <c r="K980" s="253" t="s">
        <v>57</v>
      </c>
      <c r="L980" s="253" t="s">
        <v>57</v>
      </c>
      <c r="M980" s="253" t="s">
        <v>62</v>
      </c>
      <c r="N980" s="253" t="s">
        <v>62</v>
      </c>
      <c r="O980" s="253" t="s">
        <v>57</v>
      </c>
      <c r="P980" s="253" t="s">
        <v>57</v>
      </c>
      <c r="Q980" s="253" t="s">
        <v>57</v>
      </c>
      <c r="R980" s="253" t="s">
        <v>57</v>
      </c>
      <c r="S980" s="270" t="s">
        <v>56</v>
      </c>
      <c r="T980" s="270" t="s">
        <v>5339</v>
      </c>
      <c r="U980" s="253" t="s">
        <v>56</v>
      </c>
      <c r="V980" s="253" t="s">
        <v>5340</v>
      </c>
      <c r="W980" s="270" t="s">
        <v>56</v>
      </c>
      <c r="X980" s="270" t="s">
        <v>2487</v>
      </c>
      <c r="Y980" s="253" t="s">
        <v>62</v>
      </c>
      <c r="Z980" s="253" t="s">
        <v>5341</v>
      </c>
      <c r="AA980" s="253" t="s">
        <v>56</v>
      </c>
      <c r="AB980" s="253" t="s">
        <v>56</v>
      </c>
      <c r="AC980" s="253" t="s">
        <v>56</v>
      </c>
      <c r="AD980" s="253" t="s">
        <v>984</v>
      </c>
      <c r="AE980" s="253" t="s">
        <v>57</v>
      </c>
      <c r="AF980" s="253"/>
      <c r="AG980" s="253" t="s">
        <v>56</v>
      </c>
      <c r="AH980" s="253">
        <v>115</v>
      </c>
      <c r="AI980" s="270" t="s">
        <v>56</v>
      </c>
      <c r="AJ980" s="270" t="s">
        <v>4436</v>
      </c>
      <c r="AK980" s="253" t="s">
        <v>62</v>
      </c>
      <c r="AL980" s="253" t="s">
        <v>57</v>
      </c>
      <c r="AM980" s="253" t="s">
        <v>57</v>
      </c>
      <c r="AN980" s="253" t="s">
        <v>57</v>
      </c>
      <c r="AO980" s="259" t="s">
        <v>3735</v>
      </c>
      <c r="AP980" s="259" t="s">
        <v>5342</v>
      </c>
      <c r="AQ980" s="253">
        <v>382</v>
      </c>
      <c r="AR980" s="253" t="s">
        <v>57</v>
      </c>
      <c r="AS980" s="253">
        <v>76</v>
      </c>
      <c r="AT980" s="253">
        <v>39</v>
      </c>
      <c r="AU980" s="220" t="str">
        <f t="shared" si="43"/>
        <v>No</v>
      </c>
    </row>
    <row r="981" spans="1:47">
      <c r="A981" s="220">
        <v>980</v>
      </c>
      <c r="B981" s="253" t="s">
        <v>6836</v>
      </c>
      <c r="C981" s="253" t="s">
        <v>1382</v>
      </c>
      <c r="D981" s="253">
        <v>2024</v>
      </c>
      <c r="E981" s="253" t="s">
        <v>579</v>
      </c>
      <c r="F981" s="253" t="s">
        <v>5343</v>
      </c>
      <c r="G981" s="253" t="s">
        <v>5344</v>
      </c>
      <c r="H981" s="255" t="s">
        <v>5345</v>
      </c>
      <c r="I981" s="253" t="s">
        <v>929</v>
      </c>
      <c r="J981" s="253">
        <v>19</v>
      </c>
      <c r="K981" s="253" t="s">
        <v>62</v>
      </c>
      <c r="L981" s="253" t="s">
        <v>62</v>
      </c>
      <c r="M981" s="253" t="s">
        <v>57</v>
      </c>
      <c r="N981" s="253" t="s">
        <v>57</v>
      </c>
      <c r="O981" s="253" t="s">
        <v>57</v>
      </c>
      <c r="P981" s="253" t="s">
        <v>57</v>
      </c>
      <c r="Q981" s="253" t="s">
        <v>57</v>
      </c>
      <c r="R981" s="253" t="s">
        <v>57</v>
      </c>
      <c r="S981" s="253" t="s">
        <v>57</v>
      </c>
      <c r="T981" s="253" t="s">
        <v>57</v>
      </c>
      <c r="U981" s="253" t="s">
        <v>57</v>
      </c>
      <c r="V981" s="253" t="s">
        <v>57</v>
      </c>
      <c r="W981" s="270" t="s">
        <v>57</v>
      </c>
      <c r="X981" s="270" t="s">
        <v>57</v>
      </c>
      <c r="Y981" s="253" t="s">
        <v>57</v>
      </c>
      <c r="Z981" s="253" t="s">
        <v>5346</v>
      </c>
      <c r="AA981" s="253" t="s">
        <v>57</v>
      </c>
      <c r="AB981" s="253" t="s">
        <v>57</v>
      </c>
      <c r="AC981" s="253" t="s">
        <v>57</v>
      </c>
      <c r="AD981" s="253" t="s">
        <v>2385</v>
      </c>
      <c r="AE981" s="253" t="s">
        <v>57</v>
      </c>
      <c r="AF981" s="253"/>
      <c r="AG981" s="253" t="s">
        <v>57</v>
      </c>
      <c r="AH981" s="253" t="s">
        <v>57</v>
      </c>
      <c r="AI981" s="253" t="s">
        <v>57</v>
      </c>
      <c r="AJ981" s="266" t="s">
        <v>2385</v>
      </c>
      <c r="AK981" s="253" t="s">
        <v>57</v>
      </c>
      <c r="AL981" s="253" t="s">
        <v>57</v>
      </c>
      <c r="AM981" s="253" t="s">
        <v>57</v>
      </c>
      <c r="AN981" s="253" t="s">
        <v>57</v>
      </c>
      <c r="AO981" s="259" t="s">
        <v>746</v>
      </c>
      <c r="AP981" s="259" t="s">
        <v>5270</v>
      </c>
      <c r="AQ981" s="253">
        <v>137</v>
      </c>
      <c r="AR981" s="253" t="s">
        <v>57</v>
      </c>
      <c r="AS981" s="253" t="s">
        <v>57</v>
      </c>
      <c r="AT981" s="253" t="s">
        <v>57</v>
      </c>
      <c r="AU981" s="220" t="str">
        <f>IF(OR(AB981="NA"), "NA", IF(OR(AB981="Yes", AB981="yes"), "No", IF(AND(I981="Original", AB981="No"), "?", "")))</f>
        <v>NA</v>
      </c>
    </row>
    <row r="982" spans="1:47">
      <c r="A982" s="220">
        <v>981</v>
      </c>
      <c r="B982" s="253" t="s">
        <v>6836</v>
      </c>
      <c r="C982" s="253" t="s">
        <v>1382</v>
      </c>
      <c r="D982" s="253">
        <v>2024</v>
      </c>
      <c r="E982" s="253" t="s">
        <v>579</v>
      </c>
      <c r="F982" s="253" t="s">
        <v>5347</v>
      </c>
      <c r="G982" s="253" t="s">
        <v>5348</v>
      </c>
      <c r="H982" s="255" t="s">
        <v>5349</v>
      </c>
      <c r="I982" s="253" t="s">
        <v>935</v>
      </c>
      <c r="J982" s="253">
        <v>22</v>
      </c>
      <c r="K982" s="253" t="s">
        <v>62</v>
      </c>
      <c r="L982" s="253" t="s">
        <v>62</v>
      </c>
      <c r="M982" s="253" t="s">
        <v>62</v>
      </c>
      <c r="N982" s="253" t="s">
        <v>62</v>
      </c>
      <c r="O982" s="253" t="s">
        <v>57</v>
      </c>
      <c r="P982" s="253" t="s">
        <v>57</v>
      </c>
      <c r="Q982" s="253" t="s">
        <v>57</v>
      </c>
      <c r="R982" s="253" t="s">
        <v>57</v>
      </c>
      <c r="S982" s="253" t="s">
        <v>57</v>
      </c>
      <c r="T982" s="253" t="s">
        <v>57</v>
      </c>
      <c r="U982" s="253" t="s">
        <v>56</v>
      </c>
      <c r="V982" s="253" t="s">
        <v>5350</v>
      </c>
      <c r="W982" s="270" t="s">
        <v>56</v>
      </c>
      <c r="X982" s="270" t="s">
        <v>5351</v>
      </c>
      <c r="Y982" s="270" t="s">
        <v>56</v>
      </c>
      <c r="Z982" s="253" t="s">
        <v>5352</v>
      </c>
      <c r="AA982" s="253" t="s">
        <v>62</v>
      </c>
      <c r="AB982" s="253" t="s">
        <v>56</v>
      </c>
      <c r="AC982" s="253" t="s">
        <v>56</v>
      </c>
      <c r="AD982" s="253" t="s">
        <v>984</v>
      </c>
      <c r="AE982" s="253" t="s">
        <v>57</v>
      </c>
      <c r="AF982" s="253"/>
      <c r="AG982" s="253" t="s">
        <v>56</v>
      </c>
      <c r="AH982" s="253">
        <v>35</v>
      </c>
      <c r="AI982" s="253" t="s">
        <v>62</v>
      </c>
      <c r="AJ982" s="266" t="s">
        <v>2385</v>
      </c>
      <c r="AK982" s="253" t="s">
        <v>57</v>
      </c>
      <c r="AL982" s="253" t="s">
        <v>57</v>
      </c>
      <c r="AM982" s="253" t="s">
        <v>57</v>
      </c>
      <c r="AN982" s="253" t="s">
        <v>57</v>
      </c>
      <c r="AO982" s="259" t="s">
        <v>708</v>
      </c>
      <c r="AP982" s="259" t="s">
        <v>2331</v>
      </c>
      <c r="AQ982" s="253">
        <v>223</v>
      </c>
      <c r="AR982" s="253" t="s">
        <v>57</v>
      </c>
      <c r="AS982" s="253" t="s">
        <v>62</v>
      </c>
      <c r="AT982" s="253" t="s">
        <v>62</v>
      </c>
      <c r="AU982" s="253" t="s">
        <v>56</v>
      </c>
    </row>
    <row r="983" spans="1:47">
      <c r="A983" s="220">
        <v>982</v>
      </c>
      <c r="B983" s="253" t="s">
        <v>6836</v>
      </c>
      <c r="C983" s="253" t="s">
        <v>1382</v>
      </c>
      <c r="D983" s="253">
        <v>2024</v>
      </c>
      <c r="E983" s="253" t="s">
        <v>579</v>
      </c>
      <c r="F983" s="253" t="s">
        <v>5354</v>
      </c>
      <c r="G983" s="253" t="s">
        <v>5355</v>
      </c>
      <c r="H983" s="255" t="s">
        <v>5356</v>
      </c>
      <c r="I983" s="253" t="s">
        <v>935</v>
      </c>
      <c r="J983" s="253">
        <v>22</v>
      </c>
      <c r="K983" s="253" t="s">
        <v>62</v>
      </c>
      <c r="L983" s="253" t="s">
        <v>62</v>
      </c>
      <c r="M983" s="253" t="s">
        <v>62</v>
      </c>
      <c r="N983" s="253" t="s">
        <v>62</v>
      </c>
      <c r="O983" s="253" t="s">
        <v>57</v>
      </c>
      <c r="P983" s="253" t="s">
        <v>57</v>
      </c>
      <c r="Q983" s="253" t="s">
        <v>57</v>
      </c>
      <c r="R983" s="253" t="s">
        <v>57</v>
      </c>
      <c r="S983" s="253" t="s">
        <v>62</v>
      </c>
      <c r="T983" s="253" t="s">
        <v>57</v>
      </c>
      <c r="U983" s="253" t="s">
        <v>62</v>
      </c>
      <c r="V983" s="253" t="s">
        <v>57</v>
      </c>
      <c r="W983" s="253" t="s">
        <v>56</v>
      </c>
      <c r="X983" s="253" t="s">
        <v>2460</v>
      </c>
      <c r="Y983" s="253" t="s">
        <v>62</v>
      </c>
      <c r="Z983" s="253" t="s">
        <v>5357</v>
      </c>
      <c r="AA983" s="253" t="s">
        <v>57</v>
      </c>
      <c r="AB983" s="253" t="s">
        <v>57</v>
      </c>
      <c r="AC983" s="253" t="s">
        <v>57</v>
      </c>
      <c r="AD983" s="253" t="s">
        <v>2385</v>
      </c>
      <c r="AE983" s="253" t="s">
        <v>57</v>
      </c>
      <c r="AF983" s="253"/>
      <c r="AG983" s="253" t="s">
        <v>56</v>
      </c>
      <c r="AH983" s="253">
        <v>16</v>
      </c>
      <c r="AI983" s="253" t="s">
        <v>62</v>
      </c>
      <c r="AJ983" s="266" t="s">
        <v>2385</v>
      </c>
      <c r="AK983" s="253" t="s">
        <v>57</v>
      </c>
      <c r="AL983" s="253" t="s">
        <v>57</v>
      </c>
      <c r="AM983" s="253" t="s">
        <v>57</v>
      </c>
      <c r="AN983" s="253" t="s">
        <v>57</v>
      </c>
      <c r="AO983" s="259" t="s">
        <v>2019</v>
      </c>
      <c r="AP983" s="259" t="s">
        <v>5252</v>
      </c>
      <c r="AQ983" s="253">
        <v>653</v>
      </c>
      <c r="AR983" s="253" t="s">
        <v>57</v>
      </c>
      <c r="AS983" s="270">
        <v>9</v>
      </c>
      <c r="AT983" s="270">
        <v>7</v>
      </c>
      <c r="AU983" s="253" t="s">
        <v>56</v>
      </c>
    </row>
    <row r="984" spans="1:47">
      <c r="A984" s="220">
        <v>983</v>
      </c>
      <c r="B984" s="253" t="s">
        <v>6836</v>
      </c>
      <c r="C984" s="253" t="s">
        <v>1382</v>
      </c>
      <c r="D984" s="253">
        <v>2024</v>
      </c>
      <c r="E984" s="253" t="s">
        <v>579</v>
      </c>
      <c r="F984" s="253" t="s">
        <v>3298</v>
      </c>
      <c r="G984" s="253" t="s">
        <v>5358</v>
      </c>
      <c r="H984" s="255" t="s">
        <v>5359</v>
      </c>
      <c r="I984" s="253" t="s">
        <v>935</v>
      </c>
      <c r="J984" s="253">
        <v>13</v>
      </c>
      <c r="K984" s="253" t="s">
        <v>62</v>
      </c>
      <c r="L984" s="253" t="s">
        <v>62</v>
      </c>
      <c r="M984" s="253" t="s">
        <v>62</v>
      </c>
      <c r="N984" s="253" t="s">
        <v>62</v>
      </c>
      <c r="O984" s="253" t="s">
        <v>57</v>
      </c>
      <c r="P984" s="253" t="s">
        <v>57</v>
      </c>
      <c r="Q984" s="253" t="s">
        <v>57</v>
      </c>
      <c r="R984" s="253" t="s">
        <v>57</v>
      </c>
      <c r="S984" s="253" t="s">
        <v>56</v>
      </c>
      <c r="T984" s="270" t="s">
        <v>5360</v>
      </c>
      <c r="U984" s="253" t="s">
        <v>56</v>
      </c>
      <c r="V984" s="253" t="s">
        <v>5361</v>
      </c>
      <c r="W984" s="253" t="s">
        <v>56</v>
      </c>
      <c r="X984" s="253" t="s">
        <v>5362</v>
      </c>
      <c r="Y984" s="253" t="s">
        <v>62</v>
      </c>
      <c r="Z984" s="253" t="s">
        <v>3301</v>
      </c>
      <c r="AA984" s="253" t="s">
        <v>62</v>
      </c>
      <c r="AB984" s="253" t="s">
        <v>56</v>
      </c>
      <c r="AC984" s="253" t="s">
        <v>56</v>
      </c>
      <c r="AD984" s="253" t="s">
        <v>962</v>
      </c>
      <c r="AE984" s="253" t="s">
        <v>5363</v>
      </c>
      <c r="AF984" s="253" t="s">
        <v>1199</v>
      </c>
      <c r="AG984" s="253" t="s">
        <v>56</v>
      </c>
      <c r="AH984" s="253">
        <v>100</v>
      </c>
      <c r="AI984" s="270" t="s">
        <v>62</v>
      </c>
      <c r="AJ984" s="270" t="s">
        <v>2385</v>
      </c>
      <c r="AK984" s="253" t="s">
        <v>62</v>
      </c>
      <c r="AL984" s="253" t="s">
        <v>57</v>
      </c>
      <c r="AM984" s="253" t="s">
        <v>57</v>
      </c>
      <c r="AN984" s="253" t="s">
        <v>57</v>
      </c>
      <c r="AO984" s="259" t="s">
        <v>139</v>
      </c>
      <c r="AP984" s="259" t="s">
        <v>902</v>
      </c>
      <c r="AQ984" s="253">
        <v>172</v>
      </c>
      <c r="AR984" s="253" t="s">
        <v>57</v>
      </c>
      <c r="AS984" s="253">
        <v>75</v>
      </c>
      <c r="AT984" s="253">
        <v>25</v>
      </c>
      <c r="AU984" s="220" t="str">
        <f t="shared" ref="AU984:AU999" si="46">IF(AB984="Yes", "No", "")</f>
        <v>No</v>
      </c>
    </row>
    <row r="985" spans="1:47">
      <c r="A985" s="220">
        <v>984</v>
      </c>
      <c r="B985" s="253" t="s">
        <v>6836</v>
      </c>
      <c r="C985" s="253" t="s">
        <v>1382</v>
      </c>
      <c r="D985" s="253">
        <v>2024</v>
      </c>
      <c r="E985" s="253" t="s">
        <v>579</v>
      </c>
      <c r="F985" s="253" t="s">
        <v>5365</v>
      </c>
      <c r="G985" s="253" t="s">
        <v>5366</v>
      </c>
      <c r="H985" s="255" t="s">
        <v>5367</v>
      </c>
      <c r="I985" s="253" t="s">
        <v>935</v>
      </c>
      <c r="J985" s="253">
        <v>13</v>
      </c>
      <c r="K985" s="253" t="s">
        <v>62</v>
      </c>
      <c r="L985" s="253" t="s">
        <v>62</v>
      </c>
      <c r="M985" s="253" t="s">
        <v>62</v>
      </c>
      <c r="N985" s="253" t="s">
        <v>62</v>
      </c>
      <c r="O985" s="253" t="s">
        <v>57</v>
      </c>
      <c r="P985" s="253" t="s">
        <v>57</v>
      </c>
      <c r="Q985" s="253" t="s">
        <v>57</v>
      </c>
      <c r="R985" s="253" t="s">
        <v>57</v>
      </c>
      <c r="S985" s="253" t="s">
        <v>56</v>
      </c>
      <c r="T985" s="270" t="s">
        <v>5368</v>
      </c>
      <c r="U985" s="253" t="s">
        <v>62</v>
      </c>
      <c r="V985" s="253" t="s">
        <v>57</v>
      </c>
      <c r="W985" s="253" t="s">
        <v>56</v>
      </c>
      <c r="X985" s="253" t="s">
        <v>5369</v>
      </c>
      <c r="Y985" s="253" t="s">
        <v>62</v>
      </c>
      <c r="Z985" s="253" t="s">
        <v>5370</v>
      </c>
      <c r="AA985" s="270" t="s">
        <v>56</v>
      </c>
      <c r="AB985" s="253" t="s">
        <v>56</v>
      </c>
      <c r="AC985" s="253" t="s">
        <v>56</v>
      </c>
      <c r="AD985" s="253" t="s">
        <v>984</v>
      </c>
      <c r="AE985" s="253" t="s">
        <v>57</v>
      </c>
      <c r="AF985" s="253"/>
      <c r="AG985" s="253" t="s">
        <v>56</v>
      </c>
      <c r="AH985" s="253">
        <v>615</v>
      </c>
      <c r="AI985" s="253" t="s">
        <v>62</v>
      </c>
      <c r="AJ985" s="266" t="s">
        <v>2385</v>
      </c>
      <c r="AK985" s="253" t="s">
        <v>62</v>
      </c>
      <c r="AL985" s="253" t="s">
        <v>57</v>
      </c>
      <c r="AM985" s="253" t="s">
        <v>57</v>
      </c>
      <c r="AN985" s="253" t="s">
        <v>57</v>
      </c>
      <c r="AO985" s="259" t="s">
        <v>2142</v>
      </c>
      <c r="AP985" s="259" t="s">
        <v>5371</v>
      </c>
      <c r="AQ985" s="253">
        <v>302</v>
      </c>
      <c r="AR985" s="253" t="s">
        <v>57</v>
      </c>
      <c r="AS985" s="253">
        <v>271</v>
      </c>
      <c r="AT985" s="253">
        <v>344</v>
      </c>
      <c r="AU985" s="220" t="str">
        <f t="shared" si="46"/>
        <v>No</v>
      </c>
    </row>
    <row r="986" spans="1:47">
      <c r="A986" s="220">
        <v>985</v>
      </c>
      <c r="B986" s="253" t="s">
        <v>6836</v>
      </c>
      <c r="C986" s="253" t="s">
        <v>1382</v>
      </c>
      <c r="D986" s="253">
        <v>2024</v>
      </c>
      <c r="E986" s="253" t="s">
        <v>579</v>
      </c>
      <c r="F986" s="253" t="s">
        <v>57</v>
      </c>
      <c r="G986" s="253" t="s">
        <v>5372</v>
      </c>
      <c r="H986" s="255" t="s">
        <v>5373</v>
      </c>
      <c r="I986" s="253" t="s">
        <v>2597</v>
      </c>
      <c r="J986" s="253">
        <v>25</v>
      </c>
      <c r="K986" s="253" t="s">
        <v>57</v>
      </c>
      <c r="L986" s="253" t="s">
        <v>57</v>
      </c>
      <c r="M986" s="253" t="s">
        <v>57</v>
      </c>
      <c r="N986" s="253" t="s">
        <v>57</v>
      </c>
      <c r="O986" s="253" t="s">
        <v>57</v>
      </c>
      <c r="P986" s="253" t="s">
        <v>57</v>
      </c>
      <c r="Q986" s="253" t="s">
        <v>57</v>
      </c>
      <c r="R986" s="253" t="s">
        <v>57</v>
      </c>
      <c r="S986" s="253" t="s">
        <v>57</v>
      </c>
      <c r="T986" s="253" t="s">
        <v>57</v>
      </c>
      <c r="U986" s="253" t="s">
        <v>57</v>
      </c>
      <c r="V986" s="253" t="s">
        <v>57</v>
      </c>
      <c r="W986" s="253" t="s">
        <v>57</v>
      </c>
      <c r="X986" s="253" t="s">
        <v>57</v>
      </c>
      <c r="Y986" s="253" t="s">
        <v>57</v>
      </c>
      <c r="Z986" s="253" t="s">
        <v>57</v>
      </c>
      <c r="AA986" s="253" t="s">
        <v>57</v>
      </c>
      <c r="AB986" s="253" t="s">
        <v>57</v>
      </c>
      <c r="AC986" s="253" t="s">
        <v>57</v>
      </c>
      <c r="AD986" s="253" t="s">
        <v>2385</v>
      </c>
      <c r="AE986" s="253" t="s">
        <v>57</v>
      </c>
      <c r="AF986" s="253"/>
      <c r="AG986" s="253" t="s">
        <v>57</v>
      </c>
      <c r="AH986" s="253" t="s">
        <v>57</v>
      </c>
      <c r="AI986" s="253" t="s">
        <v>57</v>
      </c>
      <c r="AJ986" s="266" t="s">
        <v>2385</v>
      </c>
      <c r="AK986" s="253" t="s">
        <v>57</v>
      </c>
      <c r="AL986" s="253" t="s">
        <v>57</v>
      </c>
      <c r="AM986" s="253" t="s">
        <v>57</v>
      </c>
      <c r="AN986" s="253" t="s">
        <v>57</v>
      </c>
      <c r="AO986" s="259" t="s">
        <v>57</v>
      </c>
      <c r="AP986" s="259" t="s">
        <v>5374</v>
      </c>
      <c r="AQ986" s="259" t="s">
        <v>57</v>
      </c>
      <c r="AR986" s="259" t="s">
        <v>57</v>
      </c>
      <c r="AS986" s="259" t="s">
        <v>57</v>
      </c>
      <c r="AT986" s="259" t="s">
        <v>57</v>
      </c>
      <c r="AU986" s="220" t="str">
        <f>IF(OR(AB986="NA"), "NA", IF(OR(AB986="Yes", AB986="yes"), "No", IF(AND(I986="Original", AB986="No"), "?", "")))</f>
        <v>NA</v>
      </c>
    </row>
    <row r="987" spans="1:47">
      <c r="A987" s="220">
        <v>986</v>
      </c>
      <c r="B987" s="253" t="s">
        <v>6836</v>
      </c>
      <c r="C987" s="253" t="s">
        <v>1382</v>
      </c>
      <c r="D987" s="253">
        <v>2024</v>
      </c>
      <c r="E987" s="253" t="s">
        <v>2653</v>
      </c>
      <c r="F987" s="253" t="s">
        <v>2205</v>
      </c>
      <c r="G987" s="258" t="s">
        <v>5375</v>
      </c>
      <c r="H987" s="255" t="s">
        <v>5376</v>
      </c>
      <c r="I987" s="253" t="s">
        <v>926</v>
      </c>
      <c r="J987" s="253">
        <v>25</v>
      </c>
      <c r="K987" s="253" t="s">
        <v>57</v>
      </c>
      <c r="L987" s="253" t="s">
        <v>57</v>
      </c>
      <c r="M987" s="253" t="s">
        <v>57</v>
      </c>
      <c r="N987" s="253" t="s">
        <v>57</v>
      </c>
      <c r="O987" s="253" t="s">
        <v>57</v>
      </c>
      <c r="P987" s="253" t="s">
        <v>57</v>
      </c>
      <c r="Q987" s="253" t="s">
        <v>57</v>
      </c>
      <c r="R987" s="253" t="s">
        <v>57</v>
      </c>
      <c r="S987" s="253" t="s">
        <v>57</v>
      </c>
      <c r="T987" s="253" t="s">
        <v>57</v>
      </c>
      <c r="U987" s="253" t="s">
        <v>57</v>
      </c>
      <c r="V987" s="253" t="s">
        <v>57</v>
      </c>
      <c r="W987" s="253" t="s">
        <v>57</v>
      </c>
      <c r="X987" s="253" t="s">
        <v>57</v>
      </c>
      <c r="Y987" s="253" t="s">
        <v>57</v>
      </c>
      <c r="Z987" s="253" t="s">
        <v>57</v>
      </c>
      <c r="AA987" s="253" t="s">
        <v>57</v>
      </c>
      <c r="AB987" s="253" t="s">
        <v>57</v>
      </c>
      <c r="AC987" s="253" t="s">
        <v>57</v>
      </c>
      <c r="AD987" s="253" t="s">
        <v>2385</v>
      </c>
      <c r="AE987" s="253" t="s">
        <v>57</v>
      </c>
      <c r="AF987" s="253"/>
      <c r="AG987" s="253" t="s">
        <v>57</v>
      </c>
      <c r="AH987" s="253" t="s">
        <v>57</v>
      </c>
      <c r="AI987" s="253" t="s">
        <v>57</v>
      </c>
      <c r="AJ987" s="266" t="s">
        <v>2385</v>
      </c>
      <c r="AK987" s="253" t="s">
        <v>57</v>
      </c>
      <c r="AL987" s="253" t="s">
        <v>57</v>
      </c>
      <c r="AM987" s="253" t="s">
        <v>57</v>
      </c>
      <c r="AN987" s="253" t="s">
        <v>57</v>
      </c>
      <c r="AO987" s="259" t="s">
        <v>5377</v>
      </c>
      <c r="AP987" s="259" t="s">
        <v>5378</v>
      </c>
      <c r="AQ987" s="253">
        <v>24</v>
      </c>
      <c r="AR987" s="253" t="s">
        <v>57</v>
      </c>
      <c r="AS987" s="253" t="s">
        <v>57</v>
      </c>
      <c r="AT987" s="253" t="s">
        <v>57</v>
      </c>
      <c r="AU987" s="220" t="str">
        <f>IF(OR(AB987="NA"), "NA", IF(OR(AB987="Yes", AB987="yes"), "No", IF(AND(I987="Original", AB987="No"), "?", "")))</f>
        <v>NA</v>
      </c>
    </row>
    <row r="988" spans="1:47">
      <c r="A988" s="220">
        <v>987</v>
      </c>
      <c r="B988" s="253" t="s">
        <v>6836</v>
      </c>
      <c r="C988" s="253" t="s">
        <v>1382</v>
      </c>
      <c r="D988" s="253">
        <v>2024</v>
      </c>
      <c r="E988" s="253" t="s">
        <v>2653</v>
      </c>
      <c r="F988" s="253" t="s">
        <v>5379</v>
      </c>
      <c r="G988" s="253" t="s">
        <v>5380</v>
      </c>
      <c r="H988" s="255" t="s">
        <v>5381</v>
      </c>
      <c r="I988" s="253" t="s">
        <v>935</v>
      </c>
      <c r="J988" s="253">
        <v>15</v>
      </c>
      <c r="K988" s="253" t="s">
        <v>62</v>
      </c>
      <c r="L988" s="253" t="s">
        <v>57</v>
      </c>
      <c r="M988" s="253" t="s">
        <v>62</v>
      </c>
      <c r="N988" s="253" t="s">
        <v>62</v>
      </c>
      <c r="O988" s="253" t="s">
        <v>57</v>
      </c>
      <c r="P988" s="253" t="s">
        <v>57</v>
      </c>
      <c r="Q988" s="253" t="s">
        <v>57</v>
      </c>
      <c r="R988" s="270" t="s">
        <v>57</v>
      </c>
      <c r="S988" s="253" t="s">
        <v>62</v>
      </c>
      <c r="T988" s="253" t="s">
        <v>57</v>
      </c>
      <c r="U988" s="253" t="s">
        <v>62</v>
      </c>
      <c r="V988" s="253" t="s">
        <v>57</v>
      </c>
      <c r="W988" s="253" t="s">
        <v>56</v>
      </c>
      <c r="X988" s="253" t="s">
        <v>2487</v>
      </c>
      <c r="Y988" s="253" t="s">
        <v>62</v>
      </c>
      <c r="Z988" s="253" t="s">
        <v>5382</v>
      </c>
      <c r="AA988" s="253" t="s">
        <v>62</v>
      </c>
      <c r="AB988" s="253" t="s">
        <v>62</v>
      </c>
      <c r="AC988" s="253" t="s">
        <v>62</v>
      </c>
      <c r="AD988" s="253" t="s">
        <v>2385</v>
      </c>
      <c r="AE988" s="253" t="s">
        <v>57</v>
      </c>
      <c r="AF988" s="253"/>
      <c r="AG988" s="253" t="s">
        <v>56</v>
      </c>
      <c r="AH988" s="253">
        <v>13</v>
      </c>
      <c r="AI988" s="253" t="s">
        <v>62</v>
      </c>
      <c r="AJ988" s="266" t="s">
        <v>2385</v>
      </c>
      <c r="AK988" s="253" t="s">
        <v>62</v>
      </c>
      <c r="AL988" s="253" t="s">
        <v>57</v>
      </c>
      <c r="AM988" s="253" t="s">
        <v>57</v>
      </c>
      <c r="AN988" s="253" t="s">
        <v>57</v>
      </c>
      <c r="AO988" s="259" t="s">
        <v>1454</v>
      </c>
      <c r="AP988" s="259" t="s">
        <v>764</v>
      </c>
      <c r="AQ988" s="253">
        <v>260</v>
      </c>
      <c r="AR988" s="253" t="s">
        <v>57</v>
      </c>
      <c r="AS988" s="253">
        <v>5</v>
      </c>
      <c r="AT988" s="253">
        <v>8</v>
      </c>
      <c r="AU988" s="220" t="s">
        <v>62</v>
      </c>
    </row>
    <row r="989" spans="1:47">
      <c r="A989" s="220">
        <v>988</v>
      </c>
      <c r="B989" s="253" t="s">
        <v>6836</v>
      </c>
      <c r="C989" s="253" t="s">
        <v>1382</v>
      </c>
      <c r="D989" s="253">
        <v>2024</v>
      </c>
      <c r="E989" s="253" t="s">
        <v>2653</v>
      </c>
      <c r="F989" s="253" t="s">
        <v>5383</v>
      </c>
      <c r="G989" s="253" t="s">
        <v>5384</v>
      </c>
      <c r="H989" s="255" t="s">
        <v>5385</v>
      </c>
      <c r="I989" s="253" t="s">
        <v>935</v>
      </c>
      <c r="J989" s="253">
        <v>14</v>
      </c>
      <c r="K989" s="253" t="s">
        <v>62</v>
      </c>
      <c r="L989" s="253" t="s">
        <v>62</v>
      </c>
      <c r="M989" s="253" t="s">
        <v>62</v>
      </c>
      <c r="N989" s="253" t="s">
        <v>56</v>
      </c>
      <c r="O989" s="253">
        <v>2</v>
      </c>
      <c r="P989" s="253" t="s">
        <v>170</v>
      </c>
      <c r="Q989" s="253" t="s">
        <v>5386</v>
      </c>
      <c r="R989" s="270" t="s">
        <v>5387</v>
      </c>
      <c r="S989" s="270" t="s">
        <v>56</v>
      </c>
      <c r="T989" s="270" t="s">
        <v>5388</v>
      </c>
      <c r="U989" s="253" t="s">
        <v>56</v>
      </c>
      <c r="V989" s="253" t="s">
        <v>5389</v>
      </c>
      <c r="W989" s="253" t="s">
        <v>56</v>
      </c>
      <c r="X989" s="253" t="s">
        <v>5390</v>
      </c>
      <c r="Y989" s="253" t="s">
        <v>62</v>
      </c>
      <c r="Z989" s="253" t="s">
        <v>3610</v>
      </c>
      <c r="AA989" s="253" t="s">
        <v>62</v>
      </c>
      <c r="AB989" s="253" t="s">
        <v>62</v>
      </c>
      <c r="AC989" s="253" t="s">
        <v>62</v>
      </c>
      <c r="AD989" s="253" t="s">
        <v>2385</v>
      </c>
      <c r="AE989" s="253" t="s">
        <v>57</v>
      </c>
      <c r="AF989" s="253"/>
      <c r="AG989" s="253" t="s">
        <v>56</v>
      </c>
      <c r="AH989" s="253">
        <v>16</v>
      </c>
      <c r="AI989" s="253" t="s">
        <v>62</v>
      </c>
      <c r="AJ989" s="266" t="s">
        <v>2385</v>
      </c>
      <c r="AK989" s="253" t="s">
        <v>62</v>
      </c>
      <c r="AL989" s="253" t="s">
        <v>57</v>
      </c>
      <c r="AM989" s="253" t="s">
        <v>57</v>
      </c>
      <c r="AN989" s="253" t="s">
        <v>57</v>
      </c>
      <c r="AO989" s="259" t="s">
        <v>1851</v>
      </c>
      <c r="AP989" s="259" t="s">
        <v>2303</v>
      </c>
      <c r="AQ989" s="253">
        <v>185</v>
      </c>
      <c r="AR989" s="253" t="s">
        <v>57</v>
      </c>
      <c r="AS989" s="253">
        <v>8</v>
      </c>
      <c r="AT989" s="253">
        <v>8</v>
      </c>
      <c r="AU989" s="220" t="s">
        <v>62</v>
      </c>
    </row>
    <row r="990" spans="1:47">
      <c r="A990" s="220">
        <v>989</v>
      </c>
      <c r="B990" s="253" t="s">
        <v>6836</v>
      </c>
      <c r="C990" s="253" t="s">
        <v>1382</v>
      </c>
      <c r="D990" s="253">
        <v>2024</v>
      </c>
      <c r="E990" s="253" t="s">
        <v>2653</v>
      </c>
      <c r="F990" s="253" t="s">
        <v>5391</v>
      </c>
      <c r="G990" s="253" t="s">
        <v>5392</v>
      </c>
      <c r="H990" s="253" t="s">
        <v>5393</v>
      </c>
      <c r="I990" s="253" t="s">
        <v>935</v>
      </c>
      <c r="J990" s="253">
        <v>15</v>
      </c>
      <c r="K990" s="253" t="s">
        <v>62</v>
      </c>
      <c r="L990" s="253" t="s">
        <v>62</v>
      </c>
      <c r="M990" s="253" t="s">
        <v>62</v>
      </c>
      <c r="N990" s="253" t="s">
        <v>56</v>
      </c>
      <c r="O990" s="253">
        <v>2</v>
      </c>
      <c r="P990" s="253" t="s">
        <v>2699</v>
      </c>
      <c r="Q990" s="253" t="s">
        <v>5394</v>
      </c>
      <c r="R990" s="270" t="s">
        <v>5395</v>
      </c>
      <c r="S990" s="270" t="s">
        <v>56</v>
      </c>
      <c r="T990" s="270" t="s">
        <v>5396</v>
      </c>
      <c r="U990" s="253" t="s">
        <v>62</v>
      </c>
      <c r="V990" s="253" t="s">
        <v>57</v>
      </c>
      <c r="W990" s="253" t="s">
        <v>56</v>
      </c>
      <c r="X990" s="253" t="s">
        <v>5397</v>
      </c>
      <c r="Y990" s="253" t="s">
        <v>56</v>
      </c>
      <c r="Z990" s="253" t="s">
        <v>5398</v>
      </c>
      <c r="AA990" s="253" t="s">
        <v>56</v>
      </c>
      <c r="AB990" s="253" t="s">
        <v>56</v>
      </c>
      <c r="AC990" s="253" t="s">
        <v>56</v>
      </c>
      <c r="AD990" s="253" t="s">
        <v>2373</v>
      </c>
      <c r="AE990" s="253" t="s">
        <v>3249</v>
      </c>
      <c r="AF990" s="253"/>
      <c r="AG990" s="253" t="s">
        <v>56</v>
      </c>
      <c r="AH990" s="253">
        <v>30</v>
      </c>
      <c r="AI990" s="253" t="s">
        <v>62</v>
      </c>
      <c r="AJ990" s="266" t="s">
        <v>2385</v>
      </c>
      <c r="AK990" s="253" t="s">
        <v>62</v>
      </c>
      <c r="AL990" s="253" t="s">
        <v>57</v>
      </c>
      <c r="AM990" s="253" t="s">
        <v>57</v>
      </c>
      <c r="AN990" s="253" t="s">
        <v>57</v>
      </c>
      <c r="AO990" s="259" t="s">
        <v>1762</v>
      </c>
      <c r="AP990" s="259" t="s">
        <v>2137</v>
      </c>
      <c r="AQ990" s="253">
        <v>207</v>
      </c>
      <c r="AR990" s="253" t="s">
        <v>57</v>
      </c>
      <c r="AS990" s="253">
        <v>9</v>
      </c>
      <c r="AT990" s="253">
        <v>21</v>
      </c>
      <c r="AU990" s="220" t="str">
        <f t="shared" si="46"/>
        <v>No</v>
      </c>
    </row>
    <row r="991" spans="1:47">
      <c r="A991" s="220">
        <v>990</v>
      </c>
      <c r="B991" s="253" t="s">
        <v>6836</v>
      </c>
      <c r="C991" s="253" t="s">
        <v>1382</v>
      </c>
      <c r="D991" s="253">
        <v>2024</v>
      </c>
      <c r="E991" s="253" t="s">
        <v>2653</v>
      </c>
      <c r="F991" s="253" t="s">
        <v>5399</v>
      </c>
      <c r="G991" s="253" t="s">
        <v>5400</v>
      </c>
      <c r="H991" s="255" t="s">
        <v>5401</v>
      </c>
      <c r="I991" s="253" t="s">
        <v>935</v>
      </c>
      <c r="J991" s="253">
        <v>9</v>
      </c>
      <c r="K991" s="253" t="s">
        <v>62</v>
      </c>
      <c r="L991" s="253" t="s">
        <v>62</v>
      </c>
      <c r="M991" s="253" t="s">
        <v>62</v>
      </c>
      <c r="N991" s="253" t="s">
        <v>62</v>
      </c>
      <c r="O991" s="253" t="s">
        <v>57</v>
      </c>
      <c r="P991" s="253" t="s">
        <v>57</v>
      </c>
      <c r="Q991" s="253" t="s">
        <v>57</v>
      </c>
      <c r="R991" s="270" t="s">
        <v>57</v>
      </c>
      <c r="S991" s="270" t="s">
        <v>62</v>
      </c>
      <c r="T991" s="270" t="s">
        <v>57</v>
      </c>
      <c r="U991" s="253" t="s">
        <v>56</v>
      </c>
      <c r="V991" s="253" t="s">
        <v>5402</v>
      </c>
      <c r="W991" s="253" t="s">
        <v>56</v>
      </c>
      <c r="X991" s="253" t="s">
        <v>5403</v>
      </c>
      <c r="Y991" s="253" t="s">
        <v>62</v>
      </c>
      <c r="Z991" s="253" t="s">
        <v>5404</v>
      </c>
      <c r="AA991" s="253" t="s">
        <v>62</v>
      </c>
      <c r="AB991" s="270" t="s">
        <v>56</v>
      </c>
      <c r="AC991" s="270" t="s">
        <v>56</v>
      </c>
      <c r="AD991" s="270" t="s">
        <v>984</v>
      </c>
      <c r="AE991" s="253" t="s">
        <v>57</v>
      </c>
      <c r="AF991" s="253"/>
      <c r="AG991" s="253" t="s">
        <v>56</v>
      </c>
      <c r="AH991" s="253">
        <v>396</v>
      </c>
      <c r="AI991" s="253" t="s">
        <v>62</v>
      </c>
      <c r="AJ991" s="266" t="s">
        <v>2385</v>
      </c>
      <c r="AK991" s="253" t="s">
        <v>62</v>
      </c>
      <c r="AL991" s="253" t="s">
        <v>57</v>
      </c>
      <c r="AM991" s="253" t="s">
        <v>57</v>
      </c>
      <c r="AN991" s="253" t="s">
        <v>57</v>
      </c>
      <c r="AO991" s="259" t="s">
        <v>5405</v>
      </c>
      <c r="AP991" s="259" t="s">
        <v>2212</v>
      </c>
      <c r="AQ991" s="253">
        <v>254</v>
      </c>
      <c r="AR991" s="253" t="s">
        <v>57</v>
      </c>
      <c r="AS991" s="253">
        <v>52</v>
      </c>
      <c r="AT991" s="253">
        <v>344</v>
      </c>
      <c r="AU991" s="220" t="str">
        <f t="shared" si="46"/>
        <v>No</v>
      </c>
    </row>
    <row r="992" spans="1:47">
      <c r="A992" s="220">
        <v>991</v>
      </c>
      <c r="B992" s="253" t="s">
        <v>6836</v>
      </c>
      <c r="C992" s="253" t="s">
        <v>1382</v>
      </c>
      <c r="D992" s="253">
        <v>2024</v>
      </c>
      <c r="E992" s="253" t="s">
        <v>2653</v>
      </c>
      <c r="F992" s="253" t="s">
        <v>5406</v>
      </c>
      <c r="G992" s="253" t="s">
        <v>5407</v>
      </c>
      <c r="H992" s="255" t="s">
        <v>5408</v>
      </c>
      <c r="I992" s="253" t="s">
        <v>935</v>
      </c>
      <c r="J992" s="253">
        <v>14</v>
      </c>
      <c r="K992" s="253" t="s">
        <v>62</v>
      </c>
      <c r="L992" s="253" t="s">
        <v>62</v>
      </c>
      <c r="M992" s="253" t="s">
        <v>62</v>
      </c>
      <c r="N992" s="253" t="s">
        <v>62</v>
      </c>
      <c r="O992" s="253" t="s">
        <v>57</v>
      </c>
      <c r="P992" s="253" t="s">
        <v>57</v>
      </c>
      <c r="Q992" s="253" t="s">
        <v>57</v>
      </c>
      <c r="R992" s="270" t="s">
        <v>57</v>
      </c>
      <c r="S992" s="270" t="s">
        <v>56</v>
      </c>
      <c r="T992" s="270" t="s">
        <v>5409</v>
      </c>
      <c r="U992" s="253" t="s">
        <v>62</v>
      </c>
      <c r="V992" s="253" t="s">
        <v>57</v>
      </c>
      <c r="W992" s="253" t="s">
        <v>56</v>
      </c>
      <c r="X992" s="253" t="s">
        <v>5410</v>
      </c>
      <c r="Y992" s="253" t="s">
        <v>62</v>
      </c>
      <c r="Z992" s="253" t="s">
        <v>5411</v>
      </c>
      <c r="AA992" s="253" t="s">
        <v>62</v>
      </c>
      <c r="AB992" s="253" t="s">
        <v>62</v>
      </c>
      <c r="AC992" s="253" t="s">
        <v>62</v>
      </c>
      <c r="AD992" s="253" t="s">
        <v>2385</v>
      </c>
      <c r="AE992" s="253" t="s">
        <v>57</v>
      </c>
      <c r="AF992" s="253"/>
      <c r="AG992" s="253" t="s">
        <v>56</v>
      </c>
      <c r="AH992" s="253">
        <v>71</v>
      </c>
      <c r="AI992" s="253" t="s">
        <v>62</v>
      </c>
      <c r="AJ992" s="266" t="s">
        <v>2385</v>
      </c>
      <c r="AK992" s="253" t="s">
        <v>62</v>
      </c>
      <c r="AL992" s="253" t="s">
        <v>57</v>
      </c>
      <c r="AM992" s="253" t="s">
        <v>57</v>
      </c>
      <c r="AN992" s="253" t="s">
        <v>57</v>
      </c>
      <c r="AO992" s="259" t="s">
        <v>5412</v>
      </c>
      <c r="AP992" s="259" t="s">
        <v>2244</v>
      </c>
      <c r="AQ992" s="253">
        <v>291</v>
      </c>
      <c r="AR992" s="253" t="s">
        <v>57</v>
      </c>
      <c r="AS992" s="253">
        <v>46</v>
      </c>
      <c r="AT992" s="253">
        <v>25</v>
      </c>
      <c r="AU992" s="220" t="s">
        <v>62</v>
      </c>
    </row>
    <row r="993" spans="1:47">
      <c r="A993" s="220">
        <v>992</v>
      </c>
      <c r="B993" s="253" t="s">
        <v>6836</v>
      </c>
      <c r="C993" s="253" t="s">
        <v>1382</v>
      </c>
      <c r="D993" s="253">
        <v>2024</v>
      </c>
      <c r="E993" s="253" t="s">
        <v>2653</v>
      </c>
      <c r="F993" s="253" t="s">
        <v>5067</v>
      </c>
      <c r="G993" s="253" t="s">
        <v>5413</v>
      </c>
      <c r="H993" s="255" t="s">
        <v>5414</v>
      </c>
      <c r="I993" s="253" t="s">
        <v>929</v>
      </c>
      <c r="J993" s="253">
        <v>15</v>
      </c>
      <c r="K993" s="270" t="s">
        <v>62</v>
      </c>
      <c r="L993" s="253" t="s">
        <v>62</v>
      </c>
      <c r="M993" s="253" t="s">
        <v>57</v>
      </c>
      <c r="N993" s="253" t="s">
        <v>57</v>
      </c>
      <c r="O993" s="253" t="s">
        <v>57</v>
      </c>
      <c r="P993" s="253" t="s">
        <v>57</v>
      </c>
      <c r="Q993" s="253" t="s">
        <v>57</v>
      </c>
      <c r="R993" s="270" t="s">
        <v>57</v>
      </c>
      <c r="S993" s="270" t="s">
        <v>57</v>
      </c>
      <c r="T993" s="270" t="s">
        <v>57</v>
      </c>
      <c r="U993" s="253" t="s">
        <v>57</v>
      </c>
      <c r="V993" s="253" t="s">
        <v>57</v>
      </c>
      <c r="W993" s="253" t="s">
        <v>57</v>
      </c>
      <c r="X993" s="253" t="s">
        <v>57</v>
      </c>
      <c r="Y993" s="253" t="s">
        <v>57</v>
      </c>
      <c r="Z993" s="253" t="s">
        <v>57</v>
      </c>
      <c r="AA993" s="253" t="s">
        <v>57</v>
      </c>
      <c r="AB993" s="253" t="s">
        <v>57</v>
      </c>
      <c r="AC993" s="253" t="s">
        <v>57</v>
      </c>
      <c r="AD993" s="253" t="s">
        <v>2385</v>
      </c>
      <c r="AE993" s="253" t="s">
        <v>57</v>
      </c>
      <c r="AF993" s="253"/>
      <c r="AG993" s="253" t="s">
        <v>57</v>
      </c>
      <c r="AH993" s="253" t="s">
        <v>57</v>
      </c>
      <c r="AI993" s="253" t="s">
        <v>57</v>
      </c>
      <c r="AJ993" s="266" t="s">
        <v>2385</v>
      </c>
      <c r="AK993" s="253" t="s">
        <v>57</v>
      </c>
      <c r="AL993" s="253" t="s">
        <v>57</v>
      </c>
      <c r="AM993" s="253" t="s">
        <v>57</v>
      </c>
      <c r="AN993" s="253" t="s">
        <v>57</v>
      </c>
      <c r="AO993" s="253" t="s">
        <v>57</v>
      </c>
      <c r="AP993" s="253" t="s">
        <v>57</v>
      </c>
      <c r="AQ993" s="253" t="s">
        <v>57</v>
      </c>
      <c r="AR993" s="253" t="s">
        <v>57</v>
      </c>
      <c r="AS993" s="253" t="s">
        <v>57</v>
      </c>
      <c r="AT993" s="253" t="s">
        <v>57</v>
      </c>
      <c r="AU993" s="220" t="str">
        <f>IF(OR(AB993="NA"), "NA", IF(OR(AB993="Yes", AB993="yes"), "No", IF(AND(I993="Original", AB993="No"), "?", "")))</f>
        <v>NA</v>
      </c>
    </row>
    <row r="994" spans="1:47">
      <c r="A994" s="220">
        <v>993</v>
      </c>
      <c r="B994" s="253" t="s">
        <v>6836</v>
      </c>
      <c r="C994" s="253" t="s">
        <v>1382</v>
      </c>
      <c r="D994" s="253">
        <v>2024</v>
      </c>
      <c r="E994" s="253" t="s">
        <v>2653</v>
      </c>
      <c r="F994" s="253" t="s">
        <v>503</v>
      </c>
      <c r="G994" s="253" t="s">
        <v>5415</v>
      </c>
      <c r="H994" s="255" t="s">
        <v>5416</v>
      </c>
      <c r="I994" s="253" t="s">
        <v>935</v>
      </c>
      <c r="J994" s="253">
        <v>15</v>
      </c>
      <c r="K994" s="253" t="s">
        <v>62</v>
      </c>
      <c r="L994" s="253" t="s">
        <v>62</v>
      </c>
      <c r="M994" s="253" t="s">
        <v>62</v>
      </c>
      <c r="N994" s="253" t="s">
        <v>56</v>
      </c>
      <c r="O994" s="253">
        <v>1</v>
      </c>
      <c r="P994" s="253" t="s">
        <v>170</v>
      </c>
      <c r="Q994" s="253" t="s">
        <v>5417</v>
      </c>
      <c r="R994" s="270" t="s">
        <v>5418</v>
      </c>
      <c r="S994" s="270" t="s">
        <v>56</v>
      </c>
      <c r="T994" s="270" t="s">
        <v>5419</v>
      </c>
      <c r="U994" s="253" t="s">
        <v>62</v>
      </c>
      <c r="V994" s="253" t="s">
        <v>57</v>
      </c>
      <c r="W994" s="253" t="s">
        <v>62</v>
      </c>
      <c r="X994" s="253" t="s">
        <v>57</v>
      </c>
      <c r="Y994" s="253" t="s">
        <v>57</v>
      </c>
      <c r="Z994" s="258" t="s">
        <v>5420</v>
      </c>
      <c r="AA994" s="253" t="s">
        <v>56</v>
      </c>
      <c r="AB994" s="253" t="s">
        <v>56</v>
      </c>
      <c r="AC994" s="253" t="s">
        <v>56</v>
      </c>
      <c r="AD994" s="253" t="s">
        <v>984</v>
      </c>
      <c r="AE994" s="253" t="s">
        <v>57</v>
      </c>
      <c r="AF994" s="253"/>
      <c r="AG994" s="253" t="s">
        <v>56</v>
      </c>
      <c r="AH994" s="267">
        <v>30</v>
      </c>
      <c r="AI994" s="253" t="s">
        <v>62</v>
      </c>
      <c r="AJ994" s="266" t="s">
        <v>2385</v>
      </c>
      <c r="AK994" s="253" t="s">
        <v>56</v>
      </c>
      <c r="AL994" s="253" t="s">
        <v>2367</v>
      </c>
      <c r="AM994" s="268" t="s">
        <v>869</v>
      </c>
      <c r="AN994" s="253" t="s">
        <v>5421</v>
      </c>
      <c r="AO994" s="259" t="s">
        <v>1682</v>
      </c>
      <c r="AP994" s="259" t="s">
        <v>5422</v>
      </c>
      <c r="AQ994" s="253">
        <v>354</v>
      </c>
      <c r="AR994" s="253">
        <v>110</v>
      </c>
      <c r="AS994" s="270">
        <v>11</v>
      </c>
      <c r="AT994" s="270">
        <v>18</v>
      </c>
      <c r="AU994" s="220" t="str">
        <f t="shared" si="46"/>
        <v>No</v>
      </c>
    </row>
    <row r="995" spans="1:47">
      <c r="A995" s="220">
        <v>994</v>
      </c>
      <c r="B995" s="253" t="s">
        <v>6836</v>
      </c>
      <c r="C995" s="253" t="s">
        <v>1382</v>
      </c>
      <c r="D995" s="253">
        <v>2024</v>
      </c>
      <c r="E995" s="253" t="s">
        <v>2653</v>
      </c>
      <c r="F995" s="253" t="s">
        <v>5423</v>
      </c>
      <c r="G995" s="253" t="s">
        <v>5424</v>
      </c>
      <c r="H995" s="255" t="s">
        <v>5425</v>
      </c>
      <c r="I995" s="253" t="s">
        <v>935</v>
      </c>
      <c r="J995" s="253">
        <v>15</v>
      </c>
      <c r="K995" s="253" t="s">
        <v>62</v>
      </c>
      <c r="L995" s="253" t="s">
        <v>62</v>
      </c>
      <c r="M995" s="253" t="s">
        <v>62</v>
      </c>
      <c r="N995" s="253" t="s">
        <v>62</v>
      </c>
      <c r="O995" s="253" t="s">
        <v>57</v>
      </c>
      <c r="P995" s="253" t="s">
        <v>57</v>
      </c>
      <c r="Q995" s="253" t="s">
        <v>57</v>
      </c>
      <c r="R995" s="270" t="s">
        <v>57</v>
      </c>
      <c r="S995" s="270" t="s">
        <v>62</v>
      </c>
      <c r="T995" s="270" t="s">
        <v>57</v>
      </c>
      <c r="U995" s="253" t="s">
        <v>56</v>
      </c>
      <c r="V995" s="253" t="s">
        <v>5426</v>
      </c>
      <c r="W995" s="253" t="s">
        <v>62</v>
      </c>
      <c r="X995" s="253" t="s">
        <v>57</v>
      </c>
      <c r="Y995" s="253" t="s">
        <v>57</v>
      </c>
      <c r="Z995" s="253" t="s">
        <v>5427</v>
      </c>
      <c r="AA995" s="253" t="s">
        <v>62</v>
      </c>
      <c r="AB995" s="253" t="s">
        <v>62</v>
      </c>
      <c r="AC995" s="253" t="s">
        <v>62</v>
      </c>
      <c r="AD995" s="253" t="s">
        <v>2385</v>
      </c>
      <c r="AE995" s="253" t="s">
        <v>57</v>
      </c>
      <c r="AF995" s="253"/>
      <c r="AG995" s="253" t="s">
        <v>56</v>
      </c>
      <c r="AH995" s="253">
        <v>123</v>
      </c>
      <c r="AI995" s="253" t="s">
        <v>62</v>
      </c>
      <c r="AJ995" s="266" t="s">
        <v>2385</v>
      </c>
      <c r="AK995" s="253" t="s">
        <v>62</v>
      </c>
      <c r="AL995" s="253" t="s">
        <v>57</v>
      </c>
      <c r="AM995" s="253" t="s">
        <v>57</v>
      </c>
      <c r="AN995" s="253" t="s">
        <v>57</v>
      </c>
      <c r="AO995" s="259" t="s">
        <v>1682</v>
      </c>
      <c r="AP995" s="259" t="s">
        <v>5428</v>
      </c>
      <c r="AQ995" s="253">
        <v>363</v>
      </c>
      <c r="AR995" s="253" t="s">
        <v>57</v>
      </c>
      <c r="AS995" s="270">
        <v>81</v>
      </c>
      <c r="AT995" s="270">
        <v>42</v>
      </c>
      <c r="AU995" s="220" t="s">
        <v>62</v>
      </c>
    </row>
    <row r="996" spans="1:47">
      <c r="A996" s="220">
        <v>995</v>
      </c>
      <c r="B996" s="253" t="s">
        <v>6836</v>
      </c>
      <c r="C996" s="253" t="s">
        <v>1382</v>
      </c>
      <c r="D996" s="253">
        <v>2024</v>
      </c>
      <c r="E996" s="253" t="s">
        <v>2653</v>
      </c>
      <c r="F996" s="253" t="s">
        <v>5429</v>
      </c>
      <c r="G996" s="253" t="s">
        <v>5430</v>
      </c>
      <c r="H996" s="255" t="s">
        <v>5431</v>
      </c>
      <c r="I996" s="253" t="s">
        <v>935</v>
      </c>
      <c r="J996" s="253">
        <v>19</v>
      </c>
      <c r="K996" s="253" t="s">
        <v>62</v>
      </c>
      <c r="L996" s="253" t="s">
        <v>62</v>
      </c>
      <c r="M996" s="253" t="s">
        <v>62</v>
      </c>
      <c r="N996" s="253" t="s">
        <v>62</v>
      </c>
      <c r="O996" s="253" t="s">
        <v>57</v>
      </c>
      <c r="P996" s="253" t="s">
        <v>57</v>
      </c>
      <c r="Q996" s="253" t="s">
        <v>57</v>
      </c>
      <c r="R996" s="253" t="s">
        <v>57</v>
      </c>
      <c r="S996" s="270" t="s">
        <v>56</v>
      </c>
      <c r="T996" s="270" t="s">
        <v>5432</v>
      </c>
      <c r="U996" s="253" t="s">
        <v>56</v>
      </c>
      <c r="V996" s="253" t="s">
        <v>5433</v>
      </c>
      <c r="W996" s="253" t="s">
        <v>56</v>
      </c>
      <c r="X996" s="253" t="s">
        <v>5434</v>
      </c>
      <c r="Y996" s="253" t="s">
        <v>62</v>
      </c>
      <c r="Z996" s="258" t="s">
        <v>5435</v>
      </c>
      <c r="AA996" s="270" t="s">
        <v>56</v>
      </c>
      <c r="AB996" s="253" t="s">
        <v>62</v>
      </c>
      <c r="AC996" s="253" t="s">
        <v>62</v>
      </c>
      <c r="AD996" s="253" t="s">
        <v>2385</v>
      </c>
      <c r="AE996" s="253" t="s">
        <v>57</v>
      </c>
      <c r="AF996" s="253"/>
      <c r="AG996" s="253" t="s">
        <v>56</v>
      </c>
      <c r="AH996" s="253">
        <v>84</v>
      </c>
      <c r="AI996" s="253" t="s">
        <v>56</v>
      </c>
      <c r="AJ996" s="266" t="s">
        <v>4436</v>
      </c>
      <c r="AK996" s="253" t="s">
        <v>62</v>
      </c>
      <c r="AL996" s="253" t="s">
        <v>57</v>
      </c>
      <c r="AM996" s="253" t="s">
        <v>57</v>
      </c>
      <c r="AN996" s="253" t="s">
        <v>57</v>
      </c>
      <c r="AO996" s="259" t="s">
        <v>5436</v>
      </c>
      <c r="AP996" s="259" t="s">
        <v>5135</v>
      </c>
      <c r="AQ996" s="253">
        <v>94</v>
      </c>
      <c r="AR996" s="253" t="s">
        <v>57</v>
      </c>
      <c r="AS996" s="253" t="s">
        <v>62</v>
      </c>
      <c r="AT996" s="253" t="s">
        <v>62</v>
      </c>
      <c r="AU996" s="220" t="s">
        <v>62</v>
      </c>
    </row>
    <row r="997" spans="1:47">
      <c r="A997" s="220">
        <v>996</v>
      </c>
      <c r="B997" s="253" t="s">
        <v>6836</v>
      </c>
      <c r="C997" s="253" t="s">
        <v>1382</v>
      </c>
      <c r="D997" s="253">
        <v>2024</v>
      </c>
      <c r="E997" s="253" t="s">
        <v>2653</v>
      </c>
      <c r="F997" s="253" t="s">
        <v>5437</v>
      </c>
      <c r="G997" s="253" t="s">
        <v>5438</v>
      </c>
      <c r="H997" s="255" t="s">
        <v>5439</v>
      </c>
      <c r="I997" s="253" t="s">
        <v>935</v>
      </c>
      <c r="J997" s="253">
        <v>15</v>
      </c>
      <c r="K997" s="253" t="s">
        <v>62</v>
      </c>
      <c r="L997" s="253" t="s">
        <v>62</v>
      </c>
      <c r="M997" s="253" t="s">
        <v>62</v>
      </c>
      <c r="N997" s="253" t="s">
        <v>56</v>
      </c>
      <c r="O997" s="253">
        <v>1</v>
      </c>
      <c r="P997" s="270" t="s">
        <v>438</v>
      </c>
      <c r="Q997" s="270" t="s">
        <v>5440</v>
      </c>
      <c r="R997" s="270" t="s">
        <v>5441</v>
      </c>
      <c r="S997" s="270" t="s">
        <v>56</v>
      </c>
      <c r="T997" s="270" t="s">
        <v>5442</v>
      </c>
      <c r="U997" s="253" t="s">
        <v>62</v>
      </c>
      <c r="V997" s="253" t="s">
        <v>57</v>
      </c>
      <c r="W997" s="253" t="s">
        <v>62</v>
      </c>
      <c r="X997" s="253" t="s">
        <v>57</v>
      </c>
      <c r="Y997" s="253" t="s">
        <v>57</v>
      </c>
      <c r="Z997" s="253" t="s">
        <v>5443</v>
      </c>
      <c r="AA997" s="270" t="s">
        <v>62</v>
      </c>
      <c r="AB997" s="253" t="s">
        <v>62</v>
      </c>
      <c r="AC997" s="253" t="s">
        <v>62</v>
      </c>
      <c r="AD997" s="253" t="s">
        <v>2385</v>
      </c>
      <c r="AE997" s="253" t="s">
        <v>57</v>
      </c>
      <c r="AF997" s="253"/>
      <c r="AG997" s="253" t="s">
        <v>56</v>
      </c>
      <c r="AH997" s="253">
        <v>55</v>
      </c>
      <c r="AI997" s="253" t="s">
        <v>62</v>
      </c>
      <c r="AJ997" s="266" t="s">
        <v>2385</v>
      </c>
      <c r="AK997" s="253" t="s">
        <v>62</v>
      </c>
      <c r="AL997" s="253" t="s">
        <v>57</v>
      </c>
      <c r="AM997" s="253" t="s">
        <v>57</v>
      </c>
      <c r="AN997" s="253" t="s">
        <v>57</v>
      </c>
      <c r="AO997" s="259" t="s">
        <v>5405</v>
      </c>
      <c r="AP997" s="259" t="s">
        <v>4455</v>
      </c>
      <c r="AQ997" s="253">
        <v>353</v>
      </c>
      <c r="AR997" s="253" t="s">
        <v>57</v>
      </c>
      <c r="AS997" s="253" t="s">
        <v>62</v>
      </c>
      <c r="AT997" s="253" t="s">
        <v>62</v>
      </c>
      <c r="AU997" s="220" t="s">
        <v>62</v>
      </c>
    </row>
    <row r="998" spans="1:47">
      <c r="A998" s="220">
        <v>997</v>
      </c>
      <c r="B998" s="253" t="s">
        <v>6836</v>
      </c>
      <c r="C998" s="253" t="s">
        <v>1382</v>
      </c>
      <c r="D998" s="253">
        <v>2024</v>
      </c>
      <c r="E998" s="253" t="s">
        <v>2653</v>
      </c>
      <c r="F998" s="253" t="s">
        <v>5444</v>
      </c>
      <c r="G998" s="253" t="s">
        <v>5445</v>
      </c>
      <c r="H998" s="255" t="s">
        <v>5446</v>
      </c>
      <c r="I998" s="253" t="s">
        <v>935</v>
      </c>
      <c r="J998" s="253">
        <v>1</v>
      </c>
      <c r="K998" s="253" t="s">
        <v>62</v>
      </c>
      <c r="L998" s="253" t="s">
        <v>62</v>
      </c>
      <c r="M998" s="253" t="s">
        <v>62</v>
      </c>
      <c r="N998" s="253" t="s">
        <v>62</v>
      </c>
      <c r="O998" s="253" t="s">
        <v>57</v>
      </c>
      <c r="P998" s="253" t="s">
        <v>57</v>
      </c>
      <c r="Q998" s="253" t="s">
        <v>57</v>
      </c>
      <c r="R998" s="253" t="s">
        <v>57</v>
      </c>
      <c r="S998" s="270" t="s">
        <v>56</v>
      </c>
      <c r="T998" s="270" t="s">
        <v>5447</v>
      </c>
      <c r="U998" s="253" t="s">
        <v>62</v>
      </c>
      <c r="V998" s="253" t="s">
        <v>57</v>
      </c>
      <c r="W998" s="253" t="s">
        <v>62</v>
      </c>
      <c r="X998" s="253" t="s">
        <v>57</v>
      </c>
      <c r="Y998" s="253" t="s">
        <v>57</v>
      </c>
      <c r="Z998" s="258" t="s">
        <v>5448</v>
      </c>
      <c r="AA998" s="270" t="s">
        <v>56</v>
      </c>
      <c r="AB998" s="253" t="s">
        <v>56</v>
      </c>
      <c r="AC998" s="253" t="s">
        <v>56</v>
      </c>
      <c r="AD998" s="253" t="s">
        <v>984</v>
      </c>
      <c r="AE998" s="253" t="s">
        <v>57</v>
      </c>
      <c r="AF998" s="253"/>
      <c r="AG998" s="253" t="s">
        <v>56</v>
      </c>
      <c r="AH998" s="253">
        <v>47</v>
      </c>
      <c r="AI998" s="253" t="s">
        <v>62</v>
      </c>
      <c r="AJ998" s="266" t="s">
        <v>2385</v>
      </c>
      <c r="AK998" s="253" t="s">
        <v>62</v>
      </c>
      <c r="AL998" s="253" t="s">
        <v>57</v>
      </c>
      <c r="AM998" s="253" t="s">
        <v>57</v>
      </c>
      <c r="AN998" s="253" t="s">
        <v>57</v>
      </c>
      <c r="AO998" s="259" t="s">
        <v>5449</v>
      </c>
      <c r="AP998" s="259" t="s">
        <v>5450</v>
      </c>
      <c r="AQ998" s="253">
        <v>331</v>
      </c>
      <c r="AR998" s="253" t="s">
        <v>57</v>
      </c>
      <c r="AS998" s="253">
        <v>22</v>
      </c>
      <c r="AT998" s="253">
        <v>25</v>
      </c>
      <c r="AU998" s="220" t="str">
        <f t="shared" si="46"/>
        <v>No</v>
      </c>
    </row>
    <row r="999" spans="1:47">
      <c r="A999" s="220">
        <v>998</v>
      </c>
      <c r="B999" s="253" t="s">
        <v>6836</v>
      </c>
      <c r="C999" s="253" t="s">
        <v>1382</v>
      </c>
      <c r="D999" s="253">
        <v>2024</v>
      </c>
      <c r="E999" s="253" t="s">
        <v>2653</v>
      </c>
      <c r="F999" s="253" t="s">
        <v>2045</v>
      </c>
      <c r="G999" s="253" t="s">
        <v>5451</v>
      </c>
      <c r="H999" s="255" t="s">
        <v>5452</v>
      </c>
      <c r="I999" s="253" t="s">
        <v>935</v>
      </c>
      <c r="J999" s="253">
        <v>14</v>
      </c>
      <c r="K999" s="253" t="s">
        <v>62</v>
      </c>
      <c r="L999" s="253" t="s">
        <v>62</v>
      </c>
      <c r="M999" s="253" t="s">
        <v>62</v>
      </c>
      <c r="N999" s="253" t="s">
        <v>62</v>
      </c>
      <c r="O999" s="253" t="s">
        <v>57</v>
      </c>
      <c r="P999" s="253" t="s">
        <v>57</v>
      </c>
      <c r="Q999" s="253" t="s">
        <v>57</v>
      </c>
      <c r="R999" s="253" t="s">
        <v>57</v>
      </c>
      <c r="S999" s="270" t="s">
        <v>56</v>
      </c>
      <c r="T999" s="270" t="s">
        <v>5453</v>
      </c>
      <c r="U999" s="253" t="s">
        <v>56</v>
      </c>
      <c r="V999" s="253" t="s">
        <v>5454</v>
      </c>
      <c r="W999" s="253" t="s">
        <v>62</v>
      </c>
      <c r="X999" s="253" t="s">
        <v>57</v>
      </c>
      <c r="Y999" s="253" t="s">
        <v>57</v>
      </c>
      <c r="Z999" s="258" t="s">
        <v>2048</v>
      </c>
      <c r="AA999" s="270" t="s">
        <v>56</v>
      </c>
      <c r="AB999" s="253" t="s">
        <v>56</v>
      </c>
      <c r="AC999" s="253" t="s">
        <v>56</v>
      </c>
      <c r="AD999" s="253" t="s">
        <v>984</v>
      </c>
      <c r="AE999" s="253" t="s">
        <v>57</v>
      </c>
      <c r="AF999" s="253"/>
      <c r="AG999" s="253" t="s">
        <v>56</v>
      </c>
      <c r="AH999" s="253">
        <v>81</v>
      </c>
      <c r="AI999" s="253" t="s">
        <v>62</v>
      </c>
      <c r="AJ999" s="266" t="s">
        <v>2385</v>
      </c>
      <c r="AK999" s="253" t="s">
        <v>62</v>
      </c>
      <c r="AL999" s="253" t="s">
        <v>57</v>
      </c>
      <c r="AM999" s="253" t="s">
        <v>57</v>
      </c>
      <c r="AN999" s="253" t="s">
        <v>57</v>
      </c>
      <c r="AO999" s="259" t="s">
        <v>5405</v>
      </c>
      <c r="AP999" s="264" t="s">
        <v>4455</v>
      </c>
      <c r="AQ999" s="253">
        <v>353</v>
      </c>
      <c r="AR999" s="253" t="s">
        <v>57</v>
      </c>
      <c r="AS999" s="253">
        <v>53</v>
      </c>
      <c r="AT999" s="253">
        <v>28</v>
      </c>
      <c r="AU999" s="220" t="str">
        <f t="shared" si="46"/>
        <v>No</v>
      </c>
    </row>
    <row r="1000" spans="1:47">
      <c r="A1000" s="220">
        <v>999</v>
      </c>
      <c r="B1000" s="253" t="s">
        <v>6836</v>
      </c>
      <c r="C1000" s="253" t="s">
        <v>1382</v>
      </c>
      <c r="D1000" s="253">
        <v>2024</v>
      </c>
      <c r="E1000" s="253" t="s">
        <v>2653</v>
      </c>
      <c r="F1000" s="253" t="s">
        <v>1607</v>
      </c>
      <c r="G1000" s="253" t="s">
        <v>5455</v>
      </c>
      <c r="H1000" s="255" t="s">
        <v>5456</v>
      </c>
      <c r="I1000" s="253" t="s">
        <v>929</v>
      </c>
      <c r="J1000" s="253">
        <v>18</v>
      </c>
      <c r="K1000" s="253" t="s">
        <v>56</v>
      </c>
      <c r="L1000" s="253" t="s">
        <v>56</v>
      </c>
      <c r="M1000" s="253" t="s">
        <v>57</v>
      </c>
      <c r="N1000" s="253" t="s">
        <v>57</v>
      </c>
      <c r="O1000" s="253" t="s">
        <v>57</v>
      </c>
      <c r="P1000" s="253" t="s">
        <v>57</v>
      </c>
      <c r="Q1000" s="253" t="s">
        <v>57</v>
      </c>
      <c r="R1000" s="253" t="s">
        <v>57</v>
      </c>
      <c r="S1000" s="270" t="s">
        <v>57</v>
      </c>
      <c r="T1000" s="270" t="s">
        <v>57</v>
      </c>
      <c r="U1000" s="253" t="s">
        <v>57</v>
      </c>
      <c r="V1000" s="253" t="s">
        <v>57</v>
      </c>
      <c r="W1000" s="253" t="s">
        <v>57</v>
      </c>
      <c r="X1000" s="253" t="s">
        <v>57</v>
      </c>
      <c r="Y1000" s="253" t="s">
        <v>57</v>
      </c>
      <c r="Z1000" s="253" t="s">
        <v>57</v>
      </c>
      <c r="AA1000" s="270" t="s">
        <v>57</v>
      </c>
      <c r="AB1000" s="253" t="s">
        <v>57</v>
      </c>
      <c r="AC1000" s="253" t="s">
        <v>57</v>
      </c>
      <c r="AD1000" s="253" t="s">
        <v>2385</v>
      </c>
      <c r="AE1000" s="253" t="s">
        <v>57</v>
      </c>
      <c r="AF1000" s="253"/>
      <c r="AG1000" s="253" t="s">
        <v>57</v>
      </c>
      <c r="AH1000" s="253" t="s">
        <v>57</v>
      </c>
      <c r="AI1000" s="253" t="s">
        <v>57</v>
      </c>
      <c r="AJ1000" s="266" t="s">
        <v>2385</v>
      </c>
      <c r="AK1000" s="253" t="s">
        <v>57</v>
      </c>
      <c r="AL1000" s="253" t="s">
        <v>57</v>
      </c>
      <c r="AM1000" s="253" t="s">
        <v>57</v>
      </c>
      <c r="AN1000" s="253" t="s">
        <v>57</v>
      </c>
      <c r="AO1000" s="259" t="s">
        <v>1618</v>
      </c>
      <c r="AP1000" s="264" t="s">
        <v>5270</v>
      </c>
      <c r="AQ1000" s="253">
        <v>314</v>
      </c>
      <c r="AR1000" s="253" t="s">
        <v>57</v>
      </c>
      <c r="AS1000" s="253" t="s">
        <v>57</v>
      </c>
      <c r="AT1000" s="253" t="s">
        <v>57</v>
      </c>
      <c r="AU1000" s="220" t="str">
        <f>IF(OR(AB1000="NA"), "NA", IF(OR(AB1000="Yes", AB1000="yes"), "No", IF(AND(I1000="Original", AB1000="No"), "?", "")))</f>
        <v>NA</v>
      </c>
    </row>
    <row r="1001" spans="1:47">
      <c r="A1001" s="220">
        <v>1000</v>
      </c>
      <c r="B1001" s="253" t="s">
        <v>6836</v>
      </c>
      <c r="C1001" s="253" t="s">
        <v>1382</v>
      </c>
      <c r="D1001" s="253">
        <v>2024</v>
      </c>
      <c r="E1001" s="253" t="s">
        <v>2653</v>
      </c>
      <c r="F1001" s="253" t="s">
        <v>5457</v>
      </c>
      <c r="G1001" s="253" t="s">
        <v>5458</v>
      </c>
      <c r="H1001" s="255" t="s">
        <v>5459</v>
      </c>
      <c r="I1001" s="253" t="s">
        <v>929</v>
      </c>
      <c r="J1001" s="253">
        <v>14</v>
      </c>
      <c r="K1001" s="253" t="s">
        <v>56</v>
      </c>
      <c r="L1001" s="253" t="s">
        <v>56</v>
      </c>
      <c r="M1001" s="253" t="s">
        <v>57</v>
      </c>
      <c r="N1001" s="253" t="s">
        <v>57</v>
      </c>
      <c r="O1001" s="253" t="s">
        <v>57</v>
      </c>
      <c r="P1001" s="253" t="s">
        <v>57</v>
      </c>
      <c r="Q1001" s="253" t="s">
        <v>57</v>
      </c>
      <c r="R1001" s="253" t="s">
        <v>57</v>
      </c>
      <c r="S1001" s="270" t="s">
        <v>57</v>
      </c>
      <c r="T1001" s="270" t="s">
        <v>57</v>
      </c>
      <c r="U1001" s="253" t="s">
        <v>57</v>
      </c>
      <c r="V1001" s="253" t="s">
        <v>57</v>
      </c>
      <c r="W1001" s="253" t="s">
        <v>57</v>
      </c>
      <c r="X1001" s="253" t="s">
        <v>57</v>
      </c>
      <c r="Y1001" s="253" t="s">
        <v>57</v>
      </c>
      <c r="Z1001" s="253" t="s">
        <v>57</v>
      </c>
      <c r="AA1001" s="270" t="s">
        <v>57</v>
      </c>
      <c r="AB1001" s="253" t="s">
        <v>57</v>
      </c>
      <c r="AC1001" s="253" t="s">
        <v>57</v>
      </c>
      <c r="AD1001" s="253" t="s">
        <v>2385</v>
      </c>
      <c r="AE1001" s="253" t="s">
        <v>57</v>
      </c>
      <c r="AF1001" s="253"/>
      <c r="AG1001" s="253" t="s">
        <v>57</v>
      </c>
      <c r="AH1001" s="253" t="s">
        <v>57</v>
      </c>
      <c r="AI1001" s="253" t="s">
        <v>57</v>
      </c>
      <c r="AJ1001" s="269" t="s">
        <v>2385</v>
      </c>
      <c r="AK1001" s="253" t="s">
        <v>57</v>
      </c>
      <c r="AL1001" s="253" t="s">
        <v>57</v>
      </c>
      <c r="AM1001" s="253" t="s">
        <v>57</v>
      </c>
      <c r="AN1001" s="253" t="s">
        <v>57</v>
      </c>
      <c r="AO1001" s="259" t="s">
        <v>5460</v>
      </c>
      <c r="AP1001" s="264" t="s">
        <v>5461</v>
      </c>
      <c r="AQ1001" s="253">
        <v>412</v>
      </c>
      <c r="AR1001" s="253" t="s">
        <v>57</v>
      </c>
      <c r="AS1001" s="253" t="s">
        <v>57</v>
      </c>
      <c r="AT1001" s="253" t="s">
        <v>57</v>
      </c>
      <c r="AU1001" s="220" t="str">
        <f>IF(OR(AB1001="NA"), "NA", IF(OR(AB1001="Yes", AB1001="yes"), "No", IF(AND(I1001="Original", AB1001="No"), "?", "")))</f>
        <v>NA</v>
      </c>
    </row>
    <row r="1002" spans="1:47">
      <c r="A1002" s="220">
        <v>1001</v>
      </c>
      <c r="B1002" s="253" t="s">
        <v>6836</v>
      </c>
      <c r="C1002" s="253" t="s">
        <v>1382</v>
      </c>
      <c r="D1002" s="253">
        <v>2024</v>
      </c>
      <c r="E1002" s="253" t="s">
        <v>2653</v>
      </c>
      <c r="F1002" s="253" t="s">
        <v>5462</v>
      </c>
      <c r="G1002" s="253" t="s">
        <v>5463</v>
      </c>
      <c r="H1002" s="255" t="s">
        <v>5464</v>
      </c>
      <c r="I1002" s="253" t="s">
        <v>929</v>
      </c>
      <c r="J1002" s="253">
        <v>17</v>
      </c>
      <c r="K1002" s="253" t="s">
        <v>56</v>
      </c>
      <c r="L1002" s="253" t="s">
        <v>56</v>
      </c>
      <c r="M1002" s="253" t="s">
        <v>57</v>
      </c>
      <c r="N1002" s="253" t="s">
        <v>57</v>
      </c>
      <c r="O1002" s="253" t="s">
        <v>57</v>
      </c>
      <c r="P1002" s="253" t="s">
        <v>57</v>
      </c>
      <c r="Q1002" s="253" t="s">
        <v>57</v>
      </c>
      <c r="R1002" s="253" t="s">
        <v>57</v>
      </c>
      <c r="S1002" s="270" t="s">
        <v>57</v>
      </c>
      <c r="T1002" s="270" t="s">
        <v>57</v>
      </c>
      <c r="U1002" s="253" t="s">
        <v>57</v>
      </c>
      <c r="V1002" s="253" t="s">
        <v>57</v>
      </c>
      <c r="W1002" s="253" t="s">
        <v>57</v>
      </c>
      <c r="X1002" s="253" t="s">
        <v>57</v>
      </c>
      <c r="Y1002" s="253" t="s">
        <v>57</v>
      </c>
      <c r="Z1002" s="253" t="s">
        <v>57</v>
      </c>
      <c r="AA1002" s="270" t="s">
        <v>57</v>
      </c>
      <c r="AB1002" s="253" t="s">
        <v>57</v>
      </c>
      <c r="AC1002" s="253" t="s">
        <v>57</v>
      </c>
      <c r="AD1002" s="253" t="s">
        <v>2385</v>
      </c>
      <c r="AE1002" s="253" t="s">
        <v>57</v>
      </c>
      <c r="AF1002" s="253"/>
      <c r="AG1002" s="253" t="s">
        <v>57</v>
      </c>
      <c r="AH1002" s="253" t="s">
        <v>57</v>
      </c>
      <c r="AI1002" s="253" t="s">
        <v>57</v>
      </c>
      <c r="AJ1002" s="269" t="s">
        <v>2385</v>
      </c>
      <c r="AK1002" s="253" t="s">
        <v>57</v>
      </c>
      <c r="AL1002" s="253" t="s">
        <v>57</v>
      </c>
      <c r="AM1002" s="253" t="s">
        <v>57</v>
      </c>
      <c r="AN1002" s="253" t="s">
        <v>57</v>
      </c>
      <c r="AO1002" s="259" t="s">
        <v>2302</v>
      </c>
      <c r="AP1002" s="264" t="s">
        <v>4976</v>
      </c>
      <c r="AQ1002" s="253">
        <v>287</v>
      </c>
      <c r="AR1002" s="253" t="s">
        <v>57</v>
      </c>
      <c r="AS1002" s="253" t="s">
        <v>57</v>
      </c>
      <c r="AT1002" s="253" t="s">
        <v>57</v>
      </c>
      <c r="AU1002" s="220" t="str">
        <f>IF(OR(AB1002="NA"), "NA", IF(OR(AB1002="Yes", AB1002="yes"), "No", IF(AND(I1002="Original", AB1002="No"), "?", "")))</f>
        <v>NA</v>
      </c>
    </row>
    <row r="1003" spans="1:47">
      <c r="A1003" s="220">
        <v>1002</v>
      </c>
      <c r="B1003" s="253" t="s">
        <v>6836</v>
      </c>
      <c r="C1003" s="253" t="s">
        <v>1382</v>
      </c>
      <c r="D1003" s="253">
        <v>2024</v>
      </c>
      <c r="E1003" s="253" t="s">
        <v>2653</v>
      </c>
      <c r="F1003" s="253" t="s">
        <v>52</v>
      </c>
      <c r="G1003" s="253" t="s">
        <v>5465</v>
      </c>
      <c r="H1003" s="255" t="s">
        <v>5466</v>
      </c>
      <c r="I1003" s="253" t="s">
        <v>935</v>
      </c>
      <c r="J1003" s="253">
        <v>18</v>
      </c>
      <c r="K1003" s="253" t="s">
        <v>62</v>
      </c>
      <c r="L1003" s="253" t="s">
        <v>62</v>
      </c>
      <c r="M1003" s="253" t="s">
        <v>62</v>
      </c>
      <c r="N1003" s="253" t="s">
        <v>62</v>
      </c>
      <c r="O1003" s="253" t="s">
        <v>57</v>
      </c>
      <c r="P1003" s="253" t="s">
        <v>57</v>
      </c>
      <c r="Q1003" s="253" t="s">
        <v>57</v>
      </c>
      <c r="R1003" s="253" t="s">
        <v>57</v>
      </c>
      <c r="S1003" s="270" t="s">
        <v>56</v>
      </c>
      <c r="T1003" s="270" t="s">
        <v>5467</v>
      </c>
      <c r="U1003" s="253" t="s">
        <v>56</v>
      </c>
      <c r="V1003" s="258" t="s">
        <v>5468</v>
      </c>
      <c r="W1003" s="253" t="s">
        <v>62</v>
      </c>
      <c r="X1003" s="253" t="s">
        <v>57</v>
      </c>
      <c r="Y1003" s="253" t="s">
        <v>57</v>
      </c>
      <c r="Z1003" s="258" t="s">
        <v>5469</v>
      </c>
      <c r="AA1003" s="270" t="s">
        <v>56</v>
      </c>
      <c r="AB1003" s="253" t="s">
        <v>62</v>
      </c>
      <c r="AC1003" s="253" t="s">
        <v>57</v>
      </c>
      <c r="AD1003" s="253" t="s">
        <v>2385</v>
      </c>
      <c r="AE1003" s="253" t="s">
        <v>57</v>
      </c>
      <c r="AF1003" s="253"/>
      <c r="AG1003" s="253" t="s">
        <v>56</v>
      </c>
      <c r="AH1003" s="253">
        <v>40</v>
      </c>
      <c r="AI1003" s="253" t="s">
        <v>56</v>
      </c>
      <c r="AJ1003" s="270" t="s">
        <v>4436</v>
      </c>
      <c r="AK1003" s="253" t="s">
        <v>62</v>
      </c>
      <c r="AL1003" s="253" t="s">
        <v>57</v>
      </c>
      <c r="AM1003" s="253" t="s">
        <v>57</v>
      </c>
      <c r="AN1003" s="253" t="s">
        <v>57</v>
      </c>
      <c r="AO1003" s="259" t="s">
        <v>1394</v>
      </c>
      <c r="AP1003" s="264" t="s">
        <v>5270</v>
      </c>
      <c r="AQ1003" s="253">
        <v>396</v>
      </c>
      <c r="AR1003" s="253" t="s">
        <v>57</v>
      </c>
      <c r="AS1003" s="253">
        <v>33</v>
      </c>
      <c r="AT1003" s="253">
        <v>7</v>
      </c>
      <c r="AU1003" s="220" t="s">
        <v>62</v>
      </c>
    </row>
    <row r="1004" spans="1:47">
      <c r="A1004" s="220">
        <v>1003</v>
      </c>
      <c r="B1004" s="253" t="s">
        <v>6836</v>
      </c>
      <c r="C1004" s="253" t="s">
        <v>1382</v>
      </c>
      <c r="D1004" s="253">
        <v>2024</v>
      </c>
      <c r="E1004" s="253" t="s">
        <v>2653</v>
      </c>
      <c r="F1004" s="253" t="s">
        <v>5470</v>
      </c>
      <c r="G1004" s="258" t="s">
        <v>5471</v>
      </c>
      <c r="H1004" s="255" t="s">
        <v>5472</v>
      </c>
      <c r="I1004" s="253" t="s">
        <v>935</v>
      </c>
      <c r="J1004" s="253">
        <v>9</v>
      </c>
      <c r="K1004" s="253" t="s">
        <v>62</v>
      </c>
      <c r="L1004" s="253" t="s">
        <v>62</v>
      </c>
      <c r="M1004" s="253" t="s">
        <v>62</v>
      </c>
      <c r="N1004" s="253" t="s">
        <v>62</v>
      </c>
      <c r="O1004" s="253" t="s">
        <v>57</v>
      </c>
      <c r="P1004" s="253" t="s">
        <v>57</v>
      </c>
      <c r="Q1004" s="253" t="s">
        <v>57</v>
      </c>
      <c r="R1004" s="253" t="s">
        <v>57</v>
      </c>
      <c r="S1004" s="253" t="s">
        <v>62</v>
      </c>
      <c r="T1004" s="253" t="s">
        <v>57</v>
      </c>
      <c r="U1004" s="253" t="s">
        <v>62</v>
      </c>
      <c r="V1004" s="253" t="s">
        <v>57</v>
      </c>
      <c r="W1004" s="253" t="s">
        <v>62</v>
      </c>
      <c r="X1004" s="253" t="s">
        <v>57</v>
      </c>
      <c r="Y1004" s="253" t="s">
        <v>57</v>
      </c>
      <c r="Z1004" s="258" t="s">
        <v>5473</v>
      </c>
      <c r="AA1004" s="270" t="s">
        <v>62</v>
      </c>
      <c r="AB1004" s="253" t="s">
        <v>62</v>
      </c>
      <c r="AC1004" s="253" t="s">
        <v>57</v>
      </c>
      <c r="AD1004" s="253" t="s">
        <v>2385</v>
      </c>
      <c r="AE1004" s="253" t="s">
        <v>57</v>
      </c>
      <c r="AF1004" s="253"/>
      <c r="AG1004" s="253" t="s">
        <v>56</v>
      </c>
      <c r="AH1004" s="253">
        <v>24</v>
      </c>
      <c r="AI1004" s="253" t="s">
        <v>62</v>
      </c>
      <c r="AJ1004" s="269" t="s">
        <v>2385</v>
      </c>
      <c r="AK1004" s="253" t="s">
        <v>62</v>
      </c>
      <c r="AL1004" s="253" t="s">
        <v>57</v>
      </c>
      <c r="AM1004" s="253" t="s">
        <v>57</v>
      </c>
      <c r="AN1004" s="253" t="s">
        <v>57</v>
      </c>
      <c r="AO1004" s="259" t="s">
        <v>5474</v>
      </c>
      <c r="AP1004" s="264" t="s">
        <v>5475</v>
      </c>
      <c r="AQ1004" s="253">
        <v>322</v>
      </c>
      <c r="AR1004" s="253" t="s">
        <v>57</v>
      </c>
      <c r="AS1004" s="253">
        <v>19</v>
      </c>
      <c r="AT1004" s="253">
        <v>5</v>
      </c>
      <c r="AU1004" s="253" t="s">
        <v>56</v>
      </c>
    </row>
    <row r="1005" spans="1:47">
      <c r="A1005" s="220">
        <v>1004</v>
      </c>
      <c r="B1005" s="253" t="s">
        <v>6836</v>
      </c>
      <c r="C1005" s="253" t="s">
        <v>1382</v>
      </c>
      <c r="D1005" s="253">
        <v>2024</v>
      </c>
      <c r="E1005" s="253" t="s">
        <v>2653</v>
      </c>
      <c r="F1005" s="253" t="s">
        <v>5476</v>
      </c>
      <c r="G1005" s="253" t="s">
        <v>5477</v>
      </c>
      <c r="H1005" s="255" t="s">
        <v>5478</v>
      </c>
      <c r="I1005" s="253" t="s">
        <v>935</v>
      </c>
      <c r="J1005" s="253">
        <v>22</v>
      </c>
      <c r="K1005" s="253" t="s">
        <v>62</v>
      </c>
      <c r="L1005" s="253" t="s">
        <v>62</v>
      </c>
      <c r="M1005" s="253" t="s">
        <v>62</v>
      </c>
      <c r="N1005" s="253" t="s">
        <v>62</v>
      </c>
      <c r="O1005" s="253" t="s">
        <v>57</v>
      </c>
      <c r="P1005" s="253" t="s">
        <v>57</v>
      </c>
      <c r="Q1005" s="253" t="s">
        <v>57</v>
      </c>
      <c r="R1005" s="253" t="s">
        <v>57</v>
      </c>
      <c r="S1005" s="253" t="s">
        <v>62</v>
      </c>
      <c r="T1005" s="253" t="s">
        <v>57</v>
      </c>
      <c r="U1005" s="253" t="s">
        <v>62</v>
      </c>
      <c r="V1005" s="253" t="s">
        <v>57</v>
      </c>
      <c r="W1005" s="270" t="s">
        <v>56</v>
      </c>
      <c r="X1005" s="270" t="s">
        <v>5479</v>
      </c>
      <c r="Y1005" s="253" t="s">
        <v>62</v>
      </c>
      <c r="Z1005" s="258" t="s">
        <v>5480</v>
      </c>
      <c r="AA1005" s="253" t="s">
        <v>62</v>
      </c>
      <c r="AB1005" s="253" t="s">
        <v>62</v>
      </c>
      <c r="AC1005" s="253" t="s">
        <v>57</v>
      </c>
      <c r="AD1005" s="253" t="s">
        <v>2385</v>
      </c>
      <c r="AE1005" s="253" t="s">
        <v>57</v>
      </c>
      <c r="AF1005" s="253"/>
      <c r="AG1005" s="253" t="s">
        <v>56</v>
      </c>
      <c r="AH1005" s="253">
        <v>12</v>
      </c>
      <c r="AI1005" s="253" t="s">
        <v>62</v>
      </c>
      <c r="AJ1005" s="269" t="s">
        <v>2385</v>
      </c>
      <c r="AK1005" s="253" t="s">
        <v>62</v>
      </c>
      <c r="AL1005" s="253" t="s">
        <v>57</v>
      </c>
      <c r="AM1005" s="253" t="s">
        <v>57</v>
      </c>
      <c r="AN1005" s="253" t="s">
        <v>57</v>
      </c>
      <c r="AO1005" s="259" t="s">
        <v>1844</v>
      </c>
      <c r="AP1005" s="264" t="s">
        <v>5244</v>
      </c>
      <c r="AQ1005" s="253">
        <v>187</v>
      </c>
      <c r="AR1005" s="253" t="s">
        <v>57</v>
      </c>
      <c r="AS1005" s="253">
        <v>8</v>
      </c>
      <c r="AT1005" s="253">
        <v>4</v>
      </c>
      <c r="AU1005" s="253" t="s">
        <v>56</v>
      </c>
    </row>
    <row r="1006" spans="1:47">
      <c r="A1006" s="220">
        <v>1005</v>
      </c>
      <c r="B1006" s="253" t="s">
        <v>6836</v>
      </c>
      <c r="C1006" s="253" t="s">
        <v>1382</v>
      </c>
      <c r="D1006" s="253">
        <v>2024</v>
      </c>
      <c r="E1006" s="253" t="s">
        <v>2653</v>
      </c>
      <c r="F1006" s="253" t="s">
        <v>5481</v>
      </c>
      <c r="G1006" s="274" t="s">
        <v>6769</v>
      </c>
      <c r="H1006" s="255" t="s">
        <v>5483</v>
      </c>
      <c r="I1006" s="253" t="s">
        <v>4421</v>
      </c>
      <c r="J1006" s="253">
        <v>25</v>
      </c>
      <c r="K1006" s="253" t="s">
        <v>57</v>
      </c>
      <c r="L1006" s="253" t="s">
        <v>57</v>
      </c>
      <c r="M1006" s="253" t="s">
        <v>57</v>
      </c>
      <c r="N1006" s="253" t="s">
        <v>57</v>
      </c>
      <c r="O1006" s="253" t="s">
        <v>57</v>
      </c>
      <c r="P1006" s="253" t="s">
        <v>57</v>
      </c>
      <c r="Q1006" s="253" t="s">
        <v>57</v>
      </c>
      <c r="R1006" s="253" t="s">
        <v>57</v>
      </c>
      <c r="S1006" s="253" t="s">
        <v>57</v>
      </c>
      <c r="T1006" s="253" t="s">
        <v>57</v>
      </c>
      <c r="U1006" s="253" t="s">
        <v>57</v>
      </c>
      <c r="V1006" s="253" t="s">
        <v>57</v>
      </c>
      <c r="W1006" s="253" t="s">
        <v>57</v>
      </c>
      <c r="X1006" s="253" t="s">
        <v>57</v>
      </c>
      <c r="Y1006" s="253" t="s">
        <v>57</v>
      </c>
      <c r="Z1006" s="253" t="s">
        <v>57</v>
      </c>
      <c r="AA1006" s="253" t="s">
        <v>57</v>
      </c>
      <c r="AB1006" s="253" t="s">
        <v>57</v>
      </c>
      <c r="AC1006" s="253" t="s">
        <v>57</v>
      </c>
      <c r="AD1006" s="253" t="s">
        <v>2385</v>
      </c>
      <c r="AE1006" s="253" t="s">
        <v>57</v>
      </c>
      <c r="AF1006" s="253"/>
      <c r="AG1006" s="253" t="s">
        <v>57</v>
      </c>
      <c r="AH1006" s="253"/>
      <c r="AI1006" s="253" t="s">
        <v>57</v>
      </c>
      <c r="AJ1006" s="269" t="s">
        <v>2385</v>
      </c>
      <c r="AK1006" s="253" t="s">
        <v>57</v>
      </c>
      <c r="AL1006" s="253" t="s">
        <v>57</v>
      </c>
      <c r="AM1006" s="253" t="s">
        <v>57</v>
      </c>
      <c r="AN1006" s="253" t="s">
        <v>57</v>
      </c>
      <c r="AO1006" s="253" t="s">
        <v>57</v>
      </c>
      <c r="AP1006" s="253" t="s">
        <v>57</v>
      </c>
      <c r="AQ1006" s="253" t="s">
        <v>57</v>
      </c>
      <c r="AR1006" s="253" t="s">
        <v>57</v>
      </c>
      <c r="AS1006" s="253" t="s">
        <v>57</v>
      </c>
      <c r="AT1006" s="253" t="s">
        <v>57</v>
      </c>
      <c r="AU1006" s="220" t="str">
        <f t="shared" ref="AU1006:AU1011" si="47">IF(OR(AB1006="NA"), "NA", IF(OR(AB1006="Yes", AB1006="yes"), "No", IF(AND(I1006="Original", AB1006="No"), "?", "")))</f>
        <v>NA</v>
      </c>
    </row>
    <row r="1007" spans="1:47">
      <c r="A1007" s="220">
        <v>1006</v>
      </c>
      <c r="B1007" s="253" t="s">
        <v>6836</v>
      </c>
      <c r="C1007" s="253" t="s">
        <v>1382</v>
      </c>
      <c r="D1007" s="253">
        <v>2024</v>
      </c>
      <c r="E1007" s="253" t="s">
        <v>2653</v>
      </c>
      <c r="F1007" s="253" t="s">
        <v>1732</v>
      </c>
      <c r="G1007" s="253" t="s">
        <v>5484</v>
      </c>
      <c r="H1007" s="255" t="s">
        <v>5485</v>
      </c>
      <c r="I1007" s="253" t="s">
        <v>4421</v>
      </c>
      <c r="J1007" s="253">
        <v>25</v>
      </c>
      <c r="K1007" s="253" t="s">
        <v>57</v>
      </c>
      <c r="L1007" s="253" t="s">
        <v>57</v>
      </c>
      <c r="M1007" s="253" t="s">
        <v>57</v>
      </c>
      <c r="N1007" s="253" t="s">
        <v>57</v>
      </c>
      <c r="O1007" s="253" t="s">
        <v>57</v>
      </c>
      <c r="P1007" s="253" t="s">
        <v>57</v>
      </c>
      <c r="Q1007" s="253" t="s">
        <v>57</v>
      </c>
      <c r="R1007" s="253" t="s">
        <v>57</v>
      </c>
      <c r="S1007" s="253" t="s">
        <v>57</v>
      </c>
      <c r="T1007" s="253" t="s">
        <v>57</v>
      </c>
      <c r="U1007" s="253" t="s">
        <v>57</v>
      </c>
      <c r="V1007" s="253" t="s">
        <v>57</v>
      </c>
      <c r="W1007" s="253" t="s">
        <v>57</v>
      </c>
      <c r="X1007" s="253" t="s">
        <v>57</v>
      </c>
      <c r="Y1007" s="253" t="s">
        <v>57</v>
      </c>
      <c r="Z1007" s="253" t="s">
        <v>57</v>
      </c>
      <c r="AA1007" s="253" t="s">
        <v>57</v>
      </c>
      <c r="AB1007" s="253" t="s">
        <v>57</v>
      </c>
      <c r="AC1007" s="253" t="s">
        <v>57</v>
      </c>
      <c r="AD1007" s="253" t="s">
        <v>2385</v>
      </c>
      <c r="AE1007" s="253" t="s">
        <v>57</v>
      </c>
      <c r="AF1007" s="253"/>
      <c r="AG1007" s="253" t="s">
        <v>57</v>
      </c>
      <c r="AH1007" s="253"/>
      <c r="AI1007" s="253" t="s">
        <v>57</v>
      </c>
      <c r="AJ1007" s="269" t="s">
        <v>2385</v>
      </c>
      <c r="AK1007" s="253" t="s">
        <v>57</v>
      </c>
      <c r="AL1007" s="253" t="s">
        <v>57</v>
      </c>
      <c r="AM1007" s="253" t="s">
        <v>57</v>
      </c>
      <c r="AN1007" s="253" t="s">
        <v>57</v>
      </c>
      <c r="AO1007" s="253" t="s">
        <v>57</v>
      </c>
      <c r="AP1007" s="253" t="s">
        <v>57</v>
      </c>
      <c r="AQ1007" s="253" t="s">
        <v>57</v>
      </c>
      <c r="AR1007" s="253" t="s">
        <v>57</v>
      </c>
      <c r="AS1007" s="253" t="s">
        <v>57</v>
      </c>
      <c r="AT1007" s="253" t="s">
        <v>57</v>
      </c>
      <c r="AU1007" s="220" t="str">
        <f t="shared" si="47"/>
        <v>NA</v>
      </c>
    </row>
    <row r="1008" spans="1:47">
      <c r="A1008" s="220">
        <v>1007</v>
      </c>
      <c r="B1008" s="253" t="s">
        <v>6836</v>
      </c>
      <c r="C1008" s="253" t="s">
        <v>1382</v>
      </c>
      <c r="D1008" s="253">
        <v>2024</v>
      </c>
      <c r="E1008" s="253" t="s">
        <v>2653</v>
      </c>
      <c r="F1008" s="253" t="s">
        <v>57</v>
      </c>
      <c r="G1008" s="258" t="s">
        <v>5486</v>
      </c>
      <c r="H1008" s="261" t="s">
        <v>5487</v>
      </c>
      <c r="I1008" s="253" t="s">
        <v>2597</v>
      </c>
      <c r="J1008" s="253">
        <v>25</v>
      </c>
      <c r="K1008" s="253" t="s">
        <v>57</v>
      </c>
      <c r="L1008" s="253" t="s">
        <v>57</v>
      </c>
      <c r="M1008" s="253" t="s">
        <v>57</v>
      </c>
      <c r="N1008" s="253" t="s">
        <v>57</v>
      </c>
      <c r="O1008" s="253" t="s">
        <v>57</v>
      </c>
      <c r="P1008" s="253" t="s">
        <v>57</v>
      </c>
      <c r="Q1008" s="253" t="s">
        <v>57</v>
      </c>
      <c r="R1008" s="253" t="s">
        <v>57</v>
      </c>
      <c r="S1008" s="253" t="s">
        <v>57</v>
      </c>
      <c r="T1008" s="253" t="s">
        <v>57</v>
      </c>
      <c r="U1008" s="253" t="s">
        <v>57</v>
      </c>
      <c r="V1008" s="253" t="s">
        <v>57</v>
      </c>
      <c r="W1008" s="253" t="s">
        <v>57</v>
      </c>
      <c r="X1008" s="253" t="s">
        <v>57</v>
      </c>
      <c r="Y1008" s="253" t="s">
        <v>57</v>
      </c>
      <c r="Z1008" s="253" t="s">
        <v>57</v>
      </c>
      <c r="AA1008" s="253" t="s">
        <v>57</v>
      </c>
      <c r="AB1008" s="253" t="s">
        <v>57</v>
      </c>
      <c r="AC1008" s="253" t="s">
        <v>57</v>
      </c>
      <c r="AD1008" s="253" t="s">
        <v>2385</v>
      </c>
      <c r="AE1008" s="253" t="s">
        <v>57</v>
      </c>
      <c r="AF1008" s="253"/>
      <c r="AG1008" s="253" t="s">
        <v>57</v>
      </c>
      <c r="AH1008" s="253"/>
      <c r="AI1008" s="253" t="s">
        <v>57</v>
      </c>
      <c r="AJ1008" s="269" t="s">
        <v>2385</v>
      </c>
      <c r="AK1008" s="253" t="s">
        <v>57</v>
      </c>
      <c r="AL1008" s="253" t="s">
        <v>57</v>
      </c>
      <c r="AM1008" s="253" t="s">
        <v>57</v>
      </c>
      <c r="AN1008" s="253" t="s">
        <v>57</v>
      </c>
      <c r="AO1008" s="253" t="s">
        <v>57</v>
      </c>
      <c r="AP1008" s="253" t="s">
        <v>57</v>
      </c>
      <c r="AQ1008" s="253" t="s">
        <v>57</v>
      </c>
      <c r="AR1008" s="253" t="s">
        <v>57</v>
      </c>
      <c r="AS1008" s="253" t="s">
        <v>57</v>
      </c>
      <c r="AT1008" s="253" t="s">
        <v>57</v>
      </c>
      <c r="AU1008" s="220" t="str">
        <f t="shared" si="47"/>
        <v>NA</v>
      </c>
    </row>
    <row r="1009" spans="1:47">
      <c r="A1009" s="220">
        <v>1008</v>
      </c>
      <c r="B1009" s="253" t="s">
        <v>6836</v>
      </c>
      <c r="C1009" s="253" t="s">
        <v>1382</v>
      </c>
      <c r="D1009" s="253">
        <v>2024</v>
      </c>
      <c r="E1009" s="253" t="s">
        <v>2653</v>
      </c>
      <c r="F1009" s="253" t="s">
        <v>57</v>
      </c>
      <c r="G1009" s="258" t="s">
        <v>5488</v>
      </c>
      <c r="H1009" s="255" t="s">
        <v>5489</v>
      </c>
      <c r="I1009" s="253" t="s">
        <v>4422</v>
      </c>
      <c r="J1009" s="253">
        <v>25</v>
      </c>
      <c r="K1009" s="253" t="s">
        <v>57</v>
      </c>
      <c r="L1009" s="253" t="s">
        <v>57</v>
      </c>
      <c r="M1009" s="253" t="s">
        <v>57</v>
      </c>
      <c r="N1009" s="253" t="s">
        <v>57</v>
      </c>
      <c r="O1009" s="253" t="s">
        <v>57</v>
      </c>
      <c r="P1009" s="253" t="s">
        <v>57</v>
      </c>
      <c r="Q1009" s="253" t="s">
        <v>57</v>
      </c>
      <c r="R1009" s="253" t="s">
        <v>57</v>
      </c>
      <c r="S1009" s="253" t="s">
        <v>57</v>
      </c>
      <c r="T1009" s="253" t="s">
        <v>57</v>
      </c>
      <c r="U1009" s="253" t="s">
        <v>57</v>
      </c>
      <c r="V1009" s="253" t="s">
        <v>57</v>
      </c>
      <c r="W1009" s="253" t="s">
        <v>57</v>
      </c>
      <c r="X1009" s="253" t="s">
        <v>57</v>
      </c>
      <c r="Y1009" s="253" t="s">
        <v>57</v>
      </c>
      <c r="Z1009" s="253" t="s">
        <v>57</v>
      </c>
      <c r="AA1009" s="253" t="s">
        <v>57</v>
      </c>
      <c r="AB1009" s="253" t="s">
        <v>57</v>
      </c>
      <c r="AC1009" s="253" t="s">
        <v>57</v>
      </c>
      <c r="AD1009" s="253" t="s">
        <v>2385</v>
      </c>
      <c r="AE1009" s="253" t="s">
        <v>57</v>
      </c>
      <c r="AF1009" s="253"/>
      <c r="AG1009" s="253" t="s">
        <v>57</v>
      </c>
      <c r="AH1009" s="253"/>
      <c r="AI1009" s="253" t="s">
        <v>57</v>
      </c>
      <c r="AJ1009" s="269" t="s">
        <v>2385</v>
      </c>
      <c r="AK1009" s="253" t="s">
        <v>57</v>
      </c>
      <c r="AL1009" s="253" t="s">
        <v>57</v>
      </c>
      <c r="AM1009" s="253" t="s">
        <v>57</v>
      </c>
      <c r="AN1009" s="253" t="s">
        <v>57</v>
      </c>
      <c r="AO1009" s="253" t="s">
        <v>57</v>
      </c>
      <c r="AP1009" s="253" t="s">
        <v>57</v>
      </c>
      <c r="AQ1009" s="253" t="s">
        <v>57</v>
      </c>
      <c r="AR1009" s="253" t="s">
        <v>57</v>
      </c>
      <c r="AS1009" s="253" t="s">
        <v>57</v>
      </c>
      <c r="AT1009" s="253" t="s">
        <v>57</v>
      </c>
      <c r="AU1009" s="220" t="str">
        <f t="shared" si="47"/>
        <v>NA</v>
      </c>
    </row>
    <row r="1010" spans="1:47">
      <c r="A1010" s="220">
        <v>1009</v>
      </c>
      <c r="B1010" s="253" t="s">
        <v>6836</v>
      </c>
      <c r="C1010" s="253" t="s">
        <v>1382</v>
      </c>
      <c r="D1010" s="253">
        <v>2024</v>
      </c>
      <c r="E1010" s="253" t="s">
        <v>51</v>
      </c>
      <c r="F1010" s="253" t="s">
        <v>1745</v>
      </c>
      <c r="G1010" s="253" t="s">
        <v>5490</v>
      </c>
      <c r="H1010" s="255" t="s">
        <v>5491</v>
      </c>
      <c r="I1010" s="253" t="s">
        <v>1181</v>
      </c>
      <c r="J1010" s="253">
        <v>4</v>
      </c>
      <c r="K1010" s="253" t="s">
        <v>57</v>
      </c>
      <c r="L1010" s="253" t="s">
        <v>57</v>
      </c>
      <c r="M1010" s="253" t="s">
        <v>57</v>
      </c>
      <c r="N1010" s="253" t="s">
        <v>57</v>
      </c>
      <c r="O1010" s="253" t="s">
        <v>57</v>
      </c>
      <c r="P1010" s="253" t="s">
        <v>57</v>
      </c>
      <c r="Q1010" s="253" t="s">
        <v>57</v>
      </c>
      <c r="R1010" s="253" t="s">
        <v>57</v>
      </c>
      <c r="S1010" s="253" t="s">
        <v>57</v>
      </c>
      <c r="T1010" s="253" t="s">
        <v>57</v>
      </c>
      <c r="U1010" s="253" t="s">
        <v>57</v>
      </c>
      <c r="V1010" s="253" t="s">
        <v>57</v>
      </c>
      <c r="W1010" s="253" t="s">
        <v>57</v>
      </c>
      <c r="X1010" s="253" t="s">
        <v>57</v>
      </c>
      <c r="Y1010" s="253" t="s">
        <v>57</v>
      </c>
      <c r="Z1010" s="253" t="s">
        <v>57</v>
      </c>
      <c r="AA1010" s="253" t="s">
        <v>57</v>
      </c>
      <c r="AB1010" s="253" t="s">
        <v>57</v>
      </c>
      <c r="AC1010" s="253" t="s">
        <v>57</v>
      </c>
      <c r="AD1010" s="253" t="s">
        <v>2385</v>
      </c>
      <c r="AE1010" s="253" t="s">
        <v>57</v>
      </c>
      <c r="AF1010" s="253"/>
      <c r="AG1010" s="253" t="s">
        <v>57</v>
      </c>
      <c r="AH1010" s="253" t="s">
        <v>57</v>
      </c>
      <c r="AI1010" s="253" t="s">
        <v>57</v>
      </c>
      <c r="AJ1010" s="269" t="s">
        <v>2385</v>
      </c>
      <c r="AK1010" s="253" t="s">
        <v>57</v>
      </c>
      <c r="AL1010" s="253" t="s">
        <v>57</v>
      </c>
      <c r="AM1010" s="253" t="s">
        <v>57</v>
      </c>
      <c r="AN1010" s="253" t="s">
        <v>57</v>
      </c>
      <c r="AO1010" s="253" t="s">
        <v>57</v>
      </c>
      <c r="AP1010" s="253" t="s">
        <v>57</v>
      </c>
      <c r="AQ1010" s="253" t="s">
        <v>57</v>
      </c>
      <c r="AR1010" s="253" t="s">
        <v>57</v>
      </c>
      <c r="AS1010" s="253" t="s">
        <v>57</v>
      </c>
      <c r="AT1010" s="253" t="s">
        <v>57</v>
      </c>
      <c r="AU1010" s="220" t="str">
        <f t="shared" si="47"/>
        <v>NA</v>
      </c>
    </row>
    <row r="1011" spans="1:47">
      <c r="A1011" s="220">
        <v>1010</v>
      </c>
      <c r="B1011" s="253" t="s">
        <v>6836</v>
      </c>
      <c r="C1011" s="253" t="s">
        <v>1382</v>
      </c>
      <c r="D1011" s="253">
        <v>2024</v>
      </c>
      <c r="E1011" s="253" t="s">
        <v>51</v>
      </c>
      <c r="F1011" s="253" t="s">
        <v>5492</v>
      </c>
      <c r="G1011" s="253" t="s">
        <v>5493</v>
      </c>
      <c r="H1011" s="255" t="s">
        <v>5494</v>
      </c>
      <c r="I1011" s="253" t="s">
        <v>929</v>
      </c>
      <c r="J1011" s="253">
        <v>3</v>
      </c>
      <c r="K1011" s="253" t="s">
        <v>56</v>
      </c>
      <c r="L1011" s="253" t="s">
        <v>56</v>
      </c>
      <c r="M1011" s="253" t="s">
        <v>57</v>
      </c>
      <c r="N1011" s="253" t="s">
        <v>57</v>
      </c>
      <c r="O1011" s="253" t="s">
        <v>57</v>
      </c>
      <c r="P1011" s="253" t="s">
        <v>57</v>
      </c>
      <c r="Q1011" s="253" t="s">
        <v>57</v>
      </c>
      <c r="R1011" s="253" t="s">
        <v>57</v>
      </c>
      <c r="S1011" s="253" t="s">
        <v>57</v>
      </c>
      <c r="T1011" s="253" t="s">
        <v>57</v>
      </c>
      <c r="U1011" s="253" t="s">
        <v>57</v>
      </c>
      <c r="V1011" s="253" t="s">
        <v>57</v>
      </c>
      <c r="W1011" s="253" t="s">
        <v>57</v>
      </c>
      <c r="X1011" s="253" t="s">
        <v>57</v>
      </c>
      <c r="Y1011" s="253" t="s">
        <v>57</v>
      </c>
      <c r="Z1011" s="253" t="s">
        <v>57</v>
      </c>
      <c r="AA1011" s="253" t="s">
        <v>57</v>
      </c>
      <c r="AB1011" s="253" t="s">
        <v>57</v>
      </c>
      <c r="AC1011" s="253" t="s">
        <v>57</v>
      </c>
      <c r="AD1011" s="253" t="s">
        <v>2385</v>
      </c>
      <c r="AE1011" s="253" t="s">
        <v>57</v>
      </c>
      <c r="AF1011" s="253"/>
      <c r="AG1011" s="253" t="s">
        <v>57</v>
      </c>
      <c r="AH1011" s="253" t="s">
        <v>57</v>
      </c>
      <c r="AI1011" s="253" t="s">
        <v>57</v>
      </c>
      <c r="AJ1011" s="269" t="s">
        <v>2385</v>
      </c>
      <c r="AK1011" s="253" t="s">
        <v>57</v>
      </c>
      <c r="AL1011" s="253" t="s">
        <v>57</v>
      </c>
      <c r="AM1011" s="253" t="s">
        <v>57</v>
      </c>
      <c r="AN1011" s="253" t="s">
        <v>57</v>
      </c>
      <c r="AO1011" s="253" t="s">
        <v>4556</v>
      </c>
      <c r="AP1011" s="253" t="s">
        <v>5495</v>
      </c>
      <c r="AQ1011" s="253">
        <v>257</v>
      </c>
      <c r="AR1011" s="253" t="s">
        <v>57</v>
      </c>
      <c r="AS1011" s="253" t="s">
        <v>57</v>
      </c>
      <c r="AT1011" s="253" t="s">
        <v>57</v>
      </c>
      <c r="AU1011" s="220" t="str">
        <f t="shared" si="47"/>
        <v>NA</v>
      </c>
    </row>
    <row r="1012" spans="1:47">
      <c r="A1012" s="220">
        <v>1011</v>
      </c>
      <c r="B1012" s="253" t="s">
        <v>6836</v>
      </c>
      <c r="C1012" s="253" t="s">
        <v>1382</v>
      </c>
      <c r="D1012" s="253">
        <v>2024</v>
      </c>
      <c r="E1012" s="253" t="s">
        <v>51</v>
      </c>
      <c r="F1012" s="253" t="s">
        <v>5496</v>
      </c>
      <c r="G1012" s="253" t="s">
        <v>5497</v>
      </c>
      <c r="H1012" s="255" t="s">
        <v>5498</v>
      </c>
      <c r="I1012" s="253" t="s">
        <v>935</v>
      </c>
      <c r="J1012" s="253">
        <v>14</v>
      </c>
      <c r="K1012" s="253" t="s">
        <v>62</v>
      </c>
      <c r="L1012" s="253" t="s">
        <v>62</v>
      </c>
      <c r="M1012" s="253" t="s">
        <v>2385</v>
      </c>
      <c r="N1012" s="253" t="s">
        <v>56</v>
      </c>
      <c r="O1012" s="253">
        <v>2</v>
      </c>
      <c r="P1012" s="270" t="s">
        <v>170</v>
      </c>
      <c r="Q1012" s="270" t="s">
        <v>5499</v>
      </c>
      <c r="R1012" s="270" t="s">
        <v>5500</v>
      </c>
      <c r="S1012" s="270" t="s">
        <v>56</v>
      </c>
      <c r="T1012" s="270" t="s">
        <v>5501</v>
      </c>
      <c r="U1012" s="253" t="s">
        <v>62</v>
      </c>
      <c r="V1012" s="253" t="s">
        <v>57</v>
      </c>
      <c r="W1012" s="253" t="s">
        <v>62</v>
      </c>
      <c r="X1012" s="253" t="s">
        <v>57</v>
      </c>
      <c r="Y1012" s="253" t="s">
        <v>57</v>
      </c>
      <c r="Z1012" s="258" t="s">
        <v>5502</v>
      </c>
      <c r="AA1012" s="270" t="s">
        <v>56</v>
      </c>
      <c r="AB1012" s="270" t="s">
        <v>56</v>
      </c>
      <c r="AC1012" s="270" t="s">
        <v>56</v>
      </c>
      <c r="AD1012" s="270" t="s">
        <v>962</v>
      </c>
      <c r="AE1012" s="270" t="s">
        <v>5503</v>
      </c>
      <c r="AF1012" s="253"/>
      <c r="AG1012" s="253" t="s">
        <v>56</v>
      </c>
      <c r="AH1012" s="253">
        <v>4827</v>
      </c>
      <c r="AI1012" s="253" t="s">
        <v>62</v>
      </c>
      <c r="AJ1012" s="269" t="s">
        <v>2385</v>
      </c>
      <c r="AK1012" s="253" t="s">
        <v>62</v>
      </c>
      <c r="AL1012" s="253" t="s">
        <v>57</v>
      </c>
      <c r="AM1012" s="253" t="s">
        <v>57</v>
      </c>
      <c r="AN1012" s="253" t="s">
        <v>57</v>
      </c>
      <c r="AO1012" s="253" t="s">
        <v>5504</v>
      </c>
      <c r="AP1012" s="253" t="s">
        <v>5505</v>
      </c>
      <c r="AQ1012" s="253">
        <v>501</v>
      </c>
      <c r="AR1012" s="253" t="s">
        <v>57</v>
      </c>
      <c r="AS1012" s="253">
        <v>1101</v>
      </c>
      <c r="AT1012" s="253">
        <v>3726</v>
      </c>
      <c r="AU1012" s="220" t="str">
        <f t="shared" ref="AU1012:AU1018" si="48">IF(AB1012="Yes", "No", "")</f>
        <v>No</v>
      </c>
    </row>
    <row r="1013" spans="1:47">
      <c r="A1013" s="220">
        <v>1012</v>
      </c>
      <c r="B1013" s="253" t="s">
        <v>6836</v>
      </c>
      <c r="C1013" s="253" t="s">
        <v>1382</v>
      </c>
      <c r="D1013" s="253">
        <v>2024</v>
      </c>
      <c r="E1013" s="253" t="s">
        <v>51</v>
      </c>
      <c r="F1013" s="253" t="s">
        <v>5506</v>
      </c>
      <c r="G1013" s="274" t="s">
        <v>6777</v>
      </c>
      <c r="H1013" s="255" t="s">
        <v>5508</v>
      </c>
      <c r="I1013" s="253" t="s">
        <v>935</v>
      </c>
      <c r="J1013" s="253">
        <v>14</v>
      </c>
      <c r="K1013" s="253" t="s">
        <v>62</v>
      </c>
      <c r="L1013" s="253" t="s">
        <v>62</v>
      </c>
      <c r="M1013" s="253" t="s">
        <v>62</v>
      </c>
      <c r="N1013" s="253" t="s">
        <v>56</v>
      </c>
      <c r="O1013" s="253">
        <v>1</v>
      </c>
      <c r="P1013" s="253" t="s">
        <v>2699</v>
      </c>
      <c r="Q1013" s="253" t="s">
        <v>5509</v>
      </c>
      <c r="R1013" s="253" t="s">
        <v>5510</v>
      </c>
      <c r="S1013" s="253" t="s">
        <v>56</v>
      </c>
      <c r="T1013" s="253" t="s">
        <v>5511</v>
      </c>
      <c r="U1013" s="253" t="s">
        <v>56</v>
      </c>
      <c r="V1013" s="258" t="s">
        <v>5512</v>
      </c>
      <c r="W1013" s="253" t="s">
        <v>62</v>
      </c>
      <c r="X1013" s="253" t="s">
        <v>57</v>
      </c>
      <c r="Y1013" s="253" t="s">
        <v>57</v>
      </c>
      <c r="Z1013" s="258" t="s">
        <v>5513</v>
      </c>
      <c r="AA1013" s="270" t="s">
        <v>62</v>
      </c>
      <c r="AB1013" s="270" t="s">
        <v>56</v>
      </c>
      <c r="AC1013" s="270" t="s">
        <v>56</v>
      </c>
      <c r="AD1013" s="253" t="s">
        <v>984</v>
      </c>
      <c r="AE1013" s="253" t="s">
        <v>57</v>
      </c>
      <c r="AF1013" s="253"/>
      <c r="AG1013" s="253" t="s">
        <v>56</v>
      </c>
      <c r="AH1013" s="253">
        <v>95</v>
      </c>
      <c r="AI1013" s="253" t="s">
        <v>56</v>
      </c>
      <c r="AJ1013" s="270" t="s">
        <v>4436</v>
      </c>
      <c r="AK1013" s="253" t="s">
        <v>62</v>
      </c>
      <c r="AL1013" s="253" t="s">
        <v>57</v>
      </c>
      <c r="AM1013" s="253" t="s">
        <v>57</v>
      </c>
      <c r="AN1013" s="253" t="s">
        <v>57</v>
      </c>
      <c r="AO1013" s="253" t="s">
        <v>4954</v>
      </c>
      <c r="AP1013" s="264" t="s">
        <v>5514</v>
      </c>
      <c r="AQ1013" s="253">
        <v>157</v>
      </c>
      <c r="AR1013" s="253" t="s">
        <v>57</v>
      </c>
      <c r="AS1013" s="253">
        <v>29</v>
      </c>
      <c r="AT1013" s="253">
        <v>64</v>
      </c>
      <c r="AU1013" s="220" t="str">
        <f t="shared" si="48"/>
        <v>No</v>
      </c>
    </row>
    <row r="1014" spans="1:47">
      <c r="A1014" s="220">
        <v>1013</v>
      </c>
      <c r="B1014" s="253" t="s">
        <v>6836</v>
      </c>
      <c r="C1014" s="253" t="s">
        <v>1382</v>
      </c>
      <c r="D1014" s="253">
        <v>2024</v>
      </c>
      <c r="E1014" s="253" t="s">
        <v>51</v>
      </c>
      <c r="F1014" s="253" t="s">
        <v>5515</v>
      </c>
      <c r="G1014" s="253" t="s">
        <v>5516</v>
      </c>
      <c r="H1014" s="255" t="s">
        <v>5517</v>
      </c>
      <c r="I1014" s="253" t="s">
        <v>935</v>
      </c>
      <c r="J1014" s="253">
        <v>14</v>
      </c>
      <c r="K1014" s="253" t="s">
        <v>62</v>
      </c>
      <c r="L1014" s="253" t="s">
        <v>62</v>
      </c>
      <c r="M1014" s="253" t="s">
        <v>62</v>
      </c>
      <c r="N1014" s="253" t="s">
        <v>62</v>
      </c>
      <c r="O1014" s="253" t="s">
        <v>57</v>
      </c>
      <c r="P1014" s="253" t="s">
        <v>57</v>
      </c>
      <c r="Q1014" s="253" t="s">
        <v>57</v>
      </c>
      <c r="R1014" s="253" t="s">
        <v>57</v>
      </c>
      <c r="S1014" s="270" t="s">
        <v>56</v>
      </c>
      <c r="T1014" s="270" t="s">
        <v>5518</v>
      </c>
      <c r="U1014" s="253" t="s">
        <v>56</v>
      </c>
      <c r="V1014" s="258" t="s">
        <v>5519</v>
      </c>
      <c r="W1014" s="253" t="s">
        <v>62</v>
      </c>
      <c r="X1014" s="253" t="s">
        <v>57</v>
      </c>
      <c r="Y1014" s="253" t="s">
        <v>57</v>
      </c>
      <c r="Z1014" s="258" t="s">
        <v>5520</v>
      </c>
      <c r="AA1014" s="253" t="s">
        <v>62</v>
      </c>
      <c r="AB1014" s="253" t="s">
        <v>56</v>
      </c>
      <c r="AC1014" s="253" t="s">
        <v>56</v>
      </c>
      <c r="AD1014" s="253" t="s">
        <v>984</v>
      </c>
      <c r="AE1014" s="253" t="s">
        <v>57</v>
      </c>
      <c r="AF1014" s="253"/>
      <c r="AG1014" s="253" t="s">
        <v>56</v>
      </c>
      <c r="AH1014" s="253">
        <v>98</v>
      </c>
      <c r="AI1014" s="253" t="s">
        <v>62</v>
      </c>
      <c r="AJ1014" s="269" t="s">
        <v>2385</v>
      </c>
      <c r="AK1014" s="253" t="s">
        <v>62</v>
      </c>
      <c r="AL1014" s="253" t="s">
        <v>57</v>
      </c>
      <c r="AM1014" s="253" t="s">
        <v>57</v>
      </c>
      <c r="AN1014" s="253" t="s">
        <v>57</v>
      </c>
      <c r="AO1014" s="264" t="s">
        <v>5521</v>
      </c>
      <c r="AP1014" s="264" t="s">
        <v>5522</v>
      </c>
      <c r="AQ1014" s="253">
        <v>395</v>
      </c>
      <c r="AR1014" s="253" t="s">
        <v>57</v>
      </c>
      <c r="AS1014" s="253">
        <v>63</v>
      </c>
      <c r="AT1014" s="253">
        <v>35</v>
      </c>
      <c r="AU1014" s="220" t="str">
        <f t="shared" si="48"/>
        <v>No</v>
      </c>
    </row>
    <row r="1015" spans="1:47">
      <c r="A1015" s="220">
        <v>1014</v>
      </c>
      <c r="B1015" s="253" t="s">
        <v>6836</v>
      </c>
      <c r="C1015" s="253" t="s">
        <v>1382</v>
      </c>
      <c r="D1015" s="253">
        <v>2024</v>
      </c>
      <c r="E1015" s="253" t="s">
        <v>51</v>
      </c>
      <c r="F1015" s="253" t="s">
        <v>5523</v>
      </c>
      <c r="G1015" s="258" t="s">
        <v>5524</v>
      </c>
      <c r="H1015" s="255" t="s">
        <v>5525</v>
      </c>
      <c r="I1015" s="253" t="s">
        <v>935</v>
      </c>
      <c r="J1015" s="253">
        <v>15</v>
      </c>
      <c r="K1015" s="253" t="s">
        <v>62</v>
      </c>
      <c r="L1015" s="253" t="s">
        <v>62</v>
      </c>
      <c r="M1015" s="253" t="s">
        <v>62</v>
      </c>
      <c r="N1015" s="253" t="s">
        <v>56</v>
      </c>
      <c r="O1015" s="253">
        <v>2</v>
      </c>
      <c r="P1015" s="253" t="s">
        <v>170</v>
      </c>
      <c r="Q1015" s="253" t="s">
        <v>5526</v>
      </c>
      <c r="R1015" s="253" t="s">
        <v>5527</v>
      </c>
      <c r="S1015" s="270" t="s">
        <v>56</v>
      </c>
      <c r="T1015" s="270" t="s">
        <v>5528</v>
      </c>
      <c r="U1015" s="253" t="s">
        <v>62</v>
      </c>
      <c r="V1015" s="253" t="s">
        <v>57</v>
      </c>
      <c r="W1015" s="253" t="s">
        <v>62</v>
      </c>
      <c r="X1015" s="253" t="s">
        <v>57</v>
      </c>
      <c r="Y1015" s="253" t="s">
        <v>57</v>
      </c>
      <c r="Z1015" s="258" t="s">
        <v>5529</v>
      </c>
      <c r="AA1015" s="253" t="s">
        <v>56</v>
      </c>
      <c r="AB1015" s="253" t="s">
        <v>56</v>
      </c>
      <c r="AC1015" s="253" t="s">
        <v>56</v>
      </c>
      <c r="AD1015" s="270" t="s">
        <v>2373</v>
      </c>
      <c r="AE1015" s="270" t="s">
        <v>5530</v>
      </c>
      <c r="AF1015" s="270" t="s">
        <v>1199</v>
      </c>
      <c r="AG1015" s="270" t="s">
        <v>56</v>
      </c>
      <c r="AH1015" s="270">
        <v>26</v>
      </c>
      <c r="AI1015" s="270" t="s">
        <v>56</v>
      </c>
      <c r="AJ1015" s="270" t="s">
        <v>174</v>
      </c>
      <c r="AK1015" s="270" t="s">
        <v>56</v>
      </c>
      <c r="AL1015" s="270" t="s">
        <v>5531</v>
      </c>
      <c r="AM1015" s="256" t="s">
        <v>1493</v>
      </c>
      <c r="AN1015" s="258" t="s">
        <v>5532</v>
      </c>
      <c r="AO1015" s="253" t="s">
        <v>5533</v>
      </c>
      <c r="AP1015" s="253" t="s">
        <v>5461</v>
      </c>
      <c r="AQ1015" s="253">
        <v>324</v>
      </c>
      <c r="AR1015" s="253">
        <v>322</v>
      </c>
      <c r="AS1015" s="253">
        <v>17</v>
      </c>
      <c r="AT1015" s="253">
        <v>9</v>
      </c>
      <c r="AU1015" s="220" t="str">
        <f t="shared" si="48"/>
        <v>No</v>
      </c>
    </row>
    <row r="1016" spans="1:47">
      <c r="A1016" s="220">
        <v>1015</v>
      </c>
      <c r="B1016" s="253" t="s">
        <v>6836</v>
      </c>
      <c r="C1016" s="253" t="s">
        <v>1382</v>
      </c>
      <c r="D1016" s="253">
        <v>2024</v>
      </c>
      <c r="E1016" s="253" t="s">
        <v>51</v>
      </c>
      <c r="F1016" s="253" t="s">
        <v>5534</v>
      </c>
      <c r="G1016" s="253" t="s">
        <v>5535</v>
      </c>
      <c r="H1016" s="255" t="s">
        <v>5536</v>
      </c>
      <c r="I1016" s="253" t="s">
        <v>935</v>
      </c>
      <c r="J1016" s="253">
        <v>8</v>
      </c>
      <c r="K1016" s="253" t="s">
        <v>62</v>
      </c>
      <c r="L1016" s="253" t="s">
        <v>62</v>
      </c>
      <c r="M1016" s="253" t="s">
        <v>62</v>
      </c>
      <c r="N1016" s="253" t="s">
        <v>62</v>
      </c>
      <c r="O1016" s="253" t="s">
        <v>57</v>
      </c>
      <c r="P1016" s="253" t="s">
        <v>57</v>
      </c>
      <c r="Q1016" s="253" t="s">
        <v>57</v>
      </c>
      <c r="R1016" s="253" t="s">
        <v>57</v>
      </c>
      <c r="S1016" s="270" t="s">
        <v>56</v>
      </c>
      <c r="T1016" s="270" t="s">
        <v>5537</v>
      </c>
      <c r="U1016" s="253" t="s">
        <v>56</v>
      </c>
      <c r="V1016" s="253" t="s">
        <v>5538</v>
      </c>
      <c r="W1016" s="253" t="s">
        <v>62</v>
      </c>
      <c r="X1016" s="253" t="s">
        <v>57</v>
      </c>
      <c r="Y1016" s="253" t="s">
        <v>57</v>
      </c>
      <c r="Z1016" s="258" t="s">
        <v>5539</v>
      </c>
      <c r="AA1016" s="253" t="s">
        <v>56</v>
      </c>
      <c r="AB1016" s="253" t="s">
        <v>56</v>
      </c>
      <c r="AC1016" s="253" t="s">
        <v>56</v>
      </c>
      <c r="AD1016" s="253" t="s">
        <v>984</v>
      </c>
      <c r="AE1016" s="253" t="s">
        <v>57</v>
      </c>
      <c r="AF1016" s="253"/>
      <c r="AG1016" s="253" t="s">
        <v>56</v>
      </c>
      <c r="AH1016" s="253">
        <v>32</v>
      </c>
      <c r="AI1016" s="253" t="s">
        <v>56</v>
      </c>
      <c r="AJ1016" s="270" t="s">
        <v>4436</v>
      </c>
      <c r="AK1016" s="253" t="s">
        <v>62</v>
      </c>
      <c r="AL1016" s="253" t="s">
        <v>57</v>
      </c>
      <c r="AM1016" s="253" t="s">
        <v>57</v>
      </c>
      <c r="AN1016" s="253" t="s">
        <v>57</v>
      </c>
      <c r="AO1016" s="253" t="s">
        <v>1712</v>
      </c>
      <c r="AP1016" s="253" t="s">
        <v>5540</v>
      </c>
      <c r="AQ1016" s="253">
        <v>407</v>
      </c>
      <c r="AR1016" s="253" t="s">
        <v>57</v>
      </c>
      <c r="AS1016" s="253">
        <v>7</v>
      </c>
      <c r="AT1016" s="253">
        <v>25</v>
      </c>
      <c r="AU1016" s="220" t="str">
        <f t="shared" si="48"/>
        <v>No</v>
      </c>
    </row>
    <row r="1017" spans="1:47">
      <c r="A1017" s="220">
        <v>1016</v>
      </c>
      <c r="B1017" s="253" t="s">
        <v>6836</v>
      </c>
      <c r="C1017" s="253" t="s">
        <v>1382</v>
      </c>
      <c r="D1017" s="253">
        <v>2024</v>
      </c>
      <c r="E1017" s="253" t="s">
        <v>51</v>
      </c>
      <c r="F1017" s="253" t="s">
        <v>5365</v>
      </c>
      <c r="G1017" s="258" t="s">
        <v>5541</v>
      </c>
      <c r="H1017" s="255" t="s">
        <v>5542</v>
      </c>
      <c r="I1017" s="253" t="s">
        <v>929</v>
      </c>
      <c r="J1017" s="253">
        <v>21</v>
      </c>
      <c r="K1017" s="253" t="s">
        <v>62</v>
      </c>
      <c r="L1017" s="253" t="s">
        <v>56</v>
      </c>
      <c r="M1017" s="253" t="s">
        <v>57</v>
      </c>
      <c r="N1017" s="253" t="s">
        <v>57</v>
      </c>
      <c r="O1017" s="253" t="s">
        <v>57</v>
      </c>
      <c r="P1017" s="253" t="s">
        <v>57</v>
      </c>
      <c r="Q1017" s="253" t="s">
        <v>57</v>
      </c>
      <c r="R1017" s="253" t="s">
        <v>57</v>
      </c>
      <c r="S1017" s="270" t="s">
        <v>57</v>
      </c>
      <c r="T1017" s="270" t="s">
        <v>57</v>
      </c>
      <c r="U1017" s="253" t="s">
        <v>57</v>
      </c>
      <c r="V1017" s="253" t="s">
        <v>57</v>
      </c>
      <c r="W1017" s="253" t="s">
        <v>57</v>
      </c>
      <c r="X1017" s="253" t="s">
        <v>57</v>
      </c>
      <c r="Y1017" s="253" t="s">
        <v>57</v>
      </c>
      <c r="Z1017" s="253" t="s">
        <v>57</v>
      </c>
      <c r="AA1017" s="253" t="s">
        <v>57</v>
      </c>
      <c r="AB1017" s="253" t="s">
        <v>57</v>
      </c>
      <c r="AC1017" s="253" t="s">
        <v>57</v>
      </c>
      <c r="AD1017" s="253" t="s">
        <v>2385</v>
      </c>
      <c r="AE1017" s="253" t="s">
        <v>57</v>
      </c>
      <c r="AF1017" s="253"/>
      <c r="AG1017" s="253" t="s">
        <v>57</v>
      </c>
      <c r="AH1017" s="253" t="s">
        <v>57</v>
      </c>
      <c r="AI1017" s="253" t="s">
        <v>57</v>
      </c>
      <c r="AJ1017" s="270" t="s">
        <v>2385</v>
      </c>
      <c r="AK1017" s="253" t="s">
        <v>57</v>
      </c>
      <c r="AL1017" s="253" t="s">
        <v>57</v>
      </c>
      <c r="AM1017" s="253" t="s">
        <v>57</v>
      </c>
      <c r="AN1017" s="253" t="s">
        <v>57</v>
      </c>
      <c r="AO1017" s="253" t="s">
        <v>5543</v>
      </c>
      <c r="AP1017" s="253" t="s">
        <v>377</v>
      </c>
      <c r="AQ1017" s="253">
        <v>262</v>
      </c>
      <c r="AR1017" s="253" t="s">
        <v>57</v>
      </c>
      <c r="AS1017" s="253" t="s">
        <v>57</v>
      </c>
      <c r="AT1017" s="253" t="s">
        <v>57</v>
      </c>
      <c r="AU1017" s="220" t="str">
        <f>IF(OR(AB1017="NA"), "NA", IF(OR(AB1017="Yes", AB1017="yes"), "No", IF(AND(I1017="Original", AB1017="No"), "?", "")))</f>
        <v>NA</v>
      </c>
    </row>
    <row r="1018" spans="1:47">
      <c r="A1018" s="220">
        <v>1017</v>
      </c>
      <c r="B1018" s="253" t="s">
        <v>6836</v>
      </c>
      <c r="C1018" s="253" t="s">
        <v>1382</v>
      </c>
      <c r="D1018" s="253">
        <v>2024</v>
      </c>
      <c r="E1018" s="253" t="s">
        <v>51</v>
      </c>
      <c r="F1018" s="253" t="s">
        <v>5544</v>
      </c>
      <c r="G1018" s="258" t="s">
        <v>5545</v>
      </c>
      <c r="H1018" s="255" t="s">
        <v>5546</v>
      </c>
      <c r="I1018" s="253" t="s">
        <v>935</v>
      </c>
      <c r="J1018" s="253">
        <v>13</v>
      </c>
      <c r="K1018" s="253" t="s">
        <v>62</v>
      </c>
      <c r="L1018" s="253" t="s">
        <v>62</v>
      </c>
      <c r="M1018" s="253" t="s">
        <v>62</v>
      </c>
      <c r="N1018" s="253" t="s">
        <v>56</v>
      </c>
      <c r="O1018" s="253">
        <v>1</v>
      </c>
      <c r="P1018" s="253" t="s">
        <v>170</v>
      </c>
      <c r="Q1018" s="253" t="s">
        <v>5547</v>
      </c>
      <c r="R1018" s="253" t="s">
        <v>5548</v>
      </c>
      <c r="S1018" s="270" t="s">
        <v>56</v>
      </c>
      <c r="T1018" s="270" t="s">
        <v>5549</v>
      </c>
      <c r="U1018" s="253" t="s">
        <v>62</v>
      </c>
      <c r="V1018" s="253" t="s">
        <v>57</v>
      </c>
      <c r="W1018" s="253" t="s">
        <v>62</v>
      </c>
      <c r="X1018" s="253" t="s">
        <v>57</v>
      </c>
      <c r="Y1018" s="253" t="s">
        <v>57</v>
      </c>
      <c r="Z1018" s="258" t="s">
        <v>5550</v>
      </c>
      <c r="AA1018" s="253" t="s">
        <v>56</v>
      </c>
      <c r="AB1018" s="253" t="s">
        <v>56</v>
      </c>
      <c r="AC1018" s="253" t="s">
        <v>56</v>
      </c>
      <c r="AD1018" s="253" t="s">
        <v>984</v>
      </c>
      <c r="AE1018" s="253" t="s">
        <v>57</v>
      </c>
      <c r="AF1018" s="253"/>
      <c r="AG1018" s="253" t="s">
        <v>56</v>
      </c>
      <c r="AH1018" s="253">
        <v>19</v>
      </c>
      <c r="AI1018" s="253" t="s">
        <v>56</v>
      </c>
      <c r="AJ1018" s="270" t="s">
        <v>4436</v>
      </c>
      <c r="AK1018" s="253" t="s">
        <v>62</v>
      </c>
      <c r="AL1018" s="253" t="s">
        <v>57</v>
      </c>
      <c r="AM1018" s="253" t="s">
        <v>57</v>
      </c>
      <c r="AN1018" s="253" t="s">
        <v>57</v>
      </c>
      <c r="AO1018" s="253" t="s">
        <v>675</v>
      </c>
      <c r="AP1018" s="253" t="s">
        <v>5540</v>
      </c>
      <c r="AQ1018" s="253">
        <v>244</v>
      </c>
      <c r="AR1018" s="253" t="s">
        <v>57</v>
      </c>
      <c r="AS1018" s="253">
        <v>13</v>
      </c>
      <c r="AT1018" s="253">
        <v>6</v>
      </c>
      <c r="AU1018" s="220" t="str">
        <f t="shared" si="48"/>
        <v>No</v>
      </c>
    </row>
    <row r="1019" spans="1:47">
      <c r="A1019" s="220">
        <v>1018</v>
      </c>
      <c r="B1019" s="253" t="s">
        <v>6836</v>
      </c>
      <c r="C1019" s="253" t="s">
        <v>1382</v>
      </c>
      <c r="D1019" s="253">
        <v>2024</v>
      </c>
      <c r="E1019" s="253" t="s">
        <v>51</v>
      </c>
      <c r="F1019" s="253" t="s">
        <v>5551</v>
      </c>
      <c r="G1019" s="258" t="s">
        <v>5552</v>
      </c>
      <c r="H1019" s="255" t="s">
        <v>5553</v>
      </c>
      <c r="I1019" s="253" t="s">
        <v>4421</v>
      </c>
      <c r="J1019" s="253">
        <v>25</v>
      </c>
      <c r="K1019" s="253" t="s">
        <v>57</v>
      </c>
      <c r="L1019" s="253" t="s">
        <v>57</v>
      </c>
      <c r="M1019" s="253" t="s">
        <v>57</v>
      </c>
      <c r="N1019" s="253" t="s">
        <v>57</v>
      </c>
      <c r="O1019" s="253" t="s">
        <v>57</v>
      </c>
      <c r="P1019" s="253" t="s">
        <v>57</v>
      </c>
      <c r="Q1019" s="253" t="s">
        <v>57</v>
      </c>
      <c r="R1019" s="253" t="s">
        <v>57</v>
      </c>
      <c r="S1019" s="253" t="s">
        <v>57</v>
      </c>
      <c r="T1019" s="253" t="s">
        <v>57</v>
      </c>
      <c r="U1019" s="253" t="s">
        <v>57</v>
      </c>
      <c r="V1019" s="253" t="s">
        <v>57</v>
      </c>
      <c r="W1019" s="253" t="s">
        <v>57</v>
      </c>
      <c r="X1019" s="253" t="s">
        <v>57</v>
      </c>
      <c r="Y1019" s="253" t="s">
        <v>57</v>
      </c>
      <c r="Z1019" s="253" t="s">
        <v>57</v>
      </c>
      <c r="AA1019" s="253" t="s">
        <v>57</v>
      </c>
      <c r="AB1019" s="253" t="s">
        <v>57</v>
      </c>
      <c r="AC1019" s="253" t="s">
        <v>57</v>
      </c>
      <c r="AD1019" s="253" t="s">
        <v>2385</v>
      </c>
      <c r="AE1019" s="253" t="s">
        <v>57</v>
      </c>
      <c r="AF1019" s="253"/>
      <c r="AG1019" s="253" t="s">
        <v>57</v>
      </c>
      <c r="AH1019" s="253" t="s">
        <v>57</v>
      </c>
      <c r="AI1019" s="253" t="s">
        <v>57</v>
      </c>
      <c r="AJ1019" s="269" t="s">
        <v>2385</v>
      </c>
      <c r="AK1019" s="253" t="s">
        <v>57</v>
      </c>
      <c r="AL1019" s="253" t="s">
        <v>57</v>
      </c>
      <c r="AM1019" s="253" t="s">
        <v>57</v>
      </c>
      <c r="AN1019" s="253" t="s">
        <v>57</v>
      </c>
      <c r="AO1019" s="253" t="s">
        <v>57</v>
      </c>
      <c r="AP1019" s="253" t="s">
        <v>57</v>
      </c>
      <c r="AQ1019" s="253" t="s">
        <v>57</v>
      </c>
      <c r="AR1019" s="253" t="s">
        <v>57</v>
      </c>
      <c r="AS1019" s="253" t="s">
        <v>57</v>
      </c>
      <c r="AT1019" s="253" t="s">
        <v>57</v>
      </c>
      <c r="AU1019" s="220" t="str">
        <f t="shared" ref="AU1019:AU1033" si="49">IF(OR(AB1019="NA"), "NA", IF(OR(AB1019="Yes", AB1019="yes"), "No", IF(AND(I1019="Original", AB1019="No"), "?", "")))</f>
        <v>NA</v>
      </c>
    </row>
    <row r="1020" spans="1:47">
      <c r="A1020" s="220">
        <v>1019</v>
      </c>
      <c r="B1020" s="253" t="s">
        <v>6836</v>
      </c>
      <c r="C1020" s="253" t="s">
        <v>1382</v>
      </c>
      <c r="D1020" s="253">
        <v>2024</v>
      </c>
      <c r="E1020" s="253" t="s">
        <v>51</v>
      </c>
      <c r="F1020" s="253" t="s">
        <v>5554</v>
      </c>
      <c r="G1020" s="258" t="s">
        <v>5555</v>
      </c>
      <c r="H1020" s="255" t="s">
        <v>5556</v>
      </c>
      <c r="I1020" s="253" t="s">
        <v>4421</v>
      </c>
      <c r="J1020" s="253">
        <v>25</v>
      </c>
      <c r="K1020" s="253" t="s">
        <v>57</v>
      </c>
      <c r="L1020" s="253" t="s">
        <v>57</v>
      </c>
      <c r="M1020" s="253" t="s">
        <v>57</v>
      </c>
      <c r="N1020" s="253" t="s">
        <v>57</v>
      </c>
      <c r="O1020" s="253" t="s">
        <v>57</v>
      </c>
      <c r="P1020" s="253" t="s">
        <v>57</v>
      </c>
      <c r="Q1020" s="253" t="s">
        <v>57</v>
      </c>
      <c r="R1020" s="253" t="s">
        <v>57</v>
      </c>
      <c r="S1020" s="253" t="s">
        <v>57</v>
      </c>
      <c r="T1020" s="253" t="s">
        <v>57</v>
      </c>
      <c r="U1020" s="253" t="s">
        <v>57</v>
      </c>
      <c r="V1020" s="253" t="s">
        <v>57</v>
      </c>
      <c r="W1020" s="253" t="s">
        <v>57</v>
      </c>
      <c r="X1020" s="253" t="s">
        <v>57</v>
      </c>
      <c r="Y1020" s="253" t="s">
        <v>57</v>
      </c>
      <c r="Z1020" s="253" t="s">
        <v>57</v>
      </c>
      <c r="AA1020" s="253" t="s">
        <v>57</v>
      </c>
      <c r="AB1020" s="253" t="s">
        <v>57</v>
      </c>
      <c r="AC1020" s="253" t="s">
        <v>57</v>
      </c>
      <c r="AD1020" s="253" t="s">
        <v>2385</v>
      </c>
      <c r="AE1020" s="253" t="s">
        <v>57</v>
      </c>
      <c r="AF1020" s="253"/>
      <c r="AG1020" s="253" t="s">
        <v>57</v>
      </c>
      <c r="AH1020" s="253" t="s">
        <v>57</v>
      </c>
      <c r="AI1020" s="253" t="s">
        <v>57</v>
      </c>
      <c r="AJ1020" s="269" t="s">
        <v>2385</v>
      </c>
      <c r="AK1020" s="253" t="s">
        <v>57</v>
      </c>
      <c r="AL1020" s="253" t="s">
        <v>57</v>
      </c>
      <c r="AM1020" s="253" t="s">
        <v>57</v>
      </c>
      <c r="AN1020" s="253" t="s">
        <v>57</v>
      </c>
      <c r="AO1020" s="253" t="s">
        <v>57</v>
      </c>
      <c r="AP1020" s="253" t="s">
        <v>57</v>
      </c>
      <c r="AQ1020" s="253" t="s">
        <v>57</v>
      </c>
      <c r="AR1020" s="253" t="s">
        <v>57</v>
      </c>
      <c r="AS1020" s="253" t="s">
        <v>57</v>
      </c>
      <c r="AT1020" s="253" t="s">
        <v>57</v>
      </c>
      <c r="AU1020" s="220" t="str">
        <f t="shared" si="49"/>
        <v>NA</v>
      </c>
    </row>
    <row r="1021" spans="1:47">
      <c r="A1021" s="220">
        <v>1020</v>
      </c>
      <c r="B1021" s="253" t="s">
        <v>6836</v>
      </c>
      <c r="C1021" s="253" t="s">
        <v>1382</v>
      </c>
      <c r="D1021" s="253">
        <v>2024</v>
      </c>
      <c r="E1021" s="253" t="s">
        <v>51</v>
      </c>
      <c r="F1021" s="253" t="s">
        <v>5557</v>
      </c>
      <c r="G1021" s="258" t="s">
        <v>5558</v>
      </c>
      <c r="H1021" s="255" t="s">
        <v>5559</v>
      </c>
      <c r="I1021" s="253" t="s">
        <v>4421</v>
      </c>
      <c r="J1021" s="253">
        <v>25</v>
      </c>
      <c r="K1021" s="253" t="s">
        <v>57</v>
      </c>
      <c r="L1021" s="253" t="s">
        <v>57</v>
      </c>
      <c r="M1021" s="253" t="s">
        <v>57</v>
      </c>
      <c r="N1021" s="253" t="s">
        <v>57</v>
      </c>
      <c r="O1021" s="253" t="s">
        <v>57</v>
      </c>
      <c r="P1021" s="253" t="s">
        <v>57</v>
      </c>
      <c r="Q1021" s="253" t="s">
        <v>57</v>
      </c>
      <c r="R1021" s="253" t="s">
        <v>57</v>
      </c>
      <c r="S1021" s="253" t="s">
        <v>57</v>
      </c>
      <c r="T1021" s="253" t="s">
        <v>57</v>
      </c>
      <c r="U1021" s="253" t="s">
        <v>57</v>
      </c>
      <c r="V1021" s="253" t="s">
        <v>57</v>
      </c>
      <c r="W1021" s="253" t="s">
        <v>57</v>
      </c>
      <c r="X1021" s="253" t="s">
        <v>57</v>
      </c>
      <c r="Y1021" s="253" t="s">
        <v>57</v>
      </c>
      <c r="Z1021" s="253" t="s">
        <v>57</v>
      </c>
      <c r="AA1021" s="253" t="s">
        <v>57</v>
      </c>
      <c r="AB1021" s="253" t="s">
        <v>57</v>
      </c>
      <c r="AC1021" s="253" t="s">
        <v>57</v>
      </c>
      <c r="AD1021" s="253" t="s">
        <v>2385</v>
      </c>
      <c r="AE1021" s="253" t="s">
        <v>57</v>
      </c>
      <c r="AF1021" s="253"/>
      <c r="AG1021" s="253" t="s">
        <v>57</v>
      </c>
      <c r="AH1021" s="253" t="s">
        <v>57</v>
      </c>
      <c r="AI1021" s="253" t="s">
        <v>57</v>
      </c>
      <c r="AJ1021" s="269" t="s">
        <v>2385</v>
      </c>
      <c r="AK1021" s="253" t="s">
        <v>57</v>
      </c>
      <c r="AL1021" s="253" t="s">
        <v>57</v>
      </c>
      <c r="AM1021" s="253" t="s">
        <v>57</v>
      </c>
      <c r="AN1021" s="253" t="s">
        <v>57</v>
      </c>
      <c r="AO1021" s="253" t="s">
        <v>57</v>
      </c>
      <c r="AP1021" s="253" t="s">
        <v>57</v>
      </c>
      <c r="AQ1021" s="253" t="s">
        <v>57</v>
      </c>
      <c r="AR1021" s="253" t="s">
        <v>57</v>
      </c>
      <c r="AS1021" s="253" t="s">
        <v>57</v>
      </c>
      <c r="AT1021" s="253" t="s">
        <v>57</v>
      </c>
      <c r="AU1021" s="220" t="str">
        <f t="shared" si="49"/>
        <v>NA</v>
      </c>
    </row>
    <row r="1022" spans="1:47">
      <c r="A1022" s="220">
        <v>1021</v>
      </c>
      <c r="B1022" s="253" t="s">
        <v>6836</v>
      </c>
      <c r="C1022" s="253" t="s">
        <v>1382</v>
      </c>
      <c r="D1022" s="253">
        <v>2024</v>
      </c>
      <c r="E1022" s="253" t="s">
        <v>51</v>
      </c>
      <c r="F1022" s="253" t="s">
        <v>57</v>
      </c>
      <c r="G1022" s="258" t="s">
        <v>5560</v>
      </c>
      <c r="H1022" s="255" t="s">
        <v>5561</v>
      </c>
      <c r="I1022" s="253" t="s">
        <v>6837</v>
      </c>
      <c r="J1022" s="253">
        <v>25</v>
      </c>
      <c r="K1022" s="253" t="s">
        <v>57</v>
      </c>
      <c r="L1022" s="253" t="s">
        <v>57</v>
      </c>
      <c r="M1022" s="253" t="s">
        <v>57</v>
      </c>
      <c r="N1022" s="253" t="s">
        <v>57</v>
      </c>
      <c r="O1022" s="253" t="s">
        <v>57</v>
      </c>
      <c r="P1022" s="253" t="s">
        <v>57</v>
      </c>
      <c r="Q1022" s="253" t="s">
        <v>57</v>
      </c>
      <c r="R1022" s="253" t="s">
        <v>57</v>
      </c>
      <c r="S1022" s="253" t="s">
        <v>57</v>
      </c>
      <c r="T1022" s="253" t="s">
        <v>57</v>
      </c>
      <c r="U1022" s="253" t="s">
        <v>57</v>
      </c>
      <c r="V1022" s="253" t="s">
        <v>57</v>
      </c>
      <c r="W1022" s="253" t="s">
        <v>57</v>
      </c>
      <c r="X1022" s="253" t="s">
        <v>57</v>
      </c>
      <c r="Y1022" s="253" t="s">
        <v>57</v>
      </c>
      <c r="Z1022" s="253" t="s">
        <v>57</v>
      </c>
      <c r="AA1022" s="253" t="s">
        <v>57</v>
      </c>
      <c r="AB1022" s="253" t="s">
        <v>57</v>
      </c>
      <c r="AC1022" s="253" t="s">
        <v>57</v>
      </c>
      <c r="AD1022" s="253" t="s">
        <v>2385</v>
      </c>
      <c r="AE1022" s="253" t="s">
        <v>57</v>
      </c>
      <c r="AF1022" s="253"/>
      <c r="AG1022" s="253" t="s">
        <v>57</v>
      </c>
      <c r="AH1022" s="253" t="s">
        <v>57</v>
      </c>
      <c r="AI1022" s="253" t="s">
        <v>57</v>
      </c>
      <c r="AJ1022" s="269" t="s">
        <v>2385</v>
      </c>
      <c r="AK1022" s="253" t="s">
        <v>57</v>
      </c>
      <c r="AL1022" s="253" t="s">
        <v>57</v>
      </c>
      <c r="AM1022" s="253" t="s">
        <v>57</v>
      </c>
      <c r="AN1022" s="253" t="s">
        <v>57</v>
      </c>
      <c r="AO1022" s="253" t="s">
        <v>57</v>
      </c>
      <c r="AP1022" s="253" t="s">
        <v>57</v>
      </c>
      <c r="AQ1022" s="253" t="s">
        <v>57</v>
      </c>
      <c r="AR1022" s="253" t="s">
        <v>57</v>
      </c>
      <c r="AS1022" s="253" t="s">
        <v>57</v>
      </c>
      <c r="AT1022" s="253" t="s">
        <v>57</v>
      </c>
      <c r="AU1022" s="220" t="str">
        <f t="shared" si="49"/>
        <v>NA</v>
      </c>
    </row>
    <row r="1023" spans="1:47">
      <c r="A1023" s="220">
        <v>1022</v>
      </c>
      <c r="B1023" s="253" t="s">
        <v>6836</v>
      </c>
      <c r="C1023" s="253" t="s">
        <v>1382</v>
      </c>
      <c r="D1023" s="253">
        <v>2024</v>
      </c>
      <c r="E1023" s="253" t="s">
        <v>51</v>
      </c>
      <c r="F1023" s="253" t="s">
        <v>57</v>
      </c>
      <c r="G1023" s="258" t="s">
        <v>5563</v>
      </c>
      <c r="H1023" s="255" t="s">
        <v>5564</v>
      </c>
      <c r="I1023" s="253" t="s">
        <v>2597</v>
      </c>
      <c r="J1023" s="253">
        <v>25</v>
      </c>
      <c r="K1023" s="253" t="s">
        <v>57</v>
      </c>
      <c r="L1023" s="253" t="s">
        <v>57</v>
      </c>
      <c r="M1023" s="253" t="s">
        <v>57</v>
      </c>
      <c r="N1023" s="253" t="s">
        <v>57</v>
      </c>
      <c r="O1023" s="253" t="s">
        <v>57</v>
      </c>
      <c r="P1023" s="253" t="s">
        <v>57</v>
      </c>
      <c r="Q1023" s="253" t="s">
        <v>57</v>
      </c>
      <c r="R1023" s="253" t="s">
        <v>57</v>
      </c>
      <c r="S1023" s="253" t="s">
        <v>57</v>
      </c>
      <c r="T1023" s="253" t="s">
        <v>57</v>
      </c>
      <c r="U1023" s="253" t="s">
        <v>57</v>
      </c>
      <c r="V1023" s="253" t="s">
        <v>57</v>
      </c>
      <c r="W1023" s="253" t="s">
        <v>57</v>
      </c>
      <c r="X1023" s="253" t="s">
        <v>57</v>
      </c>
      <c r="Y1023" s="253" t="s">
        <v>57</v>
      </c>
      <c r="Z1023" s="253" t="s">
        <v>57</v>
      </c>
      <c r="AA1023" s="253" t="s">
        <v>57</v>
      </c>
      <c r="AB1023" s="253" t="s">
        <v>57</v>
      </c>
      <c r="AC1023" s="253" t="s">
        <v>57</v>
      </c>
      <c r="AD1023" s="253" t="s">
        <v>2385</v>
      </c>
      <c r="AE1023" s="253" t="s">
        <v>57</v>
      </c>
      <c r="AF1023" s="253"/>
      <c r="AG1023" s="253" t="s">
        <v>57</v>
      </c>
      <c r="AH1023" s="253" t="s">
        <v>57</v>
      </c>
      <c r="AI1023" s="253" t="s">
        <v>57</v>
      </c>
      <c r="AJ1023" s="269" t="s">
        <v>2385</v>
      </c>
      <c r="AK1023" s="253" t="s">
        <v>57</v>
      </c>
      <c r="AL1023" s="253" t="s">
        <v>57</v>
      </c>
      <c r="AM1023" s="253" t="s">
        <v>57</v>
      </c>
      <c r="AN1023" s="253" t="s">
        <v>57</v>
      </c>
      <c r="AO1023" s="253" t="s">
        <v>57</v>
      </c>
      <c r="AP1023" s="253" t="s">
        <v>57</v>
      </c>
      <c r="AQ1023" s="253" t="s">
        <v>57</v>
      </c>
      <c r="AR1023" s="253" t="s">
        <v>57</v>
      </c>
      <c r="AS1023" s="253" t="s">
        <v>57</v>
      </c>
      <c r="AT1023" s="253" t="s">
        <v>57</v>
      </c>
      <c r="AU1023" s="220" t="str">
        <f t="shared" si="49"/>
        <v>NA</v>
      </c>
    </row>
    <row r="1024" spans="1:47">
      <c r="A1024" s="220">
        <v>1023</v>
      </c>
      <c r="B1024" s="253" t="s">
        <v>6836</v>
      </c>
      <c r="C1024" s="253" t="s">
        <v>1382</v>
      </c>
      <c r="D1024" s="253">
        <v>2024</v>
      </c>
      <c r="E1024" s="253" t="s">
        <v>661</v>
      </c>
      <c r="F1024" s="253" t="s">
        <v>5238</v>
      </c>
      <c r="G1024" s="253" t="s">
        <v>5565</v>
      </c>
      <c r="H1024" s="253" t="s">
        <v>5566</v>
      </c>
      <c r="I1024" s="253" t="s">
        <v>926</v>
      </c>
      <c r="J1024" s="253">
        <v>25</v>
      </c>
      <c r="K1024" s="253" t="s">
        <v>57</v>
      </c>
      <c r="L1024" s="253" t="s">
        <v>57</v>
      </c>
      <c r="M1024" s="253" t="s">
        <v>57</v>
      </c>
      <c r="N1024" s="253" t="s">
        <v>57</v>
      </c>
      <c r="O1024" s="253" t="s">
        <v>57</v>
      </c>
      <c r="P1024" s="253" t="s">
        <v>57</v>
      </c>
      <c r="Q1024" s="253" t="s">
        <v>57</v>
      </c>
      <c r="R1024" s="253" t="s">
        <v>57</v>
      </c>
      <c r="S1024" s="253" t="s">
        <v>57</v>
      </c>
      <c r="T1024" s="253" t="s">
        <v>57</v>
      </c>
      <c r="U1024" s="253" t="s">
        <v>57</v>
      </c>
      <c r="V1024" s="253" t="s">
        <v>57</v>
      </c>
      <c r="W1024" s="253" t="s">
        <v>57</v>
      </c>
      <c r="X1024" s="253" t="s">
        <v>57</v>
      </c>
      <c r="Y1024" s="253" t="s">
        <v>57</v>
      </c>
      <c r="Z1024" s="253" t="s">
        <v>57</v>
      </c>
      <c r="AA1024" s="253" t="s">
        <v>57</v>
      </c>
      <c r="AB1024" s="253" t="s">
        <v>57</v>
      </c>
      <c r="AC1024" s="253" t="s">
        <v>57</v>
      </c>
      <c r="AD1024" s="253" t="s">
        <v>2385</v>
      </c>
      <c r="AE1024" s="253" t="s">
        <v>57</v>
      </c>
      <c r="AF1024" s="253"/>
      <c r="AG1024" s="253" t="s">
        <v>57</v>
      </c>
      <c r="AH1024" s="253" t="s">
        <v>57</v>
      </c>
      <c r="AI1024" s="253" t="s">
        <v>57</v>
      </c>
      <c r="AJ1024" s="269" t="s">
        <v>2385</v>
      </c>
      <c r="AK1024" s="253" t="s">
        <v>57</v>
      </c>
      <c r="AL1024" s="253" t="s">
        <v>57</v>
      </c>
      <c r="AM1024" s="253" t="s">
        <v>57</v>
      </c>
      <c r="AN1024" s="253" t="s">
        <v>57</v>
      </c>
      <c r="AO1024" s="253" t="s">
        <v>57</v>
      </c>
      <c r="AP1024" s="253" t="s">
        <v>57</v>
      </c>
      <c r="AQ1024" s="253" t="s">
        <v>57</v>
      </c>
      <c r="AR1024" s="253" t="s">
        <v>57</v>
      </c>
      <c r="AS1024" s="253" t="s">
        <v>57</v>
      </c>
      <c r="AT1024" s="253" t="s">
        <v>57</v>
      </c>
      <c r="AU1024" s="220" t="str">
        <f t="shared" si="49"/>
        <v>NA</v>
      </c>
    </row>
    <row r="1025" spans="1:47">
      <c r="A1025" s="220">
        <v>1024</v>
      </c>
      <c r="B1025" s="253" t="s">
        <v>6836</v>
      </c>
      <c r="C1025" s="253" t="s">
        <v>1382</v>
      </c>
      <c r="D1025" s="253">
        <v>2024</v>
      </c>
      <c r="E1025" s="253" t="s">
        <v>661</v>
      </c>
      <c r="F1025" s="253" t="s">
        <v>5567</v>
      </c>
      <c r="G1025" s="253" t="s">
        <v>5568</v>
      </c>
      <c r="H1025" s="253" t="s">
        <v>5569</v>
      </c>
      <c r="I1025" s="253" t="s">
        <v>975</v>
      </c>
      <c r="J1025" s="253">
        <v>25</v>
      </c>
      <c r="K1025" s="253" t="s">
        <v>57</v>
      </c>
      <c r="L1025" s="253" t="s">
        <v>57</v>
      </c>
      <c r="M1025" s="253" t="s">
        <v>57</v>
      </c>
      <c r="N1025" s="253" t="s">
        <v>57</v>
      </c>
      <c r="O1025" s="253" t="s">
        <v>57</v>
      </c>
      <c r="P1025" s="253" t="s">
        <v>57</v>
      </c>
      <c r="Q1025" s="253" t="s">
        <v>57</v>
      </c>
      <c r="R1025" s="253" t="s">
        <v>57</v>
      </c>
      <c r="S1025" s="253" t="s">
        <v>57</v>
      </c>
      <c r="T1025" s="253" t="s">
        <v>57</v>
      </c>
      <c r="U1025" s="253" t="s">
        <v>57</v>
      </c>
      <c r="V1025" s="253" t="s">
        <v>57</v>
      </c>
      <c r="W1025" s="253" t="s">
        <v>57</v>
      </c>
      <c r="X1025" s="253" t="s">
        <v>57</v>
      </c>
      <c r="Y1025" s="253" t="s">
        <v>57</v>
      </c>
      <c r="Z1025" s="253" t="s">
        <v>57</v>
      </c>
      <c r="AA1025" s="253" t="s">
        <v>57</v>
      </c>
      <c r="AB1025" s="253" t="s">
        <v>57</v>
      </c>
      <c r="AC1025" s="253" t="s">
        <v>57</v>
      </c>
      <c r="AD1025" s="253" t="s">
        <v>2385</v>
      </c>
      <c r="AE1025" s="253" t="s">
        <v>57</v>
      </c>
      <c r="AF1025" s="253"/>
      <c r="AG1025" s="253" t="s">
        <v>57</v>
      </c>
      <c r="AH1025" s="253" t="s">
        <v>57</v>
      </c>
      <c r="AI1025" s="253" t="s">
        <v>57</v>
      </c>
      <c r="AJ1025" s="269" t="s">
        <v>2385</v>
      </c>
      <c r="AK1025" s="253" t="s">
        <v>57</v>
      </c>
      <c r="AL1025" s="253" t="s">
        <v>57</v>
      </c>
      <c r="AM1025" s="253" t="s">
        <v>57</v>
      </c>
      <c r="AN1025" s="253" t="s">
        <v>57</v>
      </c>
      <c r="AO1025" s="253" t="s">
        <v>1964</v>
      </c>
      <c r="AP1025" s="253" t="s">
        <v>5570</v>
      </c>
      <c r="AQ1025" s="253">
        <v>198</v>
      </c>
      <c r="AR1025" s="253" t="s">
        <v>57</v>
      </c>
      <c r="AS1025" s="253" t="s">
        <v>57</v>
      </c>
      <c r="AT1025" s="253" t="s">
        <v>57</v>
      </c>
      <c r="AU1025" s="220" t="str">
        <f t="shared" si="49"/>
        <v>NA</v>
      </c>
    </row>
    <row r="1026" spans="1:47">
      <c r="A1026" s="220">
        <v>1025</v>
      </c>
      <c r="B1026" s="253" t="s">
        <v>6836</v>
      </c>
      <c r="C1026" s="253" t="s">
        <v>1382</v>
      </c>
      <c r="D1026" s="253">
        <v>2024</v>
      </c>
      <c r="E1026" s="253" t="s">
        <v>661</v>
      </c>
      <c r="F1026" s="253" t="s">
        <v>580</v>
      </c>
      <c r="G1026" s="253" t="s">
        <v>5571</v>
      </c>
      <c r="H1026" s="253" t="s">
        <v>5572</v>
      </c>
      <c r="I1026" s="253" t="s">
        <v>975</v>
      </c>
      <c r="J1026" s="253">
        <v>25</v>
      </c>
      <c r="K1026" s="253" t="s">
        <v>57</v>
      </c>
      <c r="L1026" s="253" t="s">
        <v>57</v>
      </c>
      <c r="M1026" s="253" t="s">
        <v>57</v>
      </c>
      <c r="N1026" s="253" t="s">
        <v>57</v>
      </c>
      <c r="O1026" s="253" t="s">
        <v>57</v>
      </c>
      <c r="P1026" s="270" t="s">
        <v>57</v>
      </c>
      <c r="Q1026" s="270" t="s">
        <v>57</v>
      </c>
      <c r="R1026" s="270" t="s">
        <v>57</v>
      </c>
      <c r="S1026" s="270" t="s">
        <v>57</v>
      </c>
      <c r="T1026" s="270" t="s">
        <v>57</v>
      </c>
      <c r="U1026" s="253" t="s">
        <v>57</v>
      </c>
      <c r="V1026" s="253" t="s">
        <v>57</v>
      </c>
      <c r="W1026" s="253" t="s">
        <v>57</v>
      </c>
      <c r="X1026" s="253" t="s">
        <v>57</v>
      </c>
      <c r="Y1026" s="253" t="s">
        <v>57</v>
      </c>
      <c r="Z1026" s="253" t="s">
        <v>57</v>
      </c>
      <c r="AA1026" s="253" t="s">
        <v>57</v>
      </c>
      <c r="AB1026" s="253" t="s">
        <v>57</v>
      </c>
      <c r="AC1026" s="253" t="s">
        <v>57</v>
      </c>
      <c r="AD1026" s="253" t="s">
        <v>2385</v>
      </c>
      <c r="AE1026" s="253" t="s">
        <v>57</v>
      </c>
      <c r="AF1026" s="253"/>
      <c r="AG1026" s="253" t="s">
        <v>57</v>
      </c>
      <c r="AH1026" s="253" t="s">
        <v>57</v>
      </c>
      <c r="AI1026" s="253" t="s">
        <v>57</v>
      </c>
      <c r="AJ1026" s="269" t="s">
        <v>2385</v>
      </c>
      <c r="AK1026" s="253" t="s">
        <v>57</v>
      </c>
      <c r="AL1026" s="253" t="s">
        <v>57</v>
      </c>
      <c r="AM1026" s="253" t="s">
        <v>57</v>
      </c>
      <c r="AN1026" s="253" t="s">
        <v>57</v>
      </c>
      <c r="AO1026" s="253" t="s">
        <v>5252</v>
      </c>
      <c r="AP1026" s="253" t="s">
        <v>5573</v>
      </c>
      <c r="AQ1026" s="253">
        <v>140</v>
      </c>
      <c r="AR1026" s="253" t="s">
        <v>57</v>
      </c>
      <c r="AS1026" s="253" t="s">
        <v>57</v>
      </c>
      <c r="AT1026" s="253" t="s">
        <v>57</v>
      </c>
      <c r="AU1026" s="220" t="str">
        <f t="shared" si="49"/>
        <v>NA</v>
      </c>
    </row>
    <row r="1027" spans="1:47">
      <c r="A1027" s="220">
        <v>1026</v>
      </c>
      <c r="B1027" s="253" t="s">
        <v>6836</v>
      </c>
      <c r="C1027" s="253" t="s">
        <v>1382</v>
      </c>
      <c r="D1027" s="253">
        <v>2024</v>
      </c>
      <c r="E1027" s="253" t="s">
        <v>661</v>
      </c>
      <c r="F1027" s="253" t="s">
        <v>5574</v>
      </c>
      <c r="G1027" s="253" t="s">
        <v>5575</v>
      </c>
      <c r="H1027" s="253" t="s">
        <v>5576</v>
      </c>
      <c r="I1027" s="253" t="s">
        <v>935</v>
      </c>
      <c r="J1027" s="253">
        <v>6</v>
      </c>
      <c r="K1027" s="253" t="s">
        <v>62</v>
      </c>
      <c r="L1027" s="253" t="s">
        <v>62</v>
      </c>
      <c r="M1027" s="253" t="s">
        <v>62</v>
      </c>
      <c r="N1027" s="253" t="s">
        <v>56</v>
      </c>
      <c r="O1027" s="253">
        <v>1</v>
      </c>
      <c r="P1027" s="270" t="s">
        <v>170</v>
      </c>
      <c r="Q1027" s="270" t="s">
        <v>5577</v>
      </c>
      <c r="R1027" s="270" t="s">
        <v>5578</v>
      </c>
      <c r="S1027" s="270" t="s">
        <v>56</v>
      </c>
      <c r="T1027" s="270" t="s">
        <v>5579</v>
      </c>
      <c r="U1027" s="253" t="s">
        <v>62</v>
      </c>
      <c r="V1027" s="253" t="s">
        <v>57</v>
      </c>
      <c r="W1027" s="253" t="s">
        <v>62</v>
      </c>
      <c r="X1027" s="253" t="s">
        <v>57</v>
      </c>
      <c r="Y1027" s="253" t="s">
        <v>57</v>
      </c>
      <c r="Z1027" s="253" t="s">
        <v>5580</v>
      </c>
      <c r="AA1027" s="253" t="s">
        <v>56</v>
      </c>
      <c r="AB1027" s="253" t="s">
        <v>56</v>
      </c>
      <c r="AC1027" s="253" t="s">
        <v>56</v>
      </c>
      <c r="AD1027" s="253" t="s">
        <v>984</v>
      </c>
      <c r="AE1027" s="253" t="s">
        <v>57</v>
      </c>
      <c r="AF1027" s="253"/>
      <c r="AG1027" s="253" t="s">
        <v>56</v>
      </c>
      <c r="AH1027" s="253">
        <v>152</v>
      </c>
      <c r="AI1027" s="253" t="s">
        <v>62</v>
      </c>
      <c r="AJ1027" s="269" t="s">
        <v>2385</v>
      </c>
      <c r="AK1027" s="253" t="s">
        <v>62</v>
      </c>
      <c r="AL1027" s="253" t="s">
        <v>57</v>
      </c>
      <c r="AM1027" s="253" t="s">
        <v>57</v>
      </c>
      <c r="AN1027" s="253" t="s">
        <v>57</v>
      </c>
      <c r="AO1027" s="253" t="s">
        <v>5581</v>
      </c>
      <c r="AP1027" s="253" t="s">
        <v>5582</v>
      </c>
      <c r="AQ1027" s="253">
        <v>307</v>
      </c>
      <c r="AR1027" s="253" t="s">
        <v>57</v>
      </c>
      <c r="AS1027" s="253">
        <v>109</v>
      </c>
      <c r="AT1027" s="253">
        <v>42</v>
      </c>
      <c r="AU1027" s="220" t="str">
        <f t="shared" si="49"/>
        <v>No</v>
      </c>
    </row>
    <row r="1028" spans="1:47">
      <c r="A1028" s="220">
        <v>1027</v>
      </c>
      <c r="B1028" s="253" t="s">
        <v>6836</v>
      </c>
      <c r="C1028" s="253" t="s">
        <v>1382</v>
      </c>
      <c r="D1028" s="253">
        <v>2024</v>
      </c>
      <c r="E1028" s="253" t="s">
        <v>661</v>
      </c>
      <c r="F1028" s="253" t="s">
        <v>5583</v>
      </c>
      <c r="G1028" s="253" t="s">
        <v>5584</v>
      </c>
      <c r="H1028" s="253" t="s">
        <v>5585</v>
      </c>
      <c r="I1028" s="253" t="s">
        <v>1181</v>
      </c>
      <c r="J1028" s="253">
        <v>11</v>
      </c>
      <c r="K1028" s="253" t="s">
        <v>57</v>
      </c>
      <c r="L1028" s="253" t="s">
        <v>57</v>
      </c>
      <c r="M1028" s="253" t="s">
        <v>57</v>
      </c>
      <c r="N1028" s="253" t="s">
        <v>57</v>
      </c>
      <c r="O1028" s="253" t="s">
        <v>57</v>
      </c>
      <c r="P1028" s="270" t="s">
        <v>57</v>
      </c>
      <c r="Q1028" s="270" t="s">
        <v>57</v>
      </c>
      <c r="R1028" s="270" t="s">
        <v>57</v>
      </c>
      <c r="S1028" s="270" t="s">
        <v>57</v>
      </c>
      <c r="T1028" s="270" t="s">
        <v>57</v>
      </c>
      <c r="U1028" s="253" t="s">
        <v>57</v>
      </c>
      <c r="V1028" s="253" t="s">
        <v>57</v>
      </c>
      <c r="W1028" s="253" t="s">
        <v>57</v>
      </c>
      <c r="X1028" s="253" t="s">
        <v>57</v>
      </c>
      <c r="Y1028" s="253" t="s">
        <v>57</v>
      </c>
      <c r="Z1028" s="253" t="s">
        <v>5586</v>
      </c>
      <c r="AA1028" s="253" t="s">
        <v>57</v>
      </c>
      <c r="AB1028" s="253" t="s">
        <v>57</v>
      </c>
      <c r="AC1028" s="253" t="s">
        <v>57</v>
      </c>
      <c r="AD1028" s="253" t="s">
        <v>2385</v>
      </c>
      <c r="AE1028" s="253" t="s">
        <v>57</v>
      </c>
      <c r="AF1028" s="253"/>
      <c r="AG1028" s="253" t="s">
        <v>57</v>
      </c>
      <c r="AH1028" s="253" t="s">
        <v>57</v>
      </c>
      <c r="AI1028" s="253" t="s">
        <v>57</v>
      </c>
      <c r="AJ1028" s="269" t="s">
        <v>2385</v>
      </c>
      <c r="AK1028" s="253" t="s">
        <v>57</v>
      </c>
      <c r="AL1028" s="253" t="s">
        <v>57</v>
      </c>
      <c r="AM1028" s="253" t="s">
        <v>57</v>
      </c>
      <c r="AN1028" s="253" t="s">
        <v>57</v>
      </c>
      <c r="AO1028" s="264" t="s">
        <v>670</v>
      </c>
      <c r="AP1028" s="253" t="s">
        <v>5587</v>
      </c>
      <c r="AQ1028" s="253">
        <v>249</v>
      </c>
      <c r="AR1028" s="253" t="s">
        <v>57</v>
      </c>
      <c r="AS1028" s="253" t="s">
        <v>57</v>
      </c>
      <c r="AT1028" s="253" t="s">
        <v>57</v>
      </c>
      <c r="AU1028" s="220" t="str">
        <f t="shared" si="49"/>
        <v>NA</v>
      </c>
    </row>
    <row r="1029" spans="1:47">
      <c r="A1029" s="220">
        <v>1028</v>
      </c>
      <c r="B1029" s="253" t="s">
        <v>6836</v>
      </c>
      <c r="C1029" s="253" t="s">
        <v>1382</v>
      </c>
      <c r="D1029" s="253">
        <v>2024</v>
      </c>
      <c r="E1029" s="253" t="s">
        <v>661</v>
      </c>
      <c r="F1029" s="253" t="s">
        <v>5588</v>
      </c>
      <c r="G1029" s="253" t="s">
        <v>5589</v>
      </c>
      <c r="H1029" s="253" t="s">
        <v>5590</v>
      </c>
      <c r="I1029" s="253" t="s">
        <v>929</v>
      </c>
      <c r="J1029" s="253">
        <v>15</v>
      </c>
      <c r="K1029" s="253" t="s">
        <v>56</v>
      </c>
      <c r="L1029" s="253" t="s">
        <v>56</v>
      </c>
      <c r="M1029" s="253" t="s">
        <v>57</v>
      </c>
      <c r="N1029" s="253" t="s">
        <v>57</v>
      </c>
      <c r="O1029" s="253" t="s">
        <v>57</v>
      </c>
      <c r="P1029" s="270" t="s">
        <v>57</v>
      </c>
      <c r="Q1029" s="270" t="s">
        <v>57</v>
      </c>
      <c r="R1029" s="270" t="s">
        <v>57</v>
      </c>
      <c r="S1029" s="270" t="s">
        <v>57</v>
      </c>
      <c r="T1029" s="270" t="s">
        <v>57</v>
      </c>
      <c r="U1029" s="253" t="s">
        <v>57</v>
      </c>
      <c r="V1029" s="253" t="s">
        <v>57</v>
      </c>
      <c r="W1029" s="253" t="s">
        <v>57</v>
      </c>
      <c r="X1029" s="253" t="s">
        <v>57</v>
      </c>
      <c r="Y1029" s="253" t="s">
        <v>57</v>
      </c>
      <c r="Z1029" s="253" t="s">
        <v>5591</v>
      </c>
      <c r="AA1029" s="253" t="s">
        <v>57</v>
      </c>
      <c r="AB1029" s="253" t="s">
        <v>57</v>
      </c>
      <c r="AC1029" s="253" t="s">
        <v>57</v>
      </c>
      <c r="AD1029" s="253" t="s">
        <v>2385</v>
      </c>
      <c r="AE1029" s="253" t="s">
        <v>57</v>
      </c>
      <c r="AF1029" s="253"/>
      <c r="AG1029" s="253" t="s">
        <v>57</v>
      </c>
      <c r="AH1029" s="253" t="s">
        <v>57</v>
      </c>
      <c r="AI1029" s="253" t="s">
        <v>57</v>
      </c>
      <c r="AJ1029" s="269" t="s">
        <v>2385</v>
      </c>
      <c r="AK1029" s="253" t="s">
        <v>57</v>
      </c>
      <c r="AL1029" s="253" t="s">
        <v>57</v>
      </c>
      <c r="AM1029" s="253" t="s">
        <v>57</v>
      </c>
      <c r="AN1029" s="253" t="s">
        <v>57</v>
      </c>
      <c r="AO1029" s="253" t="s">
        <v>805</v>
      </c>
      <c r="AP1029" s="253" t="s">
        <v>5079</v>
      </c>
      <c r="AQ1029" s="253">
        <v>252</v>
      </c>
      <c r="AR1029" s="253" t="s">
        <v>57</v>
      </c>
      <c r="AS1029" s="253" t="s">
        <v>57</v>
      </c>
      <c r="AT1029" s="253" t="s">
        <v>57</v>
      </c>
      <c r="AU1029" s="220" t="str">
        <f t="shared" si="49"/>
        <v>NA</v>
      </c>
    </row>
    <row r="1030" spans="1:47">
      <c r="A1030" s="220">
        <v>1029</v>
      </c>
      <c r="B1030" s="253" t="s">
        <v>6836</v>
      </c>
      <c r="C1030" s="253" t="s">
        <v>1382</v>
      </c>
      <c r="D1030" s="253">
        <v>2024</v>
      </c>
      <c r="E1030" s="253" t="s">
        <v>661</v>
      </c>
      <c r="F1030" s="253" t="s">
        <v>5592</v>
      </c>
      <c r="G1030" s="258" t="s">
        <v>5593</v>
      </c>
      <c r="H1030" s="253" t="s">
        <v>5594</v>
      </c>
      <c r="I1030" s="253" t="s">
        <v>929</v>
      </c>
      <c r="J1030" s="253">
        <v>14</v>
      </c>
      <c r="K1030" s="253" t="s">
        <v>62</v>
      </c>
      <c r="L1030" s="253" t="s">
        <v>62</v>
      </c>
      <c r="M1030" s="253" t="s">
        <v>57</v>
      </c>
      <c r="N1030" s="253" t="s">
        <v>57</v>
      </c>
      <c r="O1030" s="253" t="s">
        <v>57</v>
      </c>
      <c r="P1030" s="270" t="s">
        <v>57</v>
      </c>
      <c r="Q1030" s="270" t="s">
        <v>57</v>
      </c>
      <c r="R1030" s="270" t="s">
        <v>57</v>
      </c>
      <c r="S1030" s="270" t="s">
        <v>57</v>
      </c>
      <c r="T1030" s="270" t="s">
        <v>57</v>
      </c>
      <c r="U1030" s="253" t="s">
        <v>57</v>
      </c>
      <c r="V1030" s="253" t="s">
        <v>57</v>
      </c>
      <c r="W1030" s="253" t="s">
        <v>57</v>
      </c>
      <c r="X1030" s="253" t="s">
        <v>57</v>
      </c>
      <c r="Y1030" s="253" t="s">
        <v>57</v>
      </c>
      <c r="Z1030" s="253" t="s">
        <v>5595</v>
      </c>
      <c r="AA1030" s="253" t="s">
        <v>57</v>
      </c>
      <c r="AB1030" s="253" t="s">
        <v>57</v>
      </c>
      <c r="AC1030" s="253" t="s">
        <v>57</v>
      </c>
      <c r="AD1030" s="253" t="s">
        <v>2385</v>
      </c>
      <c r="AE1030" s="253" t="s">
        <v>57</v>
      </c>
      <c r="AF1030" s="253"/>
      <c r="AG1030" s="253" t="s">
        <v>57</v>
      </c>
      <c r="AH1030" s="253" t="s">
        <v>57</v>
      </c>
      <c r="AI1030" s="253" t="s">
        <v>57</v>
      </c>
      <c r="AJ1030" s="269" t="s">
        <v>2385</v>
      </c>
      <c r="AK1030" s="253" t="s">
        <v>57</v>
      </c>
      <c r="AL1030" s="253" t="s">
        <v>57</v>
      </c>
      <c r="AM1030" s="253" t="s">
        <v>57</v>
      </c>
      <c r="AN1030" s="253" t="s">
        <v>57</v>
      </c>
      <c r="AO1030" s="253" t="s">
        <v>5596</v>
      </c>
      <c r="AP1030" s="253" t="s">
        <v>5522</v>
      </c>
      <c r="AQ1030" s="253">
        <v>316</v>
      </c>
      <c r="AR1030" s="253" t="s">
        <v>57</v>
      </c>
      <c r="AS1030" s="253" t="s">
        <v>57</v>
      </c>
      <c r="AT1030" s="253" t="s">
        <v>57</v>
      </c>
      <c r="AU1030" s="220" t="str">
        <f t="shared" si="49"/>
        <v>NA</v>
      </c>
    </row>
    <row r="1031" spans="1:47">
      <c r="A1031" s="220">
        <v>1030</v>
      </c>
      <c r="B1031" s="253" t="s">
        <v>6836</v>
      </c>
      <c r="C1031" s="253" t="s">
        <v>1382</v>
      </c>
      <c r="D1031" s="253">
        <v>2024</v>
      </c>
      <c r="E1031" s="253" t="s">
        <v>661</v>
      </c>
      <c r="F1031" s="253" t="s">
        <v>5597</v>
      </c>
      <c r="G1031" s="253" t="s">
        <v>5598</v>
      </c>
      <c r="H1031" s="253" t="s">
        <v>5599</v>
      </c>
      <c r="I1031" s="253" t="s">
        <v>935</v>
      </c>
      <c r="J1031" s="253">
        <v>14</v>
      </c>
      <c r="K1031" s="253" t="s">
        <v>62</v>
      </c>
      <c r="L1031" s="253" t="s">
        <v>62</v>
      </c>
      <c r="M1031" s="253" t="s">
        <v>62</v>
      </c>
      <c r="N1031" s="253" t="s">
        <v>62</v>
      </c>
      <c r="O1031" s="253" t="s">
        <v>57</v>
      </c>
      <c r="P1031" s="270" t="s">
        <v>57</v>
      </c>
      <c r="Q1031" s="270" t="s">
        <v>57</v>
      </c>
      <c r="R1031" s="270" t="s">
        <v>57</v>
      </c>
      <c r="S1031" s="270" t="s">
        <v>56</v>
      </c>
      <c r="T1031" s="270" t="s">
        <v>5600</v>
      </c>
      <c r="U1031" s="253" t="s">
        <v>62</v>
      </c>
      <c r="V1031" s="253" t="s">
        <v>57</v>
      </c>
      <c r="W1031" s="253" t="s">
        <v>62</v>
      </c>
      <c r="X1031" s="253" t="s">
        <v>57</v>
      </c>
      <c r="Y1031" s="253" t="s">
        <v>57</v>
      </c>
      <c r="Z1031" s="253" t="s">
        <v>5601</v>
      </c>
      <c r="AA1031" s="253" t="s">
        <v>56</v>
      </c>
      <c r="AB1031" s="253" t="s">
        <v>56</v>
      </c>
      <c r="AC1031" s="253" t="s">
        <v>56</v>
      </c>
      <c r="AD1031" s="253" t="s">
        <v>984</v>
      </c>
      <c r="AE1031" s="253" t="s">
        <v>57</v>
      </c>
      <c r="AF1031" s="253"/>
      <c r="AG1031" s="253" t="s">
        <v>56</v>
      </c>
      <c r="AH1031" s="253">
        <v>138</v>
      </c>
      <c r="AI1031" s="253" t="s">
        <v>56</v>
      </c>
      <c r="AJ1031" s="270" t="s">
        <v>174</v>
      </c>
      <c r="AK1031" s="253" t="s">
        <v>62</v>
      </c>
      <c r="AL1031" s="253" t="s">
        <v>57</v>
      </c>
      <c r="AM1031" s="253" t="s">
        <v>57</v>
      </c>
      <c r="AN1031" s="253" t="s">
        <v>57</v>
      </c>
      <c r="AO1031" s="253" t="s">
        <v>1852</v>
      </c>
      <c r="AP1031" s="253" t="s">
        <v>5522</v>
      </c>
      <c r="AQ1031" s="253">
        <v>239</v>
      </c>
      <c r="AR1031" s="253" t="s">
        <v>57</v>
      </c>
      <c r="AS1031" s="253">
        <v>67</v>
      </c>
      <c r="AT1031" s="253">
        <v>71</v>
      </c>
      <c r="AU1031" s="220" t="str">
        <f t="shared" si="49"/>
        <v>No</v>
      </c>
    </row>
    <row r="1032" spans="1:47">
      <c r="A1032" s="220">
        <v>1031</v>
      </c>
      <c r="B1032" s="253" t="s">
        <v>6836</v>
      </c>
      <c r="C1032" s="253" t="s">
        <v>1382</v>
      </c>
      <c r="D1032" s="253">
        <v>2024</v>
      </c>
      <c r="E1032" s="253" t="s">
        <v>661</v>
      </c>
      <c r="F1032" s="253" t="s">
        <v>5602</v>
      </c>
      <c r="G1032" s="253" t="s">
        <v>5603</v>
      </c>
      <c r="H1032" s="253" t="s">
        <v>5604</v>
      </c>
      <c r="I1032" s="253" t="s">
        <v>935</v>
      </c>
      <c r="J1032" s="253">
        <v>14</v>
      </c>
      <c r="K1032" s="253" t="s">
        <v>62</v>
      </c>
      <c r="L1032" s="253" t="s">
        <v>62</v>
      </c>
      <c r="M1032" s="253" t="s">
        <v>62</v>
      </c>
      <c r="N1032" s="253" t="s">
        <v>62</v>
      </c>
      <c r="O1032" s="253" t="s">
        <v>57</v>
      </c>
      <c r="P1032" s="270" t="s">
        <v>57</v>
      </c>
      <c r="Q1032" s="270" t="s">
        <v>57</v>
      </c>
      <c r="R1032" s="270" t="s">
        <v>57</v>
      </c>
      <c r="S1032" s="270" t="s">
        <v>56</v>
      </c>
      <c r="T1032" s="270" t="s">
        <v>5605</v>
      </c>
      <c r="U1032" s="253" t="s">
        <v>62</v>
      </c>
      <c r="V1032" s="253" t="s">
        <v>57</v>
      </c>
      <c r="W1032" s="253" t="s">
        <v>62</v>
      </c>
      <c r="X1032" s="253" t="s">
        <v>57</v>
      </c>
      <c r="Y1032" s="253" t="s">
        <v>57</v>
      </c>
      <c r="Z1032" s="253" t="s">
        <v>5606</v>
      </c>
      <c r="AA1032" s="253" t="s">
        <v>56</v>
      </c>
      <c r="AB1032" s="253" t="s">
        <v>56</v>
      </c>
      <c r="AC1032" s="253" t="s">
        <v>56</v>
      </c>
      <c r="AD1032" s="253" t="s">
        <v>984</v>
      </c>
      <c r="AE1032" s="253" t="s">
        <v>57</v>
      </c>
      <c r="AF1032" s="253"/>
      <c r="AG1032" s="253" t="s">
        <v>56</v>
      </c>
      <c r="AH1032" s="253">
        <v>53497</v>
      </c>
      <c r="AI1032" s="253" t="s">
        <v>62</v>
      </c>
      <c r="AJ1032" s="269" t="s">
        <v>2385</v>
      </c>
      <c r="AK1032" s="253" t="s">
        <v>62</v>
      </c>
      <c r="AL1032" s="253" t="s">
        <v>57</v>
      </c>
      <c r="AM1032" s="253" t="s">
        <v>57</v>
      </c>
      <c r="AN1032" s="253" t="s">
        <v>57</v>
      </c>
      <c r="AO1032" s="253" t="s">
        <v>1945</v>
      </c>
      <c r="AP1032" s="253" t="s">
        <v>5079</v>
      </c>
      <c r="AQ1032" s="253">
        <v>228</v>
      </c>
      <c r="AR1032" s="253" t="s">
        <v>57</v>
      </c>
      <c r="AS1032" s="253">
        <v>22403</v>
      </c>
      <c r="AT1032" s="253">
        <v>31094</v>
      </c>
      <c r="AU1032" s="220" t="str">
        <f t="shared" si="49"/>
        <v>No</v>
      </c>
    </row>
    <row r="1033" spans="1:47">
      <c r="A1033" s="220">
        <v>1032</v>
      </c>
      <c r="B1033" s="253" t="s">
        <v>6836</v>
      </c>
      <c r="C1033" s="253" t="s">
        <v>1382</v>
      </c>
      <c r="D1033" s="253">
        <v>2024</v>
      </c>
      <c r="E1033" s="253" t="s">
        <v>661</v>
      </c>
      <c r="F1033" s="253" t="s">
        <v>5607</v>
      </c>
      <c r="G1033" s="253" t="s">
        <v>5608</v>
      </c>
      <c r="H1033" s="253" t="s">
        <v>5609</v>
      </c>
      <c r="I1033" s="253" t="s">
        <v>2599</v>
      </c>
      <c r="J1033" s="253">
        <v>14</v>
      </c>
      <c r="K1033" s="253" t="s">
        <v>57</v>
      </c>
      <c r="L1033" s="253" t="s">
        <v>57</v>
      </c>
      <c r="M1033" s="253" t="s">
        <v>57</v>
      </c>
      <c r="N1033" s="253" t="s">
        <v>57</v>
      </c>
      <c r="O1033" s="253" t="s">
        <v>57</v>
      </c>
      <c r="P1033" s="270" t="s">
        <v>57</v>
      </c>
      <c r="Q1033" s="270" t="s">
        <v>57</v>
      </c>
      <c r="R1033" s="270" t="s">
        <v>57</v>
      </c>
      <c r="S1033" s="270" t="s">
        <v>57</v>
      </c>
      <c r="T1033" s="270" t="s">
        <v>57</v>
      </c>
      <c r="U1033" s="253" t="s">
        <v>57</v>
      </c>
      <c r="V1033" s="253" t="s">
        <v>57</v>
      </c>
      <c r="W1033" s="253" t="s">
        <v>57</v>
      </c>
      <c r="X1033" s="253" t="s">
        <v>57</v>
      </c>
      <c r="Y1033" s="253" t="s">
        <v>57</v>
      </c>
      <c r="Z1033" s="253" t="s">
        <v>5610</v>
      </c>
      <c r="AA1033" s="253" t="s">
        <v>57</v>
      </c>
      <c r="AB1033" s="253" t="s">
        <v>57</v>
      </c>
      <c r="AC1033" s="253" t="s">
        <v>57</v>
      </c>
      <c r="AD1033" s="253" t="s">
        <v>2385</v>
      </c>
      <c r="AE1033" s="253" t="s">
        <v>57</v>
      </c>
      <c r="AF1033" s="253"/>
      <c r="AG1033" s="253" t="s">
        <v>57</v>
      </c>
      <c r="AH1033" s="253" t="s">
        <v>57</v>
      </c>
      <c r="AI1033" s="253" t="s">
        <v>57</v>
      </c>
      <c r="AJ1033" s="269" t="s">
        <v>2385</v>
      </c>
      <c r="AK1033" s="253" t="s">
        <v>57</v>
      </c>
      <c r="AL1033" s="253" t="s">
        <v>57</v>
      </c>
      <c r="AM1033" s="253" t="s">
        <v>57</v>
      </c>
      <c r="AN1033" s="253" t="s">
        <v>57</v>
      </c>
      <c r="AO1033" s="253" t="s">
        <v>708</v>
      </c>
      <c r="AP1033" s="253" t="s">
        <v>5522</v>
      </c>
      <c r="AQ1033" s="253">
        <v>303</v>
      </c>
      <c r="AR1033" s="253" t="s">
        <v>57</v>
      </c>
      <c r="AS1033" s="253" t="s">
        <v>57</v>
      </c>
      <c r="AT1033" s="253" t="s">
        <v>57</v>
      </c>
      <c r="AU1033" s="220" t="str">
        <f t="shared" si="49"/>
        <v>NA</v>
      </c>
    </row>
    <row r="1034" spans="1:47">
      <c r="A1034" s="220">
        <v>1033</v>
      </c>
      <c r="B1034" s="253" t="s">
        <v>6836</v>
      </c>
      <c r="C1034" s="253" t="s">
        <v>1382</v>
      </c>
      <c r="D1034" s="253">
        <v>2024</v>
      </c>
      <c r="E1034" s="253" t="s">
        <v>661</v>
      </c>
      <c r="F1034" s="253" t="s">
        <v>5611</v>
      </c>
      <c r="G1034" s="253" t="s">
        <v>5612</v>
      </c>
      <c r="H1034" s="253" t="s">
        <v>5613</v>
      </c>
      <c r="I1034" s="253" t="s">
        <v>935</v>
      </c>
      <c r="J1034" s="253">
        <v>19</v>
      </c>
      <c r="K1034" s="253" t="s">
        <v>62</v>
      </c>
      <c r="L1034" s="253" t="s">
        <v>62</v>
      </c>
      <c r="M1034" s="253" t="s">
        <v>62</v>
      </c>
      <c r="N1034" s="253" t="s">
        <v>56</v>
      </c>
      <c r="O1034" s="253">
        <v>4</v>
      </c>
      <c r="P1034" s="270" t="s">
        <v>438</v>
      </c>
      <c r="Q1034" s="270" t="s">
        <v>5614</v>
      </c>
      <c r="R1034" s="270" t="s">
        <v>5615</v>
      </c>
      <c r="S1034" s="270" t="s">
        <v>56</v>
      </c>
      <c r="T1034" s="270" t="s">
        <v>5616</v>
      </c>
      <c r="U1034" s="253" t="s">
        <v>56</v>
      </c>
      <c r="V1034" s="253" t="s">
        <v>5617</v>
      </c>
      <c r="W1034" s="253" t="s">
        <v>62</v>
      </c>
      <c r="X1034" s="253" t="s">
        <v>57</v>
      </c>
      <c r="Y1034" s="253" t="s">
        <v>57</v>
      </c>
      <c r="Z1034" s="253" t="s">
        <v>5618</v>
      </c>
      <c r="AA1034" s="270" t="s">
        <v>62</v>
      </c>
      <c r="AB1034" s="253" t="s">
        <v>62</v>
      </c>
      <c r="AC1034" s="253" t="s">
        <v>57</v>
      </c>
      <c r="AD1034" s="253" t="s">
        <v>2385</v>
      </c>
      <c r="AE1034" s="253" t="s">
        <v>57</v>
      </c>
      <c r="AF1034" s="253"/>
      <c r="AG1034" s="253" t="s">
        <v>56</v>
      </c>
      <c r="AH1034" s="253">
        <v>24</v>
      </c>
      <c r="AI1034" s="270" t="s">
        <v>56</v>
      </c>
      <c r="AJ1034" s="270" t="s">
        <v>4436</v>
      </c>
      <c r="AK1034" s="253" t="s">
        <v>62</v>
      </c>
      <c r="AL1034" s="253" t="s">
        <v>57</v>
      </c>
      <c r="AM1034" s="253" t="s">
        <v>57</v>
      </c>
      <c r="AN1034" s="253" t="s">
        <v>57</v>
      </c>
      <c r="AO1034" s="253" t="s">
        <v>3612</v>
      </c>
      <c r="AP1034" s="253" t="s">
        <v>5619</v>
      </c>
      <c r="AQ1034" s="253">
        <v>623</v>
      </c>
      <c r="AR1034" s="253" t="s">
        <v>57</v>
      </c>
      <c r="AS1034" s="253">
        <v>10</v>
      </c>
      <c r="AT1034" s="253">
        <v>14</v>
      </c>
      <c r="AU1034" s="220" t="s">
        <v>62</v>
      </c>
    </row>
    <row r="1035" spans="1:47">
      <c r="A1035" s="220">
        <v>1034</v>
      </c>
      <c r="B1035" s="253" t="s">
        <v>6836</v>
      </c>
      <c r="C1035" s="253" t="s">
        <v>1382</v>
      </c>
      <c r="D1035" s="253">
        <v>2024</v>
      </c>
      <c r="E1035" s="253" t="s">
        <v>661</v>
      </c>
      <c r="F1035" s="253" t="s">
        <v>2213</v>
      </c>
      <c r="G1035" s="253" t="s">
        <v>5620</v>
      </c>
      <c r="H1035" s="253" t="s">
        <v>5621</v>
      </c>
      <c r="I1035" s="253" t="s">
        <v>935</v>
      </c>
      <c r="J1035" s="253">
        <v>21</v>
      </c>
      <c r="K1035" s="253" t="s">
        <v>62</v>
      </c>
      <c r="L1035" s="253" t="s">
        <v>62</v>
      </c>
      <c r="M1035" s="253" t="s">
        <v>62</v>
      </c>
      <c r="N1035" s="253" t="s">
        <v>62</v>
      </c>
      <c r="O1035" s="253" t="s">
        <v>57</v>
      </c>
      <c r="P1035" s="270" t="s">
        <v>57</v>
      </c>
      <c r="Q1035" s="270" t="s">
        <v>57</v>
      </c>
      <c r="R1035" s="270" t="s">
        <v>57</v>
      </c>
      <c r="S1035" s="270" t="s">
        <v>62</v>
      </c>
      <c r="T1035" s="270" t="s">
        <v>57</v>
      </c>
      <c r="U1035" s="253" t="s">
        <v>62</v>
      </c>
      <c r="V1035" s="253" t="s">
        <v>57</v>
      </c>
      <c r="W1035" s="253" t="s">
        <v>62</v>
      </c>
      <c r="X1035" s="253" t="s">
        <v>57</v>
      </c>
      <c r="Y1035" s="253" t="s">
        <v>57</v>
      </c>
      <c r="Z1035" s="253" t="s">
        <v>5622</v>
      </c>
      <c r="AA1035" s="253" t="s">
        <v>62</v>
      </c>
      <c r="AB1035" s="253" t="s">
        <v>62</v>
      </c>
      <c r="AC1035" s="253" t="s">
        <v>57</v>
      </c>
      <c r="AD1035" s="253" t="s">
        <v>2385</v>
      </c>
      <c r="AE1035" s="253" t="s">
        <v>57</v>
      </c>
      <c r="AF1035" s="253"/>
      <c r="AG1035" s="253" t="s">
        <v>56</v>
      </c>
      <c r="AH1035" s="253">
        <v>18</v>
      </c>
      <c r="AI1035" s="253" t="s">
        <v>62</v>
      </c>
      <c r="AJ1035" s="269" t="s">
        <v>2385</v>
      </c>
      <c r="AK1035" s="253" t="s">
        <v>62</v>
      </c>
      <c r="AL1035" s="253" t="s">
        <v>57</v>
      </c>
      <c r="AM1035" s="253" t="s">
        <v>57</v>
      </c>
      <c r="AN1035" s="253" t="s">
        <v>57</v>
      </c>
      <c r="AO1035" s="253" t="s">
        <v>1418</v>
      </c>
      <c r="AP1035" s="253" t="s">
        <v>5623</v>
      </c>
      <c r="AQ1035" s="253">
        <v>436</v>
      </c>
      <c r="AR1035" s="253" t="s">
        <v>57</v>
      </c>
      <c r="AS1035" s="253">
        <v>7</v>
      </c>
      <c r="AT1035" s="253">
        <v>11</v>
      </c>
      <c r="AU1035" s="220" t="s">
        <v>62</v>
      </c>
    </row>
    <row r="1036" spans="1:47">
      <c r="A1036" s="220">
        <v>1035</v>
      </c>
      <c r="B1036" s="253" t="s">
        <v>6836</v>
      </c>
      <c r="C1036" s="253" t="s">
        <v>1382</v>
      </c>
      <c r="D1036" s="253">
        <v>2024</v>
      </c>
      <c r="E1036" s="253" t="s">
        <v>661</v>
      </c>
      <c r="F1036" s="253" t="s">
        <v>5624</v>
      </c>
      <c r="G1036" s="253" t="s">
        <v>5625</v>
      </c>
      <c r="H1036" s="253" t="s">
        <v>5626</v>
      </c>
      <c r="I1036" s="253" t="s">
        <v>935</v>
      </c>
      <c r="J1036" s="253">
        <v>22</v>
      </c>
      <c r="K1036" s="253" t="s">
        <v>62</v>
      </c>
      <c r="L1036" s="253" t="s">
        <v>62</v>
      </c>
      <c r="M1036" s="253" t="s">
        <v>62</v>
      </c>
      <c r="N1036" s="253" t="s">
        <v>62</v>
      </c>
      <c r="O1036" s="253" t="s">
        <v>57</v>
      </c>
      <c r="P1036" s="270" t="s">
        <v>57</v>
      </c>
      <c r="Q1036" s="270" t="s">
        <v>57</v>
      </c>
      <c r="R1036" s="270" t="s">
        <v>57</v>
      </c>
      <c r="S1036" s="270" t="s">
        <v>62</v>
      </c>
      <c r="T1036" s="270" t="s">
        <v>57</v>
      </c>
      <c r="U1036" s="253" t="s">
        <v>62</v>
      </c>
      <c r="V1036" s="253" t="s">
        <v>57</v>
      </c>
      <c r="W1036" s="253" t="s">
        <v>62</v>
      </c>
      <c r="X1036" s="253" t="s">
        <v>57</v>
      </c>
      <c r="Y1036" s="253" t="s">
        <v>57</v>
      </c>
      <c r="Z1036" s="253" t="s">
        <v>5627</v>
      </c>
      <c r="AA1036" s="253" t="s">
        <v>62</v>
      </c>
      <c r="AB1036" s="253" t="s">
        <v>62</v>
      </c>
      <c r="AC1036" s="253" t="s">
        <v>57</v>
      </c>
      <c r="AD1036" s="253" t="s">
        <v>2385</v>
      </c>
      <c r="AE1036" s="253" t="s">
        <v>57</v>
      </c>
      <c r="AF1036" s="253"/>
      <c r="AG1036" s="253" t="s">
        <v>56</v>
      </c>
      <c r="AH1036" s="253">
        <v>71</v>
      </c>
      <c r="AI1036" s="253" t="s">
        <v>62</v>
      </c>
      <c r="AJ1036" s="269" t="s">
        <v>2385</v>
      </c>
      <c r="AK1036" s="253" t="s">
        <v>62</v>
      </c>
      <c r="AL1036" s="253" t="s">
        <v>57</v>
      </c>
      <c r="AM1036" s="253" t="s">
        <v>57</v>
      </c>
      <c r="AN1036" s="253" t="s">
        <v>57</v>
      </c>
      <c r="AO1036" s="253" t="s">
        <v>5628</v>
      </c>
      <c r="AP1036" s="253" t="s">
        <v>5089</v>
      </c>
      <c r="AQ1036" s="253">
        <v>345</v>
      </c>
      <c r="AR1036" s="253" t="s">
        <v>57</v>
      </c>
      <c r="AS1036" s="253">
        <v>46</v>
      </c>
      <c r="AT1036" s="253">
        <v>16</v>
      </c>
      <c r="AU1036" s="220" t="s">
        <v>56</v>
      </c>
    </row>
    <row r="1037" spans="1:47">
      <c r="A1037" s="220">
        <v>1036</v>
      </c>
      <c r="B1037" s="253" t="s">
        <v>6836</v>
      </c>
      <c r="C1037" s="253" t="s">
        <v>1382</v>
      </c>
      <c r="D1037" s="253">
        <v>2024</v>
      </c>
      <c r="E1037" s="253" t="s">
        <v>661</v>
      </c>
      <c r="F1037" s="253" t="s">
        <v>1441</v>
      </c>
      <c r="G1037" s="274" t="s">
        <v>5629</v>
      </c>
      <c r="H1037" s="253" t="s">
        <v>5630</v>
      </c>
      <c r="I1037" s="253" t="s">
        <v>935</v>
      </c>
      <c r="J1037" s="253">
        <v>24</v>
      </c>
      <c r="K1037" s="253" t="s">
        <v>62</v>
      </c>
      <c r="L1037" s="253" t="s">
        <v>62</v>
      </c>
      <c r="M1037" s="253" t="s">
        <v>62</v>
      </c>
      <c r="N1037" s="253" t="s">
        <v>62</v>
      </c>
      <c r="O1037" s="253" t="s">
        <v>57</v>
      </c>
      <c r="P1037" s="270" t="s">
        <v>57</v>
      </c>
      <c r="Q1037" s="270" t="s">
        <v>57</v>
      </c>
      <c r="R1037" s="270" t="s">
        <v>57</v>
      </c>
      <c r="S1037" s="270" t="s">
        <v>56</v>
      </c>
      <c r="T1037" s="270" t="s">
        <v>5631</v>
      </c>
      <c r="U1037" s="253" t="s">
        <v>56</v>
      </c>
      <c r="V1037" s="253" t="s">
        <v>1445</v>
      </c>
      <c r="W1037" s="253" t="s">
        <v>62</v>
      </c>
      <c r="X1037" s="253" t="s">
        <v>57</v>
      </c>
      <c r="Y1037" s="253" t="s">
        <v>57</v>
      </c>
      <c r="Z1037" s="253" t="s">
        <v>1446</v>
      </c>
      <c r="AA1037" s="253" t="s">
        <v>56</v>
      </c>
      <c r="AB1037" s="253" t="s">
        <v>56</v>
      </c>
      <c r="AC1037" s="253" t="s">
        <v>56</v>
      </c>
      <c r="AD1037" s="270" t="s">
        <v>984</v>
      </c>
      <c r="AE1037" s="270" t="s">
        <v>57</v>
      </c>
      <c r="AF1037" s="253"/>
      <c r="AG1037" s="253" t="s">
        <v>56</v>
      </c>
      <c r="AH1037" s="253">
        <v>504</v>
      </c>
      <c r="AI1037" s="253" t="s">
        <v>56</v>
      </c>
      <c r="AJ1037" s="269" t="s">
        <v>4436</v>
      </c>
      <c r="AK1037" s="253" t="s">
        <v>62</v>
      </c>
      <c r="AL1037" s="253" t="s">
        <v>57</v>
      </c>
      <c r="AM1037" s="253" t="s">
        <v>57</v>
      </c>
      <c r="AN1037" s="253" t="s">
        <v>57</v>
      </c>
      <c r="AO1037" s="253" t="s">
        <v>714</v>
      </c>
      <c r="AP1037" s="253" t="s">
        <v>5505</v>
      </c>
      <c r="AQ1037" s="253">
        <v>283</v>
      </c>
      <c r="AR1037" s="253" t="s">
        <v>57</v>
      </c>
      <c r="AS1037" s="253">
        <v>504</v>
      </c>
      <c r="AT1037" s="253" t="s">
        <v>57</v>
      </c>
      <c r="AU1037" s="220" t="str">
        <f>IF(OR(AB1037="NA"), "NA", IF(OR(AB1037="Yes", AB1037="yes"), "No", IF(AND(I1037="Original", AB1037="No"), "?", "")))</f>
        <v>No</v>
      </c>
    </row>
    <row r="1038" spans="1:47">
      <c r="A1038" s="220">
        <v>1037</v>
      </c>
      <c r="B1038" s="253" t="s">
        <v>6836</v>
      </c>
      <c r="C1038" s="253" t="s">
        <v>1382</v>
      </c>
      <c r="D1038" s="253">
        <v>2024</v>
      </c>
      <c r="E1038" s="253" t="s">
        <v>661</v>
      </c>
      <c r="F1038" s="253" t="s">
        <v>5632</v>
      </c>
      <c r="G1038" s="253" t="s">
        <v>5633</v>
      </c>
      <c r="H1038" s="253" t="s">
        <v>5634</v>
      </c>
      <c r="I1038" s="253" t="s">
        <v>935</v>
      </c>
      <c r="J1038" s="253">
        <v>13</v>
      </c>
      <c r="K1038" s="253" t="s">
        <v>62</v>
      </c>
      <c r="L1038" s="253" t="s">
        <v>62</v>
      </c>
      <c r="M1038" s="253" t="s">
        <v>62</v>
      </c>
      <c r="N1038" s="253" t="s">
        <v>62</v>
      </c>
      <c r="O1038" s="253" t="s">
        <v>57</v>
      </c>
      <c r="P1038" s="270" t="s">
        <v>57</v>
      </c>
      <c r="Q1038" s="270" t="s">
        <v>57</v>
      </c>
      <c r="R1038" s="270" t="s">
        <v>57</v>
      </c>
      <c r="S1038" s="270" t="s">
        <v>56</v>
      </c>
      <c r="T1038" s="270" t="s">
        <v>5635</v>
      </c>
      <c r="U1038" s="253" t="s">
        <v>62</v>
      </c>
      <c r="V1038" s="253" t="s">
        <v>57</v>
      </c>
      <c r="W1038" s="253" t="s">
        <v>62</v>
      </c>
      <c r="X1038" s="253" t="s">
        <v>57</v>
      </c>
      <c r="Y1038" s="253" t="s">
        <v>57</v>
      </c>
      <c r="Z1038" s="253" t="s">
        <v>5636</v>
      </c>
      <c r="AA1038" s="270" t="s">
        <v>56</v>
      </c>
      <c r="AB1038" s="253" t="s">
        <v>56</v>
      </c>
      <c r="AC1038" s="253" t="s">
        <v>56</v>
      </c>
      <c r="AD1038" s="253" t="s">
        <v>2373</v>
      </c>
      <c r="AE1038" s="253" t="s">
        <v>5637</v>
      </c>
      <c r="AF1038" s="253" t="s">
        <v>1199</v>
      </c>
      <c r="AG1038" s="253" t="s">
        <v>56</v>
      </c>
      <c r="AH1038" s="253">
        <v>53</v>
      </c>
      <c r="AI1038" s="270" t="s">
        <v>56</v>
      </c>
      <c r="AJ1038" s="270" t="s">
        <v>174</v>
      </c>
      <c r="AK1038" s="253" t="s">
        <v>62</v>
      </c>
      <c r="AL1038" s="253" t="s">
        <v>57</v>
      </c>
      <c r="AM1038" s="253" t="s">
        <v>57</v>
      </c>
      <c r="AN1038" s="253" t="s">
        <v>57</v>
      </c>
      <c r="AO1038" s="253" t="s">
        <v>5521</v>
      </c>
      <c r="AP1038" s="253" t="s">
        <v>5573</v>
      </c>
      <c r="AQ1038" s="253">
        <v>442</v>
      </c>
      <c r="AR1038" s="253" t="s">
        <v>57</v>
      </c>
      <c r="AS1038" s="253">
        <v>18</v>
      </c>
      <c r="AT1038" s="253">
        <v>35</v>
      </c>
      <c r="AU1038" s="220" t="str">
        <f>IF(OR(AB1038="NA"), "NA", IF(OR(AB1038="Yes", AB1038="yes"), "No", IF(AND(I1038="Original", AB1038="No"), "?", "")))</f>
        <v>No</v>
      </c>
    </row>
    <row r="1039" spans="1:47">
      <c r="A1039" s="220">
        <v>1038</v>
      </c>
      <c r="B1039" s="253" t="s">
        <v>6836</v>
      </c>
      <c r="C1039" s="253" t="s">
        <v>1382</v>
      </c>
      <c r="D1039" s="253">
        <v>2024</v>
      </c>
      <c r="E1039" s="253" t="s">
        <v>661</v>
      </c>
      <c r="F1039" s="253" t="s">
        <v>57</v>
      </c>
      <c r="G1039" s="253" t="s">
        <v>5638</v>
      </c>
      <c r="H1039" s="253" t="s">
        <v>5639</v>
      </c>
      <c r="I1039" s="253" t="s">
        <v>2597</v>
      </c>
      <c r="J1039" s="253">
        <v>25</v>
      </c>
      <c r="K1039" s="253" t="s">
        <v>57</v>
      </c>
      <c r="L1039" s="253" t="s">
        <v>57</v>
      </c>
      <c r="M1039" s="253" t="s">
        <v>57</v>
      </c>
      <c r="N1039" s="253" t="s">
        <v>57</v>
      </c>
      <c r="O1039" s="253" t="s">
        <v>57</v>
      </c>
      <c r="P1039" s="270" t="s">
        <v>57</v>
      </c>
      <c r="Q1039" s="270" t="s">
        <v>57</v>
      </c>
      <c r="R1039" s="270" t="s">
        <v>57</v>
      </c>
      <c r="S1039" s="270" t="s">
        <v>57</v>
      </c>
      <c r="T1039" s="270" t="s">
        <v>57</v>
      </c>
      <c r="U1039" s="253" t="s">
        <v>57</v>
      </c>
      <c r="V1039" s="253" t="s">
        <v>57</v>
      </c>
      <c r="W1039" s="253" t="s">
        <v>57</v>
      </c>
      <c r="X1039" s="253" t="s">
        <v>57</v>
      </c>
      <c r="Y1039" s="253" t="s">
        <v>57</v>
      </c>
      <c r="Z1039" s="253" t="s">
        <v>57</v>
      </c>
      <c r="AA1039" s="253" t="s">
        <v>57</v>
      </c>
      <c r="AB1039" s="253" t="s">
        <v>57</v>
      </c>
      <c r="AC1039" s="253" t="s">
        <v>57</v>
      </c>
      <c r="AD1039" s="253" t="s">
        <v>2385</v>
      </c>
      <c r="AE1039" s="253" t="s">
        <v>57</v>
      </c>
      <c r="AF1039" s="253"/>
      <c r="AG1039" s="253" t="s">
        <v>57</v>
      </c>
      <c r="AH1039" s="253" t="s">
        <v>57</v>
      </c>
      <c r="AI1039" s="253" t="s">
        <v>57</v>
      </c>
      <c r="AJ1039" s="269" t="s">
        <v>2385</v>
      </c>
      <c r="AK1039" s="253" t="s">
        <v>57</v>
      </c>
      <c r="AL1039" s="253" t="s">
        <v>57</v>
      </c>
      <c r="AM1039" s="253" t="s">
        <v>57</v>
      </c>
      <c r="AN1039" s="253" t="s">
        <v>57</v>
      </c>
      <c r="AO1039" s="264" t="s">
        <v>57</v>
      </c>
      <c r="AP1039" s="253" t="s">
        <v>5640</v>
      </c>
      <c r="AQ1039" s="253" t="s">
        <v>57</v>
      </c>
      <c r="AR1039" s="253" t="s">
        <v>57</v>
      </c>
      <c r="AS1039" s="253" t="s">
        <v>57</v>
      </c>
      <c r="AT1039" s="253" t="s">
        <v>57</v>
      </c>
      <c r="AU1039" s="220" t="str">
        <f>IF(OR(AB1039="NA"), "NA", IF(OR(AB1039="Yes", AB1039="yes"), "No", IF(AND(I1039="Original", AB1039="No"), "?", "")))</f>
        <v>NA</v>
      </c>
    </row>
    <row r="1040" spans="1:47">
      <c r="A1040" s="220">
        <v>1039</v>
      </c>
      <c r="B1040" s="253" t="s">
        <v>6836</v>
      </c>
      <c r="C1040" s="253" t="s">
        <v>1382</v>
      </c>
      <c r="D1040" s="253">
        <v>2024</v>
      </c>
      <c r="E1040" s="253" t="s">
        <v>368</v>
      </c>
      <c r="F1040" s="253" t="s">
        <v>5641</v>
      </c>
      <c r="G1040" s="253" t="s">
        <v>5642</v>
      </c>
      <c r="H1040" s="253" t="s">
        <v>5643</v>
      </c>
      <c r="I1040" s="253" t="s">
        <v>935</v>
      </c>
      <c r="J1040" s="253">
        <v>4</v>
      </c>
      <c r="K1040" s="253" t="s">
        <v>62</v>
      </c>
      <c r="L1040" s="253" t="s">
        <v>62</v>
      </c>
      <c r="M1040" s="253" t="s">
        <v>62</v>
      </c>
      <c r="N1040" s="253" t="s">
        <v>62</v>
      </c>
      <c r="O1040" s="253" t="s">
        <v>57</v>
      </c>
      <c r="P1040" s="270" t="s">
        <v>57</v>
      </c>
      <c r="Q1040" s="270" t="s">
        <v>57</v>
      </c>
      <c r="R1040" s="270" t="s">
        <v>57</v>
      </c>
      <c r="S1040" s="270" t="s">
        <v>62</v>
      </c>
      <c r="T1040" s="270" t="s">
        <v>57</v>
      </c>
      <c r="U1040" s="253" t="s">
        <v>56</v>
      </c>
      <c r="V1040" s="253" t="s">
        <v>5644</v>
      </c>
      <c r="W1040" s="253" t="s">
        <v>56</v>
      </c>
      <c r="X1040" s="253" t="s">
        <v>5645</v>
      </c>
      <c r="Y1040" s="253" t="s">
        <v>62</v>
      </c>
      <c r="Z1040" s="253" t="s">
        <v>5646</v>
      </c>
      <c r="AA1040" s="253" t="s">
        <v>62</v>
      </c>
      <c r="AB1040" s="253" t="s">
        <v>62</v>
      </c>
      <c r="AC1040" s="253" t="s">
        <v>57</v>
      </c>
      <c r="AD1040" s="253" t="s">
        <v>2385</v>
      </c>
      <c r="AE1040" s="253" t="s">
        <v>57</v>
      </c>
      <c r="AF1040" s="253"/>
      <c r="AG1040" s="253" t="s">
        <v>56</v>
      </c>
      <c r="AH1040" s="253">
        <v>28</v>
      </c>
      <c r="AI1040" s="270" t="s">
        <v>56</v>
      </c>
      <c r="AJ1040" s="270" t="s">
        <v>4436</v>
      </c>
      <c r="AK1040" s="253" t="s">
        <v>62</v>
      </c>
      <c r="AL1040" s="253" t="s">
        <v>57</v>
      </c>
      <c r="AM1040" s="253" t="s">
        <v>57</v>
      </c>
      <c r="AN1040" s="253" t="s">
        <v>57</v>
      </c>
      <c r="AO1040" s="253" t="s">
        <v>5647</v>
      </c>
      <c r="AP1040" s="253" t="s">
        <v>5648</v>
      </c>
      <c r="AQ1040" s="253">
        <v>171</v>
      </c>
      <c r="AR1040" s="253" t="s">
        <v>57</v>
      </c>
      <c r="AS1040" s="253">
        <v>20</v>
      </c>
      <c r="AT1040" s="253">
        <v>8</v>
      </c>
      <c r="AU1040" s="253" t="s">
        <v>56</v>
      </c>
    </row>
    <row r="1041" spans="1:47">
      <c r="A1041" s="220">
        <v>1040</v>
      </c>
      <c r="B1041" s="253" t="s">
        <v>6836</v>
      </c>
      <c r="C1041" s="253" t="s">
        <v>1382</v>
      </c>
      <c r="D1041" s="253">
        <v>2024</v>
      </c>
      <c r="E1041" s="253" t="s">
        <v>368</v>
      </c>
      <c r="F1041" s="253" t="s">
        <v>5649</v>
      </c>
      <c r="G1041" s="253" t="s">
        <v>5650</v>
      </c>
      <c r="H1041" s="253" t="s">
        <v>5651</v>
      </c>
      <c r="I1041" s="253" t="s">
        <v>929</v>
      </c>
      <c r="J1041" s="253">
        <v>7</v>
      </c>
      <c r="K1041" s="253" t="s">
        <v>56</v>
      </c>
      <c r="L1041" s="253" t="s">
        <v>56</v>
      </c>
      <c r="M1041" s="253" t="s">
        <v>57</v>
      </c>
      <c r="N1041" s="253" t="s">
        <v>57</v>
      </c>
      <c r="O1041" s="253" t="s">
        <v>57</v>
      </c>
      <c r="P1041" s="270" t="s">
        <v>57</v>
      </c>
      <c r="Q1041" s="270" t="s">
        <v>57</v>
      </c>
      <c r="R1041" s="270" t="s">
        <v>57</v>
      </c>
      <c r="S1041" s="270" t="s">
        <v>57</v>
      </c>
      <c r="T1041" s="270" t="s">
        <v>57</v>
      </c>
      <c r="U1041" s="253" t="s">
        <v>57</v>
      </c>
      <c r="V1041" s="253" t="s">
        <v>57</v>
      </c>
      <c r="W1041" s="253" t="s">
        <v>57</v>
      </c>
      <c r="X1041" s="253" t="s">
        <v>57</v>
      </c>
      <c r="Y1041" s="253" t="s">
        <v>57</v>
      </c>
      <c r="Z1041" s="253" t="s">
        <v>5652</v>
      </c>
      <c r="AA1041" s="253" t="s">
        <v>57</v>
      </c>
      <c r="AB1041" s="253" t="s">
        <v>57</v>
      </c>
      <c r="AC1041" s="253" t="s">
        <v>57</v>
      </c>
      <c r="AD1041" s="253" t="s">
        <v>2385</v>
      </c>
      <c r="AE1041" s="253" t="s">
        <v>57</v>
      </c>
      <c r="AF1041" s="253"/>
      <c r="AG1041" s="253" t="s">
        <v>57</v>
      </c>
      <c r="AH1041" s="253" t="s">
        <v>57</v>
      </c>
      <c r="AI1041" s="253" t="s">
        <v>57</v>
      </c>
      <c r="AJ1041" s="269" t="s">
        <v>2385</v>
      </c>
      <c r="AK1041" s="253" t="s">
        <v>57</v>
      </c>
      <c r="AL1041" s="253" t="s">
        <v>57</v>
      </c>
      <c r="AM1041" s="253" t="s">
        <v>57</v>
      </c>
      <c r="AN1041" s="253" t="s">
        <v>57</v>
      </c>
      <c r="AO1041" s="253" t="s">
        <v>5653</v>
      </c>
      <c r="AP1041" s="253" t="s">
        <v>5654</v>
      </c>
      <c r="AQ1041" s="253">
        <v>234</v>
      </c>
      <c r="AR1041" s="253" t="s">
        <v>57</v>
      </c>
      <c r="AS1041" s="253" t="s">
        <v>57</v>
      </c>
      <c r="AT1041" s="253" t="s">
        <v>57</v>
      </c>
      <c r="AU1041" s="220" t="str">
        <f>IF(OR(AB1041="NA"), "NA", IF(OR(AB1041="Yes", AB1041="yes"), "No", IF(AND(I1041="Original", AB1041="No"), "?", "")))</f>
        <v>NA</v>
      </c>
    </row>
    <row r="1042" spans="1:47">
      <c r="A1042" s="220">
        <v>1041</v>
      </c>
      <c r="B1042" s="253" t="s">
        <v>6836</v>
      </c>
      <c r="C1042" s="253" t="s">
        <v>1382</v>
      </c>
      <c r="D1042" s="253">
        <v>2024</v>
      </c>
      <c r="E1042" s="253" t="s">
        <v>368</v>
      </c>
      <c r="F1042" s="253" t="s">
        <v>5655</v>
      </c>
      <c r="G1042" s="253" t="s">
        <v>5656</v>
      </c>
      <c r="H1042" s="253" t="s">
        <v>5657</v>
      </c>
      <c r="I1042" s="253" t="s">
        <v>935</v>
      </c>
      <c r="J1042" s="253">
        <v>9</v>
      </c>
      <c r="K1042" s="253" t="s">
        <v>62</v>
      </c>
      <c r="L1042" s="253" t="s">
        <v>62</v>
      </c>
      <c r="M1042" s="253" t="s">
        <v>62</v>
      </c>
      <c r="N1042" s="253" t="s">
        <v>62</v>
      </c>
      <c r="O1042" s="253" t="s">
        <v>57</v>
      </c>
      <c r="P1042" s="270" t="s">
        <v>57</v>
      </c>
      <c r="Q1042" s="270" t="s">
        <v>57</v>
      </c>
      <c r="R1042" s="270" t="s">
        <v>57</v>
      </c>
      <c r="S1042" s="270" t="s">
        <v>56</v>
      </c>
      <c r="T1042" s="270" t="s">
        <v>5658</v>
      </c>
      <c r="U1042" s="253" t="s">
        <v>62</v>
      </c>
      <c r="V1042" s="253" t="s">
        <v>57</v>
      </c>
      <c r="W1042" s="253" t="s">
        <v>62</v>
      </c>
      <c r="X1042" s="253" t="s">
        <v>57</v>
      </c>
      <c r="Y1042" s="253" t="s">
        <v>57</v>
      </c>
      <c r="Z1042" s="253" t="s">
        <v>5659</v>
      </c>
      <c r="AA1042" s="270" t="s">
        <v>56</v>
      </c>
      <c r="AB1042" s="253" t="s">
        <v>56</v>
      </c>
      <c r="AC1042" s="253" t="s">
        <v>56</v>
      </c>
      <c r="AD1042" s="253" t="s">
        <v>984</v>
      </c>
      <c r="AE1042" s="253" t="s">
        <v>57</v>
      </c>
      <c r="AF1042" s="253"/>
      <c r="AG1042" s="253" t="s">
        <v>56</v>
      </c>
      <c r="AH1042" s="253">
        <v>692</v>
      </c>
      <c r="AI1042" s="253" t="s">
        <v>62</v>
      </c>
      <c r="AJ1042" s="269" t="s">
        <v>2385</v>
      </c>
      <c r="AK1042" s="253" t="s">
        <v>62</v>
      </c>
      <c r="AL1042" s="253" t="s">
        <v>57</v>
      </c>
      <c r="AM1042" s="253" t="s">
        <v>57</v>
      </c>
      <c r="AN1042" s="253" t="s">
        <v>57</v>
      </c>
      <c r="AO1042" s="253" t="s">
        <v>5660</v>
      </c>
      <c r="AP1042" s="253" t="s">
        <v>5661</v>
      </c>
      <c r="AQ1042" s="253">
        <v>210</v>
      </c>
      <c r="AR1042" s="253" t="s">
        <v>57</v>
      </c>
      <c r="AS1042" s="253" t="s">
        <v>57</v>
      </c>
      <c r="AT1042" s="253" t="s">
        <v>57</v>
      </c>
      <c r="AU1042" s="220" t="str">
        <f>IF(OR(AB1042="NA"), "NA", IF(OR(AB1042="Yes", AB1042="yes"), "No", IF(AND(I1042="Original", AB1042="No"), "?", "")))</f>
        <v>No</v>
      </c>
    </row>
    <row r="1043" spans="1:47">
      <c r="A1043" s="220">
        <v>1042</v>
      </c>
      <c r="B1043" s="253" t="s">
        <v>6836</v>
      </c>
      <c r="C1043" s="253" t="s">
        <v>1382</v>
      </c>
      <c r="D1043" s="253">
        <v>2024</v>
      </c>
      <c r="E1043" s="253" t="s">
        <v>368</v>
      </c>
      <c r="F1043" s="253" t="s">
        <v>5662</v>
      </c>
      <c r="G1043" s="253" t="s">
        <v>5663</v>
      </c>
      <c r="H1043" s="253" t="s">
        <v>5664</v>
      </c>
      <c r="I1043" s="253" t="s">
        <v>929</v>
      </c>
      <c r="J1043" s="253">
        <v>14</v>
      </c>
      <c r="K1043" s="253" t="s">
        <v>56</v>
      </c>
      <c r="L1043" s="253" t="s">
        <v>56</v>
      </c>
      <c r="M1043" s="253" t="s">
        <v>57</v>
      </c>
      <c r="N1043" s="253" t="s">
        <v>57</v>
      </c>
      <c r="O1043" s="253" t="s">
        <v>57</v>
      </c>
      <c r="P1043" s="270" t="s">
        <v>57</v>
      </c>
      <c r="Q1043" s="270" t="s">
        <v>57</v>
      </c>
      <c r="R1043" s="270" t="s">
        <v>57</v>
      </c>
      <c r="S1043" s="270" t="s">
        <v>57</v>
      </c>
      <c r="T1043" s="270" t="s">
        <v>57</v>
      </c>
      <c r="U1043" s="253" t="s">
        <v>57</v>
      </c>
      <c r="V1043" s="253" t="s">
        <v>57</v>
      </c>
      <c r="W1043" s="253" t="s">
        <v>57</v>
      </c>
      <c r="X1043" s="253" t="s">
        <v>57</v>
      </c>
      <c r="Y1043" s="253" t="s">
        <v>57</v>
      </c>
      <c r="Z1043" s="253" t="s">
        <v>5665</v>
      </c>
      <c r="AA1043" s="253" t="s">
        <v>57</v>
      </c>
      <c r="AB1043" s="253" t="s">
        <v>57</v>
      </c>
      <c r="AC1043" s="253" t="s">
        <v>57</v>
      </c>
      <c r="AD1043" s="253" t="s">
        <v>2385</v>
      </c>
      <c r="AE1043" s="253" t="s">
        <v>57</v>
      </c>
      <c r="AF1043" s="253"/>
      <c r="AG1043" s="253" t="s">
        <v>57</v>
      </c>
      <c r="AH1043" s="253" t="s">
        <v>57</v>
      </c>
      <c r="AI1043" s="253" t="s">
        <v>57</v>
      </c>
      <c r="AJ1043" s="269" t="s">
        <v>2385</v>
      </c>
      <c r="AK1043" s="253" t="s">
        <v>57</v>
      </c>
      <c r="AL1043" s="253" t="s">
        <v>57</v>
      </c>
      <c r="AM1043" s="253" t="s">
        <v>57</v>
      </c>
      <c r="AN1043" s="253" t="s">
        <v>57</v>
      </c>
      <c r="AO1043" s="253" t="s">
        <v>223</v>
      </c>
      <c r="AP1043" s="253" t="s">
        <v>5582</v>
      </c>
      <c r="AQ1043" s="253">
        <v>315</v>
      </c>
      <c r="AR1043" s="253" t="s">
        <v>57</v>
      </c>
      <c r="AS1043" s="253" t="s">
        <v>57</v>
      </c>
      <c r="AT1043" s="253" t="s">
        <v>57</v>
      </c>
      <c r="AU1043" s="220" t="str">
        <f>IF(OR(AB1043="NA"), "NA", IF(OR(AB1043="Yes", AB1043="yes"), "No", IF(AND(I1043="Original", AB1043="No"), "?", "")))</f>
        <v>NA</v>
      </c>
    </row>
    <row r="1044" spans="1:47">
      <c r="A1044" s="220">
        <v>1043</v>
      </c>
      <c r="B1044" s="253" t="s">
        <v>6836</v>
      </c>
      <c r="C1044" s="253" t="s">
        <v>1382</v>
      </c>
      <c r="D1044" s="253">
        <v>2024</v>
      </c>
      <c r="E1044" s="253" t="s">
        <v>368</v>
      </c>
      <c r="F1044" s="253" t="s">
        <v>5666</v>
      </c>
      <c r="G1044" s="253" t="s">
        <v>5667</v>
      </c>
      <c r="H1044" s="253" t="s">
        <v>5668</v>
      </c>
      <c r="I1044" s="253" t="s">
        <v>929</v>
      </c>
      <c r="J1044" s="253">
        <v>14</v>
      </c>
      <c r="K1044" s="253" t="s">
        <v>56</v>
      </c>
      <c r="L1044" s="253" t="s">
        <v>56</v>
      </c>
      <c r="M1044" s="253" t="s">
        <v>57</v>
      </c>
      <c r="N1044" s="253" t="s">
        <v>57</v>
      </c>
      <c r="O1044" s="253" t="s">
        <v>57</v>
      </c>
      <c r="P1044" s="270" t="s">
        <v>57</v>
      </c>
      <c r="Q1044" s="270" t="s">
        <v>57</v>
      </c>
      <c r="R1044" s="270" t="s">
        <v>57</v>
      </c>
      <c r="S1044" s="270" t="s">
        <v>57</v>
      </c>
      <c r="T1044" s="270" t="s">
        <v>57</v>
      </c>
      <c r="U1044" s="253" t="s">
        <v>57</v>
      </c>
      <c r="V1044" s="253" t="s">
        <v>57</v>
      </c>
      <c r="W1044" s="253" t="s">
        <v>57</v>
      </c>
      <c r="X1044" s="253" t="s">
        <v>57</v>
      </c>
      <c r="Y1044" s="253" t="s">
        <v>57</v>
      </c>
      <c r="Z1044" s="258" t="s">
        <v>5669</v>
      </c>
      <c r="AA1044" s="253" t="s">
        <v>57</v>
      </c>
      <c r="AB1044" s="253" t="s">
        <v>57</v>
      </c>
      <c r="AC1044" s="253" t="s">
        <v>57</v>
      </c>
      <c r="AD1044" s="253" t="s">
        <v>2385</v>
      </c>
      <c r="AE1044" s="253" t="s">
        <v>57</v>
      </c>
      <c r="AF1044" s="253"/>
      <c r="AG1044" s="253" t="s">
        <v>57</v>
      </c>
      <c r="AH1044" s="253" t="s">
        <v>57</v>
      </c>
      <c r="AI1044" s="253" t="s">
        <v>57</v>
      </c>
      <c r="AJ1044" s="269" t="s">
        <v>2385</v>
      </c>
      <c r="AK1044" s="253" t="s">
        <v>57</v>
      </c>
      <c r="AL1044" s="253" t="s">
        <v>57</v>
      </c>
      <c r="AM1044" s="253" t="s">
        <v>57</v>
      </c>
      <c r="AN1044" s="253" t="s">
        <v>57</v>
      </c>
      <c r="AO1044" s="253" t="s">
        <v>197</v>
      </c>
      <c r="AP1044" s="253" t="s">
        <v>5670</v>
      </c>
      <c r="AQ1044" s="253">
        <v>261</v>
      </c>
      <c r="AR1044" s="253" t="s">
        <v>57</v>
      </c>
      <c r="AS1044" s="253" t="s">
        <v>57</v>
      </c>
      <c r="AT1044" s="253" t="s">
        <v>57</v>
      </c>
      <c r="AU1044" s="220" t="str">
        <f>IF(OR(AB1044="NA"), "NA", IF(OR(AB1044="Yes", AB1044="yes"), "No", IF(AND(I1044="Original", AB1044="No"), "?", "")))</f>
        <v>NA</v>
      </c>
    </row>
    <row r="1045" spans="1:47">
      <c r="A1045" s="220">
        <v>1044</v>
      </c>
      <c r="B1045" s="253" t="s">
        <v>6836</v>
      </c>
      <c r="C1045" s="253" t="s">
        <v>1382</v>
      </c>
      <c r="D1045" s="253">
        <v>2024</v>
      </c>
      <c r="E1045" s="253" t="s">
        <v>368</v>
      </c>
      <c r="F1045" s="253" t="s">
        <v>5671</v>
      </c>
      <c r="G1045" s="253" t="s">
        <v>5672</v>
      </c>
      <c r="H1045" s="253" t="s">
        <v>5673</v>
      </c>
      <c r="I1045" s="253" t="s">
        <v>935</v>
      </c>
      <c r="J1045" s="253">
        <v>15</v>
      </c>
      <c r="K1045" s="253" t="s">
        <v>62</v>
      </c>
      <c r="L1045" s="253" t="s">
        <v>62</v>
      </c>
      <c r="M1045" s="253" t="s">
        <v>62</v>
      </c>
      <c r="N1045" s="253" t="s">
        <v>62</v>
      </c>
      <c r="O1045" s="253" t="s">
        <v>57</v>
      </c>
      <c r="P1045" s="270" t="s">
        <v>57</v>
      </c>
      <c r="Q1045" s="270" t="s">
        <v>57</v>
      </c>
      <c r="R1045" s="270" t="s">
        <v>57</v>
      </c>
      <c r="S1045" s="270" t="s">
        <v>62</v>
      </c>
      <c r="T1045" s="270" t="s">
        <v>57</v>
      </c>
      <c r="U1045" s="253" t="s">
        <v>62</v>
      </c>
      <c r="V1045" s="253" t="s">
        <v>57</v>
      </c>
      <c r="W1045" s="253" t="s">
        <v>62</v>
      </c>
      <c r="X1045" s="253" t="s">
        <v>57</v>
      </c>
      <c r="Y1045" s="253" t="s">
        <v>57</v>
      </c>
      <c r="Z1045" s="258" t="s">
        <v>5674</v>
      </c>
      <c r="AA1045" s="253" t="s">
        <v>62</v>
      </c>
      <c r="AB1045" s="253" t="s">
        <v>62</v>
      </c>
      <c r="AC1045" s="253" t="s">
        <v>57</v>
      </c>
      <c r="AD1045" s="253" t="s">
        <v>2385</v>
      </c>
      <c r="AE1045" s="253" t="s">
        <v>57</v>
      </c>
      <c r="AF1045" s="253"/>
      <c r="AG1045" s="270" t="s">
        <v>56</v>
      </c>
      <c r="AH1045" s="270">
        <v>10</v>
      </c>
      <c r="AI1045" s="270" t="s">
        <v>62</v>
      </c>
      <c r="AJ1045" s="270" t="s">
        <v>2385</v>
      </c>
      <c r="AK1045" s="253" t="s">
        <v>62</v>
      </c>
      <c r="AL1045" s="253" t="s">
        <v>57</v>
      </c>
      <c r="AM1045" s="253" t="s">
        <v>57</v>
      </c>
      <c r="AN1045" s="253" t="s">
        <v>57</v>
      </c>
      <c r="AO1045" s="253" t="s">
        <v>1879</v>
      </c>
      <c r="AP1045" s="253" t="s">
        <v>5675</v>
      </c>
      <c r="AQ1045" s="253">
        <v>289</v>
      </c>
      <c r="AR1045" s="253" t="s">
        <v>57</v>
      </c>
      <c r="AS1045" s="253" t="s">
        <v>57</v>
      </c>
      <c r="AT1045" s="253" t="s">
        <v>57</v>
      </c>
      <c r="AU1045" s="253" t="s">
        <v>56</v>
      </c>
    </row>
    <row r="1046" spans="1:47">
      <c r="A1046" s="220">
        <v>1045</v>
      </c>
      <c r="B1046" s="253" t="s">
        <v>6836</v>
      </c>
      <c r="C1046" s="253" t="s">
        <v>1382</v>
      </c>
      <c r="D1046" s="253">
        <v>2024</v>
      </c>
      <c r="E1046" s="253" t="s">
        <v>368</v>
      </c>
      <c r="F1046" s="253" t="s">
        <v>5676</v>
      </c>
      <c r="G1046" s="271" t="s">
        <v>5677</v>
      </c>
      <c r="H1046" s="253" t="s">
        <v>5678</v>
      </c>
      <c r="I1046" s="253" t="s">
        <v>935</v>
      </c>
      <c r="J1046" s="253">
        <v>15</v>
      </c>
      <c r="K1046" s="253" t="s">
        <v>62</v>
      </c>
      <c r="L1046" s="253" t="s">
        <v>62</v>
      </c>
      <c r="M1046" s="253" t="s">
        <v>62</v>
      </c>
      <c r="N1046" s="253" t="s">
        <v>62</v>
      </c>
      <c r="O1046" s="253" t="s">
        <v>57</v>
      </c>
      <c r="P1046" s="270" t="s">
        <v>57</v>
      </c>
      <c r="Q1046" s="270" t="s">
        <v>57</v>
      </c>
      <c r="R1046" s="270" t="s">
        <v>57</v>
      </c>
      <c r="S1046" s="270" t="s">
        <v>62</v>
      </c>
      <c r="T1046" s="270" t="s">
        <v>57</v>
      </c>
      <c r="U1046" s="253" t="s">
        <v>62</v>
      </c>
      <c r="V1046" s="253" t="s">
        <v>57</v>
      </c>
      <c r="W1046" s="253" t="s">
        <v>62</v>
      </c>
      <c r="X1046" s="253" t="s">
        <v>57</v>
      </c>
      <c r="Y1046" s="253" t="s">
        <v>57</v>
      </c>
      <c r="Z1046" s="258" t="s">
        <v>5679</v>
      </c>
      <c r="AA1046" s="253" t="s">
        <v>62</v>
      </c>
      <c r="AB1046" s="253" t="s">
        <v>62</v>
      </c>
      <c r="AC1046" s="253" t="s">
        <v>57</v>
      </c>
      <c r="AD1046" s="253" t="s">
        <v>2385</v>
      </c>
      <c r="AE1046" s="253" t="s">
        <v>57</v>
      </c>
      <c r="AF1046" s="253"/>
      <c r="AG1046" s="253" t="s">
        <v>56</v>
      </c>
      <c r="AH1046" s="270">
        <v>17</v>
      </c>
      <c r="AI1046" s="253" t="s">
        <v>62</v>
      </c>
      <c r="AJ1046" s="269" t="s">
        <v>2385</v>
      </c>
      <c r="AK1046" s="253" t="s">
        <v>62</v>
      </c>
      <c r="AL1046" s="253" t="s">
        <v>57</v>
      </c>
      <c r="AM1046" s="253" t="s">
        <v>57</v>
      </c>
      <c r="AN1046" s="253" t="s">
        <v>57</v>
      </c>
      <c r="AO1046" s="253" t="s">
        <v>166</v>
      </c>
      <c r="AP1046" s="253" t="s">
        <v>5089</v>
      </c>
      <c r="AQ1046" s="253">
        <v>442</v>
      </c>
      <c r="AR1046" s="253" t="s">
        <v>57</v>
      </c>
      <c r="AS1046" s="270">
        <v>11</v>
      </c>
      <c r="AT1046" s="270">
        <v>6</v>
      </c>
      <c r="AU1046" s="253" t="s">
        <v>56</v>
      </c>
    </row>
    <row r="1047" spans="1:47">
      <c r="A1047" s="220">
        <v>1046</v>
      </c>
      <c r="B1047" s="253" t="s">
        <v>6836</v>
      </c>
      <c r="C1047" s="253" t="s">
        <v>1382</v>
      </c>
      <c r="D1047" s="253">
        <v>2024</v>
      </c>
      <c r="E1047" s="253" t="s">
        <v>368</v>
      </c>
      <c r="F1047" s="253" t="s">
        <v>5680</v>
      </c>
      <c r="G1047" s="253" t="s">
        <v>5681</v>
      </c>
      <c r="H1047" s="253" t="s">
        <v>5682</v>
      </c>
      <c r="I1047" s="253" t="s">
        <v>935</v>
      </c>
      <c r="J1047" s="253">
        <v>19</v>
      </c>
      <c r="K1047" s="253" t="s">
        <v>62</v>
      </c>
      <c r="L1047" s="253" t="s">
        <v>62</v>
      </c>
      <c r="M1047" s="253" t="s">
        <v>62</v>
      </c>
      <c r="N1047" s="253" t="s">
        <v>56</v>
      </c>
      <c r="O1047" s="253">
        <v>1</v>
      </c>
      <c r="P1047" s="270" t="s">
        <v>438</v>
      </c>
      <c r="Q1047" s="270" t="s">
        <v>5683</v>
      </c>
      <c r="R1047" s="270" t="s">
        <v>5684</v>
      </c>
      <c r="S1047" s="270" t="s">
        <v>56</v>
      </c>
      <c r="T1047" s="270" t="s">
        <v>5685</v>
      </c>
      <c r="U1047" s="253" t="s">
        <v>62</v>
      </c>
      <c r="V1047" s="253" t="s">
        <v>57</v>
      </c>
      <c r="W1047" s="253" t="s">
        <v>56</v>
      </c>
      <c r="X1047" s="253" t="s">
        <v>5686</v>
      </c>
      <c r="Y1047" s="253" t="s">
        <v>62</v>
      </c>
      <c r="Z1047" s="258" t="s">
        <v>5687</v>
      </c>
      <c r="AA1047" s="253" t="s">
        <v>56</v>
      </c>
      <c r="AB1047" s="253" t="s">
        <v>56</v>
      </c>
      <c r="AC1047" s="253" t="s">
        <v>56</v>
      </c>
      <c r="AD1047" s="253" t="s">
        <v>962</v>
      </c>
      <c r="AE1047" s="253" t="s">
        <v>3262</v>
      </c>
      <c r="AF1047" s="253"/>
      <c r="AG1047" s="253" t="s">
        <v>56</v>
      </c>
      <c r="AH1047" s="270">
        <v>126</v>
      </c>
      <c r="AI1047" s="253" t="s">
        <v>62</v>
      </c>
      <c r="AJ1047" s="269" t="s">
        <v>2385</v>
      </c>
      <c r="AK1047" s="253" t="s">
        <v>62</v>
      </c>
      <c r="AL1047" s="253" t="s">
        <v>57</v>
      </c>
      <c r="AM1047" s="253" t="s">
        <v>57</v>
      </c>
      <c r="AN1047" s="253" t="s">
        <v>57</v>
      </c>
      <c r="AO1047" s="253" t="s">
        <v>87</v>
      </c>
      <c r="AP1047" s="253" t="s">
        <v>5089</v>
      </c>
      <c r="AQ1047" s="253">
        <v>502</v>
      </c>
      <c r="AR1047" s="253" t="s">
        <v>57</v>
      </c>
      <c r="AS1047" s="253" t="s">
        <v>57</v>
      </c>
      <c r="AT1047" s="253" t="s">
        <v>57</v>
      </c>
      <c r="AU1047" s="220" t="str">
        <f>IF(AB1047="Yes", "No", "")</f>
        <v>No</v>
      </c>
    </row>
    <row r="1048" spans="1:47">
      <c r="A1048" s="220">
        <v>1047</v>
      </c>
      <c r="B1048" s="253" t="s">
        <v>6836</v>
      </c>
      <c r="C1048" s="253" t="s">
        <v>1382</v>
      </c>
      <c r="D1048" s="253">
        <v>2024</v>
      </c>
      <c r="E1048" s="253" t="s">
        <v>368</v>
      </c>
      <c r="F1048" s="253" t="s">
        <v>387</v>
      </c>
      <c r="G1048" s="253" t="s">
        <v>5689</v>
      </c>
      <c r="H1048" s="253" t="s">
        <v>5690</v>
      </c>
      <c r="I1048" s="253" t="s">
        <v>1163</v>
      </c>
      <c r="J1048" s="253">
        <v>22</v>
      </c>
      <c r="K1048" s="253" t="s">
        <v>57</v>
      </c>
      <c r="L1048" s="253" t="s">
        <v>57</v>
      </c>
      <c r="M1048" s="253" t="s">
        <v>57</v>
      </c>
      <c r="N1048" s="253" t="s">
        <v>57</v>
      </c>
      <c r="O1048" s="253" t="s">
        <v>57</v>
      </c>
      <c r="P1048" s="270" t="s">
        <v>57</v>
      </c>
      <c r="Q1048" s="270" t="s">
        <v>57</v>
      </c>
      <c r="R1048" s="270" t="s">
        <v>57</v>
      </c>
      <c r="S1048" s="270" t="s">
        <v>57</v>
      </c>
      <c r="T1048" s="270" t="s">
        <v>57</v>
      </c>
      <c r="U1048" s="253" t="s">
        <v>57</v>
      </c>
      <c r="V1048" s="253" t="s">
        <v>57</v>
      </c>
      <c r="W1048" s="253" t="s">
        <v>57</v>
      </c>
      <c r="X1048" s="253" t="s">
        <v>57</v>
      </c>
      <c r="Y1048" s="253" t="s">
        <v>57</v>
      </c>
      <c r="Z1048" s="253" t="s">
        <v>57</v>
      </c>
      <c r="AA1048" s="253" t="s">
        <v>57</v>
      </c>
      <c r="AB1048" s="253" t="s">
        <v>57</v>
      </c>
      <c r="AC1048" s="253" t="s">
        <v>57</v>
      </c>
      <c r="AD1048" s="253" t="s">
        <v>2385</v>
      </c>
      <c r="AE1048" s="253" t="s">
        <v>57</v>
      </c>
      <c r="AF1048" s="253"/>
      <c r="AG1048" s="253" t="s">
        <v>57</v>
      </c>
      <c r="AH1048" s="253" t="s">
        <v>57</v>
      </c>
      <c r="AI1048" s="253" t="s">
        <v>57</v>
      </c>
      <c r="AJ1048" s="269" t="s">
        <v>2385</v>
      </c>
      <c r="AK1048" s="253" t="s">
        <v>57</v>
      </c>
      <c r="AL1048" s="253" t="s">
        <v>57</v>
      </c>
      <c r="AM1048" s="253" t="s">
        <v>57</v>
      </c>
      <c r="AN1048" s="253" t="s">
        <v>57</v>
      </c>
      <c r="AO1048" s="253" t="s">
        <v>5013</v>
      </c>
      <c r="AP1048" s="253" t="s">
        <v>5691</v>
      </c>
      <c r="AQ1048" s="253">
        <v>146</v>
      </c>
      <c r="AR1048" s="253" t="s">
        <v>57</v>
      </c>
      <c r="AS1048" s="253" t="s">
        <v>57</v>
      </c>
      <c r="AT1048" s="253" t="s">
        <v>57</v>
      </c>
      <c r="AU1048" s="220" t="str">
        <f t="shared" ref="AU1048:AU1060" si="50">IF(OR(AB1048="NA"), "NA", IF(OR(AB1048="Yes", AB1048="yes"), "No", IF(AND(I1048="Original", AB1048="No"), "?", "")))</f>
        <v>NA</v>
      </c>
    </row>
    <row r="1049" spans="1:47">
      <c r="A1049" s="220">
        <v>1048</v>
      </c>
      <c r="B1049" s="253" t="s">
        <v>6836</v>
      </c>
      <c r="C1049" s="253" t="s">
        <v>1382</v>
      </c>
      <c r="D1049" s="253">
        <v>2024</v>
      </c>
      <c r="E1049" s="253" t="s">
        <v>368</v>
      </c>
      <c r="F1049" s="253" t="s">
        <v>5692</v>
      </c>
      <c r="G1049" s="253" t="s">
        <v>5693</v>
      </c>
      <c r="H1049" s="253" t="s">
        <v>5694</v>
      </c>
      <c r="I1049" s="253" t="s">
        <v>929</v>
      </c>
      <c r="J1049" s="253">
        <v>24</v>
      </c>
      <c r="K1049" s="253" t="s">
        <v>56</v>
      </c>
      <c r="L1049" s="253" t="s">
        <v>56</v>
      </c>
      <c r="M1049" s="253" t="s">
        <v>57</v>
      </c>
      <c r="N1049" s="253" t="s">
        <v>57</v>
      </c>
      <c r="O1049" s="253" t="s">
        <v>57</v>
      </c>
      <c r="P1049" s="270" t="s">
        <v>57</v>
      </c>
      <c r="Q1049" s="270" t="s">
        <v>57</v>
      </c>
      <c r="R1049" s="270" t="s">
        <v>57</v>
      </c>
      <c r="S1049" s="270" t="s">
        <v>57</v>
      </c>
      <c r="T1049" s="270" t="s">
        <v>57</v>
      </c>
      <c r="U1049" s="253" t="s">
        <v>57</v>
      </c>
      <c r="V1049" s="253" t="s">
        <v>57</v>
      </c>
      <c r="W1049" s="253" t="s">
        <v>57</v>
      </c>
      <c r="X1049" s="253" t="s">
        <v>57</v>
      </c>
      <c r="Y1049" s="253" t="s">
        <v>57</v>
      </c>
      <c r="Z1049" s="258" t="s">
        <v>5695</v>
      </c>
      <c r="AA1049" s="253" t="s">
        <v>57</v>
      </c>
      <c r="AB1049" s="253" t="s">
        <v>57</v>
      </c>
      <c r="AC1049" s="253" t="s">
        <v>57</v>
      </c>
      <c r="AD1049" s="253" t="s">
        <v>2385</v>
      </c>
      <c r="AE1049" s="253" t="s">
        <v>57</v>
      </c>
      <c r="AF1049" s="253"/>
      <c r="AG1049" s="253" t="s">
        <v>57</v>
      </c>
      <c r="AH1049" s="253" t="s">
        <v>57</v>
      </c>
      <c r="AI1049" s="253" t="s">
        <v>57</v>
      </c>
      <c r="AJ1049" s="269" t="s">
        <v>2385</v>
      </c>
      <c r="AK1049" s="253" t="s">
        <v>57</v>
      </c>
      <c r="AL1049" s="253" t="s">
        <v>57</v>
      </c>
      <c r="AM1049" s="253" t="s">
        <v>57</v>
      </c>
      <c r="AN1049" s="253" t="s">
        <v>57</v>
      </c>
      <c r="AO1049" s="253" t="s">
        <v>798</v>
      </c>
      <c r="AP1049" s="253" t="s">
        <v>5055</v>
      </c>
      <c r="AQ1049" s="253">
        <v>248</v>
      </c>
      <c r="AR1049" s="253" t="s">
        <v>57</v>
      </c>
      <c r="AS1049" s="253" t="s">
        <v>57</v>
      </c>
      <c r="AT1049" s="253" t="s">
        <v>57</v>
      </c>
      <c r="AU1049" s="220" t="str">
        <f t="shared" si="50"/>
        <v>NA</v>
      </c>
    </row>
    <row r="1050" spans="1:47">
      <c r="A1050" s="220">
        <v>1049</v>
      </c>
      <c r="B1050" s="253" t="s">
        <v>6836</v>
      </c>
      <c r="C1050" s="253" t="s">
        <v>1382</v>
      </c>
      <c r="D1050" s="253">
        <v>2024</v>
      </c>
      <c r="E1050" s="253" t="s">
        <v>368</v>
      </c>
      <c r="F1050" s="253" t="s">
        <v>5696</v>
      </c>
      <c r="G1050" s="253" t="s">
        <v>5697</v>
      </c>
      <c r="H1050" s="253" t="s">
        <v>5698</v>
      </c>
      <c r="I1050" s="253" t="s">
        <v>935</v>
      </c>
      <c r="J1050" s="253">
        <v>24</v>
      </c>
      <c r="K1050" s="253" t="s">
        <v>62</v>
      </c>
      <c r="L1050" s="253" t="s">
        <v>62</v>
      </c>
      <c r="M1050" s="253" t="s">
        <v>62</v>
      </c>
      <c r="N1050" s="253" t="s">
        <v>62</v>
      </c>
      <c r="O1050" s="253" t="s">
        <v>57</v>
      </c>
      <c r="P1050" s="270" t="s">
        <v>57</v>
      </c>
      <c r="Q1050" s="270" t="s">
        <v>57</v>
      </c>
      <c r="R1050" s="270" t="s">
        <v>57</v>
      </c>
      <c r="S1050" s="270" t="s">
        <v>56</v>
      </c>
      <c r="T1050" s="270" t="s">
        <v>5699</v>
      </c>
      <c r="U1050" s="253" t="s">
        <v>62</v>
      </c>
      <c r="V1050" s="253" t="s">
        <v>57</v>
      </c>
      <c r="W1050" s="253" t="s">
        <v>62</v>
      </c>
      <c r="X1050" s="253" t="s">
        <v>57</v>
      </c>
      <c r="Y1050" s="253" t="s">
        <v>57</v>
      </c>
      <c r="Z1050" s="253" t="s">
        <v>5700</v>
      </c>
      <c r="AA1050" s="253" t="s">
        <v>56</v>
      </c>
      <c r="AB1050" s="253" t="s">
        <v>56</v>
      </c>
      <c r="AC1050" s="253" t="s">
        <v>56</v>
      </c>
      <c r="AD1050" s="270" t="s">
        <v>2373</v>
      </c>
      <c r="AE1050" s="270" t="s">
        <v>5503</v>
      </c>
      <c r="AF1050" s="253"/>
      <c r="AG1050" s="253" t="s">
        <v>56</v>
      </c>
      <c r="AH1050" s="253">
        <v>70</v>
      </c>
      <c r="AI1050" s="253" t="s">
        <v>62</v>
      </c>
      <c r="AJ1050" s="269" t="s">
        <v>2385</v>
      </c>
      <c r="AK1050" s="253" t="s">
        <v>62</v>
      </c>
      <c r="AL1050" s="253" t="s">
        <v>57</v>
      </c>
      <c r="AM1050" s="253" t="s">
        <v>57</v>
      </c>
      <c r="AN1050" s="253" t="s">
        <v>57</v>
      </c>
      <c r="AO1050" s="253" t="s">
        <v>5701</v>
      </c>
      <c r="AP1050" s="253" t="s">
        <v>5060</v>
      </c>
      <c r="AQ1050" s="253">
        <v>302</v>
      </c>
      <c r="AR1050" s="253" t="s">
        <v>57</v>
      </c>
      <c r="AS1050" s="253">
        <v>70</v>
      </c>
      <c r="AT1050" s="253" t="s">
        <v>57</v>
      </c>
      <c r="AU1050" s="220" t="str">
        <f t="shared" si="50"/>
        <v>No</v>
      </c>
    </row>
    <row r="1051" spans="1:47">
      <c r="A1051" s="220">
        <v>1050</v>
      </c>
      <c r="B1051" s="253" t="s">
        <v>6836</v>
      </c>
      <c r="C1051" s="253" t="s">
        <v>1382</v>
      </c>
      <c r="D1051" s="253">
        <v>2024</v>
      </c>
      <c r="E1051" s="253" t="s">
        <v>368</v>
      </c>
      <c r="F1051" s="253" t="s">
        <v>5702</v>
      </c>
      <c r="G1051" s="253" t="s">
        <v>5703</v>
      </c>
      <c r="H1051" s="253" t="s">
        <v>5704</v>
      </c>
      <c r="I1051" s="253" t="s">
        <v>929</v>
      </c>
      <c r="J1051" s="253">
        <v>13</v>
      </c>
      <c r="K1051" s="253" t="s">
        <v>56</v>
      </c>
      <c r="L1051" s="253" t="s">
        <v>56</v>
      </c>
      <c r="M1051" s="253" t="s">
        <v>57</v>
      </c>
      <c r="N1051" s="253" t="s">
        <v>57</v>
      </c>
      <c r="O1051" s="253" t="s">
        <v>57</v>
      </c>
      <c r="P1051" s="253" t="s">
        <v>57</v>
      </c>
      <c r="Q1051" s="253" t="s">
        <v>57</v>
      </c>
      <c r="R1051" s="253" t="s">
        <v>57</v>
      </c>
      <c r="S1051" s="253" t="s">
        <v>57</v>
      </c>
      <c r="T1051" s="253" t="s">
        <v>57</v>
      </c>
      <c r="U1051" s="253" t="s">
        <v>57</v>
      </c>
      <c r="V1051" s="253" t="s">
        <v>57</v>
      </c>
      <c r="W1051" s="253" t="s">
        <v>57</v>
      </c>
      <c r="X1051" s="253" t="s">
        <v>57</v>
      </c>
      <c r="Y1051" s="253" t="s">
        <v>57</v>
      </c>
      <c r="Z1051" s="258" t="s">
        <v>5705</v>
      </c>
      <c r="AA1051" s="253" t="s">
        <v>57</v>
      </c>
      <c r="AB1051" s="253" t="s">
        <v>57</v>
      </c>
      <c r="AC1051" s="253" t="s">
        <v>57</v>
      </c>
      <c r="AD1051" s="253" t="s">
        <v>2385</v>
      </c>
      <c r="AE1051" s="253" t="s">
        <v>57</v>
      </c>
      <c r="AF1051" s="253"/>
      <c r="AG1051" s="253" t="s">
        <v>57</v>
      </c>
      <c r="AH1051" s="253" t="s">
        <v>57</v>
      </c>
      <c r="AI1051" s="253" t="s">
        <v>57</v>
      </c>
      <c r="AJ1051" s="269" t="s">
        <v>2385</v>
      </c>
      <c r="AK1051" s="253" t="s">
        <v>57</v>
      </c>
      <c r="AL1051" s="253" t="s">
        <v>57</v>
      </c>
      <c r="AM1051" s="253" t="s">
        <v>57</v>
      </c>
      <c r="AN1051" s="253" t="s">
        <v>57</v>
      </c>
      <c r="AO1051" s="253" t="s">
        <v>5706</v>
      </c>
      <c r="AP1051" s="253" t="s">
        <v>5707</v>
      </c>
      <c r="AQ1051" s="253">
        <v>281</v>
      </c>
      <c r="AR1051" s="253" t="s">
        <v>57</v>
      </c>
      <c r="AS1051" s="253" t="s">
        <v>57</v>
      </c>
      <c r="AT1051" s="253" t="s">
        <v>57</v>
      </c>
      <c r="AU1051" s="220" t="str">
        <f t="shared" si="50"/>
        <v>NA</v>
      </c>
    </row>
    <row r="1052" spans="1:47">
      <c r="A1052" s="220">
        <v>1051</v>
      </c>
      <c r="B1052" s="253" t="s">
        <v>6836</v>
      </c>
      <c r="C1052" s="253" t="s">
        <v>1382</v>
      </c>
      <c r="D1052" s="253">
        <v>2024</v>
      </c>
      <c r="E1052" s="253" t="s">
        <v>368</v>
      </c>
      <c r="F1052" s="253" t="s">
        <v>2922</v>
      </c>
      <c r="G1052" s="253" t="s">
        <v>5708</v>
      </c>
      <c r="H1052" s="253" t="s">
        <v>5709</v>
      </c>
      <c r="I1052" s="253" t="s">
        <v>4421</v>
      </c>
      <c r="J1052" s="253">
        <v>25</v>
      </c>
      <c r="K1052" s="253" t="s">
        <v>57</v>
      </c>
      <c r="L1052" s="253" t="s">
        <v>57</v>
      </c>
      <c r="M1052" s="253" t="s">
        <v>57</v>
      </c>
      <c r="N1052" s="253" t="s">
        <v>57</v>
      </c>
      <c r="O1052" s="253" t="s">
        <v>57</v>
      </c>
      <c r="P1052" s="253" t="s">
        <v>57</v>
      </c>
      <c r="Q1052" s="253" t="s">
        <v>57</v>
      </c>
      <c r="R1052" s="253" t="s">
        <v>57</v>
      </c>
      <c r="S1052" s="253" t="s">
        <v>57</v>
      </c>
      <c r="T1052" s="253" t="s">
        <v>57</v>
      </c>
      <c r="U1052" s="253" t="s">
        <v>57</v>
      </c>
      <c r="V1052" s="253" t="s">
        <v>57</v>
      </c>
      <c r="W1052" s="253" t="s">
        <v>57</v>
      </c>
      <c r="X1052" s="253" t="s">
        <v>57</v>
      </c>
      <c r="Y1052" s="253" t="s">
        <v>57</v>
      </c>
      <c r="Z1052" s="253" t="s">
        <v>57</v>
      </c>
      <c r="AA1052" s="253" t="s">
        <v>57</v>
      </c>
      <c r="AB1052" s="253" t="s">
        <v>57</v>
      </c>
      <c r="AC1052" s="253" t="s">
        <v>57</v>
      </c>
      <c r="AD1052" s="253" t="s">
        <v>2385</v>
      </c>
      <c r="AE1052" s="253" t="s">
        <v>57</v>
      </c>
      <c r="AF1052" s="253"/>
      <c r="AG1052" s="253" t="s">
        <v>57</v>
      </c>
      <c r="AH1052" s="253" t="s">
        <v>57</v>
      </c>
      <c r="AI1052" s="253" t="s">
        <v>57</v>
      </c>
      <c r="AJ1052" s="269" t="s">
        <v>2385</v>
      </c>
      <c r="AK1052" s="253" t="s">
        <v>57</v>
      </c>
      <c r="AL1052" s="253" t="s">
        <v>57</v>
      </c>
      <c r="AM1052" s="253" t="s">
        <v>57</v>
      </c>
      <c r="AN1052" s="253" t="s">
        <v>57</v>
      </c>
      <c r="AO1052" s="253" t="s">
        <v>5710</v>
      </c>
      <c r="AP1052" s="253" t="s">
        <v>5711</v>
      </c>
      <c r="AQ1052" s="253">
        <v>93</v>
      </c>
      <c r="AR1052" s="253" t="s">
        <v>57</v>
      </c>
      <c r="AS1052" s="253" t="s">
        <v>57</v>
      </c>
      <c r="AT1052" s="253" t="s">
        <v>57</v>
      </c>
      <c r="AU1052" s="220" t="str">
        <f t="shared" si="50"/>
        <v>NA</v>
      </c>
    </row>
    <row r="1053" spans="1:47">
      <c r="A1053" s="220">
        <v>1052</v>
      </c>
      <c r="B1053" s="253" t="s">
        <v>6836</v>
      </c>
      <c r="C1053" s="253" t="s">
        <v>1382</v>
      </c>
      <c r="D1053" s="253">
        <v>2024</v>
      </c>
      <c r="E1053" s="253" t="s">
        <v>368</v>
      </c>
      <c r="F1053" s="253" t="s">
        <v>57</v>
      </c>
      <c r="G1053" s="253" t="s">
        <v>5712</v>
      </c>
      <c r="H1053" s="253" t="s">
        <v>5713</v>
      </c>
      <c r="I1053" s="253" t="s">
        <v>2597</v>
      </c>
      <c r="J1053" s="253">
        <v>25</v>
      </c>
      <c r="K1053" s="253" t="s">
        <v>57</v>
      </c>
      <c r="L1053" s="253" t="s">
        <v>57</v>
      </c>
      <c r="M1053" s="253" t="s">
        <v>57</v>
      </c>
      <c r="N1053" s="253" t="s">
        <v>57</v>
      </c>
      <c r="O1053" s="253" t="s">
        <v>57</v>
      </c>
      <c r="P1053" s="253" t="s">
        <v>57</v>
      </c>
      <c r="Q1053" s="253" t="s">
        <v>57</v>
      </c>
      <c r="R1053" s="253" t="s">
        <v>57</v>
      </c>
      <c r="S1053" s="253" t="s">
        <v>57</v>
      </c>
      <c r="T1053" s="253" t="s">
        <v>57</v>
      </c>
      <c r="U1053" s="253" t="s">
        <v>57</v>
      </c>
      <c r="V1053" s="253" t="s">
        <v>57</v>
      </c>
      <c r="W1053" s="253" t="s">
        <v>57</v>
      </c>
      <c r="X1053" s="253" t="s">
        <v>57</v>
      </c>
      <c r="Y1053" s="253" t="s">
        <v>57</v>
      </c>
      <c r="Z1053" s="253" t="s">
        <v>57</v>
      </c>
      <c r="AA1053" s="253" t="s">
        <v>57</v>
      </c>
      <c r="AB1053" s="253" t="s">
        <v>57</v>
      </c>
      <c r="AC1053" s="253" t="s">
        <v>57</v>
      </c>
      <c r="AD1053" s="253" t="s">
        <v>2385</v>
      </c>
      <c r="AE1053" s="253" t="s">
        <v>57</v>
      </c>
      <c r="AF1053" s="253"/>
      <c r="AG1053" s="253" t="s">
        <v>57</v>
      </c>
      <c r="AH1053" s="253" t="s">
        <v>57</v>
      </c>
      <c r="AI1053" s="253" t="s">
        <v>57</v>
      </c>
      <c r="AJ1053" s="269" t="s">
        <v>2385</v>
      </c>
      <c r="AK1053" s="253" t="s">
        <v>57</v>
      </c>
      <c r="AL1053" s="253" t="s">
        <v>57</v>
      </c>
      <c r="AM1053" s="253" t="s">
        <v>57</v>
      </c>
      <c r="AN1053" s="253" t="s">
        <v>57</v>
      </c>
      <c r="AO1053" s="253" t="s">
        <v>57</v>
      </c>
      <c r="AP1053" s="253" t="s">
        <v>5714</v>
      </c>
      <c r="AQ1053" s="253" t="s">
        <v>57</v>
      </c>
      <c r="AR1053" s="253" t="s">
        <v>57</v>
      </c>
      <c r="AS1053" s="253" t="s">
        <v>57</v>
      </c>
      <c r="AT1053" s="253" t="s">
        <v>57</v>
      </c>
      <c r="AU1053" s="220" t="str">
        <f t="shared" si="50"/>
        <v>NA</v>
      </c>
    </row>
    <row r="1054" spans="1:47">
      <c r="A1054" s="220">
        <v>1053</v>
      </c>
      <c r="B1054" s="253" t="s">
        <v>6836</v>
      </c>
      <c r="C1054" s="253" t="s">
        <v>1382</v>
      </c>
      <c r="D1054" s="253">
        <v>2024</v>
      </c>
      <c r="E1054" s="253" t="s">
        <v>121</v>
      </c>
      <c r="F1054" s="253" t="s">
        <v>5238</v>
      </c>
      <c r="G1054" s="253" t="s">
        <v>5715</v>
      </c>
      <c r="H1054" s="253" t="s">
        <v>5716</v>
      </c>
      <c r="I1054" s="253" t="s">
        <v>926</v>
      </c>
      <c r="J1054" s="253">
        <v>25</v>
      </c>
      <c r="K1054" s="253" t="s">
        <v>57</v>
      </c>
      <c r="L1054" s="253" t="s">
        <v>57</v>
      </c>
      <c r="M1054" s="253" t="s">
        <v>57</v>
      </c>
      <c r="N1054" s="253" t="s">
        <v>57</v>
      </c>
      <c r="O1054" s="253" t="s">
        <v>57</v>
      </c>
      <c r="P1054" s="253" t="s">
        <v>57</v>
      </c>
      <c r="Q1054" s="253" t="s">
        <v>57</v>
      </c>
      <c r="R1054" s="253" t="s">
        <v>57</v>
      </c>
      <c r="S1054" s="253" t="s">
        <v>57</v>
      </c>
      <c r="T1054" s="253" t="s">
        <v>57</v>
      </c>
      <c r="U1054" s="253" t="s">
        <v>57</v>
      </c>
      <c r="V1054" s="253" t="s">
        <v>57</v>
      </c>
      <c r="W1054" s="253" t="s">
        <v>57</v>
      </c>
      <c r="X1054" s="253" t="s">
        <v>57</v>
      </c>
      <c r="Y1054" s="253" t="s">
        <v>57</v>
      </c>
      <c r="Z1054" s="253" t="s">
        <v>57</v>
      </c>
      <c r="AA1054" s="253" t="s">
        <v>57</v>
      </c>
      <c r="AB1054" s="253" t="s">
        <v>57</v>
      </c>
      <c r="AC1054" s="253" t="s">
        <v>57</v>
      </c>
      <c r="AD1054" s="253" t="s">
        <v>2385</v>
      </c>
      <c r="AE1054" s="253" t="s">
        <v>57</v>
      </c>
      <c r="AF1054" s="253"/>
      <c r="AG1054" s="253" t="s">
        <v>57</v>
      </c>
      <c r="AH1054" s="253" t="s">
        <v>57</v>
      </c>
      <c r="AI1054" s="253" t="s">
        <v>57</v>
      </c>
      <c r="AJ1054" s="269" t="s">
        <v>2385</v>
      </c>
      <c r="AK1054" s="253" t="s">
        <v>57</v>
      </c>
      <c r="AL1054" s="253" t="s">
        <v>57</v>
      </c>
      <c r="AM1054" s="253" t="s">
        <v>57</v>
      </c>
      <c r="AN1054" s="253" t="s">
        <v>57</v>
      </c>
      <c r="AO1054" s="253" t="s">
        <v>57</v>
      </c>
      <c r="AP1054" s="253" t="s">
        <v>5717</v>
      </c>
      <c r="AQ1054" s="253" t="s">
        <v>57</v>
      </c>
      <c r="AR1054" s="253" t="s">
        <v>57</v>
      </c>
      <c r="AS1054" s="253" t="s">
        <v>57</v>
      </c>
      <c r="AT1054" s="253" t="s">
        <v>57</v>
      </c>
      <c r="AU1054" s="220" t="str">
        <f t="shared" si="50"/>
        <v>NA</v>
      </c>
    </row>
    <row r="1055" spans="1:47">
      <c r="A1055" s="220">
        <v>1054</v>
      </c>
      <c r="B1055" s="253" t="s">
        <v>6836</v>
      </c>
      <c r="C1055" s="253" t="s">
        <v>1382</v>
      </c>
      <c r="D1055" s="253">
        <v>2024</v>
      </c>
      <c r="E1055" s="253" t="s">
        <v>121</v>
      </c>
      <c r="F1055" s="253" t="s">
        <v>5718</v>
      </c>
      <c r="G1055" s="253" t="s">
        <v>5719</v>
      </c>
      <c r="H1055" s="253" t="s">
        <v>5720</v>
      </c>
      <c r="I1055" s="253" t="s">
        <v>975</v>
      </c>
      <c r="J1055" s="253">
        <v>25</v>
      </c>
      <c r="K1055" s="253" t="s">
        <v>57</v>
      </c>
      <c r="L1055" s="253" t="s">
        <v>57</v>
      </c>
      <c r="M1055" s="253" t="s">
        <v>57</v>
      </c>
      <c r="N1055" s="253" t="s">
        <v>57</v>
      </c>
      <c r="O1055" s="253" t="s">
        <v>57</v>
      </c>
      <c r="P1055" s="253" t="s">
        <v>57</v>
      </c>
      <c r="Q1055" s="253" t="s">
        <v>57</v>
      </c>
      <c r="R1055" s="253" t="s">
        <v>57</v>
      </c>
      <c r="S1055" s="253" t="s">
        <v>57</v>
      </c>
      <c r="T1055" s="253" t="s">
        <v>57</v>
      </c>
      <c r="U1055" s="253" t="s">
        <v>57</v>
      </c>
      <c r="V1055" s="253" t="s">
        <v>57</v>
      </c>
      <c r="W1055" s="253" t="s">
        <v>57</v>
      </c>
      <c r="X1055" s="253" t="s">
        <v>57</v>
      </c>
      <c r="Y1055" s="253" t="s">
        <v>57</v>
      </c>
      <c r="Z1055" s="253" t="s">
        <v>5721</v>
      </c>
      <c r="AA1055" s="253" t="s">
        <v>57</v>
      </c>
      <c r="AB1055" s="253" t="s">
        <v>57</v>
      </c>
      <c r="AC1055" s="253" t="s">
        <v>57</v>
      </c>
      <c r="AD1055" s="253" t="s">
        <v>2385</v>
      </c>
      <c r="AE1055" s="253" t="s">
        <v>57</v>
      </c>
      <c r="AF1055" s="253"/>
      <c r="AG1055" s="253" t="s">
        <v>57</v>
      </c>
      <c r="AH1055" s="253" t="s">
        <v>57</v>
      </c>
      <c r="AI1055" s="253" t="s">
        <v>57</v>
      </c>
      <c r="AJ1055" s="269" t="s">
        <v>2385</v>
      </c>
      <c r="AK1055" s="253" t="s">
        <v>57</v>
      </c>
      <c r="AL1055" s="253" t="s">
        <v>57</v>
      </c>
      <c r="AM1055" s="253" t="s">
        <v>57</v>
      </c>
      <c r="AN1055" s="253" t="s">
        <v>57</v>
      </c>
      <c r="AO1055" s="253" t="s">
        <v>5722</v>
      </c>
      <c r="AP1055" s="253" t="s">
        <v>5055</v>
      </c>
      <c r="AQ1055" s="253">
        <v>304</v>
      </c>
      <c r="AR1055" s="253" t="s">
        <v>57</v>
      </c>
      <c r="AS1055" s="253" t="s">
        <v>57</v>
      </c>
      <c r="AT1055" s="253" t="s">
        <v>57</v>
      </c>
      <c r="AU1055" s="220" t="str">
        <f t="shared" si="50"/>
        <v>NA</v>
      </c>
    </row>
    <row r="1056" spans="1:47">
      <c r="A1056" s="220">
        <v>1055</v>
      </c>
      <c r="B1056" s="253" t="s">
        <v>6836</v>
      </c>
      <c r="C1056" s="253" t="s">
        <v>1382</v>
      </c>
      <c r="D1056" s="253">
        <v>2024</v>
      </c>
      <c r="E1056" s="253" t="s">
        <v>121</v>
      </c>
      <c r="F1056" s="253" t="s">
        <v>3462</v>
      </c>
      <c r="G1056" s="253" t="s">
        <v>5723</v>
      </c>
      <c r="H1056" s="253" t="s">
        <v>5724</v>
      </c>
      <c r="I1056" s="253" t="s">
        <v>975</v>
      </c>
      <c r="J1056" s="253">
        <v>25</v>
      </c>
      <c r="K1056" s="253" t="s">
        <v>57</v>
      </c>
      <c r="L1056" s="253" t="s">
        <v>57</v>
      </c>
      <c r="M1056" s="253" t="s">
        <v>57</v>
      </c>
      <c r="N1056" s="253" t="s">
        <v>57</v>
      </c>
      <c r="O1056" s="253" t="s">
        <v>57</v>
      </c>
      <c r="P1056" s="253" t="s">
        <v>57</v>
      </c>
      <c r="Q1056" s="253" t="s">
        <v>57</v>
      </c>
      <c r="R1056" s="253" t="s">
        <v>57</v>
      </c>
      <c r="S1056" s="253" t="s">
        <v>57</v>
      </c>
      <c r="T1056" s="253" t="s">
        <v>57</v>
      </c>
      <c r="U1056" s="253" t="s">
        <v>57</v>
      </c>
      <c r="V1056" s="253" t="s">
        <v>57</v>
      </c>
      <c r="W1056" s="253" t="s">
        <v>57</v>
      </c>
      <c r="X1056" s="253" t="s">
        <v>57</v>
      </c>
      <c r="Y1056" s="253" t="s">
        <v>57</v>
      </c>
      <c r="Z1056" s="253" t="s">
        <v>5725</v>
      </c>
      <c r="AA1056" s="253" t="s">
        <v>57</v>
      </c>
      <c r="AB1056" s="253" t="s">
        <v>57</v>
      </c>
      <c r="AC1056" s="253" t="s">
        <v>57</v>
      </c>
      <c r="AD1056" s="253" t="s">
        <v>2385</v>
      </c>
      <c r="AE1056" s="253" t="s">
        <v>57</v>
      </c>
      <c r="AF1056" s="253"/>
      <c r="AG1056" s="253" t="s">
        <v>57</v>
      </c>
      <c r="AH1056" s="253" t="s">
        <v>57</v>
      </c>
      <c r="AI1056" s="253" t="s">
        <v>57</v>
      </c>
      <c r="AJ1056" s="269" t="s">
        <v>2385</v>
      </c>
      <c r="AK1056" s="253" t="s">
        <v>57</v>
      </c>
      <c r="AL1056" s="253" t="s">
        <v>57</v>
      </c>
      <c r="AM1056" s="253" t="s">
        <v>57</v>
      </c>
      <c r="AN1056" s="253" t="s">
        <v>57</v>
      </c>
      <c r="AO1056" s="253" t="s">
        <v>5475</v>
      </c>
      <c r="AP1056" s="253" t="s">
        <v>5726</v>
      </c>
      <c r="AQ1056" s="253">
        <v>141</v>
      </c>
      <c r="AR1056" s="253" t="s">
        <v>57</v>
      </c>
      <c r="AS1056" s="253" t="s">
        <v>57</v>
      </c>
      <c r="AT1056" s="253" t="s">
        <v>57</v>
      </c>
      <c r="AU1056" s="220" t="str">
        <f t="shared" si="50"/>
        <v>NA</v>
      </c>
    </row>
    <row r="1057" spans="1:47">
      <c r="A1057" s="220">
        <v>1056</v>
      </c>
      <c r="B1057" s="253" t="s">
        <v>6836</v>
      </c>
      <c r="C1057" s="253" t="s">
        <v>1382</v>
      </c>
      <c r="D1057" s="253">
        <v>2024</v>
      </c>
      <c r="E1057" s="253" t="s">
        <v>121</v>
      </c>
      <c r="F1057" s="253" t="s">
        <v>5727</v>
      </c>
      <c r="G1057" s="253" t="s">
        <v>5728</v>
      </c>
      <c r="H1057" s="253" t="s">
        <v>5729</v>
      </c>
      <c r="I1057" s="253" t="s">
        <v>929</v>
      </c>
      <c r="J1057" s="253">
        <v>1</v>
      </c>
      <c r="K1057" s="253" t="s">
        <v>62</v>
      </c>
      <c r="L1057" s="253" t="s">
        <v>62</v>
      </c>
      <c r="M1057" s="253" t="s">
        <v>57</v>
      </c>
      <c r="N1057" s="253" t="s">
        <v>57</v>
      </c>
      <c r="O1057" s="253" t="s">
        <v>57</v>
      </c>
      <c r="P1057" s="253" t="s">
        <v>57</v>
      </c>
      <c r="Q1057" s="253" t="s">
        <v>57</v>
      </c>
      <c r="R1057" s="253" t="s">
        <v>57</v>
      </c>
      <c r="S1057" s="253" t="s">
        <v>57</v>
      </c>
      <c r="T1057" s="253" t="s">
        <v>57</v>
      </c>
      <c r="U1057" s="253" t="s">
        <v>57</v>
      </c>
      <c r="V1057" s="253" t="s">
        <v>57</v>
      </c>
      <c r="W1057" s="253" t="s">
        <v>57</v>
      </c>
      <c r="X1057" s="253" t="s">
        <v>57</v>
      </c>
      <c r="Y1057" s="253" t="s">
        <v>57</v>
      </c>
      <c r="Z1057" s="253" t="s">
        <v>5730</v>
      </c>
      <c r="AA1057" s="253" t="s">
        <v>57</v>
      </c>
      <c r="AB1057" s="253" t="s">
        <v>57</v>
      </c>
      <c r="AC1057" s="253" t="s">
        <v>57</v>
      </c>
      <c r="AD1057" s="253" t="s">
        <v>2385</v>
      </c>
      <c r="AE1057" s="253" t="s">
        <v>57</v>
      </c>
      <c r="AF1057" s="253"/>
      <c r="AG1057" s="253" t="s">
        <v>57</v>
      </c>
      <c r="AH1057" s="253" t="s">
        <v>57</v>
      </c>
      <c r="AI1057" s="253" t="s">
        <v>57</v>
      </c>
      <c r="AJ1057" s="269" t="s">
        <v>2385</v>
      </c>
      <c r="AK1057" s="253" t="s">
        <v>57</v>
      </c>
      <c r="AL1057" s="253" t="s">
        <v>57</v>
      </c>
      <c r="AM1057" s="253" t="s">
        <v>57</v>
      </c>
      <c r="AN1057" s="253" t="s">
        <v>57</v>
      </c>
      <c r="AO1057" s="253" t="s">
        <v>5731</v>
      </c>
      <c r="AP1057" s="253" t="s">
        <v>5732</v>
      </c>
      <c r="AQ1057" s="253">
        <v>240</v>
      </c>
      <c r="AR1057" s="253" t="s">
        <v>57</v>
      </c>
      <c r="AS1057" s="253" t="s">
        <v>57</v>
      </c>
      <c r="AT1057" s="253" t="s">
        <v>57</v>
      </c>
      <c r="AU1057" s="220" t="str">
        <f t="shared" si="50"/>
        <v>NA</v>
      </c>
    </row>
    <row r="1058" spans="1:47">
      <c r="A1058" s="220">
        <v>1057</v>
      </c>
      <c r="B1058" s="253" t="s">
        <v>6836</v>
      </c>
      <c r="C1058" s="253" t="s">
        <v>1382</v>
      </c>
      <c r="D1058" s="253">
        <v>2024</v>
      </c>
      <c r="E1058" s="253" t="s">
        <v>121</v>
      </c>
      <c r="F1058" s="253" t="s">
        <v>5733</v>
      </c>
      <c r="G1058" s="253" t="s">
        <v>5734</v>
      </c>
      <c r="H1058" s="253" t="s">
        <v>5735</v>
      </c>
      <c r="I1058" s="253" t="s">
        <v>935</v>
      </c>
      <c r="J1058" s="253">
        <v>4</v>
      </c>
      <c r="K1058" s="253" t="s">
        <v>62</v>
      </c>
      <c r="L1058" s="253" t="s">
        <v>62</v>
      </c>
      <c r="M1058" s="253" t="s">
        <v>62</v>
      </c>
      <c r="N1058" s="253" t="s">
        <v>62</v>
      </c>
      <c r="O1058" s="253" t="s">
        <v>57</v>
      </c>
      <c r="P1058" s="253" t="s">
        <v>57</v>
      </c>
      <c r="Q1058" s="253" t="s">
        <v>57</v>
      </c>
      <c r="R1058" s="270" t="s">
        <v>57</v>
      </c>
      <c r="S1058" s="270" t="s">
        <v>56</v>
      </c>
      <c r="T1058" s="270" t="s">
        <v>5736</v>
      </c>
      <c r="U1058" s="253" t="s">
        <v>62</v>
      </c>
      <c r="V1058" s="253" t="s">
        <v>57</v>
      </c>
      <c r="W1058" s="253" t="s">
        <v>62</v>
      </c>
      <c r="X1058" s="253" t="s">
        <v>57</v>
      </c>
      <c r="Y1058" s="253" t="s">
        <v>57</v>
      </c>
      <c r="Z1058" s="253" t="s">
        <v>5737</v>
      </c>
      <c r="AA1058" s="253" t="s">
        <v>62</v>
      </c>
      <c r="AB1058" s="253" t="s">
        <v>56</v>
      </c>
      <c r="AC1058" s="253" t="s">
        <v>56</v>
      </c>
      <c r="AD1058" s="253" t="s">
        <v>984</v>
      </c>
      <c r="AE1058" s="253" t="s">
        <v>57</v>
      </c>
      <c r="AF1058" s="253"/>
      <c r="AG1058" s="253" t="s">
        <v>56</v>
      </c>
      <c r="AH1058" s="253">
        <v>1031</v>
      </c>
      <c r="AI1058" s="253" t="s">
        <v>62</v>
      </c>
      <c r="AJ1058" s="269" t="s">
        <v>2385</v>
      </c>
      <c r="AK1058" s="253" t="s">
        <v>62</v>
      </c>
      <c r="AL1058" s="253" t="s">
        <v>57</v>
      </c>
      <c r="AM1058" s="253" t="s">
        <v>57</v>
      </c>
      <c r="AN1058" s="253" t="s">
        <v>57</v>
      </c>
      <c r="AO1058" s="253" t="s">
        <v>285</v>
      </c>
      <c r="AP1058" s="253" t="s">
        <v>5738</v>
      </c>
      <c r="AQ1058" s="253">
        <v>249</v>
      </c>
      <c r="AR1058" s="253" t="s">
        <v>57</v>
      </c>
      <c r="AS1058" s="253">
        <v>791</v>
      </c>
      <c r="AT1058" s="253">
        <v>233</v>
      </c>
      <c r="AU1058" s="220" t="str">
        <f t="shared" si="50"/>
        <v>No</v>
      </c>
    </row>
    <row r="1059" spans="1:47">
      <c r="A1059" s="220">
        <v>1058</v>
      </c>
      <c r="B1059" s="253" t="s">
        <v>6836</v>
      </c>
      <c r="C1059" s="253" t="s">
        <v>1382</v>
      </c>
      <c r="D1059" s="253">
        <v>2024</v>
      </c>
      <c r="E1059" s="253" t="s">
        <v>121</v>
      </c>
      <c r="F1059" s="253" t="s">
        <v>5739</v>
      </c>
      <c r="G1059" s="253" t="s">
        <v>5740</v>
      </c>
      <c r="H1059" s="253" t="s">
        <v>5741</v>
      </c>
      <c r="I1059" s="253" t="s">
        <v>935</v>
      </c>
      <c r="J1059" s="253">
        <v>14</v>
      </c>
      <c r="K1059" s="253" t="s">
        <v>62</v>
      </c>
      <c r="L1059" s="253" t="s">
        <v>62</v>
      </c>
      <c r="M1059" s="253" t="s">
        <v>62</v>
      </c>
      <c r="N1059" s="253" t="s">
        <v>56</v>
      </c>
      <c r="O1059" s="253">
        <v>1</v>
      </c>
      <c r="P1059" s="253" t="s">
        <v>2699</v>
      </c>
      <c r="Q1059" s="253" t="s">
        <v>5742</v>
      </c>
      <c r="R1059" s="270" t="s">
        <v>5743</v>
      </c>
      <c r="S1059" s="270" t="s">
        <v>56</v>
      </c>
      <c r="T1059" s="270" t="s">
        <v>5744</v>
      </c>
      <c r="U1059" s="253" t="s">
        <v>56</v>
      </c>
      <c r="V1059" s="258" t="s">
        <v>5745</v>
      </c>
      <c r="W1059" s="253" t="s">
        <v>62</v>
      </c>
      <c r="X1059" s="253" t="s">
        <v>57</v>
      </c>
      <c r="Y1059" s="253" t="s">
        <v>57</v>
      </c>
      <c r="Z1059" s="258" t="s">
        <v>5746</v>
      </c>
      <c r="AA1059" s="270" t="s">
        <v>56</v>
      </c>
      <c r="AB1059" s="253" t="s">
        <v>56</v>
      </c>
      <c r="AC1059" s="253" t="s">
        <v>56</v>
      </c>
      <c r="AD1059" s="270" t="s">
        <v>984</v>
      </c>
      <c r="AE1059" s="270" t="s">
        <v>57</v>
      </c>
      <c r="AF1059" s="253" t="s">
        <v>1199</v>
      </c>
      <c r="AG1059" s="253" t="s">
        <v>56</v>
      </c>
      <c r="AH1059" s="253">
        <v>48</v>
      </c>
      <c r="AI1059" s="253" t="s">
        <v>56</v>
      </c>
      <c r="AJ1059" s="269" t="s">
        <v>4436</v>
      </c>
      <c r="AK1059" s="253" t="s">
        <v>62</v>
      </c>
      <c r="AL1059" s="253" t="s">
        <v>57</v>
      </c>
      <c r="AM1059" s="253" t="s">
        <v>57</v>
      </c>
      <c r="AN1059" s="253" t="s">
        <v>57</v>
      </c>
      <c r="AO1059" s="253" t="s">
        <v>5747</v>
      </c>
      <c r="AP1059" s="253" t="s">
        <v>5748</v>
      </c>
      <c r="AQ1059" s="253">
        <v>283</v>
      </c>
      <c r="AR1059" s="253" t="s">
        <v>57</v>
      </c>
      <c r="AS1059" s="253">
        <v>34</v>
      </c>
      <c r="AT1059" s="253">
        <v>14</v>
      </c>
      <c r="AU1059" s="220" t="str">
        <f t="shared" si="50"/>
        <v>No</v>
      </c>
    </row>
    <row r="1060" spans="1:47">
      <c r="A1060" s="220">
        <v>1059</v>
      </c>
      <c r="B1060" s="253" t="s">
        <v>6836</v>
      </c>
      <c r="C1060" s="253" t="s">
        <v>1382</v>
      </c>
      <c r="D1060" s="253">
        <v>2024</v>
      </c>
      <c r="E1060" s="253" t="s">
        <v>121</v>
      </c>
      <c r="F1060" s="253" t="s">
        <v>5749</v>
      </c>
      <c r="G1060" s="253" t="s">
        <v>5750</v>
      </c>
      <c r="H1060" s="253" t="s">
        <v>5751</v>
      </c>
      <c r="I1060" s="253" t="s">
        <v>935</v>
      </c>
      <c r="J1060" s="253">
        <v>14</v>
      </c>
      <c r="K1060" s="253" t="s">
        <v>62</v>
      </c>
      <c r="L1060" s="253" t="s">
        <v>62</v>
      </c>
      <c r="M1060" s="253" t="s">
        <v>62</v>
      </c>
      <c r="N1060" s="253" t="s">
        <v>56</v>
      </c>
      <c r="O1060" s="253">
        <v>1</v>
      </c>
      <c r="P1060" s="253" t="s">
        <v>170</v>
      </c>
      <c r="Q1060" s="253" t="s">
        <v>5752</v>
      </c>
      <c r="R1060" s="270" t="s">
        <v>5753</v>
      </c>
      <c r="S1060" s="270" t="s">
        <v>56</v>
      </c>
      <c r="T1060" s="270" t="s">
        <v>5754</v>
      </c>
      <c r="U1060" s="253" t="s">
        <v>62</v>
      </c>
      <c r="V1060" s="253" t="s">
        <v>57</v>
      </c>
      <c r="W1060" s="253" t="s">
        <v>62</v>
      </c>
      <c r="X1060" s="253" t="s">
        <v>57</v>
      </c>
      <c r="Y1060" s="253" t="s">
        <v>57</v>
      </c>
      <c r="Z1060" s="258" t="s">
        <v>5755</v>
      </c>
      <c r="AA1060" s="253" t="s">
        <v>56</v>
      </c>
      <c r="AB1060" s="253" t="s">
        <v>56</v>
      </c>
      <c r="AC1060" s="253" t="s">
        <v>56</v>
      </c>
      <c r="AD1060" s="253" t="s">
        <v>2373</v>
      </c>
      <c r="AE1060" s="253" t="s">
        <v>5637</v>
      </c>
      <c r="AF1060" s="253" t="s">
        <v>1199</v>
      </c>
      <c r="AG1060" s="253" t="s">
        <v>56</v>
      </c>
      <c r="AH1060" s="253">
        <v>66</v>
      </c>
      <c r="AI1060" s="253" t="s">
        <v>56</v>
      </c>
      <c r="AJ1060" s="269" t="s">
        <v>174</v>
      </c>
      <c r="AK1060" s="253" t="s">
        <v>62</v>
      </c>
      <c r="AL1060" s="253" t="s">
        <v>57</v>
      </c>
      <c r="AM1060" s="253" t="s">
        <v>57</v>
      </c>
      <c r="AN1060" s="253" t="s">
        <v>57</v>
      </c>
      <c r="AO1060" s="253" t="s">
        <v>2167</v>
      </c>
      <c r="AP1060" s="253" t="s">
        <v>5738</v>
      </c>
      <c r="AQ1060" s="253">
        <v>246</v>
      </c>
      <c r="AR1060" s="253" t="s">
        <v>57</v>
      </c>
      <c r="AS1060" s="253">
        <v>21</v>
      </c>
      <c r="AT1060" s="253">
        <v>45</v>
      </c>
      <c r="AU1060" s="220" t="str">
        <f t="shared" si="50"/>
        <v>No</v>
      </c>
    </row>
    <row r="1061" spans="1:47">
      <c r="A1061" s="220">
        <v>1060</v>
      </c>
      <c r="B1061" s="253" t="s">
        <v>6836</v>
      </c>
      <c r="C1061" s="253" t="s">
        <v>1382</v>
      </c>
      <c r="D1061" s="253">
        <v>2024</v>
      </c>
      <c r="E1061" s="253" t="s">
        <v>121</v>
      </c>
      <c r="F1061" s="253" t="s">
        <v>841</v>
      </c>
      <c r="G1061" s="253" t="s">
        <v>5756</v>
      </c>
      <c r="H1061" s="253" t="s">
        <v>5757</v>
      </c>
      <c r="I1061" s="253" t="s">
        <v>935</v>
      </c>
      <c r="J1061" s="253">
        <v>14</v>
      </c>
      <c r="K1061" s="253" t="s">
        <v>62</v>
      </c>
      <c r="L1061" s="253" t="s">
        <v>62</v>
      </c>
      <c r="M1061" s="253" t="s">
        <v>62</v>
      </c>
      <c r="N1061" s="253" t="s">
        <v>62</v>
      </c>
      <c r="O1061" s="253" t="s">
        <v>57</v>
      </c>
      <c r="P1061" s="253" t="s">
        <v>57</v>
      </c>
      <c r="Q1061" s="253" t="s">
        <v>57</v>
      </c>
      <c r="R1061" s="270" t="s">
        <v>57</v>
      </c>
      <c r="S1061" s="270" t="s">
        <v>56</v>
      </c>
      <c r="T1061" s="270" t="s">
        <v>5758</v>
      </c>
      <c r="U1061" s="253" t="s">
        <v>62</v>
      </c>
      <c r="V1061" s="253" t="s">
        <v>57</v>
      </c>
      <c r="W1061" s="253" t="s">
        <v>62</v>
      </c>
      <c r="X1061" s="253" t="s">
        <v>57</v>
      </c>
      <c r="Y1061" s="253" t="s">
        <v>57</v>
      </c>
      <c r="Z1061" s="258" t="s">
        <v>848</v>
      </c>
      <c r="AA1061" s="270" t="s">
        <v>56</v>
      </c>
      <c r="AB1061" s="253" t="s">
        <v>62</v>
      </c>
      <c r="AC1061" s="253" t="s">
        <v>57</v>
      </c>
      <c r="AD1061" s="253" t="s">
        <v>2385</v>
      </c>
      <c r="AE1061" s="253" t="s">
        <v>57</v>
      </c>
      <c r="AF1061" s="253"/>
      <c r="AG1061" s="253" t="s">
        <v>56</v>
      </c>
      <c r="AH1061" s="253">
        <v>32</v>
      </c>
      <c r="AI1061" s="270" t="s">
        <v>56</v>
      </c>
      <c r="AJ1061" s="270" t="s">
        <v>174</v>
      </c>
      <c r="AK1061" s="253" t="s">
        <v>62</v>
      </c>
      <c r="AL1061" s="253" t="s">
        <v>57</v>
      </c>
      <c r="AM1061" s="253" t="s">
        <v>57</v>
      </c>
      <c r="AN1061" s="253" t="s">
        <v>57</v>
      </c>
      <c r="AO1061" s="253" t="s">
        <v>5759</v>
      </c>
      <c r="AP1061" s="253" t="s">
        <v>5726</v>
      </c>
      <c r="AQ1061" s="253">
        <v>416</v>
      </c>
      <c r="AR1061" s="253" t="s">
        <v>57</v>
      </c>
      <c r="AS1061" s="253">
        <v>17</v>
      </c>
      <c r="AT1061" s="253">
        <v>15</v>
      </c>
      <c r="AU1061" s="220" t="s">
        <v>62</v>
      </c>
    </row>
    <row r="1062" spans="1:47">
      <c r="A1062" s="220">
        <v>1061</v>
      </c>
      <c r="B1062" s="253" t="s">
        <v>6836</v>
      </c>
      <c r="C1062" s="253" t="s">
        <v>1382</v>
      </c>
      <c r="D1062" s="253">
        <v>2024</v>
      </c>
      <c r="E1062" s="253" t="s">
        <v>121</v>
      </c>
      <c r="F1062" s="253" t="s">
        <v>5311</v>
      </c>
      <c r="G1062" s="253" t="s">
        <v>5760</v>
      </c>
      <c r="H1062" s="253" t="s">
        <v>5761</v>
      </c>
      <c r="I1062" s="253" t="s">
        <v>2599</v>
      </c>
      <c r="J1062" s="253">
        <v>15</v>
      </c>
      <c r="K1062" s="253" t="s">
        <v>57</v>
      </c>
      <c r="L1062" s="253" t="s">
        <v>57</v>
      </c>
      <c r="M1062" s="253" t="s">
        <v>57</v>
      </c>
      <c r="N1062" s="253" t="s">
        <v>57</v>
      </c>
      <c r="O1062" s="253" t="s">
        <v>57</v>
      </c>
      <c r="P1062" s="253" t="s">
        <v>57</v>
      </c>
      <c r="Q1062" s="253" t="s">
        <v>57</v>
      </c>
      <c r="R1062" s="270" t="s">
        <v>57</v>
      </c>
      <c r="S1062" s="270" t="s">
        <v>57</v>
      </c>
      <c r="T1062" s="270" t="s">
        <v>57</v>
      </c>
      <c r="U1062" s="253" t="s">
        <v>57</v>
      </c>
      <c r="V1062" s="253" t="s">
        <v>57</v>
      </c>
      <c r="W1062" s="253" t="s">
        <v>57</v>
      </c>
      <c r="X1062" s="253" t="s">
        <v>57</v>
      </c>
      <c r="Y1062" s="253" t="s">
        <v>57</v>
      </c>
      <c r="Z1062" s="253" t="s">
        <v>5762</v>
      </c>
      <c r="AA1062" s="253" t="s">
        <v>57</v>
      </c>
      <c r="AB1062" s="253" t="s">
        <v>57</v>
      </c>
      <c r="AC1062" s="253" t="s">
        <v>57</v>
      </c>
      <c r="AD1062" s="253" t="s">
        <v>2385</v>
      </c>
      <c r="AE1062" s="253" t="s">
        <v>57</v>
      </c>
      <c r="AF1062" s="253"/>
      <c r="AG1062" s="253" t="s">
        <v>57</v>
      </c>
      <c r="AH1062" s="253" t="s">
        <v>57</v>
      </c>
      <c r="AI1062" s="253" t="s">
        <v>57</v>
      </c>
      <c r="AJ1062" s="269" t="s">
        <v>2385</v>
      </c>
      <c r="AK1062" s="253" t="s">
        <v>57</v>
      </c>
      <c r="AL1062" s="253" t="s">
        <v>57</v>
      </c>
      <c r="AM1062" s="253" t="s">
        <v>57</v>
      </c>
      <c r="AN1062" s="253" t="s">
        <v>57</v>
      </c>
      <c r="AO1062" s="253" t="s">
        <v>5710</v>
      </c>
      <c r="AP1062" s="253" t="s">
        <v>5763</v>
      </c>
      <c r="AQ1062" s="253">
        <v>108</v>
      </c>
      <c r="AR1062" s="253" t="s">
        <v>57</v>
      </c>
      <c r="AS1062" s="253" t="s">
        <v>57</v>
      </c>
      <c r="AT1062" s="253" t="s">
        <v>57</v>
      </c>
      <c r="AU1062" s="220" t="str">
        <f>IF(OR(AB1062="NA"), "NA", IF(OR(AB1062="Yes", AB1062="yes"), "No", IF(AND(I1062="Original", AB1062="No"), "?", "")))</f>
        <v>NA</v>
      </c>
    </row>
    <row r="1063" spans="1:47">
      <c r="A1063" s="220">
        <v>1062</v>
      </c>
      <c r="B1063" s="253" t="s">
        <v>6836</v>
      </c>
      <c r="C1063" s="253" t="s">
        <v>1382</v>
      </c>
      <c r="D1063" s="253">
        <v>2024</v>
      </c>
      <c r="E1063" s="253" t="s">
        <v>121</v>
      </c>
      <c r="F1063" s="253" t="s">
        <v>5764</v>
      </c>
      <c r="G1063" s="253" t="s">
        <v>5765</v>
      </c>
      <c r="H1063" s="253" t="s">
        <v>5766</v>
      </c>
      <c r="I1063" s="253" t="s">
        <v>975</v>
      </c>
      <c r="J1063" s="253">
        <v>22</v>
      </c>
      <c r="K1063" s="253" t="s">
        <v>57</v>
      </c>
      <c r="L1063" s="253" t="s">
        <v>57</v>
      </c>
      <c r="M1063" s="253" t="s">
        <v>57</v>
      </c>
      <c r="N1063" s="253" t="s">
        <v>57</v>
      </c>
      <c r="O1063" s="253" t="s">
        <v>57</v>
      </c>
      <c r="P1063" s="253" t="s">
        <v>57</v>
      </c>
      <c r="Q1063" s="253" t="s">
        <v>57</v>
      </c>
      <c r="R1063" s="270" t="s">
        <v>57</v>
      </c>
      <c r="S1063" s="270" t="s">
        <v>57</v>
      </c>
      <c r="T1063" s="270" t="s">
        <v>57</v>
      </c>
      <c r="U1063" s="253" t="s">
        <v>57</v>
      </c>
      <c r="V1063" s="253" t="s">
        <v>57</v>
      </c>
      <c r="W1063" s="253" t="s">
        <v>57</v>
      </c>
      <c r="X1063" s="253" t="s">
        <v>57</v>
      </c>
      <c r="Y1063" s="253" t="s">
        <v>57</v>
      </c>
      <c r="Z1063" s="253" t="s">
        <v>5767</v>
      </c>
      <c r="AA1063" s="253" t="s">
        <v>57</v>
      </c>
      <c r="AB1063" s="253" t="s">
        <v>57</v>
      </c>
      <c r="AC1063" s="253" t="s">
        <v>57</v>
      </c>
      <c r="AD1063" s="253" t="s">
        <v>2385</v>
      </c>
      <c r="AE1063" s="253" t="s">
        <v>57</v>
      </c>
      <c r="AF1063" s="253"/>
      <c r="AG1063" s="253" t="s">
        <v>57</v>
      </c>
      <c r="AH1063" s="253" t="s">
        <v>57</v>
      </c>
      <c r="AI1063" s="253" t="s">
        <v>57</v>
      </c>
      <c r="AJ1063" s="269" t="s">
        <v>2385</v>
      </c>
      <c r="AK1063" s="253" t="s">
        <v>57</v>
      </c>
      <c r="AL1063" s="253" t="s">
        <v>57</v>
      </c>
      <c r="AM1063" s="253" t="s">
        <v>57</v>
      </c>
      <c r="AN1063" s="253" t="s">
        <v>57</v>
      </c>
      <c r="AO1063" s="253" t="s">
        <v>5768</v>
      </c>
      <c r="AP1063" s="253" t="s">
        <v>5769</v>
      </c>
      <c r="AQ1063" s="253">
        <v>271</v>
      </c>
      <c r="AR1063" s="253" t="s">
        <v>57</v>
      </c>
      <c r="AS1063" s="253" t="s">
        <v>57</v>
      </c>
      <c r="AT1063" s="253" t="s">
        <v>57</v>
      </c>
      <c r="AU1063" s="220" t="str">
        <f>IF(OR(AB1063="NA"), "NA", IF(OR(AB1063="Yes", AB1063="yes"), "No", IF(AND(I1063="Original", AB1063="No"), "?", "")))</f>
        <v>NA</v>
      </c>
    </row>
    <row r="1064" spans="1:47">
      <c r="A1064" s="220">
        <v>1063</v>
      </c>
      <c r="B1064" s="253" t="s">
        <v>6836</v>
      </c>
      <c r="C1064" s="253" t="s">
        <v>1382</v>
      </c>
      <c r="D1064" s="253">
        <v>2024</v>
      </c>
      <c r="E1064" s="253" t="s">
        <v>121</v>
      </c>
      <c r="F1064" s="253" t="s">
        <v>5429</v>
      </c>
      <c r="G1064" s="253" t="s">
        <v>5770</v>
      </c>
      <c r="H1064" s="253" t="s">
        <v>5771</v>
      </c>
      <c r="I1064" s="253" t="s">
        <v>935</v>
      </c>
      <c r="J1064" s="253">
        <v>13</v>
      </c>
      <c r="K1064" s="253" t="s">
        <v>62</v>
      </c>
      <c r="L1064" s="253" t="s">
        <v>62</v>
      </c>
      <c r="M1064" s="253" t="s">
        <v>62</v>
      </c>
      <c r="N1064" s="253" t="s">
        <v>62</v>
      </c>
      <c r="O1064" s="253" t="s">
        <v>57</v>
      </c>
      <c r="P1064" s="253" t="s">
        <v>57</v>
      </c>
      <c r="Q1064" s="253" t="s">
        <v>57</v>
      </c>
      <c r="R1064" s="253" t="s">
        <v>2098</v>
      </c>
      <c r="S1064" s="253" t="s">
        <v>56</v>
      </c>
      <c r="T1064" s="253" t="s">
        <v>5772</v>
      </c>
      <c r="U1064" s="253" t="s">
        <v>62</v>
      </c>
      <c r="V1064" s="253" t="s">
        <v>57</v>
      </c>
      <c r="W1064" s="253" t="s">
        <v>62</v>
      </c>
      <c r="X1064" s="253" t="s">
        <v>57</v>
      </c>
      <c r="Y1064" s="253" t="s">
        <v>57</v>
      </c>
      <c r="Z1064" s="253" t="s">
        <v>5773</v>
      </c>
      <c r="AA1064" s="253" t="s">
        <v>62</v>
      </c>
      <c r="AB1064" s="253" t="s">
        <v>62</v>
      </c>
      <c r="AC1064" s="253" t="s">
        <v>57</v>
      </c>
      <c r="AD1064" s="253" t="s">
        <v>2385</v>
      </c>
      <c r="AE1064" s="253" t="s">
        <v>57</v>
      </c>
      <c r="AF1064" s="253"/>
      <c r="AG1064" s="253" t="s">
        <v>56</v>
      </c>
      <c r="AH1064" s="253">
        <v>682</v>
      </c>
      <c r="AI1064" s="270" t="s">
        <v>56</v>
      </c>
      <c r="AJ1064" s="270" t="s">
        <v>4436</v>
      </c>
      <c r="AK1064" s="253" t="s">
        <v>62</v>
      </c>
      <c r="AL1064" s="253" t="s">
        <v>57</v>
      </c>
      <c r="AM1064" s="253" t="s">
        <v>57</v>
      </c>
      <c r="AN1064" s="253" t="s">
        <v>57</v>
      </c>
      <c r="AO1064" s="253" t="s">
        <v>5731</v>
      </c>
      <c r="AP1064" s="253" t="s">
        <v>5774</v>
      </c>
      <c r="AQ1064" s="253">
        <v>244</v>
      </c>
      <c r="AR1064" s="253" t="s">
        <v>57</v>
      </c>
      <c r="AS1064" s="270">
        <v>327</v>
      </c>
      <c r="AT1064" s="270">
        <v>355</v>
      </c>
      <c r="AU1064" s="220" t="s">
        <v>62</v>
      </c>
    </row>
    <row r="1065" spans="1:47">
      <c r="A1065" s="220">
        <v>1064</v>
      </c>
      <c r="B1065" s="253" t="s">
        <v>6836</v>
      </c>
      <c r="C1065" s="253" t="s">
        <v>1382</v>
      </c>
      <c r="D1065" s="253">
        <v>2024</v>
      </c>
      <c r="E1065" s="253" t="s">
        <v>121</v>
      </c>
      <c r="F1065" s="253" t="s">
        <v>5775</v>
      </c>
      <c r="G1065" s="253" t="s">
        <v>5776</v>
      </c>
      <c r="H1065" s="253" t="s">
        <v>5709</v>
      </c>
      <c r="I1065" s="253" t="s">
        <v>4421</v>
      </c>
      <c r="J1065" s="253">
        <v>25</v>
      </c>
      <c r="K1065" s="253" t="s">
        <v>57</v>
      </c>
      <c r="L1065" s="253" t="s">
        <v>57</v>
      </c>
      <c r="M1065" s="253" t="s">
        <v>57</v>
      </c>
      <c r="N1065" s="253" t="s">
        <v>57</v>
      </c>
      <c r="O1065" s="253" t="s">
        <v>57</v>
      </c>
      <c r="P1065" s="253" t="s">
        <v>57</v>
      </c>
      <c r="Q1065" s="253" t="s">
        <v>57</v>
      </c>
      <c r="R1065" s="253" t="s">
        <v>57</v>
      </c>
      <c r="S1065" s="253" t="s">
        <v>57</v>
      </c>
      <c r="T1065" s="253" t="s">
        <v>57</v>
      </c>
      <c r="U1065" s="253" t="s">
        <v>57</v>
      </c>
      <c r="V1065" s="253" t="s">
        <v>57</v>
      </c>
      <c r="W1065" s="253" t="s">
        <v>57</v>
      </c>
      <c r="X1065" s="253" t="s">
        <v>57</v>
      </c>
      <c r="Y1065" s="253" t="s">
        <v>57</v>
      </c>
      <c r="Z1065" s="253" t="s">
        <v>57</v>
      </c>
      <c r="AA1065" s="253" t="s">
        <v>57</v>
      </c>
      <c r="AB1065" s="253" t="s">
        <v>57</v>
      </c>
      <c r="AC1065" s="253" t="s">
        <v>57</v>
      </c>
      <c r="AD1065" s="253" t="s">
        <v>2385</v>
      </c>
      <c r="AE1065" s="253" t="s">
        <v>57</v>
      </c>
      <c r="AF1065" s="253"/>
      <c r="AG1065" s="253" t="s">
        <v>57</v>
      </c>
      <c r="AH1065" s="253" t="s">
        <v>57</v>
      </c>
      <c r="AI1065" s="253" t="s">
        <v>57</v>
      </c>
      <c r="AJ1065" s="269" t="s">
        <v>2385</v>
      </c>
      <c r="AK1065" s="253" t="s">
        <v>57</v>
      </c>
      <c r="AL1065" s="253" t="s">
        <v>57</v>
      </c>
      <c r="AM1065" s="253" t="s">
        <v>57</v>
      </c>
      <c r="AN1065" s="253" t="s">
        <v>57</v>
      </c>
      <c r="AO1065" s="253" t="s">
        <v>5495</v>
      </c>
      <c r="AP1065" s="253" t="s">
        <v>5769</v>
      </c>
      <c r="AQ1065" s="253">
        <v>101</v>
      </c>
      <c r="AR1065" s="253" t="s">
        <v>57</v>
      </c>
      <c r="AS1065" s="253" t="s">
        <v>57</v>
      </c>
      <c r="AT1065" s="253" t="s">
        <v>57</v>
      </c>
      <c r="AU1065" s="220" t="str">
        <f t="shared" ref="AU1065:AU1107" si="51">IF(OR(AB1065="NA"), "NA", IF(OR(AB1065="Yes", AB1065="yes"), "No", IF(AND(I1065="Original", AB1065="No"), "?", "")))</f>
        <v>NA</v>
      </c>
    </row>
    <row r="1066" spans="1:47">
      <c r="A1066" s="220">
        <v>1065</v>
      </c>
      <c r="B1066" s="253" t="s">
        <v>6836</v>
      </c>
      <c r="C1066" s="253" t="s">
        <v>1382</v>
      </c>
      <c r="D1066" s="253">
        <v>2024</v>
      </c>
      <c r="E1066" s="253" t="s">
        <v>121</v>
      </c>
      <c r="F1066" s="253" t="s">
        <v>2248</v>
      </c>
      <c r="G1066" s="253" t="s">
        <v>5777</v>
      </c>
      <c r="H1066" s="253" t="s">
        <v>5778</v>
      </c>
      <c r="I1066" s="253" t="s">
        <v>4421</v>
      </c>
      <c r="J1066" s="253">
        <v>25</v>
      </c>
      <c r="K1066" s="253" t="s">
        <v>57</v>
      </c>
      <c r="L1066" s="253" t="s">
        <v>57</v>
      </c>
      <c r="M1066" s="253" t="s">
        <v>57</v>
      </c>
      <c r="N1066" s="253" t="s">
        <v>57</v>
      </c>
      <c r="O1066" s="253" t="s">
        <v>57</v>
      </c>
      <c r="P1066" s="253" t="s">
        <v>57</v>
      </c>
      <c r="Q1066" s="253" t="s">
        <v>57</v>
      </c>
      <c r="R1066" s="253" t="s">
        <v>57</v>
      </c>
      <c r="S1066" s="253" t="s">
        <v>57</v>
      </c>
      <c r="T1066" s="253" t="s">
        <v>57</v>
      </c>
      <c r="U1066" s="253" t="s">
        <v>57</v>
      </c>
      <c r="V1066" s="253" t="s">
        <v>57</v>
      </c>
      <c r="W1066" s="253" t="s">
        <v>57</v>
      </c>
      <c r="X1066" s="253" t="s">
        <v>57</v>
      </c>
      <c r="Y1066" s="253" t="s">
        <v>57</v>
      </c>
      <c r="Z1066" s="253" t="s">
        <v>57</v>
      </c>
      <c r="AA1066" s="253" t="s">
        <v>57</v>
      </c>
      <c r="AB1066" s="253" t="s">
        <v>57</v>
      </c>
      <c r="AC1066" s="253" t="s">
        <v>57</v>
      </c>
      <c r="AD1066" s="253" t="s">
        <v>2385</v>
      </c>
      <c r="AE1066" s="253" t="s">
        <v>57</v>
      </c>
      <c r="AF1066" s="253"/>
      <c r="AG1066" s="253" t="s">
        <v>57</v>
      </c>
      <c r="AH1066" s="253" t="s">
        <v>57</v>
      </c>
      <c r="AI1066" s="253" t="s">
        <v>57</v>
      </c>
      <c r="AJ1066" s="269" t="s">
        <v>2385</v>
      </c>
      <c r="AK1066" s="253" t="s">
        <v>57</v>
      </c>
      <c r="AL1066" s="253" t="s">
        <v>57</v>
      </c>
      <c r="AM1066" s="253" t="s">
        <v>57</v>
      </c>
      <c r="AN1066" s="253" t="s">
        <v>57</v>
      </c>
      <c r="AO1066" s="253" t="s">
        <v>5779</v>
      </c>
      <c r="AP1066" s="253" t="s">
        <v>5769</v>
      </c>
      <c r="AQ1066" s="253">
        <v>77</v>
      </c>
      <c r="AR1066" s="253" t="s">
        <v>57</v>
      </c>
      <c r="AS1066" s="253" t="s">
        <v>57</v>
      </c>
      <c r="AT1066" s="253" t="s">
        <v>57</v>
      </c>
      <c r="AU1066" s="220" t="str">
        <f t="shared" si="51"/>
        <v>NA</v>
      </c>
    </row>
    <row r="1067" spans="1:47">
      <c r="A1067" s="220">
        <v>1066</v>
      </c>
      <c r="B1067" s="253" t="s">
        <v>6836</v>
      </c>
      <c r="C1067" s="253" t="s">
        <v>1382</v>
      </c>
      <c r="D1067" s="253">
        <v>2024</v>
      </c>
      <c r="E1067" s="253" t="s">
        <v>121</v>
      </c>
      <c r="F1067" s="253" t="s">
        <v>57</v>
      </c>
      <c r="G1067" s="253" t="s">
        <v>5780</v>
      </c>
      <c r="H1067" s="253" t="s">
        <v>5781</v>
      </c>
      <c r="I1067" s="253" t="s">
        <v>2597</v>
      </c>
      <c r="J1067" s="253">
        <v>25</v>
      </c>
      <c r="K1067" s="253" t="s">
        <v>57</v>
      </c>
      <c r="L1067" s="253" t="s">
        <v>57</v>
      </c>
      <c r="M1067" s="253" t="s">
        <v>57</v>
      </c>
      <c r="N1067" s="253" t="s">
        <v>57</v>
      </c>
      <c r="O1067" s="253" t="s">
        <v>57</v>
      </c>
      <c r="P1067" s="253" t="s">
        <v>57</v>
      </c>
      <c r="Q1067" s="253" t="s">
        <v>57</v>
      </c>
      <c r="R1067" s="253" t="s">
        <v>57</v>
      </c>
      <c r="S1067" s="253" t="s">
        <v>57</v>
      </c>
      <c r="T1067" s="253" t="s">
        <v>57</v>
      </c>
      <c r="U1067" s="253" t="s">
        <v>57</v>
      </c>
      <c r="V1067" s="253" t="s">
        <v>57</v>
      </c>
      <c r="W1067" s="253" t="s">
        <v>57</v>
      </c>
      <c r="X1067" s="253" t="s">
        <v>57</v>
      </c>
      <c r="Y1067" s="253" t="s">
        <v>57</v>
      </c>
      <c r="Z1067" s="253" t="s">
        <v>57</v>
      </c>
      <c r="AA1067" s="253" t="s">
        <v>57</v>
      </c>
      <c r="AB1067" s="253" t="s">
        <v>57</v>
      </c>
      <c r="AC1067" s="253" t="s">
        <v>57</v>
      </c>
      <c r="AD1067" s="253" t="s">
        <v>2385</v>
      </c>
      <c r="AE1067" s="253" t="s">
        <v>57</v>
      </c>
      <c r="AF1067" s="253"/>
      <c r="AG1067" s="253" t="s">
        <v>57</v>
      </c>
      <c r="AH1067" s="253" t="s">
        <v>57</v>
      </c>
      <c r="AI1067" s="253" t="s">
        <v>57</v>
      </c>
      <c r="AJ1067" s="269" t="s">
        <v>2385</v>
      </c>
      <c r="AK1067" s="253" t="s">
        <v>57</v>
      </c>
      <c r="AL1067" s="253" t="s">
        <v>57</v>
      </c>
      <c r="AM1067" s="253" t="s">
        <v>57</v>
      </c>
      <c r="AN1067" s="253" t="s">
        <v>57</v>
      </c>
      <c r="AO1067" s="253" t="s">
        <v>57</v>
      </c>
      <c r="AP1067" s="253" t="s">
        <v>5782</v>
      </c>
      <c r="AQ1067" s="253" t="s">
        <v>57</v>
      </c>
      <c r="AR1067" s="253" t="s">
        <v>57</v>
      </c>
      <c r="AS1067" s="253" t="s">
        <v>57</v>
      </c>
      <c r="AT1067" s="253" t="s">
        <v>57</v>
      </c>
      <c r="AU1067" s="220" t="str">
        <f t="shared" si="51"/>
        <v>NA</v>
      </c>
    </row>
    <row r="1068" spans="1:47">
      <c r="A1068" s="220">
        <v>1067</v>
      </c>
      <c r="B1068" s="253" t="s">
        <v>6836</v>
      </c>
      <c r="C1068" s="253" t="s">
        <v>1382</v>
      </c>
      <c r="D1068" s="253">
        <v>2024</v>
      </c>
      <c r="E1068" s="253" t="s">
        <v>121</v>
      </c>
      <c r="F1068" s="253" t="s">
        <v>57</v>
      </c>
      <c r="G1068" s="253" t="s">
        <v>5783</v>
      </c>
      <c r="H1068" s="253" t="s">
        <v>5784</v>
      </c>
      <c r="I1068" s="253" t="s">
        <v>4422</v>
      </c>
      <c r="J1068" s="253">
        <v>25</v>
      </c>
      <c r="K1068" s="253" t="s">
        <v>57</v>
      </c>
      <c r="L1068" s="253" t="s">
        <v>57</v>
      </c>
      <c r="M1068" s="253" t="s">
        <v>57</v>
      </c>
      <c r="N1068" s="253" t="s">
        <v>57</v>
      </c>
      <c r="O1068" s="253" t="s">
        <v>57</v>
      </c>
      <c r="P1068" s="253" t="s">
        <v>57</v>
      </c>
      <c r="Q1068" s="253" t="s">
        <v>57</v>
      </c>
      <c r="R1068" s="253" t="s">
        <v>57</v>
      </c>
      <c r="S1068" s="253" t="s">
        <v>57</v>
      </c>
      <c r="T1068" s="253" t="s">
        <v>57</v>
      </c>
      <c r="U1068" s="253" t="s">
        <v>57</v>
      </c>
      <c r="V1068" s="253" t="s">
        <v>57</v>
      </c>
      <c r="W1068" s="253" t="s">
        <v>57</v>
      </c>
      <c r="X1068" s="253" t="s">
        <v>57</v>
      </c>
      <c r="Y1068" s="253" t="s">
        <v>57</v>
      </c>
      <c r="Z1068" s="253" t="s">
        <v>57</v>
      </c>
      <c r="AA1068" s="253" t="s">
        <v>57</v>
      </c>
      <c r="AB1068" s="253" t="s">
        <v>57</v>
      </c>
      <c r="AC1068" s="253" t="s">
        <v>57</v>
      </c>
      <c r="AD1068" s="253" t="s">
        <v>2385</v>
      </c>
      <c r="AE1068" s="253" t="s">
        <v>57</v>
      </c>
      <c r="AF1068" s="253"/>
      <c r="AG1068" s="253" t="s">
        <v>57</v>
      </c>
      <c r="AH1068" s="253" t="s">
        <v>57</v>
      </c>
      <c r="AI1068" s="253" t="s">
        <v>57</v>
      </c>
      <c r="AJ1068" s="269" t="s">
        <v>2385</v>
      </c>
      <c r="AK1068" s="253" t="s">
        <v>57</v>
      </c>
      <c r="AL1068" s="253" t="s">
        <v>57</v>
      </c>
      <c r="AM1068" s="253" t="s">
        <v>57</v>
      </c>
      <c r="AN1068" s="253" t="s">
        <v>57</v>
      </c>
      <c r="AO1068" s="253" t="s">
        <v>57</v>
      </c>
      <c r="AP1068" s="264" t="s">
        <v>5785</v>
      </c>
      <c r="AQ1068" s="253" t="s">
        <v>57</v>
      </c>
      <c r="AR1068" s="253" t="s">
        <v>57</v>
      </c>
      <c r="AS1068" s="253" t="s">
        <v>57</v>
      </c>
      <c r="AT1068" s="253" t="s">
        <v>57</v>
      </c>
      <c r="AU1068" s="220" t="str">
        <f t="shared" si="51"/>
        <v>NA</v>
      </c>
    </row>
    <row r="1069" spans="1:47">
      <c r="A1069" s="220">
        <v>1068</v>
      </c>
      <c r="B1069" s="253" t="s">
        <v>6836</v>
      </c>
      <c r="C1069" s="253" t="s">
        <v>1382</v>
      </c>
      <c r="D1069" s="253">
        <v>2024</v>
      </c>
      <c r="E1069" s="253" t="s">
        <v>737</v>
      </c>
      <c r="F1069" s="253" t="s">
        <v>5786</v>
      </c>
      <c r="G1069" s="253" t="s">
        <v>5787</v>
      </c>
      <c r="H1069" s="253" t="s">
        <v>5788</v>
      </c>
      <c r="I1069" s="253" t="s">
        <v>926</v>
      </c>
      <c r="J1069" s="253">
        <v>9</v>
      </c>
      <c r="K1069" s="253" t="s">
        <v>57</v>
      </c>
      <c r="L1069" s="253" t="s">
        <v>57</v>
      </c>
      <c r="M1069" s="253" t="s">
        <v>57</v>
      </c>
      <c r="N1069" s="253" t="s">
        <v>57</v>
      </c>
      <c r="O1069" s="253" t="s">
        <v>57</v>
      </c>
      <c r="P1069" s="253" t="s">
        <v>57</v>
      </c>
      <c r="Q1069" s="253" t="s">
        <v>57</v>
      </c>
      <c r="R1069" s="253" t="s">
        <v>57</v>
      </c>
      <c r="S1069" s="253" t="s">
        <v>57</v>
      </c>
      <c r="T1069" s="253" t="s">
        <v>57</v>
      </c>
      <c r="U1069" s="253" t="s">
        <v>57</v>
      </c>
      <c r="V1069" s="253" t="s">
        <v>57</v>
      </c>
      <c r="W1069" s="253" t="s">
        <v>57</v>
      </c>
      <c r="X1069" s="253" t="s">
        <v>57</v>
      </c>
      <c r="Y1069" s="253" t="s">
        <v>57</v>
      </c>
      <c r="Z1069" s="253" t="s">
        <v>57</v>
      </c>
      <c r="AA1069" s="253" t="s">
        <v>57</v>
      </c>
      <c r="AB1069" s="253" t="s">
        <v>57</v>
      </c>
      <c r="AC1069" s="253" t="s">
        <v>57</v>
      </c>
      <c r="AD1069" s="253" t="s">
        <v>2385</v>
      </c>
      <c r="AE1069" s="253" t="s">
        <v>57</v>
      </c>
      <c r="AF1069" s="253"/>
      <c r="AG1069" s="253" t="s">
        <v>57</v>
      </c>
      <c r="AH1069" s="253" t="s">
        <v>57</v>
      </c>
      <c r="AI1069" s="253" t="s">
        <v>57</v>
      </c>
      <c r="AJ1069" s="269" t="s">
        <v>2385</v>
      </c>
      <c r="AK1069" s="253" t="s">
        <v>57</v>
      </c>
      <c r="AL1069" s="253" t="s">
        <v>57</v>
      </c>
      <c r="AM1069" s="253" t="s">
        <v>57</v>
      </c>
      <c r="AN1069" s="253" t="s">
        <v>57</v>
      </c>
      <c r="AO1069" s="253" t="s">
        <v>5789</v>
      </c>
      <c r="AP1069" s="264" t="s">
        <v>5790</v>
      </c>
      <c r="AQ1069" s="253">
        <v>17</v>
      </c>
      <c r="AR1069" s="253" t="s">
        <v>57</v>
      </c>
      <c r="AS1069" s="253" t="s">
        <v>57</v>
      </c>
      <c r="AT1069" s="253" t="s">
        <v>57</v>
      </c>
      <c r="AU1069" s="220" t="str">
        <f t="shared" si="51"/>
        <v>NA</v>
      </c>
    </row>
    <row r="1070" spans="1:47">
      <c r="A1070" s="220">
        <v>1069</v>
      </c>
      <c r="B1070" s="253" t="s">
        <v>6836</v>
      </c>
      <c r="C1070" s="253" t="s">
        <v>1382</v>
      </c>
      <c r="D1070" s="253">
        <v>2024</v>
      </c>
      <c r="E1070" s="253" t="s">
        <v>737</v>
      </c>
      <c r="F1070" s="253" t="s">
        <v>5791</v>
      </c>
      <c r="G1070" s="253" t="s">
        <v>5792</v>
      </c>
      <c r="H1070" s="253" t="s">
        <v>5793</v>
      </c>
      <c r="I1070" s="253" t="s">
        <v>975</v>
      </c>
      <c r="J1070" s="253">
        <v>25</v>
      </c>
      <c r="K1070" s="253" t="s">
        <v>57</v>
      </c>
      <c r="L1070" s="253" t="s">
        <v>57</v>
      </c>
      <c r="M1070" s="253" t="s">
        <v>57</v>
      </c>
      <c r="N1070" s="253" t="s">
        <v>57</v>
      </c>
      <c r="O1070" s="253" t="s">
        <v>57</v>
      </c>
      <c r="P1070" s="253" t="s">
        <v>57</v>
      </c>
      <c r="Q1070" s="253" t="s">
        <v>57</v>
      </c>
      <c r="R1070" s="253" t="s">
        <v>57</v>
      </c>
      <c r="S1070" s="253" t="s">
        <v>57</v>
      </c>
      <c r="T1070" s="253" t="s">
        <v>57</v>
      </c>
      <c r="U1070" s="253" t="s">
        <v>57</v>
      </c>
      <c r="V1070" s="253" t="s">
        <v>57</v>
      </c>
      <c r="W1070" s="253" t="s">
        <v>57</v>
      </c>
      <c r="X1070" s="253" t="s">
        <v>57</v>
      </c>
      <c r="Y1070" s="253" t="s">
        <v>57</v>
      </c>
      <c r="Z1070" s="253" t="s">
        <v>3416</v>
      </c>
      <c r="AA1070" s="253" t="s">
        <v>57</v>
      </c>
      <c r="AB1070" s="253" t="s">
        <v>57</v>
      </c>
      <c r="AC1070" s="253" t="s">
        <v>57</v>
      </c>
      <c r="AD1070" s="253" t="s">
        <v>2385</v>
      </c>
      <c r="AE1070" s="253" t="s">
        <v>57</v>
      </c>
      <c r="AF1070" s="253"/>
      <c r="AG1070" s="253" t="s">
        <v>57</v>
      </c>
      <c r="AH1070" s="253" t="s">
        <v>57</v>
      </c>
      <c r="AI1070" s="253" t="s">
        <v>57</v>
      </c>
      <c r="AJ1070" s="269" t="s">
        <v>2385</v>
      </c>
      <c r="AK1070" s="253" t="s">
        <v>57</v>
      </c>
      <c r="AL1070" s="253" t="s">
        <v>57</v>
      </c>
      <c r="AM1070" s="253" t="s">
        <v>57</v>
      </c>
      <c r="AN1070" s="253" t="s">
        <v>57</v>
      </c>
      <c r="AO1070" s="253" t="s">
        <v>5794</v>
      </c>
      <c r="AP1070" s="253" t="s">
        <v>5157</v>
      </c>
      <c r="AQ1070" s="253">
        <v>240</v>
      </c>
      <c r="AR1070" s="253" t="s">
        <v>57</v>
      </c>
      <c r="AS1070" s="253" t="s">
        <v>57</v>
      </c>
      <c r="AT1070" s="253" t="s">
        <v>57</v>
      </c>
      <c r="AU1070" s="220" t="str">
        <f t="shared" si="51"/>
        <v>NA</v>
      </c>
    </row>
    <row r="1071" spans="1:47">
      <c r="A1071" s="220">
        <v>1070</v>
      </c>
      <c r="B1071" s="253" t="s">
        <v>6836</v>
      </c>
      <c r="C1071" s="253" t="s">
        <v>1382</v>
      </c>
      <c r="D1071" s="253">
        <v>2024</v>
      </c>
      <c r="E1071" s="253" t="s">
        <v>737</v>
      </c>
      <c r="F1071" s="253" t="s">
        <v>5795</v>
      </c>
      <c r="G1071" s="253" t="s">
        <v>5796</v>
      </c>
      <c r="H1071" s="253" t="s">
        <v>5797</v>
      </c>
      <c r="I1071" s="253" t="s">
        <v>935</v>
      </c>
      <c r="J1071" s="253">
        <v>2</v>
      </c>
      <c r="K1071" s="253" t="s">
        <v>62</v>
      </c>
      <c r="L1071" s="253" t="s">
        <v>62</v>
      </c>
      <c r="M1071" s="253" t="s">
        <v>62</v>
      </c>
      <c r="N1071" s="253" t="s">
        <v>62</v>
      </c>
      <c r="O1071" s="253" t="s">
        <v>57</v>
      </c>
      <c r="P1071" s="253" t="s">
        <v>57</v>
      </c>
      <c r="Q1071" s="253" t="s">
        <v>57</v>
      </c>
      <c r="R1071" s="253" t="s">
        <v>57</v>
      </c>
      <c r="S1071" s="270" t="s">
        <v>56</v>
      </c>
      <c r="T1071" s="270" t="s">
        <v>5798</v>
      </c>
      <c r="U1071" s="270" t="s">
        <v>62</v>
      </c>
      <c r="V1071" s="270" t="s">
        <v>57</v>
      </c>
      <c r="W1071" s="253" t="s">
        <v>62</v>
      </c>
      <c r="X1071" s="253" t="s">
        <v>57</v>
      </c>
      <c r="Y1071" s="253" t="s">
        <v>57</v>
      </c>
      <c r="Z1071" s="253" t="s">
        <v>5799</v>
      </c>
      <c r="AA1071" s="253" t="s">
        <v>56</v>
      </c>
      <c r="AB1071" s="253" t="s">
        <v>56</v>
      </c>
      <c r="AC1071" s="253" t="s">
        <v>56</v>
      </c>
      <c r="AD1071" s="253" t="s">
        <v>2373</v>
      </c>
      <c r="AE1071" s="253" t="s">
        <v>5800</v>
      </c>
      <c r="AF1071" s="253"/>
      <c r="AG1071" s="253" t="s">
        <v>56</v>
      </c>
      <c r="AH1071" s="253">
        <v>253</v>
      </c>
      <c r="AI1071" s="253" t="s">
        <v>56</v>
      </c>
      <c r="AJ1071" s="269" t="s">
        <v>174</v>
      </c>
      <c r="AK1071" s="253" t="s">
        <v>62</v>
      </c>
      <c r="AL1071" s="253" t="s">
        <v>57</v>
      </c>
      <c r="AM1071" s="253" t="s">
        <v>57</v>
      </c>
      <c r="AN1071" s="253" t="s">
        <v>57</v>
      </c>
      <c r="AO1071" s="253" t="s">
        <v>5801</v>
      </c>
      <c r="AP1071" s="253" t="s">
        <v>5802</v>
      </c>
      <c r="AQ1071" s="253">
        <v>271</v>
      </c>
      <c r="AR1071" s="253" t="s">
        <v>57</v>
      </c>
      <c r="AS1071" s="253">
        <v>105</v>
      </c>
      <c r="AT1071" s="253">
        <v>148</v>
      </c>
      <c r="AU1071" s="220" t="str">
        <f t="shared" si="51"/>
        <v>No</v>
      </c>
    </row>
    <row r="1072" spans="1:47">
      <c r="A1072" s="220">
        <v>1071</v>
      </c>
      <c r="B1072" s="253" t="s">
        <v>6836</v>
      </c>
      <c r="C1072" s="253" t="s">
        <v>1382</v>
      </c>
      <c r="D1072" s="253">
        <v>2024</v>
      </c>
      <c r="E1072" s="253" t="s">
        <v>737</v>
      </c>
      <c r="F1072" s="253" t="s">
        <v>5803</v>
      </c>
      <c r="G1072" s="253" t="s">
        <v>5804</v>
      </c>
      <c r="H1072" s="253" t="s">
        <v>5805</v>
      </c>
      <c r="I1072" s="253" t="s">
        <v>929</v>
      </c>
      <c r="J1072" s="253">
        <v>3</v>
      </c>
      <c r="K1072" s="253" t="s">
        <v>56</v>
      </c>
      <c r="L1072" s="253" t="s">
        <v>56</v>
      </c>
      <c r="M1072" s="253" t="s">
        <v>57</v>
      </c>
      <c r="N1072" s="253" t="s">
        <v>57</v>
      </c>
      <c r="O1072" s="253" t="s">
        <v>57</v>
      </c>
      <c r="P1072" s="253" t="s">
        <v>57</v>
      </c>
      <c r="Q1072" s="253" t="s">
        <v>57</v>
      </c>
      <c r="R1072" s="253" t="s">
        <v>57</v>
      </c>
      <c r="S1072" s="270" t="s">
        <v>57</v>
      </c>
      <c r="T1072" s="270" t="s">
        <v>57</v>
      </c>
      <c r="U1072" s="270" t="s">
        <v>57</v>
      </c>
      <c r="V1072" s="270" t="s">
        <v>57</v>
      </c>
      <c r="W1072" s="253" t="s">
        <v>57</v>
      </c>
      <c r="X1072" s="253" t="s">
        <v>57</v>
      </c>
      <c r="Y1072" s="253" t="s">
        <v>57</v>
      </c>
      <c r="Z1072" s="253" t="s">
        <v>5806</v>
      </c>
      <c r="AA1072" s="253" t="s">
        <v>57</v>
      </c>
      <c r="AB1072" s="253" t="s">
        <v>57</v>
      </c>
      <c r="AC1072" s="253" t="s">
        <v>57</v>
      </c>
      <c r="AD1072" s="253" t="s">
        <v>2385</v>
      </c>
      <c r="AE1072" s="253" t="s">
        <v>57</v>
      </c>
      <c r="AF1072" s="253"/>
      <c r="AG1072" s="253" t="s">
        <v>57</v>
      </c>
      <c r="AH1072" s="253" t="s">
        <v>57</v>
      </c>
      <c r="AI1072" s="253" t="s">
        <v>57</v>
      </c>
      <c r="AJ1072" s="269" t="s">
        <v>2385</v>
      </c>
      <c r="AK1072" s="253" t="s">
        <v>57</v>
      </c>
      <c r="AL1072" s="253" t="s">
        <v>57</v>
      </c>
      <c r="AM1072" s="253" t="s">
        <v>57</v>
      </c>
      <c r="AN1072" s="253" t="s">
        <v>57</v>
      </c>
      <c r="AO1072" s="253" t="s">
        <v>5731</v>
      </c>
      <c r="AP1072" s="253" t="s">
        <v>5168</v>
      </c>
      <c r="AQ1072" s="253">
        <v>265</v>
      </c>
      <c r="AR1072" s="253" t="s">
        <v>57</v>
      </c>
      <c r="AS1072" s="253" t="s">
        <v>57</v>
      </c>
      <c r="AT1072" s="253" t="s">
        <v>57</v>
      </c>
      <c r="AU1072" s="220" t="str">
        <f t="shared" si="51"/>
        <v>NA</v>
      </c>
    </row>
    <row r="1073" spans="1:47">
      <c r="A1073" s="220">
        <v>1072</v>
      </c>
      <c r="B1073" s="253" t="s">
        <v>6836</v>
      </c>
      <c r="C1073" s="253" t="s">
        <v>1382</v>
      </c>
      <c r="D1073" s="253">
        <v>2024</v>
      </c>
      <c r="E1073" s="253" t="s">
        <v>737</v>
      </c>
      <c r="F1073" s="253" t="s">
        <v>5807</v>
      </c>
      <c r="G1073" s="253" t="s">
        <v>5808</v>
      </c>
      <c r="H1073" s="253" t="s">
        <v>5809</v>
      </c>
      <c r="I1073" s="253" t="s">
        <v>935</v>
      </c>
      <c r="J1073" s="253">
        <v>15</v>
      </c>
      <c r="K1073" s="253" t="s">
        <v>62</v>
      </c>
      <c r="L1073" s="253" t="s">
        <v>62</v>
      </c>
      <c r="M1073" s="253" t="s">
        <v>62</v>
      </c>
      <c r="N1073" s="270" t="s">
        <v>56</v>
      </c>
      <c r="O1073" s="270">
        <v>1</v>
      </c>
      <c r="P1073" s="270" t="s">
        <v>170</v>
      </c>
      <c r="Q1073" s="270" t="s">
        <v>5810</v>
      </c>
      <c r="R1073" s="270" t="s">
        <v>5811</v>
      </c>
      <c r="S1073" s="270" t="s">
        <v>56</v>
      </c>
      <c r="T1073" s="270" t="s">
        <v>5812</v>
      </c>
      <c r="U1073" s="270" t="s">
        <v>62</v>
      </c>
      <c r="V1073" s="270" t="s">
        <v>57</v>
      </c>
      <c r="W1073" s="253" t="s">
        <v>62</v>
      </c>
      <c r="X1073" s="253" t="s">
        <v>57</v>
      </c>
      <c r="Y1073" s="253" t="s">
        <v>57</v>
      </c>
      <c r="Z1073" s="253" t="s">
        <v>5813</v>
      </c>
      <c r="AA1073" s="253" t="s">
        <v>62</v>
      </c>
      <c r="AB1073" s="253" t="s">
        <v>56</v>
      </c>
      <c r="AC1073" s="253" t="s">
        <v>56</v>
      </c>
      <c r="AD1073" s="253" t="s">
        <v>2373</v>
      </c>
      <c r="AE1073" s="253" t="s">
        <v>5814</v>
      </c>
      <c r="AF1073" s="253"/>
      <c r="AG1073" s="253" t="s">
        <v>56</v>
      </c>
      <c r="AH1073" s="253">
        <v>19</v>
      </c>
      <c r="AI1073" s="270" t="s">
        <v>56</v>
      </c>
      <c r="AJ1073" s="270" t="s">
        <v>4436</v>
      </c>
      <c r="AK1073" s="253" t="s">
        <v>62</v>
      </c>
      <c r="AL1073" s="253" t="s">
        <v>57</v>
      </c>
      <c r="AM1073" s="253" t="s">
        <v>57</v>
      </c>
      <c r="AN1073" s="253" t="s">
        <v>57</v>
      </c>
      <c r="AO1073" s="253" t="s">
        <v>5278</v>
      </c>
      <c r="AP1073" s="253" t="s">
        <v>5815</v>
      </c>
      <c r="AQ1073" s="253">
        <v>229</v>
      </c>
      <c r="AR1073" s="253" t="s">
        <v>57</v>
      </c>
      <c r="AS1073" s="253">
        <v>11</v>
      </c>
      <c r="AT1073" s="253">
        <v>8</v>
      </c>
      <c r="AU1073" s="220" t="str">
        <f t="shared" si="51"/>
        <v>No</v>
      </c>
    </row>
    <row r="1074" spans="1:47">
      <c r="A1074" s="220">
        <v>1073</v>
      </c>
      <c r="B1074" s="253" t="s">
        <v>6836</v>
      </c>
      <c r="C1074" s="253" t="s">
        <v>1382</v>
      </c>
      <c r="D1074" s="253">
        <v>2024</v>
      </c>
      <c r="E1074" s="253" t="s">
        <v>737</v>
      </c>
      <c r="F1074" s="253" t="s">
        <v>5816</v>
      </c>
      <c r="G1074" s="253" t="s">
        <v>5817</v>
      </c>
      <c r="H1074" s="253" t="s">
        <v>5818</v>
      </c>
      <c r="I1074" s="253" t="s">
        <v>935</v>
      </c>
      <c r="J1074" s="253">
        <v>18</v>
      </c>
      <c r="K1074" s="253" t="s">
        <v>62</v>
      </c>
      <c r="L1074" s="253" t="s">
        <v>62</v>
      </c>
      <c r="M1074" s="253" t="s">
        <v>62</v>
      </c>
      <c r="N1074" s="270" t="s">
        <v>56</v>
      </c>
      <c r="O1074" s="270">
        <v>1</v>
      </c>
      <c r="P1074" s="270" t="s">
        <v>170</v>
      </c>
      <c r="Q1074" s="270" t="s">
        <v>5819</v>
      </c>
      <c r="R1074" s="270" t="s">
        <v>5820</v>
      </c>
      <c r="S1074" s="270" t="s">
        <v>56</v>
      </c>
      <c r="T1074" s="270" t="s">
        <v>5821</v>
      </c>
      <c r="U1074" s="270" t="s">
        <v>62</v>
      </c>
      <c r="V1074" s="270" t="s">
        <v>57</v>
      </c>
      <c r="W1074" s="253" t="s">
        <v>62</v>
      </c>
      <c r="X1074" s="253" t="s">
        <v>57</v>
      </c>
      <c r="Y1074" s="253" t="s">
        <v>57</v>
      </c>
      <c r="Z1074" s="253" t="s">
        <v>5822</v>
      </c>
      <c r="AA1074" s="253" t="s">
        <v>56</v>
      </c>
      <c r="AB1074" s="253" t="s">
        <v>56</v>
      </c>
      <c r="AC1074" s="253" t="s">
        <v>56</v>
      </c>
      <c r="AD1074" s="253" t="s">
        <v>2373</v>
      </c>
      <c r="AE1074" s="253" t="s">
        <v>5823</v>
      </c>
      <c r="AF1074" s="253"/>
      <c r="AG1074" s="253" t="s">
        <v>56</v>
      </c>
      <c r="AH1074" s="253">
        <v>85</v>
      </c>
      <c r="AI1074" s="253" t="s">
        <v>62</v>
      </c>
      <c r="AJ1074" s="269" t="s">
        <v>2385</v>
      </c>
      <c r="AK1074" s="253" t="s">
        <v>62</v>
      </c>
      <c r="AL1074" s="253" t="s">
        <v>57</v>
      </c>
      <c r="AM1074" s="253" t="s">
        <v>57</v>
      </c>
      <c r="AN1074" s="253" t="s">
        <v>57</v>
      </c>
      <c r="AO1074" s="253" t="s">
        <v>869</v>
      </c>
      <c r="AP1074" s="253" t="s">
        <v>5824</v>
      </c>
      <c r="AQ1074" s="253">
        <v>202</v>
      </c>
      <c r="AR1074" s="253" t="s">
        <v>57</v>
      </c>
      <c r="AS1074" s="253" t="s">
        <v>62</v>
      </c>
      <c r="AT1074" s="253" t="s">
        <v>62</v>
      </c>
      <c r="AU1074" s="220" t="str">
        <f t="shared" si="51"/>
        <v>No</v>
      </c>
    </row>
    <row r="1075" spans="1:47">
      <c r="A1075" s="220">
        <v>1074</v>
      </c>
      <c r="B1075" s="253" t="s">
        <v>6836</v>
      </c>
      <c r="C1075" s="253" t="s">
        <v>1382</v>
      </c>
      <c r="D1075" s="253">
        <v>2024</v>
      </c>
      <c r="E1075" s="253" t="s">
        <v>737</v>
      </c>
      <c r="F1075" s="253" t="s">
        <v>1607</v>
      </c>
      <c r="G1075" s="253" t="s">
        <v>5826</v>
      </c>
      <c r="H1075" s="253" t="s">
        <v>5827</v>
      </c>
      <c r="I1075" s="253" t="s">
        <v>929</v>
      </c>
      <c r="J1075" s="253">
        <v>21</v>
      </c>
      <c r="K1075" s="253" t="s">
        <v>62</v>
      </c>
      <c r="L1075" s="253" t="s">
        <v>62</v>
      </c>
      <c r="M1075" s="253" t="s">
        <v>57</v>
      </c>
      <c r="N1075" s="253" t="s">
        <v>57</v>
      </c>
      <c r="O1075" s="253" t="s">
        <v>57</v>
      </c>
      <c r="P1075" s="253" t="s">
        <v>57</v>
      </c>
      <c r="Q1075" s="253" t="s">
        <v>57</v>
      </c>
      <c r="R1075" s="253" t="s">
        <v>57</v>
      </c>
      <c r="S1075" s="270" t="s">
        <v>57</v>
      </c>
      <c r="T1075" s="270" t="s">
        <v>57</v>
      </c>
      <c r="U1075" s="270" t="s">
        <v>57</v>
      </c>
      <c r="V1075" s="270" t="s">
        <v>57</v>
      </c>
      <c r="W1075" s="253" t="s">
        <v>57</v>
      </c>
      <c r="X1075" s="253" t="s">
        <v>57</v>
      </c>
      <c r="Y1075" s="253" t="s">
        <v>57</v>
      </c>
      <c r="Z1075" s="253" t="s">
        <v>5828</v>
      </c>
      <c r="AA1075" s="253" t="s">
        <v>57</v>
      </c>
      <c r="AB1075" s="253" t="s">
        <v>57</v>
      </c>
      <c r="AC1075" s="253" t="s">
        <v>57</v>
      </c>
      <c r="AD1075" s="253" t="s">
        <v>2385</v>
      </c>
      <c r="AE1075" s="253" t="s">
        <v>57</v>
      </c>
      <c r="AF1075" s="253"/>
      <c r="AG1075" s="253" t="s">
        <v>57</v>
      </c>
      <c r="AH1075" s="253" t="s">
        <v>57</v>
      </c>
      <c r="AI1075" s="253" t="s">
        <v>57</v>
      </c>
      <c r="AJ1075" s="269" t="s">
        <v>2385</v>
      </c>
      <c r="AK1075" s="253" t="s">
        <v>57</v>
      </c>
      <c r="AL1075" s="253" t="s">
        <v>57</v>
      </c>
      <c r="AM1075" s="253" t="s">
        <v>57</v>
      </c>
      <c r="AN1075" s="253" t="s">
        <v>57</v>
      </c>
      <c r="AO1075" s="253" t="s">
        <v>5829</v>
      </c>
      <c r="AP1075" s="253" t="s">
        <v>5830</v>
      </c>
      <c r="AQ1075" s="253">
        <v>229</v>
      </c>
      <c r="AR1075" s="253" t="s">
        <v>57</v>
      </c>
      <c r="AS1075" s="253" t="s">
        <v>57</v>
      </c>
      <c r="AT1075" s="253" t="s">
        <v>57</v>
      </c>
      <c r="AU1075" s="220" t="str">
        <f t="shared" si="51"/>
        <v>NA</v>
      </c>
    </row>
    <row r="1076" spans="1:47">
      <c r="A1076" s="220">
        <v>1075</v>
      </c>
      <c r="B1076" s="253" t="s">
        <v>6836</v>
      </c>
      <c r="C1076" s="253" t="s">
        <v>1382</v>
      </c>
      <c r="D1076" s="253">
        <v>2024</v>
      </c>
      <c r="E1076" s="253" t="s">
        <v>737</v>
      </c>
      <c r="F1076" s="253" t="s">
        <v>5831</v>
      </c>
      <c r="G1076" s="274" t="s">
        <v>5832</v>
      </c>
      <c r="H1076" s="253" t="s">
        <v>5833</v>
      </c>
      <c r="I1076" s="253" t="s">
        <v>935</v>
      </c>
      <c r="J1076" s="253">
        <v>21</v>
      </c>
      <c r="K1076" s="253" t="s">
        <v>62</v>
      </c>
      <c r="L1076" s="253" t="s">
        <v>62</v>
      </c>
      <c r="M1076" s="253" t="s">
        <v>62</v>
      </c>
      <c r="N1076" s="253" t="s">
        <v>62</v>
      </c>
      <c r="O1076" s="253" t="s">
        <v>57</v>
      </c>
      <c r="P1076" s="253" t="s">
        <v>57</v>
      </c>
      <c r="Q1076" s="253" t="s">
        <v>57</v>
      </c>
      <c r="R1076" s="253" t="s">
        <v>57</v>
      </c>
      <c r="S1076" s="270" t="s">
        <v>56</v>
      </c>
      <c r="T1076" s="270" t="s">
        <v>5834</v>
      </c>
      <c r="U1076" s="270" t="s">
        <v>56</v>
      </c>
      <c r="V1076" s="270" t="s">
        <v>5835</v>
      </c>
      <c r="W1076" s="253" t="s">
        <v>56</v>
      </c>
      <c r="X1076" s="253" t="s">
        <v>5836</v>
      </c>
      <c r="Y1076" s="253" t="s">
        <v>56</v>
      </c>
      <c r="Z1076" s="253" t="s">
        <v>5837</v>
      </c>
      <c r="AA1076" s="253" t="s">
        <v>62</v>
      </c>
      <c r="AB1076" s="253" t="s">
        <v>56</v>
      </c>
      <c r="AC1076" s="253" t="s">
        <v>56</v>
      </c>
      <c r="AD1076" s="253" t="s">
        <v>984</v>
      </c>
      <c r="AE1076" s="253" t="s">
        <v>57</v>
      </c>
      <c r="AF1076" s="253"/>
      <c r="AG1076" s="253" t="s">
        <v>56</v>
      </c>
      <c r="AH1076" s="253">
        <v>1105</v>
      </c>
      <c r="AI1076" s="253" t="s">
        <v>56</v>
      </c>
      <c r="AJ1076" s="269" t="s">
        <v>4436</v>
      </c>
      <c r="AK1076" s="253" t="s">
        <v>62</v>
      </c>
      <c r="AL1076" s="253" t="s">
        <v>57</v>
      </c>
      <c r="AM1076" s="253" t="s">
        <v>57</v>
      </c>
      <c r="AN1076" s="253" t="s">
        <v>57</v>
      </c>
      <c r="AO1076" s="253" t="s">
        <v>5838</v>
      </c>
      <c r="AP1076" s="253" t="s">
        <v>5815</v>
      </c>
      <c r="AQ1076" s="253">
        <v>352</v>
      </c>
      <c r="AR1076" s="253" t="s">
        <v>57</v>
      </c>
      <c r="AS1076" s="253">
        <v>458</v>
      </c>
      <c r="AT1076" s="253">
        <v>647</v>
      </c>
      <c r="AU1076" s="220" t="str">
        <f t="shared" si="51"/>
        <v>No</v>
      </c>
    </row>
    <row r="1077" spans="1:47">
      <c r="A1077" s="220">
        <v>1076</v>
      </c>
      <c r="B1077" s="253" t="s">
        <v>6836</v>
      </c>
      <c r="C1077" s="253" t="s">
        <v>1382</v>
      </c>
      <c r="D1077" s="253">
        <v>2024</v>
      </c>
      <c r="E1077" s="253" t="s">
        <v>737</v>
      </c>
      <c r="F1077" s="253" t="s">
        <v>5839</v>
      </c>
      <c r="G1077" s="253" t="s">
        <v>5840</v>
      </c>
      <c r="H1077" s="253" t="s">
        <v>5841</v>
      </c>
      <c r="I1077" s="253" t="s">
        <v>929</v>
      </c>
      <c r="J1077" s="253">
        <v>22</v>
      </c>
      <c r="K1077" s="253" t="s">
        <v>56</v>
      </c>
      <c r="L1077" s="253" t="s">
        <v>62</v>
      </c>
      <c r="M1077" s="253" t="s">
        <v>57</v>
      </c>
      <c r="N1077" s="253" t="s">
        <v>57</v>
      </c>
      <c r="O1077" s="253" t="s">
        <v>57</v>
      </c>
      <c r="P1077" s="253" t="s">
        <v>57</v>
      </c>
      <c r="Q1077" s="253" t="s">
        <v>57</v>
      </c>
      <c r="R1077" s="253" t="s">
        <v>57</v>
      </c>
      <c r="S1077" s="270" t="s">
        <v>57</v>
      </c>
      <c r="T1077" s="270" t="s">
        <v>57</v>
      </c>
      <c r="U1077" s="270" t="s">
        <v>57</v>
      </c>
      <c r="V1077" s="270" t="s">
        <v>57</v>
      </c>
      <c r="W1077" s="253" t="s">
        <v>57</v>
      </c>
      <c r="X1077" s="253" t="s">
        <v>57</v>
      </c>
      <c r="Y1077" s="253" t="s">
        <v>57</v>
      </c>
      <c r="Z1077" s="253" t="s">
        <v>5842</v>
      </c>
      <c r="AA1077" s="253" t="s">
        <v>57</v>
      </c>
      <c r="AB1077" s="253" t="s">
        <v>57</v>
      </c>
      <c r="AC1077" s="253" t="s">
        <v>57</v>
      </c>
      <c r="AD1077" s="253" t="s">
        <v>2385</v>
      </c>
      <c r="AE1077" s="253" t="s">
        <v>57</v>
      </c>
      <c r="AF1077" s="253"/>
      <c r="AG1077" s="253" t="s">
        <v>57</v>
      </c>
      <c r="AH1077" s="253" t="s">
        <v>57</v>
      </c>
      <c r="AI1077" s="253" t="s">
        <v>57</v>
      </c>
      <c r="AJ1077" s="269" t="s">
        <v>2385</v>
      </c>
      <c r="AK1077" s="253" t="s">
        <v>57</v>
      </c>
      <c r="AL1077" s="253" t="s">
        <v>57</v>
      </c>
      <c r="AM1077" s="253" t="s">
        <v>57</v>
      </c>
      <c r="AN1077" s="253" t="s">
        <v>57</v>
      </c>
      <c r="AO1077" s="253" t="s">
        <v>5843</v>
      </c>
      <c r="AP1077" s="253" t="s">
        <v>5830</v>
      </c>
      <c r="AQ1077" s="253">
        <v>228</v>
      </c>
      <c r="AR1077" s="253" t="s">
        <v>57</v>
      </c>
      <c r="AS1077" s="253" t="s">
        <v>57</v>
      </c>
      <c r="AT1077" s="253" t="s">
        <v>57</v>
      </c>
      <c r="AU1077" s="220" t="str">
        <f t="shared" si="51"/>
        <v>NA</v>
      </c>
    </row>
    <row r="1078" spans="1:47">
      <c r="A1078" s="220">
        <v>1077</v>
      </c>
      <c r="B1078" s="253" t="s">
        <v>6836</v>
      </c>
      <c r="C1078" s="253" t="s">
        <v>1382</v>
      </c>
      <c r="D1078" s="253">
        <v>2024</v>
      </c>
      <c r="E1078" s="253" t="s">
        <v>737</v>
      </c>
      <c r="F1078" s="253" t="s">
        <v>5844</v>
      </c>
      <c r="G1078" s="253" t="s">
        <v>5845</v>
      </c>
      <c r="H1078" s="253" t="s">
        <v>5846</v>
      </c>
      <c r="I1078" s="253" t="s">
        <v>929</v>
      </c>
      <c r="J1078" s="253">
        <v>24</v>
      </c>
      <c r="K1078" s="253" t="s">
        <v>56</v>
      </c>
      <c r="L1078" s="253" t="s">
        <v>56</v>
      </c>
      <c r="M1078" s="253" t="s">
        <v>57</v>
      </c>
      <c r="N1078" s="253" t="s">
        <v>57</v>
      </c>
      <c r="O1078" s="253" t="s">
        <v>57</v>
      </c>
      <c r="P1078" s="253" t="s">
        <v>57</v>
      </c>
      <c r="Q1078" s="253" t="s">
        <v>57</v>
      </c>
      <c r="R1078" s="253" t="s">
        <v>57</v>
      </c>
      <c r="S1078" s="270" t="s">
        <v>57</v>
      </c>
      <c r="T1078" s="270" t="s">
        <v>57</v>
      </c>
      <c r="U1078" s="270" t="s">
        <v>57</v>
      </c>
      <c r="V1078" s="270" t="s">
        <v>57</v>
      </c>
      <c r="W1078" s="253" t="s">
        <v>57</v>
      </c>
      <c r="X1078" s="253" t="s">
        <v>57</v>
      </c>
      <c r="Y1078" s="253" t="s">
        <v>57</v>
      </c>
      <c r="Z1078" s="253" t="s">
        <v>5847</v>
      </c>
      <c r="AA1078" s="253" t="s">
        <v>57</v>
      </c>
      <c r="AB1078" s="253" t="s">
        <v>57</v>
      </c>
      <c r="AC1078" s="253" t="s">
        <v>57</v>
      </c>
      <c r="AD1078" s="253" t="s">
        <v>2385</v>
      </c>
      <c r="AE1078" s="253" t="s">
        <v>57</v>
      </c>
      <c r="AF1078" s="253"/>
      <c r="AG1078" s="253" t="s">
        <v>57</v>
      </c>
      <c r="AH1078" s="253" t="s">
        <v>57</v>
      </c>
      <c r="AI1078" s="253" t="s">
        <v>57</v>
      </c>
      <c r="AJ1078" s="269" t="s">
        <v>2385</v>
      </c>
      <c r="AK1078" s="253" t="s">
        <v>57</v>
      </c>
      <c r="AL1078" s="253" t="s">
        <v>57</v>
      </c>
      <c r="AM1078" s="253" t="s">
        <v>57</v>
      </c>
      <c r="AN1078" s="253" t="s">
        <v>57</v>
      </c>
      <c r="AO1078" s="253" t="s">
        <v>5628</v>
      </c>
      <c r="AP1078" s="253" t="s">
        <v>5830</v>
      </c>
      <c r="AQ1078" s="253">
        <v>406</v>
      </c>
      <c r="AR1078" s="253" t="s">
        <v>57</v>
      </c>
      <c r="AS1078" s="253" t="s">
        <v>57</v>
      </c>
      <c r="AT1078" s="253" t="s">
        <v>57</v>
      </c>
      <c r="AU1078" s="220" t="str">
        <f t="shared" si="51"/>
        <v>NA</v>
      </c>
    </row>
    <row r="1079" spans="1:47">
      <c r="A1079" s="220">
        <v>1078</v>
      </c>
      <c r="B1079" s="253" t="s">
        <v>6836</v>
      </c>
      <c r="C1079" s="253" t="s">
        <v>1382</v>
      </c>
      <c r="D1079" s="253">
        <v>2024</v>
      </c>
      <c r="E1079" s="253" t="s">
        <v>737</v>
      </c>
      <c r="F1079" s="253" t="s">
        <v>5848</v>
      </c>
      <c r="G1079" s="253" t="s">
        <v>5849</v>
      </c>
      <c r="H1079" s="253" t="s">
        <v>5850</v>
      </c>
      <c r="I1079" s="253" t="s">
        <v>975</v>
      </c>
      <c r="J1079" s="253">
        <v>13</v>
      </c>
      <c r="K1079" s="253" t="s">
        <v>57</v>
      </c>
      <c r="L1079" s="253" t="s">
        <v>57</v>
      </c>
      <c r="M1079" s="253" t="s">
        <v>57</v>
      </c>
      <c r="N1079" s="253" t="s">
        <v>57</v>
      </c>
      <c r="O1079" s="253" t="s">
        <v>57</v>
      </c>
      <c r="P1079" s="253" t="s">
        <v>57</v>
      </c>
      <c r="Q1079" s="253" t="s">
        <v>57</v>
      </c>
      <c r="R1079" s="253" t="s">
        <v>57</v>
      </c>
      <c r="S1079" s="270" t="s">
        <v>57</v>
      </c>
      <c r="T1079" s="270" t="s">
        <v>57</v>
      </c>
      <c r="U1079" s="270" t="s">
        <v>57</v>
      </c>
      <c r="V1079" s="270" t="s">
        <v>57</v>
      </c>
      <c r="W1079" s="253" t="s">
        <v>57</v>
      </c>
      <c r="X1079" s="253" t="s">
        <v>57</v>
      </c>
      <c r="Y1079" s="253" t="s">
        <v>57</v>
      </c>
      <c r="Z1079" s="253" t="s">
        <v>5851</v>
      </c>
      <c r="AA1079" s="253" t="s">
        <v>57</v>
      </c>
      <c r="AB1079" s="253" t="s">
        <v>57</v>
      </c>
      <c r="AC1079" s="253" t="s">
        <v>57</v>
      </c>
      <c r="AD1079" s="253" t="s">
        <v>2385</v>
      </c>
      <c r="AE1079" s="253" t="s">
        <v>57</v>
      </c>
      <c r="AF1079" s="253"/>
      <c r="AG1079" s="253" t="s">
        <v>57</v>
      </c>
      <c r="AH1079" s="253" t="s">
        <v>57</v>
      </c>
      <c r="AI1079" s="253" t="s">
        <v>57</v>
      </c>
      <c r="AJ1079" s="269" t="s">
        <v>2385</v>
      </c>
      <c r="AK1079" s="253" t="s">
        <v>57</v>
      </c>
      <c r="AL1079" s="253" t="s">
        <v>57</v>
      </c>
      <c r="AM1079" s="253" t="s">
        <v>57</v>
      </c>
      <c r="AN1079" s="253" t="s">
        <v>57</v>
      </c>
      <c r="AO1079" s="253" t="s">
        <v>5852</v>
      </c>
      <c r="AP1079" s="253" t="s">
        <v>5168</v>
      </c>
      <c r="AQ1079" s="253">
        <v>204</v>
      </c>
      <c r="AR1079" s="253" t="s">
        <v>57</v>
      </c>
      <c r="AS1079" s="253" t="s">
        <v>57</v>
      </c>
      <c r="AT1079" s="253" t="s">
        <v>57</v>
      </c>
      <c r="AU1079" s="220" t="str">
        <f t="shared" si="51"/>
        <v>NA</v>
      </c>
    </row>
    <row r="1080" spans="1:47">
      <c r="A1080" s="220">
        <v>1079</v>
      </c>
      <c r="B1080" s="253" t="s">
        <v>6836</v>
      </c>
      <c r="C1080" s="253" t="s">
        <v>1382</v>
      </c>
      <c r="D1080" s="253">
        <v>2024</v>
      </c>
      <c r="E1080" s="253" t="s">
        <v>737</v>
      </c>
      <c r="F1080" s="253" t="s">
        <v>5853</v>
      </c>
      <c r="G1080" s="253" t="s">
        <v>5854</v>
      </c>
      <c r="H1080" s="253" t="s">
        <v>5855</v>
      </c>
      <c r="I1080" s="253" t="s">
        <v>4421</v>
      </c>
      <c r="J1080" s="253">
        <v>25</v>
      </c>
      <c r="K1080" s="253" t="s">
        <v>57</v>
      </c>
      <c r="L1080" s="253" t="s">
        <v>57</v>
      </c>
      <c r="M1080" s="253" t="s">
        <v>57</v>
      </c>
      <c r="N1080" s="253" t="s">
        <v>57</v>
      </c>
      <c r="O1080" s="253" t="s">
        <v>57</v>
      </c>
      <c r="P1080" s="253" t="s">
        <v>57</v>
      </c>
      <c r="Q1080" s="253" t="s">
        <v>57</v>
      </c>
      <c r="R1080" s="253" t="s">
        <v>57</v>
      </c>
      <c r="S1080" s="270" t="s">
        <v>57</v>
      </c>
      <c r="T1080" s="270" t="s">
        <v>57</v>
      </c>
      <c r="U1080" s="270" t="s">
        <v>57</v>
      </c>
      <c r="V1080" s="270" t="s">
        <v>57</v>
      </c>
      <c r="W1080" s="253" t="s">
        <v>57</v>
      </c>
      <c r="X1080" s="253" t="s">
        <v>57</v>
      </c>
      <c r="Y1080" s="253" t="s">
        <v>57</v>
      </c>
      <c r="Z1080" s="253" t="s">
        <v>57</v>
      </c>
      <c r="AA1080" s="253" t="s">
        <v>57</v>
      </c>
      <c r="AB1080" s="253" t="s">
        <v>57</v>
      </c>
      <c r="AC1080" s="253" t="s">
        <v>57</v>
      </c>
      <c r="AD1080" s="253" t="s">
        <v>2385</v>
      </c>
      <c r="AE1080" s="253" t="s">
        <v>57</v>
      </c>
      <c r="AF1080" s="253"/>
      <c r="AG1080" s="253" t="s">
        <v>57</v>
      </c>
      <c r="AH1080" s="253" t="s">
        <v>57</v>
      </c>
      <c r="AI1080" s="253" t="s">
        <v>57</v>
      </c>
      <c r="AJ1080" s="269" t="s">
        <v>2385</v>
      </c>
      <c r="AK1080" s="253" t="s">
        <v>57</v>
      </c>
      <c r="AL1080" s="253" t="s">
        <v>57</v>
      </c>
      <c r="AM1080" s="253" t="s">
        <v>57</v>
      </c>
      <c r="AN1080" s="253" t="s">
        <v>57</v>
      </c>
      <c r="AO1080" s="253" t="s">
        <v>5856</v>
      </c>
      <c r="AP1080" s="253" t="s">
        <v>5815</v>
      </c>
      <c r="AQ1080" s="253">
        <v>120</v>
      </c>
      <c r="AR1080" s="253" t="s">
        <v>57</v>
      </c>
      <c r="AS1080" s="253" t="s">
        <v>57</v>
      </c>
      <c r="AT1080" s="253" t="s">
        <v>57</v>
      </c>
      <c r="AU1080" s="220" t="str">
        <f t="shared" si="51"/>
        <v>NA</v>
      </c>
    </row>
    <row r="1081" spans="1:47">
      <c r="A1081" s="220">
        <v>1080</v>
      </c>
      <c r="B1081" s="253" t="s">
        <v>6836</v>
      </c>
      <c r="C1081" s="253" t="s">
        <v>1382</v>
      </c>
      <c r="D1081" s="253">
        <v>2024</v>
      </c>
      <c r="E1081" s="253" t="s">
        <v>737</v>
      </c>
      <c r="F1081" s="253" t="s">
        <v>57</v>
      </c>
      <c r="G1081" s="253" t="s">
        <v>5857</v>
      </c>
      <c r="H1081" s="253" t="s">
        <v>5858</v>
      </c>
      <c r="I1081" s="253" t="s">
        <v>2597</v>
      </c>
      <c r="J1081" s="253">
        <v>25</v>
      </c>
      <c r="K1081" s="253" t="s">
        <v>57</v>
      </c>
      <c r="L1081" s="253" t="s">
        <v>57</v>
      </c>
      <c r="M1081" s="253" t="s">
        <v>57</v>
      </c>
      <c r="N1081" s="253" t="s">
        <v>57</v>
      </c>
      <c r="O1081" s="253" t="s">
        <v>57</v>
      </c>
      <c r="P1081" s="253" t="s">
        <v>57</v>
      </c>
      <c r="Q1081" s="253" t="s">
        <v>57</v>
      </c>
      <c r="R1081" s="253" t="s">
        <v>57</v>
      </c>
      <c r="S1081" s="270" t="s">
        <v>57</v>
      </c>
      <c r="T1081" s="270" t="s">
        <v>57</v>
      </c>
      <c r="U1081" s="270" t="s">
        <v>57</v>
      </c>
      <c r="V1081" s="270" t="s">
        <v>57</v>
      </c>
      <c r="W1081" s="253" t="s">
        <v>57</v>
      </c>
      <c r="X1081" s="253" t="s">
        <v>57</v>
      </c>
      <c r="Y1081" s="253" t="s">
        <v>57</v>
      </c>
      <c r="Z1081" s="253" t="s">
        <v>57</v>
      </c>
      <c r="AA1081" s="253" t="s">
        <v>57</v>
      </c>
      <c r="AB1081" s="253" t="s">
        <v>57</v>
      </c>
      <c r="AC1081" s="253" t="s">
        <v>57</v>
      </c>
      <c r="AD1081" s="253" t="s">
        <v>2385</v>
      </c>
      <c r="AE1081" s="253" t="s">
        <v>57</v>
      </c>
      <c r="AF1081" s="253"/>
      <c r="AG1081" s="253" t="s">
        <v>57</v>
      </c>
      <c r="AH1081" s="253" t="s">
        <v>57</v>
      </c>
      <c r="AI1081" s="253" t="s">
        <v>57</v>
      </c>
      <c r="AJ1081" s="269" t="s">
        <v>2385</v>
      </c>
      <c r="AK1081" s="253" t="s">
        <v>57</v>
      </c>
      <c r="AL1081" s="253" t="s">
        <v>57</v>
      </c>
      <c r="AM1081" s="253" t="s">
        <v>57</v>
      </c>
      <c r="AN1081" s="253" t="s">
        <v>57</v>
      </c>
      <c r="AO1081" s="253" t="s">
        <v>57</v>
      </c>
      <c r="AP1081" s="253" t="s">
        <v>5859</v>
      </c>
      <c r="AQ1081" s="253" t="s">
        <v>57</v>
      </c>
      <c r="AR1081" s="253" t="s">
        <v>57</v>
      </c>
      <c r="AS1081" s="253" t="s">
        <v>57</v>
      </c>
      <c r="AT1081" s="253" t="s">
        <v>57</v>
      </c>
      <c r="AU1081" s="220" t="str">
        <f t="shared" si="51"/>
        <v>NA</v>
      </c>
    </row>
    <row r="1082" spans="1:47">
      <c r="A1082" s="220">
        <v>1081</v>
      </c>
      <c r="B1082" s="253" t="s">
        <v>6836</v>
      </c>
      <c r="C1082" s="253" t="s">
        <v>1382</v>
      </c>
      <c r="D1082" s="253">
        <v>2024</v>
      </c>
      <c r="E1082" s="253" t="s">
        <v>737</v>
      </c>
      <c r="F1082" s="253" t="s">
        <v>57</v>
      </c>
      <c r="G1082" s="253" t="s">
        <v>5860</v>
      </c>
      <c r="H1082" s="253" t="s">
        <v>5861</v>
      </c>
      <c r="I1082" s="253" t="s">
        <v>4422</v>
      </c>
      <c r="J1082" s="253">
        <v>25</v>
      </c>
      <c r="K1082" s="253" t="s">
        <v>57</v>
      </c>
      <c r="L1082" s="253" t="s">
        <v>57</v>
      </c>
      <c r="M1082" s="253" t="s">
        <v>57</v>
      </c>
      <c r="N1082" s="253" t="s">
        <v>57</v>
      </c>
      <c r="O1082" s="253" t="s">
        <v>57</v>
      </c>
      <c r="P1082" s="253" t="s">
        <v>57</v>
      </c>
      <c r="Q1082" s="253" t="s">
        <v>57</v>
      </c>
      <c r="R1082" s="253" t="s">
        <v>57</v>
      </c>
      <c r="S1082" s="270" t="s">
        <v>57</v>
      </c>
      <c r="T1082" s="270" t="s">
        <v>57</v>
      </c>
      <c r="U1082" s="270" t="s">
        <v>57</v>
      </c>
      <c r="V1082" s="270" t="s">
        <v>57</v>
      </c>
      <c r="W1082" s="253" t="s">
        <v>57</v>
      </c>
      <c r="X1082" s="253" t="s">
        <v>57</v>
      </c>
      <c r="Y1082" s="253" t="s">
        <v>57</v>
      </c>
      <c r="Z1082" s="253" t="s">
        <v>57</v>
      </c>
      <c r="AA1082" s="253" t="s">
        <v>57</v>
      </c>
      <c r="AB1082" s="253" t="s">
        <v>57</v>
      </c>
      <c r="AC1082" s="253" t="s">
        <v>57</v>
      </c>
      <c r="AD1082" s="253" t="s">
        <v>2385</v>
      </c>
      <c r="AE1082" s="253" t="s">
        <v>57</v>
      </c>
      <c r="AF1082" s="253"/>
      <c r="AG1082" s="253" t="s">
        <v>57</v>
      </c>
      <c r="AH1082" s="253" t="s">
        <v>57</v>
      </c>
      <c r="AI1082" s="253" t="s">
        <v>57</v>
      </c>
      <c r="AJ1082" s="269" t="s">
        <v>2385</v>
      </c>
      <c r="AK1082" s="253" t="s">
        <v>57</v>
      </c>
      <c r="AL1082" s="253" t="s">
        <v>57</v>
      </c>
      <c r="AM1082" s="253" t="s">
        <v>57</v>
      </c>
      <c r="AN1082" s="253" t="s">
        <v>57</v>
      </c>
      <c r="AO1082" s="253" t="s">
        <v>57</v>
      </c>
      <c r="AP1082" s="253" t="s">
        <v>5862</v>
      </c>
      <c r="AQ1082" s="253" t="s">
        <v>57</v>
      </c>
      <c r="AR1082" s="253" t="s">
        <v>57</v>
      </c>
      <c r="AS1082" s="253" t="s">
        <v>57</v>
      </c>
      <c r="AT1082" s="253" t="s">
        <v>57</v>
      </c>
      <c r="AU1082" s="220" t="str">
        <f t="shared" si="51"/>
        <v>NA</v>
      </c>
    </row>
    <row r="1083" spans="1:47">
      <c r="A1083" s="220">
        <v>1082</v>
      </c>
      <c r="B1083" s="253" t="s">
        <v>6836</v>
      </c>
      <c r="C1083" s="253" t="s">
        <v>1382</v>
      </c>
      <c r="D1083" s="253">
        <v>2024</v>
      </c>
      <c r="E1083" s="253" t="s">
        <v>737</v>
      </c>
      <c r="F1083" s="253" t="s">
        <v>57</v>
      </c>
      <c r="G1083" s="253" t="s">
        <v>5863</v>
      </c>
      <c r="H1083" s="253" t="s">
        <v>5864</v>
      </c>
      <c r="I1083" s="253" t="s">
        <v>4422</v>
      </c>
      <c r="J1083" s="253">
        <v>25</v>
      </c>
      <c r="K1083" s="253" t="s">
        <v>57</v>
      </c>
      <c r="L1083" s="253" t="s">
        <v>57</v>
      </c>
      <c r="M1083" s="253" t="s">
        <v>57</v>
      </c>
      <c r="N1083" s="253" t="s">
        <v>57</v>
      </c>
      <c r="O1083" s="253" t="s">
        <v>57</v>
      </c>
      <c r="P1083" s="253" t="s">
        <v>57</v>
      </c>
      <c r="Q1083" s="253" t="s">
        <v>57</v>
      </c>
      <c r="R1083" s="253" t="s">
        <v>57</v>
      </c>
      <c r="S1083" s="270" t="s">
        <v>57</v>
      </c>
      <c r="T1083" s="270" t="s">
        <v>57</v>
      </c>
      <c r="U1083" s="270" t="s">
        <v>57</v>
      </c>
      <c r="V1083" s="270" t="s">
        <v>57</v>
      </c>
      <c r="W1083" s="253" t="s">
        <v>57</v>
      </c>
      <c r="X1083" s="253" t="s">
        <v>57</v>
      </c>
      <c r="Y1083" s="253" t="s">
        <v>57</v>
      </c>
      <c r="Z1083" s="253" t="s">
        <v>57</v>
      </c>
      <c r="AA1083" s="253" t="s">
        <v>57</v>
      </c>
      <c r="AB1083" s="253" t="s">
        <v>57</v>
      </c>
      <c r="AC1083" s="253" t="s">
        <v>57</v>
      </c>
      <c r="AD1083" s="253" t="s">
        <v>2385</v>
      </c>
      <c r="AE1083" s="253" t="s">
        <v>57</v>
      </c>
      <c r="AF1083" s="253"/>
      <c r="AG1083" s="253" t="s">
        <v>57</v>
      </c>
      <c r="AH1083" s="253" t="s">
        <v>57</v>
      </c>
      <c r="AI1083" s="253" t="s">
        <v>57</v>
      </c>
      <c r="AJ1083" s="269" t="s">
        <v>2385</v>
      </c>
      <c r="AK1083" s="253" t="s">
        <v>57</v>
      </c>
      <c r="AL1083" s="253" t="s">
        <v>57</v>
      </c>
      <c r="AM1083" s="253" t="s">
        <v>57</v>
      </c>
      <c r="AN1083" s="253" t="s">
        <v>57</v>
      </c>
      <c r="AO1083" s="253" t="s">
        <v>57</v>
      </c>
      <c r="AP1083" s="253" t="s">
        <v>5862</v>
      </c>
      <c r="AQ1083" s="253" t="s">
        <v>57</v>
      </c>
      <c r="AR1083" s="253" t="s">
        <v>57</v>
      </c>
      <c r="AS1083" s="253" t="s">
        <v>57</v>
      </c>
      <c r="AT1083" s="253" t="s">
        <v>57</v>
      </c>
      <c r="AU1083" s="220" t="str">
        <f t="shared" si="51"/>
        <v>NA</v>
      </c>
    </row>
    <row r="1084" spans="1:47">
      <c r="A1084" s="220">
        <v>1083</v>
      </c>
      <c r="B1084" s="253" t="s">
        <v>6836</v>
      </c>
      <c r="C1084" s="253" t="s">
        <v>1382</v>
      </c>
      <c r="D1084" s="253">
        <v>2024</v>
      </c>
      <c r="E1084" s="253" t="s">
        <v>446</v>
      </c>
      <c r="F1084" s="253" t="s">
        <v>2105</v>
      </c>
      <c r="G1084" s="253" t="s">
        <v>5865</v>
      </c>
      <c r="H1084" s="253" t="s">
        <v>5866</v>
      </c>
      <c r="I1084" s="253" t="s">
        <v>975</v>
      </c>
      <c r="J1084" s="253">
        <v>25</v>
      </c>
      <c r="K1084" s="253" t="s">
        <v>57</v>
      </c>
      <c r="L1084" s="253" t="s">
        <v>57</v>
      </c>
      <c r="M1084" s="253" t="s">
        <v>57</v>
      </c>
      <c r="N1084" s="253" t="s">
        <v>57</v>
      </c>
      <c r="O1084" s="253" t="s">
        <v>57</v>
      </c>
      <c r="P1084" s="253" t="s">
        <v>57</v>
      </c>
      <c r="Q1084" s="253" t="s">
        <v>57</v>
      </c>
      <c r="R1084" s="253" t="s">
        <v>57</v>
      </c>
      <c r="S1084" s="270" t="s">
        <v>57</v>
      </c>
      <c r="T1084" s="270" t="s">
        <v>57</v>
      </c>
      <c r="U1084" s="270" t="s">
        <v>57</v>
      </c>
      <c r="V1084" s="270" t="s">
        <v>57</v>
      </c>
      <c r="W1084" s="253" t="s">
        <v>57</v>
      </c>
      <c r="X1084" s="253" t="s">
        <v>57</v>
      </c>
      <c r="Y1084" s="253" t="s">
        <v>57</v>
      </c>
      <c r="Z1084" s="253" t="s">
        <v>2108</v>
      </c>
      <c r="AA1084" s="253" t="s">
        <v>57</v>
      </c>
      <c r="AB1084" s="253" t="s">
        <v>57</v>
      </c>
      <c r="AC1084" s="253" t="s">
        <v>57</v>
      </c>
      <c r="AD1084" s="253" t="s">
        <v>2385</v>
      </c>
      <c r="AE1084" s="253" t="s">
        <v>57</v>
      </c>
      <c r="AF1084" s="253"/>
      <c r="AG1084" s="253" t="s">
        <v>57</v>
      </c>
      <c r="AH1084" s="253" t="s">
        <v>57</v>
      </c>
      <c r="AI1084" s="253" t="s">
        <v>57</v>
      </c>
      <c r="AJ1084" s="269" t="s">
        <v>2385</v>
      </c>
      <c r="AK1084" s="253" t="s">
        <v>57</v>
      </c>
      <c r="AL1084" s="253" t="s">
        <v>57</v>
      </c>
      <c r="AM1084" s="253" t="s">
        <v>57</v>
      </c>
      <c r="AN1084" s="253" t="s">
        <v>57</v>
      </c>
      <c r="AO1084" s="253" t="s">
        <v>5722</v>
      </c>
      <c r="AP1084" s="253" t="s">
        <v>5774</v>
      </c>
      <c r="AQ1084" s="253">
        <v>343</v>
      </c>
      <c r="AR1084" s="253" t="s">
        <v>57</v>
      </c>
      <c r="AS1084" s="253" t="s">
        <v>57</v>
      </c>
      <c r="AT1084" s="253" t="s">
        <v>57</v>
      </c>
      <c r="AU1084" s="220" t="str">
        <f t="shared" si="51"/>
        <v>NA</v>
      </c>
    </row>
    <row r="1085" spans="1:47">
      <c r="A1085" s="220">
        <v>1084</v>
      </c>
      <c r="B1085" s="253" t="s">
        <v>6836</v>
      </c>
      <c r="C1085" s="253" t="s">
        <v>1382</v>
      </c>
      <c r="D1085" s="253">
        <v>2024</v>
      </c>
      <c r="E1085" s="253" t="s">
        <v>446</v>
      </c>
      <c r="F1085" s="253" t="s">
        <v>5867</v>
      </c>
      <c r="G1085" s="253" t="s">
        <v>5868</v>
      </c>
      <c r="H1085" s="253" t="s">
        <v>5869</v>
      </c>
      <c r="I1085" s="253" t="s">
        <v>935</v>
      </c>
      <c r="J1085" s="253">
        <v>2</v>
      </c>
      <c r="K1085" s="253" t="s">
        <v>62</v>
      </c>
      <c r="L1085" s="253" t="s">
        <v>62</v>
      </c>
      <c r="M1085" s="253" t="s">
        <v>62</v>
      </c>
      <c r="N1085" s="253" t="s">
        <v>56</v>
      </c>
      <c r="O1085" s="253">
        <v>2</v>
      </c>
      <c r="P1085" s="253" t="s">
        <v>2699</v>
      </c>
      <c r="Q1085" s="253" t="s">
        <v>5870</v>
      </c>
      <c r="R1085" s="253" t="s">
        <v>5871</v>
      </c>
      <c r="S1085" s="270" t="s">
        <v>56</v>
      </c>
      <c r="T1085" s="270" t="s">
        <v>5872</v>
      </c>
      <c r="U1085" s="270" t="s">
        <v>56</v>
      </c>
      <c r="V1085" s="270" t="s">
        <v>5873</v>
      </c>
      <c r="W1085" s="253" t="s">
        <v>62</v>
      </c>
      <c r="X1085" s="253" t="s">
        <v>57</v>
      </c>
      <c r="Y1085" s="253" t="s">
        <v>57</v>
      </c>
      <c r="Z1085" s="258" t="s">
        <v>5874</v>
      </c>
      <c r="AA1085" s="253" t="s">
        <v>56</v>
      </c>
      <c r="AB1085" s="253" t="s">
        <v>56</v>
      </c>
      <c r="AC1085" s="253" t="s">
        <v>56</v>
      </c>
      <c r="AD1085" s="253" t="s">
        <v>984</v>
      </c>
      <c r="AE1085" s="253" t="s">
        <v>57</v>
      </c>
      <c r="AF1085" s="253"/>
      <c r="AG1085" s="253" t="s">
        <v>56</v>
      </c>
      <c r="AH1085" s="253">
        <v>38</v>
      </c>
      <c r="AI1085" s="253" t="s">
        <v>62</v>
      </c>
      <c r="AJ1085" s="269" t="s">
        <v>2385</v>
      </c>
      <c r="AK1085" s="253" t="s">
        <v>62</v>
      </c>
      <c r="AL1085" s="253" t="s">
        <v>57</v>
      </c>
      <c r="AM1085" s="253" t="s">
        <v>57</v>
      </c>
      <c r="AN1085" s="253" t="s">
        <v>57</v>
      </c>
      <c r="AO1085" s="253" t="s">
        <v>5875</v>
      </c>
      <c r="AP1085" s="253" t="s">
        <v>5876</v>
      </c>
      <c r="AQ1085" s="253">
        <v>320</v>
      </c>
      <c r="AR1085" s="253" t="s">
        <v>57</v>
      </c>
      <c r="AS1085" s="253">
        <v>27</v>
      </c>
      <c r="AT1085" s="253">
        <v>11</v>
      </c>
      <c r="AU1085" s="220" t="str">
        <f t="shared" si="51"/>
        <v>No</v>
      </c>
    </row>
    <row r="1086" spans="1:47">
      <c r="A1086" s="220">
        <v>1085</v>
      </c>
      <c r="B1086" s="253" t="s">
        <v>6836</v>
      </c>
      <c r="C1086" s="253" t="s">
        <v>1382</v>
      </c>
      <c r="D1086" s="253">
        <v>2024</v>
      </c>
      <c r="E1086" s="253" t="s">
        <v>446</v>
      </c>
      <c r="F1086" s="253" t="s">
        <v>5877</v>
      </c>
      <c r="G1086" s="253" t="s">
        <v>5878</v>
      </c>
      <c r="H1086" s="253" t="s">
        <v>5879</v>
      </c>
      <c r="I1086" s="253" t="s">
        <v>929</v>
      </c>
      <c r="J1086" s="253">
        <v>3</v>
      </c>
      <c r="K1086" s="253" t="s">
        <v>62</v>
      </c>
      <c r="L1086" s="253" t="s">
        <v>56</v>
      </c>
      <c r="M1086" s="253" t="s">
        <v>57</v>
      </c>
      <c r="N1086" s="253" t="s">
        <v>57</v>
      </c>
      <c r="O1086" s="253" t="s">
        <v>57</v>
      </c>
      <c r="P1086" s="253" t="s">
        <v>57</v>
      </c>
      <c r="Q1086" s="253" t="s">
        <v>57</v>
      </c>
      <c r="R1086" s="253" t="s">
        <v>57</v>
      </c>
      <c r="S1086" s="270" t="s">
        <v>57</v>
      </c>
      <c r="T1086" s="270" t="s">
        <v>57</v>
      </c>
      <c r="U1086" s="270" t="s">
        <v>57</v>
      </c>
      <c r="V1086" s="270" t="s">
        <v>57</v>
      </c>
      <c r="W1086" s="253" t="s">
        <v>57</v>
      </c>
      <c r="X1086" s="253" t="s">
        <v>57</v>
      </c>
      <c r="Y1086" s="253" t="s">
        <v>57</v>
      </c>
      <c r="Z1086" s="253" t="s">
        <v>57</v>
      </c>
      <c r="AA1086" s="253" t="s">
        <v>57</v>
      </c>
      <c r="AB1086" s="253" t="s">
        <v>57</v>
      </c>
      <c r="AC1086" s="253" t="s">
        <v>57</v>
      </c>
      <c r="AD1086" s="253" t="s">
        <v>2385</v>
      </c>
      <c r="AE1086" s="253" t="s">
        <v>57</v>
      </c>
      <c r="AF1086" s="253"/>
      <c r="AG1086" s="253" t="s">
        <v>57</v>
      </c>
      <c r="AH1086" s="253" t="s">
        <v>57</v>
      </c>
      <c r="AI1086" s="253" t="s">
        <v>57</v>
      </c>
      <c r="AJ1086" s="269" t="s">
        <v>2385</v>
      </c>
      <c r="AK1086" s="253" t="s">
        <v>57</v>
      </c>
      <c r="AL1086" s="253" t="s">
        <v>57</v>
      </c>
      <c r="AM1086" s="253" t="s">
        <v>57</v>
      </c>
      <c r="AN1086" s="253" t="s">
        <v>57</v>
      </c>
      <c r="AO1086" s="253" t="s">
        <v>5880</v>
      </c>
      <c r="AP1086" s="253" t="s">
        <v>5094</v>
      </c>
      <c r="AQ1086" s="253">
        <v>297</v>
      </c>
      <c r="AR1086" s="253" t="s">
        <v>57</v>
      </c>
      <c r="AS1086" s="253" t="s">
        <v>57</v>
      </c>
      <c r="AT1086" s="253" t="s">
        <v>57</v>
      </c>
      <c r="AU1086" s="220" t="str">
        <f t="shared" si="51"/>
        <v>NA</v>
      </c>
    </row>
    <row r="1087" spans="1:47">
      <c r="A1087" s="220">
        <v>1086</v>
      </c>
      <c r="B1087" s="253" t="s">
        <v>6836</v>
      </c>
      <c r="C1087" s="253" t="s">
        <v>1382</v>
      </c>
      <c r="D1087" s="253">
        <v>2024</v>
      </c>
      <c r="E1087" s="253" t="s">
        <v>446</v>
      </c>
      <c r="F1087" s="253" t="s">
        <v>5881</v>
      </c>
      <c r="G1087" s="253" t="s">
        <v>5882</v>
      </c>
      <c r="H1087" s="253" t="s">
        <v>5883</v>
      </c>
      <c r="I1087" s="253" t="s">
        <v>929</v>
      </c>
      <c r="J1087" s="253">
        <v>14</v>
      </c>
      <c r="K1087" s="253" t="s">
        <v>56</v>
      </c>
      <c r="L1087" s="253" t="s">
        <v>56</v>
      </c>
      <c r="M1087" s="253" t="s">
        <v>57</v>
      </c>
      <c r="N1087" s="253" t="s">
        <v>57</v>
      </c>
      <c r="O1087" s="253" t="s">
        <v>57</v>
      </c>
      <c r="P1087" s="253" t="s">
        <v>57</v>
      </c>
      <c r="Q1087" s="253" t="s">
        <v>57</v>
      </c>
      <c r="R1087" s="253" t="s">
        <v>57</v>
      </c>
      <c r="S1087" s="270" t="s">
        <v>57</v>
      </c>
      <c r="T1087" s="270" t="s">
        <v>57</v>
      </c>
      <c r="U1087" s="270" t="s">
        <v>57</v>
      </c>
      <c r="V1087" s="270" t="s">
        <v>57</v>
      </c>
      <c r="W1087" s="253" t="s">
        <v>57</v>
      </c>
      <c r="X1087" s="253" t="s">
        <v>57</v>
      </c>
      <c r="Y1087" s="253" t="s">
        <v>57</v>
      </c>
      <c r="Z1087" s="253" t="s">
        <v>5884</v>
      </c>
      <c r="AA1087" s="253" t="s">
        <v>57</v>
      </c>
      <c r="AB1087" s="253" t="s">
        <v>57</v>
      </c>
      <c r="AC1087" s="253" t="s">
        <v>57</v>
      </c>
      <c r="AD1087" s="253" t="s">
        <v>2385</v>
      </c>
      <c r="AE1087" s="253" t="s">
        <v>57</v>
      </c>
      <c r="AF1087" s="253"/>
      <c r="AG1087" s="253" t="s">
        <v>57</v>
      </c>
      <c r="AH1087" s="253" t="s">
        <v>57</v>
      </c>
      <c r="AI1087" s="253" t="s">
        <v>57</v>
      </c>
      <c r="AJ1087" s="269" t="s">
        <v>2385</v>
      </c>
      <c r="AK1087" s="253" t="s">
        <v>57</v>
      </c>
      <c r="AL1087" s="253" t="s">
        <v>57</v>
      </c>
      <c r="AM1087" s="253" t="s">
        <v>57</v>
      </c>
      <c r="AN1087" s="253" t="s">
        <v>57</v>
      </c>
      <c r="AO1087" s="253" t="s">
        <v>1789</v>
      </c>
      <c r="AP1087" s="253" t="s">
        <v>5885</v>
      </c>
      <c r="AQ1087" s="253">
        <v>359</v>
      </c>
      <c r="AR1087" s="253" t="s">
        <v>57</v>
      </c>
      <c r="AS1087" s="253" t="s">
        <v>57</v>
      </c>
      <c r="AT1087" s="253" t="s">
        <v>57</v>
      </c>
      <c r="AU1087" s="220" t="str">
        <f t="shared" si="51"/>
        <v>NA</v>
      </c>
    </row>
    <row r="1088" spans="1:47">
      <c r="A1088" s="220">
        <v>1087</v>
      </c>
      <c r="B1088" s="253" t="s">
        <v>6836</v>
      </c>
      <c r="C1088" s="253" t="s">
        <v>1382</v>
      </c>
      <c r="D1088" s="253">
        <v>2024</v>
      </c>
      <c r="E1088" s="253" t="s">
        <v>446</v>
      </c>
      <c r="F1088" s="253" t="s">
        <v>5886</v>
      </c>
      <c r="G1088" s="253" t="s">
        <v>5887</v>
      </c>
      <c r="H1088" s="253" t="s">
        <v>5888</v>
      </c>
      <c r="I1088" s="253" t="s">
        <v>935</v>
      </c>
      <c r="J1088" s="253">
        <v>14</v>
      </c>
      <c r="K1088" s="253" t="s">
        <v>62</v>
      </c>
      <c r="L1088" s="253" t="s">
        <v>62</v>
      </c>
      <c r="M1088" s="253" t="s">
        <v>62</v>
      </c>
      <c r="N1088" s="253" t="s">
        <v>62</v>
      </c>
      <c r="O1088" s="253" t="s">
        <v>57</v>
      </c>
      <c r="P1088" s="253" t="s">
        <v>57</v>
      </c>
      <c r="Q1088" s="253" t="s">
        <v>57</v>
      </c>
      <c r="R1088" s="253" t="s">
        <v>57</v>
      </c>
      <c r="S1088" s="270" t="s">
        <v>56</v>
      </c>
      <c r="T1088" s="270" t="s">
        <v>5889</v>
      </c>
      <c r="U1088" s="270" t="s">
        <v>56</v>
      </c>
      <c r="V1088" s="270" t="s">
        <v>5890</v>
      </c>
      <c r="W1088" s="253" t="s">
        <v>62</v>
      </c>
      <c r="X1088" s="253" t="s">
        <v>57</v>
      </c>
      <c r="Y1088" s="253" t="s">
        <v>57</v>
      </c>
      <c r="Z1088" s="253" t="s">
        <v>5891</v>
      </c>
      <c r="AA1088" s="253" t="s">
        <v>56</v>
      </c>
      <c r="AB1088" s="253" t="s">
        <v>56</v>
      </c>
      <c r="AC1088" s="253" t="s">
        <v>56</v>
      </c>
      <c r="AD1088" s="270" t="s">
        <v>2373</v>
      </c>
      <c r="AE1088" s="270" t="s">
        <v>5892</v>
      </c>
      <c r="AF1088" s="253"/>
      <c r="AG1088" s="253" t="s">
        <v>56</v>
      </c>
      <c r="AH1088" s="253">
        <v>118</v>
      </c>
      <c r="AI1088" s="253" t="s">
        <v>56</v>
      </c>
      <c r="AJ1088" s="269" t="s">
        <v>4436</v>
      </c>
      <c r="AK1088" s="253" t="s">
        <v>62</v>
      </c>
      <c r="AL1088" s="253" t="s">
        <v>57</v>
      </c>
      <c r="AM1088" s="253" t="s">
        <v>57</v>
      </c>
      <c r="AN1088" s="253" t="s">
        <v>57</v>
      </c>
      <c r="AO1088" s="253" t="s">
        <v>1844</v>
      </c>
      <c r="AP1088" s="253" t="s">
        <v>5893</v>
      </c>
      <c r="AQ1088" s="253">
        <v>401</v>
      </c>
      <c r="AR1088" s="270" t="s">
        <v>57</v>
      </c>
      <c r="AS1088" s="270">
        <v>63</v>
      </c>
      <c r="AT1088" s="270">
        <v>55</v>
      </c>
      <c r="AU1088" s="220" t="str">
        <f t="shared" si="51"/>
        <v>No</v>
      </c>
    </row>
    <row r="1089" spans="1:47">
      <c r="A1089" s="220">
        <v>1088</v>
      </c>
      <c r="B1089" s="253" t="s">
        <v>6836</v>
      </c>
      <c r="C1089" s="253" t="s">
        <v>1382</v>
      </c>
      <c r="D1089" s="253">
        <v>2024</v>
      </c>
      <c r="E1089" s="253" t="s">
        <v>446</v>
      </c>
      <c r="F1089" s="253" t="s">
        <v>3786</v>
      </c>
      <c r="G1089" s="253" t="s">
        <v>5894</v>
      </c>
      <c r="H1089" s="253" t="s">
        <v>5895</v>
      </c>
      <c r="I1089" s="253" t="s">
        <v>935</v>
      </c>
      <c r="J1089" s="253">
        <v>14</v>
      </c>
      <c r="K1089" s="253" t="s">
        <v>62</v>
      </c>
      <c r="L1089" s="253" t="s">
        <v>62</v>
      </c>
      <c r="M1089" s="253" t="s">
        <v>62</v>
      </c>
      <c r="N1089" s="253" t="s">
        <v>62</v>
      </c>
      <c r="O1089" s="253" t="s">
        <v>57</v>
      </c>
      <c r="P1089" s="253" t="s">
        <v>57</v>
      </c>
      <c r="Q1089" s="253" t="s">
        <v>57</v>
      </c>
      <c r="R1089" s="253" t="s">
        <v>57</v>
      </c>
      <c r="S1089" s="270" t="s">
        <v>56</v>
      </c>
      <c r="T1089" s="270" t="s">
        <v>5896</v>
      </c>
      <c r="U1089" s="270" t="s">
        <v>56</v>
      </c>
      <c r="V1089" s="270" t="s">
        <v>5897</v>
      </c>
      <c r="W1089" s="253" t="s">
        <v>62</v>
      </c>
      <c r="X1089" s="253" t="s">
        <v>57</v>
      </c>
      <c r="Y1089" s="253" t="s">
        <v>57</v>
      </c>
      <c r="Z1089" s="253" t="s">
        <v>3790</v>
      </c>
      <c r="AA1089" s="253" t="s">
        <v>62</v>
      </c>
      <c r="AB1089" s="253" t="s">
        <v>56</v>
      </c>
      <c r="AC1089" s="253" t="s">
        <v>56</v>
      </c>
      <c r="AD1089" s="253" t="s">
        <v>984</v>
      </c>
      <c r="AE1089" s="253" t="s">
        <v>57</v>
      </c>
      <c r="AF1089" s="253"/>
      <c r="AG1089" s="253" t="s">
        <v>56</v>
      </c>
      <c r="AH1089" s="270">
        <v>767</v>
      </c>
      <c r="AI1089" s="253" t="s">
        <v>62</v>
      </c>
      <c r="AJ1089" s="269" t="s">
        <v>2385</v>
      </c>
      <c r="AK1089" s="253" t="s">
        <v>62</v>
      </c>
      <c r="AL1089" s="253" t="s">
        <v>57</v>
      </c>
      <c r="AM1089" s="253" t="s">
        <v>57</v>
      </c>
      <c r="AN1089" s="253" t="s">
        <v>57</v>
      </c>
      <c r="AO1089" s="253" t="s">
        <v>1901</v>
      </c>
      <c r="AP1089" s="253" t="s">
        <v>5802</v>
      </c>
      <c r="AQ1089" s="253">
        <v>392</v>
      </c>
      <c r="AR1089" s="253" t="s">
        <v>57</v>
      </c>
      <c r="AS1089" s="270">
        <v>451</v>
      </c>
      <c r="AT1089" s="270">
        <v>316</v>
      </c>
      <c r="AU1089" s="220" t="str">
        <f t="shared" si="51"/>
        <v>No</v>
      </c>
    </row>
    <row r="1090" spans="1:47">
      <c r="A1090" s="220">
        <v>1089</v>
      </c>
      <c r="B1090" s="253" t="s">
        <v>6836</v>
      </c>
      <c r="C1090" s="253" t="s">
        <v>1382</v>
      </c>
      <c r="D1090" s="253">
        <v>2024</v>
      </c>
      <c r="E1090" s="253" t="s">
        <v>446</v>
      </c>
      <c r="F1090" s="253" t="s">
        <v>4665</v>
      </c>
      <c r="G1090" s="253" t="s">
        <v>5898</v>
      </c>
      <c r="H1090" s="253" t="s">
        <v>5899</v>
      </c>
      <c r="I1090" s="253" t="s">
        <v>975</v>
      </c>
      <c r="J1090" s="253">
        <v>18</v>
      </c>
      <c r="K1090" s="253" t="s">
        <v>57</v>
      </c>
      <c r="L1090" s="253" t="s">
        <v>57</v>
      </c>
      <c r="M1090" s="253" t="s">
        <v>57</v>
      </c>
      <c r="N1090" s="253" t="s">
        <v>57</v>
      </c>
      <c r="O1090" s="253" t="s">
        <v>57</v>
      </c>
      <c r="P1090" s="253" t="s">
        <v>57</v>
      </c>
      <c r="Q1090" s="253" t="s">
        <v>57</v>
      </c>
      <c r="R1090" s="253" t="s">
        <v>57</v>
      </c>
      <c r="S1090" s="270" t="s">
        <v>57</v>
      </c>
      <c r="T1090" s="270" t="s">
        <v>57</v>
      </c>
      <c r="U1090" s="270" t="s">
        <v>57</v>
      </c>
      <c r="V1090" s="270" t="s">
        <v>57</v>
      </c>
      <c r="W1090" s="253" t="s">
        <v>57</v>
      </c>
      <c r="X1090" s="253" t="s">
        <v>57</v>
      </c>
      <c r="Y1090" s="253" t="s">
        <v>57</v>
      </c>
      <c r="Z1090" s="253" t="s">
        <v>5900</v>
      </c>
      <c r="AA1090" s="253" t="s">
        <v>57</v>
      </c>
      <c r="AB1090" s="253" t="s">
        <v>57</v>
      </c>
      <c r="AC1090" s="253" t="s">
        <v>57</v>
      </c>
      <c r="AD1090" s="253" t="s">
        <v>2385</v>
      </c>
      <c r="AE1090" s="253" t="s">
        <v>57</v>
      </c>
      <c r="AF1090" s="253"/>
      <c r="AG1090" s="253" t="s">
        <v>57</v>
      </c>
      <c r="AH1090" s="253" t="s">
        <v>57</v>
      </c>
      <c r="AI1090" s="253" t="s">
        <v>57</v>
      </c>
      <c r="AJ1090" s="269" t="s">
        <v>2385</v>
      </c>
      <c r="AK1090" s="253" t="s">
        <v>57</v>
      </c>
      <c r="AL1090" s="253" t="s">
        <v>57</v>
      </c>
      <c r="AM1090" s="253" t="s">
        <v>57</v>
      </c>
      <c r="AN1090" s="253" t="s">
        <v>57</v>
      </c>
      <c r="AO1090" s="253" t="s">
        <v>5901</v>
      </c>
      <c r="AP1090" s="253" t="s">
        <v>5902</v>
      </c>
      <c r="AQ1090" s="253">
        <v>260</v>
      </c>
      <c r="AR1090" s="253" t="s">
        <v>57</v>
      </c>
      <c r="AS1090" s="253" t="s">
        <v>57</v>
      </c>
      <c r="AT1090" s="253" t="s">
        <v>57</v>
      </c>
      <c r="AU1090" s="220" t="str">
        <f t="shared" si="51"/>
        <v>NA</v>
      </c>
    </row>
    <row r="1091" spans="1:47">
      <c r="A1091" s="220">
        <v>1090</v>
      </c>
      <c r="B1091" s="253" t="s">
        <v>6836</v>
      </c>
      <c r="C1091" s="253" t="s">
        <v>1382</v>
      </c>
      <c r="D1091" s="253">
        <v>2024</v>
      </c>
      <c r="E1091" s="253" t="s">
        <v>446</v>
      </c>
      <c r="F1091" s="253" t="s">
        <v>3203</v>
      </c>
      <c r="G1091" s="253" t="s">
        <v>5903</v>
      </c>
      <c r="H1091" s="253" t="s">
        <v>5904</v>
      </c>
      <c r="I1091" s="253" t="s">
        <v>935</v>
      </c>
      <c r="J1091" s="253">
        <v>19</v>
      </c>
      <c r="K1091" s="253" t="s">
        <v>62</v>
      </c>
      <c r="L1091" s="253" t="s">
        <v>62</v>
      </c>
      <c r="M1091" s="253" t="s">
        <v>62</v>
      </c>
      <c r="N1091" s="253" t="s">
        <v>62</v>
      </c>
      <c r="O1091" s="253" t="s">
        <v>57</v>
      </c>
      <c r="P1091" s="253" t="s">
        <v>57</v>
      </c>
      <c r="Q1091" s="253" t="s">
        <v>57</v>
      </c>
      <c r="R1091" s="253" t="s">
        <v>57</v>
      </c>
      <c r="S1091" s="270" t="s">
        <v>56</v>
      </c>
      <c r="T1091" s="270" t="s">
        <v>5905</v>
      </c>
      <c r="U1091" s="270" t="s">
        <v>62</v>
      </c>
      <c r="V1091" s="270" t="s">
        <v>57</v>
      </c>
      <c r="W1091" s="270" t="s">
        <v>56</v>
      </c>
      <c r="X1091" s="270" t="s">
        <v>5906</v>
      </c>
      <c r="Y1091" s="253" t="s">
        <v>62</v>
      </c>
      <c r="Z1091" s="253" t="s">
        <v>5907</v>
      </c>
      <c r="AA1091" s="253" t="s">
        <v>56</v>
      </c>
      <c r="AB1091" s="253" t="s">
        <v>56</v>
      </c>
      <c r="AC1091" s="253" t="s">
        <v>56</v>
      </c>
      <c r="AD1091" s="253" t="s">
        <v>2373</v>
      </c>
      <c r="AE1091" s="253" t="s">
        <v>5908</v>
      </c>
      <c r="AF1091" s="253" t="s">
        <v>1199</v>
      </c>
      <c r="AG1091" s="253" t="s">
        <v>56</v>
      </c>
      <c r="AH1091" s="253">
        <v>76</v>
      </c>
      <c r="AI1091" s="253" t="s">
        <v>56</v>
      </c>
      <c r="AJ1091" s="270" t="s">
        <v>4436</v>
      </c>
      <c r="AK1091" s="253" t="s">
        <v>62</v>
      </c>
      <c r="AL1091" s="253" t="s">
        <v>57</v>
      </c>
      <c r="AM1091" s="253" t="s">
        <v>57</v>
      </c>
      <c r="AN1091" s="253" t="s">
        <v>57</v>
      </c>
      <c r="AO1091" s="253" t="s">
        <v>5909</v>
      </c>
      <c r="AP1091" s="253" t="s">
        <v>5910</v>
      </c>
      <c r="AQ1091" s="253">
        <v>254</v>
      </c>
      <c r="AR1091" s="253" t="s">
        <v>57</v>
      </c>
      <c r="AS1091" s="253">
        <v>41</v>
      </c>
      <c r="AT1091" s="253">
        <v>35</v>
      </c>
      <c r="AU1091" s="220" t="str">
        <f t="shared" si="51"/>
        <v>No</v>
      </c>
    </row>
    <row r="1092" spans="1:47">
      <c r="A1092" s="220">
        <v>1091</v>
      </c>
      <c r="B1092" s="253" t="s">
        <v>6836</v>
      </c>
      <c r="C1092" s="253" t="s">
        <v>1382</v>
      </c>
      <c r="D1092" s="253">
        <v>2024</v>
      </c>
      <c r="E1092" s="253" t="s">
        <v>446</v>
      </c>
      <c r="F1092" s="253" t="s">
        <v>2257</v>
      </c>
      <c r="G1092" s="253" t="s">
        <v>5911</v>
      </c>
      <c r="H1092" s="253" t="s">
        <v>5912</v>
      </c>
      <c r="I1092" s="253" t="s">
        <v>4421</v>
      </c>
      <c r="J1092" s="253">
        <v>25</v>
      </c>
      <c r="K1092" s="253" t="s">
        <v>57</v>
      </c>
      <c r="L1092" s="253" t="s">
        <v>57</v>
      </c>
      <c r="M1092" s="253" t="s">
        <v>57</v>
      </c>
      <c r="N1092" s="253" t="s">
        <v>57</v>
      </c>
      <c r="O1092" s="253" t="s">
        <v>57</v>
      </c>
      <c r="P1092" s="253" t="s">
        <v>57</v>
      </c>
      <c r="Q1092" s="253" t="s">
        <v>57</v>
      </c>
      <c r="R1092" s="253" t="s">
        <v>57</v>
      </c>
      <c r="S1092" s="270" t="s">
        <v>57</v>
      </c>
      <c r="T1092" s="270" t="s">
        <v>57</v>
      </c>
      <c r="U1092" s="270" t="s">
        <v>57</v>
      </c>
      <c r="V1092" s="270" t="s">
        <v>57</v>
      </c>
      <c r="W1092" s="253" t="s">
        <v>57</v>
      </c>
      <c r="X1092" s="253" t="s">
        <v>57</v>
      </c>
      <c r="Y1092" s="253" t="s">
        <v>57</v>
      </c>
      <c r="Z1092" s="253" t="s">
        <v>2261</v>
      </c>
      <c r="AA1092" s="253" t="s">
        <v>57</v>
      </c>
      <c r="AB1092" s="253" t="s">
        <v>57</v>
      </c>
      <c r="AC1092" s="253" t="s">
        <v>57</v>
      </c>
      <c r="AD1092" s="253" t="s">
        <v>2385</v>
      </c>
      <c r="AE1092" s="253" t="s">
        <v>57</v>
      </c>
      <c r="AF1092" s="253"/>
      <c r="AG1092" s="253" t="s">
        <v>57</v>
      </c>
      <c r="AH1092" s="253" t="s">
        <v>57</v>
      </c>
      <c r="AI1092" s="253" t="s">
        <v>57</v>
      </c>
      <c r="AJ1092" s="269" t="s">
        <v>2385</v>
      </c>
      <c r="AK1092" s="253" t="s">
        <v>57</v>
      </c>
      <c r="AL1092" s="253" t="s">
        <v>57</v>
      </c>
      <c r="AM1092" s="253" t="s">
        <v>57</v>
      </c>
      <c r="AN1092" s="253" t="s">
        <v>57</v>
      </c>
      <c r="AO1092" s="253" t="s">
        <v>4570</v>
      </c>
      <c r="AP1092" s="253" t="s">
        <v>5913</v>
      </c>
      <c r="AQ1092" s="253">
        <v>134</v>
      </c>
      <c r="AR1092" s="253" t="s">
        <v>57</v>
      </c>
      <c r="AS1092" s="253" t="s">
        <v>57</v>
      </c>
      <c r="AT1092" s="253" t="s">
        <v>57</v>
      </c>
      <c r="AU1092" s="220" t="str">
        <f t="shared" si="51"/>
        <v>NA</v>
      </c>
    </row>
    <row r="1093" spans="1:47">
      <c r="A1093" s="220">
        <v>1092</v>
      </c>
      <c r="B1093" s="253" t="s">
        <v>6836</v>
      </c>
      <c r="C1093" s="253" t="s">
        <v>1382</v>
      </c>
      <c r="D1093" s="253">
        <v>2024</v>
      </c>
      <c r="E1093" s="253" t="s">
        <v>446</v>
      </c>
      <c r="F1093" s="253" t="s">
        <v>57</v>
      </c>
      <c r="G1093" s="253" t="s">
        <v>5914</v>
      </c>
      <c r="H1093" s="253" t="s">
        <v>5915</v>
      </c>
      <c r="I1093" s="253" t="s">
        <v>2597</v>
      </c>
      <c r="J1093" s="253">
        <v>25</v>
      </c>
      <c r="K1093" s="253" t="s">
        <v>57</v>
      </c>
      <c r="L1093" s="253" t="s">
        <v>57</v>
      </c>
      <c r="M1093" s="253" t="s">
        <v>57</v>
      </c>
      <c r="N1093" s="253" t="s">
        <v>57</v>
      </c>
      <c r="O1093" s="253" t="s">
        <v>57</v>
      </c>
      <c r="P1093" s="253" t="s">
        <v>57</v>
      </c>
      <c r="Q1093" s="253" t="s">
        <v>57</v>
      </c>
      <c r="R1093" s="253" t="s">
        <v>57</v>
      </c>
      <c r="S1093" s="253" t="s">
        <v>57</v>
      </c>
      <c r="T1093" s="253" t="s">
        <v>57</v>
      </c>
      <c r="U1093" s="253" t="s">
        <v>57</v>
      </c>
      <c r="V1093" s="253" t="s">
        <v>57</v>
      </c>
      <c r="W1093" s="253" t="s">
        <v>57</v>
      </c>
      <c r="X1093" s="253" t="s">
        <v>57</v>
      </c>
      <c r="Y1093" s="253" t="s">
        <v>57</v>
      </c>
      <c r="Z1093" s="253" t="s">
        <v>57</v>
      </c>
      <c r="AA1093" s="253" t="s">
        <v>57</v>
      </c>
      <c r="AB1093" s="253" t="s">
        <v>57</v>
      </c>
      <c r="AC1093" s="253" t="s">
        <v>57</v>
      </c>
      <c r="AD1093" s="253" t="s">
        <v>2385</v>
      </c>
      <c r="AE1093" s="253" t="s">
        <v>57</v>
      </c>
      <c r="AF1093" s="253"/>
      <c r="AG1093" s="253" t="s">
        <v>57</v>
      </c>
      <c r="AH1093" s="253" t="s">
        <v>57</v>
      </c>
      <c r="AI1093" s="253" t="s">
        <v>57</v>
      </c>
      <c r="AJ1093" s="269" t="s">
        <v>2385</v>
      </c>
      <c r="AK1093" s="253" t="s">
        <v>57</v>
      </c>
      <c r="AL1093" s="253" t="s">
        <v>57</v>
      </c>
      <c r="AM1093" s="253" t="s">
        <v>57</v>
      </c>
      <c r="AN1093" s="253" t="s">
        <v>57</v>
      </c>
      <c r="AO1093" s="253" t="s">
        <v>57</v>
      </c>
      <c r="AP1093" s="253" t="s">
        <v>57</v>
      </c>
      <c r="AQ1093" s="253" t="s">
        <v>57</v>
      </c>
      <c r="AR1093" s="253" t="s">
        <v>57</v>
      </c>
      <c r="AS1093" s="253" t="s">
        <v>57</v>
      </c>
      <c r="AT1093" s="253" t="s">
        <v>57</v>
      </c>
      <c r="AU1093" s="220" t="str">
        <f t="shared" si="51"/>
        <v>NA</v>
      </c>
    </row>
    <row r="1094" spans="1:47">
      <c r="A1094" s="220">
        <v>1093</v>
      </c>
      <c r="B1094" s="253" t="s">
        <v>6836</v>
      </c>
      <c r="C1094" s="253" t="s">
        <v>1382</v>
      </c>
      <c r="D1094" s="253">
        <v>2024</v>
      </c>
      <c r="E1094" s="253" t="s">
        <v>446</v>
      </c>
      <c r="F1094" s="253" t="s">
        <v>57</v>
      </c>
      <c r="G1094" s="253" t="s">
        <v>5916</v>
      </c>
      <c r="H1094" s="253" t="s">
        <v>5917</v>
      </c>
      <c r="I1094" s="253" t="s">
        <v>4422</v>
      </c>
      <c r="J1094" s="253">
        <v>25</v>
      </c>
      <c r="K1094" s="253" t="s">
        <v>57</v>
      </c>
      <c r="L1094" s="253" t="s">
        <v>57</v>
      </c>
      <c r="M1094" s="253" t="s">
        <v>57</v>
      </c>
      <c r="N1094" s="253" t="s">
        <v>57</v>
      </c>
      <c r="O1094" s="253" t="s">
        <v>57</v>
      </c>
      <c r="P1094" s="253" t="s">
        <v>57</v>
      </c>
      <c r="Q1094" s="253" t="s">
        <v>57</v>
      </c>
      <c r="R1094" s="253" t="s">
        <v>57</v>
      </c>
      <c r="S1094" s="253" t="s">
        <v>57</v>
      </c>
      <c r="T1094" s="253" t="s">
        <v>57</v>
      </c>
      <c r="U1094" s="253" t="s">
        <v>57</v>
      </c>
      <c r="V1094" s="253" t="s">
        <v>57</v>
      </c>
      <c r="W1094" s="253" t="s">
        <v>57</v>
      </c>
      <c r="X1094" s="253" t="s">
        <v>57</v>
      </c>
      <c r="Y1094" s="253" t="s">
        <v>57</v>
      </c>
      <c r="Z1094" s="253" t="s">
        <v>57</v>
      </c>
      <c r="AA1094" s="253" t="s">
        <v>57</v>
      </c>
      <c r="AB1094" s="253" t="s">
        <v>57</v>
      </c>
      <c r="AC1094" s="253" t="s">
        <v>57</v>
      </c>
      <c r="AD1094" s="253" t="s">
        <v>2385</v>
      </c>
      <c r="AE1094" s="253" t="s">
        <v>57</v>
      </c>
      <c r="AF1094" s="253"/>
      <c r="AG1094" s="253" t="s">
        <v>57</v>
      </c>
      <c r="AH1094" s="253" t="s">
        <v>57</v>
      </c>
      <c r="AI1094" s="253" t="s">
        <v>57</v>
      </c>
      <c r="AJ1094" s="269" t="s">
        <v>2385</v>
      </c>
      <c r="AK1094" s="253" t="s">
        <v>57</v>
      </c>
      <c r="AL1094" s="253" t="s">
        <v>57</v>
      </c>
      <c r="AM1094" s="253" t="s">
        <v>57</v>
      </c>
      <c r="AN1094" s="253" t="s">
        <v>57</v>
      </c>
      <c r="AO1094" s="253" t="s">
        <v>57</v>
      </c>
      <c r="AP1094" s="253" t="s">
        <v>57</v>
      </c>
      <c r="AQ1094" s="253" t="s">
        <v>57</v>
      </c>
      <c r="AR1094" s="253" t="s">
        <v>57</v>
      </c>
      <c r="AS1094" s="253" t="s">
        <v>57</v>
      </c>
      <c r="AT1094" s="253" t="s">
        <v>57</v>
      </c>
      <c r="AU1094" s="220" t="str">
        <f t="shared" si="51"/>
        <v>NA</v>
      </c>
    </row>
    <row r="1095" spans="1:47">
      <c r="A1095" s="220">
        <v>1094</v>
      </c>
      <c r="B1095" s="253" t="s">
        <v>6836</v>
      </c>
      <c r="C1095" s="253" t="s">
        <v>1382</v>
      </c>
      <c r="D1095" s="253">
        <v>2024</v>
      </c>
      <c r="E1095" s="253" t="s">
        <v>446</v>
      </c>
      <c r="F1095" s="253" t="s">
        <v>57</v>
      </c>
      <c r="G1095" s="253" t="s">
        <v>5918</v>
      </c>
      <c r="H1095" s="253" t="s">
        <v>5919</v>
      </c>
      <c r="I1095" s="253" t="s">
        <v>4422</v>
      </c>
      <c r="J1095" s="253">
        <v>25</v>
      </c>
      <c r="K1095" s="253" t="s">
        <v>57</v>
      </c>
      <c r="L1095" s="253" t="s">
        <v>57</v>
      </c>
      <c r="M1095" s="253" t="s">
        <v>57</v>
      </c>
      <c r="N1095" s="253" t="s">
        <v>57</v>
      </c>
      <c r="O1095" s="253" t="s">
        <v>57</v>
      </c>
      <c r="P1095" s="253" t="s">
        <v>57</v>
      </c>
      <c r="Q1095" s="253" t="s">
        <v>57</v>
      </c>
      <c r="R1095" s="253" t="s">
        <v>57</v>
      </c>
      <c r="S1095" s="253" t="s">
        <v>57</v>
      </c>
      <c r="T1095" s="253" t="s">
        <v>57</v>
      </c>
      <c r="U1095" s="253" t="s">
        <v>57</v>
      </c>
      <c r="V1095" s="253" t="s">
        <v>57</v>
      </c>
      <c r="W1095" s="253" t="s">
        <v>57</v>
      </c>
      <c r="X1095" s="253" t="s">
        <v>57</v>
      </c>
      <c r="Y1095" s="253" t="s">
        <v>57</v>
      </c>
      <c r="Z1095" s="253" t="s">
        <v>57</v>
      </c>
      <c r="AA1095" s="253" t="s">
        <v>57</v>
      </c>
      <c r="AB1095" s="253" t="s">
        <v>57</v>
      </c>
      <c r="AC1095" s="253" t="s">
        <v>57</v>
      </c>
      <c r="AD1095" s="253" t="s">
        <v>2385</v>
      </c>
      <c r="AE1095" s="253" t="s">
        <v>57</v>
      </c>
      <c r="AF1095" s="253"/>
      <c r="AG1095" s="253" t="s">
        <v>57</v>
      </c>
      <c r="AH1095" s="253" t="s">
        <v>57</v>
      </c>
      <c r="AI1095" s="253" t="s">
        <v>57</v>
      </c>
      <c r="AJ1095" s="269" t="s">
        <v>2385</v>
      </c>
      <c r="AK1095" s="253" t="s">
        <v>57</v>
      </c>
      <c r="AL1095" s="253" t="s">
        <v>57</v>
      </c>
      <c r="AM1095" s="253" t="s">
        <v>57</v>
      </c>
      <c r="AN1095" s="253" t="s">
        <v>57</v>
      </c>
      <c r="AO1095" s="253" t="s">
        <v>57</v>
      </c>
      <c r="AP1095" s="253" t="s">
        <v>57</v>
      </c>
      <c r="AQ1095" s="253" t="s">
        <v>57</v>
      </c>
      <c r="AR1095" s="253" t="s">
        <v>57</v>
      </c>
      <c r="AS1095" s="253" t="s">
        <v>57</v>
      </c>
      <c r="AT1095" s="253" t="s">
        <v>57</v>
      </c>
      <c r="AU1095" s="220" t="str">
        <f t="shared" si="51"/>
        <v>NA</v>
      </c>
    </row>
    <row r="1096" spans="1:47">
      <c r="A1096" s="220">
        <v>1095</v>
      </c>
      <c r="B1096" s="253" t="s">
        <v>6836</v>
      </c>
      <c r="C1096" s="253" t="s">
        <v>1382</v>
      </c>
      <c r="D1096" s="253">
        <v>2024</v>
      </c>
      <c r="E1096" s="253" t="s">
        <v>446</v>
      </c>
      <c r="F1096" s="253" t="s">
        <v>57</v>
      </c>
      <c r="G1096" s="253" t="s">
        <v>5920</v>
      </c>
      <c r="H1096" s="253" t="s">
        <v>5921</v>
      </c>
      <c r="I1096" s="253" t="s">
        <v>4422</v>
      </c>
      <c r="J1096" s="253">
        <v>25</v>
      </c>
      <c r="K1096" s="253" t="s">
        <v>57</v>
      </c>
      <c r="L1096" s="253" t="s">
        <v>57</v>
      </c>
      <c r="M1096" s="253" t="s">
        <v>57</v>
      </c>
      <c r="N1096" s="253" t="s">
        <v>57</v>
      </c>
      <c r="O1096" s="253" t="s">
        <v>57</v>
      </c>
      <c r="P1096" s="253" t="s">
        <v>57</v>
      </c>
      <c r="Q1096" s="253" t="s">
        <v>57</v>
      </c>
      <c r="R1096" s="253" t="s">
        <v>57</v>
      </c>
      <c r="S1096" s="253" t="s">
        <v>57</v>
      </c>
      <c r="T1096" s="253" t="s">
        <v>57</v>
      </c>
      <c r="U1096" s="253" t="s">
        <v>57</v>
      </c>
      <c r="V1096" s="253" t="s">
        <v>57</v>
      </c>
      <c r="W1096" s="253" t="s">
        <v>57</v>
      </c>
      <c r="X1096" s="253" t="s">
        <v>57</v>
      </c>
      <c r="Y1096" s="253" t="s">
        <v>57</v>
      </c>
      <c r="Z1096" s="253" t="s">
        <v>57</v>
      </c>
      <c r="AA1096" s="253" t="s">
        <v>57</v>
      </c>
      <c r="AB1096" s="253" t="s">
        <v>57</v>
      </c>
      <c r="AC1096" s="253" t="s">
        <v>57</v>
      </c>
      <c r="AD1096" s="253" t="s">
        <v>2385</v>
      </c>
      <c r="AE1096" s="253" t="s">
        <v>57</v>
      </c>
      <c r="AF1096" s="253"/>
      <c r="AG1096" s="253" t="s">
        <v>57</v>
      </c>
      <c r="AH1096" s="253" t="s">
        <v>57</v>
      </c>
      <c r="AI1096" s="253" t="s">
        <v>57</v>
      </c>
      <c r="AJ1096" s="269" t="s">
        <v>2385</v>
      </c>
      <c r="AK1096" s="253" t="s">
        <v>57</v>
      </c>
      <c r="AL1096" s="253" t="s">
        <v>57</v>
      </c>
      <c r="AM1096" s="253" t="s">
        <v>57</v>
      </c>
      <c r="AN1096" s="253" t="s">
        <v>57</v>
      </c>
      <c r="AO1096" s="253" t="s">
        <v>57</v>
      </c>
      <c r="AP1096" s="253" t="s">
        <v>57</v>
      </c>
      <c r="AQ1096" s="253" t="s">
        <v>57</v>
      </c>
      <c r="AR1096" s="253" t="s">
        <v>57</v>
      </c>
      <c r="AS1096" s="253" t="s">
        <v>57</v>
      </c>
      <c r="AT1096" s="253" t="s">
        <v>57</v>
      </c>
      <c r="AU1096" s="220" t="str">
        <f t="shared" si="51"/>
        <v>NA</v>
      </c>
    </row>
    <row r="1097" spans="1:47">
      <c r="A1097" s="220">
        <v>1096</v>
      </c>
      <c r="B1097" s="253" t="s">
        <v>6836</v>
      </c>
      <c r="C1097" s="253" t="s">
        <v>1382</v>
      </c>
      <c r="D1097" s="253">
        <v>2024</v>
      </c>
      <c r="E1097" s="253" t="s">
        <v>446</v>
      </c>
      <c r="F1097" s="253" t="s">
        <v>57</v>
      </c>
      <c r="G1097" s="253" t="s">
        <v>5922</v>
      </c>
      <c r="H1097" s="253" t="s">
        <v>5923</v>
      </c>
      <c r="I1097" s="253" t="s">
        <v>4422</v>
      </c>
      <c r="J1097" s="253">
        <v>25</v>
      </c>
      <c r="K1097" s="253" t="s">
        <v>57</v>
      </c>
      <c r="L1097" s="253" t="s">
        <v>57</v>
      </c>
      <c r="M1097" s="253" t="s">
        <v>57</v>
      </c>
      <c r="N1097" s="253" t="s">
        <v>57</v>
      </c>
      <c r="O1097" s="253" t="s">
        <v>57</v>
      </c>
      <c r="P1097" s="253" t="s">
        <v>57</v>
      </c>
      <c r="Q1097" s="253" t="s">
        <v>57</v>
      </c>
      <c r="R1097" s="253" t="s">
        <v>57</v>
      </c>
      <c r="S1097" s="253" t="s">
        <v>57</v>
      </c>
      <c r="T1097" s="253" t="s">
        <v>57</v>
      </c>
      <c r="U1097" s="253" t="s">
        <v>57</v>
      </c>
      <c r="V1097" s="253" t="s">
        <v>57</v>
      </c>
      <c r="W1097" s="253" t="s">
        <v>57</v>
      </c>
      <c r="X1097" s="253" t="s">
        <v>57</v>
      </c>
      <c r="Y1097" s="253" t="s">
        <v>57</v>
      </c>
      <c r="Z1097" s="253" t="s">
        <v>57</v>
      </c>
      <c r="AA1097" s="253" t="s">
        <v>57</v>
      </c>
      <c r="AB1097" s="253" t="s">
        <v>57</v>
      </c>
      <c r="AC1097" s="253" t="s">
        <v>57</v>
      </c>
      <c r="AD1097" s="253" t="s">
        <v>2385</v>
      </c>
      <c r="AE1097" s="253" t="s">
        <v>57</v>
      </c>
      <c r="AF1097" s="253"/>
      <c r="AG1097" s="253" t="s">
        <v>57</v>
      </c>
      <c r="AH1097" s="253" t="s">
        <v>57</v>
      </c>
      <c r="AI1097" s="253" t="s">
        <v>57</v>
      </c>
      <c r="AJ1097" s="269" t="s">
        <v>2385</v>
      </c>
      <c r="AK1097" s="253" t="s">
        <v>57</v>
      </c>
      <c r="AL1097" s="253" t="s">
        <v>57</v>
      </c>
      <c r="AM1097" s="253" t="s">
        <v>57</v>
      </c>
      <c r="AN1097" s="253" t="s">
        <v>57</v>
      </c>
      <c r="AO1097" s="253" t="s">
        <v>57</v>
      </c>
      <c r="AP1097" s="253" t="s">
        <v>57</v>
      </c>
      <c r="AQ1097" s="253" t="s">
        <v>57</v>
      </c>
      <c r="AR1097" s="253" t="s">
        <v>57</v>
      </c>
      <c r="AS1097" s="253" t="s">
        <v>57</v>
      </c>
      <c r="AT1097" s="253" t="s">
        <v>57</v>
      </c>
      <c r="AU1097" s="220" t="str">
        <f t="shared" si="51"/>
        <v>NA</v>
      </c>
    </row>
    <row r="1098" spans="1:47">
      <c r="A1098" s="220">
        <v>1097</v>
      </c>
      <c r="B1098" s="253" t="s">
        <v>6836</v>
      </c>
      <c r="C1098" s="253" t="s">
        <v>1382</v>
      </c>
      <c r="D1098" s="253">
        <v>2024</v>
      </c>
      <c r="E1098" s="253" t="s">
        <v>187</v>
      </c>
      <c r="F1098" s="253" t="s">
        <v>2883</v>
      </c>
      <c r="G1098" s="253" t="s">
        <v>5924</v>
      </c>
      <c r="H1098" s="253" t="s">
        <v>5925</v>
      </c>
      <c r="I1098" s="253" t="s">
        <v>926</v>
      </c>
      <c r="J1098" s="253">
        <v>6</v>
      </c>
      <c r="K1098" s="253" t="s">
        <v>57</v>
      </c>
      <c r="L1098" s="253" t="s">
        <v>57</v>
      </c>
      <c r="M1098" s="253" t="s">
        <v>57</v>
      </c>
      <c r="N1098" s="253" t="s">
        <v>57</v>
      </c>
      <c r="O1098" s="253" t="s">
        <v>57</v>
      </c>
      <c r="P1098" s="253" t="s">
        <v>57</v>
      </c>
      <c r="Q1098" s="253" t="s">
        <v>57</v>
      </c>
      <c r="R1098" s="253" t="s">
        <v>57</v>
      </c>
      <c r="S1098" s="253" t="s">
        <v>57</v>
      </c>
      <c r="T1098" s="253" t="s">
        <v>57</v>
      </c>
      <c r="U1098" s="253" t="s">
        <v>57</v>
      </c>
      <c r="V1098" s="253" t="s">
        <v>57</v>
      </c>
      <c r="W1098" s="253" t="s">
        <v>57</v>
      </c>
      <c r="X1098" s="253" t="s">
        <v>57</v>
      </c>
      <c r="Y1098" s="253" t="s">
        <v>57</v>
      </c>
      <c r="Z1098" s="253" t="s">
        <v>5926</v>
      </c>
      <c r="AA1098" s="253" t="s">
        <v>57</v>
      </c>
      <c r="AB1098" s="253" t="s">
        <v>57</v>
      </c>
      <c r="AC1098" s="253" t="s">
        <v>57</v>
      </c>
      <c r="AD1098" s="253" t="s">
        <v>2385</v>
      </c>
      <c r="AE1098" s="253" t="s">
        <v>57</v>
      </c>
      <c r="AF1098" s="253"/>
      <c r="AG1098" s="253" t="s">
        <v>57</v>
      </c>
      <c r="AH1098" s="253" t="s">
        <v>57</v>
      </c>
      <c r="AI1098" s="253" t="s">
        <v>57</v>
      </c>
      <c r="AJ1098" s="269" t="s">
        <v>2385</v>
      </c>
      <c r="AK1098" s="253" t="s">
        <v>57</v>
      </c>
      <c r="AL1098" s="253" t="s">
        <v>57</v>
      </c>
      <c r="AM1098" s="253" t="s">
        <v>57</v>
      </c>
      <c r="AN1098" s="253" t="s">
        <v>57</v>
      </c>
      <c r="AO1098" s="253" t="s">
        <v>5927</v>
      </c>
      <c r="AP1098" s="253" t="s">
        <v>5928</v>
      </c>
      <c r="AQ1098" s="253">
        <v>35</v>
      </c>
      <c r="AR1098" s="253" t="s">
        <v>57</v>
      </c>
      <c r="AS1098" s="253" t="s">
        <v>57</v>
      </c>
      <c r="AT1098" s="253" t="s">
        <v>57</v>
      </c>
      <c r="AU1098" s="220" t="str">
        <f t="shared" si="51"/>
        <v>NA</v>
      </c>
    </row>
    <row r="1099" spans="1:47">
      <c r="A1099" s="220">
        <v>1098</v>
      </c>
      <c r="B1099" s="253" t="s">
        <v>6836</v>
      </c>
      <c r="C1099" s="253" t="s">
        <v>1382</v>
      </c>
      <c r="D1099" s="253">
        <v>2024</v>
      </c>
      <c r="E1099" s="253" t="s">
        <v>187</v>
      </c>
      <c r="F1099" s="253" t="s">
        <v>2105</v>
      </c>
      <c r="G1099" s="253" t="s">
        <v>5929</v>
      </c>
      <c r="H1099" s="253" t="s">
        <v>5930</v>
      </c>
      <c r="I1099" s="253" t="s">
        <v>975</v>
      </c>
      <c r="J1099" s="253">
        <v>25</v>
      </c>
      <c r="K1099" s="253" t="s">
        <v>57</v>
      </c>
      <c r="L1099" s="253" t="s">
        <v>57</v>
      </c>
      <c r="M1099" s="253" t="s">
        <v>57</v>
      </c>
      <c r="N1099" s="253" t="s">
        <v>57</v>
      </c>
      <c r="O1099" s="253" t="s">
        <v>57</v>
      </c>
      <c r="P1099" s="253" t="s">
        <v>57</v>
      </c>
      <c r="Q1099" s="253" t="s">
        <v>57</v>
      </c>
      <c r="R1099" s="253" t="s">
        <v>57</v>
      </c>
      <c r="S1099" s="253" t="s">
        <v>57</v>
      </c>
      <c r="T1099" s="253" t="s">
        <v>57</v>
      </c>
      <c r="U1099" s="253" t="s">
        <v>57</v>
      </c>
      <c r="V1099" s="253" t="s">
        <v>57</v>
      </c>
      <c r="W1099" s="253" t="s">
        <v>57</v>
      </c>
      <c r="X1099" s="253" t="s">
        <v>57</v>
      </c>
      <c r="Y1099" s="253" t="s">
        <v>57</v>
      </c>
      <c r="Z1099" s="253" t="s">
        <v>2108</v>
      </c>
      <c r="AA1099" s="253" t="s">
        <v>57</v>
      </c>
      <c r="AB1099" s="253" t="s">
        <v>57</v>
      </c>
      <c r="AC1099" s="253" t="s">
        <v>57</v>
      </c>
      <c r="AD1099" s="253" t="s">
        <v>2385</v>
      </c>
      <c r="AE1099" s="253" t="s">
        <v>57</v>
      </c>
      <c r="AF1099" s="253"/>
      <c r="AG1099" s="253" t="s">
        <v>57</v>
      </c>
      <c r="AH1099" s="253" t="s">
        <v>57</v>
      </c>
      <c r="AI1099" s="253" t="s">
        <v>57</v>
      </c>
      <c r="AJ1099" s="269" t="s">
        <v>2385</v>
      </c>
      <c r="AK1099" s="253" t="s">
        <v>57</v>
      </c>
      <c r="AL1099" s="253" t="s">
        <v>57</v>
      </c>
      <c r="AM1099" s="253" t="s">
        <v>57</v>
      </c>
      <c r="AN1099" s="253" t="s">
        <v>57</v>
      </c>
      <c r="AO1099" s="253" t="s">
        <v>5931</v>
      </c>
      <c r="AP1099" s="253" t="s">
        <v>5932</v>
      </c>
      <c r="AQ1099" s="253">
        <v>237</v>
      </c>
      <c r="AR1099" s="253" t="s">
        <v>57</v>
      </c>
      <c r="AS1099" s="253" t="s">
        <v>57</v>
      </c>
      <c r="AT1099" s="253" t="s">
        <v>57</v>
      </c>
      <c r="AU1099" s="220" t="str">
        <f t="shared" si="51"/>
        <v>NA</v>
      </c>
    </row>
    <row r="1100" spans="1:47">
      <c r="A1100" s="220">
        <v>1099</v>
      </c>
      <c r="B1100" s="253" t="s">
        <v>6836</v>
      </c>
      <c r="C1100" s="253" t="s">
        <v>1382</v>
      </c>
      <c r="D1100" s="253">
        <v>2024</v>
      </c>
      <c r="E1100" s="253" t="s">
        <v>187</v>
      </c>
      <c r="F1100" s="253" t="s">
        <v>5933</v>
      </c>
      <c r="G1100" s="253" t="s">
        <v>5934</v>
      </c>
      <c r="H1100" s="253" t="s">
        <v>5935</v>
      </c>
      <c r="I1100" s="253" t="s">
        <v>975</v>
      </c>
      <c r="J1100" s="253">
        <v>6</v>
      </c>
      <c r="K1100" s="253" t="s">
        <v>57</v>
      </c>
      <c r="L1100" s="253" t="s">
        <v>57</v>
      </c>
      <c r="M1100" s="253" t="s">
        <v>57</v>
      </c>
      <c r="N1100" s="253" t="s">
        <v>57</v>
      </c>
      <c r="O1100" s="253" t="s">
        <v>57</v>
      </c>
      <c r="P1100" s="253" t="s">
        <v>57</v>
      </c>
      <c r="Q1100" s="253" t="s">
        <v>57</v>
      </c>
      <c r="R1100" s="253" t="s">
        <v>57</v>
      </c>
      <c r="S1100" s="253" t="s">
        <v>57</v>
      </c>
      <c r="T1100" s="253" t="s">
        <v>57</v>
      </c>
      <c r="U1100" s="253" t="s">
        <v>57</v>
      </c>
      <c r="V1100" s="253" t="s">
        <v>57</v>
      </c>
      <c r="W1100" s="253" t="s">
        <v>57</v>
      </c>
      <c r="X1100" s="253" t="s">
        <v>57</v>
      </c>
      <c r="Y1100" s="253" t="s">
        <v>57</v>
      </c>
      <c r="Z1100" s="253" t="s">
        <v>5936</v>
      </c>
      <c r="AA1100" s="253" t="s">
        <v>57</v>
      </c>
      <c r="AB1100" s="253" t="s">
        <v>57</v>
      </c>
      <c r="AC1100" s="253" t="s">
        <v>57</v>
      </c>
      <c r="AD1100" s="253" t="s">
        <v>2385</v>
      </c>
      <c r="AE1100" s="253" t="s">
        <v>57</v>
      </c>
      <c r="AF1100" s="253"/>
      <c r="AG1100" s="253" t="s">
        <v>57</v>
      </c>
      <c r="AH1100" s="253" t="s">
        <v>57</v>
      </c>
      <c r="AI1100" s="253" t="s">
        <v>57</v>
      </c>
      <c r="AJ1100" s="269" t="s">
        <v>2385</v>
      </c>
      <c r="AK1100" s="253" t="s">
        <v>57</v>
      </c>
      <c r="AL1100" s="253" t="s">
        <v>57</v>
      </c>
      <c r="AM1100" s="253" t="s">
        <v>57</v>
      </c>
      <c r="AN1100" s="253" t="s">
        <v>57</v>
      </c>
      <c r="AO1100" s="253" t="s">
        <v>242</v>
      </c>
      <c r="AP1100" s="253" t="s">
        <v>5937</v>
      </c>
      <c r="AQ1100" s="253">
        <v>388</v>
      </c>
      <c r="AR1100" s="253" t="s">
        <v>57</v>
      </c>
      <c r="AS1100" s="253" t="s">
        <v>57</v>
      </c>
      <c r="AT1100" s="253" t="s">
        <v>57</v>
      </c>
      <c r="AU1100" s="220" t="str">
        <f t="shared" si="51"/>
        <v>NA</v>
      </c>
    </row>
    <row r="1101" spans="1:47">
      <c r="A1101" s="220">
        <v>1100</v>
      </c>
      <c r="B1101" s="253" t="s">
        <v>6836</v>
      </c>
      <c r="C1101" s="253" t="s">
        <v>1382</v>
      </c>
      <c r="D1101" s="253">
        <v>2024</v>
      </c>
      <c r="E1101" s="253" t="s">
        <v>187</v>
      </c>
      <c r="F1101" s="253" t="s">
        <v>5938</v>
      </c>
      <c r="G1101" s="253" t="s">
        <v>5939</v>
      </c>
      <c r="H1101" s="253" t="s">
        <v>5940</v>
      </c>
      <c r="I1101" s="253" t="s">
        <v>975</v>
      </c>
      <c r="J1101" s="253">
        <v>6</v>
      </c>
      <c r="K1101" s="253" t="s">
        <v>57</v>
      </c>
      <c r="L1101" s="253" t="s">
        <v>57</v>
      </c>
      <c r="M1101" s="253" t="s">
        <v>57</v>
      </c>
      <c r="N1101" s="253" t="s">
        <v>57</v>
      </c>
      <c r="O1101" s="253" t="s">
        <v>57</v>
      </c>
      <c r="P1101" s="253" t="s">
        <v>57</v>
      </c>
      <c r="Q1101" s="253" t="s">
        <v>57</v>
      </c>
      <c r="R1101" s="253" t="s">
        <v>57</v>
      </c>
      <c r="S1101" s="253" t="s">
        <v>57</v>
      </c>
      <c r="T1101" s="253" t="s">
        <v>57</v>
      </c>
      <c r="U1101" s="253" t="s">
        <v>57</v>
      </c>
      <c r="V1101" s="253" t="s">
        <v>57</v>
      </c>
      <c r="W1101" s="253" t="s">
        <v>57</v>
      </c>
      <c r="X1101" s="253" t="s">
        <v>57</v>
      </c>
      <c r="Y1101" s="253" t="s">
        <v>57</v>
      </c>
      <c r="Z1101" s="253" t="s">
        <v>5941</v>
      </c>
      <c r="AA1101" s="253" t="s">
        <v>57</v>
      </c>
      <c r="AB1101" s="253" t="s">
        <v>57</v>
      </c>
      <c r="AC1101" s="253" t="s">
        <v>57</v>
      </c>
      <c r="AD1101" s="253" t="s">
        <v>2385</v>
      </c>
      <c r="AE1101" s="253" t="s">
        <v>57</v>
      </c>
      <c r="AF1101" s="253"/>
      <c r="AG1101" s="253" t="s">
        <v>57</v>
      </c>
      <c r="AH1101" s="253" t="s">
        <v>57</v>
      </c>
      <c r="AI1101" s="253" t="s">
        <v>57</v>
      </c>
      <c r="AJ1101" s="269" t="s">
        <v>2385</v>
      </c>
      <c r="AK1101" s="253" t="s">
        <v>57</v>
      </c>
      <c r="AL1101" s="253" t="s">
        <v>57</v>
      </c>
      <c r="AM1101" s="253" t="s">
        <v>57</v>
      </c>
      <c r="AN1101" s="253" t="s">
        <v>57</v>
      </c>
      <c r="AO1101" s="253" t="s">
        <v>5942</v>
      </c>
      <c r="AP1101" s="253" t="s">
        <v>5943</v>
      </c>
      <c r="AQ1101" s="253">
        <v>382</v>
      </c>
      <c r="AR1101" s="253" t="s">
        <v>57</v>
      </c>
      <c r="AS1101" s="253" t="s">
        <v>57</v>
      </c>
      <c r="AT1101" s="253" t="s">
        <v>57</v>
      </c>
      <c r="AU1101" s="220" t="str">
        <f t="shared" si="51"/>
        <v>NA</v>
      </c>
    </row>
    <row r="1102" spans="1:47">
      <c r="A1102" s="220">
        <v>1101</v>
      </c>
      <c r="B1102" s="253" t="s">
        <v>6836</v>
      </c>
      <c r="C1102" s="253" t="s">
        <v>1382</v>
      </c>
      <c r="D1102" s="253">
        <v>2024</v>
      </c>
      <c r="E1102" s="253" t="s">
        <v>187</v>
      </c>
      <c r="F1102" s="253" t="s">
        <v>5944</v>
      </c>
      <c r="G1102" s="253" t="s">
        <v>5945</v>
      </c>
      <c r="H1102" s="253" t="s">
        <v>5946</v>
      </c>
      <c r="I1102" s="253" t="s">
        <v>975</v>
      </c>
      <c r="J1102" s="253">
        <v>6</v>
      </c>
      <c r="K1102" s="253" t="s">
        <v>57</v>
      </c>
      <c r="L1102" s="253" t="s">
        <v>57</v>
      </c>
      <c r="M1102" s="253" t="s">
        <v>57</v>
      </c>
      <c r="N1102" s="253" t="s">
        <v>57</v>
      </c>
      <c r="O1102" s="253" t="s">
        <v>57</v>
      </c>
      <c r="P1102" s="253" t="s">
        <v>57</v>
      </c>
      <c r="Q1102" s="253" t="s">
        <v>57</v>
      </c>
      <c r="R1102" s="253" t="s">
        <v>57</v>
      </c>
      <c r="S1102" s="253" t="s">
        <v>57</v>
      </c>
      <c r="T1102" s="253" t="s">
        <v>57</v>
      </c>
      <c r="U1102" s="253" t="s">
        <v>57</v>
      </c>
      <c r="V1102" s="253" t="s">
        <v>57</v>
      </c>
      <c r="W1102" s="253" t="s">
        <v>57</v>
      </c>
      <c r="X1102" s="253" t="s">
        <v>57</v>
      </c>
      <c r="Y1102" s="253" t="s">
        <v>57</v>
      </c>
      <c r="Z1102" s="253" t="s">
        <v>5947</v>
      </c>
      <c r="AA1102" s="253" t="s">
        <v>57</v>
      </c>
      <c r="AB1102" s="253" t="s">
        <v>57</v>
      </c>
      <c r="AC1102" s="253" t="s">
        <v>57</v>
      </c>
      <c r="AD1102" s="253" t="s">
        <v>2385</v>
      </c>
      <c r="AE1102" s="253" t="s">
        <v>57</v>
      </c>
      <c r="AF1102" s="253"/>
      <c r="AG1102" s="253" t="s">
        <v>57</v>
      </c>
      <c r="AH1102" s="253" t="s">
        <v>57</v>
      </c>
      <c r="AI1102" s="253" t="s">
        <v>57</v>
      </c>
      <c r="AJ1102" s="269" t="s">
        <v>2385</v>
      </c>
      <c r="AK1102" s="253" t="s">
        <v>57</v>
      </c>
      <c r="AL1102" s="253" t="s">
        <v>57</v>
      </c>
      <c r="AM1102" s="253" t="s">
        <v>57</v>
      </c>
      <c r="AN1102" s="253" t="s">
        <v>57</v>
      </c>
      <c r="AO1102" s="259" t="s">
        <v>746</v>
      </c>
      <c r="AP1102" s="259" t="s">
        <v>5225</v>
      </c>
      <c r="AQ1102" s="253">
        <v>398</v>
      </c>
      <c r="AR1102" s="253" t="s">
        <v>57</v>
      </c>
      <c r="AS1102" s="253" t="s">
        <v>57</v>
      </c>
      <c r="AT1102" s="253" t="s">
        <v>57</v>
      </c>
      <c r="AU1102" s="220" t="str">
        <f t="shared" si="51"/>
        <v>NA</v>
      </c>
    </row>
    <row r="1103" spans="1:47">
      <c r="A1103" s="220">
        <v>1102</v>
      </c>
      <c r="B1103" s="253" t="s">
        <v>6836</v>
      </c>
      <c r="C1103" s="253" t="s">
        <v>1382</v>
      </c>
      <c r="D1103" s="253">
        <v>2024</v>
      </c>
      <c r="E1103" s="253" t="s">
        <v>187</v>
      </c>
      <c r="F1103" s="253" t="s">
        <v>5938</v>
      </c>
      <c r="G1103" s="253" t="s">
        <v>5948</v>
      </c>
      <c r="H1103" s="253" t="s">
        <v>5949</v>
      </c>
      <c r="I1103" s="253" t="s">
        <v>975</v>
      </c>
      <c r="J1103" s="253">
        <v>6</v>
      </c>
      <c r="K1103" s="253" t="s">
        <v>57</v>
      </c>
      <c r="L1103" s="253" t="s">
        <v>57</v>
      </c>
      <c r="M1103" s="253" t="s">
        <v>57</v>
      </c>
      <c r="N1103" s="253" t="s">
        <v>57</v>
      </c>
      <c r="O1103" s="253" t="s">
        <v>57</v>
      </c>
      <c r="P1103" s="253" t="s">
        <v>57</v>
      </c>
      <c r="Q1103" s="253" t="s">
        <v>57</v>
      </c>
      <c r="R1103" s="253" t="s">
        <v>57</v>
      </c>
      <c r="S1103" s="253" t="s">
        <v>57</v>
      </c>
      <c r="T1103" s="253" t="s">
        <v>57</v>
      </c>
      <c r="U1103" s="253" t="s">
        <v>57</v>
      </c>
      <c r="V1103" s="253" t="s">
        <v>57</v>
      </c>
      <c r="W1103" s="253" t="s">
        <v>57</v>
      </c>
      <c r="X1103" s="253" t="s">
        <v>57</v>
      </c>
      <c r="Y1103" s="253" t="s">
        <v>57</v>
      </c>
      <c r="Z1103" s="253" t="s">
        <v>5941</v>
      </c>
      <c r="AA1103" s="253" t="s">
        <v>57</v>
      </c>
      <c r="AB1103" s="253" t="s">
        <v>57</v>
      </c>
      <c r="AC1103" s="253" t="s">
        <v>57</v>
      </c>
      <c r="AD1103" s="253" t="s">
        <v>2385</v>
      </c>
      <c r="AE1103" s="253" t="s">
        <v>57</v>
      </c>
      <c r="AF1103" s="253"/>
      <c r="AG1103" s="253" t="s">
        <v>57</v>
      </c>
      <c r="AH1103" s="253" t="s">
        <v>57</v>
      </c>
      <c r="AI1103" s="253" t="s">
        <v>57</v>
      </c>
      <c r="AJ1103" s="269" t="s">
        <v>2385</v>
      </c>
      <c r="AK1103" s="253" t="s">
        <v>57</v>
      </c>
      <c r="AL1103" s="253" t="s">
        <v>57</v>
      </c>
      <c r="AM1103" s="253" t="s">
        <v>57</v>
      </c>
      <c r="AN1103" s="253" t="s">
        <v>57</v>
      </c>
      <c r="AO1103" s="259" t="s">
        <v>5950</v>
      </c>
      <c r="AP1103" s="259" t="s">
        <v>5951</v>
      </c>
      <c r="AQ1103" s="253">
        <v>375</v>
      </c>
      <c r="AR1103" s="253" t="s">
        <v>57</v>
      </c>
      <c r="AS1103" s="253" t="s">
        <v>57</v>
      </c>
      <c r="AT1103" s="253" t="s">
        <v>57</v>
      </c>
      <c r="AU1103" s="220" t="str">
        <f t="shared" si="51"/>
        <v>NA</v>
      </c>
    </row>
    <row r="1104" spans="1:47">
      <c r="A1104" s="220">
        <v>1103</v>
      </c>
      <c r="B1104" s="253" t="s">
        <v>6836</v>
      </c>
      <c r="C1104" s="253" t="s">
        <v>1382</v>
      </c>
      <c r="D1104" s="253">
        <v>2024</v>
      </c>
      <c r="E1104" s="253" t="s">
        <v>187</v>
      </c>
      <c r="F1104" s="253" t="s">
        <v>5952</v>
      </c>
      <c r="G1104" s="253" t="s">
        <v>5953</v>
      </c>
      <c r="H1104" s="253" t="s">
        <v>5954</v>
      </c>
      <c r="I1104" s="253" t="s">
        <v>975</v>
      </c>
      <c r="J1104" s="253">
        <v>6</v>
      </c>
      <c r="K1104" s="253" t="s">
        <v>57</v>
      </c>
      <c r="L1104" s="253" t="s">
        <v>57</v>
      </c>
      <c r="M1104" s="253" t="s">
        <v>57</v>
      </c>
      <c r="N1104" s="253" t="s">
        <v>57</v>
      </c>
      <c r="O1104" s="253" t="s">
        <v>57</v>
      </c>
      <c r="P1104" s="253" t="s">
        <v>57</v>
      </c>
      <c r="Q1104" s="253" t="s">
        <v>57</v>
      </c>
      <c r="R1104" s="253" t="s">
        <v>57</v>
      </c>
      <c r="S1104" s="253" t="s">
        <v>57</v>
      </c>
      <c r="T1104" s="253" t="s">
        <v>57</v>
      </c>
      <c r="U1104" s="253" t="s">
        <v>57</v>
      </c>
      <c r="V1104" s="253" t="s">
        <v>57</v>
      </c>
      <c r="W1104" s="253" t="s">
        <v>57</v>
      </c>
      <c r="X1104" s="253" t="s">
        <v>57</v>
      </c>
      <c r="Y1104" s="253" t="s">
        <v>57</v>
      </c>
      <c r="Z1104" s="253" t="s">
        <v>5955</v>
      </c>
      <c r="AA1104" s="253" t="s">
        <v>57</v>
      </c>
      <c r="AB1104" s="253" t="s">
        <v>57</v>
      </c>
      <c r="AC1104" s="253" t="s">
        <v>57</v>
      </c>
      <c r="AD1104" s="253" t="s">
        <v>2385</v>
      </c>
      <c r="AE1104" s="253" t="s">
        <v>57</v>
      </c>
      <c r="AF1104" s="253"/>
      <c r="AG1104" s="253" t="s">
        <v>57</v>
      </c>
      <c r="AH1104" s="253" t="s">
        <v>57</v>
      </c>
      <c r="AI1104" s="253" t="s">
        <v>57</v>
      </c>
      <c r="AJ1104" s="269" t="s">
        <v>2385</v>
      </c>
      <c r="AK1104" s="253" t="s">
        <v>57</v>
      </c>
      <c r="AL1104" s="253" t="s">
        <v>57</v>
      </c>
      <c r="AM1104" s="253" t="s">
        <v>57</v>
      </c>
      <c r="AN1104" s="253" t="s">
        <v>57</v>
      </c>
      <c r="AO1104" s="253" t="s">
        <v>5829</v>
      </c>
      <c r="AP1104" s="253" t="s">
        <v>5956</v>
      </c>
      <c r="AQ1104" s="253">
        <v>407</v>
      </c>
      <c r="AR1104" s="253" t="s">
        <v>57</v>
      </c>
      <c r="AS1104" s="253" t="s">
        <v>57</v>
      </c>
      <c r="AT1104" s="253" t="s">
        <v>57</v>
      </c>
      <c r="AU1104" s="220" t="str">
        <f t="shared" si="51"/>
        <v>NA</v>
      </c>
    </row>
    <row r="1105" spans="1:47">
      <c r="A1105" s="220">
        <v>1104</v>
      </c>
      <c r="B1105" s="253" t="s">
        <v>6836</v>
      </c>
      <c r="C1105" s="253" t="s">
        <v>1382</v>
      </c>
      <c r="D1105" s="253">
        <v>2024</v>
      </c>
      <c r="E1105" s="253" t="s">
        <v>187</v>
      </c>
      <c r="F1105" s="253" t="s">
        <v>5957</v>
      </c>
      <c r="G1105" s="253" t="s">
        <v>5958</v>
      </c>
      <c r="H1105" s="253" t="s">
        <v>5959</v>
      </c>
      <c r="I1105" s="253" t="s">
        <v>975</v>
      </c>
      <c r="J1105" s="253">
        <v>6</v>
      </c>
      <c r="K1105" s="253" t="s">
        <v>57</v>
      </c>
      <c r="L1105" s="253" t="s">
        <v>57</v>
      </c>
      <c r="M1105" s="253" t="s">
        <v>57</v>
      </c>
      <c r="N1105" s="253" t="s">
        <v>57</v>
      </c>
      <c r="O1105" s="253" t="s">
        <v>57</v>
      </c>
      <c r="P1105" s="253" t="s">
        <v>57</v>
      </c>
      <c r="Q1105" s="253" t="s">
        <v>57</v>
      </c>
      <c r="R1105" s="253" t="s">
        <v>57</v>
      </c>
      <c r="S1105" s="253" t="s">
        <v>57</v>
      </c>
      <c r="T1105" s="253" t="s">
        <v>57</v>
      </c>
      <c r="U1105" s="253" t="s">
        <v>57</v>
      </c>
      <c r="V1105" s="253" t="s">
        <v>57</v>
      </c>
      <c r="W1105" s="253" t="s">
        <v>57</v>
      </c>
      <c r="X1105" s="253" t="s">
        <v>57</v>
      </c>
      <c r="Y1105" s="253" t="s">
        <v>57</v>
      </c>
      <c r="Z1105" s="253" t="s">
        <v>5960</v>
      </c>
      <c r="AA1105" s="253" t="s">
        <v>57</v>
      </c>
      <c r="AB1105" s="253" t="s">
        <v>57</v>
      </c>
      <c r="AC1105" s="253" t="s">
        <v>57</v>
      </c>
      <c r="AD1105" s="253" t="s">
        <v>2385</v>
      </c>
      <c r="AE1105" s="253" t="s">
        <v>57</v>
      </c>
      <c r="AF1105" s="253"/>
      <c r="AG1105" s="253" t="s">
        <v>57</v>
      </c>
      <c r="AH1105" s="253" t="s">
        <v>57</v>
      </c>
      <c r="AI1105" s="253" t="s">
        <v>57</v>
      </c>
      <c r="AJ1105" s="269" t="s">
        <v>2385</v>
      </c>
      <c r="AK1105" s="253" t="s">
        <v>57</v>
      </c>
      <c r="AL1105" s="253" t="s">
        <v>57</v>
      </c>
      <c r="AM1105" s="253" t="s">
        <v>57</v>
      </c>
      <c r="AN1105" s="253" t="s">
        <v>57</v>
      </c>
      <c r="AO1105" s="253" t="s">
        <v>5653</v>
      </c>
      <c r="AP1105" s="253" t="s">
        <v>5961</v>
      </c>
      <c r="AQ1105" s="253">
        <v>374</v>
      </c>
      <c r="AR1105" s="253" t="s">
        <v>57</v>
      </c>
      <c r="AS1105" s="253" t="s">
        <v>57</v>
      </c>
      <c r="AT1105" s="253" t="s">
        <v>57</v>
      </c>
      <c r="AU1105" s="220" t="str">
        <f t="shared" si="51"/>
        <v>NA</v>
      </c>
    </row>
    <row r="1106" spans="1:47">
      <c r="A1106" s="220">
        <v>1105</v>
      </c>
      <c r="B1106" s="253" t="s">
        <v>6836</v>
      </c>
      <c r="C1106" s="253" t="s">
        <v>1382</v>
      </c>
      <c r="D1106" s="253">
        <v>2024</v>
      </c>
      <c r="E1106" s="253" t="s">
        <v>187</v>
      </c>
      <c r="F1106" s="253" t="s">
        <v>5938</v>
      </c>
      <c r="G1106" s="253" t="s">
        <v>5962</v>
      </c>
      <c r="H1106" s="253" t="s">
        <v>5963</v>
      </c>
      <c r="I1106" s="253" t="s">
        <v>975</v>
      </c>
      <c r="J1106" s="253">
        <v>6</v>
      </c>
      <c r="K1106" s="253" t="s">
        <v>57</v>
      </c>
      <c r="L1106" s="253" t="s">
        <v>57</v>
      </c>
      <c r="M1106" s="253" t="s">
        <v>57</v>
      </c>
      <c r="N1106" s="253" t="s">
        <v>57</v>
      </c>
      <c r="O1106" s="253" t="s">
        <v>57</v>
      </c>
      <c r="P1106" s="253" t="s">
        <v>57</v>
      </c>
      <c r="Q1106" s="253" t="s">
        <v>57</v>
      </c>
      <c r="R1106" s="253" t="s">
        <v>57</v>
      </c>
      <c r="S1106" s="253" t="s">
        <v>57</v>
      </c>
      <c r="T1106" s="253" t="s">
        <v>57</v>
      </c>
      <c r="U1106" s="253" t="s">
        <v>57</v>
      </c>
      <c r="V1106" s="253" t="s">
        <v>57</v>
      </c>
      <c r="W1106" s="253" t="s">
        <v>57</v>
      </c>
      <c r="X1106" s="253" t="s">
        <v>57</v>
      </c>
      <c r="Y1106" s="253" t="s">
        <v>57</v>
      </c>
      <c r="Z1106" s="253" t="s">
        <v>5941</v>
      </c>
      <c r="AA1106" s="253" t="s">
        <v>57</v>
      </c>
      <c r="AB1106" s="253" t="s">
        <v>57</v>
      </c>
      <c r="AC1106" s="253" t="s">
        <v>57</v>
      </c>
      <c r="AD1106" s="253" t="s">
        <v>2385</v>
      </c>
      <c r="AE1106" s="253" t="s">
        <v>57</v>
      </c>
      <c r="AF1106" s="253"/>
      <c r="AG1106" s="253" t="s">
        <v>57</v>
      </c>
      <c r="AH1106" s="253" t="s">
        <v>57</v>
      </c>
      <c r="AI1106" s="253" t="s">
        <v>57</v>
      </c>
      <c r="AJ1106" s="269" t="s">
        <v>2385</v>
      </c>
      <c r="AK1106" s="253" t="s">
        <v>57</v>
      </c>
      <c r="AL1106" s="253" t="s">
        <v>57</v>
      </c>
      <c r="AM1106" s="253" t="s">
        <v>57</v>
      </c>
      <c r="AN1106" s="253" t="s">
        <v>57</v>
      </c>
      <c r="AO1106" s="259" t="s">
        <v>1991</v>
      </c>
      <c r="AP1106" s="259" t="s">
        <v>5192</v>
      </c>
      <c r="AQ1106" s="253">
        <v>368</v>
      </c>
      <c r="AR1106" s="253" t="s">
        <v>57</v>
      </c>
      <c r="AS1106" s="253" t="s">
        <v>57</v>
      </c>
      <c r="AT1106" s="253" t="s">
        <v>57</v>
      </c>
      <c r="AU1106" s="220" t="str">
        <f t="shared" si="51"/>
        <v>NA</v>
      </c>
    </row>
    <row r="1107" spans="1:47">
      <c r="A1107" s="220">
        <v>1106</v>
      </c>
      <c r="B1107" s="253" t="s">
        <v>6836</v>
      </c>
      <c r="C1107" s="253" t="s">
        <v>1382</v>
      </c>
      <c r="D1107" s="253">
        <v>2024</v>
      </c>
      <c r="E1107" s="253" t="s">
        <v>187</v>
      </c>
      <c r="F1107" s="253" t="s">
        <v>5964</v>
      </c>
      <c r="G1107" s="253" t="s">
        <v>5965</v>
      </c>
      <c r="H1107" s="253" t="s">
        <v>5966</v>
      </c>
      <c r="I1107" s="253" t="s">
        <v>935</v>
      </c>
      <c r="J1107" s="253">
        <v>23</v>
      </c>
      <c r="K1107" s="253" t="s">
        <v>62</v>
      </c>
      <c r="L1107" s="253" t="s">
        <v>62</v>
      </c>
      <c r="M1107" s="253" t="s">
        <v>62</v>
      </c>
      <c r="N1107" s="253" t="s">
        <v>62</v>
      </c>
      <c r="O1107" s="270" t="s">
        <v>57</v>
      </c>
      <c r="P1107" s="270" t="s">
        <v>57</v>
      </c>
      <c r="Q1107" s="270" t="s">
        <v>57</v>
      </c>
      <c r="R1107" s="270" t="s">
        <v>57</v>
      </c>
      <c r="S1107" s="270" t="s">
        <v>56</v>
      </c>
      <c r="T1107" s="270" t="s">
        <v>5967</v>
      </c>
      <c r="U1107" s="253" t="s">
        <v>62</v>
      </c>
      <c r="V1107" s="253" t="s">
        <v>57</v>
      </c>
      <c r="W1107" s="270" t="s">
        <v>56</v>
      </c>
      <c r="X1107" s="270" t="s">
        <v>5968</v>
      </c>
      <c r="Y1107" s="253" t="s">
        <v>62</v>
      </c>
      <c r="Z1107" s="253" t="s">
        <v>5969</v>
      </c>
      <c r="AA1107" s="270" t="s">
        <v>56</v>
      </c>
      <c r="AB1107" s="270" t="s">
        <v>56</v>
      </c>
      <c r="AC1107" s="270" t="s">
        <v>56</v>
      </c>
      <c r="AD1107" s="270" t="s">
        <v>962</v>
      </c>
      <c r="AE1107" s="270" t="s">
        <v>3262</v>
      </c>
      <c r="AF1107" s="253"/>
      <c r="AG1107" s="253" t="s">
        <v>56</v>
      </c>
      <c r="AH1107" s="253">
        <v>611</v>
      </c>
      <c r="AI1107" s="253" t="s">
        <v>62</v>
      </c>
      <c r="AJ1107" s="269" t="s">
        <v>2385</v>
      </c>
      <c r="AK1107" s="253" t="s">
        <v>62</v>
      </c>
      <c r="AL1107" s="253" t="s">
        <v>57</v>
      </c>
      <c r="AM1107" s="253" t="s">
        <v>57</v>
      </c>
      <c r="AN1107" s="253" t="s">
        <v>57</v>
      </c>
      <c r="AO1107" s="259" t="s">
        <v>764</v>
      </c>
      <c r="AP1107" s="259" t="s">
        <v>5943</v>
      </c>
      <c r="AQ1107" s="253">
        <v>386</v>
      </c>
      <c r="AR1107" s="253" t="s">
        <v>57</v>
      </c>
      <c r="AS1107" s="253">
        <v>505</v>
      </c>
      <c r="AT1107" s="253">
        <v>98</v>
      </c>
      <c r="AU1107" s="220" t="str">
        <f t="shared" si="51"/>
        <v>No</v>
      </c>
    </row>
    <row r="1108" spans="1:47">
      <c r="A1108" s="220">
        <v>1107</v>
      </c>
      <c r="B1108" s="253" t="s">
        <v>6836</v>
      </c>
      <c r="C1108" s="253" t="s">
        <v>1382</v>
      </c>
      <c r="D1108" s="253">
        <v>2024</v>
      </c>
      <c r="E1108" s="253" t="s">
        <v>187</v>
      </c>
      <c r="F1108" s="253" t="s">
        <v>5944</v>
      </c>
      <c r="G1108" s="253" t="s">
        <v>5970</v>
      </c>
      <c r="H1108" s="253" t="s">
        <v>5971</v>
      </c>
      <c r="I1108" s="253" t="s">
        <v>935</v>
      </c>
      <c r="J1108" s="253">
        <v>6</v>
      </c>
      <c r="K1108" s="253" t="s">
        <v>62</v>
      </c>
      <c r="L1108" s="253" t="s">
        <v>62</v>
      </c>
      <c r="M1108" s="253" t="s">
        <v>62</v>
      </c>
      <c r="N1108" s="253" t="s">
        <v>62</v>
      </c>
      <c r="O1108" s="270" t="s">
        <v>57</v>
      </c>
      <c r="P1108" s="270" t="s">
        <v>57</v>
      </c>
      <c r="Q1108" s="270" t="s">
        <v>57</v>
      </c>
      <c r="R1108" s="270" t="s">
        <v>57</v>
      </c>
      <c r="S1108" s="270" t="s">
        <v>62</v>
      </c>
      <c r="T1108" s="270" t="s">
        <v>57</v>
      </c>
      <c r="U1108" s="253" t="s">
        <v>62</v>
      </c>
      <c r="V1108" s="253" t="s">
        <v>57</v>
      </c>
      <c r="W1108" s="253" t="s">
        <v>62</v>
      </c>
      <c r="X1108" s="253" t="s">
        <v>57</v>
      </c>
      <c r="Y1108" s="253" t="s">
        <v>57</v>
      </c>
      <c r="Z1108" s="253" t="s">
        <v>5969</v>
      </c>
      <c r="AA1108" s="253" t="s">
        <v>62</v>
      </c>
      <c r="AB1108" s="253" t="s">
        <v>62</v>
      </c>
      <c r="AC1108" s="253" t="s">
        <v>57</v>
      </c>
      <c r="AD1108" s="253" t="s">
        <v>2385</v>
      </c>
      <c r="AE1108" s="253" t="s">
        <v>57</v>
      </c>
      <c r="AF1108" s="253"/>
      <c r="AG1108" s="253" t="s">
        <v>56</v>
      </c>
      <c r="AH1108" s="270">
        <v>84</v>
      </c>
      <c r="AI1108" s="253" t="s">
        <v>62</v>
      </c>
      <c r="AJ1108" s="269" t="s">
        <v>2385</v>
      </c>
      <c r="AK1108" s="253" t="s">
        <v>62</v>
      </c>
      <c r="AL1108" s="253" t="s">
        <v>57</v>
      </c>
      <c r="AM1108" s="253" t="s">
        <v>57</v>
      </c>
      <c r="AN1108" s="253" t="s">
        <v>57</v>
      </c>
      <c r="AO1108" s="259" t="s">
        <v>1847</v>
      </c>
      <c r="AP1108" s="259" t="s">
        <v>5114</v>
      </c>
      <c r="AQ1108" s="253">
        <v>354</v>
      </c>
      <c r="AR1108" s="253" t="s">
        <v>57</v>
      </c>
      <c r="AS1108" s="253" t="s">
        <v>57</v>
      </c>
      <c r="AT1108" s="253" t="s">
        <v>57</v>
      </c>
      <c r="AU1108" s="220" t="s">
        <v>62</v>
      </c>
    </row>
    <row r="1109" spans="1:47">
      <c r="A1109" s="220">
        <v>1108</v>
      </c>
      <c r="B1109" s="253" t="s">
        <v>6836</v>
      </c>
      <c r="C1109" s="253" t="s">
        <v>1382</v>
      </c>
      <c r="D1109" s="253">
        <v>2024</v>
      </c>
      <c r="E1109" s="253" t="s">
        <v>187</v>
      </c>
      <c r="F1109" s="253" t="s">
        <v>2872</v>
      </c>
      <c r="G1109" s="253" t="s">
        <v>5973</v>
      </c>
      <c r="H1109" s="253" t="s">
        <v>5974</v>
      </c>
      <c r="I1109" s="253" t="s">
        <v>935</v>
      </c>
      <c r="J1109" s="253">
        <v>6</v>
      </c>
      <c r="K1109" s="253" t="s">
        <v>62</v>
      </c>
      <c r="L1109" s="253" t="s">
        <v>62</v>
      </c>
      <c r="M1109" s="253" t="s">
        <v>62</v>
      </c>
      <c r="N1109" s="253" t="s">
        <v>56</v>
      </c>
      <c r="O1109" s="270">
        <v>2</v>
      </c>
      <c r="P1109" s="270" t="s">
        <v>170</v>
      </c>
      <c r="Q1109" s="270" t="s">
        <v>5975</v>
      </c>
      <c r="R1109" s="270" t="s">
        <v>5976</v>
      </c>
      <c r="S1109" s="270" t="s">
        <v>56</v>
      </c>
      <c r="T1109" s="270" t="s">
        <v>5977</v>
      </c>
      <c r="U1109" s="253" t="s">
        <v>62</v>
      </c>
      <c r="V1109" s="253" t="s">
        <v>57</v>
      </c>
      <c r="W1109" s="253" t="s">
        <v>62</v>
      </c>
      <c r="X1109" s="253" t="s">
        <v>57</v>
      </c>
      <c r="Y1109" s="253" t="s">
        <v>57</v>
      </c>
      <c r="Z1109" s="253" t="s">
        <v>3433</v>
      </c>
      <c r="AA1109" s="253" t="s">
        <v>56</v>
      </c>
      <c r="AB1109" s="253" t="s">
        <v>56</v>
      </c>
      <c r="AC1109" s="253" t="s">
        <v>56</v>
      </c>
      <c r="AD1109" s="253" t="s">
        <v>2373</v>
      </c>
      <c r="AE1109" s="253" t="s">
        <v>5978</v>
      </c>
      <c r="AF1109" s="253"/>
      <c r="AG1109" s="253" t="s">
        <v>56</v>
      </c>
      <c r="AH1109" s="253">
        <v>5080</v>
      </c>
      <c r="AI1109" s="253" t="s">
        <v>62</v>
      </c>
      <c r="AJ1109" s="269" t="s">
        <v>2385</v>
      </c>
      <c r="AK1109" s="253" t="s">
        <v>62</v>
      </c>
      <c r="AL1109" s="253" t="s">
        <v>57</v>
      </c>
      <c r="AM1109" s="253" t="s">
        <v>57</v>
      </c>
      <c r="AN1109" s="253" t="s">
        <v>57</v>
      </c>
      <c r="AO1109" s="253">
        <v>1722</v>
      </c>
      <c r="AP1109" s="253" t="s">
        <v>5732</v>
      </c>
      <c r="AQ1109" s="253">
        <v>259</v>
      </c>
      <c r="AR1109" s="253" t="s">
        <v>57</v>
      </c>
      <c r="AS1109" s="253">
        <v>3358</v>
      </c>
      <c r="AT1109" s="253">
        <v>1722</v>
      </c>
      <c r="AU1109" s="220" t="str">
        <f t="shared" ref="AU1109:AU1128" si="52">IF(OR(AB1109="NA"), "NA", IF(OR(AB1109="Yes", AB1109="yes"), "No", IF(AND(I1109="Original", AB1109="No"), "?", "")))</f>
        <v>No</v>
      </c>
    </row>
    <row r="1110" spans="1:47">
      <c r="A1110" s="220">
        <v>1109</v>
      </c>
      <c r="B1110" s="253" t="s">
        <v>6836</v>
      </c>
      <c r="C1110" s="253" t="s">
        <v>1382</v>
      </c>
      <c r="D1110" s="253">
        <v>2024</v>
      </c>
      <c r="E1110" s="253" t="s">
        <v>187</v>
      </c>
      <c r="F1110" s="253" t="s">
        <v>5979</v>
      </c>
      <c r="G1110" s="253" t="s">
        <v>5980</v>
      </c>
      <c r="H1110" s="253" t="s">
        <v>5981</v>
      </c>
      <c r="I1110" s="253" t="s">
        <v>1181</v>
      </c>
      <c r="J1110" s="253">
        <v>6</v>
      </c>
      <c r="K1110" s="253" t="s">
        <v>57</v>
      </c>
      <c r="L1110" s="253" t="s">
        <v>57</v>
      </c>
      <c r="M1110" s="253" t="s">
        <v>57</v>
      </c>
      <c r="N1110" s="253" t="s">
        <v>57</v>
      </c>
      <c r="O1110" s="270" t="s">
        <v>57</v>
      </c>
      <c r="P1110" s="270" t="s">
        <v>57</v>
      </c>
      <c r="Q1110" s="270" t="s">
        <v>57</v>
      </c>
      <c r="R1110" s="270" t="s">
        <v>57</v>
      </c>
      <c r="S1110" s="270" t="s">
        <v>57</v>
      </c>
      <c r="T1110" s="270" t="s">
        <v>57</v>
      </c>
      <c r="U1110" s="253" t="s">
        <v>57</v>
      </c>
      <c r="V1110" s="253" t="s">
        <v>57</v>
      </c>
      <c r="W1110" s="253" t="s">
        <v>57</v>
      </c>
      <c r="X1110" s="253" t="s">
        <v>57</v>
      </c>
      <c r="Y1110" s="253" t="s">
        <v>57</v>
      </c>
      <c r="Z1110" s="253" t="s">
        <v>5982</v>
      </c>
      <c r="AA1110" s="253" t="s">
        <v>57</v>
      </c>
      <c r="AB1110" s="253" t="s">
        <v>57</v>
      </c>
      <c r="AC1110" s="253" t="s">
        <v>57</v>
      </c>
      <c r="AD1110" s="253" t="s">
        <v>2385</v>
      </c>
      <c r="AE1110" s="253" t="s">
        <v>57</v>
      </c>
      <c r="AF1110" s="253"/>
      <c r="AG1110" s="253" t="s">
        <v>57</v>
      </c>
      <c r="AH1110" s="253" t="s">
        <v>57</v>
      </c>
      <c r="AI1110" s="253" t="s">
        <v>57</v>
      </c>
      <c r="AJ1110" s="269" t="s">
        <v>2385</v>
      </c>
      <c r="AK1110" s="253" t="s">
        <v>57</v>
      </c>
      <c r="AL1110" s="253" t="s">
        <v>57</v>
      </c>
      <c r="AM1110" s="253" t="s">
        <v>57</v>
      </c>
      <c r="AN1110" s="253" t="s">
        <v>57</v>
      </c>
      <c r="AO1110" s="259" t="s">
        <v>5880</v>
      </c>
      <c r="AP1110" s="259" t="s">
        <v>5187</v>
      </c>
      <c r="AQ1110" s="253">
        <v>371</v>
      </c>
      <c r="AR1110" s="253" t="s">
        <v>57</v>
      </c>
      <c r="AS1110" s="253" t="s">
        <v>57</v>
      </c>
      <c r="AT1110" s="253" t="s">
        <v>57</v>
      </c>
      <c r="AU1110" s="220" t="str">
        <f t="shared" si="52"/>
        <v>NA</v>
      </c>
    </row>
    <row r="1111" spans="1:47">
      <c r="A1111" s="220">
        <v>1110</v>
      </c>
      <c r="B1111" s="253" t="s">
        <v>6836</v>
      </c>
      <c r="C1111" s="253" t="s">
        <v>1382</v>
      </c>
      <c r="D1111" s="253">
        <v>2024</v>
      </c>
      <c r="E1111" s="253" t="s">
        <v>187</v>
      </c>
      <c r="F1111" s="253" t="s">
        <v>5983</v>
      </c>
      <c r="G1111" s="253" t="s">
        <v>5984</v>
      </c>
      <c r="H1111" s="253" t="s">
        <v>5985</v>
      </c>
      <c r="I1111" s="253" t="s">
        <v>1181</v>
      </c>
      <c r="J1111" s="253">
        <v>25</v>
      </c>
      <c r="K1111" s="253" t="s">
        <v>57</v>
      </c>
      <c r="L1111" s="253" t="s">
        <v>57</v>
      </c>
      <c r="M1111" s="253" t="s">
        <v>57</v>
      </c>
      <c r="N1111" s="253" t="s">
        <v>57</v>
      </c>
      <c r="O1111" s="270" t="s">
        <v>57</v>
      </c>
      <c r="P1111" s="270" t="s">
        <v>57</v>
      </c>
      <c r="Q1111" s="270" t="s">
        <v>57</v>
      </c>
      <c r="R1111" s="270" t="s">
        <v>57</v>
      </c>
      <c r="S1111" s="270" t="s">
        <v>57</v>
      </c>
      <c r="T1111" s="270" t="s">
        <v>57</v>
      </c>
      <c r="U1111" s="253" t="s">
        <v>57</v>
      </c>
      <c r="V1111" s="253" t="s">
        <v>57</v>
      </c>
      <c r="W1111" s="253" t="s">
        <v>57</v>
      </c>
      <c r="X1111" s="253" t="s">
        <v>57</v>
      </c>
      <c r="Y1111" s="253" t="s">
        <v>57</v>
      </c>
      <c r="Z1111" s="253" t="s">
        <v>5986</v>
      </c>
      <c r="AA1111" s="253" t="s">
        <v>57</v>
      </c>
      <c r="AB1111" s="253" t="s">
        <v>57</v>
      </c>
      <c r="AC1111" s="253" t="s">
        <v>57</v>
      </c>
      <c r="AD1111" s="253" t="s">
        <v>2385</v>
      </c>
      <c r="AE1111" s="253" t="s">
        <v>57</v>
      </c>
      <c r="AF1111" s="253"/>
      <c r="AG1111" s="253" t="s">
        <v>57</v>
      </c>
      <c r="AH1111" s="253" t="s">
        <v>57</v>
      </c>
      <c r="AI1111" s="253" t="s">
        <v>57</v>
      </c>
      <c r="AJ1111" s="269" t="s">
        <v>2385</v>
      </c>
      <c r="AK1111" s="253" t="s">
        <v>57</v>
      </c>
      <c r="AL1111" s="253" t="s">
        <v>57</v>
      </c>
      <c r="AM1111" s="253" t="s">
        <v>57</v>
      </c>
      <c r="AN1111" s="253" t="s">
        <v>57</v>
      </c>
      <c r="AO1111" s="259" t="s">
        <v>2273</v>
      </c>
      <c r="AP1111" s="259" t="s">
        <v>5951</v>
      </c>
      <c r="AQ1111" s="253">
        <v>343</v>
      </c>
      <c r="AR1111" s="253" t="s">
        <v>57</v>
      </c>
      <c r="AS1111" s="253" t="s">
        <v>57</v>
      </c>
      <c r="AT1111" s="253" t="s">
        <v>57</v>
      </c>
      <c r="AU1111" s="220" t="str">
        <f t="shared" si="52"/>
        <v>NA</v>
      </c>
    </row>
    <row r="1112" spans="1:47">
      <c r="A1112" s="220">
        <v>1111</v>
      </c>
      <c r="B1112" s="253" t="s">
        <v>6836</v>
      </c>
      <c r="C1112" s="253" t="s">
        <v>1382</v>
      </c>
      <c r="D1112" s="253">
        <v>2024</v>
      </c>
      <c r="E1112" s="253" t="s">
        <v>187</v>
      </c>
      <c r="F1112" s="253" t="s">
        <v>5987</v>
      </c>
      <c r="G1112" s="253" t="s">
        <v>5988</v>
      </c>
      <c r="H1112" s="253" t="s">
        <v>5989</v>
      </c>
      <c r="I1112" s="253" t="s">
        <v>2599</v>
      </c>
      <c r="J1112" s="253">
        <v>4</v>
      </c>
      <c r="K1112" s="253" t="s">
        <v>57</v>
      </c>
      <c r="L1112" s="253" t="s">
        <v>57</v>
      </c>
      <c r="M1112" s="253" t="s">
        <v>57</v>
      </c>
      <c r="N1112" s="253" t="s">
        <v>57</v>
      </c>
      <c r="O1112" s="270" t="s">
        <v>57</v>
      </c>
      <c r="P1112" s="270" t="s">
        <v>57</v>
      </c>
      <c r="Q1112" s="270" t="s">
        <v>57</v>
      </c>
      <c r="R1112" s="270" t="s">
        <v>57</v>
      </c>
      <c r="S1112" s="270" t="s">
        <v>57</v>
      </c>
      <c r="T1112" s="270" t="s">
        <v>57</v>
      </c>
      <c r="U1112" s="253" t="s">
        <v>57</v>
      </c>
      <c r="V1112" s="253" t="s">
        <v>57</v>
      </c>
      <c r="W1112" s="253" t="s">
        <v>57</v>
      </c>
      <c r="X1112" s="253" t="s">
        <v>57</v>
      </c>
      <c r="Y1112" s="253" t="s">
        <v>57</v>
      </c>
      <c r="Z1112" s="253" t="s">
        <v>1730</v>
      </c>
      <c r="AA1112" s="253" t="s">
        <v>57</v>
      </c>
      <c r="AB1112" s="253" t="s">
        <v>57</v>
      </c>
      <c r="AC1112" s="253" t="s">
        <v>57</v>
      </c>
      <c r="AD1112" s="253" t="s">
        <v>2385</v>
      </c>
      <c r="AE1112" s="253" t="s">
        <v>57</v>
      </c>
      <c r="AF1112" s="253"/>
      <c r="AG1112" s="253" t="s">
        <v>57</v>
      </c>
      <c r="AH1112" s="253" t="s">
        <v>57</v>
      </c>
      <c r="AI1112" s="253" t="s">
        <v>57</v>
      </c>
      <c r="AJ1112" s="269" t="s">
        <v>2385</v>
      </c>
      <c r="AK1112" s="253" t="s">
        <v>57</v>
      </c>
      <c r="AL1112" s="253" t="s">
        <v>57</v>
      </c>
      <c r="AM1112" s="253" t="s">
        <v>57</v>
      </c>
      <c r="AN1112" s="253" t="s">
        <v>57</v>
      </c>
      <c r="AO1112" s="253" t="s">
        <v>2331</v>
      </c>
      <c r="AP1112" s="253" t="s">
        <v>5990</v>
      </c>
      <c r="AQ1112" s="253">
        <v>263</v>
      </c>
      <c r="AR1112" s="253" t="s">
        <v>57</v>
      </c>
      <c r="AS1112" s="253" t="s">
        <v>57</v>
      </c>
      <c r="AT1112" s="253" t="s">
        <v>57</v>
      </c>
      <c r="AU1112" s="220" t="str">
        <f t="shared" si="52"/>
        <v>NA</v>
      </c>
    </row>
    <row r="1113" spans="1:47">
      <c r="A1113" s="220">
        <v>1112</v>
      </c>
      <c r="B1113" s="253" t="s">
        <v>6836</v>
      </c>
      <c r="C1113" s="253" t="s">
        <v>1382</v>
      </c>
      <c r="D1113" s="253">
        <v>2024</v>
      </c>
      <c r="E1113" s="253" t="s">
        <v>187</v>
      </c>
      <c r="F1113" s="253" t="s">
        <v>5991</v>
      </c>
      <c r="G1113" s="253" t="s">
        <v>5992</v>
      </c>
      <c r="H1113" s="253" t="s">
        <v>5993</v>
      </c>
      <c r="I1113" s="253" t="s">
        <v>935</v>
      </c>
      <c r="J1113" s="253">
        <v>14</v>
      </c>
      <c r="K1113" s="253" t="s">
        <v>62</v>
      </c>
      <c r="L1113" s="253" t="s">
        <v>62</v>
      </c>
      <c r="M1113" s="253" t="s">
        <v>62</v>
      </c>
      <c r="N1113" s="253" t="s">
        <v>56</v>
      </c>
      <c r="O1113" s="270">
        <v>1</v>
      </c>
      <c r="P1113" s="270" t="s">
        <v>438</v>
      </c>
      <c r="Q1113" s="270" t="s">
        <v>5994</v>
      </c>
      <c r="R1113" s="270" t="s">
        <v>5995</v>
      </c>
      <c r="S1113" s="270" t="s">
        <v>56</v>
      </c>
      <c r="T1113" s="270" t="s">
        <v>5996</v>
      </c>
      <c r="U1113" s="253" t="s">
        <v>62</v>
      </c>
      <c r="V1113" s="253" t="s">
        <v>57</v>
      </c>
      <c r="W1113" s="253" t="s">
        <v>62</v>
      </c>
      <c r="X1113" s="253" t="s">
        <v>57</v>
      </c>
      <c r="Y1113" s="253" t="s">
        <v>57</v>
      </c>
      <c r="Z1113" s="253" t="s">
        <v>57</v>
      </c>
      <c r="AA1113" s="253" t="s">
        <v>56</v>
      </c>
      <c r="AB1113" s="253" t="s">
        <v>56</v>
      </c>
      <c r="AC1113" s="253" t="s">
        <v>56</v>
      </c>
      <c r="AD1113" s="253" t="s">
        <v>2373</v>
      </c>
      <c r="AE1113" s="253" t="s">
        <v>5503</v>
      </c>
      <c r="AF1113" s="253"/>
      <c r="AG1113" s="253" t="s">
        <v>56</v>
      </c>
      <c r="AH1113" s="270">
        <v>74</v>
      </c>
      <c r="AI1113" s="253" t="s">
        <v>56</v>
      </c>
      <c r="AJ1113" s="269" t="s">
        <v>174</v>
      </c>
      <c r="AK1113" s="253" t="s">
        <v>62</v>
      </c>
      <c r="AL1113" s="253" t="s">
        <v>57</v>
      </c>
      <c r="AM1113" s="253" t="s">
        <v>57</v>
      </c>
      <c r="AN1113" s="253" t="s">
        <v>57</v>
      </c>
      <c r="AO1113" s="253" t="s">
        <v>263</v>
      </c>
      <c r="AP1113" s="253" t="s">
        <v>5997</v>
      </c>
      <c r="AQ1113" s="253">
        <v>316</v>
      </c>
      <c r="AR1113" s="253" t="s">
        <v>57</v>
      </c>
      <c r="AS1113" s="270">
        <v>32</v>
      </c>
      <c r="AT1113" s="270">
        <v>42</v>
      </c>
      <c r="AU1113" s="220" t="str">
        <f t="shared" si="52"/>
        <v>No</v>
      </c>
    </row>
    <row r="1114" spans="1:47">
      <c r="A1114" s="220">
        <v>1113</v>
      </c>
      <c r="B1114" s="253" t="s">
        <v>6836</v>
      </c>
      <c r="C1114" s="253" t="s">
        <v>1382</v>
      </c>
      <c r="D1114" s="253">
        <v>2024</v>
      </c>
      <c r="E1114" s="253" t="s">
        <v>187</v>
      </c>
      <c r="F1114" s="253" t="s">
        <v>57</v>
      </c>
      <c r="G1114" s="253" t="s">
        <v>5998</v>
      </c>
      <c r="H1114" s="253" t="s">
        <v>5999</v>
      </c>
      <c r="I1114" s="253" t="s">
        <v>2597</v>
      </c>
      <c r="J1114" s="253">
        <v>25</v>
      </c>
      <c r="K1114" s="253" t="s">
        <v>57</v>
      </c>
      <c r="L1114" s="253" t="s">
        <v>57</v>
      </c>
      <c r="M1114" s="253" t="s">
        <v>57</v>
      </c>
      <c r="N1114" s="253" t="s">
        <v>57</v>
      </c>
      <c r="O1114" s="253" t="s">
        <v>57</v>
      </c>
      <c r="P1114" s="253" t="s">
        <v>57</v>
      </c>
      <c r="Q1114" s="253" t="s">
        <v>57</v>
      </c>
      <c r="R1114" s="253" t="s">
        <v>57</v>
      </c>
      <c r="S1114" s="253" t="s">
        <v>57</v>
      </c>
      <c r="T1114" s="253" t="s">
        <v>57</v>
      </c>
      <c r="U1114" s="253" t="s">
        <v>57</v>
      </c>
      <c r="V1114" s="253" t="s">
        <v>57</v>
      </c>
      <c r="W1114" s="253" t="s">
        <v>57</v>
      </c>
      <c r="X1114" s="253" t="s">
        <v>57</v>
      </c>
      <c r="Y1114" s="253" t="s">
        <v>57</v>
      </c>
      <c r="Z1114" s="253" t="s">
        <v>57</v>
      </c>
      <c r="AA1114" s="253" t="s">
        <v>57</v>
      </c>
      <c r="AB1114" s="253" t="s">
        <v>57</v>
      </c>
      <c r="AC1114" s="253" t="s">
        <v>57</v>
      </c>
      <c r="AD1114" s="253" t="s">
        <v>2385</v>
      </c>
      <c r="AE1114" s="253" t="s">
        <v>57</v>
      </c>
      <c r="AF1114" s="253"/>
      <c r="AG1114" s="253" t="s">
        <v>57</v>
      </c>
      <c r="AH1114" s="253" t="s">
        <v>57</v>
      </c>
      <c r="AI1114" s="253" t="s">
        <v>57</v>
      </c>
      <c r="AJ1114" s="269" t="s">
        <v>2385</v>
      </c>
      <c r="AK1114" s="253" t="s">
        <v>57</v>
      </c>
      <c r="AL1114" s="253" t="s">
        <v>57</v>
      </c>
      <c r="AM1114" s="253" t="s">
        <v>57</v>
      </c>
      <c r="AN1114" s="253" t="s">
        <v>57</v>
      </c>
      <c r="AO1114" s="259" t="s">
        <v>2325</v>
      </c>
      <c r="AP1114" s="259" t="s">
        <v>6000</v>
      </c>
      <c r="AQ1114" s="253">
        <v>410</v>
      </c>
      <c r="AR1114" s="253" t="s">
        <v>57</v>
      </c>
      <c r="AS1114" s="253" t="s">
        <v>57</v>
      </c>
      <c r="AT1114" s="253" t="s">
        <v>57</v>
      </c>
      <c r="AU1114" s="220" t="str">
        <f t="shared" si="52"/>
        <v>NA</v>
      </c>
    </row>
    <row r="1115" spans="1:47">
      <c r="A1115" s="220">
        <v>1114</v>
      </c>
      <c r="B1115" s="253" t="s">
        <v>6836</v>
      </c>
      <c r="C1115" s="253" t="s">
        <v>1382</v>
      </c>
      <c r="D1115" s="253">
        <v>2024</v>
      </c>
      <c r="E1115" s="253" t="s">
        <v>187</v>
      </c>
      <c r="F1115" s="253" t="s">
        <v>57</v>
      </c>
      <c r="G1115" s="253" t="s">
        <v>6001</v>
      </c>
      <c r="H1115" s="253" t="s">
        <v>6002</v>
      </c>
      <c r="I1115" s="253" t="s">
        <v>4422</v>
      </c>
      <c r="J1115" s="253">
        <v>25</v>
      </c>
      <c r="K1115" s="253" t="s">
        <v>57</v>
      </c>
      <c r="L1115" s="253" t="s">
        <v>57</v>
      </c>
      <c r="M1115" s="253" t="s">
        <v>57</v>
      </c>
      <c r="N1115" s="253" t="s">
        <v>57</v>
      </c>
      <c r="O1115" s="253" t="s">
        <v>57</v>
      </c>
      <c r="P1115" s="253" t="s">
        <v>57</v>
      </c>
      <c r="Q1115" s="253" t="s">
        <v>57</v>
      </c>
      <c r="R1115" s="253" t="s">
        <v>57</v>
      </c>
      <c r="S1115" s="253" t="s">
        <v>57</v>
      </c>
      <c r="T1115" s="253" t="s">
        <v>57</v>
      </c>
      <c r="U1115" s="253" t="s">
        <v>57</v>
      </c>
      <c r="V1115" s="253" t="s">
        <v>57</v>
      </c>
      <c r="W1115" s="253" t="s">
        <v>57</v>
      </c>
      <c r="X1115" s="253" t="s">
        <v>57</v>
      </c>
      <c r="Y1115" s="253" t="s">
        <v>57</v>
      </c>
      <c r="Z1115" s="253" t="s">
        <v>57</v>
      </c>
      <c r="AA1115" s="253" t="s">
        <v>57</v>
      </c>
      <c r="AB1115" s="253" t="s">
        <v>57</v>
      </c>
      <c r="AC1115" s="253" t="s">
        <v>57</v>
      </c>
      <c r="AD1115" s="253" t="s">
        <v>2385</v>
      </c>
      <c r="AE1115" s="253" t="s">
        <v>57</v>
      </c>
      <c r="AF1115" s="253"/>
      <c r="AG1115" s="253" t="s">
        <v>57</v>
      </c>
      <c r="AH1115" s="253" t="s">
        <v>57</v>
      </c>
      <c r="AI1115" s="253" t="s">
        <v>57</v>
      </c>
      <c r="AJ1115" s="269" t="s">
        <v>2385</v>
      </c>
      <c r="AK1115" s="253" t="s">
        <v>57</v>
      </c>
      <c r="AL1115" s="253" t="s">
        <v>57</v>
      </c>
      <c r="AM1115" s="253" t="s">
        <v>57</v>
      </c>
      <c r="AN1115" s="253" t="s">
        <v>57</v>
      </c>
      <c r="AO1115" s="259" t="s">
        <v>57</v>
      </c>
      <c r="AP1115" s="259" t="s">
        <v>6003</v>
      </c>
      <c r="AQ1115" s="253" t="s">
        <v>57</v>
      </c>
      <c r="AR1115" s="253" t="s">
        <v>57</v>
      </c>
      <c r="AS1115" s="253" t="s">
        <v>57</v>
      </c>
      <c r="AT1115" s="253" t="s">
        <v>57</v>
      </c>
      <c r="AU1115" s="220" t="str">
        <f t="shared" si="52"/>
        <v>NA</v>
      </c>
    </row>
    <row r="1116" spans="1:47">
      <c r="A1116" s="220">
        <v>1115</v>
      </c>
      <c r="B1116" s="253" t="s">
        <v>6836</v>
      </c>
      <c r="C1116" s="253" t="s">
        <v>1382</v>
      </c>
      <c r="D1116" s="253">
        <v>2024</v>
      </c>
      <c r="E1116" s="253" t="s">
        <v>187</v>
      </c>
      <c r="F1116" s="253" t="s">
        <v>57</v>
      </c>
      <c r="G1116" s="253" t="s">
        <v>6004</v>
      </c>
      <c r="H1116" s="253" t="s">
        <v>6005</v>
      </c>
      <c r="I1116" s="253" t="s">
        <v>4422</v>
      </c>
      <c r="J1116" s="253">
        <v>25</v>
      </c>
      <c r="K1116" s="253" t="s">
        <v>57</v>
      </c>
      <c r="L1116" s="253" t="s">
        <v>57</v>
      </c>
      <c r="M1116" s="253" t="s">
        <v>57</v>
      </c>
      <c r="N1116" s="253" t="s">
        <v>57</v>
      </c>
      <c r="O1116" s="253" t="s">
        <v>57</v>
      </c>
      <c r="P1116" s="253" t="s">
        <v>57</v>
      </c>
      <c r="Q1116" s="253" t="s">
        <v>57</v>
      </c>
      <c r="R1116" s="253" t="s">
        <v>57</v>
      </c>
      <c r="S1116" s="253" t="s">
        <v>57</v>
      </c>
      <c r="T1116" s="253" t="s">
        <v>57</v>
      </c>
      <c r="U1116" s="253" t="s">
        <v>57</v>
      </c>
      <c r="V1116" s="253" t="s">
        <v>57</v>
      </c>
      <c r="W1116" s="253" t="s">
        <v>57</v>
      </c>
      <c r="X1116" s="253" t="s">
        <v>57</v>
      </c>
      <c r="Y1116" s="253" t="s">
        <v>57</v>
      </c>
      <c r="Z1116" s="253" t="s">
        <v>57</v>
      </c>
      <c r="AA1116" s="253" t="s">
        <v>57</v>
      </c>
      <c r="AB1116" s="253" t="s">
        <v>57</v>
      </c>
      <c r="AC1116" s="253" t="s">
        <v>57</v>
      </c>
      <c r="AD1116" s="253" t="s">
        <v>2385</v>
      </c>
      <c r="AE1116" s="253" t="s">
        <v>57</v>
      </c>
      <c r="AF1116" s="253"/>
      <c r="AG1116" s="253" t="s">
        <v>57</v>
      </c>
      <c r="AH1116" s="253" t="s">
        <v>57</v>
      </c>
      <c r="AI1116" s="253" t="s">
        <v>57</v>
      </c>
      <c r="AJ1116" s="269" t="s">
        <v>2385</v>
      </c>
      <c r="AK1116" s="253" t="s">
        <v>57</v>
      </c>
      <c r="AL1116" s="253" t="s">
        <v>57</v>
      </c>
      <c r="AM1116" s="253" t="s">
        <v>57</v>
      </c>
      <c r="AN1116" s="253" t="s">
        <v>57</v>
      </c>
      <c r="AO1116" s="253" t="s">
        <v>57</v>
      </c>
      <c r="AP1116" s="253" t="s">
        <v>6006</v>
      </c>
      <c r="AQ1116" s="253" t="s">
        <v>57</v>
      </c>
      <c r="AR1116" s="253" t="s">
        <v>57</v>
      </c>
      <c r="AS1116" s="253" t="s">
        <v>57</v>
      </c>
      <c r="AT1116" s="253" t="s">
        <v>57</v>
      </c>
      <c r="AU1116" s="220" t="str">
        <f t="shared" si="52"/>
        <v>NA</v>
      </c>
    </row>
    <row r="1117" spans="1:47">
      <c r="A1117" s="220">
        <v>1116</v>
      </c>
      <c r="B1117" s="253" t="s">
        <v>6836</v>
      </c>
      <c r="C1117" s="253" t="s">
        <v>1382</v>
      </c>
      <c r="D1117" s="253">
        <v>2024</v>
      </c>
      <c r="E1117" s="253" t="s">
        <v>187</v>
      </c>
      <c r="F1117" s="253" t="s">
        <v>57</v>
      </c>
      <c r="G1117" s="253" t="s">
        <v>6007</v>
      </c>
      <c r="H1117" s="253" t="s">
        <v>6008</v>
      </c>
      <c r="I1117" s="253" t="s">
        <v>4422</v>
      </c>
      <c r="J1117" s="253">
        <v>25</v>
      </c>
      <c r="K1117" s="253" t="s">
        <v>57</v>
      </c>
      <c r="L1117" s="253" t="s">
        <v>57</v>
      </c>
      <c r="M1117" s="253" t="s">
        <v>57</v>
      </c>
      <c r="N1117" s="253" t="s">
        <v>57</v>
      </c>
      <c r="O1117" s="253" t="s">
        <v>57</v>
      </c>
      <c r="P1117" s="253" t="s">
        <v>57</v>
      </c>
      <c r="Q1117" s="253" t="s">
        <v>57</v>
      </c>
      <c r="R1117" s="253" t="s">
        <v>57</v>
      </c>
      <c r="S1117" s="253" t="s">
        <v>57</v>
      </c>
      <c r="T1117" s="253" t="s">
        <v>57</v>
      </c>
      <c r="U1117" s="253" t="s">
        <v>57</v>
      </c>
      <c r="V1117" s="253" t="s">
        <v>57</v>
      </c>
      <c r="W1117" s="253" t="s">
        <v>57</v>
      </c>
      <c r="X1117" s="253" t="s">
        <v>57</v>
      </c>
      <c r="Y1117" s="253" t="s">
        <v>57</v>
      </c>
      <c r="Z1117" s="253" t="s">
        <v>57</v>
      </c>
      <c r="AA1117" s="253" t="s">
        <v>57</v>
      </c>
      <c r="AB1117" s="253" t="s">
        <v>57</v>
      </c>
      <c r="AC1117" s="253" t="s">
        <v>57</v>
      </c>
      <c r="AD1117" s="253" t="s">
        <v>2385</v>
      </c>
      <c r="AE1117" s="253" t="s">
        <v>57</v>
      </c>
      <c r="AF1117" s="253"/>
      <c r="AG1117" s="253" t="s">
        <v>57</v>
      </c>
      <c r="AH1117" s="253" t="s">
        <v>57</v>
      </c>
      <c r="AI1117" s="253" t="s">
        <v>57</v>
      </c>
      <c r="AJ1117" s="269" t="s">
        <v>2385</v>
      </c>
      <c r="AK1117" s="253" t="s">
        <v>57</v>
      </c>
      <c r="AL1117" s="253" t="s">
        <v>57</v>
      </c>
      <c r="AM1117" s="253" t="s">
        <v>57</v>
      </c>
      <c r="AN1117" s="253" t="s">
        <v>57</v>
      </c>
      <c r="AO1117" s="253" t="s">
        <v>57</v>
      </c>
      <c r="AP1117" s="253" t="s">
        <v>6006</v>
      </c>
      <c r="AQ1117" s="253" t="s">
        <v>57</v>
      </c>
      <c r="AR1117" s="253" t="s">
        <v>57</v>
      </c>
      <c r="AS1117" s="253" t="s">
        <v>57</v>
      </c>
      <c r="AT1117" s="253" t="s">
        <v>57</v>
      </c>
      <c r="AU1117" s="220" t="str">
        <f t="shared" si="52"/>
        <v>NA</v>
      </c>
    </row>
    <row r="1118" spans="1:47">
      <c r="A1118" s="220">
        <v>1117</v>
      </c>
      <c r="B1118" s="253" t="s">
        <v>6836</v>
      </c>
      <c r="C1118" s="253" t="s">
        <v>1382</v>
      </c>
      <c r="D1118" s="253">
        <v>2024</v>
      </c>
      <c r="E1118" s="253" t="s">
        <v>824</v>
      </c>
      <c r="F1118" s="253" t="s">
        <v>2883</v>
      </c>
      <c r="G1118" s="253" t="s">
        <v>6009</v>
      </c>
      <c r="H1118" s="253" t="s">
        <v>6010</v>
      </c>
      <c r="I1118" s="253" t="s">
        <v>926</v>
      </c>
      <c r="J1118" s="253">
        <v>25</v>
      </c>
      <c r="K1118" s="253" t="s">
        <v>57</v>
      </c>
      <c r="L1118" s="253" t="s">
        <v>57</v>
      </c>
      <c r="M1118" s="253" t="s">
        <v>57</v>
      </c>
      <c r="N1118" s="253" t="s">
        <v>57</v>
      </c>
      <c r="O1118" s="253" t="s">
        <v>57</v>
      </c>
      <c r="P1118" s="253" t="s">
        <v>57</v>
      </c>
      <c r="Q1118" s="253" t="s">
        <v>57</v>
      </c>
      <c r="R1118" s="253" t="s">
        <v>57</v>
      </c>
      <c r="S1118" s="253" t="s">
        <v>57</v>
      </c>
      <c r="T1118" s="253" t="s">
        <v>57</v>
      </c>
      <c r="U1118" s="253" t="s">
        <v>57</v>
      </c>
      <c r="V1118" s="253" t="s">
        <v>57</v>
      </c>
      <c r="W1118" s="253" t="s">
        <v>57</v>
      </c>
      <c r="X1118" s="253" t="s">
        <v>57</v>
      </c>
      <c r="Y1118" s="253" t="s">
        <v>57</v>
      </c>
      <c r="Z1118" s="253" t="s">
        <v>5926</v>
      </c>
      <c r="AA1118" s="253" t="s">
        <v>57</v>
      </c>
      <c r="AB1118" s="253" t="s">
        <v>57</v>
      </c>
      <c r="AC1118" s="253" t="s">
        <v>57</v>
      </c>
      <c r="AD1118" s="253" t="s">
        <v>2385</v>
      </c>
      <c r="AE1118" s="253" t="s">
        <v>57</v>
      </c>
      <c r="AF1118" s="253"/>
      <c r="AG1118" s="253" t="s">
        <v>57</v>
      </c>
      <c r="AH1118" s="253" t="s">
        <v>57</v>
      </c>
      <c r="AI1118" s="253" t="s">
        <v>57</v>
      </c>
      <c r="AJ1118" s="269" t="s">
        <v>2385</v>
      </c>
      <c r="AK1118" s="253" t="s">
        <v>57</v>
      </c>
      <c r="AL1118" s="253" t="s">
        <v>57</v>
      </c>
      <c r="AM1118" s="253" t="s">
        <v>57</v>
      </c>
      <c r="AN1118" s="253" t="s">
        <v>57</v>
      </c>
      <c r="AO1118" s="259" t="s">
        <v>6011</v>
      </c>
      <c r="AP1118" s="259" t="s">
        <v>6012</v>
      </c>
      <c r="AQ1118" s="253">
        <v>37</v>
      </c>
      <c r="AR1118" s="253" t="s">
        <v>57</v>
      </c>
      <c r="AS1118" s="253" t="s">
        <v>57</v>
      </c>
      <c r="AT1118" s="253" t="s">
        <v>57</v>
      </c>
      <c r="AU1118" s="220" t="str">
        <f t="shared" si="52"/>
        <v>NA</v>
      </c>
    </row>
    <row r="1119" spans="1:47">
      <c r="A1119" s="220">
        <v>1118</v>
      </c>
      <c r="B1119" s="253" t="s">
        <v>6836</v>
      </c>
      <c r="C1119" s="253" t="s">
        <v>1382</v>
      </c>
      <c r="D1119" s="253">
        <v>2024</v>
      </c>
      <c r="E1119" s="253" t="s">
        <v>824</v>
      </c>
      <c r="F1119" s="253" t="s">
        <v>6013</v>
      </c>
      <c r="G1119" s="253" t="s">
        <v>6014</v>
      </c>
      <c r="H1119" s="253" t="s">
        <v>6015</v>
      </c>
      <c r="I1119" s="253" t="s">
        <v>975</v>
      </c>
      <c r="J1119" s="253">
        <v>25</v>
      </c>
      <c r="K1119" s="253" t="s">
        <v>57</v>
      </c>
      <c r="L1119" s="253" t="s">
        <v>57</v>
      </c>
      <c r="M1119" s="253" t="s">
        <v>57</v>
      </c>
      <c r="N1119" s="253" t="s">
        <v>57</v>
      </c>
      <c r="O1119" s="253" t="s">
        <v>57</v>
      </c>
      <c r="P1119" s="253" t="s">
        <v>57</v>
      </c>
      <c r="Q1119" s="253" t="s">
        <v>57</v>
      </c>
      <c r="R1119" s="253" t="s">
        <v>57</v>
      </c>
      <c r="S1119" s="253" t="s">
        <v>57</v>
      </c>
      <c r="T1119" s="253" t="s">
        <v>57</v>
      </c>
      <c r="U1119" s="253" t="s">
        <v>57</v>
      </c>
      <c r="V1119" s="253" t="s">
        <v>57</v>
      </c>
      <c r="W1119" s="253" t="s">
        <v>57</v>
      </c>
      <c r="X1119" s="253" t="s">
        <v>57</v>
      </c>
      <c r="Y1119" s="253" t="s">
        <v>57</v>
      </c>
      <c r="Z1119" s="253" t="s">
        <v>6016</v>
      </c>
      <c r="AA1119" s="253" t="s">
        <v>57</v>
      </c>
      <c r="AB1119" s="253" t="s">
        <v>57</v>
      </c>
      <c r="AC1119" s="253" t="s">
        <v>57</v>
      </c>
      <c r="AD1119" s="253" t="s">
        <v>2385</v>
      </c>
      <c r="AE1119" s="253" t="s">
        <v>57</v>
      </c>
      <c r="AF1119" s="253"/>
      <c r="AG1119" s="253" t="s">
        <v>57</v>
      </c>
      <c r="AH1119" s="253" t="s">
        <v>57</v>
      </c>
      <c r="AI1119" s="253" t="s">
        <v>57</v>
      </c>
      <c r="AJ1119" s="269" t="s">
        <v>2385</v>
      </c>
      <c r="AK1119" s="253" t="s">
        <v>57</v>
      </c>
      <c r="AL1119" s="253" t="s">
        <v>57</v>
      </c>
      <c r="AM1119" s="253" t="s">
        <v>57</v>
      </c>
      <c r="AN1119" s="253" t="s">
        <v>57</v>
      </c>
      <c r="AO1119" s="259" t="s">
        <v>6017</v>
      </c>
      <c r="AP1119" s="259" t="s">
        <v>5522</v>
      </c>
      <c r="AQ1119" s="253">
        <v>337</v>
      </c>
      <c r="AR1119" s="253" t="s">
        <v>57</v>
      </c>
      <c r="AS1119" s="253" t="s">
        <v>57</v>
      </c>
      <c r="AT1119" s="253" t="s">
        <v>57</v>
      </c>
      <c r="AU1119" s="220" t="str">
        <f t="shared" si="52"/>
        <v>NA</v>
      </c>
    </row>
    <row r="1120" spans="1:47">
      <c r="A1120" s="220">
        <v>1119</v>
      </c>
      <c r="B1120" s="253" t="s">
        <v>6836</v>
      </c>
      <c r="C1120" s="253" t="s">
        <v>1382</v>
      </c>
      <c r="D1120" s="253">
        <v>2024</v>
      </c>
      <c r="E1120" s="253" t="s">
        <v>824</v>
      </c>
      <c r="F1120" s="253" t="s">
        <v>6018</v>
      </c>
      <c r="G1120" s="253" t="s">
        <v>6019</v>
      </c>
      <c r="H1120" s="253" t="s">
        <v>6020</v>
      </c>
      <c r="I1120" s="253" t="s">
        <v>975</v>
      </c>
      <c r="J1120" s="253">
        <v>25</v>
      </c>
      <c r="K1120" s="253" t="s">
        <v>57</v>
      </c>
      <c r="L1120" s="253" t="s">
        <v>57</v>
      </c>
      <c r="M1120" s="253" t="s">
        <v>57</v>
      </c>
      <c r="N1120" s="253" t="s">
        <v>57</v>
      </c>
      <c r="O1120" s="253" t="s">
        <v>57</v>
      </c>
      <c r="P1120" s="253" t="s">
        <v>57</v>
      </c>
      <c r="Q1120" s="253" t="s">
        <v>57</v>
      </c>
      <c r="R1120" s="253" t="s">
        <v>57</v>
      </c>
      <c r="S1120" s="253" t="s">
        <v>57</v>
      </c>
      <c r="T1120" s="253" t="s">
        <v>57</v>
      </c>
      <c r="U1120" s="253" t="s">
        <v>57</v>
      </c>
      <c r="V1120" s="253" t="s">
        <v>57</v>
      </c>
      <c r="W1120" s="253" t="s">
        <v>57</v>
      </c>
      <c r="X1120" s="253" t="s">
        <v>57</v>
      </c>
      <c r="Y1120" s="253" t="s">
        <v>57</v>
      </c>
      <c r="Z1120" s="253" t="s">
        <v>6021</v>
      </c>
      <c r="AA1120" s="253" t="s">
        <v>57</v>
      </c>
      <c r="AB1120" s="253" t="s">
        <v>57</v>
      </c>
      <c r="AC1120" s="253" t="s">
        <v>57</v>
      </c>
      <c r="AD1120" s="253" t="s">
        <v>2385</v>
      </c>
      <c r="AE1120" s="253" t="s">
        <v>57</v>
      </c>
      <c r="AF1120" s="253"/>
      <c r="AG1120" s="253" t="s">
        <v>57</v>
      </c>
      <c r="AH1120" s="253" t="s">
        <v>57</v>
      </c>
      <c r="AI1120" s="253" t="s">
        <v>57</v>
      </c>
      <c r="AJ1120" s="269" t="s">
        <v>2385</v>
      </c>
      <c r="AK1120" s="253" t="s">
        <v>57</v>
      </c>
      <c r="AL1120" s="253" t="s">
        <v>57</v>
      </c>
      <c r="AM1120" s="253" t="s">
        <v>57</v>
      </c>
      <c r="AN1120" s="253" t="s">
        <v>57</v>
      </c>
      <c r="AO1120" s="259" t="s">
        <v>6022</v>
      </c>
      <c r="AP1120" s="259" t="s">
        <v>6023</v>
      </c>
      <c r="AQ1120" s="253">
        <v>391</v>
      </c>
      <c r="AR1120" s="253" t="s">
        <v>57</v>
      </c>
      <c r="AS1120" s="253" t="s">
        <v>57</v>
      </c>
      <c r="AT1120" s="253" t="s">
        <v>57</v>
      </c>
      <c r="AU1120" s="220" t="str">
        <f t="shared" si="52"/>
        <v>NA</v>
      </c>
    </row>
    <row r="1121" spans="1:47">
      <c r="A1121" s="220">
        <v>1120</v>
      </c>
      <c r="B1121" s="253" t="s">
        <v>6836</v>
      </c>
      <c r="C1121" s="253" t="s">
        <v>1382</v>
      </c>
      <c r="D1121" s="253">
        <v>2024</v>
      </c>
      <c r="E1121" s="253" t="s">
        <v>824</v>
      </c>
      <c r="F1121" s="253" t="s">
        <v>6024</v>
      </c>
      <c r="G1121" s="253" t="s">
        <v>6025</v>
      </c>
      <c r="H1121" s="253" t="s">
        <v>6026</v>
      </c>
      <c r="I1121" s="253" t="s">
        <v>975</v>
      </c>
      <c r="J1121" s="253">
        <v>25</v>
      </c>
      <c r="K1121" s="253" t="s">
        <v>57</v>
      </c>
      <c r="L1121" s="253" t="s">
        <v>57</v>
      </c>
      <c r="M1121" s="253" t="s">
        <v>57</v>
      </c>
      <c r="N1121" s="253" t="s">
        <v>57</v>
      </c>
      <c r="O1121" s="253" t="s">
        <v>57</v>
      </c>
      <c r="P1121" s="253" t="s">
        <v>57</v>
      </c>
      <c r="Q1121" s="253" t="s">
        <v>57</v>
      </c>
      <c r="R1121" s="253" t="s">
        <v>57</v>
      </c>
      <c r="S1121" s="253" t="s">
        <v>57</v>
      </c>
      <c r="T1121" s="253" t="s">
        <v>57</v>
      </c>
      <c r="U1121" s="253" t="s">
        <v>57</v>
      </c>
      <c r="V1121" s="253" t="s">
        <v>57</v>
      </c>
      <c r="W1121" s="253" t="s">
        <v>57</v>
      </c>
      <c r="X1121" s="253" t="s">
        <v>57</v>
      </c>
      <c r="Y1121" s="253" t="s">
        <v>57</v>
      </c>
      <c r="Z1121" s="253" t="s">
        <v>6025</v>
      </c>
      <c r="AA1121" s="253" t="s">
        <v>57</v>
      </c>
      <c r="AB1121" s="253" t="s">
        <v>57</v>
      </c>
      <c r="AC1121" s="253" t="s">
        <v>57</v>
      </c>
      <c r="AD1121" s="253" t="s">
        <v>2385</v>
      </c>
      <c r="AE1121" s="253" t="s">
        <v>57</v>
      </c>
      <c r="AF1121" s="253"/>
      <c r="AG1121" s="253" t="s">
        <v>57</v>
      </c>
      <c r="AH1121" s="253" t="s">
        <v>57</v>
      </c>
      <c r="AI1121" s="253" t="s">
        <v>57</v>
      </c>
      <c r="AJ1121" s="269" t="s">
        <v>2385</v>
      </c>
      <c r="AK1121" s="253" t="s">
        <v>57</v>
      </c>
      <c r="AL1121" s="253" t="s">
        <v>57</v>
      </c>
      <c r="AM1121" s="253" t="s">
        <v>57</v>
      </c>
      <c r="AN1121" s="253" t="s">
        <v>57</v>
      </c>
      <c r="AO1121" s="253" t="s">
        <v>6022</v>
      </c>
      <c r="AP1121" s="253" t="s">
        <v>6027</v>
      </c>
      <c r="AQ1121" s="253">
        <v>420</v>
      </c>
      <c r="AR1121" s="253" t="s">
        <v>57</v>
      </c>
      <c r="AS1121" s="253" t="s">
        <v>57</v>
      </c>
      <c r="AT1121" s="253" t="s">
        <v>57</v>
      </c>
      <c r="AU1121" s="220" t="str">
        <f t="shared" si="52"/>
        <v>NA</v>
      </c>
    </row>
    <row r="1122" spans="1:47">
      <c r="A1122" s="220">
        <v>1121</v>
      </c>
      <c r="B1122" s="253" t="s">
        <v>6836</v>
      </c>
      <c r="C1122" s="253" t="s">
        <v>1382</v>
      </c>
      <c r="D1122" s="253">
        <v>2024</v>
      </c>
      <c r="E1122" s="253" t="s">
        <v>824</v>
      </c>
      <c r="F1122" s="253" t="s">
        <v>6028</v>
      </c>
      <c r="G1122" s="253" t="s">
        <v>6029</v>
      </c>
      <c r="H1122" s="253" t="s">
        <v>6030</v>
      </c>
      <c r="I1122" s="253" t="s">
        <v>975</v>
      </c>
      <c r="J1122" s="253">
        <v>25</v>
      </c>
      <c r="K1122" s="253" t="s">
        <v>57</v>
      </c>
      <c r="L1122" s="253" t="s">
        <v>57</v>
      </c>
      <c r="M1122" s="253" t="s">
        <v>57</v>
      </c>
      <c r="N1122" s="253" t="s">
        <v>57</v>
      </c>
      <c r="O1122" s="253" t="s">
        <v>57</v>
      </c>
      <c r="P1122" s="253" t="s">
        <v>57</v>
      </c>
      <c r="Q1122" s="253" t="s">
        <v>57</v>
      </c>
      <c r="R1122" s="253" t="s">
        <v>57</v>
      </c>
      <c r="S1122" s="253" t="s">
        <v>57</v>
      </c>
      <c r="T1122" s="253" t="s">
        <v>57</v>
      </c>
      <c r="U1122" s="253" t="s">
        <v>57</v>
      </c>
      <c r="V1122" s="253" t="s">
        <v>57</v>
      </c>
      <c r="W1122" s="253" t="s">
        <v>57</v>
      </c>
      <c r="X1122" s="253" t="s">
        <v>57</v>
      </c>
      <c r="Y1122" s="253" t="s">
        <v>57</v>
      </c>
      <c r="Z1122" s="253" t="s">
        <v>6031</v>
      </c>
      <c r="AA1122" s="253" t="s">
        <v>57</v>
      </c>
      <c r="AB1122" s="253" t="s">
        <v>57</v>
      </c>
      <c r="AC1122" s="253" t="s">
        <v>57</v>
      </c>
      <c r="AD1122" s="253" t="s">
        <v>2385</v>
      </c>
      <c r="AE1122" s="253" t="s">
        <v>57</v>
      </c>
      <c r="AF1122" s="253"/>
      <c r="AG1122" s="253" t="s">
        <v>57</v>
      </c>
      <c r="AH1122" s="253" t="s">
        <v>57</v>
      </c>
      <c r="AI1122" s="253" t="s">
        <v>57</v>
      </c>
      <c r="AJ1122" s="269" t="s">
        <v>2385</v>
      </c>
      <c r="AK1122" s="253" t="s">
        <v>57</v>
      </c>
      <c r="AL1122" s="253" t="s">
        <v>57</v>
      </c>
      <c r="AM1122" s="253" t="s">
        <v>57</v>
      </c>
      <c r="AN1122" s="253" t="s">
        <v>57</v>
      </c>
      <c r="AO1122" s="253" t="s">
        <v>887</v>
      </c>
      <c r="AP1122" s="253" t="s">
        <v>6032</v>
      </c>
      <c r="AQ1122" s="253">
        <v>365</v>
      </c>
      <c r="AR1122" s="253" t="s">
        <v>57</v>
      </c>
      <c r="AS1122" s="253" t="s">
        <v>57</v>
      </c>
      <c r="AT1122" s="253" t="s">
        <v>57</v>
      </c>
      <c r="AU1122" s="220" t="str">
        <f t="shared" si="52"/>
        <v>NA</v>
      </c>
    </row>
    <row r="1123" spans="1:47">
      <c r="A1123" s="220">
        <v>1122</v>
      </c>
      <c r="B1123" s="253" t="s">
        <v>6836</v>
      </c>
      <c r="C1123" s="253" t="s">
        <v>1382</v>
      </c>
      <c r="D1123" s="253">
        <v>2024</v>
      </c>
      <c r="E1123" s="253" t="s">
        <v>824</v>
      </c>
      <c r="F1123" s="253" t="s">
        <v>6028</v>
      </c>
      <c r="G1123" s="253" t="s">
        <v>6033</v>
      </c>
      <c r="H1123" s="261" t="s">
        <v>6034</v>
      </c>
      <c r="I1123" s="253" t="s">
        <v>975</v>
      </c>
      <c r="J1123" s="253">
        <v>25</v>
      </c>
      <c r="K1123" s="253" t="s">
        <v>57</v>
      </c>
      <c r="L1123" s="253" t="s">
        <v>57</v>
      </c>
      <c r="M1123" s="253" t="s">
        <v>57</v>
      </c>
      <c r="N1123" s="253" t="s">
        <v>57</v>
      </c>
      <c r="O1123" s="253" t="s">
        <v>57</v>
      </c>
      <c r="P1123" s="253" t="s">
        <v>57</v>
      </c>
      <c r="Q1123" s="253" t="s">
        <v>57</v>
      </c>
      <c r="R1123" s="253" t="s">
        <v>57</v>
      </c>
      <c r="S1123" s="253" t="s">
        <v>57</v>
      </c>
      <c r="T1123" s="253" t="s">
        <v>57</v>
      </c>
      <c r="U1123" s="253" t="s">
        <v>57</v>
      </c>
      <c r="V1123" s="253" t="s">
        <v>57</v>
      </c>
      <c r="W1123" s="253" t="s">
        <v>57</v>
      </c>
      <c r="X1123" s="253" t="s">
        <v>57</v>
      </c>
      <c r="Y1123" s="253" t="s">
        <v>57</v>
      </c>
      <c r="Z1123" s="253" t="s">
        <v>6031</v>
      </c>
      <c r="AA1123" s="253" t="s">
        <v>57</v>
      </c>
      <c r="AB1123" s="253" t="s">
        <v>57</v>
      </c>
      <c r="AC1123" s="253" t="s">
        <v>57</v>
      </c>
      <c r="AD1123" s="253" t="s">
        <v>2385</v>
      </c>
      <c r="AE1123" s="253" t="s">
        <v>57</v>
      </c>
      <c r="AF1123" s="253"/>
      <c r="AG1123" s="253" t="s">
        <v>57</v>
      </c>
      <c r="AH1123" s="253" t="s">
        <v>57</v>
      </c>
      <c r="AI1123" s="253" t="s">
        <v>57</v>
      </c>
      <c r="AJ1123" s="269" t="s">
        <v>2385</v>
      </c>
      <c r="AK1123" s="253" t="s">
        <v>57</v>
      </c>
      <c r="AL1123" s="253" t="s">
        <v>57</v>
      </c>
      <c r="AM1123" s="253" t="s">
        <v>57</v>
      </c>
      <c r="AN1123" s="253" t="s">
        <v>57</v>
      </c>
      <c r="AO1123" s="264" t="s">
        <v>2032</v>
      </c>
      <c r="AP1123" s="253" t="s">
        <v>6035</v>
      </c>
      <c r="AQ1123" s="253">
        <v>441</v>
      </c>
      <c r="AR1123" s="253" t="s">
        <v>57</v>
      </c>
      <c r="AS1123" s="253" t="s">
        <v>57</v>
      </c>
      <c r="AT1123" s="253" t="s">
        <v>57</v>
      </c>
      <c r="AU1123" s="220" t="str">
        <f t="shared" si="52"/>
        <v>NA</v>
      </c>
    </row>
    <row r="1124" spans="1:47">
      <c r="A1124" s="220">
        <v>1123</v>
      </c>
      <c r="B1124" s="253" t="s">
        <v>6836</v>
      </c>
      <c r="C1124" s="253" t="s">
        <v>1382</v>
      </c>
      <c r="D1124" s="253">
        <v>2024</v>
      </c>
      <c r="E1124" s="253" t="s">
        <v>824</v>
      </c>
      <c r="F1124" s="253" t="s">
        <v>6036</v>
      </c>
      <c r="G1124" s="253" t="s">
        <v>6037</v>
      </c>
      <c r="H1124" s="253" t="s">
        <v>6038</v>
      </c>
      <c r="I1124" s="253" t="s">
        <v>929</v>
      </c>
      <c r="J1124" s="253">
        <v>22</v>
      </c>
      <c r="K1124" s="253" t="s">
        <v>62</v>
      </c>
      <c r="L1124" s="253" t="s">
        <v>62</v>
      </c>
      <c r="M1124" s="253" t="s">
        <v>57</v>
      </c>
      <c r="N1124" s="253" t="s">
        <v>57</v>
      </c>
      <c r="O1124" s="253" t="s">
        <v>57</v>
      </c>
      <c r="P1124" s="253" t="s">
        <v>57</v>
      </c>
      <c r="Q1124" s="253" t="s">
        <v>57</v>
      </c>
      <c r="R1124" s="253" t="s">
        <v>57</v>
      </c>
      <c r="S1124" s="253" t="s">
        <v>57</v>
      </c>
      <c r="T1124" s="253" t="s">
        <v>57</v>
      </c>
      <c r="U1124" s="253" t="s">
        <v>57</v>
      </c>
      <c r="V1124" s="253" t="s">
        <v>57</v>
      </c>
      <c r="W1124" s="253" t="s">
        <v>57</v>
      </c>
      <c r="X1124" s="253" t="s">
        <v>57</v>
      </c>
      <c r="Y1124" s="253" t="s">
        <v>57</v>
      </c>
      <c r="Z1124" s="253" t="s">
        <v>6039</v>
      </c>
      <c r="AA1124" s="253" t="s">
        <v>57</v>
      </c>
      <c r="AB1124" s="253" t="s">
        <v>57</v>
      </c>
      <c r="AC1124" s="253" t="s">
        <v>57</v>
      </c>
      <c r="AD1124" s="253" t="s">
        <v>2385</v>
      </c>
      <c r="AE1124" s="253" t="s">
        <v>57</v>
      </c>
      <c r="AF1124" s="253"/>
      <c r="AG1124" s="253" t="s">
        <v>57</v>
      </c>
      <c r="AH1124" s="253" t="s">
        <v>57</v>
      </c>
      <c r="AI1124" s="253" t="s">
        <v>57</v>
      </c>
      <c r="AJ1124" s="269" t="s">
        <v>2385</v>
      </c>
      <c r="AK1124" s="253" t="s">
        <v>57</v>
      </c>
      <c r="AL1124" s="253" t="s">
        <v>57</v>
      </c>
      <c r="AM1124" s="253" t="s">
        <v>57</v>
      </c>
      <c r="AN1124" s="253" t="s">
        <v>57</v>
      </c>
      <c r="AO1124" s="253" t="s">
        <v>2266</v>
      </c>
      <c r="AP1124" s="264" t="s">
        <v>6040</v>
      </c>
      <c r="AQ1124" s="253">
        <v>327</v>
      </c>
      <c r="AR1124" s="253" t="s">
        <v>57</v>
      </c>
      <c r="AS1124" s="253" t="s">
        <v>57</v>
      </c>
      <c r="AT1124" s="253" t="s">
        <v>57</v>
      </c>
      <c r="AU1124" s="220" t="str">
        <f t="shared" si="52"/>
        <v>NA</v>
      </c>
    </row>
    <row r="1125" spans="1:47">
      <c r="A1125" s="220">
        <v>1124</v>
      </c>
      <c r="B1125" s="253" t="s">
        <v>6836</v>
      </c>
      <c r="C1125" s="253" t="s">
        <v>1382</v>
      </c>
      <c r="D1125" s="253">
        <v>2024</v>
      </c>
      <c r="E1125" s="253" t="s">
        <v>824</v>
      </c>
      <c r="F1125" s="253" t="s">
        <v>6041</v>
      </c>
      <c r="G1125" s="253" t="s">
        <v>6042</v>
      </c>
      <c r="H1125" s="253" t="s">
        <v>6043</v>
      </c>
      <c r="I1125" s="253" t="s">
        <v>929</v>
      </c>
      <c r="J1125" s="253">
        <v>14</v>
      </c>
      <c r="K1125" s="253" t="s">
        <v>62</v>
      </c>
      <c r="L1125" s="253" t="s">
        <v>62</v>
      </c>
      <c r="M1125" s="253" t="s">
        <v>57</v>
      </c>
      <c r="N1125" s="253" t="s">
        <v>57</v>
      </c>
      <c r="O1125" s="253" t="s">
        <v>57</v>
      </c>
      <c r="P1125" s="253" t="s">
        <v>57</v>
      </c>
      <c r="Q1125" s="253" t="s">
        <v>57</v>
      </c>
      <c r="R1125" s="253" t="s">
        <v>57</v>
      </c>
      <c r="S1125" s="253" t="s">
        <v>57</v>
      </c>
      <c r="T1125" s="253" t="s">
        <v>57</v>
      </c>
      <c r="U1125" s="253" t="s">
        <v>57</v>
      </c>
      <c r="V1125" s="253" t="s">
        <v>57</v>
      </c>
      <c r="W1125" s="253" t="s">
        <v>57</v>
      </c>
      <c r="X1125" s="253" t="s">
        <v>57</v>
      </c>
      <c r="Y1125" s="253" t="s">
        <v>57</v>
      </c>
      <c r="Z1125" s="253" t="s">
        <v>6044</v>
      </c>
      <c r="AA1125" s="253" t="s">
        <v>57</v>
      </c>
      <c r="AB1125" s="253" t="s">
        <v>57</v>
      </c>
      <c r="AC1125" s="253" t="s">
        <v>57</v>
      </c>
      <c r="AD1125" s="253" t="s">
        <v>2385</v>
      </c>
      <c r="AE1125" s="253" t="s">
        <v>57</v>
      </c>
      <c r="AF1125" s="253"/>
      <c r="AG1125" s="253" t="s">
        <v>57</v>
      </c>
      <c r="AH1125" s="253" t="s">
        <v>57</v>
      </c>
      <c r="AI1125" s="253" t="s">
        <v>57</v>
      </c>
      <c r="AJ1125" s="269" t="s">
        <v>2385</v>
      </c>
      <c r="AK1125" s="253" t="s">
        <v>57</v>
      </c>
      <c r="AL1125" s="253" t="s">
        <v>57</v>
      </c>
      <c r="AM1125" s="253" t="s">
        <v>57</v>
      </c>
      <c r="AN1125" s="253" t="s">
        <v>57</v>
      </c>
      <c r="AO1125" s="253" t="s">
        <v>280</v>
      </c>
      <c r="AP1125" s="264" t="s">
        <v>6045</v>
      </c>
      <c r="AQ1125" s="253">
        <v>347</v>
      </c>
      <c r="AR1125" s="253" t="s">
        <v>57</v>
      </c>
      <c r="AS1125" s="253" t="s">
        <v>57</v>
      </c>
      <c r="AT1125" s="253" t="s">
        <v>57</v>
      </c>
      <c r="AU1125" s="220" t="str">
        <f t="shared" si="52"/>
        <v>NA</v>
      </c>
    </row>
    <row r="1126" spans="1:47">
      <c r="A1126" s="220">
        <v>1125</v>
      </c>
      <c r="B1126" s="253" t="s">
        <v>6836</v>
      </c>
      <c r="C1126" s="253" t="s">
        <v>1382</v>
      </c>
      <c r="D1126" s="253">
        <v>2024</v>
      </c>
      <c r="E1126" s="253" t="s">
        <v>824</v>
      </c>
      <c r="F1126" s="253" t="s">
        <v>6046</v>
      </c>
      <c r="G1126" s="253" t="s">
        <v>6047</v>
      </c>
      <c r="H1126" s="253" t="s">
        <v>6048</v>
      </c>
      <c r="I1126" s="253" t="s">
        <v>929</v>
      </c>
      <c r="J1126" s="253">
        <v>22</v>
      </c>
      <c r="K1126" s="253" t="s">
        <v>62</v>
      </c>
      <c r="L1126" s="253" t="s">
        <v>62</v>
      </c>
      <c r="M1126" s="253" t="s">
        <v>57</v>
      </c>
      <c r="N1126" s="253" t="s">
        <v>57</v>
      </c>
      <c r="O1126" s="253" t="s">
        <v>57</v>
      </c>
      <c r="P1126" s="253" t="s">
        <v>57</v>
      </c>
      <c r="Q1126" s="253" t="s">
        <v>57</v>
      </c>
      <c r="R1126" s="253" t="s">
        <v>57</v>
      </c>
      <c r="S1126" s="253" t="s">
        <v>57</v>
      </c>
      <c r="T1126" s="253" t="s">
        <v>57</v>
      </c>
      <c r="U1126" s="253" t="s">
        <v>57</v>
      </c>
      <c r="V1126" s="253" t="s">
        <v>57</v>
      </c>
      <c r="W1126" s="253" t="s">
        <v>57</v>
      </c>
      <c r="X1126" s="253" t="s">
        <v>57</v>
      </c>
      <c r="Y1126" s="253" t="s">
        <v>57</v>
      </c>
      <c r="Z1126" s="253" t="s">
        <v>6049</v>
      </c>
      <c r="AA1126" s="253" t="s">
        <v>57</v>
      </c>
      <c r="AB1126" s="253" t="s">
        <v>57</v>
      </c>
      <c r="AC1126" s="253" t="s">
        <v>57</v>
      </c>
      <c r="AD1126" s="253" t="s">
        <v>2385</v>
      </c>
      <c r="AE1126" s="253" t="s">
        <v>57</v>
      </c>
      <c r="AF1126" s="253"/>
      <c r="AG1126" s="253" t="s">
        <v>57</v>
      </c>
      <c r="AH1126" s="253" t="s">
        <v>57</v>
      </c>
      <c r="AI1126" s="253" t="s">
        <v>57</v>
      </c>
      <c r="AJ1126" s="269" t="s">
        <v>2385</v>
      </c>
      <c r="AK1126" s="253" t="s">
        <v>57</v>
      </c>
      <c r="AL1126" s="253" t="s">
        <v>57</v>
      </c>
      <c r="AM1126" s="253" t="s">
        <v>57</v>
      </c>
      <c r="AN1126" s="253" t="s">
        <v>57</v>
      </c>
      <c r="AO1126" s="253" t="s">
        <v>6022</v>
      </c>
      <c r="AP1126" s="253" t="s">
        <v>5951</v>
      </c>
      <c r="AQ1126" s="253">
        <v>377</v>
      </c>
      <c r="AR1126" s="253" t="s">
        <v>57</v>
      </c>
      <c r="AS1126" s="253" t="s">
        <v>57</v>
      </c>
      <c r="AT1126" s="253" t="s">
        <v>57</v>
      </c>
      <c r="AU1126" s="220" t="str">
        <f t="shared" si="52"/>
        <v>NA</v>
      </c>
    </row>
    <row r="1127" spans="1:47">
      <c r="A1127" s="220">
        <v>1126</v>
      </c>
      <c r="B1127" s="253" t="s">
        <v>6836</v>
      </c>
      <c r="C1127" s="253" t="s">
        <v>1382</v>
      </c>
      <c r="D1127" s="253">
        <v>2024</v>
      </c>
      <c r="E1127" s="253" t="s">
        <v>824</v>
      </c>
      <c r="F1127" s="253" t="s">
        <v>6050</v>
      </c>
      <c r="G1127" s="253" t="s">
        <v>6051</v>
      </c>
      <c r="H1127" s="261" t="s">
        <v>6052</v>
      </c>
      <c r="I1127" s="253" t="s">
        <v>929</v>
      </c>
      <c r="J1127" s="253">
        <v>14</v>
      </c>
      <c r="K1127" s="253" t="s">
        <v>62</v>
      </c>
      <c r="L1127" s="253" t="s">
        <v>62</v>
      </c>
      <c r="M1127" s="253" t="s">
        <v>57</v>
      </c>
      <c r="N1127" s="253" t="s">
        <v>57</v>
      </c>
      <c r="O1127" s="253" t="s">
        <v>57</v>
      </c>
      <c r="P1127" s="253" t="s">
        <v>57</v>
      </c>
      <c r="Q1127" s="253" t="s">
        <v>57</v>
      </c>
      <c r="R1127" s="253" t="s">
        <v>57</v>
      </c>
      <c r="S1127" s="253" t="s">
        <v>57</v>
      </c>
      <c r="T1127" s="253" t="s">
        <v>57</v>
      </c>
      <c r="U1127" s="253" t="s">
        <v>57</v>
      </c>
      <c r="V1127" s="253" t="s">
        <v>57</v>
      </c>
      <c r="W1127" s="253" t="s">
        <v>57</v>
      </c>
      <c r="X1127" s="253" t="s">
        <v>57</v>
      </c>
      <c r="Y1127" s="253" t="s">
        <v>57</v>
      </c>
      <c r="Z1127" s="253" t="s">
        <v>6053</v>
      </c>
      <c r="AA1127" s="253" t="s">
        <v>57</v>
      </c>
      <c r="AB1127" s="253" t="s">
        <v>57</v>
      </c>
      <c r="AC1127" s="253" t="s">
        <v>57</v>
      </c>
      <c r="AD1127" s="253" t="s">
        <v>2385</v>
      </c>
      <c r="AE1127" s="253" t="s">
        <v>57</v>
      </c>
      <c r="AF1127" s="253"/>
      <c r="AG1127" s="253" t="s">
        <v>57</v>
      </c>
      <c r="AH1127" s="253" t="s">
        <v>57</v>
      </c>
      <c r="AI1127" s="253" t="s">
        <v>57</v>
      </c>
      <c r="AJ1127" s="269" t="s">
        <v>2385</v>
      </c>
      <c r="AK1127" s="253" t="s">
        <v>57</v>
      </c>
      <c r="AL1127" s="253" t="s">
        <v>57</v>
      </c>
      <c r="AM1127" s="253" t="s">
        <v>57</v>
      </c>
      <c r="AN1127" s="253" t="s">
        <v>57</v>
      </c>
      <c r="AO1127" s="264" t="s">
        <v>1848</v>
      </c>
      <c r="AP1127" s="264" t="s">
        <v>6054</v>
      </c>
      <c r="AQ1127" s="253">
        <v>429</v>
      </c>
      <c r="AR1127" s="253" t="s">
        <v>57</v>
      </c>
      <c r="AS1127" s="253" t="s">
        <v>57</v>
      </c>
      <c r="AT1127" s="253" t="s">
        <v>57</v>
      </c>
      <c r="AU1127" s="220" t="str">
        <f t="shared" si="52"/>
        <v>NA</v>
      </c>
    </row>
    <row r="1128" spans="1:47">
      <c r="A1128" s="220">
        <v>1127</v>
      </c>
      <c r="B1128" s="253" t="s">
        <v>6836</v>
      </c>
      <c r="C1128" s="253" t="s">
        <v>1382</v>
      </c>
      <c r="D1128" s="253">
        <v>2024</v>
      </c>
      <c r="E1128" s="253" t="s">
        <v>824</v>
      </c>
      <c r="F1128" s="253" t="s">
        <v>6055</v>
      </c>
      <c r="G1128" s="253" t="s">
        <v>6056</v>
      </c>
      <c r="H1128" s="253" t="s">
        <v>6057</v>
      </c>
      <c r="I1128" s="253" t="s">
        <v>935</v>
      </c>
      <c r="J1128" s="253">
        <v>18</v>
      </c>
      <c r="K1128" s="253" t="s">
        <v>62</v>
      </c>
      <c r="L1128" s="253" t="s">
        <v>62</v>
      </c>
      <c r="M1128" s="253" t="s">
        <v>62</v>
      </c>
      <c r="N1128" s="253" t="s">
        <v>56</v>
      </c>
      <c r="O1128" s="253">
        <v>2</v>
      </c>
      <c r="P1128" s="270" t="s">
        <v>170</v>
      </c>
      <c r="Q1128" s="270" t="s">
        <v>6058</v>
      </c>
      <c r="R1128" s="270" t="s">
        <v>6059</v>
      </c>
      <c r="S1128" s="270" t="s">
        <v>56</v>
      </c>
      <c r="T1128" s="270" t="s">
        <v>6060</v>
      </c>
      <c r="U1128" s="253" t="s">
        <v>56</v>
      </c>
      <c r="V1128" s="253" t="s">
        <v>6061</v>
      </c>
      <c r="W1128" s="253" t="s">
        <v>62</v>
      </c>
      <c r="X1128" s="253" t="s">
        <v>57</v>
      </c>
      <c r="Y1128" s="253" t="s">
        <v>57</v>
      </c>
      <c r="Z1128" s="253" t="s">
        <v>6062</v>
      </c>
      <c r="AA1128" s="253" t="s">
        <v>62</v>
      </c>
      <c r="AB1128" s="253" t="s">
        <v>56</v>
      </c>
      <c r="AC1128" s="253" t="s">
        <v>56</v>
      </c>
      <c r="AD1128" s="270" t="s">
        <v>2373</v>
      </c>
      <c r="AE1128" s="270" t="s">
        <v>6063</v>
      </c>
      <c r="AF1128" s="253"/>
      <c r="AG1128" s="253" t="s">
        <v>56</v>
      </c>
      <c r="AH1128" s="253">
        <v>274</v>
      </c>
      <c r="AI1128" s="253" t="s">
        <v>62</v>
      </c>
      <c r="AJ1128" s="269" t="s">
        <v>2385</v>
      </c>
      <c r="AK1128" s="253" t="s">
        <v>62</v>
      </c>
      <c r="AL1128" s="253" t="s">
        <v>57</v>
      </c>
      <c r="AM1128" s="253" t="s">
        <v>57</v>
      </c>
      <c r="AN1128" s="253" t="s">
        <v>57</v>
      </c>
      <c r="AO1128" s="264" t="s">
        <v>6064</v>
      </c>
      <c r="AP1128" s="253" t="s">
        <v>5007</v>
      </c>
      <c r="AQ1128" s="253">
        <v>270</v>
      </c>
      <c r="AR1128" s="253" t="s">
        <v>57</v>
      </c>
      <c r="AS1128" s="253">
        <v>180</v>
      </c>
      <c r="AT1128" s="253">
        <v>94</v>
      </c>
      <c r="AU1128" s="220" t="str">
        <f t="shared" si="52"/>
        <v>No</v>
      </c>
    </row>
    <row r="1129" spans="1:47">
      <c r="A1129" s="220">
        <v>1128</v>
      </c>
      <c r="B1129" s="253" t="s">
        <v>6836</v>
      </c>
      <c r="C1129" s="253" t="s">
        <v>1382</v>
      </c>
      <c r="D1129" s="253">
        <v>2024</v>
      </c>
      <c r="E1129" s="253" t="s">
        <v>824</v>
      </c>
      <c r="F1129" s="253" t="s">
        <v>5624</v>
      </c>
      <c r="G1129" s="253" t="s">
        <v>6065</v>
      </c>
      <c r="H1129" s="261" t="s">
        <v>6066</v>
      </c>
      <c r="I1129" s="253" t="s">
        <v>935</v>
      </c>
      <c r="J1129" s="253">
        <v>6</v>
      </c>
      <c r="K1129" s="253" t="s">
        <v>62</v>
      </c>
      <c r="L1129" s="253" t="s">
        <v>62</v>
      </c>
      <c r="M1129" s="253" t="s">
        <v>62</v>
      </c>
      <c r="N1129" s="253" t="s">
        <v>62</v>
      </c>
      <c r="O1129" s="253" t="s">
        <v>57</v>
      </c>
      <c r="P1129" s="270" t="s">
        <v>57</v>
      </c>
      <c r="Q1129" s="270" t="s">
        <v>57</v>
      </c>
      <c r="R1129" s="270" t="s">
        <v>57</v>
      </c>
      <c r="S1129" s="270" t="s">
        <v>62</v>
      </c>
      <c r="T1129" s="270" t="s">
        <v>57</v>
      </c>
      <c r="U1129" s="253" t="s">
        <v>62</v>
      </c>
      <c r="V1129" s="253" t="s">
        <v>57</v>
      </c>
      <c r="W1129" s="253" t="s">
        <v>62</v>
      </c>
      <c r="X1129" s="253" t="s">
        <v>57</v>
      </c>
      <c r="Y1129" s="253" t="s">
        <v>57</v>
      </c>
      <c r="Z1129" s="253" t="s">
        <v>5627</v>
      </c>
      <c r="AA1129" s="253" t="s">
        <v>62</v>
      </c>
      <c r="AB1129" s="253" t="s">
        <v>62</v>
      </c>
      <c r="AC1129" s="253" t="s">
        <v>57</v>
      </c>
      <c r="AD1129" s="253" t="s">
        <v>2385</v>
      </c>
      <c r="AE1129" s="253" t="s">
        <v>57</v>
      </c>
      <c r="AF1129" s="253"/>
      <c r="AG1129" s="253" t="s">
        <v>56</v>
      </c>
      <c r="AH1129" s="253">
        <v>25</v>
      </c>
      <c r="AI1129" s="270" t="s">
        <v>62</v>
      </c>
      <c r="AJ1129" s="270" t="s">
        <v>2385</v>
      </c>
      <c r="AK1129" s="253" t="s">
        <v>62</v>
      </c>
      <c r="AL1129" s="253" t="s">
        <v>57</v>
      </c>
      <c r="AM1129" s="253" t="s">
        <v>57</v>
      </c>
      <c r="AN1129" s="253" t="s">
        <v>57</v>
      </c>
      <c r="AO1129" s="253" t="s">
        <v>6067</v>
      </c>
      <c r="AP1129" s="253" t="s">
        <v>5168</v>
      </c>
      <c r="AQ1129" s="253">
        <v>321</v>
      </c>
      <c r="AR1129" s="253" t="s">
        <v>57</v>
      </c>
      <c r="AS1129" s="253">
        <v>12</v>
      </c>
      <c r="AT1129" s="253">
        <v>2</v>
      </c>
      <c r="AU1129" s="253" t="s">
        <v>56</v>
      </c>
    </row>
    <row r="1130" spans="1:47">
      <c r="A1130" s="220">
        <v>1129</v>
      </c>
      <c r="B1130" s="253" t="s">
        <v>6836</v>
      </c>
      <c r="C1130" s="253" t="s">
        <v>1382</v>
      </c>
      <c r="D1130" s="253">
        <v>2024</v>
      </c>
      <c r="E1130" s="253" t="s">
        <v>824</v>
      </c>
      <c r="F1130" s="253" t="s">
        <v>6068</v>
      </c>
      <c r="G1130" s="253" t="s">
        <v>6069</v>
      </c>
      <c r="H1130" s="253" t="s">
        <v>6070</v>
      </c>
      <c r="I1130" s="253" t="s">
        <v>935</v>
      </c>
      <c r="J1130" s="253">
        <v>22</v>
      </c>
      <c r="K1130" s="253" t="s">
        <v>62</v>
      </c>
      <c r="L1130" s="253" t="s">
        <v>62</v>
      </c>
      <c r="M1130" s="253" t="s">
        <v>62</v>
      </c>
      <c r="N1130" s="253" t="s">
        <v>62</v>
      </c>
      <c r="O1130" s="253" t="s">
        <v>57</v>
      </c>
      <c r="P1130" s="270" t="s">
        <v>57</v>
      </c>
      <c r="Q1130" s="270" t="s">
        <v>57</v>
      </c>
      <c r="R1130" s="270" t="s">
        <v>57</v>
      </c>
      <c r="S1130" s="270" t="s">
        <v>62</v>
      </c>
      <c r="T1130" s="270" t="s">
        <v>57</v>
      </c>
      <c r="U1130" s="253" t="s">
        <v>62</v>
      </c>
      <c r="V1130" s="253" t="s">
        <v>57</v>
      </c>
      <c r="W1130" s="270" t="s">
        <v>56</v>
      </c>
      <c r="X1130" s="270" t="s">
        <v>6071</v>
      </c>
      <c r="Y1130" s="270" t="s">
        <v>62</v>
      </c>
      <c r="Z1130" s="253" t="s">
        <v>705</v>
      </c>
      <c r="AA1130" s="253" t="s">
        <v>62</v>
      </c>
      <c r="AB1130" s="253" t="s">
        <v>62</v>
      </c>
      <c r="AC1130" s="253" t="s">
        <v>57</v>
      </c>
      <c r="AD1130" s="253" t="s">
        <v>2385</v>
      </c>
      <c r="AE1130" s="253" t="s">
        <v>57</v>
      </c>
      <c r="AF1130" s="253"/>
      <c r="AG1130" s="253" t="s">
        <v>56</v>
      </c>
      <c r="AH1130" s="253">
        <v>17</v>
      </c>
      <c r="AI1130" s="253" t="s">
        <v>62</v>
      </c>
      <c r="AJ1130" s="269" t="s">
        <v>2385</v>
      </c>
      <c r="AK1130" s="253" t="s">
        <v>56</v>
      </c>
      <c r="AL1130" s="253" t="s">
        <v>2367</v>
      </c>
      <c r="AM1130" s="253" t="s">
        <v>5248</v>
      </c>
      <c r="AN1130" s="253" t="s">
        <v>6072</v>
      </c>
      <c r="AO1130" s="253" t="s">
        <v>875</v>
      </c>
      <c r="AP1130" s="253" t="s">
        <v>6073</v>
      </c>
      <c r="AQ1130" s="253">
        <v>296</v>
      </c>
      <c r="AR1130" s="253">
        <v>272</v>
      </c>
      <c r="AS1130" s="253">
        <v>2</v>
      </c>
      <c r="AT1130" s="253">
        <v>3</v>
      </c>
      <c r="AU1130" s="253" t="s">
        <v>56</v>
      </c>
    </row>
    <row r="1131" spans="1:47">
      <c r="A1131" s="220">
        <v>1130</v>
      </c>
      <c r="B1131" s="253" t="s">
        <v>6836</v>
      </c>
      <c r="C1131" s="253" t="s">
        <v>1382</v>
      </c>
      <c r="D1131" s="253">
        <v>2024</v>
      </c>
      <c r="E1131" s="253" t="s">
        <v>824</v>
      </c>
      <c r="F1131" s="253" t="s">
        <v>6074</v>
      </c>
      <c r="G1131" s="253" t="s">
        <v>6075</v>
      </c>
      <c r="H1131" s="253" t="s">
        <v>6076</v>
      </c>
      <c r="I1131" s="253" t="s">
        <v>935</v>
      </c>
      <c r="J1131" s="253">
        <v>2</v>
      </c>
      <c r="K1131" s="253" t="s">
        <v>62</v>
      </c>
      <c r="L1131" s="253" t="s">
        <v>62</v>
      </c>
      <c r="M1131" s="253" t="s">
        <v>62</v>
      </c>
      <c r="N1131" s="253" t="s">
        <v>56</v>
      </c>
      <c r="O1131" s="270">
        <v>2</v>
      </c>
      <c r="P1131" s="270" t="s">
        <v>170</v>
      </c>
      <c r="Q1131" s="270" t="s">
        <v>6077</v>
      </c>
      <c r="R1131" s="270" t="s">
        <v>6078</v>
      </c>
      <c r="S1131" s="270" t="s">
        <v>56</v>
      </c>
      <c r="T1131" s="270" t="s">
        <v>6079</v>
      </c>
      <c r="U1131" s="253" t="s">
        <v>62</v>
      </c>
      <c r="V1131" s="253" t="s">
        <v>57</v>
      </c>
      <c r="W1131" s="270" t="s">
        <v>56</v>
      </c>
      <c r="X1131" s="270" t="s">
        <v>6080</v>
      </c>
      <c r="Y1131" s="270" t="s">
        <v>62</v>
      </c>
      <c r="Z1131" s="253" t="s">
        <v>6081</v>
      </c>
      <c r="AA1131" s="253" t="s">
        <v>62</v>
      </c>
      <c r="AB1131" s="253" t="s">
        <v>56</v>
      </c>
      <c r="AC1131" s="253" t="s">
        <v>56</v>
      </c>
      <c r="AD1131" s="253" t="s">
        <v>962</v>
      </c>
      <c r="AE1131" s="253" t="s">
        <v>6082</v>
      </c>
      <c r="AF1131" s="253"/>
      <c r="AG1131" s="253" t="s">
        <v>56</v>
      </c>
      <c r="AH1131" s="253">
        <v>20</v>
      </c>
      <c r="AI1131" s="253" t="s">
        <v>62</v>
      </c>
      <c r="AJ1131" s="269" t="s">
        <v>2385</v>
      </c>
      <c r="AK1131" s="253" t="s">
        <v>62</v>
      </c>
      <c r="AL1131" s="253" t="s">
        <v>57</v>
      </c>
      <c r="AM1131" s="253" t="s">
        <v>57</v>
      </c>
      <c r="AN1131" s="253" t="s">
        <v>57</v>
      </c>
      <c r="AO1131" s="264" t="s">
        <v>5880</v>
      </c>
      <c r="AP1131" s="264" t="s">
        <v>6083</v>
      </c>
      <c r="AQ1131" s="253">
        <v>401</v>
      </c>
      <c r="AR1131" s="253" t="s">
        <v>57</v>
      </c>
      <c r="AS1131" s="253" t="s">
        <v>62</v>
      </c>
      <c r="AT1131" s="253" t="s">
        <v>62</v>
      </c>
      <c r="AU1131" s="220" t="str">
        <f>IF(AB1131="Yes", "No", "")</f>
        <v>No</v>
      </c>
    </row>
    <row r="1132" spans="1:47">
      <c r="A1132" s="220">
        <v>1131</v>
      </c>
      <c r="B1132" s="253" t="s">
        <v>6836</v>
      </c>
      <c r="C1132" s="253" t="s">
        <v>1382</v>
      </c>
      <c r="D1132" s="253">
        <v>2024</v>
      </c>
      <c r="E1132" s="253" t="s">
        <v>824</v>
      </c>
      <c r="F1132" s="253" t="s">
        <v>6085</v>
      </c>
      <c r="G1132" s="253" t="s">
        <v>6086</v>
      </c>
      <c r="H1132" s="253" t="s">
        <v>6087</v>
      </c>
      <c r="I1132" s="253" t="s">
        <v>935</v>
      </c>
      <c r="J1132" s="253">
        <v>15</v>
      </c>
      <c r="K1132" s="253" t="s">
        <v>62</v>
      </c>
      <c r="L1132" s="253" t="s">
        <v>62</v>
      </c>
      <c r="M1132" s="253" t="s">
        <v>62</v>
      </c>
      <c r="N1132" s="253" t="s">
        <v>62</v>
      </c>
      <c r="O1132" s="253" t="s">
        <v>57</v>
      </c>
      <c r="P1132" s="270" t="s">
        <v>57</v>
      </c>
      <c r="Q1132" s="270" t="s">
        <v>57</v>
      </c>
      <c r="R1132" s="270" t="s">
        <v>57</v>
      </c>
      <c r="S1132" s="270" t="s">
        <v>62</v>
      </c>
      <c r="T1132" s="270" t="s">
        <v>57</v>
      </c>
      <c r="U1132" s="253" t="s">
        <v>62</v>
      </c>
      <c r="V1132" s="253" t="s">
        <v>57</v>
      </c>
      <c r="W1132" s="270" t="s">
        <v>56</v>
      </c>
      <c r="X1132" s="270" t="s">
        <v>6088</v>
      </c>
      <c r="Y1132" s="270" t="s">
        <v>62</v>
      </c>
      <c r="Z1132" s="253" t="s">
        <v>6089</v>
      </c>
      <c r="AA1132" s="253" t="s">
        <v>62</v>
      </c>
      <c r="AB1132" s="253" t="s">
        <v>62</v>
      </c>
      <c r="AC1132" s="253" t="s">
        <v>57</v>
      </c>
      <c r="AD1132" s="253" t="s">
        <v>2385</v>
      </c>
      <c r="AE1132" s="253" t="s">
        <v>57</v>
      </c>
      <c r="AF1132" s="253"/>
      <c r="AG1132" s="253" t="s">
        <v>56</v>
      </c>
      <c r="AH1132" s="253">
        <v>25</v>
      </c>
      <c r="AI1132" s="253" t="s">
        <v>62</v>
      </c>
      <c r="AJ1132" s="269" t="s">
        <v>2385</v>
      </c>
      <c r="AK1132" s="253" t="s">
        <v>62</v>
      </c>
      <c r="AL1132" s="253" t="s">
        <v>57</v>
      </c>
      <c r="AM1132" s="253" t="s">
        <v>57</v>
      </c>
      <c r="AN1132" s="253" t="s">
        <v>57</v>
      </c>
      <c r="AO1132" s="253" t="s">
        <v>5942</v>
      </c>
      <c r="AP1132" s="253" t="s">
        <v>6090</v>
      </c>
      <c r="AQ1132" s="253">
        <v>418</v>
      </c>
      <c r="AR1132" s="253" t="s">
        <v>57</v>
      </c>
      <c r="AS1132" s="253">
        <v>13</v>
      </c>
      <c r="AT1132" s="253">
        <v>12</v>
      </c>
      <c r="AU1132" s="253" t="s">
        <v>56</v>
      </c>
    </row>
    <row r="1133" spans="1:47">
      <c r="A1133" s="220">
        <v>1132</v>
      </c>
      <c r="B1133" s="253" t="s">
        <v>6836</v>
      </c>
      <c r="C1133" s="253" t="s">
        <v>1382</v>
      </c>
      <c r="D1133" s="253">
        <v>2024</v>
      </c>
      <c r="E1133" s="253" t="s">
        <v>824</v>
      </c>
      <c r="F1133" s="253" t="s">
        <v>6091</v>
      </c>
      <c r="G1133" s="253" t="s">
        <v>6092</v>
      </c>
      <c r="H1133" s="253" t="s">
        <v>6093</v>
      </c>
      <c r="I1133" s="253" t="s">
        <v>1181</v>
      </c>
      <c r="J1133" s="253">
        <v>25</v>
      </c>
      <c r="K1133" s="253" t="s">
        <v>57</v>
      </c>
      <c r="L1133" s="253" t="s">
        <v>57</v>
      </c>
      <c r="M1133" s="253" t="s">
        <v>57</v>
      </c>
      <c r="N1133" s="253" t="s">
        <v>57</v>
      </c>
      <c r="O1133" s="253" t="s">
        <v>57</v>
      </c>
      <c r="P1133" s="270" t="s">
        <v>57</v>
      </c>
      <c r="Q1133" s="270" t="s">
        <v>57</v>
      </c>
      <c r="R1133" s="270" t="s">
        <v>57</v>
      </c>
      <c r="S1133" s="270" t="s">
        <v>57</v>
      </c>
      <c r="T1133" s="270" t="s">
        <v>57</v>
      </c>
      <c r="U1133" s="253" t="s">
        <v>57</v>
      </c>
      <c r="V1133" s="253" t="s">
        <v>57</v>
      </c>
      <c r="W1133" s="270" t="s">
        <v>57</v>
      </c>
      <c r="X1133" s="270" t="s">
        <v>57</v>
      </c>
      <c r="Y1133" s="270" t="s">
        <v>57</v>
      </c>
      <c r="Z1133" s="253" t="s">
        <v>6094</v>
      </c>
      <c r="AA1133" s="253" t="s">
        <v>57</v>
      </c>
      <c r="AB1133" s="253" t="s">
        <v>57</v>
      </c>
      <c r="AC1133" s="253" t="s">
        <v>57</v>
      </c>
      <c r="AD1133" s="253" t="s">
        <v>2385</v>
      </c>
      <c r="AE1133" s="253" t="s">
        <v>57</v>
      </c>
      <c r="AF1133" s="253"/>
      <c r="AG1133" s="253" t="s">
        <v>57</v>
      </c>
      <c r="AH1133" s="253" t="s">
        <v>57</v>
      </c>
      <c r="AI1133" s="253" t="s">
        <v>57</v>
      </c>
      <c r="AJ1133" s="269" t="s">
        <v>2385</v>
      </c>
      <c r="AK1133" s="253" t="s">
        <v>57</v>
      </c>
      <c r="AL1133" s="253" t="s">
        <v>57</v>
      </c>
      <c r="AM1133" s="253" t="s">
        <v>57</v>
      </c>
      <c r="AN1133" s="253" t="s">
        <v>57</v>
      </c>
      <c r="AO1133" s="253" t="s">
        <v>2097</v>
      </c>
      <c r="AP1133" s="253" t="s">
        <v>5790</v>
      </c>
      <c r="AQ1133" s="253">
        <v>331</v>
      </c>
      <c r="AR1133" s="253" t="s">
        <v>57</v>
      </c>
      <c r="AS1133" s="253" t="s">
        <v>57</v>
      </c>
      <c r="AT1133" s="253" t="s">
        <v>57</v>
      </c>
      <c r="AU1133" s="220" t="str">
        <f t="shared" ref="AU1133:AU1147" si="53">IF(OR(AB1133="NA"), "NA", IF(OR(AB1133="Yes", AB1133="yes"), "No", IF(AND(I1133="Original", AB1133="No"), "?", "")))</f>
        <v>NA</v>
      </c>
    </row>
    <row r="1134" spans="1:47">
      <c r="A1134" s="220">
        <v>1133</v>
      </c>
      <c r="B1134" s="253" t="s">
        <v>6836</v>
      </c>
      <c r="C1134" s="253" t="s">
        <v>1382</v>
      </c>
      <c r="D1134" s="253">
        <v>2024</v>
      </c>
      <c r="E1134" s="253" t="s">
        <v>824</v>
      </c>
      <c r="F1134" s="253" t="s">
        <v>5238</v>
      </c>
      <c r="G1134" s="253" t="s">
        <v>6095</v>
      </c>
      <c r="H1134" s="261" t="s">
        <v>6096</v>
      </c>
      <c r="I1134" s="253" t="s">
        <v>926</v>
      </c>
      <c r="J1134" s="253">
        <v>25</v>
      </c>
      <c r="K1134" s="253" t="s">
        <v>57</v>
      </c>
      <c r="L1134" s="253" t="s">
        <v>57</v>
      </c>
      <c r="M1134" s="253" t="s">
        <v>57</v>
      </c>
      <c r="N1134" s="253" t="s">
        <v>57</v>
      </c>
      <c r="O1134" s="253" t="s">
        <v>57</v>
      </c>
      <c r="P1134" s="270" t="s">
        <v>57</v>
      </c>
      <c r="Q1134" s="270" t="s">
        <v>57</v>
      </c>
      <c r="R1134" s="270" t="s">
        <v>57</v>
      </c>
      <c r="S1134" s="270" t="s">
        <v>57</v>
      </c>
      <c r="T1134" s="270" t="s">
        <v>57</v>
      </c>
      <c r="U1134" s="253" t="s">
        <v>57</v>
      </c>
      <c r="V1134" s="253" t="s">
        <v>57</v>
      </c>
      <c r="W1134" s="270" t="s">
        <v>57</v>
      </c>
      <c r="X1134" s="270" t="s">
        <v>57</v>
      </c>
      <c r="Y1134" s="270" t="s">
        <v>57</v>
      </c>
      <c r="Z1134" s="253" t="s">
        <v>6097</v>
      </c>
      <c r="AA1134" s="253" t="s">
        <v>57</v>
      </c>
      <c r="AB1134" s="253" t="s">
        <v>57</v>
      </c>
      <c r="AC1134" s="253" t="s">
        <v>57</v>
      </c>
      <c r="AD1134" s="253" t="s">
        <v>2385</v>
      </c>
      <c r="AE1134" s="253" t="s">
        <v>57</v>
      </c>
      <c r="AF1134" s="253"/>
      <c r="AG1134" s="253" t="s">
        <v>57</v>
      </c>
      <c r="AH1134" s="253" t="s">
        <v>57</v>
      </c>
      <c r="AI1134" s="253" t="s">
        <v>57</v>
      </c>
      <c r="AJ1134" s="269" t="s">
        <v>2385</v>
      </c>
      <c r="AK1134" s="253" t="s">
        <v>57</v>
      </c>
      <c r="AL1134" s="253" t="s">
        <v>57</v>
      </c>
      <c r="AM1134" s="253" t="s">
        <v>57</v>
      </c>
      <c r="AN1134" s="253" t="s">
        <v>57</v>
      </c>
      <c r="AO1134" s="264" t="s">
        <v>57</v>
      </c>
      <c r="AP1134" s="253" t="s">
        <v>6098</v>
      </c>
      <c r="AQ1134" s="253"/>
      <c r="AR1134" s="253" t="s">
        <v>57</v>
      </c>
      <c r="AS1134" s="253" t="s">
        <v>57</v>
      </c>
      <c r="AT1134" s="253" t="s">
        <v>57</v>
      </c>
      <c r="AU1134" s="220" t="str">
        <f t="shared" si="53"/>
        <v>NA</v>
      </c>
    </row>
    <row r="1135" spans="1:47">
      <c r="A1135" s="220">
        <v>1134</v>
      </c>
      <c r="B1135" s="253" t="s">
        <v>6836</v>
      </c>
      <c r="C1135" s="253" t="s">
        <v>1382</v>
      </c>
      <c r="D1135" s="253">
        <v>2024</v>
      </c>
      <c r="E1135" s="253" t="s">
        <v>824</v>
      </c>
      <c r="F1135" s="253" t="s">
        <v>6099</v>
      </c>
      <c r="G1135" s="253" t="s">
        <v>6100</v>
      </c>
      <c r="H1135" s="253" t="s">
        <v>6101</v>
      </c>
      <c r="I1135" s="253" t="s">
        <v>935</v>
      </c>
      <c r="J1135" s="253">
        <v>7</v>
      </c>
      <c r="K1135" s="253" t="s">
        <v>62</v>
      </c>
      <c r="L1135" s="253" t="s">
        <v>62</v>
      </c>
      <c r="M1135" s="253" t="s">
        <v>62</v>
      </c>
      <c r="N1135" s="253" t="s">
        <v>56</v>
      </c>
      <c r="O1135" s="253">
        <v>1</v>
      </c>
      <c r="P1135" s="270" t="s">
        <v>170</v>
      </c>
      <c r="Q1135" s="270" t="s">
        <v>6102</v>
      </c>
      <c r="R1135" s="270" t="s">
        <v>6103</v>
      </c>
      <c r="S1135" s="270" t="s">
        <v>56</v>
      </c>
      <c r="T1135" s="270" t="s">
        <v>6104</v>
      </c>
      <c r="U1135" s="253" t="s">
        <v>56</v>
      </c>
      <c r="V1135" s="253" t="s">
        <v>6105</v>
      </c>
      <c r="W1135" s="270" t="s">
        <v>56</v>
      </c>
      <c r="X1135" s="270" t="s">
        <v>6106</v>
      </c>
      <c r="Y1135" s="270" t="s">
        <v>62</v>
      </c>
      <c r="Z1135" s="258" t="s">
        <v>6107</v>
      </c>
      <c r="AA1135" s="270" t="s">
        <v>62</v>
      </c>
      <c r="AB1135" s="270" t="s">
        <v>56</v>
      </c>
      <c r="AC1135" s="270" t="s">
        <v>56</v>
      </c>
      <c r="AD1135" s="270" t="s">
        <v>984</v>
      </c>
      <c r="AE1135" s="253" t="s">
        <v>57</v>
      </c>
      <c r="AF1135" s="253"/>
      <c r="AG1135" s="253" t="s">
        <v>56</v>
      </c>
      <c r="AH1135" s="253">
        <v>341</v>
      </c>
      <c r="AI1135" s="270" t="s">
        <v>62</v>
      </c>
      <c r="AJ1135" s="270" t="s">
        <v>2385</v>
      </c>
      <c r="AK1135" s="253" t="s">
        <v>62</v>
      </c>
      <c r="AL1135" s="253" t="s">
        <v>57</v>
      </c>
      <c r="AM1135" s="253" t="s">
        <v>57</v>
      </c>
      <c r="AN1135" s="253" t="s">
        <v>57</v>
      </c>
      <c r="AO1135" s="253" t="s">
        <v>5710</v>
      </c>
      <c r="AP1135" s="253" t="s">
        <v>6108</v>
      </c>
      <c r="AQ1135" s="253">
        <v>235</v>
      </c>
      <c r="AR1135" s="253" t="s">
        <v>57</v>
      </c>
      <c r="AS1135" s="253">
        <v>283</v>
      </c>
      <c r="AT1135" s="253">
        <v>58</v>
      </c>
      <c r="AU1135" s="220" t="str">
        <f t="shared" si="53"/>
        <v>No</v>
      </c>
    </row>
    <row r="1136" spans="1:47">
      <c r="A1136" s="220">
        <v>1135</v>
      </c>
      <c r="B1136" s="253" t="s">
        <v>6836</v>
      </c>
      <c r="C1136" s="253" t="s">
        <v>1382</v>
      </c>
      <c r="D1136" s="253">
        <v>2024</v>
      </c>
      <c r="E1136" s="253" t="s">
        <v>824</v>
      </c>
      <c r="F1136" s="253" t="s">
        <v>6109</v>
      </c>
      <c r="G1136" s="253" t="s">
        <v>6110</v>
      </c>
      <c r="H1136" s="253" t="s">
        <v>6111</v>
      </c>
      <c r="I1136" s="253" t="s">
        <v>935</v>
      </c>
      <c r="J1136" s="253">
        <v>14</v>
      </c>
      <c r="K1136" s="253" t="s">
        <v>62</v>
      </c>
      <c r="L1136" s="253" t="s">
        <v>62</v>
      </c>
      <c r="M1136" s="253" t="s">
        <v>62</v>
      </c>
      <c r="N1136" s="270" t="s">
        <v>56</v>
      </c>
      <c r="O1136" s="270">
        <v>1</v>
      </c>
      <c r="P1136" s="270" t="s">
        <v>438</v>
      </c>
      <c r="Q1136" s="270" t="s">
        <v>6112</v>
      </c>
      <c r="R1136" s="270" t="s">
        <v>6113</v>
      </c>
      <c r="S1136" s="270" t="s">
        <v>56</v>
      </c>
      <c r="T1136" s="270" t="s">
        <v>6114</v>
      </c>
      <c r="U1136" s="253" t="s">
        <v>62</v>
      </c>
      <c r="V1136" s="253" t="s">
        <v>57</v>
      </c>
      <c r="W1136" s="270" t="s">
        <v>56</v>
      </c>
      <c r="X1136" s="270" t="s">
        <v>6115</v>
      </c>
      <c r="Y1136" s="270" t="s">
        <v>62</v>
      </c>
      <c r="Z1136" s="253" t="s">
        <v>6116</v>
      </c>
      <c r="AA1136" s="253" t="s">
        <v>56</v>
      </c>
      <c r="AB1136" s="253" t="s">
        <v>56</v>
      </c>
      <c r="AC1136" s="253" t="s">
        <v>56</v>
      </c>
      <c r="AD1136" s="253" t="s">
        <v>2373</v>
      </c>
      <c r="AE1136" s="253" t="s">
        <v>5503</v>
      </c>
      <c r="AF1136" s="253"/>
      <c r="AG1136" s="253" t="s">
        <v>56</v>
      </c>
      <c r="AH1136" s="253">
        <v>137</v>
      </c>
      <c r="AI1136" s="253" t="s">
        <v>56</v>
      </c>
      <c r="AJ1136" s="269" t="s">
        <v>174</v>
      </c>
      <c r="AK1136" s="253" t="s">
        <v>62</v>
      </c>
      <c r="AL1136" s="253" t="s">
        <v>57</v>
      </c>
      <c r="AM1136" s="253" t="s">
        <v>57</v>
      </c>
      <c r="AN1136" s="253" t="s">
        <v>57</v>
      </c>
      <c r="AO1136" s="253" t="s">
        <v>5768</v>
      </c>
      <c r="AP1136" s="253" t="s">
        <v>6117</v>
      </c>
      <c r="AQ1136" s="253">
        <v>411</v>
      </c>
      <c r="AR1136" s="253" t="s">
        <v>57</v>
      </c>
      <c r="AS1136" s="253">
        <v>137</v>
      </c>
      <c r="AT1136" s="253" t="s">
        <v>57</v>
      </c>
      <c r="AU1136" s="220" t="str">
        <f t="shared" si="53"/>
        <v>No</v>
      </c>
    </row>
    <row r="1137" spans="1:47">
      <c r="A1137" s="220">
        <v>1136</v>
      </c>
      <c r="B1137" s="253" t="s">
        <v>6836</v>
      </c>
      <c r="C1137" s="253" t="s">
        <v>1382</v>
      </c>
      <c r="D1137" s="253">
        <v>2024</v>
      </c>
      <c r="E1137" s="253" t="s">
        <v>824</v>
      </c>
      <c r="F1137" s="253" t="s">
        <v>696</v>
      </c>
      <c r="G1137" s="253" t="s">
        <v>6119</v>
      </c>
      <c r="H1137" s="253" t="s">
        <v>6120</v>
      </c>
      <c r="I1137" s="253" t="s">
        <v>935</v>
      </c>
      <c r="J1137" s="253">
        <v>14</v>
      </c>
      <c r="K1137" s="253" t="s">
        <v>62</v>
      </c>
      <c r="L1137" s="253" t="s">
        <v>62</v>
      </c>
      <c r="M1137" s="253" t="s">
        <v>62</v>
      </c>
      <c r="N1137" s="270" t="s">
        <v>56</v>
      </c>
      <c r="O1137" s="270">
        <v>3</v>
      </c>
      <c r="P1137" s="270" t="s">
        <v>438</v>
      </c>
      <c r="Q1137" s="270" t="s">
        <v>6121</v>
      </c>
      <c r="R1137" s="270" t="s">
        <v>6122</v>
      </c>
      <c r="S1137" s="270" t="s">
        <v>56</v>
      </c>
      <c r="T1137" s="270" t="s">
        <v>6123</v>
      </c>
      <c r="U1137" s="253" t="s">
        <v>62</v>
      </c>
      <c r="V1137" s="253" t="s">
        <v>57</v>
      </c>
      <c r="W1137" s="270" t="s">
        <v>56</v>
      </c>
      <c r="X1137" s="270" t="s">
        <v>6124</v>
      </c>
      <c r="Y1137" s="270" t="s">
        <v>62</v>
      </c>
      <c r="Z1137" s="253" t="s">
        <v>6125</v>
      </c>
      <c r="AA1137" s="253" t="s">
        <v>56</v>
      </c>
      <c r="AB1137" s="253" t="s">
        <v>56</v>
      </c>
      <c r="AC1137" s="253" t="s">
        <v>56</v>
      </c>
      <c r="AD1137" s="253" t="s">
        <v>984</v>
      </c>
      <c r="AE1137" s="253" t="s">
        <v>57</v>
      </c>
      <c r="AF1137" s="253"/>
      <c r="AG1137" s="253" t="s">
        <v>56</v>
      </c>
      <c r="AH1137" s="253">
        <v>1132</v>
      </c>
      <c r="AI1137" s="270" t="s">
        <v>56</v>
      </c>
      <c r="AJ1137" s="270" t="s">
        <v>4436</v>
      </c>
      <c r="AK1137" s="253" t="s">
        <v>62</v>
      </c>
      <c r="AL1137" s="253" t="s">
        <v>57</v>
      </c>
      <c r="AM1137" s="253" t="s">
        <v>57</v>
      </c>
      <c r="AN1137" s="253" t="s">
        <v>57</v>
      </c>
      <c r="AO1137" s="253" t="s">
        <v>5495</v>
      </c>
      <c r="AP1137" s="253" t="s">
        <v>6126</v>
      </c>
      <c r="AQ1137" s="253">
        <v>217</v>
      </c>
      <c r="AR1137" s="253" t="s">
        <v>57</v>
      </c>
      <c r="AS1137" s="253" t="s">
        <v>57</v>
      </c>
      <c r="AT1137" s="253">
        <v>1132</v>
      </c>
      <c r="AU1137" s="220" t="str">
        <f t="shared" si="53"/>
        <v>No</v>
      </c>
    </row>
    <row r="1138" spans="1:47">
      <c r="A1138" s="220">
        <v>1137</v>
      </c>
      <c r="B1138" s="253" t="s">
        <v>6836</v>
      </c>
      <c r="C1138" s="253" t="s">
        <v>1382</v>
      </c>
      <c r="D1138" s="253">
        <v>2024</v>
      </c>
      <c r="E1138" s="253" t="s">
        <v>824</v>
      </c>
      <c r="F1138" s="253" t="s">
        <v>2737</v>
      </c>
      <c r="G1138" s="253" t="s">
        <v>6128</v>
      </c>
      <c r="H1138" s="253" t="s">
        <v>6129</v>
      </c>
      <c r="I1138" s="253" t="s">
        <v>935</v>
      </c>
      <c r="J1138" s="253">
        <v>14</v>
      </c>
      <c r="K1138" s="253" t="s">
        <v>62</v>
      </c>
      <c r="L1138" s="253" t="s">
        <v>62</v>
      </c>
      <c r="M1138" s="253" t="s">
        <v>62</v>
      </c>
      <c r="N1138" s="270" t="s">
        <v>56</v>
      </c>
      <c r="O1138" s="270">
        <v>1</v>
      </c>
      <c r="P1138" s="270" t="s">
        <v>170</v>
      </c>
      <c r="Q1138" s="270" t="s">
        <v>6130</v>
      </c>
      <c r="R1138" s="270" t="s">
        <v>6131</v>
      </c>
      <c r="S1138" s="270" t="s">
        <v>56</v>
      </c>
      <c r="T1138" s="270" t="s">
        <v>6132</v>
      </c>
      <c r="U1138" s="253" t="s">
        <v>62</v>
      </c>
      <c r="V1138" s="253" t="s">
        <v>57</v>
      </c>
      <c r="W1138" s="270" t="s">
        <v>56</v>
      </c>
      <c r="X1138" s="270" t="s">
        <v>6133</v>
      </c>
      <c r="Y1138" s="270" t="s">
        <v>62</v>
      </c>
      <c r="Z1138" s="253" t="s">
        <v>6128</v>
      </c>
      <c r="AA1138" s="253" t="s">
        <v>56</v>
      </c>
      <c r="AB1138" s="253" t="s">
        <v>56</v>
      </c>
      <c r="AC1138" s="253" t="s">
        <v>56</v>
      </c>
      <c r="AD1138" s="253" t="s">
        <v>962</v>
      </c>
      <c r="AE1138" s="253" t="s">
        <v>5503</v>
      </c>
      <c r="AF1138" s="253"/>
      <c r="AG1138" s="253" t="s">
        <v>56</v>
      </c>
      <c r="AH1138" s="253">
        <v>3618</v>
      </c>
      <c r="AI1138" s="253" t="s">
        <v>62</v>
      </c>
      <c r="AJ1138" s="269" t="s">
        <v>2385</v>
      </c>
      <c r="AK1138" s="253" t="s">
        <v>62</v>
      </c>
      <c r="AL1138" s="253" t="s">
        <v>57</v>
      </c>
      <c r="AM1138" s="253" t="s">
        <v>57</v>
      </c>
      <c r="AN1138" s="253" t="s">
        <v>57</v>
      </c>
      <c r="AO1138" s="264" t="s">
        <v>835</v>
      </c>
      <c r="AP1138" s="253" t="s">
        <v>5192</v>
      </c>
      <c r="AQ1138" s="253">
        <v>292</v>
      </c>
      <c r="AR1138" s="253" t="s">
        <v>57</v>
      </c>
      <c r="AS1138" s="253">
        <v>555</v>
      </c>
      <c r="AT1138" s="253">
        <v>3063</v>
      </c>
      <c r="AU1138" s="220" t="str">
        <f t="shared" si="53"/>
        <v>No</v>
      </c>
    </row>
    <row r="1139" spans="1:47">
      <c r="A1139" s="220">
        <v>1138</v>
      </c>
      <c r="B1139" s="253" t="s">
        <v>6836</v>
      </c>
      <c r="C1139" s="253" t="s">
        <v>1382</v>
      </c>
      <c r="D1139" s="253">
        <v>2024</v>
      </c>
      <c r="E1139" s="253" t="s">
        <v>824</v>
      </c>
      <c r="F1139" s="253" t="s">
        <v>6134</v>
      </c>
      <c r="G1139" s="253" t="s">
        <v>6135</v>
      </c>
      <c r="H1139" s="253" t="s">
        <v>6136</v>
      </c>
      <c r="I1139" s="253" t="s">
        <v>935</v>
      </c>
      <c r="J1139" s="253">
        <v>14</v>
      </c>
      <c r="K1139" s="253" t="s">
        <v>62</v>
      </c>
      <c r="L1139" s="253" t="s">
        <v>62</v>
      </c>
      <c r="M1139" s="253" t="s">
        <v>62</v>
      </c>
      <c r="N1139" s="270" t="s">
        <v>62</v>
      </c>
      <c r="O1139" s="270" t="s">
        <v>57</v>
      </c>
      <c r="P1139" s="270" t="s">
        <v>57</v>
      </c>
      <c r="Q1139" s="270" t="s">
        <v>57</v>
      </c>
      <c r="R1139" s="270" t="s">
        <v>57</v>
      </c>
      <c r="S1139" s="270" t="s">
        <v>56</v>
      </c>
      <c r="T1139" s="270" t="s">
        <v>6137</v>
      </c>
      <c r="U1139" s="253" t="s">
        <v>62</v>
      </c>
      <c r="V1139" s="253" t="s">
        <v>6138</v>
      </c>
      <c r="W1139" s="270" t="s">
        <v>56</v>
      </c>
      <c r="X1139" s="270" t="s">
        <v>6139</v>
      </c>
      <c r="Y1139" s="270" t="s">
        <v>56</v>
      </c>
      <c r="Z1139" s="253" t="s">
        <v>6140</v>
      </c>
      <c r="AA1139" s="253" t="s">
        <v>62</v>
      </c>
      <c r="AB1139" s="253" t="s">
        <v>56</v>
      </c>
      <c r="AC1139" s="253" t="s">
        <v>56</v>
      </c>
      <c r="AD1139" s="253" t="s">
        <v>984</v>
      </c>
      <c r="AE1139" s="253" t="s">
        <v>57</v>
      </c>
      <c r="AF1139" s="253"/>
      <c r="AG1139" s="253" t="s">
        <v>56</v>
      </c>
      <c r="AH1139" s="270">
        <v>87</v>
      </c>
      <c r="AI1139" s="270" t="s">
        <v>56</v>
      </c>
      <c r="AJ1139" s="270" t="s">
        <v>4435</v>
      </c>
      <c r="AK1139" s="253" t="s">
        <v>62</v>
      </c>
      <c r="AL1139" s="253" t="s">
        <v>57</v>
      </c>
      <c r="AM1139" s="253" t="s">
        <v>57</v>
      </c>
      <c r="AN1139" s="253" t="s">
        <v>57</v>
      </c>
      <c r="AO1139" s="264" t="s">
        <v>2097</v>
      </c>
      <c r="AP1139" s="253" t="s">
        <v>5937</v>
      </c>
      <c r="AQ1139" s="253">
        <v>312</v>
      </c>
      <c r="AR1139" s="253" t="s">
        <v>57</v>
      </c>
      <c r="AS1139" s="270">
        <v>10</v>
      </c>
      <c r="AT1139" s="270">
        <v>77</v>
      </c>
      <c r="AU1139" s="220" t="str">
        <f t="shared" si="53"/>
        <v>No</v>
      </c>
    </row>
    <row r="1140" spans="1:47">
      <c r="A1140" s="220">
        <v>1139</v>
      </c>
      <c r="B1140" s="253" t="s">
        <v>6836</v>
      </c>
      <c r="C1140" s="253" t="s">
        <v>1382</v>
      </c>
      <c r="D1140" s="253">
        <v>2024</v>
      </c>
      <c r="E1140" s="253" t="s">
        <v>824</v>
      </c>
      <c r="F1140" s="253" t="s">
        <v>6142</v>
      </c>
      <c r="G1140" s="253" t="s">
        <v>6143</v>
      </c>
      <c r="H1140" s="253" t="s">
        <v>6144</v>
      </c>
      <c r="I1140" s="253" t="s">
        <v>929</v>
      </c>
      <c r="J1140" s="253">
        <v>15</v>
      </c>
      <c r="K1140" s="253" t="s">
        <v>56</v>
      </c>
      <c r="L1140" s="253" t="s">
        <v>62</v>
      </c>
      <c r="M1140" s="253" t="s">
        <v>57</v>
      </c>
      <c r="N1140" s="270" t="s">
        <v>57</v>
      </c>
      <c r="O1140" s="270" t="s">
        <v>57</v>
      </c>
      <c r="P1140" s="270" t="s">
        <v>57</v>
      </c>
      <c r="Q1140" s="270" t="s">
        <v>57</v>
      </c>
      <c r="R1140" s="270" t="s">
        <v>57</v>
      </c>
      <c r="S1140" s="270" t="s">
        <v>57</v>
      </c>
      <c r="T1140" s="270" t="s">
        <v>57</v>
      </c>
      <c r="U1140" s="253" t="s">
        <v>57</v>
      </c>
      <c r="V1140" s="253" t="s">
        <v>57</v>
      </c>
      <c r="W1140" s="270" t="s">
        <v>57</v>
      </c>
      <c r="X1140" s="270" t="s">
        <v>57</v>
      </c>
      <c r="Y1140" s="270" t="s">
        <v>57</v>
      </c>
      <c r="Z1140" s="253" t="s">
        <v>6145</v>
      </c>
      <c r="AA1140" s="253" t="s">
        <v>57</v>
      </c>
      <c r="AB1140" s="253" t="s">
        <v>57</v>
      </c>
      <c r="AC1140" s="253" t="s">
        <v>57</v>
      </c>
      <c r="AD1140" s="253" t="s">
        <v>2385</v>
      </c>
      <c r="AE1140" s="253" t="s">
        <v>57</v>
      </c>
      <c r="AF1140" s="253"/>
      <c r="AG1140" s="253" t="s">
        <v>57</v>
      </c>
      <c r="AH1140" s="253" t="s">
        <v>57</v>
      </c>
      <c r="AI1140" s="253" t="s">
        <v>57</v>
      </c>
      <c r="AJ1140" s="269" t="s">
        <v>2385</v>
      </c>
      <c r="AK1140" s="253" t="s">
        <v>57</v>
      </c>
      <c r="AL1140" s="253" t="s">
        <v>57</v>
      </c>
      <c r="AM1140" s="253" t="s">
        <v>57</v>
      </c>
      <c r="AN1140" s="253" t="s">
        <v>57</v>
      </c>
      <c r="AO1140" s="253" t="s">
        <v>235</v>
      </c>
      <c r="AP1140" s="253" t="s">
        <v>6073</v>
      </c>
      <c r="AQ1140" s="253">
        <v>469</v>
      </c>
      <c r="AR1140" s="253" t="s">
        <v>57</v>
      </c>
      <c r="AS1140" s="253" t="s">
        <v>57</v>
      </c>
      <c r="AT1140" s="253" t="s">
        <v>57</v>
      </c>
      <c r="AU1140" s="220" t="str">
        <f t="shared" si="53"/>
        <v>NA</v>
      </c>
    </row>
    <row r="1141" spans="1:47">
      <c r="A1141" s="220">
        <v>1140</v>
      </c>
      <c r="B1141" s="253" t="s">
        <v>6836</v>
      </c>
      <c r="C1141" s="253" t="s">
        <v>1382</v>
      </c>
      <c r="D1141" s="253">
        <v>2024</v>
      </c>
      <c r="E1141" s="253" t="s">
        <v>824</v>
      </c>
      <c r="F1141" s="253" t="s">
        <v>6146</v>
      </c>
      <c r="G1141" s="253" t="s">
        <v>6147</v>
      </c>
      <c r="H1141" s="253" t="s">
        <v>6148</v>
      </c>
      <c r="I1141" s="253" t="s">
        <v>935</v>
      </c>
      <c r="J1141" s="253">
        <v>15</v>
      </c>
      <c r="K1141" s="253" t="s">
        <v>62</v>
      </c>
      <c r="L1141" s="253" t="s">
        <v>62</v>
      </c>
      <c r="M1141" s="253" t="s">
        <v>62</v>
      </c>
      <c r="N1141" s="270" t="s">
        <v>56</v>
      </c>
      <c r="O1141" s="270">
        <v>2</v>
      </c>
      <c r="P1141" s="270" t="s">
        <v>170</v>
      </c>
      <c r="Q1141" s="270" t="s">
        <v>6149</v>
      </c>
      <c r="R1141" s="270" t="s">
        <v>6150</v>
      </c>
      <c r="S1141" s="270" t="s">
        <v>56</v>
      </c>
      <c r="T1141" s="270" t="s">
        <v>6151</v>
      </c>
      <c r="U1141" s="253" t="s">
        <v>62</v>
      </c>
      <c r="V1141" s="253" t="s">
        <v>57</v>
      </c>
      <c r="W1141" s="270" t="s">
        <v>56</v>
      </c>
      <c r="X1141" s="270" t="s">
        <v>6152</v>
      </c>
      <c r="Y1141" s="270" t="s">
        <v>56</v>
      </c>
      <c r="Z1141" s="253" t="s">
        <v>6153</v>
      </c>
      <c r="AA1141" s="253" t="s">
        <v>56</v>
      </c>
      <c r="AB1141" s="253" t="s">
        <v>56</v>
      </c>
      <c r="AC1141" s="253" t="s">
        <v>56</v>
      </c>
      <c r="AD1141" s="270" t="s">
        <v>984</v>
      </c>
      <c r="AE1141" s="270" t="s">
        <v>57</v>
      </c>
      <c r="AF1141" s="253"/>
      <c r="AG1141" s="253" t="s">
        <v>56</v>
      </c>
      <c r="AH1141" s="253">
        <v>12860</v>
      </c>
      <c r="AI1141" s="253" t="s">
        <v>62</v>
      </c>
      <c r="AJ1141" s="269" t="s">
        <v>2385</v>
      </c>
      <c r="AK1141" s="253" t="s">
        <v>56</v>
      </c>
      <c r="AL1141" s="253" t="s">
        <v>2367</v>
      </c>
      <c r="AM1141" s="253" t="s">
        <v>6154</v>
      </c>
      <c r="AN1141" s="253" t="s">
        <v>6155</v>
      </c>
      <c r="AO1141" s="253" t="s">
        <v>6156</v>
      </c>
      <c r="AP1141" s="253" t="s">
        <v>5902</v>
      </c>
      <c r="AQ1141" s="253">
        <v>271</v>
      </c>
      <c r="AR1141" s="253">
        <v>103</v>
      </c>
      <c r="AS1141" s="253">
        <v>6178</v>
      </c>
      <c r="AT1141" s="253">
        <v>6682</v>
      </c>
      <c r="AU1141" s="220" t="str">
        <f t="shared" si="53"/>
        <v>No</v>
      </c>
    </row>
    <row r="1142" spans="1:47">
      <c r="A1142" s="220">
        <v>1141</v>
      </c>
      <c r="B1142" s="253" t="s">
        <v>6836</v>
      </c>
      <c r="C1142" s="253" t="s">
        <v>1382</v>
      </c>
      <c r="D1142" s="253">
        <v>2024</v>
      </c>
      <c r="E1142" s="253" t="s">
        <v>824</v>
      </c>
      <c r="F1142" s="253" t="s">
        <v>6157</v>
      </c>
      <c r="G1142" s="253" t="s">
        <v>6158</v>
      </c>
      <c r="H1142" s="253" t="s">
        <v>6159</v>
      </c>
      <c r="I1142" s="253" t="s">
        <v>935</v>
      </c>
      <c r="J1142" s="253">
        <v>19</v>
      </c>
      <c r="K1142" s="253" t="s">
        <v>62</v>
      </c>
      <c r="L1142" s="253" t="s">
        <v>62</v>
      </c>
      <c r="M1142" s="253" t="s">
        <v>62</v>
      </c>
      <c r="N1142" s="270" t="s">
        <v>56</v>
      </c>
      <c r="O1142" s="270">
        <v>1</v>
      </c>
      <c r="P1142" s="270" t="s">
        <v>438</v>
      </c>
      <c r="Q1142" s="270" t="s">
        <v>6160</v>
      </c>
      <c r="R1142" s="270" t="s">
        <v>6161</v>
      </c>
      <c r="S1142" s="270" t="s">
        <v>56</v>
      </c>
      <c r="T1142" s="270" t="s">
        <v>6162</v>
      </c>
      <c r="U1142" s="253" t="s">
        <v>62</v>
      </c>
      <c r="V1142" s="253" t="s">
        <v>57</v>
      </c>
      <c r="W1142" s="270" t="s">
        <v>56</v>
      </c>
      <c r="X1142" s="270" t="s">
        <v>6163</v>
      </c>
      <c r="Y1142" s="270" t="s">
        <v>62</v>
      </c>
      <c r="Z1142" s="253" t="s">
        <v>6164</v>
      </c>
      <c r="AA1142" s="253" t="s">
        <v>62</v>
      </c>
      <c r="AB1142" s="253" t="s">
        <v>56</v>
      </c>
      <c r="AC1142" s="253" t="s">
        <v>56</v>
      </c>
      <c r="AD1142" s="253" t="s">
        <v>984</v>
      </c>
      <c r="AE1142" s="253" t="s">
        <v>57</v>
      </c>
      <c r="AF1142" s="253"/>
      <c r="AG1142" s="253" t="s">
        <v>56</v>
      </c>
      <c r="AH1142" s="253">
        <v>186</v>
      </c>
      <c r="AI1142" s="253" t="s">
        <v>62</v>
      </c>
      <c r="AJ1142" s="269" t="s">
        <v>2385</v>
      </c>
      <c r="AK1142" s="253" t="s">
        <v>62</v>
      </c>
      <c r="AL1142" s="253" t="s">
        <v>57</v>
      </c>
      <c r="AM1142" s="253" t="s">
        <v>57</v>
      </c>
      <c r="AN1142" s="253" t="s">
        <v>57</v>
      </c>
      <c r="AO1142" s="253" t="s">
        <v>5950</v>
      </c>
      <c r="AP1142" s="253" t="s">
        <v>6126</v>
      </c>
      <c r="AQ1142" s="253">
        <v>367</v>
      </c>
      <c r="AR1142" s="253" t="s">
        <v>57</v>
      </c>
      <c r="AS1142" s="253">
        <v>82</v>
      </c>
      <c r="AT1142" s="253">
        <v>104</v>
      </c>
      <c r="AU1142" s="220" t="str">
        <f t="shared" si="53"/>
        <v>No</v>
      </c>
    </row>
    <row r="1143" spans="1:47">
      <c r="A1143" s="220">
        <v>1142</v>
      </c>
      <c r="B1143" s="253" t="s">
        <v>6836</v>
      </c>
      <c r="C1143" s="253" t="s">
        <v>1382</v>
      </c>
      <c r="D1143" s="253">
        <v>2024</v>
      </c>
      <c r="E1143" s="253" t="s">
        <v>824</v>
      </c>
      <c r="F1143" s="253" t="s">
        <v>57</v>
      </c>
      <c r="G1143" s="253" t="s">
        <v>6165</v>
      </c>
      <c r="H1143" s="261" t="s">
        <v>6166</v>
      </c>
      <c r="I1143" s="253" t="s">
        <v>2597</v>
      </c>
      <c r="J1143" s="253">
        <v>25</v>
      </c>
      <c r="K1143" s="253" t="s">
        <v>57</v>
      </c>
      <c r="L1143" s="253" t="s">
        <v>57</v>
      </c>
      <c r="M1143" s="253" t="s">
        <v>57</v>
      </c>
      <c r="N1143" s="270" t="s">
        <v>57</v>
      </c>
      <c r="O1143" s="270" t="s">
        <v>57</v>
      </c>
      <c r="P1143" s="270" t="s">
        <v>57</v>
      </c>
      <c r="Q1143" s="270" t="s">
        <v>57</v>
      </c>
      <c r="R1143" s="270" t="s">
        <v>57</v>
      </c>
      <c r="S1143" s="270" t="s">
        <v>57</v>
      </c>
      <c r="T1143" s="270" t="s">
        <v>57</v>
      </c>
      <c r="U1143" s="253" t="s">
        <v>57</v>
      </c>
      <c r="V1143" s="253" t="s">
        <v>57</v>
      </c>
      <c r="W1143" s="253" t="s">
        <v>57</v>
      </c>
      <c r="X1143" s="253" t="s">
        <v>57</v>
      </c>
      <c r="Y1143" s="253" t="s">
        <v>57</v>
      </c>
      <c r="Z1143" s="253" t="s">
        <v>57</v>
      </c>
      <c r="AA1143" s="253" t="s">
        <v>57</v>
      </c>
      <c r="AB1143" s="253" t="s">
        <v>57</v>
      </c>
      <c r="AC1143" s="253" t="s">
        <v>57</v>
      </c>
      <c r="AD1143" s="253" t="s">
        <v>2385</v>
      </c>
      <c r="AE1143" s="253" t="s">
        <v>57</v>
      </c>
      <c r="AF1143" s="253"/>
      <c r="AG1143" s="253" t="s">
        <v>57</v>
      </c>
      <c r="AH1143" s="253" t="s">
        <v>57</v>
      </c>
      <c r="AI1143" s="253" t="s">
        <v>57</v>
      </c>
      <c r="AJ1143" s="269" t="s">
        <v>2385</v>
      </c>
      <c r="AK1143" s="253" t="s">
        <v>57</v>
      </c>
      <c r="AL1143" s="253" t="s">
        <v>57</v>
      </c>
      <c r="AM1143" s="253" t="s">
        <v>57</v>
      </c>
      <c r="AN1143" s="253" t="s">
        <v>57</v>
      </c>
      <c r="AO1143" s="253" t="s">
        <v>57</v>
      </c>
      <c r="AP1143" s="253" t="s">
        <v>6167</v>
      </c>
      <c r="AQ1143" s="253" t="s">
        <v>57</v>
      </c>
      <c r="AR1143" s="253" t="s">
        <v>57</v>
      </c>
      <c r="AS1143" s="253" t="s">
        <v>57</v>
      </c>
      <c r="AT1143" s="253" t="s">
        <v>57</v>
      </c>
      <c r="AU1143" s="220" t="str">
        <f t="shared" si="53"/>
        <v>NA</v>
      </c>
    </row>
    <row r="1144" spans="1:47">
      <c r="A1144" s="220">
        <v>1143</v>
      </c>
      <c r="B1144" s="253" t="s">
        <v>6836</v>
      </c>
      <c r="C1144" s="253" t="s">
        <v>1382</v>
      </c>
      <c r="D1144" s="253">
        <v>2024</v>
      </c>
      <c r="E1144" s="253" t="s">
        <v>512</v>
      </c>
      <c r="F1144" s="253" t="s">
        <v>5238</v>
      </c>
      <c r="G1144" s="253" t="s">
        <v>6168</v>
      </c>
      <c r="H1144" s="253" t="s">
        <v>6169</v>
      </c>
      <c r="I1144" s="253" t="s">
        <v>926</v>
      </c>
      <c r="J1144" s="253">
        <v>25</v>
      </c>
      <c r="K1144" s="253" t="s">
        <v>57</v>
      </c>
      <c r="L1144" s="253" t="s">
        <v>57</v>
      </c>
      <c r="M1144" s="253" t="s">
        <v>57</v>
      </c>
      <c r="N1144" s="253" t="s">
        <v>57</v>
      </c>
      <c r="O1144" s="253" t="s">
        <v>57</v>
      </c>
      <c r="P1144" s="253" t="s">
        <v>57</v>
      </c>
      <c r="Q1144" s="253" t="s">
        <v>57</v>
      </c>
      <c r="R1144" s="253" t="s">
        <v>57</v>
      </c>
      <c r="S1144" s="270" t="s">
        <v>57</v>
      </c>
      <c r="T1144" s="270" t="s">
        <v>57</v>
      </c>
      <c r="U1144" s="253" t="s">
        <v>57</v>
      </c>
      <c r="V1144" s="253" t="s">
        <v>57</v>
      </c>
      <c r="W1144" s="253" t="s">
        <v>57</v>
      </c>
      <c r="X1144" s="253" t="s">
        <v>57</v>
      </c>
      <c r="Y1144" s="253" t="s">
        <v>57</v>
      </c>
      <c r="Z1144" s="253" t="s">
        <v>6097</v>
      </c>
      <c r="AA1144" s="253" t="s">
        <v>57</v>
      </c>
      <c r="AB1144" s="253" t="s">
        <v>57</v>
      </c>
      <c r="AC1144" s="253" t="s">
        <v>57</v>
      </c>
      <c r="AD1144" s="253" t="s">
        <v>2385</v>
      </c>
      <c r="AE1144" s="253" t="s">
        <v>57</v>
      </c>
      <c r="AF1144" s="253"/>
      <c r="AG1144" s="253" t="s">
        <v>57</v>
      </c>
      <c r="AH1144" s="253" t="s">
        <v>57</v>
      </c>
      <c r="AI1144" s="253" t="s">
        <v>57</v>
      </c>
      <c r="AJ1144" s="269" t="s">
        <v>2385</v>
      </c>
      <c r="AK1144" s="253" t="s">
        <v>57</v>
      </c>
      <c r="AL1144" s="253" t="s">
        <v>57</v>
      </c>
      <c r="AM1144" s="253" t="s">
        <v>57</v>
      </c>
      <c r="AN1144" s="253" t="s">
        <v>57</v>
      </c>
      <c r="AO1144" s="253" t="s">
        <v>6170</v>
      </c>
      <c r="AP1144" s="264" t="s">
        <v>6171</v>
      </c>
      <c r="AQ1144" s="253">
        <v>16</v>
      </c>
      <c r="AR1144" s="253" t="s">
        <v>57</v>
      </c>
      <c r="AS1144" s="253" t="s">
        <v>57</v>
      </c>
      <c r="AT1144" s="253" t="s">
        <v>57</v>
      </c>
      <c r="AU1144" s="220" t="str">
        <f t="shared" si="53"/>
        <v>NA</v>
      </c>
    </row>
    <row r="1145" spans="1:47">
      <c r="A1145" s="220">
        <v>1144</v>
      </c>
      <c r="B1145" s="253" t="s">
        <v>6836</v>
      </c>
      <c r="C1145" s="253" t="s">
        <v>1382</v>
      </c>
      <c r="D1145" s="253">
        <v>2024</v>
      </c>
      <c r="E1145" s="253" t="s">
        <v>512</v>
      </c>
      <c r="F1145" s="253" t="s">
        <v>6172</v>
      </c>
      <c r="G1145" s="253" t="s">
        <v>6173</v>
      </c>
      <c r="H1145" s="253" t="s">
        <v>6174</v>
      </c>
      <c r="I1145" s="253" t="s">
        <v>975</v>
      </c>
      <c r="J1145" s="253">
        <v>25</v>
      </c>
      <c r="K1145" s="253" t="s">
        <v>57</v>
      </c>
      <c r="L1145" s="253" t="s">
        <v>57</v>
      </c>
      <c r="M1145" s="253" t="s">
        <v>57</v>
      </c>
      <c r="N1145" s="253" t="s">
        <v>57</v>
      </c>
      <c r="O1145" s="253" t="s">
        <v>57</v>
      </c>
      <c r="P1145" s="253" t="s">
        <v>57</v>
      </c>
      <c r="Q1145" s="253" t="s">
        <v>57</v>
      </c>
      <c r="R1145" s="253" t="s">
        <v>57</v>
      </c>
      <c r="S1145" s="270" t="s">
        <v>57</v>
      </c>
      <c r="T1145" s="270" t="s">
        <v>57</v>
      </c>
      <c r="U1145" s="253" t="s">
        <v>57</v>
      </c>
      <c r="V1145" s="253" t="s">
        <v>57</v>
      </c>
      <c r="W1145" s="253" t="s">
        <v>57</v>
      </c>
      <c r="X1145" s="253" t="s">
        <v>57</v>
      </c>
      <c r="Y1145" s="253" t="s">
        <v>57</v>
      </c>
      <c r="Z1145" s="253" t="s">
        <v>6175</v>
      </c>
      <c r="AA1145" s="253" t="s">
        <v>57</v>
      </c>
      <c r="AB1145" s="253" t="s">
        <v>57</v>
      </c>
      <c r="AC1145" s="253" t="s">
        <v>57</v>
      </c>
      <c r="AD1145" s="253" t="s">
        <v>2385</v>
      </c>
      <c r="AE1145" s="253" t="s">
        <v>57</v>
      </c>
      <c r="AF1145" s="253"/>
      <c r="AG1145" s="253" t="s">
        <v>57</v>
      </c>
      <c r="AH1145" s="253" t="s">
        <v>57</v>
      </c>
      <c r="AI1145" s="253" t="s">
        <v>57</v>
      </c>
      <c r="AJ1145" s="269" t="s">
        <v>2385</v>
      </c>
      <c r="AK1145" s="253" t="s">
        <v>57</v>
      </c>
      <c r="AL1145" s="253" t="s">
        <v>57</v>
      </c>
      <c r="AM1145" s="253" t="s">
        <v>57</v>
      </c>
      <c r="AN1145" s="253" t="s">
        <v>57</v>
      </c>
      <c r="AO1145" s="253" t="s">
        <v>5103</v>
      </c>
      <c r="AP1145" s="264" t="s">
        <v>6176</v>
      </c>
      <c r="AQ1145" s="253">
        <v>214</v>
      </c>
      <c r="AR1145" s="253" t="s">
        <v>57</v>
      </c>
      <c r="AS1145" s="253" t="s">
        <v>57</v>
      </c>
      <c r="AT1145" s="253" t="s">
        <v>57</v>
      </c>
      <c r="AU1145" s="220" t="str">
        <f t="shared" si="53"/>
        <v>NA</v>
      </c>
    </row>
    <row r="1146" spans="1:47">
      <c r="A1146" s="220">
        <v>1145</v>
      </c>
      <c r="B1146" s="253" t="s">
        <v>6836</v>
      </c>
      <c r="C1146" s="253" t="s">
        <v>1382</v>
      </c>
      <c r="D1146" s="253">
        <v>2024</v>
      </c>
      <c r="E1146" s="253" t="s">
        <v>512</v>
      </c>
      <c r="F1146" s="253" t="s">
        <v>551</v>
      </c>
      <c r="G1146" s="258" t="s">
        <v>6177</v>
      </c>
      <c r="H1146" s="253" t="s">
        <v>6178</v>
      </c>
      <c r="I1146" s="253" t="s">
        <v>1181</v>
      </c>
      <c r="J1146" s="253">
        <v>3</v>
      </c>
      <c r="K1146" s="253" t="s">
        <v>57</v>
      </c>
      <c r="L1146" s="253" t="s">
        <v>57</v>
      </c>
      <c r="M1146" s="253" t="s">
        <v>57</v>
      </c>
      <c r="N1146" s="253" t="s">
        <v>57</v>
      </c>
      <c r="O1146" s="253" t="s">
        <v>57</v>
      </c>
      <c r="P1146" s="253" t="s">
        <v>57</v>
      </c>
      <c r="Q1146" s="253" t="s">
        <v>57</v>
      </c>
      <c r="R1146" s="253" t="s">
        <v>57</v>
      </c>
      <c r="S1146" s="270" t="s">
        <v>57</v>
      </c>
      <c r="T1146" s="270" t="s">
        <v>57</v>
      </c>
      <c r="U1146" s="253" t="s">
        <v>57</v>
      </c>
      <c r="V1146" s="253" t="s">
        <v>57</v>
      </c>
      <c r="W1146" s="253" t="s">
        <v>57</v>
      </c>
      <c r="X1146" s="253" t="s">
        <v>57</v>
      </c>
      <c r="Y1146" s="253" t="s">
        <v>57</v>
      </c>
      <c r="Z1146" s="253" t="s">
        <v>6179</v>
      </c>
      <c r="AA1146" s="253" t="s">
        <v>57</v>
      </c>
      <c r="AB1146" s="253" t="s">
        <v>57</v>
      </c>
      <c r="AC1146" s="253" t="s">
        <v>57</v>
      </c>
      <c r="AD1146" s="253" t="s">
        <v>2385</v>
      </c>
      <c r="AE1146" s="253" t="s">
        <v>57</v>
      </c>
      <c r="AF1146" s="253"/>
      <c r="AG1146" s="253" t="s">
        <v>57</v>
      </c>
      <c r="AH1146" s="253" t="s">
        <v>57</v>
      </c>
      <c r="AI1146" s="253" t="s">
        <v>57</v>
      </c>
      <c r="AJ1146" s="269" t="s">
        <v>2385</v>
      </c>
      <c r="AK1146" s="253" t="s">
        <v>57</v>
      </c>
      <c r="AL1146" s="253" t="s">
        <v>57</v>
      </c>
      <c r="AM1146" s="253" t="s">
        <v>57</v>
      </c>
      <c r="AN1146" s="253" t="s">
        <v>57</v>
      </c>
      <c r="AO1146" s="253" t="s">
        <v>1558</v>
      </c>
      <c r="AP1146" s="264" t="s">
        <v>6180</v>
      </c>
      <c r="AQ1146" s="253">
        <v>622</v>
      </c>
      <c r="AR1146" s="253" t="s">
        <v>57</v>
      </c>
      <c r="AS1146" s="253" t="s">
        <v>57</v>
      </c>
      <c r="AT1146" s="253" t="s">
        <v>57</v>
      </c>
      <c r="AU1146" s="220" t="str">
        <f t="shared" si="53"/>
        <v>NA</v>
      </c>
    </row>
    <row r="1147" spans="1:47">
      <c r="A1147" s="220">
        <v>1146</v>
      </c>
      <c r="B1147" s="253" t="s">
        <v>6836</v>
      </c>
      <c r="C1147" s="253" t="s">
        <v>1382</v>
      </c>
      <c r="D1147" s="253">
        <v>2024</v>
      </c>
      <c r="E1147" s="253" t="s">
        <v>512</v>
      </c>
      <c r="F1147" s="253" t="s">
        <v>6181</v>
      </c>
      <c r="G1147" s="253" t="s">
        <v>6182</v>
      </c>
      <c r="H1147" s="253" t="s">
        <v>6183</v>
      </c>
      <c r="I1147" s="253" t="s">
        <v>926</v>
      </c>
      <c r="J1147" s="253">
        <v>6</v>
      </c>
      <c r="K1147" s="253" t="s">
        <v>57</v>
      </c>
      <c r="L1147" s="253" t="s">
        <v>57</v>
      </c>
      <c r="M1147" s="253" t="s">
        <v>57</v>
      </c>
      <c r="N1147" s="253" t="s">
        <v>57</v>
      </c>
      <c r="O1147" s="253" t="s">
        <v>57</v>
      </c>
      <c r="P1147" s="253" t="s">
        <v>57</v>
      </c>
      <c r="Q1147" s="253" t="s">
        <v>57</v>
      </c>
      <c r="R1147" s="253" t="s">
        <v>57</v>
      </c>
      <c r="S1147" s="270" t="s">
        <v>57</v>
      </c>
      <c r="T1147" s="270" t="s">
        <v>57</v>
      </c>
      <c r="U1147" s="253" t="s">
        <v>57</v>
      </c>
      <c r="V1147" s="253" t="s">
        <v>57</v>
      </c>
      <c r="W1147" s="253" t="s">
        <v>57</v>
      </c>
      <c r="X1147" s="253" t="s">
        <v>57</v>
      </c>
      <c r="Y1147" s="253" t="s">
        <v>57</v>
      </c>
      <c r="Z1147" s="253" t="s">
        <v>6184</v>
      </c>
      <c r="AA1147" s="253" t="s">
        <v>57</v>
      </c>
      <c r="AB1147" s="253" t="s">
        <v>57</v>
      </c>
      <c r="AC1147" s="253" t="s">
        <v>57</v>
      </c>
      <c r="AD1147" s="253" t="s">
        <v>2385</v>
      </c>
      <c r="AE1147" s="253" t="s">
        <v>57</v>
      </c>
      <c r="AF1147" s="253"/>
      <c r="AG1147" s="253" t="s">
        <v>57</v>
      </c>
      <c r="AH1147" s="253" t="s">
        <v>57</v>
      </c>
      <c r="AI1147" s="253" t="s">
        <v>57</v>
      </c>
      <c r="AJ1147" s="269" t="s">
        <v>2385</v>
      </c>
      <c r="AK1147" s="253" t="s">
        <v>57</v>
      </c>
      <c r="AL1147" s="253" t="s">
        <v>57</v>
      </c>
      <c r="AM1147" s="253" t="s">
        <v>57</v>
      </c>
      <c r="AN1147" s="253" t="s">
        <v>57</v>
      </c>
      <c r="AO1147" s="264" t="s">
        <v>6185</v>
      </c>
      <c r="AP1147" s="253" t="s">
        <v>6186</v>
      </c>
      <c r="AQ1147" s="253">
        <v>69</v>
      </c>
      <c r="AR1147" s="253" t="s">
        <v>57</v>
      </c>
      <c r="AS1147" s="253" t="s">
        <v>57</v>
      </c>
      <c r="AT1147" s="253" t="s">
        <v>57</v>
      </c>
      <c r="AU1147" s="220" t="str">
        <f t="shared" si="53"/>
        <v>NA</v>
      </c>
    </row>
    <row r="1148" spans="1:47">
      <c r="A1148" s="220">
        <v>1147</v>
      </c>
      <c r="B1148" s="253" t="s">
        <v>6836</v>
      </c>
      <c r="C1148" s="253" t="s">
        <v>1382</v>
      </c>
      <c r="D1148" s="253">
        <v>2024</v>
      </c>
      <c r="E1148" s="253" t="s">
        <v>512</v>
      </c>
      <c r="F1148" s="253" t="s">
        <v>6187</v>
      </c>
      <c r="G1148" s="253" t="s">
        <v>6188</v>
      </c>
      <c r="H1148" s="253" t="s">
        <v>6189</v>
      </c>
      <c r="I1148" s="253" t="s">
        <v>935</v>
      </c>
      <c r="J1148" s="253">
        <v>6</v>
      </c>
      <c r="K1148" s="253" t="s">
        <v>62</v>
      </c>
      <c r="L1148" s="253" t="s">
        <v>62</v>
      </c>
      <c r="M1148" s="253" t="s">
        <v>62</v>
      </c>
      <c r="N1148" s="253" t="s">
        <v>62</v>
      </c>
      <c r="O1148" s="253" t="s">
        <v>57</v>
      </c>
      <c r="P1148" s="253" t="s">
        <v>57</v>
      </c>
      <c r="Q1148" s="253" t="s">
        <v>57</v>
      </c>
      <c r="R1148" s="253" t="s">
        <v>57</v>
      </c>
      <c r="S1148" s="270" t="s">
        <v>62</v>
      </c>
      <c r="T1148" s="270" t="s">
        <v>57</v>
      </c>
      <c r="U1148" s="253" t="s">
        <v>62</v>
      </c>
      <c r="V1148" s="253" t="s">
        <v>57</v>
      </c>
      <c r="W1148" s="253" t="s">
        <v>56</v>
      </c>
      <c r="X1148" s="253" t="s">
        <v>6190</v>
      </c>
      <c r="Y1148" s="253" t="s">
        <v>62</v>
      </c>
      <c r="Z1148" s="253" t="s">
        <v>6191</v>
      </c>
      <c r="AA1148" s="253" t="s">
        <v>62</v>
      </c>
      <c r="AB1148" s="253" t="s">
        <v>62</v>
      </c>
      <c r="AC1148" s="253" t="s">
        <v>57</v>
      </c>
      <c r="AD1148" s="253" t="s">
        <v>2385</v>
      </c>
      <c r="AE1148" s="253" t="s">
        <v>57</v>
      </c>
      <c r="AF1148" s="253"/>
      <c r="AG1148" s="270" t="s">
        <v>56</v>
      </c>
      <c r="AH1148" s="270">
        <v>6</v>
      </c>
      <c r="AI1148" s="253" t="s">
        <v>62</v>
      </c>
      <c r="AJ1148" s="269" t="s">
        <v>2385</v>
      </c>
      <c r="AK1148" s="253" t="s">
        <v>62</v>
      </c>
      <c r="AL1148" s="253" t="s">
        <v>57</v>
      </c>
      <c r="AM1148" s="253" t="s">
        <v>57</v>
      </c>
      <c r="AN1148" s="253" t="s">
        <v>57</v>
      </c>
      <c r="AO1148" s="264" t="s">
        <v>5034</v>
      </c>
      <c r="AP1148" s="264" t="s">
        <v>6186</v>
      </c>
      <c r="AQ1148" s="253">
        <v>357</v>
      </c>
      <c r="AR1148" s="253" t="s">
        <v>57</v>
      </c>
      <c r="AS1148" s="253" t="s">
        <v>57</v>
      </c>
      <c r="AT1148" s="253" t="s">
        <v>57</v>
      </c>
      <c r="AU1148" s="220" t="s">
        <v>56</v>
      </c>
    </row>
    <row r="1149" spans="1:47">
      <c r="A1149" s="220">
        <v>1148</v>
      </c>
      <c r="B1149" s="253" t="s">
        <v>6836</v>
      </c>
      <c r="C1149" s="253" t="s">
        <v>1382</v>
      </c>
      <c r="D1149" s="253">
        <v>2024</v>
      </c>
      <c r="E1149" s="253" t="s">
        <v>512</v>
      </c>
      <c r="F1149" s="253" t="s">
        <v>3175</v>
      </c>
      <c r="G1149" s="253" t="s">
        <v>6193</v>
      </c>
      <c r="H1149" s="253" t="s">
        <v>6194</v>
      </c>
      <c r="I1149" s="253" t="s">
        <v>975</v>
      </c>
      <c r="J1149" s="253">
        <v>6</v>
      </c>
      <c r="K1149" s="253" t="s">
        <v>57</v>
      </c>
      <c r="L1149" s="253" t="s">
        <v>57</v>
      </c>
      <c r="M1149" s="253" t="s">
        <v>57</v>
      </c>
      <c r="N1149" s="253" t="s">
        <v>57</v>
      </c>
      <c r="O1149" s="253" t="s">
        <v>57</v>
      </c>
      <c r="P1149" s="253" t="s">
        <v>57</v>
      </c>
      <c r="Q1149" s="253" t="s">
        <v>57</v>
      </c>
      <c r="R1149" s="253" t="s">
        <v>57</v>
      </c>
      <c r="S1149" s="270" t="s">
        <v>57</v>
      </c>
      <c r="T1149" s="270" t="s">
        <v>57</v>
      </c>
      <c r="U1149" s="253" t="s">
        <v>57</v>
      </c>
      <c r="V1149" s="253" t="s">
        <v>57</v>
      </c>
      <c r="W1149" s="253" t="s">
        <v>57</v>
      </c>
      <c r="X1149" s="253" t="s">
        <v>57</v>
      </c>
      <c r="Y1149" s="253" t="s">
        <v>57</v>
      </c>
      <c r="Z1149" s="253" t="s">
        <v>5268</v>
      </c>
      <c r="AA1149" s="253" t="s">
        <v>57</v>
      </c>
      <c r="AB1149" s="253" t="s">
        <v>57</v>
      </c>
      <c r="AC1149" s="253" t="s">
        <v>57</v>
      </c>
      <c r="AD1149" s="253" t="s">
        <v>2385</v>
      </c>
      <c r="AE1149" s="253" t="s">
        <v>57</v>
      </c>
      <c r="AF1149" s="253"/>
      <c r="AG1149" s="253" t="s">
        <v>57</v>
      </c>
      <c r="AH1149" s="253" t="s">
        <v>57</v>
      </c>
      <c r="AI1149" s="253" t="s">
        <v>57</v>
      </c>
      <c r="AJ1149" s="269" t="s">
        <v>2385</v>
      </c>
      <c r="AK1149" s="253" t="s">
        <v>57</v>
      </c>
      <c r="AL1149" s="253" t="s">
        <v>57</v>
      </c>
      <c r="AM1149" s="253" t="s">
        <v>57</v>
      </c>
      <c r="AN1149" s="253" t="s">
        <v>57</v>
      </c>
      <c r="AO1149" s="264" t="s">
        <v>6195</v>
      </c>
      <c r="AP1149" s="264" t="s">
        <v>6186</v>
      </c>
      <c r="AQ1149" s="253">
        <v>358</v>
      </c>
      <c r="AR1149" s="253" t="s">
        <v>57</v>
      </c>
      <c r="AS1149" s="253" t="s">
        <v>57</v>
      </c>
      <c r="AT1149" s="253" t="s">
        <v>57</v>
      </c>
      <c r="AU1149" s="220" t="str">
        <f>IF(OR(AB1149="NA"), "NA", IF(OR(AB1149="Yes", AB1149="yes"), "No", IF(AND(I1149="Original", AB1149="No"), "?", "")))</f>
        <v>NA</v>
      </c>
    </row>
    <row r="1150" spans="1:47">
      <c r="A1150" s="220">
        <v>1149</v>
      </c>
      <c r="B1150" s="253" t="s">
        <v>6836</v>
      </c>
      <c r="C1150" s="253" t="s">
        <v>1382</v>
      </c>
      <c r="D1150" s="253">
        <v>2024</v>
      </c>
      <c r="E1150" s="253" t="s">
        <v>512</v>
      </c>
      <c r="F1150" s="253" t="s">
        <v>6196</v>
      </c>
      <c r="G1150" s="253" t="s">
        <v>6197</v>
      </c>
      <c r="H1150" s="253" t="s">
        <v>6198</v>
      </c>
      <c r="I1150" s="253" t="s">
        <v>935</v>
      </c>
      <c r="J1150" s="253">
        <v>7</v>
      </c>
      <c r="K1150" s="253" t="s">
        <v>62</v>
      </c>
      <c r="L1150" s="253" t="s">
        <v>62</v>
      </c>
      <c r="M1150" s="253" t="s">
        <v>62</v>
      </c>
      <c r="N1150" s="253" t="s">
        <v>56</v>
      </c>
      <c r="O1150" s="253">
        <v>1</v>
      </c>
      <c r="P1150" s="270" t="s">
        <v>170</v>
      </c>
      <c r="Q1150" s="270" t="s">
        <v>6199</v>
      </c>
      <c r="R1150" s="270" t="s">
        <v>6200</v>
      </c>
      <c r="S1150" s="270" t="s">
        <v>56</v>
      </c>
      <c r="T1150" s="270" t="s">
        <v>6201</v>
      </c>
      <c r="U1150" s="253" t="s">
        <v>56</v>
      </c>
      <c r="V1150" s="253" t="s">
        <v>6202</v>
      </c>
      <c r="W1150" s="253" t="s">
        <v>56</v>
      </c>
      <c r="X1150" s="253" t="s">
        <v>6203</v>
      </c>
      <c r="Y1150" s="253" t="s">
        <v>56</v>
      </c>
      <c r="Z1150" s="253" t="s">
        <v>6204</v>
      </c>
      <c r="AA1150" s="270" t="s">
        <v>56</v>
      </c>
      <c r="AB1150" s="253" t="s">
        <v>62</v>
      </c>
      <c r="AC1150" s="253" t="s">
        <v>57</v>
      </c>
      <c r="AD1150" s="253" t="s">
        <v>2385</v>
      </c>
      <c r="AE1150" s="253" t="s">
        <v>57</v>
      </c>
      <c r="AF1150" s="253"/>
      <c r="AG1150" s="253" t="s">
        <v>56</v>
      </c>
      <c r="AH1150" s="253">
        <v>2443</v>
      </c>
      <c r="AI1150" s="253" t="s">
        <v>62</v>
      </c>
      <c r="AJ1150" s="269" t="s">
        <v>2385</v>
      </c>
      <c r="AK1150" s="253" t="s">
        <v>62</v>
      </c>
      <c r="AL1150" s="253" t="s">
        <v>57</v>
      </c>
      <c r="AM1150" s="253" t="s">
        <v>57</v>
      </c>
      <c r="AN1150" s="253" t="s">
        <v>57</v>
      </c>
      <c r="AO1150" s="264" t="s">
        <v>6205</v>
      </c>
      <c r="AP1150" s="253" t="s">
        <v>5214</v>
      </c>
      <c r="AQ1150" s="253">
        <v>302</v>
      </c>
      <c r="AR1150" s="253" t="s">
        <v>57</v>
      </c>
      <c r="AS1150" s="270">
        <v>1503</v>
      </c>
      <c r="AT1150" s="270">
        <v>940</v>
      </c>
      <c r="AU1150" s="220" t="s">
        <v>62</v>
      </c>
    </row>
    <row r="1151" spans="1:47">
      <c r="A1151" s="220">
        <v>1150</v>
      </c>
      <c r="B1151" s="253" t="s">
        <v>6836</v>
      </c>
      <c r="C1151" s="253" t="s">
        <v>1382</v>
      </c>
      <c r="D1151" s="253">
        <v>2024</v>
      </c>
      <c r="E1151" s="253" t="s">
        <v>512</v>
      </c>
      <c r="F1151" s="253" t="s">
        <v>3771</v>
      </c>
      <c r="G1151" s="253" t="s">
        <v>6206</v>
      </c>
      <c r="H1151" s="253" t="s">
        <v>6207</v>
      </c>
      <c r="I1151" s="253" t="s">
        <v>935</v>
      </c>
      <c r="J1151" s="253">
        <v>9</v>
      </c>
      <c r="K1151" s="253" t="s">
        <v>62</v>
      </c>
      <c r="L1151" s="253" t="s">
        <v>62</v>
      </c>
      <c r="M1151" s="253" t="s">
        <v>62</v>
      </c>
      <c r="N1151" s="253" t="s">
        <v>62</v>
      </c>
      <c r="O1151" s="253" t="s">
        <v>57</v>
      </c>
      <c r="P1151" s="270" t="s">
        <v>57</v>
      </c>
      <c r="Q1151" s="270" t="s">
        <v>57</v>
      </c>
      <c r="R1151" s="270" t="s">
        <v>57</v>
      </c>
      <c r="S1151" s="270" t="s">
        <v>56</v>
      </c>
      <c r="T1151" s="270" t="s">
        <v>6208</v>
      </c>
      <c r="U1151" s="253" t="s">
        <v>56</v>
      </c>
      <c r="V1151" s="253" t="s">
        <v>6209</v>
      </c>
      <c r="W1151" s="253" t="s">
        <v>56</v>
      </c>
      <c r="X1151" s="253" t="s">
        <v>6210</v>
      </c>
      <c r="Y1151" s="253" t="s">
        <v>56</v>
      </c>
      <c r="Z1151" s="253" t="s">
        <v>3779</v>
      </c>
      <c r="AA1151" s="253" t="s">
        <v>56</v>
      </c>
      <c r="AB1151" s="253" t="s">
        <v>56</v>
      </c>
      <c r="AC1151" s="253" t="s">
        <v>56</v>
      </c>
      <c r="AD1151" s="270" t="s">
        <v>962</v>
      </c>
      <c r="AE1151" s="270" t="s">
        <v>3262</v>
      </c>
      <c r="AF1151" s="253"/>
      <c r="AG1151" s="253" t="s">
        <v>56</v>
      </c>
      <c r="AH1151" s="270">
        <v>328</v>
      </c>
      <c r="AI1151" s="253" t="s">
        <v>62</v>
      </c>
      <c r="AJ1151" s="269" t="s">
        <v>2385</v>
      </c>
      <c r="AK1151" s="253" t="s">
        <v>62</v>
      </c>
      <c r="AL1151" s="253" t="s">
        <v>57</v>
      </c>
      <c r="AM1151" s="253" t="s">
        <v>57</v>
      </c>
      <c r="AN1151" s="253" t="s">
        <v>57</v>
      </c>
      <c r="AO1151" s="264" t="s">
        <v>6067</v>
      </c>
      <c r="AP1151" s="264" t="s">
        <v>5902</v>
      </c>
      <c r="AQ1151" s="253">
        <v>411</v>
      </c>
      <c r="AR1151" s="253" t="s">
        <v>57</v>
      </c>
      <c r="AS1151" s="270" t="s">
        <v>57</v>
      </c>
      <c r="AT1151" s="270" t="s">
        <v>57</v>
      </c>
      <c r="AU1151" s="220" t="str">
        <f>IF(OR(AB1151="NA"), "NA", IF(OR(AB1151="Yes", AB1151="yes"), "No", IF(AND(I1151="Original", AB1151="No"), "?", "")))</f>
        <v>No</v>
      </c>
    </row>
    <row r="1152" spans="1:47">
      <c r="A1152" s="220">
        <v>1151</v>
      </c>
      <c r="B1152" s="253" t="s">
        <v>6836</v>
      </c>
      <c r="C1152" s="253" t="s">
        <v>1382</v>
      </c>
      <c r="D1152" s="253">
        <v>2024</v>
      </c>
      <c r="E1152" s="253" t="s">
        <v>512</v>
      </c>
      <c r="F1152" s="253" t="s">
        <v>3539</v>
      </c>
      <c r="G1152" s="253" t="s">
        <v>6212</v>
      </c>
      <c r="H1152" s="253" t="s">
        <v>6213</v>
      </c>
      <c r="I1152" s="253" t="s">
        <v>935</v>
      </c>
      <c r="J1152" s="253">
        <v>15</v>
      </c>
      <c r="K1152" s="253" t="s">
        <v>62</v>
      </c>
      <c r="L1152" s="253" t="s">
        <v>62</v>
      </c>
      <c r="M1152" s="253" t="s">
        <v>62</v>
      </c>
      <c r="N1152" s="253" t="s">
        <v>56</v>
      </c>
      <c r="O1152" s="253">
        <v>2</v>
      </c>
      <c r="P1152" s="270" t="s">
        <v>170</v>
      </c>
      <c r="Q1152" s="270" t="s">
        <v>6214</v>
      </c>
      <c r="R1152" s="270" t="s">
        <v>6215</v>
      </c>
      <c r="S1152" s="270" t="s">
        <v>56</v>
      </c>
      <c r="T1152" s="270" t="s">
        <v>6216</v>
      </c>
      <c r="U1152" s="253" t="s">
        <v>56</v>
      </c>
      <c r="V1152" s="253" t="s">
        <v>6217</v>
      </c>
      <c r="W1152" s="253" t="s">
        <v>62</v>
      </c>
      <c r="X1152" s="253" t="s">
        <v>57</v>
      </c>
      <c r="Y1152" s="253" t="s">
        <v>62</v>
      </c>
      <c r="Z1152" s="253" t="s">
        <v>6218</v>
      </c>
      <c r="AA1152" s="253" t="s">
        <v>62</v>
      </c>
      <c r="AB1152" s="253" t="s">
        <v>62</v>
      </c>
      <c r="AC1152" s="253" t="s">
        <v>57</v>
      </c>
      <c r="AD1152" s="253" t="s">
        <v>2385</v>
      </c>
      <c r="AE1152" s="253" t="s">
        <v>57</v>
      </c>
      <c r="AF1152" s="253"/>
      <c r="AG1152" s="253" t="s">
        <v>56</v>
      </c>
      <c r="AH1152" s="253">
        <v>519</v>
      </c>
      <c r="AI1152" s="253" t="s">
        <v>62</v>
      </c>
      <c r="AJ1152" s="269" t="s">
        <v>2385</v>
      </c>
      <c r="AK1152" s="253" t="s">
        <v>62</v>
      </c>
      <c r="AL1152" s="253" t="s">
        <v>57</v>
      </c>
      <c r="AM1152" s="253" t="s">
        <v>57</v>
      </c>
      <c r="AN1152" s="253" t="s">
        <v>57</v>
      </c>
      <c r="AO1152" s="253" t="s">
        <v>2195</v>
      </c>
      <c r="AP1152" s="264" t="s">
        <v>5205</v>
      </c>
      <c r="AQ1152" s="253">
        <v>643</v>
      </c>
      <c r="AR1152" s="253" t="s">
        <v>57</v>
      </c>
      <c r="AS1152" s="253">
        <v>230</v>
      </c>
      <c r="AT1152" s="253">
        <v>289</v>
      </c>
      <c r="AU1152" s="220" t="s">
        <v>62</v>
      </c>
    </row>
    <row r="1153" spans="1:47">
      <c r="A1153" s="220">
        <v>1152</v>
      </c>
      <c r="B1153" s="253" t="s">
        <v>6836</v>
      </c>
      <c r="C1153" s="253" t="s">
        <v>1382</v>
      </c>
      <c r="D1153" s="253">
        <v>2024</v>
      </c>
      <c r="E1153" s="253" t="s">
        <v>512</v>
      </c>
      <c r="F1153" s="253" t="s">
        <v>6219</v>
      </c>
      <c r="G1153" s="253" t="s">
        <v>6220</v>
      </c>
      <c r="H1153" s="253" t="s">
        <v>6221</v>
      </c>
      <c r="I1153" s="253" t="s">
        <v>935</v>
      </c>
      <c r="J1153" s="253">
        <v>17</v>
      </c>
      <c r="K1153" s="253" t="s">
        <v>62</v>
      </c>
      <c r="L1153" s="253" t="s">
        <v>62</v>
      </c>
      <c r="M1153" s="253" t="s">
        <v>62</v>
      </c>
      <c r="N1153" s="253" t="s">
        <v>62</v>
      </c>
      <c r="O1153" s="253" t="s">
        <v>57</v>
      </c>
      <c r="P1153" s="270" t="s">
        <v>57</v>
      </c>
      <c r="Q1153" s="270" t="s">
        <v>57</v>
      </c>
      <c r="R1153" s="270" t="s">
        <v>57</v>
      </c>
      <c r="S1153" s="270" t="s">
        <v>56</v>
      </c>
      <c r="T1153" s="270" t="s">
        <v>6222</v>
      </c>
      <c r="U1153" s="253" t="s">
        <v>56</v>
      </c>
      <c r="V1153" s="253" t="s">
        <v>6223</v>
      </c>
      <c r="W1153" s="253" t="s">
        <v>56</v>
      </c>
      <c r="X1153" s="253" t="s">
        <v>6224</v>
      </c>
      <c r="Y1153" s="253" t="s">
        <v>56</v>
      </c>
      <c r="Z1153" s="253" t="s">
        <v>6225</v>
      </c>
      <c r="AA1153" s="253" t="s">
        <v>56</v>
      </c>
      <c r="AB1153" s="253" t="s">
        <v>56</v>
      </c>
      <c r="AC1153" s="253" t="s">
        <v>56</v>
      </c>
      <c r="AD1153" s="253" t="s">
        <v>2373</v>
      </c>
      <c r="AE1153" s="253" t="s">
        <v>6226</v>
      </c>
      <c r="AF1153" s="253"/>
      <c r="AG1153" s="253" t="s">
        <v>56</v>
      </c>
      <c r="AH1153" s="253">
        <v>875</v>
      </c>
      <c r="AI1153" s="253" t="s">
        <v>62</v>
      </c>
      <c r="AJ1153" s="269" t="s">
        <v>2385</v>
      </c>
      <c r="AK1153" s="253" t="s">
        <v>62</v>
      </c>
      <c r="AL1153" s="253" t="s">
        <v>57</v>
      </c>
      <c r="AM1153" s="253" t="s">
        <v>57</v>
      </c>
      <c r="AN1153" s="253" t="s">
        <v>57</v>
      </c>
      <c r="AO1153" s="264" t="s">
        <v>6205</v>
      </c>
      <c r="AP1153" s="253" t="s">
        <v>5956</v>
      </c>
      <c r="AQ1153" s="253">
        <v>344</v>
      </c>
      <c r="AR1153" s="253" t="s">
        <v>57</v>
      </c>
      <c r="AS1153" s="253">
        <v>416</v>
      </c>
      <c r="AT1153" s="253">
        <v>459</v>
      </c>
      <c r="AU1153" s="220" t="str">
        <f>IF(OR(AB1153="NA"), "NA", IF(OR(AB1153="Yes", AB1153="yes"), "No", IF(AND(I1153="Original", AB1153="No"), "?", "")))</f>
        <v>No</v>
      </c>
    </row>
    <row r="1154" spans="1:47">
      <c r="A1154" s="220">
        <v>1153</v>
      </c>
      <c r="B1154" s="253" t="s">
        <v>6836</v>
      </c>
      <c r="C1154" s="253" t="s">
        <v>1382</v>
      </c>
      <c r="D1154" s="253">
        <v>2024</v>
      </c>
      <c r="E1154" s="253" t="s">
        <v>512</v>
      </c>
      <c r="F1154" s="253" t="s">
        <v>6227</v>
      </c>
      <c r="G1154" s="253" t="s">
        <v>6228</v>
      </c>
      <c r="H1154" s="253" t="s">
        <v>6229</v>
      </c>
      <c r="I1154" s="253" t="s">
        <v>935</v>
      </c>
      <c r="J1154" s="253">
        <v>13</v>
      </c>
      <c r="K1154" s="253" t="s">
        <v>62</v>
      </c>
      <c r="L1154" s="253" t="s">
        <v>62</v>
      </c>
      <c r="M1154" s="253" t="s">
        <v>62</v>
      </c>
      <c r="N1154" s="253" t="s">
        <v>62</v>
      </c>
      <c r="O1154" s="253" t="s">
        <v>57</v>
      </c>
      <c r="P1154" s="253" t="s">
        <v>57</v>
      </c>
      <c r="Q1154" s="253" t="s">
        <v>57</v>
      </c>
      <c r="R1154" s="253" t="s">
        <v>57</v>
      </c>
      <c r="S1154" s="253" t="s">
        <v>56</v>
      </c>
      <c r="T1154" s="253" t="s">
        <v>6230</v>
      </c>
      <c r="U1154" s="253" t="s">
        <v>62</v>
      </c>
      <c r="V1154" s="253" t="s">
        <v>57</v>
      </c>
      <c r="W1154" s="253" t="s">
        <v>56</v>
      </c>
      <c r="X1154" s="253" t="s">
        <v>1653</v>
      </c>
      <c r="Y1154" s="253" t="s">
        <v>62</v>
      </c>
      <c r="Z1154" s="253" t="s">
        <v>6231</v>
      </c>
      <c r="AA1154" s="270" t="s">
        <v>56</v>
      </c>
      <c r="AB1154" s="253" t="s">
        <v>62</v>
      </c>
      <c r="AC1154" s="253" t="s">
        <v>57</v>
      </c>
      <c r="AD1154" s="253" t="s">
        <v>2385</v>
      </c>
      <c r="AE1154" s="253" t="s">
        <v>57</v>
      </c>
      <c r="AF1154" s="253"/>
      <c r="AG1154" s="253" t="s">
        <v>56</v>
      </c>
      <c r="AH1154" s="253">
        <v>49</v>
      </c>
      <c r="AI1154" s="270" t="s">
        <v>56</v>
      </c>
      <c r="AJ1154" s="270" t="s">
        <v>174</v>
      </c>
      <c r="AK1154" s="253" t="s">
        <v>62</v>
      </c>
      <c r="AL1154" s="253" t="s">
        <v>57</v>
      </c>
      <c r="AM1154" s="253" t="s">
        <v>57</v>
      </c>
      <c r="AN1154" s="253" t="s">
        <v>57</v>
      </c>
      <c r="AO1154" s="253" t="s">
        <v>5670</v>
      </c>
      <c r="AP1154" s="264" t="s">
        <v>6232</v>
      </c>
      <c r="AQ1154" s="253">
        <v>192</v>
      </c>
      <c r="AR1154" s="253" t="s">
        <v>57</v>
      </c>
      <c r="AS1154" s="253">
        <v>24</v>
      </c>
      <c r="AT1154" s="253">
        <v>25</v>
      </c>
      <c r="AU1154" s="220" t="s">
        <v>62</v>
      </c>
    </row>
    <row r="1155" spans="1:47">
      <c r="A1155" s="220">
        <v>1154</v>
      </c>
      <c r="B1155" s="253" t="s">
        <v>6836</v>
      </c>
      <c r="C1155" s="253" t="s">
        <v>1382</v>
      </c>
      <c r="D1155" s="253">
        <v>2024</v>
      </c>
      <c r="E1155" s="253" t="s">
        <v>512</v>
      </c>
      <c r="F1155" s="253" t="s">
        <v>6233</v>
      </c>
      <c r="G1155" s="253" t="s">
        <v>6234</v>
      </c>
      <c r="H1155" s="261" t="s">
        <v>6235</v>
      </c>
      <c r="I1155" s="253" t="s">
        <v>4421</v>
      </c>
      <c r="J1155" s="253">
        <v>25</v>
      </c>
      <c r="K1155" s="253" t="s">
        <v>57</v>
      </c>
      <c r="L1155" s="253" t="s">
        <v>57</v>
      </c>
      <c r="M1155" s="253" t="s">
        <v>57</v>
      </c>
      <c r="N1155" s="253" t="s">
        <v>57</v>
      </c>
      <c r="O1155" s="253" t="s">
        <v>57</v>
      </c>
      <c r="P1155" s="253" t="s">
        <v>57</v>
      </c>
      <c r="Q1155" s="253" t="s">
        <v>57</v>
      </c>
      <c r="R1155" s="253" t="s">
        <v>57</v>
      </c>
      <c r="S1155" s="253" t="s">
        <v>57</v>
      </c>
      <c r="T1155" s="253" t="s">
        <v>57</v>
      </c>
      <c r="U1155" s="253" t="s">
        <v>57</v>
      </c>
      <c r="V1155" s="253" t="s">
        <v>57</v>
      </c>
      <c r="W1155" s="253" t="s">
        <v>57</v>
      </c>
      <c r="X1155" s="253" t="s">
        <v>57</v>
      </c>
      <c r="Y1155" s="253" t="s">
        <v>57</v>
      </c>
      <c r="Z1155" s="253" t="s">
        <v>6236</v>
      </c>
      <c r="AA1155" s="253" t="s">
        <v>57</v>
      </c>
      <c r="AB1155" s="253" t="s">
        <v>57</v>
      </c>
      <c r="AC1155" s="253" t="s">
        <v>57</v>
      </c>
      <c r="AD1155" s="253" t="s">
        <v>2385</v>
      </c>
      <c r="AE1155" s="253" t="s">
        <v>57</v>
      </c>
      <c r="AF1155" s="253"/>
      <c r="AG1155" s="253" t="s">
        <v>57</v>
      </c>
      <c r="AH1155" s="253" t="s">
        <v>57</v>
      </c>
      <c r="AI1155" s="253" t="s">
        <v>57</v>
      </c>
      <c r="AJ1155" s="269" t="s">
        <v>2385</v>
      </c>
      <c r="AK1155" s="253" t="s">
        <v>57</v>
      </c>
      <c r="AL1155" s="253" t="s">
        <v>57</v>
      </c>
      <c r="AM1155" s="253" t="s">
        <v>57</v>
      </c>
      <c r="AN1155" s="253" t="s">
        <v>57</v>
      </c>
      <c r="AO1155" s="253" t="s">
        <v>6237</v>
      </c>
      <c r="AP1155" s="264" t="s">
        <v>5913</v>
      </c>
      <c r="AQ1155" s="253">
        <v>104</v>
      </c>
      <c r="AR1155" s="253" t="s">
        <v>57</v>
      </c>
      <c r="AS1155" s="253" t="s">
        <v>57</v>
      </c>
      <c r="AT1155" s="253" t="s">
        <v>57</v>
      </c>
      <c r="AU1155" s="220" t="str">
        <f t="shared" ref="AU1155:AU1162" si="54">IF(OR(AB1155="NA"), "NA", IF(OR(AB1155="Yes", AB1155="yes"), "No", IF(AND(I1155="Original", AB1155="No"), "?", "")))</f>
        <v>NA</v>
      </c>
    </row>
    <row r="1156" spans="1:47">
      <c r="A1156" s="220">
        <v>1155</v>
      </c>
      <c r="B1156" s="253" t="s">
        <v>6836</v>
      </c>
      <c r="C1156" s="253" t="s">
        <v>1382</v>
      </c>
      <c r="D1156" s="253">
        <v>2024</v>
      </c>
      <c r="E1156" s="253" t="s">
        <v>512</v>
      </c>
      <c r="F1156" s="253" t="s">
        <v>2248</v>
      </c>
      <c r="G1156" s="258" t="s">
        <v>6238</v>
      </c>
      <c r="H1156" s="253" t="s">
        <v>6239</v>
      </c>
      <c r="I1156" s="253" t="s">
        <v>4421</v>
      </c>
      <c r="J1156" s="253">
        <v>25</v>
      </c>
      <c r="K1156" s="253" t="s">
        <v>57</v>
      </c>
      <c r="L1156" s="253" t="s">
        <v>57</v>
      </c>
      <c r="M1156" s="253" t="s">
        <v>57</v>
      </c>
      <c r="N1156" s="253" t="s">
        <v>57</v>
      </c>
      <c r="O1156" s="253" t="s">
        <v>57</v>
      </c>
      <c r="P1156" s="253" t="s">
        <v>57</v>
      </c>
      <c r="Q1156" s="253" t="s">
        <v>57</v>
      </c>
      <c r="R1156" s="253" t="s">
        <v>57</v>
      </c>
      <c r="S1156" s="253" t="s">
        <v>57</v>
      </c>
      <c r="T1156" s="253" t="s">
        <v>57</v>
      </c>
      <c r="U1156" s="253" t="s">
        <v>57</v>
      </c>
      <c r="V1156" s="253" t="s">
        <v>57</v>
      </c>
      <c r="W1156" s="253" t="s">
        <v>57</v>
      </c>
      <c r="X1156" s="253" t="s">
        <v>57</v>
      </c>
      <c r="Y1156" s="253" t="s">
        <v>57</v>
      </c>
      <c r="Z1156" s="253" t="s">
        <v>2251</v>
      </c>
      <c r="AA1156" s="253" t="s">
        <v>57</v>
      </c>
      <c r="AB1156" s="253" t="s">
        <v>57</v>
      </c>
      <c r="AC1156" s="253" t="s">
        <v>57</v>
      </c>
      <c r="AD1156" s="253" t="s">
        <v>2385</v>
      </c>
      <c r="AE1156" s="253" t="s">
        <v>57</v>
      </c>
      <c r="AF1156" s="253"/>
      <c r="AG1156" s="253" t="s">
        <v>57</v>
      </c>
      <c r="AH1156" s="253" t="s">
        <v>57</v>
      </c>
      <c r="AI1156" s="253" t="s">
        <v>57</v>
      </c>
      <c r="AJ1156" s="269" t="s">
        <v>2385</v>
      </c>
      <c r="AK1156" s="253" t="s">
        <v>57</v>
      </c>
      <c r="AL1156" s="253" t="s">
        <v>57</v>
      </c>
      <c r="AM1156" s="253" t="s">
        <v>57</v>
      </c>
      <c r="AN1156" s="253" t="s">
        <v>57</v>
      </c>
      <c r="AO1156" s="264" t="s">
        <v>5943</v>
      </c>
      <c r="AP1156" s="253" t="s">
        <v>5913</v>
      </c>
      <c r="AQ1156" s="253">
        <v>6</v>
      </c>
      <c r="AR1156" s="253" t="s">
        <v>57</v>
      </c>
      <c r="AS1156" s="253" t="s">
        <v>57</v>
      </c>
      <c r="AT1156" s="253" t="s">
        <v>57</v>
      </c>
      <c r="AU1156" s="220" t="str">
        <f t="shared" si="54"/>
        <v>NA</v>
      </c>
    </row>
    <row r="1157" spans="1:47">
      <c r="A1157" s="220">
        <v>1156</v>
      </c>
      <c r="B1157" s="253" t="s">
        <v>6836</v>
      </c>
      <c r="C1157" s="253" t="s">
        <v>1382</v>
      </c>
      <c r="D1157" s="253">
        <v>2024</v>
      </c>
      <c r="E1157" s="253" t="s">
        <v>512</v>
      </c>
      <c r="F1157" s="253" t="s">
        <v>1773</v>
      </c>
      <c r="G1157" s="253" t="s">
        <v>6240</v>
      </c>
      <c r="H1157" s="253" t="s">
        <v>6241</v>
      </c>
      <c r="I1157" s="253" t="s">
        <v>4421</v>
      </c>
      <c r="J1157" s="253">
        <v>25</v>
      </c>
      <c r="K1157" s="253" t="s">
        <v>57</v>
      </c>
      <c r="L1157" s="253" t="s">
        <v>57</v>
      </c>
      <c r="M1157" s="253" t="s">
        <v>57</v>
      </c>
      <c r="N1157" s="253" t="s">
        <v>57</v>
      </c>
      <c r="O1157" s="253" t="s">
        <v>57</v>
      </c>
      <c r="P1157" s="253" t="s">
        <v>57</v>
      </c>
      <c r="Q1157" s="253" t="s">
        <v>57</v>
      </c>
      <c r="R1157" s="253" t="s">
        <v>57</v>
      </c>
      <c r="S1157" s="253" t="s">
        <v>57</v>
      </c>
      <c r="T1157" s="253" t="s">
        <v>57</v>
      </c>
      <c r="U1157" s="253" t="s">
        <v>57</v>
      </c>
      <c r="V1157" s="253" t="s">
        <v>57</v>
      </c>
      <c r="W1157" s="253" t="s">
        <v>57</v>
      </c>
      <c r="X1157" s="253" t="s">
        <v>57</v>
      </c>
      <c r="Y1157" s="253" t="s">
        <v>57</v>
      </c>
      <c r="Z1157" s="253" t="s">
        <v>1776</v>
      </c>
      <c r="AA1157" s="253" t="s">
        <v>57</v>
      </c>
      <c r="AB1157" s="253" t="s">
        <v>57</v>
      </c>
      <c r="AC1157" s="253" t="s">
        <v>57</v>
      </c>
      <c r="AD1157" s="253" t="s">
        <v>2385</v>
      </c>
      <c r="AE1157" s="253" t="s">
        <v>57</v>
      </c>
      <c r="AF1157" s="253"/>
      <c r="AG1157" s="253" t="s">
        <v>57</v>
      </c>
      <c r="AH1157" s="253" t="s">
        <v>57</v>
      </c>
      <c r="AI1157" s="253" t="s">
        <v>57</v>
      </c>
      <c r="AJ1157" s="269" t="s">
        <v>2385</v>
      </c>
      <c r="AK1157" s="253" t="s">
        <v>57</v>
      </c>
      <c r="AL1157" s="253" t="s">
        <v>57</v>
      </c>
      <c r="AM1157" s="253" t="s">
        <v>57</v>
      </c>
      <c r="AN1157" s="253" t="s">
        <v>57</v>
      </c>
      <c r="AO1157" s="264" t="s">
        <v>6242</v>
      </c>
      <c r="AP1157" s="253" t="s">
        <v>6180</v>
      </c>
      <c r="AQ1157" s="253">
        <v>119</v>
      </c>
      <c r="AR1157" s="253" t="s">
        <v>57</v>
      </c>
      <c r="AS1157" s="253" t="s">
        <v>57</v>
      </c>
      <c r="AT1157" s="253" t="s">
        <v>57</v>
      </c>
      <c r="AU1157" s="220" t="str">
        <f t="shared" si="54"/>
        <v>NA</v>
      </c>
    </row>
    <row r="1158" spans="1:47">
      <c r="A1158" s="220">
        <v>1157</v>
      </c>
      <c r="B1158" s="253" t="s">
        <v>6836</v>
      </c>
      <c r="C1158" s="253" t="s">
        <v>1382</v>
      </c>
      <c r="D1158" s="253">
        <v>2024</v>
      </c>
      <c r="E1158" s="253" t="s">
        <v>512</v>
      </c>
      <c r="F1158" s="253" t="s">
        <v>57</v>
      </c>
      <c r="G1158" s="253" t="s">
        <v>6243</v>
      </c>
      <c r="H1158" s="253" t="s">
        <v>6244</v>
      </c>
      <c r="I1158" s="253" t="s">
        <v>2597</v>
      </c>
      <c r="J1158" s="253">
        <v>25</v>
      </c>
      <c r="K1158" s="253" t="s">
        <v>57</v>
      </c>
      <c r="L1158" s="253" t="s">
        <v>57</v>
      </c>
      <c r="M1158" s="253" t="s">
        <v>57</v>
      </c>
      <c r="N1158" s="253" t="s">
        <v>57</v>
      </c>
      <c r="O1158" s="253" t="s">
        <v>57</v>
      </c>
      <c r="P1158" s="253" t="s">
        <v>57</v>
      </c>
      <c r="Q1158" s="253" t="s">
        <v>57</v>
      </c>
      <c r="R1158" s="253" t="s">
        <v>57</v>
      </c>
      <c r="S1158" s="253" t="s">
        <v>57</v>
      </c>
      <c r="T1158" s="253" t="s">
        <v>57</v>
      </c>
      <c r="U1158" s="253" t="s">
        <v>57</v>
      </c>
      <c r="V1158" s="253" t="s">
        <v>57</v>
      </c>
      <c r="W1158" s="253" t="s">
        <v>57</v>
      </c>
      <c r="X1158" s="253" t="s">
        <v>57</v>
      </c>
      <c r="Y1158" s="253" t="s">
        <v>57</v>
      </c>
      <c r="Z1158" s="253" t="s">
        <v>57</v>
      </c>
      <c r="AA1158" s="253" t="s">
        <v>57</v>
      </c>
      <c r="AB1158" s="253" t="s">
        <v>57</v>
      </c>
      <c r="AC1158" s="253" t="s">
        <v>57</v>
      </c>
      <c r="AD1158" s="253" t="s">
        <v>2385</v>
      </c>
      <c r="AE1158" s="253" t="s">
        <v>57</v>
      </c>
      <c r="AF1158" s="253"/>
      <c r="AG1158" s="253" t="s">
        <v>57</v>
      </c>
      <c r="AH1158" s="253" t="s">
        <v>57</v>
      </c>
      <c r="AI1158" s="253" t="s">
        <v>57</v>
      </c>
      <c r="AJ1158" s="269" t="s">
        <v>2385</v>
      </c>
      <c r="AK1158" s="253" t="s">
        <v>57</v>
      </c>
      <c r="AL1158" s="253" t="s">
        <v>57</v>
      </c>
      <c r="AM1158" s="253" t="s">
        <v>57</v>
      </c>
      <c r="AN1158" s="253" t="s">
        <v>57</v>
      </c>
      <c r="AO1158" s="264" t="s">
        <v>6245</v>
      </c>
      <c r="AP1158" s="253" t="s">
        <v>6246</v>
      </c>
      <c r="AQ1158" s="253">
        <v>39</v>
      </c>
      <c r="AR1158" s="253" t="s">
        <v>57</v>
      </c>
      <c r="AS1158" s="253" t="s">
        <v>57</v>
      </c>
      <c r="AT1158" s="253" t="s">
        <v>57</v>
      </c>
      <c r="AU1158" s="220" t="str">
        <f t="shared" si="54"/>
        <v>NA</v>
      </c>
    </row>
    <row r="1159" spans="1:47">
      <c r="A1159" s="220">
        <v>1158</v>
      </c>
      <c r="B1159" s="253" t="s">
        <v>6836</v>
      </c>
      <c r="C1159" s="253" t="s">
        <v>1382</v>
      </c>
      <c r="D1159" s="253">
        <v>2024</v>
      </c>
      <c r="E1159" s="253" t="s">
        <v>251</v>
      </c>
      <c r="F1159" s="253" t="s">
        <v>2990</v>
      </c>
      <c r="G1159" s="253" t="s">
        <v>6247</v>
      </c>
      <c r="H1159" s="253" t="s">
        <v>6248</v>
      </c>
      <c r="I1159" s="253" t="s">
        <v>975</v>
      </c>
      <c r="J1159" s="253">
        <v>25</v>
      </c>
      <c r="K1159" s="253" t="s">
        <v>57</v>
      </c>
      <c r="L1159" s="253" t="s">
        <v>57</v>
      </c>
      <c r="M1159" s="253" t="s">
        <v>57</v>
      </c>
      <c r="N1159" s="253" t="s">
        <v>57</v>
      </c>
      <c r="O1159" s="253" t="s">
        <v>57</v>
      </c>
      <c r="P1159" s="253" t="s">
        <v>57</v>
      </c>
      <c r="Q1159" s="253" t="s">
        <v>57</v>
      </c>
      <c r="R1159" s="253" t="s">
        <v>57</v>
      </c>
      <c r="S1159" s="253" t="s">
        <v>57</v>
      </c>
      <c r="T1159" s="253" t="s">
        <v>57</v>
      </c>
      <c r="U1159" s="253" t="s">
        <v>57</v>
      </c>
      <c r="V1159" s="253" t="s">
        <v>57</v>
      </c>
      <c r="W1159" s="253" t="s">
        <v>57</v>
      </c>
      <c r="X1159" s="253" t="s">
        <v>57</v>
      </c>
      <c r="Y1159" s="253" t="s">
        <v>57</v>
      </c>
      <c r="Z1159" s="253" t="s">
        <v>6249</v>
      </c>
      <c r="AA1159" s="253" t="s">
        <v>57</v>
      </c>
      <c r="AB1159" s="253" t="s">
        <v>57</v>
      </c>
      <c r="AC1159" s="253" t="s">
        <v>57</v>
      </c>
      <c r="AD1159" s="253" t="s">
        <v>2385</v>
      </c>
      <c r="AE1159" s="253" t="s">
        <v>57</v>
      </c>
      <c r="AF1159" s="253"/>
      <c r="AG1159" s="253" t="s">
        <v>57</v>
      </c>
      <c r="AH1159" s="253" t="s">
        <v>57</v>
      </c>
      <c r="AI1159" s="253" t="s">
        <v>57</v>
      </c>
      <c r="AJ1159" s="269" t="s">
        <v>2385</v>
      </c>
      <c r="AK1159" s="253" t="s">
        <v>57</v>
      </c>
      <c r="AL1159" s="253" t="s">
        <v>57</v>
      </c>
      <c r="AM1159" s="253" t="s">
        <v>57</v>
      </c>
      <c r="AN1159" s="253" t="s">
        <v>57</v>
      </c>
      <c r="AO1159" s="253" t="s">
        <v>6250</v>
      </c>
      <c r="AP1159" s="264" t="s">
        <v>6251</v>
      </c>
      <c r="AQ1159" s="253">
        <v>85</v>
      </c>
      <c r="AR1159" s="253" t="s">
        <v>57</v>
      </c>
      <c r="AS1159" s="253" t="s">
        <v>57</v>
      </c>
      <c r="AT1159" s="253" t="s">
        <v>57</v>
      </c>
      <c r="AU1159" s="220" t="str">
        <f t="shared" si="54"/>
        <v>NA</v>
      </c>
    </row>
    <row r="1160" spans="1:47">
      <c r="A1160" s="220">
        <v>1159</v>
      </c>
      <c r="B1160" s="253" t="s">
        <v>6836</v>
      </c>
      <c r="C1160" s="253" t="s">
        <v>1382</v>
      </c>
      <c r="D1160" s="253">
        <v>2024</v>
      </c>
      <c r="E1160" s="253" t="s">
        <v>251</v>
      </c>
      <c r="F1160" s="253" t="s">
        <v>5238</v>
      </c>
      <c r="G1160" s="253" t="s">
        <v>6252</v>
      </c>
      <c r="H1160" s="253" t="s">
        <v>6253</v>
      </c>
      <c r="I1160" s="253" t="s">
        <v>926</v>
      </c>
      <c r="J1160" s="253">
        <v>25</v>
      </c>
      <c r="K1160" s="253" t="s">
        <v>57</v>
      </c>
      <c r="L1160" s="253" t="s">
        <v>57</v>
      </c>
      <c r="M1160" s="253" t="s">
        <v>57</v>
      </c>
      <c r="N1160" s="253" t="s">
        <v>57</v>
      </c>
      <c r="O1160" s="253" t="s">
        <v>57</v>
      </c>
      <c r="P1160" s="253" t="s">
        <v>57</v>
      </c>
      <c r="Q1160" s="253" t="s">
        <v>57</v>
      </c>
      <c r="R1160" s="253" t="s">
        <v>57</v>
      </c>
      <c r="S1160" s="253" t="s">
        <v>57</v>
      </c>
      <c r="T1160" s="253" t="s">
        <v>57</v>
      </c>
      <c r="U1160" s="253" t="s">
        <v>57</v>
      </c>
      <c r="V1160" s="253" t="s">
        <v>57</v>
      </c>
      <c r="W1160" s="253" t="s">
        <v>57</v>
      </c>
      <c r="X1160" s="253" t="s">
        <v>57</v>
      </c>
      <c r="Y1160" s="253" t="s">
        <v>57</v>
      </c>
      <c r="Z1160" s="253" t="s">
        <v>6097</v>
      </c>
      <c r="AA1160" s="253" t="s">
        <v>57</v>
      </c>
      <c r="AB1160" s="253" t="s">
        <v>57</v>
      </c>
      <c r="AC1160" s="253" t="s">
        <v>57</v>
      </c>
      <c r="AD1160" s="253" t="s">
        <v>2385</v>
      </c>
      <c r="AE1160" s="253" t="s">
        <v>57</v>
      </c>
      <c r="AF1160" s="253"/>
      <c r="AG1160" s="253" t="s">
        <v>57</v>
      </c>
      <c r="AH1160" s="253" t="s">
        <v>57</v>
      </c>
      <c r="AI1160" s="253" t="s">
        <v>57</v>
      </c>
      <c r="AJ1160" s="269" t="s">
        <v>2385</v>
      </c>
      <c r="AK1160" s="253" t="s">
        <v>57</v>
      </c>
      <c r="AL1160" s="253" t="s">
        <v>57</v>
      </c>
      <c r="AM1160" s="253" t="s">
        <v>57</v>
      </c>
      <c r="AN1160" s="253" t="s">
        <v>57</v>
      </c>
      <c r="AO1160" s="253" t="s">
        <v>57</v>
      </c>
      <c r="AP1160" s="253" t="s">
        <v>6255</v>
      </c>
      <c r="AQ1160" s="253" t="s">
        <v>57</v>
      </c>
      <c r="AR1160" s="253" t="s">
        <v>57</v>
      </c>
      <c r="AS1160" s="253" t="s">
        <v>57</v>
      </c>
      <c r="AT1160" s="253" t="s">
        <v>57</v>
      </c>
      <c r="AU1160" s="220" t="str">
        <f t="shared" si="54"/>
        <v>NA</v>
      </c>
    </row>
    <row r="1161" spans="1:47">
      <c r="A1161" s="220">
        <v>1160</v>
      </c>
      <c r="B1161" s="253" t="s">
        <v>6836</v>
      </c>
      <c r="C1161" s="253" t="s">
        <v>1382</v>
      </c>
      <c r="D1161" s="253">
        <v>2024</v>
      </c>
      <c r="E1161" s="253" t="s">
        <v>251</v>
      </c>
      <c r="F1161" s="253" t="s">
        <v>1663</v>
      </c>
      <c r="G1161" s="253" t="s">
        <v>6256</v>
      </c>
      <c r="H1161" s="261" t="s">
        <v>6257</v>
      </c>
      <c r="I1161" s="253" t="s">
        <v>935</v>
      </c>
      <c r="J1161" s="253">
        <v>7</v>
      </c>
      <c r="K1161" s="253" t="s">
        <v>62</v>
      </c>
      <c r="L1161" s="253" t="s">
        <v>62</v>
      </c>
      <c r="M1161" s="253" t="s">
        <v>57</v>
      </c>
      <c r="N1161" s="253" t="s">
        <v>56</v>
      </c>
      <c r="O1161" s="253">
        <v>1</v>
      </c>
      <c r="P1161" s="253" t="s">
        <v>2699</v>
      </c>
      <c r="Q1161" s="253" t="s">
        <v>6258</v>
      </c>
      <c r="R1161" s="253" t="s">
        <v>6259</v>
      </c>
      <c r="S1161" s="270" t="s">
        <v>56</v>
      </c>
      <c r="T1161" s="270" t="s">
        <v>6260</v>
      </c>
      <c r="U1161" s="270" t="s">
        <v>56</v>
      </c>
      <c r="V1161" s="270" t="s">
        <v>6261</v>
      </c>
      <c r="W1161" s="253" t="s">
        <v>56</v>
      </c>
      <c r="X1161" s="253" t="s">
        <v>6262</v>
      </c>
      <c r="Y1161" s="253" t="s">
        <v>56</v>
      </c>
      <c r="Z1161" s="253" t="s">
        <v>2012</v>
      </c>
      <c r="AA1161" s="253" t="s">
        <v>56</v>
      </c>
      <c r="AB1161" s="253" t="s">
        <v>56</v>
      </c>
      <c r="AC1161" s="253" t="s">
        <v>56</v>
      </c>
      <c r="AD1161" s="253" t="s">
        <v>984</v>
      </c>
      <c r="AE1161" s="253" t="s">
        <v>57</v>
      </c>
      <c r="AF1161" s="253" t="s">
        <v>56</v>
      </c>
      <c r="AG1161" s="253" t="s">
        <v>56</v>
      </c>
      <c r="AH1161" s="253">
        <v>200</v>
      </c>
      <c r="AI1161" s="270" t="s">
        <v>56</v>
      </c>
      <c r="AJ1161" s="270" t="s">
        <v>4435</v>
      </c>
      <c r="AK1161" s="253" t="s">
        <v>62</v>
      </c>
      <c r="AL1161" s="253" t="s">
        <v>57</v>
      </c>
      <c r="AM1161" s="253" t="s">
        <v>57</v>
      </c>
      <c r="AN1161" s="253" t="s">
        <v>57</v>
      </c>
      <c r="AO1161" s="253" t="s">
        <v>455</v>
      </c>
      <c r="AP1161" s="253" t="s">
        <v>6255</v>
      </c>
      <c r="AQ1161" s="253">
        <v>458</v>
      </c>
      <c r="AR1161" s="253" t="s">
        <v>57</v>
      </c>
      <c r="AS1161" s="253">
        <v>116</v>
      </c>
      <c r="AT1161" s="253">
        <v>84</v>
      </c>
      <c r="AU1161" s="220" t="str">
        <f t="shared" si="54"/>
        <v>No</v>
      </c>
    </row>
    <row r="1162" spans="1:47">
      <c r="A1162" s="220">
        <v>1161</v>
      </c>
      <c r="B1162" s="253" t="s">
        <v>6836</v>
      </c>
      <c r="C1162" s="253" t="s">
        <v>1382</v>
      </c>
      <c r="D1162" s="253">
        <v>2024</v>
      </c>
      <c r="E1162" s="253" t="s">
        <v>251</v>
      </c>
      <c r="F1162" s="253" t="s">
        <v>1663</v>
      </c>
      <c r="G1162" s="253" t="s">
        <v>6263</v>
      </c>
      <c r="H1162" s="253" t="s">
        <v>6264</v>
      </c>
      <c r="I1162" s="253" t="s">
        <v>935</v>
      </c>
      <c r="J1162" s="253">
        <v>7</v>
      </c>
      <c r="K1162" s="253" t="s">
        <v>62</v>
      </c>
      <c r="L1162" s="253" t="s">
        <v>62</v>
      </c>
      <c r="M1162" s="253" t="s">
        <v>62</v>
      </c>
      <c r="N1162" s="253" t="s">
        <v>56</v>
      </c>
      <c r="O1162" s="253">
        <v>1</v>
      </c>
      <c r="P1162" s="270" t="s">
        <v>438</v>
      </c>
      <c r="Q1162" s="270" t="s">
        <v>6265</v>
      </c>
      <c r="R1162" s="270" t="s">
        <v>6266</v>
      </c>
      <c r="S1162" s="270" t="s">
        <v>56</v>
      </c>
      <c r="T1162" s="270" t="s">
        <v>6267</v>
      </c>
      <c r="U1162" s="270" t="s">
        <v>56</v>
      </c>
      <c r="V1162" s="270" t="s">
        <v>6268</v>
      </c>
      <c r="W1162" s="253" t="s">
        <v>56</v>
      </c>
      <c r="X1162" s="253" t="s">
        <v>6262</v>
      </c>
      <c r="Y1162" s="253" t="s">
        <v>62</v>
      </c>
      <c r="Z1162" s="253" t="s">
        <v>2012</v>
      </c>
      <c r="AA1162" s="253" t="s">
        <v>56</v>
      </c>
      <c r="AB1162" s="253" t="s">
        <v>56</v>
      </c>
      <c r="AC1162" s="253" t="s">
        <v>56</v>
      </c>
      <c r="AD1162" s="253" t="s">
        <v>984</v>
      </c>
      <c r="AE1162" s="253" t="s">
        <v>57</v>
      </c>
      <c r="AF1162" s="253"/>
      <c r="AG1162" s="253" t="s">
        <v>56</v>
      </c>
      <c r="AH1162" s="253">
        <v>255</v>
      </c>
      <c r="AI1162" s="270" t="s">
        <v>56</v>
      </c>
      <c r="AJ1162" s="270" t="s">
        <v>4435</v>
      </c>
      <c r="AK1162" s="253" t="s">
        <v>62</v>
      </c>
      <c r="AL1162" s="253" t="s">
        <v>57</v>
      </c>
      <c r="AM1162" s="253" t="s">
        <v>57</v>
      </c>
      <c r="AN1162" s="253" t="s">
        <v>57</v>
      </c>
      <c r="AO1162" s="253" t="s">
        <v>6269</v>
      </c>
      <c r="AP1162" s="253" t="s">
        <v>6255</v>
      </c>
      <c r="AQ1162" s="253">
        <v>457</v>
      </c>
      <c r="AR1162" s="253" t="s">
        <v>57</v>
      </c>
      <c r="AS1162" s="270">
        <v>149</v>
      </c>
      <c r="AT1162" s="270">
        <v>106</v>
      </c>
      <c r="AU1162" s="220" t="str">
        <f t="shared" si="54"/>
        <v>No</v>
      </c>
    </row>
    <row r="1163" spans="1:47">
      <c r="A1163" s="220">
        <v>1162</v>
      </c>
      <c r="B1163" s="253" t="s">
        <v>6836</v>
      </c>
      <c r="C1163" s="253" t="s">
        <v>1382</v>
      </c>
      <c r="D1163" s="253">
        <v>2024</v>
      </c>
      <c r="E1163" s="253" t="s">
        <v>251</v>
      </c>
      <c r="F1163" s="253" t="s">
        <v>6270</v>
      </c>
      <c r="G1163" s="253" t="s">
        <v>6271</v>
      </c>
      <c r="H1163" s="253" t="s">
        <v>6272</v>
      </c>
      <c r="I1163" s="253" t="s">
        <v>935</v>
      </c>
      <c r="J1163" s="253">
        <v>3</v>
      </c>
      <c r="K1163" s="253" t="s">
        <v>62</v>
      </c>
      <c r="L1163" s="253" t="s">
        <v>62</v>
      </c>
      <c r="M1163" s="253" t="s">
        <v>62</v>
      </c>
      <c r="N1163" s="253" t="s">
        <v>62</v>
      </c>
      <c r="O1163" s="253" t="s">
        <v>57</v>
      </c>
      <c r="P1163" s="253" t="s">
        <v>57</v>
      </c>
      <c r="Q1163" s="253" t="s">
        <v>57</v>
      </c>
      <c r="R1163" s="253" t="s">
        <v>57</v>
      </c>
      <c r="S1163" s="270" t="s">
        <v>56</v>
      </c>
      <c r="T1163" s="270" t="s">
        <v>6273</v>
      </c>
      <c r="U1163" s="270" t="s">
        <v>62</v>
      </c>
      <c r="V1163" s="270" t="s">
        <v>57</v>
      </c>
      <c r="W1163" s="253" t="s">
        <v>56</v>
      </c>
      <c r="X1163" s="253" t="s">
        <v>6274</v>
      </c>
      <c r="Y1163" s="253" t="s">
        <v>62</v>
      </c>
      <c r="Z1163" s="253" t="s">
        <v>6275</v>
      </c>
      <c r="AA1163" s="253" t="s">
        <v>62</v>
      </c>
      <c r="AB1163" s="253" t="s">
        <v>62</v>
      </c>
      <c r="AC1163" s="253" t="s">
        <v>57</v>
      </c>
      <c r="AD1163" s="253" t="s">
        <v>2385</v>
      </c>
      <c r="AE1163" s="253" t="s">
        <v>57</v>
      </c>
      <c r="AF1163" s="253"/>
      <c r="AG1163" s="253" t="s">
        <v>56</v>
      </c>
      <c r="AH1163" s="253">
        <v>19</v>
      </c>
      <c r="AI1163" s="253" t="s">
        <v>62</v>
      </c>
      <c r="AJ1163" s="269" t="s">
        <v>2385</v>
      </c>
      <c r="AK1163" s="253" t="s">
        <v>62</v>
      </c>
      <c r="AL1163" s="253" t="s">
        <v>57</v>
      </c>
      <c r="AM1163" s="253" t="s">
        <v>57</v>
      </c>
      <c r="AN1163" s="253" t="s">
        <v>57</v>
      </c>
      <c r="AO1163" s="253" t="s">
        <v>2090</v>
      </c>
      <c r="AP1163" s="264" t="s">
        <v>6276</v>
      </c>
      <c r="AQ1163" s="253">
        <v>387</v>
      </c>
      <c r="AR1163" s="253" t="s">
        <v>57</v>
      </c>
      <c r="AS1163" s="253">
        <v>3</v>
      </c>
      <c r="AT1163" s="253">
        <v>16</v>
      </c>
      <c r="AU1163" s="220" t="s">
        <v>62</v>
      </c>
    </row>
    <row r="1164" spans="1:47">
      <c r="A1164" s="220">
        <v>1163</v>
      </c>
      <c r="B1164" s="253" t="s">
        <v>6836</v>
      </c>
      <c r="C1164" s="253" t="s">
        <v>1382</v>
      </c>
      <c r="D1164" s="253">
        <v>2024</v>
      </c>
      <c r="E1164" s="253" t="s">
        <v>251</v>
      </c>
      <c r="F1164" s="253" t="s">
        <v>6277</v>
      </c>
      <c r="G1164" s="253" t="s">
        <v>6278</v>
      </c>
      <c r="H1164" s="253" t="s">
        <v>6279</v>
      </c>
      <c r="I1164" s="253" t="s">
        <v>935</v>
      </c>
      <c r="J1164" s="253">
        <v>6</v>
      </c>
      <c r="K1164" s="253" t="s">
        <v>62</v>
      </c>
      <c r="L1164" s="253" t="s">
        <v>62</v>
      </c>
      <c r="M1164" s="253" t="s">
        <v>62</v>
      </c>
      <c r="N1164" s="253" t="s">
        <v>62</v>
      </c>
      <c r="O1164" s="253" t="s">
        <v>57</v>
      </c>
      <c r="P1164" s="253" t="s">
        <v>57</v>
      </c>
      <c r="Q1164" s="253" t="s">
        <v>57</v>
      </c>
      <c r="R1164" s="253" t="s">
        <v>57</v>
      </c>
      <c r="S1164" s="270" t="s">
        <v>56</v>
      </c>
      <c r="T1164" s="270" t="s">
        <v>6280</v>
      </c>
      <c r="U1164" s="270" t="s">
        <v>62</v>
      </c>
      <c r="V1164" s="270" t="s">
        <v>57</v>
      </c>
      <c r="W1164" s="253" t="s">
        <v>56</v>
      </c>
      <c r="X1164" s="253" t="s">
        <v>6281</v>
      </c>
      <c r="Y1164" s="253" t="s">
        <v>62</v>
      </c>
      <c r="Z1164" s="253" t="s">
        <v>6282</v>
      </c>
      <c r="AA1164" s="253" t="s">
        <v>56</v>
      </c>
      <c r="AB1164" s="253" t="s">
        <v>56</v>
      </c>
      <c r="AC1164" s="253" t="s">
        <v>62</v>
      </c>
      <c r="AD1164" s="270" t="s">
        <v>2373</v>
      </c>
      <c r="AE1164" s="270" t="s">
        <v>6283</v>
      </c>
      <c r="AF1164" s="253"/>
      <c r="AG1164" s="253" t="s">
        <v>56</v>
      </c>
      <c r="AH1164" s="270">
        <v>204</v>
      </c>
      <c r="AI1164" s="253" t="s">
        <v>62</v>
      </c>
      <c r="AJ1164" s="269" t="s">
        <v>2385</v>
      </c>
      <c r="AK1164" s="253" t="s">
        <v>62</v>
      </c>
      <c r="AL1164" s="253" t="s">
        <v>57</v>
      </c>
      <c r="AM1164" s="253" t="s">
        <v>57</v>
      </c>
      <c r="AN1164" s="253" t="s">
        <v>57</v>
      </c>
      <c r="AO1164" s="253" t="s">
        <v>6284</v>
      </c>
      <c r="AP1164" s="253" t="s">
        <v>6285</v>
      </c>
      <c r="AQ1164" s="253">
        <v>371</v>
      </c>
      <c r="AR1164" s="253" t="s">
        <v>57</v>
      </c>
      <c r="AS1164" s="253" t="s">
        <v>57</v>
      </c>
      <c r="AT1164" s="253" t="s">
        <v>57</v>
      </c>
      <c r="AU1164" s="220" t="str">
        <f>IF(OR(AB1164="NA"), "NA", IF(OR(AB1164="Yes", AB1164="yes"), "No", IF(AND(I1164="Original", AB1164="No"), "?", "")))</f>
        <v>No</v>
      </c>
    </row>
    <row r="1165" spans="1:47">
      <c r="A1165" s="220">
        <v>1164</v>
      </c>
      <c r="B1165" s="253" t="s">
        <v>6836</v>
      </c>
      <c r="C1165" s="253" t="s">
        <v>1382</v>
      </c>
      <c r="D1165" s="253">
        <v>2024</v>
      </c>
      <c r="E1165" s="253" t="s">
        <v>251</v>
      </c>
      <c r="F1165" s="253" t="s">
        <v>6286</v>
      </c>
      <c r="G1165" s="253" t="s">
        <v>6287</v>
      </c>
      <c r="H1165" s="253" t="s">
        <v>6288</v>
      </c>
      <c r="I1165" s="253" t="s">
        <v>975</v>
      </c>
      <c r="J1165" s="253">
        <v>8</v>
      </c>
      <c r="K1165" s="253" t="s">
        <v>57</v>
      </c>
      <c r="L1165" s="253" t="s">
        <v>57</v>
      </c>
      <c r="M1165" s="253" t="s">
        <v>57</v>
      </c>
      <c r="N1165" s="253" t="s">
        <v>57</v>
      </c>
      <c r="O1165" s="253" t="s">
        <v>57</v>
      </c>
      <c r="P1165" s="253" t="s">
        <v>57</v>
      </c>
      <c r="Q1165" s="253" t="s">
        <v>57</v>
      </c>
      <c r="R1165" s="253" t="s">
        <v>57</v>
      </c>
      <c r="S1165" s="270" t="s">
        <v>57</v>
      </c>
      <c r="T1165" s="270" t="s">
        <v>57</v>
      </c>
      <c r="U1165" s="270" t="s">
        <v>57</v>
      </c>
      <c r="V1165" s="270" t="s">
        <v>57</v>
      </c>
      <c r="W1165" s="253" t="s">
        <v>57</v>
      </c>
      <c r="X1165" s="253" t="s">
        <v>57</v>
      </c>
      <c r="Y1165" s="253" t="s">
        <v>57</v>
      </c>
      <c r="Z1165" s="253" t="s">
        <v>6289</v>
      </c>
      <c r="AA1165" s="253" t="s">
        <v>57</v>
      </c>
      <c r="AB1165" s="253" t="s">
        <v>57</v>
      </c>
      <c r="AC1165" s="253" t="s">
        <v>57</v>
      </c>
      <c r="AD1165" s="270" t="s">
        <v>2385</v>
      </c>
      <c r="AE1165" s="270" t="s">
        <v>57</v>
      </c>
      <c r="AF1165" s="253"/>
      <c r="AG1165" s="253" t="s">
        <v>57</v>
      </c>
      <c r="AH1165" s="253" t="s">
        <v>57</v>
      </c>
      <c r="AI1165" s="253" t="s">
        <v>57</v>
      </c>
      <c r="AJ1165" s="269" t="s">
        <v>2385</v>
      </c>
      <c r="AK1165" s="253" t="s">
        <v>57</v>
      </c>
      <c r="AL1165" s="253" t="s">
        <v>57</v>
      </c>
      <c r="AM1165" s="253" t="s">
        <v>57</v>
      </c>
      <c r="AN1165" s="253" t="s">
        <v>57</v>
      </c>
      <c r="AO1165" s="253" t="s">
        <v>5270</v>
      </c>
      <c r="AP1165" s="264" t="s">
        <v>6232</v>
      </c>
      <c r="AQ1165" s="253">
        <v>302</v>
      </c>
      <c r="AR1165" s="253" t="s">
        <v>57</v>
      </c>
      <c r="AS1165" s="253" t="s">
        <v>57</v>
      </c>
      <c r="AT1165" s="253" t="s">
        <v>57</v>
      </c>
      <c r="AU1165" s="220" t="str">
        <f>IF(OR(AB1165="NA"), "NA", IF(OR(AB1165="Yes", AB1165="yes"), "No", IF(AND(I1165="Original", AB1165="No"), "?", "")))</f>
        <v>NA</v>
      </c>
    </row>
    <row r="1166" spans="1:47">
      <c r="A1166" s="220">
        <v>1165</v>
      </c>
      <c r="B1166" s="253" t="s">
        <v>6836</v>
      </c>
      <c r="C1166" s="253" t="s">
        <v>1382</v>
      </c>
      <c r="D1166" s="253">
        <v>2024</v>
      </c>
      <c r="E1166" s="253" t="s">
        <v>251</v>
      </c>
      <c r="F1166" s="253" t="s">
        <v>5515</v>
      </c>
      <c r="G1166" s="253" t="s">
        <v>6290</v>
      </c>
      <c r="H1166" s="253" t="s">
        <v>6291</v>
      </c>
      <c r="I1166" s="253" t="s">
        <v>935</v>
      </c>
      <c r="J1166" s="253">
        <v>8</v>
      </c>
      <c r="K1166" s="253" t="s">
        <v>62</v>
      </c>
      <c r="L1166" s="253" t="s">
        <v>62</v>
      </c>
      <c r="M1166" s="253" t="s">
        <v>62</v>
      </c>
      <c r="N1166" s="253" t="s">
        <v>62</v>
      </c>
      <c r="O1166" s="253" t="s">
        <v>57</v>
      </c>
      <c r="P1166" s="253" t="s">
        <v>57</v>
      </c>
      <c r="Q1166" s="253" t="s">
        <v>57</v>
      </c>
      <c r="R1166" s="253" t="s">
        <v>57</v>
      </c>
      <c r="S1166" s="270" t="s">
        <v>56</v>
      </c>
      <c r="T1166" s="270" t="s">
        <v>6292</v>
      </c>
      <c r="U1166" s="270" t="s">
        <v>62</v>
      </c>
      <c r="V1166" s="270" t="s">
        <v>57</v>
      </c>
      <c r="W1166" s="253" t="s">
        <v>56</v>
      </c>
      <c r="X1166" s="253" t="s">
        <v>6293</v>
      </c>
      <c r="Y1166" s="253" t="s">
        <v>62</v>
      </c>
      <c r="Z1166" s="253" t="s">
        <v>6294</v>
      </c>
      <c r="AA1166" s="253" t="s">
        <v>62</v>
      </c>
      <c r="AB1166" s="253" t="s">
        <v>62</v>
      </c>
      <c r="AC1166" s="253" t="s">
        <v>57</v>
      </c>
      <c r="AD1166" s="270" t="s">
        <v>2385</v>
      </c>
      <c r="AE1166" s="270" t="s">
        <v>57</v>
      </c>
      <c r="AF1166" s="253"/>
      <c r="AG1166" s="253" t="s">
        <v>56</v>
      </c>
      <c r="AH1166" s="270">
        <v>1344</v>
      </c>
      <c r="AI1166" s="253" t="s">
        <v>62</v>
      </c>
      <c r="AJ1166" s="269" t="s">
        <v>2385</v>
      </c>
      <c r="AK1166" s="253" t="s">
        <v>62</v>
      </c>
      <c r="AL1166" s="253" t="s">
        <v>57</v>
      </c>
      <c r="AM1166" s="253" t="s">
        <v>57</v>
      </c>
      <c r="AN1166" s="253" t="s">
        <v>57</v>
      </c>
      <c r="AO1166" s="264" t="s">
        <v>5852</v>
      </c>
      <c r="AP1166" s="253" t="s">
        <v>5928</v>
      </c>
      <c r="AQ1166" s="253">
        <v>345</v>
      </c>
      <c r="AR1166" s="253" t="s">
        <v>57</v>
      </c>
      <c r="AS1166" s="270">
        <v>836</v>
      </c>
      <c r="AT1166" s="270">
        <v>508</v>
      </c>
      <c r="AU1166" s="220" t="s">
        <v>62</v>
      </c>
    </row>
    <row r="1167" spans="1:47">
      <c r="A1167" s="220">
        <v>1166</v>
      </c>
      <c r="B1167" s="253" t="s">
        <v>6836</v>
      </c>
      <c r="C1167" s="253" t="s">
        <v>1382</v>
      </c>
      <c r="D1167" s="253">
        <v>2024</v>
      </c>
      <c r="E1167" s="253" t="s">
        <v>251</v>
      </c>
      <c r="F1167" s="253" t="s">
        <v>6296</v>
      </c>
      <c r="G1167" s="253" t="s">
        <v>6297</v>
      </c>
      <c r="H1167" s="253" t="s">
        <v>6298</v>
      </c>
      <c r="I1167" s="253" t="s">
        <v>935</v>
      </c>
      <c r="J1167" s="253">
        <v>14</v>
      </c>
      <c r="K1167" s="253" t="s">
        <v>62</v>
      </c>
      <c r="L1167" s="253" t="s">
        <v>62</v>
      </c>
      <c r="M1167" s="253" t="s">
        <v>62</v>
      </c>
      <c r="N1167" s="253" t="s">
        <v>62</v>
      </c>
      <c r="O1167" s="253" t="s">
        <v>57</v>
      </c>
      <c r="P1167" s="253" t="s">
        <v>57</v>
      </c>
      <c r="Q1167" s="253" t="s">
        <v>57</v>
      </c>
      <c r="R1167" s="253" t="s">
        <v>57</v>
      </c>
      <c r="S1167" s="270" t="s">
        <v>62</v>
      </c>
      <c r="T1167" s="270" t="s">
        <v>57</v>
      </c>
      <c r="U1167" s="270" t="s">
        <v>62</v>
      </c>
      <c r="V1167" s="270" t="s">
        <v>57</v>
      </c>
      <c r="W1167" s="253" t="s">
        <v>56</v>
      </c>
      <c r="X1167" s="253" t="s">
        <v>6299</v>
      </c>
      <c r="Y1167" s="253" t="s">
        <v>62</v>
      </c>
      <c r="Z1167" s="253" t="s">
        <v>6300</v>
      </c>
      <c r="AA1167" s="253" t="s">
        <v>62</v>
      </c>
      <c r="AB1167" s="253" t="s">
        <v>62</v>
      </c>
      <c r="AC1167" s="253" t="s">
        <v>57</v>
      </c>
      <c r="AD1167" s="270" t="s">
        <v>2385</v>
      </c>
      <c r="AE1167" s="270" t="s">
        <v>57</v>
      </c>
      <c r="AF1167" s="253"/>
      <c r="AG1167" s="253" t="s">
        <v>56</v>
      </c>
      <c r="AH1167" s="253">
        <v>30</v>
      </c>
      <c r="AI1167" s="253" t="s">
        <v>56</v>
      </c>
      <c r="AJ1167" s="269" t="s">
        <v>4436</v>
      </c>
      <c r="AK1167" s="253" t="s">
        <v>62</v>
      </c>
      <c r="AL1167" s="253" t="s">
        <v>57</v>
      </c>
      <c r="AM1167" s="253" t="s">
        <v>57</v>
      </c>
      <c r="AN1167" s="253" t="s">
        <v>57</v>
      </c>
      <c r="AO1167" s="253" t="s">
        <v>5257</v>
      </c>
      <c r="AP1167" s="264" t="s">
        <v>6176</v>
      </c>
      <c r="AQ1167" s="253">
        <v>326</v>
      </c>
      <c r="AR1167" s="253" t="s">
        <v>57</v>
      </c>
      <c r="AS1167" s="253">
        <v>27</v>
      </c>
      <c r="AT1167" s="253">
        <v>3</v>
      </c>
      <c r="AU1167" s="253" t="s">
        <v>56</v>
      </c>
    </row>
    <row r="1168" spans="1:47">
      <c r="A1168" s="220">
        <v>1167</v>
      </c>
      <c r="B1168" s="253" t="s">
        <v>6836</v>
      </c>
      <c r="C1168" s="253" t="s">
        <v>1382</v>
      </c>
      <c r="D1168" s="253">
        <v>2024</v>
      </c>
      <c r="E1168" s="253" t="s">
        <v>251</v>
      </c>
      <c r="F1168" s="253" t="s">
        <v>6301</v>
      </c>
      <c r="G1168" s="253" t="s">
        <v>6302</v>
      </c>
      <c r="H1168" s="253" t="s">
        <v>6303</v>
      </c>
      <c r="I1168" s="253" t="s">
        <v>935</v>
      </c>
      <c r="J1168" s="253">
        <v>17</v>
      </c>
      <c r="K1168" s="253" t="s">
        <v>62</v>
      </c>
      <c r="L1168" s="253" t="s">
        <v>62</v>
      </c>
      <c r="M1168" s="253" t="s">
        <v>62</v>
      </c>
      <c r="N1168" s="253" t="s">
        <v>56</v>
      </c>
      <c r="O1168" s="253">
        <v>1</v>
      </c>
      <c r="P1168" s="270" t="s">
        <v>438</v>
      </c>
      <c r="Q1168" s="270" t="s">
        <v>6304</v>
      </c>
      <c r="R1168" s="270" t="s">
        <v>6305</v>
      </c>
      <c r="S1168" s="270" t="s">
        <v>56</v>
      </c>
      <c r="T1168" s="270" t="s">
        <v>6306</v>
      </c>
      <c r="U1168" s="270" t="s">
        <v>56</v>
      </c>
      <c r="V1168" s="270" t="s">
        <v>6307</v>
      </c>
      <c r="W1168" s="253" t="s">
        <v>56</v>
      </c>
      <c r="X1168" s="253" t="s">
        <v>6308</v>
      </c>
      <c r="Y1168" s="253" t="s">
        <v>62</v>
      </c>
      <c r="Z1168" s="258" t="s">
        <v>6309</v>
      </c>
      <c r="AA1168" s="253" t="s">
        <v>56</v>
      </c>
      <c r="AB1168" s="253" t="s">
        <v>56</v>
      </c>
      <c r="AC1168" s="253" t="s">
        <v>56</v>
      </c>
      <c r="AD1168" s="270" t="s">
        <v>2373</v>
      </c>
      <c r="AE1168" s="270" t="s">
        <v>3262</v>
      </c>
      <c r="AF1168" s="253"/>
      <c r="AG1168" s="253" t="s">
        <v>56</v>
      </c>
      <c r="AH1168" s="270">
        <v>64</v>
      </c>
      <c r="AI1168" s="270" t="s">
        <v>56</v>
      </c>
      <c r="AJ1168" s="270" t="s">
        <v>174</v>
      </c>
      <c r="AK1168" s="253" t="s">
        <v>62</v>
      </c>
      <c r="AL1168" s="253" t="s">
        <v>57</v>
      </c>
      <c r="AM1168" s="253" t="s">
        <v>57</v>
      </c>
      <c r="AN1168" s="253" t="s">
        <v>57</v>
      </c>
      <c r="AO1168" s="253" t="s">
        <v>5428</v>
      </c>
      <c r="AP1168" s="253" t="s">
        <v>6245</v>
      </c>
      <c r="AQ1168" s="253">
        <v>281</v>
      </c>
      <c r="AR1168" s="253" t="s">
        <v>57</v>
      </c>
      <c r="AS1168" s="253">
        <v>64</v>
      </c>
      <c r="AT1168" s="253" t="s">
        <v>57</v>
      </c>
      <c r="AU1168" s="220" t="str">
        <f>IF(AB1168="Yes", "No", "")</f>
        <v>No</v>
      </c>
    </row>
    <row r="1169" spans="1:47">
      <c r="A1169" s="220">
        <v>1168</v>
      </c>
      <c r="B1169" s="253" t="s">
        <v>6836</v>
      </c>
      <c r="C1169" s="253" t="s">
        <v>1382</v>
      </c>
      <c r="D1169" s="253">
        <v>2024</v>
      </c>
      <c r="E1169" s="253" t="s">
        <v>251</v>
      </c>
      <c r="F1169" s="253" t="s">
        <v>6311</v>
      </c>
      <c r="G1169" s="253" t="s">
        <v>6312</v>
      </c>
      <c r="H1169" s="253" t="s">
        <v>6313</v>
      </c>
      <c r="I1169" s="253" t="s">
        <v>929</v>
      </c>
      <c r="J1169" s="253">
        <v>18</v>
      </c>
      <c r="K1169" s="253" t="s">
        <v>56</v>
      </c>
      <c r="L1169" s="253" t="s">
        <v>56</v>
      </c>
      <c r="M1169" s="253" t="s">
        <v>57</v>
      </c>
      <c r="N1169" s="253" t="s">
        <v>57</v>
      </c>
      <c r="O1169" s="253" t="s">
        <v>57</v>
      </c>
      <c r="P1169" s="253" t="s">
        <v>57</v>
      </c>
      <c r="Q1169" s="253" t="s">
        <v>57</v>
      </c>
      <c r="R1169" s="253" t="s">
        <v>57</v>
      </c>
      <c r="S1169" s="270" t="s">
        <v>57</v>
      </c>
      <c r="T1169" s="270" t="s">
        <v>57</v>
      </c>
      <c r="U1169" s="270" t="s">
        <v>57</v>
      </c>
      <c r="V1169" s="270" t="s">
        <v>57</v>
      </c>
      <c r="W1169" s="253" t="s">
        <v>57</v>
      </c>
      <c r="X1169" s="253" t="s">
        <v>57</v>
      </c>
      <c r="Y1169" s="253" t="s">
        <v>57</v>
      </c>
      <c r="Z1169" s="253" t="s">
        <v>6314</v>
      </c>
      <c r="AA1169" s="253" t="s">
        <v>57</v>
      </c>
      <c r="AB1169" s="253" t="s">
        <v>57</v>
      </c>
      <c r="AC1169" s="253" t="s">
        <v>57</v>
      </c>
      <c r="AD1169" s="270" t="s">
        <v>2385</v>
      </c>
      <c r="AE1169" s="270" t="s">
        <v>57</v>
      </c>
      <c r="AF1169" s="253"/>
      <c r="AG1169" s="253" t="s">
        <v>57</v>
      </c>
      <c r="AH1169" s="253" t="s">
        <v>57</v>
      </c>
      <c r="AI1169" s="253" t="s">
        <v>57</v>
      </c>
      <c r="AJ1169" s="269" t="s">
        <v>2385</v>
      </c>
      <c r="AK1169" s="253" t="s">
        <v>57</v>
      </c>
      <c r="AL1169" s="253" t="s">
        <v>57</v>
      </c>
      <c r="AM1169" s="253" t="s">
        <v>57</v>
      </c>
      <c r="AN1169" s="253" t="s">
        <v>57</v>
      </c>
      <c r="AO1169" s="253" t="s">
        <v>5371</v>
      </c>
      <c r="AP1169" s="253" t="s">
        <v>6276</v>
      </c>
      <c r="AQ1169" s="253">
        <v>315</v>
      </c>
      <c r="AR1169" s="253" t="s">
        <v>57</v>
      </c>
      <c r="AS1169" s="253" t="s">
        <v>57</v>
      </c>
      <c r="AT1169" s="253" t="s">
        <v>57</v>
      </c>
      <c r="AU1169" s="220" t="str">
        <f t="shared" ref="AU1169:AU1174" si="55">IF(OR(AB1169="NA"), "NA", IF(OR(AB1169="Yes", AB1169="yes"), "No", IF(AND(I1169="Original", AB1169="No"), "?", "")))</f>
        <v>NA</v>
      </c>
    </row>
    <row r="1170" spans="1:47">
      <c r="A1170" s="220">
        <v>1169</v>
      </c>
      <c r="B1170" s="253" t="s">
        <v>6836</v>
      </c>
      <c r="C1170" s="253" t="s">
        <v>1382</v>
      </c>
      <c r="D1170" s="253">
        <v>2024</v>
      </c>
      <c r="E1170" s="253" t="s">
        <v>251</v>
      </c>
      <c r="F1170" s="253" t="s">
        <v>6315</v>
      </c>
      <c r="G1170" s="253" t="s">
        <v>6316</v>
      </c>
      <c r="H1170" s="253" t="s">
        <v>6317</v>
      </c>
      <c r="I1170" s="253" t="s">
        <v>935</v>
      </c>
      <c r="J1170" s="253">
        <v>19</v>
      </c>
      <c r="K1170" s="253" t="s">
        <v>62</v>
      </c>
      <c r="L1170" s="253" t="s">
        <v>62</v>
      </c>
      <c r="M1170" s="253" t="s">
        <v>62</v>
      </c>
      <c r="N1170" s="253" t="s">
        <v>62</v>
      </c>
      <c r="O1170" s="253" t="s">
        <v>57</v>
      </c>
      <c r="P1170" s="253" t="s">
        <v>57</v>
      </c>
      <c r="Q1170" s="253" t="s">
        <v>57</v>
      </c>
      <c r="R1170" s="253" t="s">
        <v>57</v>
      </c>
      <c r="S1170" s="270" t="s">
        <v>56</v>
      </c>
      <c r="T1170" s="270" t="s">
        <v>6318</v>
      </c>
      <c r="U1170" s="270" t="s">
        <v>56</v>
      </c>
      <c r="V1170" s="270" t="s">
        <v>6319</v>
      </c>
      <c r="W1170" s="253" t="s">
        <v>62</v>
      </c>
      <c r="X1170" s="253" t="s">
        <v>57</v>
      </c>
      <c r="Y1170" s="253" t="s">
        <v>57</v>
      </c>
      <c r="Z1170" s="253" t="s">
        <v>6320</v>
      </c>
      <c r="AA1170" s="253" t="s">
        <v>62</v>
      </c>
      <c r="AB1170" s="253" t="s">
        <v>56</v>
      </c>
      <c r="AC1170" s="253" t="s">
        <v>56</v>
      </c>
      <c r="AD1170" s="270" t="s">
        <v>2373</v>
      </c>
      <c r="AE1170" s="270" t="s">
        <v>3262</v>
      </c>
      <c r="AF1170" s="253"/>
      <c r="AG1170" s="253" t="s">
        <v>56</v>
      </c>
      <c r="AH1170" s="253">
        <v>37</v>
      </c>
      <c r="AI1170" s="253" t="s">
        <v>62</v>
      </c>
      <c r="AJ1170" s="269" t="s">
        <v>2385</v>
      </c>
      <c r="AK1170" s="253" t="s">
        <v>62</v>
      </c>
      <c r="AL1170" s="253" t="s">
        <v>57</v>
      </c>
      <c r="AM1170" s="253" t="s">
        <v>57</v>
      </c>
      <c r="AN1170" s="253" t="s">
        <v>57</v>
      </c>
      <c r="AO1170" s="253" t="s">
        <v>5335</v>
      </c>
      <c r="AP1170" s="253" t="s">
        <v>6232</v>
      </c>
      <c r="AQ1170" s="253">
        <v>393</v>
      </c>
      <c r="AR1170" s="253" t="s">
        <v>57</v>
      </c>
      <c r="AS1170" s="253">
        <v>17</v>
      </c>
      <c r="AT1170" s="253">
        <v>20</v>
      </c>
      <c r="AU1170" s="220" t="str">
        <f t="shared" si="55"/>
        <v>No</v>
      </c>
    </row>
    <row r="1171" spans="1:47">
      <c r="A1171" s="220">
        <v>1170</v>
      </c>
      <c r="B1171" s="253" t="s">
        <v>6836</v>
      </c>
      <c r="C1171" s="253" t="s">
        <v>1382</v>
      </c>
      <c r="D1171" s="253">
        <v>2024</v>
      </c>
      <c r="E1171" s="253" t="s">
        <v>251</v>
      </c>
      <c r="F1171" s="253" t="s">
        <v>6321</v>
      </c>
      <c r="G1171" s="253" t="s">
        <v>6322</v>
      </c>
      <c r="H1171" s="253" t="s">
        <v>6323</v>
      </c>
      <c r="I1171" s="253" t="s">
        <v>929</v>
      </c>
      <c r="J1171" s="253">
        <v>21</v>
      </c>
      <c r="K1171" s="253" t="s">
        <v>56</v>
      </c>
      <c r="L1171" s="253" t="s">
        <v>56</v>
      </c>
      <c r="M1171" s="253" t="s">
        <v>57</v>
      </c>
      <c r="N1171" s="253" t="s">
        <v>57</v>
      </c>
      <c r="O1171" s="253" t="s">
        <v>57</v>
      </c>
      <c r="P1171" s="253" t="s">
        <v>57</v>
      </c>
      <c r="Q1171" s="253" t="s">
        <v>57</v>
      </c>
      <c r="R1171" s="253" t="s">
        <v>57</v>
      </c>
      <c r="S1171" s="270" t="s">
        <v>57</v>
      </c>
      <c r="T1171" s="270" t="s">
        <v>57</v>
      </c>
      <c r="U1171" s="270" t="s">
        <v>57</v>
      </c>
      <c r="V1171" s="270" t="s">
        <v>57</v>
      </c>
      <c r="W1171" s="253" t="s">
        <v>57</v>
      </c>
      <c r="X1171" s="253" t="s">
        <v>57</v>
      </c>
      <c r="Y1171" s="253" t="s">
        <v>57</v>
      </c>
      <c r="Z1171" s="253" t="s">
        <v>6324</v>
      </c>
      <c r="AA1171" s="253" t="s">
        <v>57</v>
      </c>
      <c r="AB1171" s="253" t="s">
        <v>57</v>
      </c>
      <c r="AC1171" s="253" t="s">
        <v>57</v>
      </c>
      <c r="AD1171" s="253" t="s">
        <v>2385</v>
      </c>
      <c r="AE1171" s="253" t="s">
        <v>57</v>
      </c>
      <c r="AF1171" s="253"/>
      <c r="AG1171" s="253" t="s">
        <v>57</v>
      </c>
      <c r="AH1171" s="253" t="s">
        <v>57</v>
      </c>
      <c r="AI1171" s="253" t="s">
        <v>57</v>
      </c>
      <c r="AJ1171" s="269" t="s">
        <v>2385</v>
      </c>
      <c r="AK1171" s="253" t="s">
        <v>57</v>
      </c>
      <c r="AL1171" s="253" t="s">
        <v>57</v>
      </c>
      <c r="AM1171" s="253" t="s">
        <v>57</v>
      </c>
      <c r="AN1171" s="253" t="s">
        <v>57</v>
      </c>
      <c r="AO1171" s="253" t="s">
        <v>2167</v>
      </c>
      <c r="AP1171" s="253" t="s">
        <v>6325</v>
      </c>
      <c r="AQ1171" s="253">
        <v>390</v>
      </c>
      <c r="AR1171" s="253" t="s">
        <v>57</v>
      </c>
      <c r="AS1171" s="253" t="s">
        <v>57</v>
      </c>
      <c r="AT1171" s="253" t="s">
        <v>57</v>
      </c>
      <c r="AU1171" s="220" t="str">
        <f t="shared" si="55"/>
        <v>NA</v>
      </c>
    </row>
    <row r="1172" spans="1:47">
      <c r="A1172" s="220">
        <v>1171</v>
      </c>
      <c r="B1172" s="253" t="s">
        <v>6836</v>
      </c>
      <c r="C1172" s="253" t="s">
        <v>1382</v>
      </c>
      <c r="D1172" s="253">
        <v>2024</v>
      </c>
      <c r="E1172" s="253" t="s">
        <v>251</v>
      </c>
      <c r="F1172" s="253" t="s">
        <v>6326</v>
      </c>
      <c r="G1172" s="253" t="s">
        <v>6327</v>
      </c>
      <c r="H1172" s="253" t="s">
        <v>6328</v>
      </c>
      <c r="I1172" s="253" t="s">
        <v>935</v>
      </c>
      <c r="J1172" s="253">
        <v>24</v>
      </c>
      <c r="K1172" s="253" t="s">
        <v>62</v>
      </c>
      <c r="L1172" s="253" t="s">
        <v>62</v>
      </c>
      <c r="M1172" s="253" t="s">
        <v>62</v>
      </c>
      <c r="N1172" s="253" t="s">
        <v>56</v>
      </c>
      <c r="O1172" s="253">
        <v>1</v>
      </c>
      <c r="P1172" s="253" t="s">
        <v>438</v>
      </c>
      <c r="Q1172" s="253" t="s">
        <v>6329</v>
      </c>
      <c r="R1172" s="253" t="s">
        <v>6330</v>
      </c>
      <c r="S1172" s="270" t="s">
        <v>56</v>
      </c>
      <c r="T1172" s="270" t="s">
        <v>6331</v>
      </c>
      <c r="U1172" s="270" t="s">
        <v>62</v>
      </c>
      <c r="V1172" s="270" t="s">
        <v>57</v>
      </c>
      <c r="W1172" s="253" t="s">
        <v>62</v>
      </c>
      <c r="X1172" s="253" t="s">
        <v>57</v>
      </c>
      <c r="Y1172" s="253" t="s">
        <v>57</v>
      </c>
      <c r="Z1172" s="253" t="s">
        <v>6332</v>
      </c>
      <c r="AA1172" s="253" t="s">
        <v>62</v>
      </c>
      <c r="AB1172" s="253" t="s">
        <v>56</v>
      </c>
      <c r="AC1172" s="253" t="s">
        <v>56</v>
      </c>
      <c r="AD1172" s="253" t="s">
        <v>2373</v>
      </c>
      <c r="AE1172" s="253" t="s">
        <v>3262</v>
      </c>
      <c r="AF1172" s="253"/>
      <c r="AG1172" s="253" t="s">
        <v>56</v>
      </c>
      <c r="AH1172" s="253">
        <v>80</v>
      </c>
      <c r="AI1172" s="270" t="s">
        <v>56</v>
      </c>
      <c r="AJ1172" s="270" t="s">
        <v>174</v>
      </c>
      <c r="AK1172" s="253" t="s">
        <v>62</v>
      </c>
      <c r="AL1172" s="253" t="s">
        <v>57</v>
      </c>
      <c r="AM1172" s="253" t="s">
        <v>57</v>
      </c>
      <c r="AN1172" s="253" t="s">
        <v>57</v>
      </c>
      <c r="AO1172" s="253" t="s">
        <v>242</v>
      </c>
      <c r="AP1172" s="264" t="s">
        <v>6333</v>
      </c>
      <c r="AQ1172" s="253">
        <v>477</v>
      </c>
      <c r="AR1172" s="253" t="s">
        <v>57</v>
      </c>
      <c r="AS1172" s="253">
        <v>80</v>
      </c>
      <c r="AT1172" s="253" t="s">
        <v>57</v>
      </c>
      <c r="AU1172" s="220" t="str">
        <f t="shared" si="55"/>
        <v>No</v>
      </c>
    </row>
    <row r="1173" spans="1:47">
      <c r="A1173" s="220">
        <v>1172</v>
      </c>
      <c r="B1173" s="253" t="s">
        <v>6836</v>
      </c>
      <c r="C1173" s="253" t="s">
        <v>1382</v>
      </c>
      <c r="D1173" s="253">
        <v>2024</v>
      </c>
      <c r="E1173" s="253" t="s">
        <v>251</v>
      </c>
      <c r="F1173" s="253" t="s">
        <v>57</v>
      </c>
      <c r="G1173" s="253" t="s">
        <v>6335</v>
      </c>
      <c r="H1173" s="261" t="s">
        <v>6336</v>
      </c>
      <c r="I1173" s="253" t="s">
        <v>2597</v>
      </c>
      <c r="J1173" s="253">
        <v>25</v>
      </c>
      <c r="K1173" s="253" t="s">
        <v>57</v>
      </c>
      <c r="L1173" s="253" t="s">
        <v>57</v>
      </c>
      <c r="M1173" s="253" t="s">
        <v>57</v>
      </c>
      <c r="N1173" s="253" t="s">
        <v>57</v>
      </c>
      <c r="O1173" s="253" t="s">
        <v>57</v>
      </c>
      <c r="P1173" s="253" t="s">
        <v>57</v>
      </c>
      <c r="Q1173" s="253" t="s">
        <v>57</v>
      </c>
      <c r="R1173" s="253" t="s">
        <v>57</v>
      </c>
      <c r="S1173" s="270" t="s">
        <v>57</v>
      </c>
      <c r="T1173" s="270" t="s">
        <v>57</v>
      </c>
      <c r="U1173" s="270" t="s">
        <v>57</v>
      </c>
      <c r="V1173" s="270" t="s">
        <v>57</v>
      </c>
      <c r="W1173" s="253" t="s">
        <v>57</v>
      </c>
      <c r="X1173" s="253" t="s">
        <v>57</v>
      </c>
      <c r="Y1173" s="253" t="s">
        <v>57</v>
      </c>
      <c r="Z1173" s="253" t="s">
        <v>57</v>
      </c>
      <c r="AA1173" s="253" t="s">
        <v>57</v>
      </c>
      <c r="AB1173" s="253" t="s">
        <v>57</v>
      </c>
      <c r="AC1173" s="253" t="s">
        <v>57</v>
      </c>
      <c r="AD1173" s="253" t="s">
        <v>2385</v>
      </c>
      <c r="AE1173" s="253" t="s">
        <v>57</v>
      </c>
      <c r="AF1173" s="253"/>
      <c r="AG1173" s="253" t="s">
        <v>57</v>
      </c>
      <c r="AH1173" s="253" t="s">
        <v>57</v>
      </c>
      <c r="AI1173" s="253" t="s">
        <v>57</v>
      </c>
      <c r="AJ1173" s="269" t="s">
        <v>2385</v>
      </c>
      <c r="AK1173" s="253" t="s">
        <v>57</v>
      </c>
      <c r="AL1173" s="253" t="s">
        <v>57</v>
      </c>
      <c r="AM1173" s="253" t="s">
        <v>57</v>
      </c>
      <c r="AN1173" s="253" t="s">
        <v>57</v>
      </c>
      <c r="AO1173" s="253" t="s">
        <v>57</v>
      </c>
      <c r="AP1173" s="253" t="s">
        <v>6337</v>
      </c>
      <c r="AQ1173" s="253" t="s">
        <v>57</v>
      </c>
      <c r="AR1173" s="253" t="s">
        <v>57</v>
      </c>
      <c r="AS1173" s="253" t="s">
        <v>57</v>
      </c>
      <c r="AT1173" s="253" t="s">
        <v>57</v>
      </c>
      <c r="AU1173" s="220" t="str">
        <f t="shared" si="55"/>
        <v>NA</v>
      </c>
    </row>
    <row r="1174" spans="1:47">
      <c r="A1174" s="220">
        <v>1173</v>
      </c>
      <c r="B1174" s="253" t="s">
        <v>6836</v>
      </c>
      <c r="C1174" s="253" t="s">
        <v>1382</v>
      </c>
      <c r="D1174" s="253">
        <v>2024</v>
      </c>
      <c r="E1174" s="253" t="s">
        <v>251</v>
      </c>
      <c r="F1174" s="253" t="s">
        <v>57</v>
      </c>
      <c r="G1174" s="253" t="s">
        <v>6338</v>
      </c>
      <c r="H1174" s="261" t="s">
        <v>6339</v>
      </c>
      <c r="I1174" s="253" t="s">
        <v>4422</v>
      </c>
      <c r="J1174" s="253">
        <v>25</v>
      </c>
      <c r="K1174" s="253" t="s">
        <v>57</v>
      </c>
      <c r="L1174" s="253" t="s">
        <v>57</v>
      </c>
      <c r="M1174" s="253" t="s">
        <v>57</v>
      </c>
      <c r="N1174" s="253" t="s">
        <v>57</v>
      </c>
      <c r="O1174" s="253" t="s">
        <v>57</v>
      </c>
      <c r="P1174" s="253" t="s">
        <v>57</v>
      </c>
      <c r="Q1174" s="253" t="s">
        <v>57</v>
      </c>
      <c r="R1174" s="253" t="s">
        <v>57</v>
      </c>
      <c r="S1174" s="253" t="s">
        <v>57</v>
      </c>
      <c r="T1174" s="253" t="s">
        <v>57</v>
      </c>
      <c r="U1174" s="253" t="s">
        <v>57</v>
      </c>
      <c r="V1174" s="253" t="s">
        <v>57</v>
      </c>
      <c r="W1174" s="253" t="s">
        <v>57</v>
      </c>
      <c r="X1174" s="253" t="s">
        <v>57</v>
      </c>
      <c r="Y1174" s="253" t="s">
        <v>57</v>
      </c>
      <c r="Z1174" s="253" t="s">
        <v>57</v>
      </c>
      <c r="AA1174" s="253" t="s">
        <v>57</v>
      </c>
      <c r="AB1174" s="253" t="s">
        <v>57</v>
      </c>
      <c r="AC1174" s="253" t="s">
        <v>57</v>
      </c>
      <c r="AD1174" s="253" t="s">
        <v>2385</v>
      </c>
      <c r="AE1174" s="253" t="s">
        <v>57</v>
      </c>
      <c r="AF1174" s="253"/>
      <c r="AG1174" s="253" t="s">
        <v>57</v>
      </c>
      <c r="AH1174" s="253" t="s">
        <v>57</v>
      </c>
      <c r="AI1174" s="253" t="s">
        <v>57</v>
      </c>
      <c r="AJ1174" s="269" t="s">
        <v>2385</v>
      </c>
      <c r="AK1174" s="253" t="s">
        <v>57</v>
      </c>
      <c r="AL1174" s="253" t="s">
        <v>57</v>
      </c>
      <c r="AM1174" s="253" t="s">
        <v>57</v>
      </c>
      <c r="AN1174" s="253" t="s">
        <v>57</v>
      </c>
      <c r="AO1174" s="253" t="s">
        <v>57</v>
      </c>
      <c r="AP1174" s="264" t="s">
        <v>6340</v>
      </c>
      <c r="AQ1174" s="253" t="s">
        <v>57</v>
      </c>
      <c r="AR1174" s="253" t="s">
        <v>57</v>
      </c>
      <c r="AS1174" s="253" t="s">
        <v>57</v>
      </c>
      <c r="AT1174" s="253" t="s">
        <v>57</v>
      </c>
      <c r="AU1174" s="220" t="str">
        <f t="shared" si="55"/>
        <v>NA</v>
      </c>
    </row>
    <row r="1178" spans="1:47">
      <c r="AH1178" s="144"/>
      <c r="AI1178" s="144"/>
      <c r="AJ1178" s="144"/>
    </row>
    <row r="1179" spans="1:47">
      <c r="B1179" s="144"/>
      <c r="C1179" s="144"/>
      <c r="D1179" s="144"/>
      <c r="W1179" s="144"/>
      <c r="X1179" s="144"/>
      <c r="Y1179" s="144"/>
      <c r="AH1179" s="144"/>
      <c r="AI1179" s="144"/>
      <c r="AJ1179" s="144"/>
      <c r="AO1179" s="144"/>
      <c r="AP1179" s="144"/>
      <c r="AQ1179" s="144"/>
    </row>
    <row r="1180" spans="1:47">
      <c r="B1180" s="144"/>
      <c r="C1180" s="144"/>
      <c r="D1180" s="144"/>
      <c r="E1180" s="144"/>
      <c r="F1180" s="144"/>
      <c r="G1180" s="144"/>
      <c r="P1180" s="144"/>
      <c r="Q1180" s="144"/>
      <c r="R1180" s="144"/>
      <c r="W1180" s="144"/>
      <c r="X1180" s="144"/>
      <c r="Y1180" s="144"/>
      <c r="AA1180" s="144"/>
      <c r="AB1180" s="144"/>
      <c r="AC1180" s="144"/>
      <c r="AH1180" s="144"/>
      <c r="AI1180" s="144"/>
      <c r="AJ1180" s="144"/>
      <c r="AO1180" s="144"/>
      <c r="AP1180" s="144"/>
      <c r="AQ1180" s="144"/>
    </row>
    <row r="1181" spans="1:47">
      <c r="B1181" s="144"/>
      <c r="C1181" s="144"/>
      <c r="D1181" s="144"/>
      <c r="E1181" s="144"/>
      <c r="F1181" s="144"/>
      <c r="G1181" s="144"/>
      <c r="P1181" s="144"/>
      <c r="Q1181" s="144"/>
      <c r="R1181" s="144"/>
      <c r="U1181" s="144"/>
      <c r="V1181" s="144"/>
      <c r="W1181" s="144"/>
      <c r="X1181" s="144"/>
      <c r="Y1181" s="144"/>
      <c r="AA1181" s="144"/>
      <c r="AB1181" s="144"/>
      <c r="AC1181" s="144"/>
      <c r="AH1181" s="144"/>
      <c r="AI1181" s="144"/>
      <c r="AJ1181" s="144"/>
      <c r="AO1181" s="144"/>
      <c r="AP1181" s="144"/>
      <c r="AQ1181" s="144"/>
    </row>
    <row r="1182" spans="1:47">
      <c r="B1182" s="144"/>
      <c r="C1182" s="144"/>
      <c r="D1182" s="144"/>
      <c r="E1182" s="144"/>
      <c r="F1182" s="144"/>
      <c r="G1182" s="144"/>
      <c r="P1182" s="144"/>
      <c r="Q1182" s="144"/>
      <c r="R1182" s="144"/>
      <c r="U1182" s="144"/>
      <c r="V1182" s="144"/>
      <c r="W1182" s="144"/>
      <c r="X1182" s="144"/>
      <c r="Y1182" s="144"/>
      <c r="AA1182" s="144"/>
      <c r="AB1182" s="144"/>
      <c r="AC1182" s="144"/>
      <c r="AH1182" s="144"/>
      <c r="AI1182" s="144"/>
      <c r="AJ1182" s="144"/>
      <c r="AO1182" s="144"/>
      <c r="AP1182" s="144"/>
      <c r="AQ1182" s="144"/>
    </row>
    <row r="1183" spans="1:47">
      <c r="B1183" s="144"/>
      <c r="C1183" s="144"/>
      <c r="D1183" s="144"/>
      <c r="E1183" s="144"/>
      <c r="F1183" s="144"/>
      <c r="G1183" s="144"/>
      <c r="P1183" s="144"/>
      <c r="Q1183" s="144"/>
      <c r="R1183" s="144"/>
      <c r="U1183" s="144"/>
      <c r="V1183" s="144"/>
      <c r="W1183" s="144"/>
      <c r="X1183" s="144"/>
      <c r="Y1183" s="144"/>
      <c r="AA1183" s="144"/>
      <c r="AB1183" s="144"/>
      <c r="AC1183" s="144"/>
      <c r="AH1183" s="144"/>
      <c r="AI1183" s="144"/>
      <c r="AJ1183" s="144"/>
      <c r="AO1183" s="144"/>
      <c r="AP1183" s="144"/>
      <c r="AQ1183" s="144"/>
    </row>
    <row r="1184" spans="1:47">
      <c r="B1184" s="144"/>
      <c r="C1184" s="144"/>
      <c r="D1184" s="144"/>
      <c r="E1184" s="144"/>
      <c r="F1184" s="144"/>
      <c r="G1184" s="144"/>
      <c r="P1184" s="144"/>
      <c r="Q1184" s="144"/>
      <c r="R1184" s="144"/>
      <c r="U1184" s="144"/>
      <c r="V1184" s="144"/>
      <c r="W1184" s="144"/>
      <c r="X1184" s="144"/>
      <c r="Y1184" s="144"/>
      <c r="AA1184" s="144"/>
      <c r="AB1184" s="144"/>
      <c r="AC1184" s="144"/>
      <c r="AH1184" s="144"/>
      <c r="AI1184" s="144"/>
      <c r="AJ1184" s="144"/>
      <c r="AO1184" s="144"/>
      <c r="AP1184" s="144"/>
      <c r="AQ1184" s="144"/>
    </row>
    <row r="1185" spans="2:43">
      <c r="B1185" s="144"/>
      <c r="C1185" s="144"/>
      <c r="D1185" s="144"/>
      <c r="E1185" s="144"/>
      <c r="F1185" s="144"/>
      <c r="G1185" s="144"/>
      <c r="P1185" s="144"/>
      <c r="Q1185" s="144"/>
      <c r="R1185" s="144"/>
      <c r="U1185" s="144"/>
      <c r="V1185" s="144"/>
      <c r="W1185" s="144"/>
      <c r="X1185" s="144"/>
      <c r="Y1185" s="144"/>
      <c r="AA1185" s="144"/>
      <c r="AB1185" s="144"/>
      <c r="AC1185" s="144"/>
      <c r="AH1185" s="144"/>
      <c r="AI1185" s="144"/>
      <c r="AJ1185" s="144"/>
      <c r="AO1185" s="144"/>
      <c r="AP1185" s="144"/>
      <c r="AQ1185" s="144"/>
    </row>
    <row r="1186" spans="2:43">
      <c r="B1186" s="144"/>
      <c r="C1186" s="144"/>
      <c r="D1186" s="144"/>
      <c r="E1186" s="144"/>
      <c r="F1186" s="144"/>
      <c r="G1186" s="144"/>
      <c r="P1186" s="144"/>
      <c r="Q1186" s="144"/>
      <c r="R1186" s="144"/>
      <c r="U1186" s="144"/>
      <c r="V1186" s="144"/>
      <c r="W1186" s="144"/>
      <c r="X1186" s="144"/>
      <c r="Y1186" s="144"/>
      <c r="AA1186" s="144"/>
      <c r="AB1186" s="144"/>
      <c r="AC1186" s="144"/>
      <c r="AH1186" s="144"/>
      <c r="AI1186" s="144"/>
      <c r="AJ1186" s="144"/>
      <c r="AO1186" s="144"/>
      <c r="AP1186" s="144"/>
      <c r="AQ1186" s="144"/>
    </row>
    <row r="1187" spans="2:43">
      <c r="B1187" s="144"/>
      <c r="C1187" s="144"/>
      <c r="D1187" s="144"/>
      <c r="E1187" s="144"/>
      <c r="F1187" s="144"/>
      <c r="G1187" s="144"/>
      <c r="P1187" s="144"/>
      <c r="Q1187" s="144"/>
      <c r="R1187" s="144"/>
      <c r="U1187" s="144"/>
      <c r="V1187" s="144"/>
      <c r="W1187" s="144"/>
      <c r="X1187" s="144"/>
      <c r="Y1187" s="144"/>
      <c r="AA1187" s="144"/>
      <c r="AB1187" s="144"/>
      <c r="AC1187" s="144"/>
      <c r="AH1187" s="144"/>
      <c r="AI1187" s="144"/>
      <c r="AJ1187" s="144"/>
      <c r="AO1187" s="144"/>
      <c r="AP1187" s="144"/>
      <c r="AQ1187" s="144"/>
    </row>
    <row r="1188" spans="2:43">
      <c r="B1188" s="144"/>
      <c r="C1188" s="144"/>
      <c r="D1188" s="144"/>
      <c r="E1188" s="144"/>
      <c r="F1188" s="144"/>
      <c r="G1188" s="144"/>
      <c r="P1188" s="144"/>
      <c r="Q1188" s="144"/>
      <c r="R1188" s="144"/>
      <c r="U1188" s="144"/>
      <c r="V1188" s="144"/>
      <c r="W1188" s="144"/>
      <c r="X1188" s="144"/>
      <c r="Y1188" s="144"/>
      <c r="AA1188" s="144"/>
      <c r="AB1188" s="144"/>
      <c r="AC1188" s="144"/>
      <c r="AH1188" s="144"/>
      <c r="AI1188" s="144"/>
      <c r="AJ1188" s="144"/>
      <c r="AO1188" s="144"/>
      <c r="AP1188" s="144"/>
      <c r="AQ1188" s="144"/>
    </row>
    <row r="1189" spans="2:43">
      <c r="B1189" s="144"/>
      <c r="C1189" s="144"/>
      <c r="D1189" s="144"/>
      <c r="E1189" s="144"/>
      <c r="F1189" s="144"/>
      <c r="G1189" s="144"/>
      <c r="P1189" s="144"/>
      <c r="Q1189" s="144"/>
      <c r="R1189" s="144"/>
      <c r="U1189" s="144"/>
      <c r="V1189" s="144"/>
      <c r="W1189" s="144"/>
      <c r="X1189" s="144"/>
      <c r="Y1189" s="144"/>
      <c r="AA1189" s="144"/>
      <c r="AB1189" s="144"/>
      <c r="AC1189" s="144"/>
      <c r="AH1189" s="144"/>
      <c r="AI1189" s="144"/>
      <c r="AJ1189" s="144"/>
      <c r="AO1189" s="144"/>
      <c r="AP1189" s="144"/>
      <c r="AQ1189" s="144"/>
    </row>
    <row r="1190" spans="2:43">
      <c r="B1190" s="144"/>
      <c r="C1190" s="144"/>
      <c r="D1190" s="144"/>
      <c r="E1190" s="144"/>
      <c r="F1190" s="144"/>
      <c r="G1190" s="144"/>
      <c r="P1190" s="144"/>
      <c r="Q1190" s="144"/>
      <c r="R1190" s="144"/>
      <c r="U1190" s="144"/>
      <c r="V1190" s="144"/>
      <c r="W1190" s="144"/>
      <c r="X1190" s="144"/>
      <c r="Y1190" s="144"/>
      <c r="AA1190" s="144"/>
      <c r="AB1190" s="144"/>
      <c r="AC1190" s="144"/>
      <c r="AH1190" s="144"/>
      <c r="AI1190" s="144"/>
      <c r="AJ1190" s="144"/>
      <c r="AO1190" s="144"/>
      <c r="AP1190" s="144"/>
      <c r="AQ1190" s="144"/>
    </row>
    <row r="1191" spans="2:43">
      <c r="B1191" s="144"/>
      <c r="C1191" s="144"/>
      <c r="D1191" s="144"/>
      <c r="E1191" s="144"/>
      <c r="F1191" s="144"/>
      <c r="G1191" s="144"/>
      <c r="P1191" s="144"/>
      <c r="Q1191" s="144"/>
      <c r="R1191" s="144"/>
      <c r="U1191" s="144"/>
      <c r="V1191" s="144"/>
      <c r="W1191" s="144"/>
      <c r="X1191" s="144"/>
      <c r="Y1191" s="144"/>
      <c r="AA1191" s="144"/>
      <c r="AB1191" s="144"/>
      <c r="AC1191" s="144"/>
      <c r="AH1191" s="144"/>
      <c r="AI1191" s="144"/>
      <c r="AJ1191" s="144"/>
      <c r="AO1191" s="144"/>
      <c r="AP1191" s="144"/>
      <c r="AQ1191" s="144"/>
    </row>
    <row r="1192" spans="2:43">
      <c r="B1192" s="144"/>
      <c r="C1192" s="144"/>
      <c r="D1192" s="144"/>
      <c r="E1192" s="144"/>
      <c r="F1192" s="144"/>
      <c r="G1192" s="144"/>
      <c r="P1192" s="144"/>
      <c r="Q1192" s="144"/>
      <c r="R1192" s="144"/>
      <c r="U1192" s="144"/>
      <c r="V1192" s="144"/>
      <c r="W1192" s="144"/>
      <c r="X1192" s="144"/>
      <c r="Y1192" s="144"/>
      <c r="AA1192" s="144"/>
      <c r="AB1192" s="144"/>
      <c r="AC1192" s="144"/>
      <c r="AH1192" s="144"/>
      <c r="AI1192" s="144"/>
      <c r="AJ1192" s="144"/>
      <c r="AO1192" s="144"/>
      <c r="AP1192" s="144"/>
      <c r="AQ1192" s="144"/>
    </row>
    <row r="1193" spans="2:43">
      <c r="B1193" s="144"/>
      <c r="C1193" s="144"/>
      <c r="D1193" s="144"/>
      <c r="E1193" s="144"/>
      <c r="F1193" s="144"/>
      <c r="G1193" s="144"/>
      <c r="P1193" s="144"/>
      <c r="Q1193" s="144"/>
      <c r="R1193" s="144"/>
      <c r="U1193" s="144"/>
      <c r="V1193" s="144"/>
      <c r="W1193" s="144"/>
      <c r="X1193" s="144"/>
      <c r="Y1193" s="144"/>
      <c r="AA1193" s="144"/>
      <c r="AB1193" s="144"/>
      <c r="AC1193" s="144"/>
      <c r="AH1193" s="144"/>
      <c r="AI1193" s="144"/>
      <c r="AJ1193" s="144"/>
      <c r="AO1193" s="144"/>
      <c r="AP1193" s="144"/>
      <c r="AQ1193" s="144"/>
    </row>
    <row r="1194" spans="2:43">
      <c r="B1194" s="144"/>
      <c r="C1194" s="144"/>
      <c r="D1194" s="144"/>
      <c r="E1194" s="144"/>
      <c r="F1194" s="144"/>
      <c r="G1194" s="144"/>
      <c r="P1194" s="144"/>
      <c r="Q1194" s="144"/>
      <c r="R1194" s="144"/>
      <c r="U1194" s="144"/>
      <c r="V1194" s="144"/>
      <c r="W1194" s="144"/>
      <c r="X1194" s="144"/>
      <c r="Y1194" s="144"/>
      <c r="AA1194" s="144"/>
      <c r="AB1194" s="144"/>
      <c r="AC1194" s="144"/>
      <c r="AH1194" s="144"/>
      <c r="AI1194" s="144"/>
      <c r="AJ1194" s="144"/>
      <c r="AO1194" s="144"/>
      <c r="AP1194" s="144"/>
      <c r="AQ1194" s="144"/>
    </row>
    <row r="1195" spans="2:43">
      <c r="B1195" s="144"/>
      <c r="C1195" s="144"/>
      <c r="D1195" s="144"/>
      <c r="E1195" s="144"/>
      <c r="F1195" s="144"/>
      <c r="G1195" s="144"/>
      <c r="P1195" s="144"/>
      <c r="Q1195" s="144"/>
      <c r="R1195" s="144"/>
      <c r="U1195" s="144"/>
      <c r="V1195" s="144"/>
      <c r="W1195" s="144"/>
      <c r="X1195" s="144"/>
      <c r="Y1195" s="144"/>
      <c r="AA1195" s="144"/>
      <c r="AB1195" s="144"/>
      <c r="AC1195" s="144"/>
      <c r="AH1195" s="144"/>
      <c r="AI1195" s="144"/>
      <c r="AJ1195" s="144"/>
      <c r="AO1195" s="144"/>
      <c r="AP1195" s="144"/>
      <c r="AQ1195" s="144"/>
    </row>
    <row r="1196" spans="2:43">
      <c r="B1196" s="144"/>
      <c r="C1196" s="144"/>
      <c r="D1196" s="144"/>
      <c r="E1196" s="144"/>
      <c r="F1196" s="144"/>
      <c r="G1196" s="144"/>
      <c r="P1196" s="144"/>
      <c r="Q1196" s="144"/>
      <c r="R1196" s="144"/>
      <c r="U1196" s="144"/>
      <c r="V1196" s="144"/>
      <c r="W1196" s="144"/>
      <c r="X1196" s="144"/>
      <c r="Y1196" s="144"/>
      <c r="AA1196" s="144"/>
      <c r="AB1196" s="144"/>
      <c r="AC1196" s="144"/>
      <c r="AO1196" s="144"/>
      <c r="AP1196" s="144"/>
      <c r="AQ1196" s="144"/>
    </row>
    <row r="1197" spans="2:43">
      <c r="B1197" s="144"/>
      <c r="C1197" s="144"/>
      <c r="D1197" s="144"/>
      <c r="E1197" s="144"/>
      <c r="F1197" s="144"/>
      <c r="G1197" s="144"/>
      <c r="P1197" s="144"/>
      <c r="Q1197" s="144"/>
      <c r="R1197" s="144"/>
      <c r="U1197" s="144"/>
      <c r="V1197" s="144"/>
      <c r="W1197" s="144"/>
      <c r="X1197" s="144"/>
      <c r="Y1197" s="144"/>
      <c r="AA1197" s="144"/>
      <c r="AB1197" s="144"/>
      <c r="AC1197" s="144"/>
    </row>
    <row r="1198" spans="2:43">
      <c r="B1198" s="144"/>
      <c r="C1198" s="144"/>
      <c r="U1198" s="144"/>
      <c r="V1198" s="144"/>
      <c r="W1198" s="144"/>
      <c r="X1198" s="144"/>
      <c r="Y1198" s="144"/>
      <c r="AA1198" s="144"/>
      <c r="AB1198" s="144"/>
      <c r="AC1198" s="144"/>
    </row>
    <row r="1199" spans="2:43">
      <c r="B1199" s="144"/>
      <c r="C1199" s="144"/>
      <c r="U1199" s="144"/>
      <c r="V1199" s="144"/>
      <c r="W1199" s="144"/>
      <c r="X1199" s="144"/>
      <c r="Y1199" s="144"/>
      <c r="AA1199" s="144"/>
      <c r="AB1199" s="144"/>
      <c r="AC1199" s="144"/>
    </row>
    <row r="1200" spans="2:43">
      <c r="B1200" s="144"/>
      <c r="C1200" s="144"/>
      <c r="U1200" s="144"/>
      <c r="V1200" s="144"/>
      <c r="W1200" s="144"/>
      <c r="X1200" s="144"/>
      <c r="Y1200" s="144"/>
      <c r="AA1200" s="144"/>
      <c r="AB1200" s="144"/>
      <c r="AC1200" s="144"/>
    </row>
    <row r="1201" spans="2:29">
      <c r="B1201" s="144"/>
      <c r="C1201" s="144"/>
      <c r="U1201" s="144"/>
      <c r="V1201" s="144"/>
      <c r="W1201" s="144"/>
      <c r="X1201" s="144"/>
      <c r="Y1201" s="144"/>
      <c r="AA1201" s="144"/>
      <c r="AB1201" s="144"/>
      <c r="AC1201" s="144"/>
    </row>
    <row r="1202" spans="2:29">
      <c r="B1202" s="144"/>
      <c r="C1202" s="144"/>
      <c r="U1202" s="144"/>
      <c r="V1202" s="144"/>
      <c r="W1202" s="144"/>
      <c r="X1202" s="144"/>
      <c r="Y1202" s="144"/>
      <c r="AA1202" s="144"/>
      <c r="AB1202" s="144"/>
      <c r="AC1202" s="144"/>
    </row>
    <row r="1203" spans="2:29">
      <c r="B1203" s="144"/>
      <c r="C1203" s="144"/>
      <c r="U1203" s="144"/>
      <c r="V1203" s="144"/>
      <c r="W1203" s="144"/>
      <c r="X1203" s="144"/>
      <c r="Y1203" s="144"/>
      <c r="AA1203" s="144"/>
      <c r="AB1203" s="144"/>
      <c r="AC1203" s="144"/>
    </row>
    <row r="1204" spans="2:29">
      <c r="U1204" s="144"/>
      <c r="V1204" s="144"/>
      <c r="W1204" s="144"/>
      <c r="AA1204" s="144"/>
      <c r="AB1204" s="144"/>
      <c r="AC1204" s="144"/>
    </row>
    <row r="1205" spans="2:29">
      <c r="AA1205" s="144"/>
      <c r="AB1205" s="144"/>
      <c r="AC1205" s="144"/>
    </row>
    <row r="1239" spans="32:34">
      <c r="AF1239"/>
      <c r="AG1239"/>
      <c r="AH1239"/>
    </row>
    <row r="1240" spans="32:34">
      <c r="AF1240"/>
      <c r="AG1240"/>
      <c r="AH1240"/>
    </row>
    <row r="1241" spans="32:34">
      <c r="AF1241"/>
      <c r="AG1241"/>
      <c r="AH1241"/>
    </row>
    <row r="1242" spans="32:34">
      <c r="AF1242"/>
      <c r="AG1242"/>
      <c r="AH1242"/>
    </row>
    <row r="1243" spans="32:34">
      <c r="AF1243"/>
      <c r="AG1243"/>
      <c r="AH1243"/>
    </row>
    <row r="1244" spans="32:34">
      <c r="AF1244"/>
      <c r="AG1244"/>
      <c r="AH1244"/>
    </row>
    <row r="1245" spans="32:34">
      <c r="AF1245"/>
      <c r="AG1245"/>
      <c r="AH1245"/>
    </row>
    <row r="1246" spans="32:34">
      <c r="AF1246"/>
      <c r="AG1246"/>
      <c r="AH1246"/>
    </row>
    <row r="1247" spans="32:34">
      <c r="AF1247"/>
      <c r="AG1247"/>
      <c r="AH1247"/>
    </row>
    <row r="1248" spans="32:34">
      <c r="AF1248"/>
      <c r="AG1248"/>
      <c r="AH1248"/>
    </row>
    <row r="1249" spans="32:34">
      <c r="AF1249"/>
      <c r="AG1249"/>
      <c r="AH1249"/>
    </row>
    <row r="1250" spans="32:34">
      <c r="AF1250"/>
      <c r="AG1250"/>
      <c r="AH1250"/>
    </row>
    <row r="1251" spans="32:34">
      <c r="AF1251"/>
      <c r="AG1251"/>
      <c r="AH1251"/>
    </row>
    <row r="1252" spans="32:34">
      <c r="AF1252"/>
      <c r="AG1252"/>
      <c r="AH1252"/>
    </row>
    <row r="1253" spans="32:34">
      <c r="AF1253"/>
      <c r="AG1253"/>
      <c r="AH1253"/>
    </row>
    <row r="1254" spans="32:34">
      <c r="AF1254"/>
      <c r="AG1254"/>
      <c r="AH1254"/>
    </row>
    <row r="1255" spans="32:34">
      <c r="AF1255"/>
      <c r="AG1255"/>
      <c r="AH1255"/>
    </row>
    <row r="1256" spans="32:34">
      <c r="AF1256"/>
      <c r="AG1256"/>
      <c r="AH1256"/>
    </row>
    <row r="1257" spans="32:34">
      <c r="AF1257"/>
    </row>
    <row r="1258" spans="32:34">
      <c r="AF1258"/>
    </row>
    <row r="1259" spans="32:34">
      <c r="AF1259"/>
    </row>
    <row r="1260" spans="32:34">
      <c r="AF1260"/>
    </row>
    <row r="1261" spans="32:34">
      <c r="AF1261"/>
    </row>
    <row r="1262" spans="32:34">
      <c r="AF1262"/>
    </row>
    <row r="1263" spans="32:34">
      <c r="AF1263"/>
    </row>
    <row r="1264" spans="32:34">
      <c r="AF1264"/>
    </row>
    <row r="1265" spans="32:32">
      <c r="AF1265"/>
    </row>
    <row r="1266" spans="32:32">
      <c r="AF1266"/>
    </row>
    <row r="1267" spans="32:32">
      <c r="AF1267"/>
    </row>
    <row r="1268" spans="32:32">
      <c r="AF1268"/>
    </row>
    <row r="1269" spans="32:32">
      <c r="AF1269"/>
    </row>
    <row r="1270" spans="32:32">
      <c r="AF1270"/>
    </row>
    <row r="1271" spans="32:32">
      <c r="AF1271"/>
    </row>
    <row r="1272" spans="32:32">
      <c r="AF1272"/>
    </row>
    <row r="1273" spans="32:32">
      <c r="AF1273"/>
    </row>
    <row r="1274" spans="32:32">
      <c r="AF1274"/>
    </row>
    <row r="1275" spans="32:32">
      <c r="AF1275"/>
    </row>
    <row r="1276" spans="32:32">
      <c r="AF1276"/>
    </row>
    <row r="1277" spans="32:32">
      <c r="AF1277"/>
    </row>
    <row r="1278" spans="32:32">
      <c r="AF1278"/>
    </row>
    <row r="1279" spans="32:32">
      <c r="AF1279"/>
    </row>
    <row r="1280" spans="32:32">
      <c r="AF1280"/>
    </row>
    <row r="1281" spans="32:32">
      <c r="AF1281"/>
    </row>
    <row r="1282" spans="32:32">
      <c r="AF1282"/>
    </row>
    <row r="1283" spans="32:32">
      <c r="AF1283"/>
    </row>
    <row r="1284" spans="32:32">
      <c r="AF1284"/>
    </row>
    <row r="1285" spans="32:32">
      <c r="AF1285"/>
    </row>
    <row r="1286" spans="32:32">
      <c r="AF1286"/>
    </row>
    <row r="1287" spans="32:32">
      <c r="AF1287"/>
    </row>
    <row r="1288" spans="32:32">
      <c r="AF1288"/>
    </row>
    <row r="1289" spans="32:32">
      <c r="AF1289"/>
    </row>
    <row r="1290" spans="32:32">
      <c r="AF1290"/>
    </row>
    <row r="1291" spans="32:32">
      <c r="AF1291"/>
    </row>
    <row r="1292" spans="32:32">
      <c r="AF1292"/>
    </row>
    <row r="1293" spans="32:32">
      <c r="AF1293"/>
    </row>
    <row r="1294" spans="32:32">
      <c r="AF1294"/>
    </row>
    <row r="1295" spans="32:32">
      <c r="AF1295"/>
    </row>
    <row r="1296" spans="32:32">
      <c r="AF1296"/>
    </row>
    <row r="1297" spans="32:32">
      <c r="AF1297"/>
    </row>
    <row r="1298" spans="32:32">
      <c r="AF1298"/>
    </row>
    <row r="1299" spans="32:32">
      <c r="AF1299"/>
    </row>
    <row r="1300" spans="32:32">
      <c r="AF1300"/>
    </row>
    <row r="1301" spans="32:32">
      <c r="AF1301"/>
    </row>
    <row r="1302" spans="32:32">
      <c r="AF1302"/>
    </row>
    <row r="1303" spans="32:32">
      <c r="AF1303"/>
    </row>
    <row r="1304" spans="32:32">
      <c r="AF1304"/>
    </row>
    <row r="1305" spans="32:32">
      <c r="AF1305"/>
    </row>
    <row r="1306" spans="32:32">
      <c r="AF1306"/>
    </row>
    <row r="1307" spans="32:32">
      <c r="AF1307"/>
    </row>
    <row r="1308" spans="32:32">
      <c r="AF1308"/>
    </row>
    <row r="1309" spans="32:32">
      <c r="AF1309"/>
    </row>
    <row r="1310" spans="32:32">
      <c r="AF1310"/>
    </row>
    <row r="1311" spans="32:32">
      <c r="AF1311"/>
    </row>
    <row r="1312" spans="32:32">
      <c r="AF1312"/>
    </row>
    <row r="1313" spans="32:32">
      <c r="AF1313"/>
    </row>
    <row r="1314" spans="32:32">
      <c r="AF1314"/>
    </row>
    <row r="1315" spans="32:32">
      <c r="AF1315"/>
    </row>
    <row r="1316" spans="32:32">
      <c r="AF1316"/>
    </row>
    <row r="1317" spans="32:32">
      <c r="AF1317"/>
    </row>
    <row r="1318" spans="32:32">
      <c r="AF1318"/>
    </row>
    <row r="1319" spans="32:32">
      <c r="AF1319"/>
    </row>
    <row r="1320" spans="32:32">
      <c r="AF1320"/>
    </row>
    <row r="1321" spans="32:32">
      <c r="AF1321"/>
    </row>
    <row r="1322" spans="32:32">
      <c r="AF1322"/>
    </row>
    <row r="1323" spans="32:32">
      <c r="AF1323"/>
    </row>
    <row r="1324" spans="32:32">
      <c r="AF1324"/>
    </row>
    <row r="1325" spans="32:32">
      <c r="AF1325"/>
    </row>
    <row r="1326" spans="32:32">
      <c r="AF1326"/>
    </row>
    <row r="1327" spans="32:32">
      <c r="AF1327"/>
    </row>
    <row r="1328" spans="32:32">
      <c r="AF1328"/>
    </row>
    <row r="1329" spans="32:32">
      <c r="AF1329"/>
    </row>
    <row r="1330" spans="32:32">
      <c r="AF1330"/>
    </row>
    <row r="1331" spans="32:32">
      <c r="AF1331"/>
    </row>
    <row r="1332" spans="32:32">
      <c r="AF1332"/>
    </row>
    <row r="1333" spans="32:32">
      <c r="AF1333"/>
    </row>
    <row r="1334" spans="32:32">
      <c r="AF1334"/>
    </row>
    <row r="1335" spans="32:32">
      <c r="AF1335"/>
    </row>
    <row r="1336" spans="32:32">
      <c r="AF1336"/>
    </row>
    <row r="1337" spans="32:32">
      <c r="AF1337"/>
    </row>
    <row r="1338" spans="32:32">
      <c r="AF1338"/>
    </row>
    <row r="1339" spans="32:32">
      <c r="AF1339"/>
    </row>
    <row r="1340" spans="32:32">
      <c r="AF1340"/>
    </row>
    <row r="1341" spans="32:32">
      <c r="AF1341"/>
    </row>
    <row r="1342" spans="32:32">
      <c r="AF1342"/>
    </row>
    <row r="1343" spans="32:32">
      <c r="AF1343"/>
    </row>
    <row r="1344" spans="32:32">
      <c r="AF1344"/>
    </row>
    <row r="1345" spans="32:32">
      <c r="AF1345"/>
    </row>
    <row r="1346" spans="32:32">
      <c r="AF1346"/>
    </row>
    <row r="1347" spans="32:32">
      <c r="AF1347"/>
    </row>
    <row r="1348" spans="32:32">
      <c r="AF1348"/>
    </row>
    <row r="1349" spans="32:32">
      <c r="AF1349"/>
    </row>
    <row r="1350" spans="32:32">
      <c r="AF1350"/>
    </row>
    <row r="1351" spans="32:32">
      <c r="AF1351"/>
    </row>
    <row r="1352" spans="32:32">
      <c r="AF1352"/>
    </row>
    <row r="1353" spans="32:32">
      <c r="AF1353"/>
    </row>
    <row r="1354" spans="32:32">
      <c r="AF1354"/>
    </row>
    <row r="1355" spans="32:32">
      <c r="AF1355"/>
    </row>
    <row r="1356" spans="32:32">
      <c r="AF1356"/>
    </row>
    <row r="1357" spans="32:32">
      <c r="AF1357"/>
    </row>
    <row r="1358" spans="32:32">
      <c r="AF1358"/>
    </row>
    <row r="1359" spans="32:32">
      <c r="AF1359"/>
    </row>
    <row r="1360" spans="32:32">
      <c r="AF1360"/>
    </row>
    <row r="1361" spans="32:32">
      <c r="AF1361"/>
    </row>
    <row r="1362" spans="32:32">
      <c r="AF1362"/>
    </row>
    <row r="1363" spans="32:32">
      <c r="AF1363"/>
    </row>
    <row r="1364" spans="32:32">
      <c r="AF1364"/>
    </row>
    <row r="1365" spans="32:32">
      <c r="AF1365"/>
    </row>
    <row r="1366" spans="32:32">
      <c r="AF1366"/>
    </row>
    <row r="1367" spans="32:32">
      <c r="AF1367"/>
    </row>
    <row r="1368" spans="32:32">
      <c r="AF1368"/>
    </row>
    <row r="1369" spans="32:32">
      <c r="AF1369"/>
    </row>
    <row r="1370" spans="32:32">
      <c r="AF1370"/>
    </row>
    <row r="1371" spans="32:32">
      <c r="AF1371"/>
    </row>
    <row r="1372" spans="32:32">
      <c r="AF1372"/>
    </row>
    <row r="1373" spans="32:32">
      <c r="AF1373"/>
    </row>
    <row r="1374" spans="32:32">
      <c r="AF1374"/>
    </row>
    <row r="1375" spans="32:32">
      <c r="AF1375"/>
    </row>
    <row r="1376" spans="32:32">
      <c r="AF1376"/>
    </row>
    <row r="1377" spans="32:32">
      <c r="AF1377"/>
    </row>
    <row r="1378" spans="32:32">
      <c r="AF1378"/>
    </row>
    <row r="1379" spans="32:32">
      <c r="AF1379"/>
    </row>
    <row r="1380" spans="32:32">
      <c r="AF1380"/>
    </row>
    <row r="1381" spans="32:32">
      <c r="AF1381"/>
    </row>
    <row r="1382" spans="32:32">
      <c r="AF1382"/>
    </row>
    <row r="1383" spans="32:32">
      <c r="AF1383"/>
    </row>
    <row r="1384" spans="32:32">
      <c r="AF1384"/>
    </row>
    <row r="1385" spans="32:32">
      <c r="AF1385"/>
    </row>
    <row r="1386" spans="32:32">
      <c r="AF1386"/>
    </row>
    <row r="1387" spans="32:32">
      <c r="AF1387"/>
    </row>
    <row r="1388" spans="32:32">
      <c r="AF1388"/>
    </row>
    <row r="1389" spans="32:32">
      <c r="AF1389"/>
    </row>
    <row r="1390" spans="32:32">
      <c r="AF1390"/>
    </row>
    <row r="1391" spans="32:32">
      <c r="AF1391"/>
    </row>
    <row r="1392" spans="32:32">
      <c r="AF1392"/>
    </row>
    <row r="1393" spans="32:32">
      <c r="AF1393"/>
    </row>
    <row r="1394" spans="32:32">
      <c r="AF1394"/>
    </row>
    <row r="1395" spans="32:32">
      <c r="AF1395"/>
    </row>
    <row r="1396" spans="32:32">
      <c r="AF1396"/>
    </row>
    <row r="1397" spans="32:32">
      <c r="AF1397"/>
    </row>
    <row r="1398" spans="32:32">
      <c r="AF1398"/>
    </row>
    <row r="1399" spans="32:32">
      <c r="AF1399"/>
    </row>
    <row r="1400" spans="32:32">
      <c r="AF1400"/>
    </row>
    <row r="1401" spans="32:32">
      <c r="AF1401"/>
    </row>
    <row r="1402" spans="32:32">
      <c r="AF1402"/>
    </row>
    <row r="1403" spans="32:32">
      <c r="AF1403"/>
    </row>
    <row r="1404" spans="32:32">
      <c r="AF1404"/>
    </row>
    <row r="1405" spans="32:32">
      <c r="AF1405"/>
    </row>
    <row r="1406" spans="32:32">
      <c r="AF1406"/>
    </row>
    <row r="1407" spans="32:32">
      <c r="AF1407"/>
    </row>
    <row r="1408" spans="32:32">
      <c r="AF1408"/>
    </row>
    <row r="1409" spans="32:32">
      <c r="AF1409"/>
    </row>
    <row r="1410" spans="32:32">
      <c r="AF1410"/>
    </row>
    <row r="1411" spans="32:32">
      <c r="AF1411"/>
    </row>
    <row r="1412" spans="32:32">
      <c r="AF1412"/>
    </row>
    <row r="1413" spans="32:32">
      <c r="AF1413"/>
    </row>
    <row r="1414" spans="32:32">
      <c r="AF1414"/>
    </row>
    <row r="1415" spans="32:32">
      <c r="AF1415"/>
    </row>
    <row r="1416" spans="32:32">
      <c r="AF1416"/>
    </row>
    <row r="1417" spans="32:32">
      <c r="AF1417"/>
    </row>
    <row r="1418" spans="32:32">
      <c r="AF1418"/>
    </row>
    <row r="1419" spans="32:32">
      <c r="AF1419"/>
    </row>
    <row r="1420" spans="32:32">
      <c r="AF1420"/>
    </row>
    <row r="1421" spans="32:32">
      <c r="AF1421"/>
    </row>
    <row r="1422" spans="32:32">
      <c r="AF1422"/>
    </row>
    <row r="1423" spans="32:32">
      <c r="AF1423"/>
    </row>
    <row r="1424" spans="32:32">
      <c r="AF1424"/>
    </row>
    <row r="1425" spans="32:32">
      <c r="AF1425"/>
    </row>
    <row r="1426" spans="32:32">
      <c r="AF1426"/>
    </row>
    <row r="1427" spans="32:32">
      <c r="AF1427"/>
    </row>
    <row r="1428" spans="32:32">
      <c r="AF1428"/>
    </row>
    <row r="1429" spans="32:32">
      <c r="AF1429"/>
    </row>
    <row r="1430" spans="32:32">
      <c r="AF1430"/>
    </row>
    <row r="1431" spans="32:32">
      <c r="AF1431"/>
    </row>
    <row r="1432" spans="32:32">
      <c r="AF1432"/>
    </row>
    <row r="1433" spans="32:32">
      <c r="AF1433"/>
    </row>
    <row r="1434" spans="32:32">
      <c r="AF1434"/>
    </row>
    <row r="1435" spans="32:32">
      <c r="AF1435"/>
    </row>
    <row r="1436" spans="32:32">
      <c r="AF1436"/>
    </row>
    <row r="1437" spans="32:32">
      <c r="AF1437"/>
    </row>
    <row r="1438" spans="32:32">
      <c r="AF1438"/>
    </row>
    <row r="1439" spans="32:32">
      <c r="AF1439"/>
    </row>
    <row r="1440" spans="32:32">
      <c r="AF1440"/>
    </row>
    <row r="1441" spans="32:32">
      <c r="AF1441"/>
    </row>
    <row r="1442" spans="32:32">
      <c r="AF1442"/>
    </row>
    <row r="1443" spans="32:32">
      <c r="AF1443"/>
    </row>
    <row r="1444" spans="32:32">
      <c r="AF1444"/>
    </row>
    <row r="1445" spans="32:32">
      <c r="AF1445"/>
    </row>
    <row r="1446" spans="32:32">
      <c r="AF1446"/>
    </row>
    <row r="1447" spans="32:32">
      <c r="AF1447"/>
    </row>
    <row r="1448" spans="32:32">
      <c r="AF1448"/>
    </row>
    <row r="1449" spans="32:32">
      <c r="AF1449"/>
    </row>
    <row r="1450" spans="32:32">
      <c r="AF1450"/>
    </row>
    <row r="1451" spans="32:32">
      <c r="AF1451"/>
    </row>
    <row r="1452" spans="32:32">
      <c r="AF1452"/>
    </row>
    <row r="1453" spans="32:32">
      <c r="AF1453"/>
    </row>
    <row r="1454" spans="32:32">
      <c r="AF1454"/>
    </row>
    <row r="1455" spans="32:32">
      <c r="AF1455"/>
    </row>
    <row r="1456" spans="32:32">
      <c r="AF1456"/>
    </row>
    <row r="1457" spans="32:32">
      <c r="AF1457"/>
    </row>
    <row r="1458" spans="32:32">
      <c r="AF1458"/>
    </row>
    <row r="1459" spans="32:32">
      <c r="AF1459"/>
    </row>
    <row r="1460" spans="32:32">
      <c r="AF1460"/>
    </row>
    <row r="1461" spans="32:32">
      <c r="AF1461"/>
    </row>
    <row r="1462" spans="32:32">
      <c r="AF1462"/>
    </row>
    <row r="1463" spans="32:32">
      <c r="AF1463"/>
    </row>
    <row r="1464" spans="32:32">
      <c r="AF1464"/>
    </row>
    <row r="1465" spans="32:32">
      <c r="AF1465"/>
    </row>
    <row r="1466" spans="32:32">
      <c r="AF1466"/>
    </row>
    <row r="1467" spans="32:32">
      <c r="AF1467"/>
    </row>
    <row r="1468" spans="32:32">
      <c r="AF1468"/>
    </row>
    <row r="1469" spans="32:32">
      <c r="AF1469"/>
    </row>
    <row r="1470" spans="32:32">
      <c r="AF1470"/>
    </row>
    <row r="1471" spans="32:32">
      <c r="AF1471"/>
    </row>
    <row r="1472" spans="32:32">
      <c r="AF1472"/>
    </row>
    <row r="1473" spans="32:32">
      <c r="AF1473"/>
    </row>
    <row r="1474" spans="32:32">
      <c r="AF1474"/>
    </row>
    <row r="1475" spans="32:32">
      <c r="AF1475"/>
    </row>
    <row r="1476" spans="32:32">
      <c r="AF1476"/>
    </row>
    <row r="1477" spans="32:32">
      <c r="AF1477"/>
    </row>
    <row r="1478" spans="32:32">
      <c r="AF1478"/>
    </row>
    <row r="1479" spans="32:32">
      <c r="AF1479"/>
    </row>
    <row r="1480" spans="32:32">
      <c r="AF1480"/>
    </row>
    <row r="1481" spans="32:32">
      <c r="AF1481"/>
    </row>
    <row r="1482" spans="32:32">
      <c r="AF1482"/>
    </row>
    <row r="1483" spans="32:32">
      <c r="AF1483"/>
    </row>
    <row r="1484" spans="32:32">
      <c r="AF1484"/>
    </row>
    <row r="1485" spans="32:32">
      <c r="AF1485"/>
    </row>
    <row r="1486" spans="32:32">
      <c r="AF1486"/>
    </row>
    <row r="1487" spans="32:32">
      <c r="AF1487"/>
    </row>
    <row r="1488" spans="32:32">
      <c r="AF1488"/>
    </row>
    <row r="1489" spans="32:32">
      <c r="AF1489"/>
    </row>
    <row r="1490" spans="32:32">
      <c r="AF1490"/>
    </row>
    <row r="1491" spans="32:32">
      <c r="AF1491"/>
    </row>
    <row r="1492" spans="32:32">
      <c r="AF1492"/>
    </row>
    <row r="1493" spans="32:32">
      <c r="AF1493"/>
    </row>
    <row r="1494" spans="32:32">
      <c r="AF1494"/>
    </row>
  </sheetData>
  <autoFilter ref="A1:A759" xr:uid="{2B7DA35E-A454-4F0D-A295-A9F41B5B1520}"/>
  <conditionalFormatting sqref="AM604:AN606 AM623:AN638 AM658:AN661 AM681:AN684 AM697:AN698 AM703:AN703 AM710:AN710 AN720:AN723 AM732:AN737 AM738 AM739:AN739 AN729:AN731 AN611:AN622 AN607:AN609 AM607:AM622">
    <cfRule type="containsBlanks" dxfId="91" priority="5">
      <formula>LEN(TRIM(AM604))=0</formula>
    </cfRule>
  </conditionalFormatting>
  <conditionalFormatting sqref="AM759:AO759">
    <cfRule type="expression" dxfId="90" priority="1">
      <formula>$AY759</formula>
    </cfRule>
  </conditionalFormatting>
  <conditionalFormatting sqref="AM759:AO759 AM714:AN714 AM744:AN758 AN715:AN716 AM715:AM731">
    <cfRule type="containsBlanks" dxfId="89" priority="4">
      <formula>LEN(TRIM(AM714))=0</formula>
    </cfRule>
  </conditionalFormatting>
  <conditionalFormatting sqref="AM759:AO759">
    <cfRule type="containsText" dxfId="88" priority="2" operator="containsText" text="À trouver">
      <formula>NOT(ISERROR(SEARCH("À trouver",AM759)))</formula>
    </cfRule>
    <cfRule type="cellIs" dxfId="87"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86" priority="7" operator="equal">
      <formula>"à Remplir"</formula>
    </cfRule>
  </conditionalFormatting>
  <conditionalFormatting sqref="AM639:AN640 AM643:AN643 AM644 AM645:AN649 AM668:AN670 AM672:AN673 AM677:AN680">
    <cfRule type="cellIs" dxfId="85" priority="9" operator="equal">
      <formula>"à Remplir"</formula>
    </cfRule>
  </conditionalFormatting>
  <conditionalFormatting sqref="AM604:AN606 AM623:AN638 AM681:AN684 AM690:AN698 AM738 AM739:AN739 AM650:AN650 AM654:AN661 AM663:AN663 AN611:AN622 AN607:AN609 AM607:AM622">
    <cfRule type="containsText" dxfId="84"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83" priority="10">
      <formula>LEN(TRIM(AM639))=0</formula>
    </cfRule>
  </conditionalFormatting>
  <conditionalFormatting sqref="AM702:AN710 AM714:AN714 AM732:AN737 AM744:AN758 AM639:AN640 AM643:AN643 AM644 AM645:AN649 AM668:AN670 AM672:AN673 AM677:AN680 AN728:AN731 AN715:AN723 AM715:AM731">
    <cfRule type="containsText" dxfId="82"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81" priority="11">
      <formula>#REF!</formula>
    </cfRule>
  </conditionalFormatting>
  <hyperlinks>
    <hyperlink ref="V33" r:id="rId1" xr:uid="{FEB6A7E5-5AB4-42D3-A1D4-E0190F1B0D38}"/>
    <hyperlink ref="G83" r:id="rId2" xr:uid="{CD2FCD93-4718-455D-BD4F-11B3FB1A88FB}"/>
    <hyperlink ref="Z164" r:id="rId3" xr:uid="{FB6003F2-ABE6-4533-A506-929716D1A7FC}"/>
    <hyperlink ref="Z297" r:id="rId4" xr:uid="{2136B3A3-7847-40F4-BB4C-28A01DBF49C4}"/>
    <hyperlink ref="Z172" r:id="rId5" xr:uid="{B9D07F99-63A1-4551-AAB7-39356CD99A9D}"/>
    <hyperlink ref="Z289" r:id="rId6" xr:uid="{0AC94254-E967-49AB-ADBE-913E415AC4BD}"/>
    <hyperlink ref="Z282" r:id="rId7" xr:uid="{3A569C0B-9CC2-4AD4-A209-E4C17AF7D3EA}"/>
    <hyperlink ref="Z283" r:id="rId8" xr:uid="{F44F841F-30F0-4666-9795-556BDEA526CE}"/>
    <hyperlink ref="Z284" r:id="rId9" xr:uid="{56669871-013F-4CC1-8CDF-C88B6E979649}"/>
    <hyperlink ref="Z287" r:id="rId10" xr:uid="{61D61794-30BE-4004-BED8-FA2A4B529FA5}"/>
    <hyperlink ref="Z272" r:id="rId11" xr:uid="{1A98FEC7-CE3A-41A1-A1CC-972C03463D04}"/>
    <hyperlink ref="V275" r:id="rId12" xr:uid="{A4DEC152-6220-4C0F-9148-5FA3477AC923}"/>
    <hyperlink ref="Z275" r:id="rId13" xr:uid="{2A79B939-0D9E-454B-A25A-201C6DB29EF6}"/>
    <hyperlink ref="Z256" r:id="rId14" xr:uid="{75D8ABCF-5785-484D-A8D7-A955AFBA2D55}"/>
    <hyperlink ref="Z260" r:id="rId15" xr:uid="{0C3DA35A-A290-442F-8A2F-E83CDC29FD73}"/>
    <hyperlink ref="Z248" r:id="rId16" xr:uid="{2CFCC305-CDB9-4BA0-884F-0F5AC913066E}"/>
    <hyperlink ref="Z205" r:id="rId17" xr:uid="{53A7D1AE-79CC-4FAA-88E3-91B539785C91}"/>
    <hyperlink ref="G183" r:id="rId18" xr:uid="{4713C16B-44A6-4C12-B64D-A2E9B7C5A0CA}"/>
    <hyperlink ref="Z184" r:id="rId19" xr:uid="{E5F69655-292D-49EA-A746-43EE143CCA82}"/>
    <hyperlink ref="G193" r:id="rId20" xr:uid="{69538B72-749D-415C-B4E8-8B7A6E2C83B7}"/>
    <hyperlink ref="G312" r:id="rId21" xr:uid="{5791026B-5B7B-40F1-905C-560620731B08}"/>
    <hyperlink ref="G313" r:id="rId22" xr:uid="{AF0D05BB-C116-4DB6-85E7-F56FDEA78CB4}"/>
    <hyperlink ref="G314" r:id="rId23" xr:uid="{700FD15B-6479-4CCD-A426-E7083DDEE187}"/>
    <hyperlink ref="G324" r:id="rId24" xr:uid="{88839E78-D459-4792-875B-C0A5301D34F9}"/>
    <hyperlink ref="Z382" r:id="rId25" xr:uid="{0EF4C4DE-4D6A-4ED2-9664-E3DF32E21229}"/>
    <hyperlink ref="G403" r:id="rId26" xr:uid="{593BCEC5-A09D-46C6-BF7D-D886FF2AE30B}"/>
    <hyperlink ref="Z406" r:id="rId27" xr:uid="{D9FFD703-8190-496E-8EF3-EA172B9D64D2}"/>
    <hyperlink ref="Z349" r:id="rId28" xr:uid="{36856E42-9949-46DE-99CB-5D385B5B8AE5}"/>
    <hyperlink ref="Z358" r:id="rId29" xr:uid="{9069F721-491B-46E1-8F52-66E5EB8F36DA}"/>
    <hyperlink ref="G293" r:id="rId30" xr:uid="{79308695-4FAC-4642-8D8C-FA587C94139C}"/>
    <hyperlink ref="G67" r:id="rId31" xr:uid="{AD69FAC0-AC3C-4D0D-992C-E0AAC70BFF8B}"/>
    <hyperlink ref="V15" r:id="rId32" xr:uid="{52F3A702-EB14-46D9-A259-8962CAEB6E5F}"/>
    <hyperlink ref="G15" r:id="rId33" xr:uid="{D5CC339D-9E8D-41DB-8725-79022AFEC3DC}"/>
    <hyperlink ref="G8" r:id="rId34" xr:uid="{0C030C69-DC4C-4FAA-9A0E-E2D0491975D6}"/>
    <hyperlink ref="G421" r:id="rId35" xr:uid="{031138B2-7D45-4F38-8AA7-2FD45D334066}"/>
    <hyperlink ref="G423" r:id="rId36" xr:uid="{C6DEB058-86BB-4D85-881B-8BE140AB4A4E}"/>
    <hyperlink ref="V423" r:id="rId37" xr:uid="{FC7C5463-BB2F-4917-A7E4-EE3D406A777B}"/>
    <hyperlink ref="G424" r:id="rId38" xr:uid="{58CBC7C7-F502-4D10-A4F9-117FC67870F5}"/>
    <hyperlink ref="H429" r:id="rId39" display="https://www.sciencedirect.com/science/article/pii/S1836955322001230" xr:uid="{707AD2AE-0497-4E4D-BF0E-762412F37FF8}"/>
    <hyperlink ref="G429" r:id="rId40" xr:uid="{AFA2E71E-E2BC-49F5-9263-1CCFABDEFC19}"/>
    <hyperlink ref="H430" r:id="rId41" display="https://www.sciencedirect.com/science/article/pii/S1836955322001242" xr:uid="{F953D243-347A-49BA-934E-2493F1EC23B1}"/>
    <hyperlink ref="G430" r:id="rId42" xr:uid="{B499B53A-3EFC-4F7E-8616-45B5073AD6ED}"/>
    <hyperlink ref="H432" r:id="rId43" display="https://www.sciencedirect.com/science/article/pii/S1836955322001254" xr:uid="{A20709F5-0A15-4C11-9410-78ED136A61BC}"/>
    <hyperlink ref="G432" r:id="rId44" xr:uid="{AA3AB793-CDC4-4EA4-886C-3D0D4530C30A}"/>
    <hyperlink ref="G433" r:id="rId45" xr:uid="{47DCE136-E581-484C-91E6-F194DA162C5F}"/>
    <hyperlink ref="G434" r:id="rId46" xr:uid="{D401F12F-8B01-487C-AF4B-D97CEA292954}"/>
    <hyperlink ref="G437" r:id="rId47" xr:uid="{C0B0334C-F520-4395-BF68-69F6E2854DBA}"/>
    <hyperlink ref="G439" r:id="rId48" xr:uid="{AB457EC5-219D-4D50-B091-A8EE9FFB1CC0}"/>
    <hyperlink ref="G443" r:id="rId49" xr:uid="{238BDD39-B37E-43F1-9C8A-C0F8AA222AB3}"/>
    <hyperlink ref="Z443" r:id="rId50" xr:uid="{86676E32-4088-4A06-9588-FBC987569D98}"/>
    <hyperlink ref="G444" r:id="rId51" xr:uid="{AFCE8385-AE92-4BF4-8C2F-C90A58DF2D0E}"/>
    <hyperlink ref="Z444" r:id="rId52" xr:uid="{9AE8AE06-2011-44BD-A94C-69E143CE5CED}"/>
    <hyperlink ref="G446" r:id="rId53" xr:uid="{BDA7524C-83A7-4A3A-AAEF-FE5F5D673D8A}"/>
    <hyperlink ref="G447" r:id="rId54" xr:uid="{19DABE26-1E7B-45D8-A150-C9CADE27DE08}"/>
    <hyperlink ref="G448" r:id="rId55" xr:uid="{3AC9A0F2-D9AD-4B8A-B2DC-D227E10AE439}"/>
    <hyperlink ref="G449" r:id="rId56" xr:uid="{C474ABB1-D1ED-478F-9B96-03DEF429C1B3}"/>
    <hyperlink ref="G450" r:id="rId57" xr:uid="{EC87CC58-0316-46E0-8DF7-8D6218E2C66E}"/>
    <hyperlink ref="G451" r:id="rId58" xr:uid="{1C684214-27C2-4D95-9F6E-061AACB0CC7F}"/>
    <hyperlink ref="G452" r:id="rId59" xr:uid="{1A9D4745-A2CA-40ED-AB49-E0F74D45D4A9}"/>
    <hyperlink ref="G453" r:id="rId60" xr:uid="{B1233F4B-2BBB-4894-966B-9B36F355BA61}"/>
    <hyperlink ref="G454" r:id="rId61" xr:uid="{A23B02CB-D493-4014-88D8-DC73AA080828}"/>
    <hyperlink ref="G455" r:id="rId62" xr:uid="{DE808059-58B5-4784-A747-C799C2D5525E}"/>
    <hyperlink ref="G457" r:id="rId63" xr:uid="{C9F24764-BA0B-42BA-A2DB-883DCCF4704A}"/>
    <hyperlink ref="G458" r:id="rId64" xr:uid="{553B8D19-6EC5-4B21-8075-581A3D08A197}"/>
    <hyperlink ref="G459" r:id="rId65" xr:uid="{6D5624E7-69BC-4DC2-B92B-9B621B321176}"/>
    <hyperlink ref="G460" r:id="rId66" xr:uid="{F464AF2A-79B3-478E-9E90-4BCB9D98B054}"/>
    <hyperlink ref="G461" r:id="rId67" xr:uid="{9A4D5041-2105-4A32-9AC8-E309893F69DC}"/>
    <hyperlink ref="Z461" r:id="rId68" xr:uid="{DCD3E2A6-A094-47A5-9B34-5B13B84551B9}"/>
    <hyperlink ref="H462" r:id="rId69" display="https://www.sciencedirect.com/science/article/pii/S1836955323000437" xr:uid="{14AB736E-B161-439A-AB2B-DBB4B8DEE1B3}"/>
    <hyperlink ref="G462" r:id="rId70" xr:uid="{5CA1EEE4-DF02-4FA0-B82E-154EC6A50195}"/>
    <hyperlink ref="Z462" r:id="rId71" xr:uid="{23D52959-8F87-47E2-986E-BABCA5F856F2}"/>
    <hyperlink ref="G463" r:id="rId72" xr:uid="{FE1E2A1F-1AB8-4971-B3E6-2D07240CD6CB}"/>
    <hyperlink ref="Z463" r:id="rId73" xr:uid="{EDC615FC-4B3C-4D81-A315-23360C048F71}"/>
    <hyperlink ref="G464" r:id="rId74" xr:uid="{BED493C3-5EB6-4078-B9E5-401778BE8DC8}"/>
    <hyperlink ref="H465" r:id="rId75" display="https://www.sciencedirect.com/science/article/pii/S1836955323000292" xr:uid="{65F72E24-0857-4EC9-8F07-2F4123DD7B2D}"/>
    <hyperlink ref="G465" r:id="rId76" xr:uid="{B1AD7776-6EA6-4F70-AD89-9A54873E2B14}"/>
    <hyperlink ref="G466" r:id="rId77" xr:uid="{362531B6-5631-4574-95AE-5F7399B4DCA6}"/>
    <hyperlink ref="G467" r:id="rId78" xr:uid="{1A5215E8-0C0E-4CCB-95D1-64E859FCB03C}"/>
    <hyperlink ref="H468" r:id="rId79" display="https://www.sciencedirect.com/science/article/pii/S183695532300036X" xr:uid="{266563E2-F8EB-41EC-B797-25E4941D1DC5}"/>
    <hyperlink ref="G468" r:id="rId80" xr:uid="{B0043C2A-34A3-4641-9659-731B66292207}"/>
    <hyperlink ref="G469" r:id="rId81" xr:uid="{B2D526F5-3638-49DA-BBAF-63B15BB5CBF7}"/>
    <hyperlink ref="H470" r:id="rId82" display="https://www.sciencedirect.com/science/article/pii/S1836955323000516" xr:uid="{1C29D84A-169B-406D-99C5-6CE27D8D0CF2}"/>
    <hyperlink ref="G470" r:id="rId83" xr:uid="{703B32DA-3AEC-4769-B308-3686491EFC2C}"/>
    <hyperlink ref="G471" r:id="rId84" xr:uid="{77507546-A587-42AE-B9B3-5E8A571831CF}"/>
    <hyperlink ref="H472" r:id="rId85" display="https://www.sciencedirect.com/science/article/pii/S1836955323000498" xr:uid="{BC3FDA8B-CCC3-46BC-AE3F-3A5C0C0ECADB}"/>
    <hyperlink ref="G472" r:id="rId86" xr:uid="{2C30CDEF-EA7A-4074-A198-2E546F8CA2FE}"/>
    <hyperlink ref="H473" r:id="rId87" display="https://www.sciencedirect.com/science/article/pii/S1836955323000310" xr:uid="{FC390EDB-4B5E-485D-833B-BE6A72C3AF63}"/>
    <hyperlink ref="G473" r:id="rId88" xr:uid="{0F973D91-85B9-4066-A4F2-44D8D00F61AB}"/>
    <hyperlink ref="H474" r:id="rId89" display="https://www.sciencedirect.com/science/article/pii/S1836955323000322" xr:uid="{82719004-93D7-4B79-9E74-FDF462B987AD}"/>
    <hyperlink ref="G474" r:id="rId90" xr:uid="{6C747F20-6F13-4C40-A618-8A8722DB1610}"/>
    <hyperlink ref="H475" r:id="rId91" display="https://www.sciencedirect.com/science/article/pii/S1836955323000358" xr:uid="{07B98191-7B3C-4B88-8E58-5FE0127D8267}"/>
    <hyperlink ref="G475" r:id="rId92" xr:uid="{0FF0D742-6592-48B1-9739-11E576EAA55B}"/>
    <hyperlink ref="H476" r:id="rId93" display="https://www.sciencedirect.com/science/article/pii/S1836955323000413" xr:uid="{15EFE1DD-F3B9-4105-A16F-CABA21AE64CE}"/>
    <hyperlink ref="G476" r:id="rId94" xr:uid="{B8609CF6-9110-4A33-B617-F2C4EA7BA6D0}"/>
    <hyperlink ref="H477" r:id="rId95" display="https://www.sciencedirect.com/science/article/pii/S1836955323000474" xr:uid="{4B1408DE-7668-4F61-A536-8A601B63B8EA}"/>
    <hyperlink ref="G477" r:id="rId96" xr:uid="{7D5DC951-D7FD-4929-9876-3A89EC177658}"/>
    <hyperlink ref="H478" r:id="rId97" display="https://www.sciencedirect.com/science/article/pii/S1836955323000425" xr:uid="{2B152D0F-7971-452B-9A60-C4FC518E52CC}"/>
    <hyperlink ref="G478" r:id="rId98" xr:uid="{F4A40067-53DC-42BF-A87D-202E1753FF42}"/>
    <hyperlink ref="H479" r:id="rId99" display="https://www.sciencedirect.com/science/article/pii/S1836955323000401" xr:uid="{3B32897D-A1B5-4E6A-A611-A46CF69B770E}"/>
    <hyperlink ref="G479" r:id="rId100" xr:uid="{0E1FCA3C-B8E7-4CDE-9EA0-4CB0115B9CFF}"/>
    <hyperlink ref="G480" r:id="rId101" xr:uid="{AF57F926-80EA-4D05-8A54-62E36CA49A7A}"/>
    <hyperlink ref="G481" r:id="rId102" xr:uid="{C13F4B29-9D27-4AE5-9264-2C1778C13B66}"/>
    <hyperlink ref="G482" r:id="rId103" xr:uid="{81850508-C888-4C83-A4FB-A7819122377A}"/>
    <hyperlink ref="Z482" r:id="rId104" xr:uid="{B04DB12F-D121-42C4-9400-5E89D0B3C56D}"/>
    <hyperlink ref="G483" r:id="rId105" xr:uid="{50E5A605-CF75-4FCB-ADC7-2BAF1B0DDD5B}"/>
    <hyperlink ref="H484" r:id="rId106" display="https://www.sciencedirect.com/science/article/pii/S1836955323000917" xr:uid="{007037E3-D5F9-4C99-B476-FE7C5E7E19C2}"/>
    <hyperlink ref="G484" r:id="rId107" xr:uid="{EAB93905-F9AD-47C4-96FF-8FB639EA5E42}"/>
    <hyperlink ref="Z484" r:id="rId108" xr:uid="{0D804F80-EC05-4B8A-BA27-4E6F6AE878FE}"/>
    <hyperlink ref="G485" r:id="rId109" xr:uid="{28836684-C196-4628-B234-F2BB78E131A1}"/>
    <hyperlink ref="G486" r:id="rId110" xr:uid="{A2E92F56-2458-41F7-BA60-826271E62A0D}"/>
    <hyperlink ref="G487" r:id="rId111" xr:uid="{2032B978-EDCE-45BE-931C-8DC92B25C088}"/>
    <hyperlink ref="Z487" r:id="rId112" xr:uid="{401A5244-905F-47CD-933A-235FD2879B15}"/>
    <hyperlink ref="G488" r:id="rId113" xr:uid="{FD569AEB-44BB-4688-989B-5CCB419299CE}"/>
    <hyperlink ref="G489" r:id="rId114" xr:uid="{CFDE4FD7-0E71-4FCE-ACD0-4CA679D1B5C4}"/>
    <hyperlink ref="G490" r:id="rId115" xr:uid="{CE4DD7A4-9C6B-43C8-BADE-B4BE50C0AA4F}"/>
    <hyperlink ref="G491" r:id="rId116" xr:uid="{46D435B8-7EF2-49BB-BFF6-0538A97734BA}"/>
    <hyperlink ref="H492" r:id="rId117" display="https://www.sciencedirect.com/science/article/pii/S1836955323000760" xr:uid="{D0DB7860-18CE-47F7-A904-B7B935AF5BC2}"/>
    <hyperlink ref="G492" r:id="rId118" xr:uid="{6528E768-2E46-4E37-8937-FEB89D25B5EB}"/>
    <hyperlink ref="G493" r:id="rId119" xr:uid="{D633EB68-B31B-4C28-A512-7B287541881B}"/>
    <hyperlink ref="G495" r:id="rId120" xr:uid="{871C56F1-CFEB-4E22-8A44-6306B9909DC8}"/>
    <hyperlink ref="G496" r:id="rId121" xr:uid="{E6BAC1B4-5FE5-4D50-9569-62798A7F8499}"/>
    <hyperlink ref="G497" r:id="rId122" xr:uid="{27387996-9775-4888-96BC-740F782A4966}"/>
    <hyperlink ref="G498" r:id="rId123" xr:uid="{F9B169A1-2A61-4F34-A717-1DBF71A7C3A8}"/>
    <hyperlink ref="G499" r:id="rId124" xr:uid="{51504946-BB3E-439D-8BE3-A047FAABFDD4}"/>
    <hyperlink ref="G500" r:id="rId125" xr:uid="{07FDB60C-9422-4524-B6CD-61C664C0CE9F}"/>
    <hyperlink ref="G501" r:id="rId126" xr:uid="{133A4B15-0CED-446F-8AFE-98650D7B2305}"/>
    <hyperlink ref="G502" r:id="rId127" xr:uid="{504B179C-412C-4E3D-961B-E3E0BA616228}"/>
    <hyperlink ref="G503" r:id="rId128" xr:uid="{C3390A7E-F860-4529-B1B2-F2327C1F2438}"/>
    <hyperlink ref="G504" r:id="rId129" xr:uid="{A6EADD87-82AA-4028-9455-0B4C6FD52264}"/>
    <hyperlink ref="G505" r:id="rId130" xr:uid="{D05D49E9-12C7-4935-BD19-B1F8F0C2A453}"/>
    <hyperlink ref="V442" r:id="rId131" xr:uid="{53498171-A7AC-4AAA-8017-721E56B46352}"/>
    <hyperlink ref="V443" r:id="rId132" xr:uid="{71194BEB-BA1E-495E-9870-318DEB67D80B}"/>
    <hyperlink ref="V461" r:id="rId133" xr:uid="{E292819A-CD96-4B4D-96B7-946E07C6B4FC}"/>
    <hyperlink ref="V484" r:id="rId134" xr:uid="{1D09A6B7-EBED-4BAF-BFC5-0DA7DAFDB790}"/>
    <hyperlink ref="G422" r:id="rId135" xr:uid="{A0720E33-D6C5-4A56-B71F-C856840E9D43}"/>
    <hyperlink ref="G442" r:id="rId136" xr:uid="{800B9418-243C-4253-8806-FF1468DF4600}"/>
    <hyperlink ref="V420" r:id="rId137" xr:uid="{46DAAB33-BD6E-446A-8AA1-A5908ECA0BA6}"/>
    <hyperlink ref="Z417" r:id="rId138" display="mailto:joshua.zadro@sydney.edu.au" xr:uid="{1FB4F294-0966-490F-A41C-BA40FCA59872}"/>
    <hyperlink ref="Z418" r:id="rId139" display="mailto:mark.elkins@sydney.edu.au" xr:uid="{CC134FDD-985B-4078-ADB7-92E10B75D933}"/>
    <hyperlink ref="Z419" r:id="rId140" display="mailto:Annemarie.Lee@ monash.edu" xr:uid="{668E9D7F-78E8-4EC6-B891-2EE46C68DE74}"/>
    <hyperlink ref="Z421" r:id="rId141" display="mailto:merollim@unimelb.edu.au" xr:uid="{15BA6839-3E92-4FE6-98C6-3B6BB8FE7F91}"/>
    <hyperlink ref="Z422" r:id="rId142" display="mailto:b.vicenzino@uq.edu.au" xr:uid="{F46E64FF-1A5A-468E-8AB0-89F4A654A3CD}"/>
    <hyperlink ref="Z423" r:id="rId143" display="mailto:dr.tanyabrijwasi2020@gmail.com" xr:uid="{3A7A41C8-EBCC-40E5-9E02-EF4EF9F75DB4}"/>
    <hyperlink ref="Z438" r:id="rId144" display="mailto:Nfoster@uq.edu.au" xr:uid="{C6767ABE-E65E-4B40-87CB-B4E0BEC43C4D}"/>
    <hyperlink ref="Z440" r:id="rId145" display="mailto:Catherine.granger@unimelb.edu.au" xr:uid="{6FB94946-695F-4B3E-A112-49B6A3253884}"/>
    <hyperlink ref="Z439" r:id="rId146" xr:uid="{F57BBF74-845A-4BAF-8C83-0CCA1A454647}"/>
    <hyperlink ref="Z457" r:id="rId147" display="mailto:Christina.AbdelShaheed@sydney.edu.au" xr:uid="{F121D858-140A-4845-AEF1-6E965771C669}"/>
    <hyperlink ref="Z458" r:id="rId148" display="mailto:mark.elkins@sydney.edu.au" xr:uid="{C0B5A878-E8D8-41E7-9C77-09F88B73745E}"/>
    <hyperlink ref="Z460" r:id="rId149" display="mailto:C.Kite2@wlv.ac.uk" xr:uid="{1601A075-7BBF-421B-B4CD-2736509248B7}"/>
    <hyperlink ref="Z480" r:id="rId150" display="mailto:christopher.maher@sydney.edu.au" xr:uid="{0401A78E-8A7F-43D2-8795-12B757E0F559}"/>
    <hyperlink ref="Z481" r:id="rId151" display="mailto:mark.elkins@sydney.edu.au" xr:uid="{9C1CFA78-F083-4E1F-8557-39FC8E962651}"/>
    <hyperlink ref="Z486" r:id="rId152" display="mailto:ashan.weerakkody@health.wa.gov.au" xr:uid="{21C97685-75A0-4F92-A8C3-47A45E3CA996}"/>
    <hyperlink ref="V460" r:id="rId153" xr:uid="{78B8C20F-FBDE-4676-A117-0A2368242A00}"/>
    <hyperlink ref="G506" r:id="rId154" xr:uid="{8625E33D-7305-46A6-BC82-8D3D38D6802A}"/>
    <hyperlink ref="Z506" r:id="rId155" xr:uid="{D0AC553C-655C-4AF0-8947-C85F5615D893}"/>
    <hyperlink ref="G507" r:id="rId156" xr:uid="{BAE41EC9-7C68-4304-9744-9D062EC9634C}"/>
    <hyperlink ref="G508" r:id="rId157" xr:uid="{D194DBE8-F621-4B3D-9881-93B3FD6499BF}"/>
    <hyperlink ref="G509" r:id="rId158" xr:uid="{E680ED8E-9AD7-4B4F-B5C7-0B354E158AA3}"/>
    <hyperlink ref="Z509" r:id="rId159" xr:uid="{79EB95E0-011E-4BA1-B160-B13CA43DAB26}"/>
    <hyperlink ref="G511" r:id="rId160" xr:uid="{ABD7E8B3-01EA-4BFC-B6B0-11190A59ADFF}"/>
    <hyperlink ref="G512" r:id="rId161" xr:uid="{9056DBD3-781B-41A8-910E-C8643E1641F8}"/>
    <hyperlink ref="Z512" r:id="rId162" xr:uid="{C9BDBECD-709C-409E-A1B1-277AAFE44B73}"/>
    <hyperlink ref="G513" r:id="rId163" xr:uid="{4DC8F4E9-DA55-4FCE-811C-F2342CD8CCBE}"/>
    <hyperlink ref="G514" r:id="rId164" xr:uid="{8EA84661-575E-4BE6-82E8-9ACFAA5F89C8}"/>
    <hyperlink ref="Z514" r:id="rId165" xr:uid="{7556490C-5070-4546-B773-A879E6EA6AAD}"/>
    <hyperlink ref="G516" r:id="rId166" xr:uid="{45403AE6-26C3-4603-8F7C-D05F465B5DC0}"/>
    <hyperlink ref="G517" r:id="rId167" xr:uid="{C788EAFB-ADD9-4264-9087-529268CBFDA4}"/>
    <hyperlink ref="Z517" r:id="rId168" xr:uid="{4AE20B73-3454-4FEE-8CF6-FE58147FE2E4}"/>
    <hyperlink ref="G518" r:id="rId169" xr:uid="{1F761073-D50D-4D24-89F6-9426C242D9E4}"/>
    <hyperlink ref="Z518" r:id="rId170" xr:uid="{4F29E292-A93A-4E8E-8A92-78F490A9BDA5}"/>
    <hyperlink ref="G519" r:id="rId171" xr:uid="{C8B02A95-0108-46FB-937A-FE2F56225C36}"/>
    <hyperlink ref="G520" r:id="rId172" xr:uid="{F5158A02-02FD-441F-BB1B-CAE68FC7C64C}"/>
    <hyperlink ref="G521" r:id="rId173" xr:uid="{723E4BCF-8661-4A41-B5C0-0A75E91C4D61}"/>
    <hyperlink ref="G523" r:id="rId174" xr:uid="{077BDBAD-048B-4513-BCFF-68ED0C42DDC7}"/>
    <hyperlink ref="Z523" r:id="rId175" xr:uid="{1C9CF6B3-ED5A-4CE8-BFB8-A2B82BAED669}"/>
    <hyperlink ref="G524" r:id="rId176" xr:uid="{B01D7130-E171-436B-91D1-19C5D563314A}"/>
    <hyperlink ref="G525" r:id="rId177" xr:uid="{CED970D9-D050-4483-BE12-60A406F49EE9}"/>
    <hyperlink ref="Z525" r:id="rId178" xr:uid="{DC29DEE5-DC03-4C49-8B5C-76E5D1D9BB45}"/>
    <hyperlink ref="Z526" r:id="rId179" xr:uid="{E12DF8D6-9DCF-403F-BB14-94FDE3FDEDF7}"/>
    <hyperlink ref="G526" r:id="rId180" xr:uid="{1DB07B2A-3792-4BB5-958B-8DA5831E906C}"/>
    <hyperlink ref="G527" r:id="rId181" xr:uid="{EFFCA7C1-2672-48CD-9C41-2AAF4EC81294}"/>
    <hyperlink ref="Z528" r:id="rId182" xr:uid="{F9A3DF58-01F1-42EC-AAAE-39E3350BF237}"/>
    <hyperlink ref="G529" r:id="rId183" xr:uid="{AD231255-B50E-46E7-8F39-15E2F78C4074}"/>
    <hyperlink ref="G530" r:id="rId184" xr:uid="{9324B6E7-B194-4C41-87BF-1EA6B523A870}"/>
    <hyperlink ref="Z530" r:id="rId185" xr:uid="{F3A44A20-C810-4DDB-8E3A-B3CFE420D60F}"/>
    <hyperlink ref="G531" r:id="rId186" xr:uid="{442B9323-AA64-4970-9467-89B2C3CC617F}"/>
    <hyperlink ref="Z531" r:id="rId187" xr:uid="{DDD283A2-608E-4C75-A778-A0B7DB8B2355}"/>
    <hyperlink ref="G532" r:id="rId188" xr:uid="{974AE97C-28AB-4D37-9F32-892AF8845394}"/>
    <hyperlink ref="G533" r:id="rId189" xr:uid="{636CA339-9CCA-4A82-9F65-DE5207199D07}"/>
    <hyperlink ref="Z533" r:id="rId190" xr:uid="{B3063596-2117-4A85-B97B-94C857E7FC18}"/>
    <hyperlink ref="G534" r:id="rId191" xr:uid="{DB0AC459-6CF8-43AC-BC82-59681EE0361E}"/>
    <hyperlink ref="Z534" r:id="rId192" xr:uid="{B10BD5CA-6883-4DE4-9B61-16C96ED428DF}"/>
    <hyperlink ref="G535" r:id="rId193" xr:uid="{7E902ACE-2094-43D0-9E3D-7A2DDAD9C4CC}"/>
    <hyperlink ref="G536" r:id="rId194" xr:uid="{FA5F7DBE-FF90-406E-A1D0-9546F2AEE312}"/>
    <hyperlink ref="G537" r:id="rId195" xr:uid="{407E7D3C-9D4F-4A4D-9530-918C70EACB12}"/>
    <hyperlink ref="Z537" r:id="rId196" xr:uid="{D0C4B81C-5C0F-4C15-A6BE-B684DA96CB57}"/>
    <hyperlink ref="G538" r:id="rId197" xr:uid="{F2EFD532-B79B-4A95-8DEF-92CCBD7199F4}"/>
    <hyperlink ref="Z538" r:id="rId198" xr:uid="{155EBE39-BFB3-43AB-9E05-546A9A617C46}"/>
    <hyperlink ref="G539" r:id="rId199" xr:uid="{7BF4A1DC-A4D8-4A8C-AB28-4A05C8598324}"/>
    <hyperlink ref="G540" r:id="rId200" xr:uid="{1C6B0B8C-CA2A-4A14-A263-8001F7602597}"/>
    <hyperlink ref="Z540" r:id="rId201" xr:uid="{48809303-0868-4A9B-B131-111450D05FD7}"/>
    <hyperlink ref="G541" r:id="rId202" xr:uid="{BED31540-EB49-4E01-9191-262FA166C0D4}"/>
    <hyperlink ref="G542" r:id="rId203" xr:uid="{A144FD18-4172-42CF-973C-DA2AFE0B9DC5}"/>
    <hyperlink ref="Z542" r:id="rId204" xr:uid="{383D7F72-D86F-4F5E-8E8C-1EDCB74D7614}"/>
    <hyperlink ref="G543" r:id="rId205" xr:uid="{C07CC9B5-5538-47C1-91A5-0F7393CE5D2B}"/>
    <hyperlink ref="Z543" r:id="rId206" xr:uid="{4EF29471-CA61-4373-A2F3-B2A2BC6F6429}"/>
    <hyperlink ref="G544" r:id="rId207" xr:uid="{6C3C4A1B-645C-47A1-86CE-BC3E6B9A2284}"/>
    <hyperlink ref="G545" r:id="rId208" xr:uid="{ABE095BD-AB18-4434-B15E-A227C12CB396}"/>
    <hyperlink ref="Z545" r:id="rId209" xr:uid="{06630B7E-0F9B-4A47-B679-41F8BBD33D40}"/>
    <hyperlink ref="G546" r:id="rId210" xr:uid="{D8E8BC3C-4E6D-4351-BBD1-6A0B92DB881E}"/>
    <hyperlink ref="G547" r:id="rId211" xr:uid="{50CDD049-A3BA-4E28-92BC-D79A612B9AD1}"/>
    <hyperlink ref="G548" r:id="rId212" xr:uid="{863D631D-C978-401C-BC3B-C6CA168C3066}"/>
    <hyperlink ref="Z548" r:id="rId213" xr:uid="{9B7C7CCD-B2C1-4D56-B8E9-773E89AF4EDA}"/>
    <hyperlink ref="G549" r:id="rId214" xr:uid="{A0A66EF3-345D-4CDD-8534-E00FA5F97BEE}"/>
    <hyperlink ref="G550" r:id="rId215" xr:uid="{7CB9386F-4C1F-41F1-8938-6B9D6BC5005C}"/>
    <hyperlink ref="Z550" r:id="rId216" xr:uid="{E331136A-4D94-4277-86CA-C52F9A1DC115}"/>
    <hyperlink ref="G551" r:id="rId217" xr:uid="{D7FC90C3-DBA8-4A63-B560-A607D3450B1C}"/>
    <hyperlink ref="G552" r:id="rId218" xr:uid="{DD535C6F-AEC0-4175-9FEC-FB9153D779B3}"/>
    <hyperlink ref="G553" r:id="rId219" xr:uid="{3FED153E-3945-4567-867B-E7C80D30E07B}"/>
    <hyperlink ref="Z553" r:id="rId220" xr:uid="{86EC22B3-0245-4A4B-A7A3-059693F6EFC3}"/>
    <hyperlink ref="G554" r:id="rId221" xr:uid="{15D64368-A9BB-4CE3-A5AB-33E5BCC8B6E1}"/>
    <hyperlink ref="G555" r:id="rId222" xr:uid="{16C523F1-79AE-4377-A91B-C8036E23E717}"/>
    <hyperlink ref="Z555" r:id="rId223" xr:uid="{EF465F60-2BD4-48A0-919B-01F9ABC19CB7}"/>
    <hyperlink ref="G556" r:id="rId224" xr:uid="{3A6AD31A-0FDB-4CAB-B639-40D4041CD76D}"/>
    <hyperlink ref="G557" r:id="rId225" xr:uid="{255B5899-4816-40D5-B790-E4D2B4509BDF}"/>
    <hyperlink ref="Z557" r:id="rId226" xr:uid="{A9B0AE9A-B02C-44C2-8EF4-06CF4C63A570}"/>
    <hyperlink ref="G558" r:id="rId227" xr:uid="{804F7FF4-0408-4E76-8496-99D3E16E5C57}"/>
    <hyperlink ref="G559" r:id="rId228" xr:uid="{ECF0789A-8F7F-480B-BC19-91CDCE3974ED}"/>
    <hyperlink ref="Z559" r:id="rId229" xr:uid="{6A7D78AC-5B87-446F-9786-D54C500C6C01}"/>
    <hyperlink ref="G560" r:id="rId230" xr:uid="{E04EE496-2925-4773-8354-66BF2971ED18}"/>
    <hyperlink ref="Z560" r:id="rId231" xr:uid="{FCC793F5-4096-4431-A299-0D6B98C7F8A5}"/>
    <hyperlink ref="G561" r:id="rId232" xr:uid="{316803C8-53CD-483A-A50A-613E73710351}"/>
    <hyperlink ref="Z562" r:id="rId233" xr:uid="{A6B58C9E-9DA0-4E77-9435-A8460AC9FCC2}"/>
    <hyperlink ref="G563" r:id="rId234" xr:uid="{9E43C67E-E3FB-4848-A2A4-42B29F9E5852}"/>
    <hyperlink ref="G564" r:id="rId235" xr:uid="{08207CA4-71C7-46D0-83F5-E61CA48F07F8}"/>
    <hyperlink ref="G565" r:id="rId236" xr:uid="{9A9D7C37-AF71-4055-8922-D7919A7AF0A3}"/>
    <hyperlink ref="Z565" r:id="rId237" display="mailto:Cathy.Jenkins@ouh.nhs.uk" xr:uid="{A12BE766-5767-413E-A1B9-877A6DAFA6E0}"/>
    <hyperlink ref="G566" r:id="rId238" xr:uid="{D13861E6-EB63-4B8D-8E20-5FBA9B800A29}"/>
    <hyperlink ref="G567" r:id="rId239" xr:uid="{F99EBDA2-73A6-4199-B0E4-8981078282D0}"/>
    <hyperlink ref="G568" r:id="rId240" xr:uid="{34832C18-9E7D-4ECF-BA8C-64D5E9857AF4}"/>
    <hyperlink ref="G569" r:id="rId241" xr:uid="{7FC5123D-E66B-4CBB-B157-A5D0B4A4692E}"/>
    <hyperlink ref="Z569" r:id="rId242" xr:uid="{DFC6B587-D9CF-4AA3-80FE-0083BC64A486}"/>
    <hyperlink ref="G570" r:id="rId243" xr:uid="{28EBFAAC-73CF-4608-92F1-D8E856DCFAE9}"/>
    <hyperlink ref="Z570" r:id="rId244" xr:uid="{1D95D0FC-8542-4ECF-BA7F-F54DC151DF3D}"/>
    <hyperlink ref="V570" r:id="rId245" xr:uid="{A2A43D32-242F-4E0D-85C8-FCE674FDC5C5}"/>
    <hyperlink ref="G571" r:id="rId246" xr:uid="{4D162AEC-71E5-404B-AE27-22677B42644A}"/>
    <hyperlink ref="Z571" r:id="rId247" xr:uid="{B4401686-8C35-4606-8DA2-CBC773A3D433}"/>
    <hyperlink ref="G572" r:id="rId248" xr:uid="{93FD2314-7285-4F51-BF05-08D4C30C2429}"/>
    <hyperlink ref="V572" r:id="rId249" xr:uid="{828BE566-BE0E-4491-A189-7E5FB0DEE3F3}"/>
    <hyperlink ref="G573" r:id="rId250" xr:uid="{9A63584A-1353-4C1C-9C14-87EB027B0138}"/>
    <hyperlink ref="Z573" r:id="rId251" xr:uid="{0029BA61-EA62-405E-A9D6-A4306F1986C8}"/>
    <hyperlink ref="G574" r:id="rId252" xr:uid="{ECD68479-8733-4F92-B709-258C270DC037}"/>
    <hyperlink ref="G575" r:id="rId253" xr:uid="{620164D0-3DA7-47DC-BB1C-5654DAE5F2C6}"/>
    <hyperlink ref="G576" r:id="rId254" xr:uid="{66FFB63A-04A7-4803-A8EB-267275510C9E}"/>
    <hyperlink ref="G577" r:id="rId255" xr:uid="{294532CE-DDE3-4CBC-A3FF-5EFB527E0868}"/>
    <hyperlink ref="G578" r:id="rId256" xr:uid="{A46AC130-BB00-467E-AF1C-CD357DF9A23E}"/>
    <hyperlink ref="Z579" r:id="rId257" xr:uid="{90ADCABC-3D12-4EF8-A493-85F4D67368B6}"/>
    <hyperlink ref="G579" r:id="rId258" xr:uid="{B98D6923-BB00-4495-9EED-D9AA49B9368A}"/>
    <hyperlink ref="V580" r:id="rId259" xr:uid="{CF26275C-5100-4338-99EB-6BB250E4E98C}"/>
    <hyperlink ref="G580" r:id="rId260" xr:uid="{E5C4D2C5-E64B-4408-824C-1FFF77B154B0}"/>
    <hyperlink ref="G581" r:id="rId261" xr:uid="{BDB3CDC2-03FD-454C-90A7-88F8E5CDCE58}"/>
    <hyperlink ref="G582" r:id="rId262" xr:uid="{9BBC87B3-574A-4625-B9DB-0FE43FFEA378}"/>
    <hyperlink ref="Z582" r:id="rId263" xr:uid="{81694560-F035-453F-B54D-D441A4083EE5}"/>
    <hyperlink ref="G583" r:id="rId264" xr:uid="{44677FB2-03B3-4AB3-B018-FF95FFD400F9}"/>
    <hyperlink ref="G584" r:id="rId265" xr:uid="{23801F17-C748-49DE-92DE-AE52701C91CC}"/>
    <hyperlink ref="Z584" r:id="rId266" xr:uid="{88ACE021-FA94-4FE6-8439-92A68CAAD6C8}"/>
    <hyperlink ref="G585" r:id="rId267" xr:uid="{1A15B112-2566-4995-BD02-0A1EE0770CA2}"/>
    <hyperlink ref="G586" r:id="rId268" xr:uid="{98DE9623-CE48-4499-B8C9-5F487C257B87}"/>
    <hyperlink ref="G587" r:id="rId269" xr:uid="{EBDFAECB-6F02-4010-8FFF-7EC94DA8004F}"/>
    <hyperlink ref="Z587" r:id="rId270" xr:uid="{053AC3B9-F4AB-457E-AC2A-0104FE7B1518}"/>
    <hyperlink ref="V587" r:id="rId271" xr:uid="{4AFBEAA9-3FA0-40BF-A964-03D0C6667012}"/>
    <hyperlink ref="V588" r:id="rId272" xr:uid="{D8C6DC69-1390-4720-B6E4-511FBFC3E288}"/>
    <hyperlink ref="Z588" r:id="rId273" xr:uid="{0A7865A4-212E-4116-83E1-273ACC9840BF}"/>
    <hyperlink ref="G589" r:id="rId274" xr:uid="{8037DE2F-2B60-401F-8A49-048CA696149A}"/>
    <hyperlink ref="Z589" r:id="rId275" xr:uid="{CBC5471D-EB5C-40EA-BB77-309A54487F24}"/>
    <hyperlink ref="G590" r:id="rId276" xr:uid="{5C2EE75C-9344-42D6-A682-2AC0F2D58303}"/>
    <hyperlink ref="Z590" r:id="rId277" xr:uid="{D101C97C-FC0B-4E72-9D2F-88D938B420BE}"/>
    <hyperlink ref="G591" r:id="rId278" xr:uid="{6EA5745E-3F7C-42EC-9EDC-EC827D3C5798}"/>
    <hyperlink ref="Z591" r:id="rId279" xr:uid="{1B21D0CD-F008-42BE-8CF8-ED04C2B1B385}"/>
    <hyperlink ref="G592" r:id="rId280" xr:uid="{B18D98F2-5865-40FD-9BC8-7159CB70FCC5}"/>
    <hyperlink ref="Z592" r:id="rId281" xr:uid="{6D8AD01A-B481-4113-B04F-3A41535C41AD}"/>
    <hyperlink ref="G593" r:id="rId282" xr:uid="{35B252DB-C659-4968-8F0C-1A76F46AC42E}"/>
    <hyperlink ref="G594" r:id="rId283" xr:uid="{6F33317E-CBED-436B-9D64-9F62AEE50D6F}"/>
    <hyperlink ref="G595" r:id="rId284" xr:uid="{7CB90CF4-B46D-427A-8139-3146FC2F68EC}"/>
    <hyperlink ref="Z595" r:id="rId285" xr:uid="{6D87011F-2467-4E09-9812-325BBE8256B6}"/>
    <hyperlink ref="G596" r:id="rId286" xr:uid="{A3D1902F-7ADE-425D-8B77-A636F49194EB}"/>
    <hyperlink ref="Z596" r:id="rId287" xr:uid="{BB58BE78-ABAD-4788-BCFF-C50BDD9B8FBE}"/>
    <hyperlink ref="G597" r:id="rId288" xr:uid="{7512DCE1-E51E-4F25-828B-EA57AB8C246B}"/>
    <hyperlink ref="Z597" r:id="rId289" xr:uid="{BAC9F3B0-8A3E-45CE-85AB-D95C3A0DC957}"/>
    <hyperlink ref="G598" r:id="rId290" xr:uid="{CD860E77-56A7-4238-BBD3-47BA02F74931}"/>
    <hyperlink ref="Z598" r:id="rId291" xr:uid="{8E93BD4F-ACEE-4854-84F8-305E1B910936}"/>
    <hyperlink ref="G599" r:id="rId292" xr:uid="{7FD927BB-671C-4A7A-87A4-B508DF326B10}"/>
    <hyperlink ref="V599" r:id="rId293" xr:uid="{88125F11-6AD3-446B-95AA-4310B851F219}"/>
    <hyperlink ref="Z599" r:id="rId294" xr:uid="{69BE305E-001F-467F-B69B-272176400778}"/>
    <hyperlink ref="G600" r:id="rId295" xr:uid="{620946D3-5669-4ADB-B4BA-F438B8E924BD}"/>
    <hyperlink ref="Z600" r:id="rId296" xr:uid="{2003CE02-CCC6-44F6-9EF4-1B970559A045}"/>
    <hyperlink ref="G602" r:id="rId297" xr:uid="{5BE3594A-0FA8-4FD2-972E-B95DF17ED383}"/>
    <hyperlink ref="G603" r:id="rId298" xr:uid="{F813EFA4-3F22-4FF6-B7A8-7AE8AB06E717}"/>
    <hyperlink ref="AN671" r:id="rId299" xr:uid="{D7280389-6D05-4BAE-BAC4-E9018F6F5158}"/>
    <hyperlink ref="AN610" r:id="rId300" display="https://doi.org/10.1101/2022.01.27.22269969" xr:uid="{7CF68BF5-9181-4B97-A355-0D33444D0733}"/>
    <hyperlink ref="Z354" r:id="rId301" xr:uid="{0CF401DD-BE46-40DB-AF23-8CF5E9415912}"/>
    <hyperlink ref="G36" r:id="rId302" xr:uid="{40E06659-97A5-4AD3-94BC-F22DC2E9E71A}"/>
    <hyperlink ref="Z760" r:id="rId303" xr:uid="{C35EA56C-11A8-4A2C-827D-392617793BB8}"/>
    <hyperlink ref="Z761" r:id="rId304" xr:uid="{91C26E65-D3AA-4CB5-AF5D-FC93C667FC62}"/>
    <hyperlink ref="Z771" r:id="rId305" xr:uid="{B450DDFF-9CCB-4C2C-ABB1-73C91E075E1A}"/>
    <hyperlink ref="Z773" r:id="rId306" xr:uid="{79625891-4BE4-4ED9-B869-D4E2B9EAB411}"/>
    <hyperlink ref="Z783" r:id="rId307" xr:uid="{4276594F-60C9-432D-B27C-AD83D3BA34E2}"/>
    <hyperlink ref="Z784" r:id="rId308" xr:uid="{4EC8B2B5-9569-4FA7-AC1E-F317851B5C2D}"/>
    <hyperlink ref="G789" r:id="rId309" xr:uid="{913937D3-0B79-42E9-A9B9-3D0B289C700B}"/>
    <hyperlink ref="G790" r:id="rId310" xr:uid="{54F61325-F542-4F0D-9206-7C96868D6C5A}"/>
    <hyperlink ref="G811" r:id="rId311" xr:uid="{CB4C1BD5-576B-4514-8D8D-13E9194E86EF}"/>
    <hyperlink ref="G832" r:id="rId312" xr:uid="{897C8061-D187-4384-B75E-34960E27F40D}"/>
    <hyperlink ref="G911" r:id="rId313" xr:uid="{FC488C27-FB89-42D3-A665-F8AE00D95054}"/>
    <hyperlink ref="G921" r:id="rId314" xr:uid="{35320753-423B-412F-BC5F-5033DED9AEBE}"/>
    <hyperlink ref="G922" r:id="rId315" xr:uid="{2D5C38C8-7F25-42EF-8B8F-5A168C69108F}"/>
    <hyperlink ref="G924" r:id="rId316" xr:uid="{7145B9D1-1458-4177-A19B-E014A7055550}"/>
    <hyperlink ref="G926" r:id="rId317" xr:uid="{4E064B64-C515-4426-B70C-0775028F943A}"/>
    <hyperlink ref="G929" r:id="rId318" xr:uid="{6CAC29DE-00C5-40A6-BE90-503C05408671}"/>
    <hyperlink ref="G935" r:id="rId319" xr:uid="{F1C58E18-3613-4ACD-8B97-495FE78A08A6}"/>
    <hyperlink ref="G936" r:id="rId320" xr:uid="{EA6BFC83-8B8E-4810-ADA0-C97D40F1EACD}"/>
    <hyperlink ref="G939" r:id="rId321" xr:uid="{03BC2925-381B-4BF7-8AA8-95B0D0E6A20C}"/>
    <hyperlink ref="G943" r:id="rId322" xr:uid="{76DEFCFB-4661-468D-B7A0-3A1A2461B558}"/>
    <hyperlink ref="G946" r:id="rId323" xr:uid="{F87D7D75-EE7E-4E61-A592-7AC28587BB79}"/>
    <hyperlink ref="G949" r:id="rId324" xr:uid="{8A148381-189E-45A2-A24F-1A6A843CF1FC}"/>
    <hyperlink ref="Z969" r:id="rId325" xr:uid="{31DDBA30-4DD6-4CA7-8E2C-93C2B82194D5}"/>
    <hyperlink ref="Z973" r:id="rId326" xr:uid="{2702376C-13C3-45E3-A53A-D0B0F2C9261F}"/>
    <hyperlink ref="G974" r:id="rId327" xr:uid="{C50E9D53-1125-473C-B862-DEB5FE2C7913}"/>
    <hyperlink ref="G975" r:id="rId328" xr:uid="{E5A88A8E-7875-4D67-932E-1B2072850DFC}"/>
    <hyperlink ref="Z979" r:id="rId329" xr:uid="{092BC85F-548F-4CE5-9DF5-268784BE176A}"/>
    <hyperlink ref="G987" r:id="rId330" xr:uid="{39FCB1D3-84A5-4069-95CB-4D14342821D8}"/>
    <hyperlink ref="Z994" r:id="rId331" xr:uid="{B28E2C45-4BE9-41D9-A625-F254771C1006}"/>
    <hyperlink ref="Z996" r:id="rId332" xr:uid="{4459DA43-B595-4E3A-901E-5E291C2A26D3}"/>
    <hyperlink ref="Z998" r:id="rId333" xr:uid="{EDD8BA4D-E055-49FB-928F-F33B8BB5ACC1}"/>
    <hyperlink ref="Z999" r:id="rId334" xr:uid="{F3DD7D3F-7DEA-4033-9722-77DCC8872CC1}"/>
    <hyperlink ref="V1003" r:id="rId335" xr:uid="{6FF1255B-2704-4DF1-B0B2-CA36D95A0ACF}"/>
    <hyperlink ref="Z1003" r:id="rId336" xr:uid="{3762D181-2DA8-412C-9AA1-939E04419CEA}"/>
    <hyperlink ref="G1004" r:id="rId337" xr:uid="{85FB07C6-65A0-4B4D-8939-CF577937D40E}"/>
    <hyperlink ref="Z1004" r:id="rId338" xr:uid="{97A50088-8EF5-40CA-8E7B-15F3155A6452}"/>
    <hyperlink ref="Z1005" r:id="rId339" xr:uid="{2EB8D956-0BA4-4520-A8D2-F55F3C856CF2}"/>
    <hyperlink ref="G1008" r:id="rId340" xr:uid="{B7829A8B-8CCC-40A8-9E81-A6A4634E3486}"/>
    <hyperlink ref="G1009" r:id="rId341" xr:uid="{96EDCB60-24D6-4358-8190-173D0C9C8AD7}"/>
    <hyperlink ref="Z1012" r:id="rId342" xr:uid="{2D6F8653-091A-4366-B05C-D35F803B277D}"/>
    <hyperlink ref="V1013" r:id="rId343" xr:uid="{4B5C145C-D5AF-4F91-A85E-C0A0CB645B9C}"/>
    <hyperlink ref="Z1013" r:id="rId344" xr:uid="{822BABCA-2EB9-4E79-9835-40BB3CBF80BA}"/>
    <hyperlink ref="V1014" r:id="rId345" xr:uid="{620B4768-0E8B-452B-9D1B-10EEB5308732}"/>
    <hyperlink ref="Z1014" r:id="rId346" xr:uid="{6040D871-B8F5-4C21-8E4B-8C55217D0146}"/>
    <hyperlink ref="G1015" r:id="rId347" xr:uid="{360F3DFE-4C87-4F7A-B551-9DADA26C4559}"/>
    <hyperlink ref="Z1015" r:id="rId348" xr:uid="{0EAB7E52-692D-4480-B035-C56050D26052}"/>
    <hyperlink ref="AN1015" r:id="rId349" xr:uid="{B2CB7F76-C393-454A-A5DA-410CE0A62006}"/>
    <hyperlink ref="Z1016" r:id="rId350" xr:uid="{58E36622-C9B1-46D9-AC5C-CB8767E6B133}"/>
    <hyperlink ref="G1017" r:id="rId351" xr:uid="{6AFB7199-55DA-48EC-A74C-B60FAFB56D0E}"/>
    <hyperlink ref="G1018" r:id="rId352" xr:uid="{905FAC59-4760-404D-8449-5B054DD2D11A}"/>
    <hyperlink ref="Z1018" r:id="rId353" xr:uid="{641E6293-2247-4A45-9FEE-3F9C365C0916}"/>
    <hyperlink ref="G1019" r:id="rId354" xr:uid="{2D95636E-754F-44FC-92F9-93AF97263D56}"/>
    <hyperlink ref="G1020" r:id="rId355" xr:uid="{04972352-79BD-453B-8D5C-DA74969B0425}"/>
    <hyperlink ref="G1021" r:id="rId356" xr:uid="{8C8BE39B-7595-4688-B111-31157BFB3680}"/>
    <hyperlink ref="G1022" r:id="rId357" xr:uid="{16460A20-F014-451F-A45C-124710C0FA02}"/>
    <hyperlink ref="G1023" r:id="rId358" xr:uid="{8E7E957B-04F4-430E-941F-B38A4CE3609A}"/>
    <hyperlink ref="Z1044" r:id="rId359" xr:uid="{DF1CAF41-4FEB-4A0C-A142-08949196A199}"/>
    <hyperlink ref="Z1045" r:id="rId360" xr:uid="{E2BE1C07-3DEA-40E1-BD0E-E80100A607D8}"/>
    <hyperlink ref="G1046" r:id="rId361" xr:uid="{EDC02158-9416-4FE9-B5C9-59B5278F2579}"/>
    <hyperlink ref="Z1046" r:id="rId362" xr:uid="{B74CFA93-B1E9-4EEC-B010-E523AEE1F878}"/>
    <hyperlink ref="Z1047" r:id="rId363" xr:uid="{B1DAB716-2310-4652-AC2D-AAD42699C048}"/>
    <hyperlink ref="Z1049" r:id="rId364" xr:uid="{3593A134-9A32-418A-B672-43793F0BC02E}"/>
    <hyperlink ref="Z1051" r:id="rId365" xr:uid="{0C9EDD90-6294-4125-B645-2B8EBE1A0135}"/>
    <hyperlink ref="V1059" r:id="rId366" xr:uid="{6D960D3B-973D-4981-AE79-5EDE540E3345}"/>
    <hyperlink ref="V1076" r:id="rId367" xr:uid="{F2916E80-15AD-403C-BB0B-EB97E624C206}"/>
    <hyperlink ref="Z1085" r:id="rId368" xr:uid="{EA0241F4-1961-49F4-8E7E-1E2EE6612D52}"/>
    <hyperlink ref="H1123" r:id="rId369" xr:uid="{EDF55E1C-2609-4263-80AA-61BBE5E17381}"/>
    <hyperlink ref="H1127" r:id="rId370" xr:uid="{A8909A28-0679-4D17-BC3C-ECEE5544E81B}"/>
    <hyperlink ref="H1129" r:id="rId371" xr:uid="{1A349F13-3C3E-4C93-8ECA-8F0CBB681DA7}"/>
    <hyperlink ref="H1134" r:id="rId372" xr:uid="{1D406423-AE26-48CB-BFBB-65A641A7E45B}"/>
    <hyperlink ref="H1143" r:id="rId373" xr:uid="{DB50FDAD-0108-4BBF-97D8-4EC622D51B6B}"/>
    <hyperlink ref="H1155" r:id="rId374" xr:uid="{B8F37D97-642E-4CB7-81B8-72C6AFB13397}"/>
    <hyperlink ref="H1161" r:id="rId375" xr:uid="{6415B7ED-58C5-4D2F-8FF0-BDF281438BB3}"/>
    <hyperlink ref="V1168" r:id="rId376" xr:uid="{8A1E8509-FEE0-4E66-8A40-D262DB429F73}"/>
    <hyperlink ref="H1173" r:id="rId377" xr:uid="{E31B6D46-8DCD-40B3-8C84-B50BE10B2ABD}"/>
    <hyperlink ref="H1174" r:id="rId378" xr:uid="{1F4A5E56-BA6C-48C8-B278-87C83D43ED26}"/>
    <hyperlink ref="G857" r:id="rId379" xr:uid="{7AEDA9D3-69C7-4842-A51C-697959725E14}"/>
    <hyperlink ref="G863" r:id="rId380" xr:uid="{805C301D-74AE-41FE-9F40-CC4440B2F0D7}"/>
    <hyperlink ref="G875" r:id="rId381" xr:uid="{0F7C774B-957F-4129-A9D3-39DA53ED071A}"/>
    <hyperlink ref="G877" r:id="rId382" xr:uid="{3F65D1A1-D48D-4375-BE06-C2FCC414F316}"/>
    <hyperlink ref="G144" r:id="rId383" xr:uid="{C9BD24AB-0723-4C48-998B-1C2B1EB0F76A}"/>
    <hyperlink ref="G1013" r:id="rId384" xr:uid="{67435C9C-5F40-436E-9CB9-E618DA06CE59}"/>
    <hyperlink ref="G1006" r:id="rId385" xr:uid="{D237ECF6-19B8-411B-8C01-24AD97B76080}"/>
    <hyperlink ref="G902" r:id="rId386" xr:uid="{B3A0CCA8-059B-41F3-AF06-2BB878AEA746}"/>
    <hyperlink ref="G299" r:id="rId387" xr:uid="{CE23F1DB-97A4-4FCC-8A66-F4B203D5DE15}"/>
    <hyperlink ref="G410" r:id="rId388" xr:uid="{9CACAB59-E454-4792-8CBD-49D23386EAC0}"/>
    <hyperlink ref="G515" r:id="rId389" xr:uid="{0417FC1A-BA46-4113-BC7D-494C6C19B794}"/>
    <hyperlink ref="G830" r:id="rId390" xr:uid="{C0BF030B-D4D3-4E30-B6F4-C7CD0043407E}"/>
    <hyperlink ref="G1037" r:id="rId391" xr:uid="{2108FAC1-610A-41BE-A357-2B872FA0237C}"/>
    <hyperlink ref="G1076" r:id="rId392" xr:uid="{1DF24604-10A0-4C19-ABBD-DBA146879333}"/>
  </hyperlinks>
  <pageMargins left="0.7" right="0.7" top="0.75" bottom="0.75" header="0.3" footer="0.3"/>
  <pageSetup orientation="portrait" r:id="rId3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A35E-A454-4F0D-A295-A9F41B5B1520}">
  <dimension ref="A1:AX759"/>
  <sheetViews>
    <sheetView topLeftCell="AG1" zoomScale="85" zoomScaleNormal="85" workbookViewId="0">
      <pane ySplit="1" topLeftCell="A143" activePane="bottomLeft" state="frozen"/>
      <selection activeCell="B1" sqref="B1"/>
      <selection pane="bottomLeft" activeCell="AU2" sqref="AU2"/>
    </sheetView>
  </sheetViews>
  <sheetFormatPr defaultColWidth="12.28515625" defaultRowHeight="15.75"/>
  <cols>
    <col min="1" max="1" width="4.7109375" style="131" customWidth="1"/>
    <col min="2" max="2" width="21.7109375" style="131" bestFit="1" customWidth="1"/>
    <col min="3" max="3" width="8" style="131" customWidth="1"/>
    <col min="4" max="4" width="6.28515625" style="131" customWidth="1"/>
    <col min="5" max="5" width="7.7109375" style="131" bestFit="1" customWidth="1"/>
    <col min="6" max="6" width="16.28515625" style="131" bestFit="1" customWidth="1"/>
    <col min="7" max="7" width="18" style="131" customWidth="1"/>
    <col min="8" max="8" width="14.140625" style="131" customWidth="1"/>
    <col min="9" max="9" width="17.28515625" style="131" customWidth="1"/>
    <col min="10" max="10" width="12.28515625" style="131"/>
    <col min="11" max="11" width="17.7109375" style="131" bestFit="1" customWidth="1"/>
    <col min="12" max="12" width="14.140625" style="131" bestFit="1" customWidth="1"/>
    <col min="13" max="15" width="12.28515625" style="131"/>
    <col min="16" max="16" width="16.42578125" style="131" bestFit="1" customWidth="1"/>
    <col min="17" max="17" width="13.85546875" style="131" customWidth="1"/>
    <col min="18" max="18" width="16.7109375" style="131" customWidth="1"/>
    <col min="19" max="19" width="12.28515625" style="131"/>
    <col min="20" max="20" width="43" style="131" customWidth="1"/>
    <col min="21" max="21" width="12.28515625" style="131"/>
    <col min="22" max="22" width="15.28515625" style="131" customWidth="1"/>
    <col min="23" max="23" width="11.140625" style="131" bestFit="1" customWidth="1"/>
    <col min="24" max="24" width="18.5703125" style="131" customWidth="1"/>
    <col min="25" max="25" width="12.28515625" style="131"/>
    <col min="26" max="26" width="11.7109375" style="131" customWidth="1"/>
    <col min="27" max="29" width="12.28515625" style="131"/>
    <col min="30" max="30" width="10" style="131" bestFit="1" customWidth="1"/>
    <col min="31" max="31" width="12.28515625" style="131"/>
    <col min="32" max="32" width="18" style="131" customWidth="1"/>
    <col min="33" max="33" width="12.42578125" style="131" bestFit="1" customWidth="1"/>
    <col min="34" max="35" width="12.28515625" style="131"/>
    <col min="36" max="36" width="21.85546875" style="131" customWidth="1"/>
    <col min="37" max="37" width="9.140625" style="131" customWidth="1"/>
    <col min="38" max="38" width="15.7109375" style="131" bestFit="1" customWidth="1"/>
    <col min="39" max="39" width="13.5703125" style="131" bestFit="1" customWidth="1"/>
    <col min="40" max="40" width="12.28515625" style="131"/>
    <col min="41" max="41" width="18.5703125" style="131" customWidth="1"/>
    <col min="42" max="42" width="16.85546875" style="131" bestFit="1" customWidth="1"/>
    <col min="43" max="43" width="20.28515625" style="131" customWidth="1"/>
    <col min="44" max="44" width="18.5703125" style="131" bestFit="1" customWidth="1"/>
    <col min="45" max="16384" width="12.28515625" style="131"/>
  </cols>
  <sheetData>
    <row r="1" spans="1:50" s="48" customFormat="1" ht="16.899999999999999" customHeight="1">
      <c r="B1" s="48" t="s">
        <v>2594</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130" t="s">
        <v>4440</v>
      </c>
      <c r="AV1" s="130"/>
      <c r="AW1" s="130"/>
      <c r="AX1" s="130"/>
    </row>
    <row r="2" spans="1:50">
      <c r="A2" s="131">
        <v>1</v>
      </c>
      <c r="B2" s="131" t="s">
        <v>2611</v>
      </c>
      <c r="C2" s="131" t="s">
        <v>1382</v>
      </c>
      <c r="D2" s="131">
        <v>2022</v>
      </c>
      <c r="E2" s="131" t="s">
        <v>579</v>
      </c>
      <c r="F2" s="131" t="s">
        <v>2612</v>
      </c>
      <c r="G2" s="131" t="s">
        <v>2613</v>
      </c>
      <c r="H2" s="131" t="s">
        <v>2614</v>
      </c>
      <c r="I2" s="131" t="s">
        <v>935</v>
      </c>
      <c r="J2" s="131">
        <v>15</v>
      </c>
      <c r="K2" s="131" t="s">
        <v>2385</v>
      </c>
      <c r="L2" s="131" t="s">
        <v>2385</v>
      </c>
      <c r="M2" s="131" t="s">
        <v>62</v>
      </c>
      <c r="N2" s="131" t="s">
        <v>56</v>
      </c>
      <c r="O2" s="131">
        <v>2</v>
      </c>
      <c r="P2" s="131" t="s">
        <v>170</v>
      </c>
      <c r="Q2" s="131" t="s">
        <v>2615</v>
      </c>
      <c r="R2" s="131" t="s">
        <v>2616</v>
      </c>
      <c r="S2" s="131" t="s">
        <v>56</v>
      </c>
      <c r="T2" s="131" t="s">
        <v>2617</v>
      </c>
      <c r="U2" s="131" t="s">
        <v>62</v>
      </c>
      <c r="V2" s="131" t="s">
        <v>57</v>
      </c>
      <c r="W2" s="131" t="s">
        <v>62</v>
      </c>
      <c r="X2" s="131" t="s">
        <v>57</v>
      </c>
      <c r="Y2" s="131" t="s">
        <v>62</v>
      </c>
      <c r="Z2" s="131" t="s">
        <v>2618</v>
      </c>
      <c r="AA2" s="131" t="s">
        <v>56</v>
      </c>
      <c r="AB2" s="131" t="s">
        <v>56</v>
      </c>
      <c r="AC2" s="131" t="s">
        <v>56</v>
      </c>
      <c r="AD2" s="131" t="s">
        <v>2373</v>
      </c>
      <c r="AE2" s="131" t="s">
        <v>2619</v>
      </c>
      <c r="AG2" s="131" t="s">
        <v>56</v>
      </c>
      <c r="AH2" s="131">
        <v>17</v>
      </c>
      <c r="AI2" s="131" t="s">
        <v>62</v>
      </c>
      <c r="AJ2" s="131" t="s">
        <v>2385</v>
      </c>
      <c r="AK2" s="131" t="s">
        <v>62</v>
      </c>
      <c r="AN2" s="131" t="s">
        <v>57</v>
      </c>
      <c r="AO2" s="132">
        <v>44342</v>
      </c>
      <c r="AP2" s="132">
        <v>44501</v>
      </c>
      <c r="AQ2" s="131">
        <f t="shared" ref="AQ2:AQ31" si="0">AP2-AO2</f>
        <v>159</v>
      </c>
      <c r="AR2" s="131" t="s">
        <v>57</v>
      </c>
      <c r="AU2" s="131" t="str">
        <f>IF(AB2="Yes", "No", "")</f>
        <v>No</v>
      </c>
    </row>
    <row r="3" spans="1:50">
      <c r="A3" s="131">
        <v>2</v>
      </c>
      <c r="B3" s="131" t="s">
        <v>2611</v>
      </c>
      <c r="C3" s="131" t="s">
        <v>1382</v>
      </c>
      <c r="D3" s="131">
        <v>2022</v>
      </c>
      <c r="E3" s="131" t="s">
        <v>579</v>
      </c>
      <c r="F3" s="131" t="s">
        <v>2620</v>
      </c>
      <c r="G3" s="131" t="s">
        <v>2621</v>
      </c>
      <c r="H3" s="133" t="s">
        <v>2622</v>
      </c>
      <c r="I3" s="131" t="s">
        <v>935</v>
      </c>
      <c r="J3" s="131">
        <v>1</v>
      </c>
      <c r="K3" s="131" t="s">
        <v>2385</v>
      </c>
      <c r="L3" s="131" t="s">
        <v>2385</v>
      </c>
      <c r="M3" s="131" t="s">
        <v>62</v>
      </c>
      <c r="N3" s="131" t="s">
        <v>56</v>
      </c>
      <c r="O3" s="131">
        <v>1</v>
      </c>
      <c r="P3" s="131" t="s">
        <v>170</v>
      </c>
      <c r="Q3" s="131" t="s">
        <v>2623</v>
      </c>
      <c r="R3" s="131" t="s">
        <v>2624</v>
      </c>
      <c r="S3" s="131" t="s">
        <v>62</v>
      </c>
      <c r="T3" s="131" t="s">
        <v>57</v>
      </c>
      <c r="U3" s="131" t="s">
        <v>62</v>
      </c>
      <c r="V3" s="131" t="s">
        <v>57</v>
      </c>
      <c r="W3" s="131" t="s">
        <v>62</v>
      </c>
      <c r="X3" s="131" t="s">
        <v>57</v>
      </c>
      <c r="Y3" s="131" t="s">
        <v>2385</v>
      </c>
      <c r="Z3" s="131" t="s">
        <v>2625</v>
      </c>
      <c r="AA3" s="131" t="s">
        <v>56</v>
      </c>
      <c r="AB3" s="131" t="s">
        <v>56</v>
      </c>
      <c r="AC3" s="131" t="s">
        <v>56</v>
      </c>
      <c r="AD3" s="131" t="s">
        <v>984</v>
      </c>
      <c r="AE3" s="131" t="s">
        <v>57</v>
      </c>
      <c r="AG3" s="131" t="s">
        <v>56</v>
      </c>
      <c r="AH3" s="131">
        <v>359</v>
      </c>
      <c r="AI3" s="131" t="s">
        <v>62</v>
      </c>
      <c r="AJ3" s="131" t="s">
        <v>2385</v>
      </c>
      <c r="AK3" s="131" t="s">
        <v>62</v>
      </c>
      <c r="AN3" s="131" t="s">
        <v>57</v>
      </c>
      <c r="AO3" s="132">
        <v>44092</v>
      </c>
      <c r="AP3" s="132">
        <v>44498</v>
      </c>
      <c r="AQ3" s="131">
        <f t="shared" si="0"/>
        <v>406</v>
      </c>
      <c r="AR3" s="131" t="s">
        <v>57</v>
      </c>
      <c r="AU3" s="131" t="str">
        <f>IF(AB3="Yes", "No", "")</f>
        <v>No</v>
      </c>
    </row>
    <row r="4" spans="1:50">
      <c r="A4" s="131">
        <v>3</v>
      </c>
      <c r="B4" s="131" t="s">
        <v>2611</v>
      </c>
      <c r="C4" s="131" t="s">
        <v>1382</v>
      </c>
      <c r="D4" s="131">
        <v>2022</v>
      </c>
      <c r="E4" s="131" t="s">
        <v>579</v>
      </c>
      <c r="F4" s="131" t="s">
        <v>2626</v>
      </c>
      <c r="G4" s="131" t="s">
        <v>2627</v>
      </c>
      <c r="H4" s="133" t="s">
        <v>2628</v>
      </c>
      <c r="I4" s="131" t="s">
        <v>935</v>
      </c>
      <c r="J4" s="131">
        <v>8</v>
      </c>
      <c r="K4" s="131" t="s">
        <v>2385</v>
      </c>
      <c r="L4" s="131" t="s">
        <v>2385</v>
      </c>
      <c r="M4" s="131" t="s">
        <v>62</v>
      </c>
      <c r="N4" s="131" t="s">
        <v>56</v>
      </c>
      <c r="O4" s="131">
        <v>1</v>
      </c>
      <c r="P4" s="131" t="s">
        <v>170</v>
      </c>
      <c r="Q4" s="131" t="s">
        <v>2629</v>
      </c>
      <c r="R4" s="131" t="s">
        <v>2630</v>
      </c>
      <c r="S4" s="131" t="s">
        <v>56</v>
      </c>
      <c r="T4" s="131" t="s">
        <v>2631</v>
      </c>
      <c r="U4" s="131" t="s">
        <v>62</v>
      </c>
      <c r="V4" s="131" t="s">
        <v>57</v>
      </c>
      <c r="W4" s="131" t="s">
        <v>56</v>
      </c>
      <c r="X4" s="131" t="s">
        <v>2632</v>
      </c>
      <c r="Y4" s="131" t="s">
        <v>62</v>
      </c>
      <c r="Z4" s="131" t="s">
        <v>2633</v>
      </c>
      <c r="AA4" s="131" t="s">
        <v>56</v>
      </c>
      <c r="AB4" s="131" t="s">
        <v>56</v>
      </c>
      <c r="AC4" s="131" t="s">
        <v>56</v>
      </c>
      <c r="AD4" s="131" t="s">
        <v>2373</v>
      </c>
      <c r="AE4" s="131" t="s">
        <v>2634</v>
      </c>
      <c r="AG4" s="131" t="s">
        <v>56</v>
      </c>
      <c r="AH4" s="131">
        <v>4652</v>
      </c>
      <c r="AI4" s="131" t="s">
        <v>56</v>
      </c>
      <c r="AJ4" s="131" t="s">
        <v>985</v>
      </c>
      <c r="AK4" s="131" t="s">
        <v>62</v>
      </c>
      <c r="AN4" s="131" t="s">
        <v>57</v>
      </c>
      <c r="AO4" s="132">
        <v>44265</v>
      </c>
      <c r="AP4" s="132">
        <v>44473</v>
      </c>
      <c r="AQ4" s="131">
        <f t="shared" si="0"/>
        <v>208</v>
      </c>
      <c r="AR4" s="131" t="s">
        <v>57</v>
      </c>
      <c r="AU4" s="131" t="str">
        <f>IF(AB4="Yes", "No", "")</f>
        <v>No</v>
      </c>
    </row>
    <row r="5" spans="1:50">
      <c r="A5" s="131">
        <v>4</v>
      </c>
      <c r="B5" s="131" t="s">
        <v>2611</v>
      </c>
      <c r="C5" s="131" t="s">
        <v>1382</v>
      </c>
      <c r="D5" s="131">
        <v>2022</v>
      </c>
      <c r="E5" s="131" t="s">
        <v>579</v>
      </c>
      <c r="F5" s="131" t="s">
        <v>2635</v>
      </c>
      <c r="G5" s="131" t="s">
        <v>2636</v>
      </c>
      <c r="H5" s="133" t="s">
        <v>2637</v>
      </c>
      <c r="I5" s="131" t="s">
        <v>935</v>
      </c>
      <c r="J5" s="131">
        <v>9</v>
      </c>
      <c r="K5" s="131" t="s">
        <v>2385</v>
      </c>
      <c r="L5" s="131" t="s">
        <v>2385</v>
      </c>
      <c r="M5" s="131" t="s">
        <v>62</v>
      </c>
      <c r="N5" s="131" t="s">
        <v>62</v>
      </c>
      <c r="O5" s="131" t="s">
        <v>57</v>
      </c>
      <c r="P5" s="131" t="s">
        <v>57</v>
      </c>
      <c r="Q5" s="131" t="s">
        <v>57</v>
      </c>
      <c r="R5" s="131" t="s">
        <v>57</v>
      </c>
      <c r="S5" s="131" t="s">
        <v>56</v>
      </c>
      <c r="T5" s="131" t="s">
        <v>2638</v>
      </c>
      <c r="U5" s="131" t="s">
        <v>62</v>
      </c>
      <c r="V5" s="131" t="s">
        <v>57</v>
      </c>
      <c r="W5" s="131" t="s">
        <v>62</v>
      </c>
      <c r="X5" s="131" t="s">
        <v>57</v>
      </c>
      <c r="Y5" s="131" t="s">
        <v>2385</v>
      </c>
      <c r="Z5" s="131" t="s">
        <v>2639</v>
      </c>
      <c r="AA5" s="131" t="s">
        <v>62</v>
      </c>
      <c r="AB5" s="131" t="s">
        <v>56</v>
      </c>
      <c r="AC5" s="131" t="s">
        <v>62</v>
      </c>
      <c r="AD5" s="131" t="s">
        <v>984</v>
      </c>
      <c r="AE5" s="131" t="s">
        <v>57</v>
      </c>
      <c r="AG5" s="131" t="s">
        <v>56</v>
      </c>
      <c r="AH5" s="131">
        <v>5766</v>
      </c>
      <c r="AI5" s="131" t="s">
        <v>62</v>
      </c>
      <c r="AJ5" s="131" t="s">
        <v>2385</v>
      </c>
      <c r="AK5" s="131" t="s">
        <v>62</v>
      </c>
      <c r="AN5" s="131" t="s">
        <v>57</v>
      </c>
      <c r="AO5" s="132">
        <v>44211</v>
      </c>
      <c r="AP5" s="132">
        <v>44473</v>
      </c>
      <c r="AQ5" s="131">
        <f t="shared" si="0"/>
        <v>262</v>
      </c>
      <c r="AR5" s="131" t="s">
        <v>57</v>
      </c>
      <c r="AU5" s="131" t="str">
        <f>IF(AB5="Yes", "No", "")</f>
        <v>No</v>
      </c>
    </row>
    <row r="6" spans="1:50">
      <c r="A6" s="131">
        <v>5</v>
      </c>
      <c r="B6" s="131" t="s">
        <v>2611</v>
      </c>
      <c r="C6" s="131" t="s">
        <v>1382</v>
      </c>
      <c r="D6" s="131">
        <v>2022</v>
      </c>
      <c r="E6" s="131" t="s">
        <v>579</v>
      </c>
      <c r="F6" s="131" t="s">
        <v>2640</v>
      </c>
      <c r="G6" s="131" t="s">
        <v>2641</v>
      </c>
      <c r="H6" s="133" t="s">
        <v>2642</v>
      </c>
      <c r="I6" s="131" t="s">
        <v>935</v>
      </c>
      <c r="J6" s="131">
        <v>15</v>
      </c>
      <c r="K6" s="131" t="s">
        <v>2385</v>
      </c>
      <c r="L6" s="131" t="s">
        <v>2385</v>
      </c>
      <c r="M6" s="131" t="s">
        <v>62</v>
      </c>
      <c r="N6" s="131" t="s">
        <v>56</v>
      </c>
      <c r="O6" s="131">
        <v>1</v>
      </c>
      <c r="P6" s="131" t="s">
        <v>170</v>
      </c>
      <c r="Q6" s="131" t="s">
        <v>2643</v>
      </c>
      <c r="R6" s="131" t="s">
        <v>2644</v>
      </c>
      <c r="S6" s="131" t="s">
        <v>62</v>
      </c>
      <c r="T6" s="131" t="s">
        <v>57</v>
      </c>
      <c r="U6" s="131" t="s">
        <v>62</v>
      </c>
      <c r="V6" s="131" t="s">
        <v>57</v>
      </c>
      <c r="W6" s="131" t="s">
        <v>62</v>
      </c>
      <c r="X6" s="131" t="s">
        <v>57</v>
      </c>
      <c r="Y6" s="131" t="s">
        <v>2385</v>
      </c>
      <c r="Z6" s="131" t="s">
        <v>2645</v>
      </c>
      <c r="AA6" s="131" t="s">
        <v>62</v>
      </c>
      <c r="AB6" s="131" t="s">
        <v>62</v>
      </c>
      <c r="AC6" s="131" t="s">
        <v>62</v>
      </c>
      <c r="AD6" s="131" t="s">
        <v>2385</v>
      </c>
      <c r="AE6" s="131" t="s">
        <v>57</v>
      </c>
      <c r="AG6" s="131" t="s">
        <v>56</v>
      </c>
      <c r="AH6" s="131">
        <v>1</v>
      </c>
      <c r="AI6" s="131" t="s">
        <v>62</v>
      </c>
      <c r="AJ6" s="131" t="s">
        <v>2385</v>
      </c>
      <c r="AK6" s="131" t="s">
        <v>62</v>
      </c>
      <c r="AN6" s="131" t="s">
        <v>57</v>
      </c>
      <c r="AO6" s="132">
        <v>44216</v>
      </c>
      <c r="AP6" s="132">
        <v>44585</v>
      </c>
      <c r="AQ6" s="131">
        <f t="shared" si="0"/>
        <v>369</v>
      </c>
      <c r="AR6" s="131" t="s">
        <v>57</v>
      </c>
      <c r="AU6" s="131" t="s">
        <v>62</v>
      </c>
    </row>
    <row r="7" spans="1:50">
      <c r="A7" s="131">
        <v>6</v>
      </c>
      <c r="B7" s="131" t="s">
        <v>2611</v>
      </c>
      <c r="C7" s="131" t="s">
        <v>1382</v>
      </c>
      <c r="D7" s="131">
        <v>2022</v>
      </c>
      <c r="E7" s="131" t="s">
        <v>579</v>
      </c>
      <c r="F7" s="131" t="s">
        <v>2646</v>
      </c>
      <c r="G7" s="131" t="s">
        <v>2647</v>
      </c>
      <c r="H7" s="133" t="s">
        <v>2648</v>
      </c>
      <c r="I7" s="131" t="s">
        <v>935</v>
      </c>
      <c r="J7" s="131">
        <v>15</v>
      </c>
      <c r="K7" s="131" t="s">
        <v>2385</v>
      </c>
      <c r="L7" s="131" t="s">
        <v>2385</v>
      </c>
      <c r="M7" s="131" t="s">
        <v>62</v>
      </c>
      <c r="N7" s="131" t="s">
        <v>56</v>
      </c>
      <c r="O7" s="131">
        <v>1</v>
      </c>
      <c r="P7" s="131" t="s">
        <v>170</v>
      </c>
      <c r="Q7" s="131" t="s">
        <v>2649</v>
      </c>
      <c r="R7" s="131" t="s">
        <v>2650</v>
      </c>
      <c r="S7" s="131" t="s">
        <v>56</v>
      </c>
      <c r="T7" s="131" t="s">
        <v>2651</v>
      </c>
      <c r="U7" s="131" t="s">
        <v>62</v>
      </c>
      <c r="V7" s="131" t="s">
        <v>57</v>
      </c>
      <c r="W7" s="131" t="s">
        <v>62</v>
      </c>
      <c r="X7" s="131" t="s">
        <v>57</v>
      </c>
      <c r="Y7" s="131" t="s">
        <v>2385</v>
      </c>
      <c r="Z7" s="131" t="s">
        <v>2652</v>
      </c>
      <c r="AA7" s="131" t="s">
        <v>56</v>
      </c>
      <c r="AB7" s="131" t="s">
        <v>56</v>
      </c>
      <c r="AC7" s="131" t="s">
        <v>56</v>
      </c>
      <c r="AD7" s="131" t="s">
        <v>984</v>
      </c>
      <c r="AE7" s="131" t="s">
        <v>57</v>
      </c>
      <c r="AG7" s="131" t="s">
        <v>56</v>
      </c>
      <c r="AH7" s="131">
        <v>487</v>
      </c>
      <c r="AI7" s="131" t="s">
        <v>62</v>
      </c>
      <c r="AJ7" s="131" t="s">
        <v>2385</v>
      </c>
      <c r="AK7" s="131" t="s">
        <v>62</v>
      </c>
      <c r="AN7" s="131" t="s">
        <v>57</v>
      </c>
      <c r="AO7" s="132">
        <v>44105</v>
      </c>
      <c r="AP7" s="132">
        <v>44857</v>
      </c>
      <c r="AQ7" s="131">
        <f t="shared" si="0"/>
        <v>752</v>
      </c>
      <c r="AR7" s="131" t="s">
        <v>57</v>
      </c>
      <c r="AU7" s="131" t="str">
        <f>IF(AB7="Yes", "No", "")</f>
        <v>No</v>
      </c>
    </row>
    <row r="8" spans="1:50">
      <c r="A8" s="131">
        <v>7</v>
      </c>
      <c r="B8" s="131" t="s">
        <v>2611</v>
      </c>
      <c r="C8" s="131" t="s">
        <v>1382</v>
      </c>
      <c r="D8" s="131">
        <v>2022</v>
      </c>
      <c r="E8" s="131" t="s">
        <v>2653</v>
      </c>
      <c r="F8" s="131" t="s">
        <v>2654</v>
      </c>
      <c r="G8" s="134" t="s">
        <v>2655</v>
      </c>
      <c r="H8" s="133" t="s">
        <v>2656</v>
      </c>
      <c r="I8" s="131" t="s">
        <v>935</v>
      </c>
      <c r="J8" s="131">
        <v>14</v>
      </c>
      <c r="K8" s="131" t="s">
        <v>2385</v>
      </c>
      <c r="L8" s="131" t="s">
        <v>2385</v>
      </c>
      <c r="M8" s="131" t="s">
        <v>62</v>
      </c>
      <c r="N8" s="131" t="s">
        <v>56</v>
      </c>
      <c r="O8" s="131">
        <v>1</v>
      </c>
      <c r="P8" s="131" t="s">
        <v>438</v>
      </c>
      <c r="Q8" s="131" t="s">
        <v>2657</v>
      </c>
      <c r="R8" s="131" t="s">
        <v>2658</v>
      </c>
      <c r="S8" s="131" t="s">
        <v>56</v>
      </c>
      <c r="T8" s="131" t="s">
        <v>2659</v>
      </c>
      <c r="U8" s="131" t="s">
        <v>62</v>
      </c>
      <c r="V8" s="131" t="s">
        <v>57</v>
      </c>
      <c r="W8" s="131" t="s">
        <v>62</v>
      </c>
      <c r="X8" s="131" t="s">
        <v>57</v>
      </c>
      <c r="Y8" s="131" t="s">
        <v>2385</v>
      </c>
      <c r="Z8" s="131" t="s">
        <v>2660</v>
      </c>
      <c r="AA8" s="131" t="s">
        <v>56</v>
      </c>
      <c r="AB8" s="131" t="s">
        <v>56</v>
      </c>
      <c r="AC8" s="131" t="s">
        <v>56</v>
      </c>
      <c r="AD8" s="131" t="s">
        <v>984</v>
      </c>
      <c r="AE8" s="131" t="s">
        <v>57</v>
      </c>
      <c r="AG8" s="131" t="s">
        <v>56</v>
      </c>
      <c r="AH8" s="131">
        <v>77</v>
      </c>
      <c r="AI8" s="131" t="s">
        <v>62</v>
      </c>
      <c r="AJ8" s="131" t="s">
        <v>2385</v>
      </c>
      <c r="AK8" s="131" t="s">
        <v>62</v>
      </c>
      <c r="AN8" s="131" t="s">
        <v>57</v>
      </c>
      <c r="AO8" s="132">
        <v>44233</v>
      </c>
      <c r="AP8" s="132">
        <v>44460</v>
      </c>
      <c r="AQ8" s="131">
        <f t="shared" si="0"/>
        <v>227</v>
      </c>
      <c r="AR8" s="131" t="s">
        <v>57</v>
      </c>
      <c r="AU8" s="131" t="str">
        <f>IF(AB8="Yes", "No", "")</f>
        <v>No</v>
      </c>
    </row>
    <row r="9" spans="1:50">
      <c r="A9" s="131">
        <v>8</v>
      </c>
      <c r="B9" s="131" t="s">
        <v>2611</v>
      </c>
      <c r="C9" s="131" t="s">
        <v>1382</v>
      </c>
      <c r="D9" s="131">
        <v>2022</v>
      </c>
      <c r="E9" s="131" t="s">
        <v>2653</v>
      </c>
      <c r="F9" s="131" t="s">
        <v>2661</v>
      </c>
      <c r="G9" s="131" t="s">
        <v>2662</v>
      </c>
      <c r="H9" s="133" t="s">
        <v>2663</v>
      </c>
      <c r="I9" s="131" t="s">
        <v>935</v>
      </c>
      <c r="J9" s="131">
        <v>13</v>
      </c>
      <c r="K9" s="131" t="s">
        <v>2385</v>
      </c>
      <c r="L9" s="131" t="s">
        <v>2385</v>
      </c>
      <c r="M9" s="131" t="s">
        <v>62</v>
      </c>
      <c r="N9" s="131" t="s">
        <v>62</v>
      </c>
      <c r="O9" s="131" t="s">
        <v>57</v>
      </c>
      <c r="P9" s="131" t="s">
        <v>57</v>
      </c>
      <c r="Q9" s="131" t="s">
        <v>57</v>
      </c>
      <c r="R9" s="131" t="s">
        <v>57</v>
      </c>
      <c r="S9" s="131" t="s">
        <v>56</v>
      </c>
      <c r="T9" s="131" t="s">
        <v>2664</v>
      </c>
      <c r="U9" s="131" t="s">
        <v>62</v>
      </c>
      <c r="V9" s="131" t="s">
        <v>57</v>
      </c>
      <c r="W9" s="131" t="s">
        <v>62</v>
      </c>
      <c r="X9" s="131" t="s">
        <v>57</v>
      </c>
      <c r="Y9" s="131" t="s">
        <v>2385</v>
      </c>
      <c r="Z9" s="131" t="s">
        <v>2665</v>
      </c>
      <c r="AA9" s="131" t="s">
        <v>62</v>
      </c>
      <c r="AB9" s="131" t="s">
        <v>62</v>
      </c>
      <c r="AC9" s="131" t="s">
        <v>62</v>
      </c>
      <c r="AD9" s="131" t="s">
        <v>2385</v>
      </c>
      <c r="AE9" s="131" t="s">
        <v>57</v>
      </c>
      <c r="AG9" s="131" t="s">
        <v>56</v>
      </c>
      <c r="AH9" s="131">
        <v>431</v>
      </c>
      <c r="AI9" s="131" t="s">
        <v>56</v>
      </c>
      <c r="AJ9" s="131" t="s">
        <v>985</v>
      </c>
      <c r="AK9" s="131" t="s">
        <v>62</v>
      </c>
      <c r="AN9" s="131" t="s">
        <v>57</v>
      </c>
      <c r="AO9" s="132">
        <v>44207</v>
      </c>
      <c r="AP9" s="132">
        <v>44573</v>
      </c>
      <c r="AQ9" s="131">
        <f t="shared" si="0"/>
        <v>366</v>
      </c>
      <c r="AR9" s="131" t="s">
        <v>57</v>
      </c>
      <c r="AU9" s="131" t="s">
        <v>62</v>
      </c>
    </row>
    <row r="10" spans="1:50">
      <c r="A10" s="131">
        <v>9</v>
      </c>
      <c r="B10" s="131" t="s">
        <v>2611</v>
      </c>
      <c r="C10" s="131" t="s">
        <v>1382</v>
      </c>
      <c r="D10" s="131">
        <v>2022</v>
      </c>
      <c r="E10" s="131" t="s">
        <v>2653</v>
      </c>
      <c r="F10" s="131" t="s">
        <v>2666</v>
      </c>
      <c r="G10" s="131" t="s">
        <v>2667</v>
      </c>
      <c r="H10" s="133" t="s">
        <v>2668</v>
      </c>
      <c r="I10" s="131" t="s">
        <v>935</v>
      </c>
      <c r="J10" s="131">
        <v>13</v>
      </c>
      <c r="K10" s="131" t="s">
        <v>2385</v>
      </c>
      <c r="L10" s="131" t="s">
        <v>2385</v>
      </c>
      <c r="M10" s="131" t="s">
        <v>62</v>
      </c>
      <c r="N10" s="131" t="s">
        <v>62</v>
      </c>
      <c r="O10" s="131" t="s">
        <v>57</v>
      </c>
      <c r="P10" s="131" t="s">
        <v>57</v>
      </c>
      <c r="Q10" s="131" t="s">
        <v>57</v>
      </c>
      <c r="R10" s="131" t="s">
        <v>57</v>
      </c>
      <c r="S10" s="131" t="s">
        <v>56</v>
      </c>
      <c r="T10" s="131" t="s">
        <v>4443</v>
      </c>
      <c r="U10" s="131" t="s">
        <v>62</v>
      </c>
      <c r="V10" s="131" t="s">
        <v>57</v>
      </c>
      <c r="W10" s="131" t="s">
        <v>62</v>
      </c>
      <c r="X10" s="131" t="s">
        <v>57</v>
      </c>
      <c r="Y10" s="131" t="s">
        <v>2385</v>
      </c>
      <c r="Z10" s="131" t="s">
        <v>2669</v>
      </c>
      <c r="AA10" s="131" t="s">
        <v>62</v>
      </c>
      <c r="AB10" s="131" t="s">
        <v>62</v>
      </c>
      <c r="AC10" s="131" t="s">
        <v>62</v>
      </c>
      <c r="AD10" s="131" t="s">
        <v>2385</v>
      </c>
      <c r="AE10" s="131" t="s">
        <v>57</v>
      </c>
      <c r="AG10" s="131" t="s">
        <v>56</v>
      </c>
      <c r="AH10" s="131">
        <v>156</v>
      </c>
      <c r="AI10" s="131" t="s">
        <v>62</v>
      </c>
      <c r="AJ10" s="131" t="s">
        <v>2385</v>
      </c>
      <c r="AK10" s="131" t="s">
        <v>62</v>
      </c>
      <c r="AN10" s="131" t="s">
        <v>57</v>
      </c>
      <c r="AO10" s="132">
        <v>44186</v>
      </c>
      <c r="AP10" s="132">
        <v>44532</v>
      </c>
      <c r="AQ10" s="131">
        <f t="shared" si="0"/>
        <v>346</v>
      </c>
      <c r="AR10" s="131" t="s">
        <v>57</v>
      </c>
      <c r="AU10" s="131" t="s">
        <v>62</v>
      </c>
    </row>
    <row r="11" spans="1:50">
      <c r="A11" s="131">
        <v>10</v>
      </c>
      <c r="B11" s="131" t="s">
        <v>2611</v>
      </c>
      <c r="C11" s="131" t="s">
        <v>1382</v>
      </c>
      <c r="D11" s="131">
        <v>2022</v>
      </c>
      <c r="E11" s="131" t="s">
        <v>2653</v>
      </c>
      <c r="F11" s="131" t="s">
        <v>2670</v>
      </c>
      <c r="G11" s="131" t="s">
        <v>2671</v>
      </c>
      <c r="H11" s="133" t="s">
        <v>2672</v>
      </c>
      <c r="I11" s="131" t="s">
        <v>935</v>
      </c>
      <c r="J11" s="131">
        <v>14</v>
      </c>
      <c r="K11" s="131" t="s">
        <v>2385</v>
      </c>
      <c r="L11" s="131" t="s">
        <v>2385</v>
      </c>
      <c r="M11" s="131" t="s">
        <v>62</v>
      </c>
      <c r="N11" s="131" t="s">
        <v>56</v>
      </c>
      <c r="O11" s="131">
        <v>3</v>
      </c>
      <c r="P11" s="131" t="s">
        <v>438</v>
      </c>
      <c r="Q11" s="133" t="s">
        <v>2673</v>
      </c>
      <c r="R11" s="133" t="s">
        <v>2674</v>
      </c>
      <c r="S11" s="131" t="s">
        <v>56</v>
      </c>
      <c r="T11" s="131" t="s">
        <v>2675</v>
      </c>
      <c r="U11" s="131" t="s">
        <v>62</v>
      </c>
      <c r="V11" s="131" t="s">
        <v>57</v>
      </c>
      <c r="W11" s="131" t="s">
        <v>62</v>
      </c>
      <c r="X11" s="131" t="s">
        <v>57</v>
      </c>
      <c r="Y11" s="131" t="s">
        <v>2385</v>
      </c>
      <c r="Z11" s="131" t="s">
        <v>2676</v>
      </c>
      <c r="AA11" s="131" t="s">
        <v>62</v>
      </c>
      <c r="AB11" s="131" t="s">
        <v>56</v>
      </c>
      <c r="AC11" s="131" t="s">
        <v>62</v>
      </c>
      <c r="AD11" s="131" t="s">
        <v>984</v>
      </c>
      <c r="AE11" s="131" t="s">
        <v>57</v>
      </c>
      <c r="AG11" s="131" t="s">
        <v>56</v>
      </c>
      <c r="AH11" s="131">
        <v>275</v>
      </c>
      <c r="AI11" s="131" t="s">
        <v>62</v>
      </c>
      <c r="AJ11" s="131" t="s">
        <v>2385</v>
      </c>
      <c r="AK11" s="131" t="s">
        <v>62</v>
      </c>
      <c r="AN11" s="131" t="s">
        <v>57</v>
      </c>
      <c r="AO11" s="132">
        <v>44236</v>
      </c>
      <c r="AP11" s="132">
        <v>44552</v>
      </c>
      <c r="AQ11" s="131">
        <f t="shared" si="0"/>
        <v>316</v>
      </c>
      <c r="AR11" s="131" t="s">
        <v>57</v>
      </c>
      <c r="AU11" s="131" t="str">
        <f>IF(AB11="Yes", "No", "")</f>
        <v>No</v>
      </c>
    </row>
    <row r="12" spans="1:50">
      <c r="A12" s="131">
        <v>11</v>
      </c>
      <c r="B12" s="131" t="s">
        <v>2611</v>
      </c>
      <c r="C12" s="131" t="s">
        <v>1382</v>
      </c>
      <c r="D12" s="131">
        <v>2022</v>
      </c>
      <c r="E12" s="131" t="s">
        <v>2653</v>
      </c>
      <c r="F12" s="131" t="s">
        <v>2677</v>
      </c>
      <c r="G12" s="131" t="s">
        <v>2678</v>
      </c>
      <c r="H12" s="133" t="s">
        <v>2679</v>
      </c>
      <c r="I12" s="131" t="s">
        <v>935</v>
      </c>
      <c r="J12" s="131">
        <v>14</v>
      </c>
      <c r="K12" s="131" t="s">
        <v>2385</v>
      </c>
      <c r="L12" s="131" t="s">
        <v>2385</v>
      </c>
      <c r="M12" s="131" t="s">
        <v>62</v>
      </c>
      <c r="N12" s="131" t="s">
        <v>56</v>
      </c>
      <c r="O12" s="131">
        <v>1</v>
      </c>
      <c r="P12" s="131" t="s">
        <v>170</v>
      </c>
      <c r="Q12" s="133" t="s">
        <v>2680</v>
      </c>
      <c r="R12" s="131" t="s">
        <v>2681</v>
      </c>
      <c r="S12" s="131" t="s">
        <v>56</v>
      </c>
      <c r="T12" s="131" t="s">
        <v>2682</v>
      </c>
      <c r="U12" s="131" t="s">
        <v>62</v>
      </c>
      <c r="V12" s="131" t="s">
        <v>57</v>
      </c>
      <c r="W12" s="131" t="s">
        <v>62</v>
      </c>
      <c r="X12" s="131" t="s">
        <v>57</v>
      </c>
      <c r="Y12" s="131" t="s">
        <v>2385</v>
      </c>
      <c r="Z12" s="131" t="s">
        <v>2683</v>
      </c>
      <c r="AA12" s="131" t="s">
        <v>56</v>
      </c>
      <c r="AB12" s="131" t="s">
        <v>56</v>
      </c>
      <c r="AC12" s="131" t="s">
        <v>56</v>
      </c>
      <c r="AD12" s="131" t="s">
        <v>2373</v>
      </c>
      <c r="AE12" s="131" t="s">
        <v>2684</v>
      </c>
      <c r="AG12" s="131" t="s">
        <v>56</v>
      </c>
      <c r="AH12" s="131">
        <v>430</v>
      </c>
      <c r="AI12" s="131" t="s">
        <v>62</v>
      </c>
      <c r="AJ12" s="131" t="s">
        <v>2385</v>
      </c>
      <c r="AK12" s="131" t="s">
        <v>62</v>
      </c>
      <c r="AN12" s="131" t="s">
        <v>57</v>
      </c>
      <c r="AO12" s="132">
        <v>44207</v>
      </c>
      <c r="AP12" s="132">
        <v>44513</v>
      </c>
      <c r="AQ12" s="131">
        <f t="shared" si="0"/>
        <v>306</v>
      </c>
      <c r="AR12" s="131" t="s">
        <v>57</v>
      </c>
      <c r="AU12" s="131" t="str">
        <f>IF(AB12="Yes", "No", "")</f>
        <v>No</v>
      </c>
    </row>
    <row r="13" spans="1:50">
      <c r="A13" s="131">
        <v>12</v>
      </c>
      <c r="B13" s="131" t="s">
        <v>2611</v>
      </c>
      <c r="C13" s="131" t="s">
        <v>1382</v>
      </c>
      <c r="D13" s="131">
        <v>2022</v>
      </c>
      <c r="E13" s="131" t="s">
        <v>2653</v>
      </c>
      <c r="F13" s="131" t="s">
        <v>2685</v>
      </c>
      <c r="G13" s="131" t="s">
        <v>2686</v>
      </c>
      <c r="H13" s="133" t="s">
        <v>2687</v>
      </c>
      <c r="I13" s="131" t="s">
        <v>935</v>
      </c>
      <c r="J13" s="131">
        <v>18</v>
      </c>
      <c r="K13" s="131" t="s">
        <v>2385</v>
      </c>
      <c r="L13" s="131" t="s">
        <v>2385</v>
      </c>
      <c r="M13" s="131" t="s">
        <v>62</v>
      </c>
      <c r="N13" s="131" t="s">
        <v>62</v>
      </c>
      <c r="O13" s="131" t="s">
        <v>57</v>
      </c>
      <c r="P13" s="131" t="s">
        <v>57</v>
      </c>
      <c r="Q13" s="131" t="s">
        <v>57</v>
      </c>
      <c r="R13" s="131" t="s">
        <v>57</v>
      </c>
      <c r="S13" s="131" t="s">
        <v>62</v>
      </c>
      <c r="T13" s="131" t="s">
        <v>57</v>
      </c>
      <c r="U13" s="131" t="s">
        <v>62</v>
      </c>
      <c r="V13" s="131" t="s">
        <v>57</v>
      </c>
      <c r="W13" s="131" t="s">
        <v>62</v>
      </c>
      <c r="X13" s="131" t="s">
        <v>57</v>
      </c>
      <c r="Y13" s="131" t="s">
        <v>2385</v>
      </c>
      <c r="Z13" s="131" t="s">
        <v>2688</v>
      </c>
      <c r="AA13" s="131" t="s">
        <v>62</v>
      </c>
      <c r="AB13" s="131" t="s">
        <v>62</v>
      </c>
      <c r="AC13" s="131" t="s">
        <v>62</v>
      </c>
      <c r="AD13" s="131" t="s">
        <v>2385</v>
      </c>
      <c r="AE13" s="131" t="s">
        <v>57</v>
      </c>
      <c r="AG13" s="131" t="s">
        <v>56</v>
      </c>
      <c r="AH13" s="131">
        <v>11</v>
      </c>
      <c r="AI13" s="131" t="s">
        <v>62</v>
      </c>
      <c r="AJ13" s="131" t="s">
        <v>2385</v>
      </c>
      <c r="AK13" s="131" t="s">
        <v>62</v>
      </c>
      <c r="AN13" s="131" t="s">
        <v>57</v>
      </c>
      <c r="AO13" s="132">
        <v>44247</v>
      </c>
      <c r="AP13" s="132">
        <v>44613</v>
      </c>
      <c r="AQ13" s="131">
        <f t="shared" si="0"/>
        <v>366</v>
      </c>
      <c r="AR13" s="131" t="s">
        <v>57</v>
      </c>
      <c r="AU13" s="131" t="s">
        <v>56</v>
      </c>
    </row>
    <row r="14" spans="1:50">
      <c r="A14" s="131">
        <v>13</v>
      </c>
      <c r="B14" s="131" t="s">
        <v>2611</v>
      </c>
      <c r="C14" s="131" t="s">
        <v>1382</v>
      </c>
      <c r="D14" s="131">
        <v>2022</v>
      </c>
      <c r="E14" s="131" t="s">
        <v>2653</v>
      </c>
      <c r="F14" s="131" t="s">
        <v>2689</v>
      </c>
      <c r="G14" s="131" t="s">
        <v>2690</v>
      </c>
      <c r="H14" s="133" t="s">
        <v>2691</v>
      </c>
      <c r="I14" s="131" t="s">
        <v>935</v>
      </c>
      <c r="J14" s="131">
        <v>1</v>
      </c>
      <c r="K14" s="131" t="s">
        <v>2385</v>
      </c>
      <c r="L14" s="131" t="s">
        <v>2385</v>
      </c>
      <c r="M14" s="131" t="s">
        <v>62</v>
      </c>
      <c r="N14" s="131" t="s">
        <v>56</v>
      </c>
      <c r="O14" s="131">
        <v>1</v>
      </c>
      <c r="P14" s="131" t="s">
        <v>438</v>
      </c>
      <c r="Q14" s="131" t="s">
        <v>2692</v>
      </c>
      <c r="R14" s="131" t="s">
        <v>2693</v>
      </c>
      <c r="S14" s="131" t="s">
        <v>56</v>
      </c>
      <c r="T14" s="131" t="s">
        <v>2694</v>
      </c>
      <c r="U14" s="131" t="s">
        <v>62</v>
      </c>
      <c r="V14" s="131" t="s">
        <v>57</v>
      </c>
      <c r="W14" s="131" t="s">
        <v>62</v>
      </c>
      <c r="X14" s="131" t="s">
        <v>57</v>
      </c>
      <c r="Y14" s="131" t="s">
        <v>2385</v>
      </c>
      <c r="Z14" s="131" t="s">
        <v>2695</v>
      </c>
      <c r="AA14" s="131" t="s">
        <v>56</v>
      </c>
      <c r="AB14" s="131" t="s">
        <v>56</v>
      </c>
      <c r="AC14" s="131" t="s">
        <v>56</v>
      </c>
      <c r="AD14" s="131" t="s">
        <v>984</v>
      </c>
      <c r="AE14" s="131" t="s">
        <v>57</v>
      </c>
      <c r="AG14" s="131" t="s">
        <v>56</v>
      </c>
      <c r="AH14" s="131">
        <v>258</v>
      </c>
      <c r="AI14" s="131" t="s">
        <v>56</v>
      </c>
      <c r="AJ14" s="131" t="s">
        <v>985</v>
      </c>
      <c r="AK14" s="131" t="s">
        <v>62</v>
      </c>
      <c r="AN14" s="131" t="s">
        <v>57</v>
      </c>
      <c r="AO14" s="132">
        <v>43945</v>
      </c>
      <c r="AP14" s="132">
        <v>44532</v>
      </c>
      <c r="AQ14" s="131">
        <f t="shared" si="0"/>
        <v>587</v>
      </c>
      <c r="AR14" s="131" t="s">
        <v>57</v>
      </c>
      <c r="AU14" s="131" t="str">
        <f>IF(AB14="Yes", "No", "")</f>
        <v>No</v>
      </c>
    </row>
    <row r="15" spans="1:50">
      <c r="A15" s="131">
        <v>14</v>
      </c>
      <c r="B15" s="131" t="s">
        <v>2611</v>
      </c>
      <c r="C15" s="131" t="s">
        <v>1382</v>
      </c>
      <c r="D15" s="131">
        <v>2022</v>
      </c>
      <c r="E15" s="131" t="s">
        <v>2653</v>
      </c>
      <c r="F15" s="131" t="s">
        <v>2696</v>
      </c>
      <c r="G15" s="134" t="s">
        <v>2697</v>
      </c>
      <c r="H15" s="131" t="s">
        <v>2698</v>
      </c>
      <c r="I15" s="131" t="s">
        <v>935</v>
      </c>
      <c r="J15" s="131">
        <v>3</v>
      </c>
      <c r="K15" s="131" t="s">
        <v>2385</v>
      </c>
      <c r="L15" s="131" t="s">
        <v>2385</v>
      </c>
      <c r="M15" s="131" t="s">
        <v>62</v>
      </c>
      <c r="N15" s="131" t="s">
        <v>56</v>
      </c>
      <c r="O15" s="131">
        <v>1</v>
      </c>
      <c r="P15" s="131" t="s">
        <v>2699</v>
      </c>
      <c r="Q15" s="131" t="s">
        <v>2700</v>
      </c>
      <c r="R15" s="131" t="s">
        <v>2701</v>
      </c>
      <c r="S15" s="131" t="s">
        <v>56</v>
      </c>
      <c r="T15" s="131" t="s">
        <v>2702</v>
      </c>
      <c r="U15" s="131" t="s">
        <v>56</v>
      </c>
      <c r="V15" s="134" t="s">
        <v>2703</v>
      </c>
      <c r="W15" s="131" t="s">
        <v>56</v>
      </c>
      <c r="X15" s="131" t="s">
        <v>2704</v>
      </c>
      <c r="Y15" s="131" t="s">
        <v>56</v>
      </c>
      <c r="Z15" s="131" t="s">
        <v>2705</v>
      </c>
      <c r="AA15" s="131" t="s">
        <v>56</v>
      </c>
      <c r="AB15" s="131" t="s">
        <v>56</v>
      </c>
      <c r="AC15" s="131" t="s">
        <v>56</v>
      </c>
      <c r="AD15" s="131" t="s">
        <v>2373</v>
      </c>
      <c r="AE15" s="131" t="s">
        <v>2706</v>
      </c>
      <c r="AG15" s="131" t="s">
        <v>56</v>
      </c>
      <c r="AH15" s="131">
        <v>60</v>
      </c>
      <c r="AI15" s="131" t="s">
        <v>56</v>
      </c>
      <c r="AJ15" s="131" t="s">
        <v>4435</v>
      </c>
      <c r="AK15" s="131" t="s">
        <v>62</v>
      </c>
      <c r="AN15" s="131" t="s">
        <v>57</v>
      </c>
      <c r="AO15" s="132">
        <v>44243</v>
      </c>
      <c r="AP15" s="132">
        <v>44509</v>
      </c>
      <c r="AQ15" s="131">
        <f t="shared" si="0"/>
        <v>266</v>
      </c>
      <c r="AR15" s="131" t="s">
        <v>57</v>
      </c>
      <c r="AU15" s="131" t="str">
        <f>IF(AB15="Yes", "No", "")</f>
        <v>No</v>
      </c>
    </row>
    <row r="16" spans="1:50">
      <c r="A16" s="131">
        <v>15</v>
      </c>
      <c r="B16" s="131" t="s">
        <v>2611</v>
      </c>
      <c r="C16" s="131" t="s">
        <v>1382</v>
      </c>
      <c r="D16" s="131">
        <v>2022</v>
      </c>
      <c r="E16" s="131" t="s">
        <v>2653</v>
      </c>
      <c r="F16" s="131" t="s">
        <v>2707</v>
      </c>
      <c r="G16" s="131" t="s">
        <v>2708</v>
      </c>
      <c r="H16" s="133" t="s">
        <v>2709</v>
      </c>
      <c r="I16" s="131" t="s">
        <v>935</v>
      </c>
      <c r="J16" s="131">
        <v>9</v>
      </c>
      <c r="K16" s="131" t="s">
        <v>2385</v>
      </c>
      <c r="L16" s="131" t="s">
        <v>2385</v>
      </c>
      <c r="M16" s="131" t="s">
        <v>62</v>
      </c>
      <c r="N16" s="131" t="s">
        <v>62</v>
      </c>
      <c r="O16" s="131" t="s">
        <v>57</v>
      </c>
      <c r="P16" s="131" t="s">
        <v>57</v>
      </c>
      <c r="Q16" s="131" t="s">
        <v>57</v>
      </c>
      <c r="R16" s="131" t="s">
        <v>57</v>
      </c>
      <c r="S16" s="131" t="s">
        <v>62</v>
      </c>
      <c r="T16" s="131" t="s">
        <v>57</v>
      </c>
      <c r="U16" s="131" t="s">
        <v>56</v>
      </c>
      <c r="V16" s="131" t="s">
        <v>2710</v>
      </c>
      <c r="W16" s="131" t="s">
        <v>62</v>
      </c>
      <c r="X16" s="131" t="s">
        <v>57</v>
      </c>
      <c r="Y16" s="131" t="s">
        <v>2385</v>
      </c>
      <c r="Z16" s="131" t="s">
        <v>2711</v>
      </c>
      <c r="AA16" s="131" t="s">
        <v>62</v>
      </c>
      <c r="AB16" s="131" t="s">
        <v>62</v>
      </c>
      <c r="AC16" s="131" t="s">
        <v>62</v>
      </c>
      <c r="AD16" s="131" t="s">
        <v>2385</v>
      </c>
      <c r="AE16" s="131" t="s">
        <v>57</v>
      </c>
      <c r="AG16" s="131" t="s">
        <v>56</v>
      </c>
      <c r="AH16" s="131">
        <v>28</v>
      </c>
      <c r="AI16" s="131" t="s">
        <v>62</v>
      </c>
      <c r="AJ16" s="131" t="s">
        <v>2385</v>
      </c>
      <c r="AK16" s="131" t="s">
        <v>62</v>
      </c>
      <c r="AN16" s="131" t="s">
        <v>57</v>
      </c>
      <c r="AO16" s="132">
        <v>44243</v>
      </c>
      <c r="AP16" s="132">
        <v>44509</v>
      </c>
      <c r="AQ16" s="131">
        <f t="shared" si="0"/>
        <v>266</v>
      </c>
      <c r="AR16" s="131" t="s">
        <v>57</v>
      </c>
      <c r="AU16" s="131" t="s">
        <v>56</v>
      </c>
    </row>
    <row r="17" spans="1:48">
      <c r="A17" s="131">
        <v>16</v>
      </c>
      <c r="B17" s="131" t="s">
        <v>2611</v>
      </c>
      <c r="C17" s="131" t="s">
        <v>1382</v>
      </c>
      <c r="D17" s="131">
        <v>2022</v>
      </c>
      <c r="E17" s="131" t="s">
        <v>2653</v>
      </c>
      <c r="F17" s="131" t="s">
        <v>2712</v>
      </c>
      <c r="G17" s="131" t="s">
        <v>2713</v>
      </c>
      <c r="H17" s="133" t="s">
        <v>2714</v>
      </c>
      <c r="I17" s="131" t="s">
        <v>935</v>
      </c>
      <c r="J17" s="131">
        <v>14</v>
      </c>
      <c r="K17" s="131" t="s">
        <v>2385</v>
      </c>
      <c r="L17" s="131" t="s">
        <v>2385</v>
      </c>
      <c r="M17" s="131" t="s">
        <v>62</v>
      </c>
      <c r="N17" s="131" t="s">
        <v>56</v>
      </c>
      <c r="O17" s="131">
        <v>1</v>
      </c>
      <c r="P17" s="131" t="s">
        <v>170</v>
      </c>
      <c r="Q17" s="131" t="s">
        <v>2715</v>
      </c>
      <c r="R17" s="131" t="s">
        <v>2716</v>
      </c>
      <c r="S17" s="131" t="s">
        <v>56</v>
      </c>
      <c r="T17" s="131" t="s">
        <v>2717</v>
      </c>
      <c r="U17" s="131" t="s">
        <v>62</v>
      </c>
      <c r="V17" s="131" t="s">
        <v>57</v>
      </c>
      <c r="W17" s="131" t="s">
        <v>62</v>
      </c>
      <c r="X17" s="131" t="s">
        <v>57</v>
      </c>
      <c r="Y17" s="131" t="s">
        <v>2385</v>
      </c>
      <c r="Z17" s="131" t="s">
        <v>2718</v>
      </c>
      <c r="AA17" s="131" t="s">
        <v>56</v>
      </c>
      <c r="AB17" s="131" t="s">
        <v>56</v>
      </c>
      <c r="AC17" s="131" t="s">
        <v>56</v>
      </c>
      <c r="AD17" s="131" t="s">
        <v>984</v>
      </c>
      <c r="AE17" s="131" t="s">
        <v>57</v>
      </c>
      <c r="AG17" s="131" t="s">
        <v>56</v>
      </c>
      <c r="AH17" s="131">
        <v>60</v>
      </c>
      <c r="AI17" s="131" t="s">
        <v>62</v>
      </c>
      <c r="AJ17" s="131" t="s">
        <v>2385</v>
      </c>
      <c r="AK17" s="131" t="s">
        <v>62</v>
      </c>
      <c r="AN17" s="131" t="s">
        <v>57</v>
      </c>
      <c r="AO17" s="132">
        <v>44249</v>
      </c>
      <c r="AP17" s="132">
        <v>44553</v>
      </c>
      <c r="AQ17" s="131">
        <f t="shared" si="0"/>
        <v>304</v>
      </c>
      <c r="AR17" s="131" t="s">
        <v>57</v>
      </c>
      <c r="AU17" s="131" t="str">
        <f>IF(AB17="Yes", "No", "")</f>
        <v>No</v>
      </c>
      <c r="AV17" s="128"/>
    </row>
    <row r="18" spans="1:48">
      <c r="A18" s="131">
        <v>17</v>
      </c>
      <c r="B18" s="131" t="s">
        <v>2611</v>
      </c>
      <c r="C18" s="131" t="s">
        <v>1382</v>
      </c>
      <c r="D18" s="131">
        <v>2022</v>
      </c>
      <c r="E18" s="131" t="s">
        <v>2653</v>
      </c>
      <c r="F18" s="131" t="s">
        <v>2720</v>
      </c>
      <c r="G18" s="131" t="s">
        <v>2721</v>
      </c>
      <c r="H18" s="133" t="s">
        <v>2722</v>
      </c>
      <c r="I18" s="131" t="s">
        <v>935</v>
      </c>
      <c r="J18" s="131">
        <v>14</v>
      </c>
      <c r="K18" s="131" t="s">
        <v>2385</v>
      </c>
      <c r="L18" s="131" t="s">
        <v>2385</v>
      </c>
      <c r="M18" s="131" t="s">
        <v>62</v>
      </c>
      <c r="N18" s="131" t="s">
        <v>56</v>
      </c>
      <c r="O18" s="131">
        <v>2</v>
      </c>
      <c r="P18" s="131" t="s">
        <v>170</v>
      </c>
      <c r="Q18" s="131" t="s">
        <v>2723</v>
      </c>
      <c r="R18" s="131" t="s">
        <v>2724</v>
      </c>
      <c r="S18" s="131" t="s">
        <v>56</v>
      </c>
      <c r="T18" s="131" t="s">
        <v>2725</v>
      </c>
      <c r="U18" s="131" t="s">
        <v>56</v>
      </c>
      <c r="V18" s="131" t="s">
        <v>2726</v>
      </c>
      <c r="W18" s="131" t="s">
        <v>62</v>
      </c>
      <c r="X18" s="131" t="s">
        <v>57</v>
      </c>
      <c r="Y18" s="131" t="s">
        <v>2385</v>
      </c>
      <c r="Z18" s="131" t="s">
        <v>2727</v>
      </c>
      <c r="AA18" s="131" t="s">
        <v>56</v>
      </c>
      <c r="AB18" s="131" t="s">
        <v>56</v>
      </c>
      <c r="AC18" s="131" t="s">
        <v>56</v>
      </c>
      <c r="AD18" s="131" t="s">
        <v>984</v>
      </c>
      <c r="AE18" s="131" t="s">
        <v>57</v>
      </c>
      <c r="AG18" s="131" t="s">
        <v>56</v>
      </c>
      <c r="AH18" s="131">
        <v>62</v>
      </c>
      <c r="AI18" s="131" t="s">
        <v>62</v>
      </c>
      <c r="AJ18" s="131" t="s">
        <v>2385</v>
      </c>
      <c r="AK18" s="131" t="s">
        <v>62</v>
      </c>
      <c r="AN18" s="131" t="s">
        <v>57</v>
      </c>
      <c r="AO18" s="132">
        <v>44295</v>
      </c>
      <c r="AP18" s="132">
        <v>44532</v>
      </c>
      <c r="AQ18" s="131">
        <f t="shared" si="0"/>
        <v>237</v>
      </c>
      <c r="AR18" s="131" t="s">
        <v>57</v>
      </c>
      <c r="AU18" s="131" t="str">
        <f>IF(AB18="Yes", "No", "")</f>
        <v>No</v>
      </c>
      <c r="AV18" s="128"/>
    </row>
    <row r="19" spans="1:48">
      <c r="A19" s="131">
        <v>18</v>
      </c>
      <c r="B19" s="131" t="s">
        <v>2611</v>
      </c>
      <c r="C19" s="131" t="s">
        <v>1382</v>
      </c>
      <c r="D19" s="131">
        <v>2022</v>
      </c>
      <c r="E19" s="131" t="s">
        <v>2653</v>
      </c>
      <c r="F19" s="131" t="s">
        <v>2729</v>
      </c>
      <c r="G19" s="131" t="s">
        <v>2730</v>
      </c>
      <c r="H19" s="133" t="s">
        <v>2731</v>
      </c>
      <c r="I19" s="131" t="s">
        <v>935</v>
      </c>
      <c r="J19" s="131">
        <v>19</v>
      </c>
      <c r="K19" s="131" t="s">
        <v>2385</v>
      </c>
      <c r="L19" s="131" t="s">
        <v>2385</v>
      </c>
      <c r="M19" s="131" t="s">
        <v>62</v>
      </c>
      <c r="N19" s="131" t="s">
        <v>56</v>
      </c>
      <c r="O19" s="131">
        <v>2</v>
      </c>
      <c r="P19" s="131" t="s">
        <v>438</v>
      </c>
      <c r="Q19" s="131" t="s">
        <v>2732</v>
      </c>
      <c r="R19" s="131" t="s">
        <v>2733</v>
      </c>
      <c r="S19" s="131" t="s">
        <v>56</v>
      </c>
      <c r="T19" s="131" t="s">
        <v>2734</v>
      </c>
      <c r="U19" s="131" t="s">
        <v>62</v>
      </c>
      <c r="V19" s="131" t="s">
        <v>57</v>
      </c>
      <c r="W19" s="131" t="s">
        <v>62</v>
      </c>
      <c r="X19" s="131" t="s">
        <v>57</v>
      </c>
      <c r="Y19" s="131" t="s">
        <v>2385</v>
      </c>
      <c r="Z19" s="131" t="s">
        <v>2735</v>
      </c>
      <c r="AA19" s="131" t="s">
        <v>56</v>
      </c>
      <c r="AB19" s="131" t="s">
        <v>56</v>
      </c>
      <c r="AC19" s="131" t="s">
        <v>56</v>
      </c>
      <c r="AD19" s="131" t="s">
        <v>2373</v>
      </c>
      <c r="AE19" s="131" t="s">
        <v>2736</v>
      </c>
      <c r="AG19" s="131" t="s">
        <v>56</v>
      </c>
      <c r="AH19" s="131">
        <v>21</v>
      </c>
      <c r="AI19" s="131" t="s">
        <v>62</v>
      </c>
      <c r="AJ19" s="131" t="s">
        <v>2385</v>
      </c>
      <c r="AK19" s="131" t="s">
        <v>62</v>
      </c>
      <c r="AN19" s="131" t="s">
        <v>57</v>
      </c>
      <c r="AO19" s="132">
        <v>44070</v>
      </c>
      <c r="AP19" s="132">
        <v>44532</v>
      </c>
      <c r="AQ19" s="131">
        <f t="shared" si="0"/>
        <v>462</v>
      </c>
      <c r="AR19" s="131" t="s">
        <v>57</v>
      </c>
      <c r="AU19" s="131" t="str">
        <f>IF(AB19="Yes", "No", "")</f>
        <v>No</v>
      </c>
    </row>
    <row r="20" spans="1:48">
      <c r="A20" s="131">
        <v>19</v>
      </c>
      <c r="B20" s="131" t="s">
        <v>2611</v>
      </c>
      <c r="C20" s="131" t="s">
        <v>1382</v>
      </c>
      <c r="D20" s="131">
        <v>2022</v>
      </c>
      <c r="E20" s="131" t="s">
        <v>51</v>
      </c>
      <c r="F20" s="131" t="s">
        <v>2737</v>
      </c>
      <c r="G20" s="131" t="s">
        <v>2738</v>
      </c>
      <c r="H20" s="133" t="s">
        <v>2739</v>
      </c>
      <c r="I20" s="131" t="s">
        <v>935</v>
      </c>
      <c r="J20" s="131">
        <v>1</v>
      </c>
      <c r="K20" s="131" t="s">
        <v>2385</v>
      </c>
      <c r="L20" s="131" t="s">
        <v>2385</v>
      </c>
      <c r="M20" s="131" t="s">
        <v>62</v>
      </c>
      <c r="N20" s="131" t="s">
        <v>56</v>
      </c>
      <c r="O20" s="131">
        <v>2</v>
      </c>
      <c r="P20" s="131" t="s">
        <v>170</v>
      </c>
      <c r="Q20" s="131" t="s">
        <v>2740</v>
      </c>
      <c r="R20" s="131" t="s">
        <v>2741</v>
      </c>
      <c r="S20" s="131" t="s">
        <v>56</v>
      </c>
      <c r="T20" s="131" t="s">
        <v>2742</v>
      </c>
      <c r="U20" s="131" t="s">
        <v>62</v>
      </c>
      <c r="V20" s="131" t="s">
        <v>57</v>
      </c>
      <c r="W20" s="131" t="s">
        <v>56</v>
      </c>
      <c r="X20" s="131" t="s">
        <v>2743</v>
      </c>
      <c r="Y20" s="131" t="s">
        <v>62</v>
      </c>
      <c r="Z20" s="131" t="s">
        <v>2744</v>
      </c>
      <c r="AA20" s="131" t="s">
        <v>56</v>
      </c>
      <c r="AB20" s="131" t="s">
        <v>56</v>
      </c>
      <c r="AC20" s="131" t="s">
        <v>56</v>
      </c>
      <c r="AD20" s="131" t="s">
        <v>984</v>
      </c>
      <c r="AE20" s="131" t="s">
        <v>57</v>
      </c>
      <c r="AG20" s="131" t="s">
        <v>56</v>
      </c>
      <c r="AH20" s="131">
        <v>315</v>
      </c>
      <c r="AI20" s="131" t="s">
        <v>62</v>
      </c>
      <c r="AJ20" s="131" t="s">
        <v>2385</v>
      </c>
      <c r="AK20" s="131" t="s">
        <v>62</v>
      </c>
      <c r="AN20" s="131" t="s">
        <v>57</v>
      </c>
      <c r="AO20" s="132">
        <v>44350</v>
      </c>
      <c r="AP20" s="132">
        <v>44553</v>
      </c>
      <c r="AQ20" s="131">
        <f t="shared" si="0"/>
        <v>203</v>
      </c>
      <c r="AR20" s="131" t="s">
        <v>57</v>
      </c>
      <c r="AU20" s="131" t="str">
        <f>IF(AB20="Yes", "No", "")</f>
        <v>No</v>
      </c>
    </row>
    <row r="21" spans="1:48">
      <c r="A21" s="131">
        <v>20</v>
      </c>
      <c r="B21" s="131" t="s">
        <v>2611</v>
      </c>
      <c r="C21" s="131" t="s">
        <v>1382</v>
      </c>
      <c r="D21" s="131">
        <v>2022</v>
      </c>
      <c r="E21" s="131" t="s">
        <v>51</v>
      </c>
      <c r="F21" s="131" t="s">
        <v>2745</v>
      </c>
      <c r="G21" s="131" t="s">
        <v>2746</v>
      </c>
      <c r="H21" s="133" t="s">
        <v>2747</v>
      </c>
      <c r="I21" s="131" t="s">
        <v>935</v>
      </c>
      <c r="J21" s="131">
        <v>7</v>
      </c>
      <c r="K21" s="131" t="s">
        <v>2385</v>
      </c>
      <c r="L21" s="131" t="s">
        <v>2385</v>
      </c>
      <c r="M21" s="131" t="s">
        <v>62</v>
      </c>
      <c r="N21" s="131" t="s">
        <v>56</v>
      </c>
      <c r="O21" s="131">
        <v>3</v>
      </c>
      <c r="P21" s="131" t="s">
        <v>170</v>
      </c>
      <c r="Q21" s="131" t="s">
        <v>2748</v>
      </c>
      <c r="R21" s="131" t="s">
        <v>2749</v>
      </c>
      <c r="S21" s="131" t="s">
        <v>56</v>
      </c>
      <c r="T21" s="131" t="s">
        <v>2750</v>
      </c>
      <c r="U21" s="131" t="s">
        <v>56</v>
      </c>
      <c r="V21" s="131" t="s">
        <v>2751</v>
      </c>
      <c r="W21" s="131" t="s">
        <v>62</v>
      </c>
      <c r="X21" s="131" t="s">
        <v>57</v>
      </c>
      <c r="Y21" s="131" t="s">
        <v>2385</v>
      </c>
      <c r="Z21" s="131" t="s">
        <v>2752</v>
      </c>
      <c r="AA21" s="131" t="s">
        <v>56</v>
      </c>
      <c r="AB21" s="131" t="s">
        <v>56</v>
      </c>
      <c r="AC21" s="131" t="s">
        <v>56</v>
      </c>
      <c r="AD21" s="131" t="s">
        <v>2373</v>
      </c>
      <c r="AE21" s="131" t="s">
        <v>2619</v>
      </c>
      <c r="AG21" s="131" t="s">
        <v>56</v>
      </c>
      <c r="AH21" s="131">
        <v>58</v>
      </c>
      <c r="AI21" s="131" t="s">
        <v>56</v>
      </c>
      <c r="AJ21" s="131" t="s">
        <v>985</v>
      </c>
      <c r="AK21" s="131" t="s">
        <v>62</v>
      </c>
      <c r="AN21" s="131" t="s">
        <v>57</v>
      </c>
      <c r="AO21" s="132">
        <v>44247</v>
      </c>
      <c r="AP21" s="132">
        <v>44553</v>
      </c>
      <c r="AQ21" s="131">
        <f t="shared" si="0"/>
        <v>306</v>
      </c>
      <c r="AR21" s="131" t="s">
        <v>57</v>
      </c>
      <c r="AU21" s="131" t="str">
        <f>IF(AB21="Yes", "No", "")</f>
        <v>No</v>
      </c>
    </row>
    <row r="22" spans="1:48">
      <c r="A22" s="131">
        <v>21</v>
      </c>
      <c r="B22" s="131" t="s">
        <v>2611</v>
      </c>
      <c r="C22" s="131" t="s">
        <v>1382</v>
      </c>
      <c r="D22" s="131">
        <v>2022</v>
      </c>
      <c r="E22" s="131" t="s">
        <v>51</v>
      </c>
      <c r="F22" s="131" t="s">
        <v>2753</v>
      </c>
      <c r="G22" s="131" t="s">
        <v>2754</v>
      </c>
      <c r="H22" s="133" t="s">
        <v>2755</v>
      </c>
      <c r="I22" s="131" t="s">
        <v>935</v>
      </c>
      <c r="J22" s="131">
        <v>8</v>
      </c>
      <c r="K22" s="131" t="s">
        <v>2385</v>
      </c>
      <c r="L22" s="131" t="s">
        <v>2385</v>
      </c>
      <c r="M22" s="131" t="s">
        <v>62</v>
      </c>
      <c r="N22" s="131" t="s">
        <v>62</v>
      </c>
      <c r="O22" s="131" t="s">
        <v>57</v>
      </c>
      <c r="P22" s="131" t="s">
        <v>57</v>
      </c>
      <c r="Q22" s="131" t="s">
        <v>57</v>
      </c>
      <c r="R22" s="131" t="s">
        <v>57</v>
      </c>
      <c r="S22" s="131" t="s">
        <v>56</v>
      </c>
      <c r="T22" s="131" t="s">
        <v>2756</v>
      </c>
      <c r="U22" s="131" t="s">
        <v>62</v>
      </c>
      <c r="V22" s="131" t="s">
        <v>57</v>
      </c>
      <c r="W22" s="131" t="s">
        <v>62</v>
      </c>
      <c r="X22" s="131" t="s">
        <v>57</v>
      </c>
      <c r="Y22" s="131" t="s">
        <v>2385</v>
      </c>
      <c r="Z22" s="131" t="s">
        <v>2757</v>
      </c>
      <c r="AA22" s="131" t="s">
        <v>56</v>
      </c>
      <c r="AB22" s="131" t="s">
        <v>62</v>
      </c>
      <c r="AC22" s="131" t="s">
        <v>62</v>
      </c>
      <c r="AD22" s="131" t="s">
        <v>2385</v>
      </c>
      <c r="AE22" s="131" t="s">
        <v>57</v>
      </c>
      <c r="AG22" s="131" t="s">
        <v>56</v>
      </c>
      <c r="AH22" s="131">
        <v>29550</v>
      </c>
      <c r="AI22" s="131" t="s">
        <v>62</v>
      </c>
      <c r="AJ22" s="131" t="s">
        <v>2385</v>
      </c>
      <c r="AK22" s="131" t="s">
        <v>62</v>
      </c>
      <c r="AN22" s="131" t="s">
        <v>57</v>
      </c>
      <c r="AO22" s="132">
        <v>44335</v>
      </c>
      <c r="AP22" s="132">
        <v>44553</v>
      </c>
      <c r="AQ22" s="131">
        <f t="shared" si="0"/>
        <v>218</v>
      </c>
      <c r="AR22" s="131" t="s">
        <v>57</v>
      </c>
      <c r="AU22" s="131" t="s">
        <v>62</v>
      </c>
    </row>
    <row r="23" spans="1:48">
      <c r="A23" s="131">
        <v>22</v>
      </c>
      <c r="B23" s="131" t="s">
        <v>2611</v>
      </c>
      <c r="C23" s="131" t="s">
        <v>1382</v>
      </c>
      <c r="D23" s="131">
        <v>2022</v>
      </c>
      <c r="E23" s="131" t="s">
        <v>51</v>
      </c>
      <c r="F23" s="131" t="s">
        <v>2758</v>
      </c>
      <c r="G23" s="131" t="s">
        <v>2759</v>
      </c>
      <c r="H23" s="133" t="s">
        <v>2760</v>
      </c>
      <c r="I23" s="131" t="s">
        <v>935</v>
      </c>
      <c r="J23" s="131">
        <v>14</v>
      </c>
      <c r="K23" s="131" t="s">
        <v>2385</v>
      </c>
      <c r="L23" s="131" t="s">
        <v>2385</v>
      </c>
      <c r="M23" s="131" t="s">
        <v>62</v>
      </c>
      <c r="N23" s="131" t="s">
        <v>62</v>
      </c>
      <c r="O23" s="131" t="s">
        <v>57</v>
      </c>
      <c r="P23" s="131" t="s">
        <v>57</v>
      </c>
      <c r="Q23" s="131" t="s">
        <v>57</v>
      </c>
      <c r="R23" s="131" t="s">
        <v>57</v>
      </c>
      <c r="S23" s="131" t="s">
        <v>62</v>
      </c>
      <c r="T23" s="131" t="s">
        <v>57</v>
      </c>
      <c r="U23" s="131" t="s">
        <v>62</v>
      </c>
      <c r="V23" s="131" t="s">
        <v>57</v>
      </c>
      <c r="W23" s="131" t="s">
        <v>62</v>
      </c>
      <c r="X23" s="131" t="s">
        <v>57</v>
      </c>
      <c r="Y23" s="131" t="s">
        <v>2385</v>
      </c>
      <c r="Z23" s="131" t="s">
        <v>2761</v>
      </c>
      <c r="AA23" s="131" t="s">
        <v>56</v>
      </c>
      <c r="AB23" s="131" t="s">
        <v>56</v>
      </c>
      <c r="AC23" s="131" t="s">
        <v>56</v>
      </c>
      <c r="AD23" s="131" t="s">
        <v>984</v>
      </c>
      <c r="AE23" s="131" t="s">
        <v>57</v>
      </c>
      <c r="AG23" s="131" t="s">
        <v>56</v>
      </c>
      <c r="AH23" s="131">
        <v>2301</v>
      </c>
      <c r="AI23" s="131" t="s">
        <v>62</v>
      </c>
      <c r="AJ23" s="131" t="s">
        <v>2385</v>
      </c>
      <c r="AK23" s="131" t="s">
        <v>62</v>
      </c>
      <c r="AN23" s="131" t="s">
        <v>57</v>
      </c>
      <c r="AO23" s="132">
        <v>44375</v>
      </c>
      <c r="AP23" s="132">
        <v>44553</v>
      </c>
      <c r="AQ23" s="131">
        <f t="shared" si="0"/>
        <v>178</v>
      </c>
      <c r="AR23" s="131" t="s">
        <v>57</v>
      </c>
      <c r="AU23" s="131" t="str">
        <f>IF(AB23="Yes", "No", "")</f>
        <v>No</v>
      </c>
    </row>
    <row r="24" spans="1:48">
      <c r="A24" s="131">
        <v>23</v>
      </c>
      <c r="B24" s="131" t="s">
        <v>2611</v>
      </c>
      <c r="C24" s="131" t="s">
        <v>1382</v>
      </c>
      <c r="D24" s="131">
        <v>2022</v>
      </c>
      <c r="E24" s="131" t="s">
        <v>51</v>
      </c>
      <c r="F24" s="131" t="s">
        <v>815</v>
      </c>
      <c r="G24" s="131" t="s">
        <v>2762</v>
      </c>
      <c r="H24" s="133" t="s">
        <v>2763</v>
      </c>
      <c r="I24" s="131" t="s">
        <v>935</v>
      </c>
      <c r="J24" s="131">
        <v>17</v>
      </c>
      <c r="K24" s="131" t="s">
        <v>2385</v>
      </c>
      <c r="L24" s="131" t="s">
        <v>2385</v>
      </c>
      <c r="M24" s="131" t="s">
        <v>62</v>
      </c>
      <c r="N24" s="131" t="s">
        <v>62</v>
      </c>
      <c r="O24" s="131" t="s">
        <v>57</v>
      </c>
      <c r="P24" s="131" t="s">
        <v>57</v>
      </c>
      <c r="Q24" s="131" t="s">
        <v>57</v>
      </c>
      <c r="R24" s="131" t="s">
        <v>57</v>
      </c>
      <c r="S24" s="131" t="s">
        <v>62</v>
      </c>
      <c r="T24" s="131" t="s">
        <v>57</v>
      </c>
      <c r="U24" s="131" t="s">
        <v>62</v>
      </c>
      <c r="V24" s="131" t="s">
        <v>57</v>
      </c>
      <c r="W24" s="131" t="s">
        <v>62</v>
      </c>
      <c r="X24" s="131" t="s">
        <v>57</v>
      </c>
      <c r="Y24" s="131" t="s">
        <v>2385</v>
      </c>
      <c r="Z24" s="131" t="s">
        <v>2764</v>
      </c>
      <c r="AA24" s="131" t="s">
        <v>62</v>
      </c>
      <c r="AB24" s="131" t="s">
        <v>62</v>
      </c>
      <c r="AC24" s="131" t="s">
        <v>62</v>
      </c>
      <c r="AD24" s="131" t="s">
        <v>2385</v>
      </c>
      <c r="AE24" s="131" t="s">
        <v>57</v>
      </c>
      <c r="AG24" s="131" t="s">
        <v>56</v>
      </c>
      <c r="AH24" s="131">
        <v>17</v>
      </c>
      <c r="AI24" s="131" t="s">
        <v>62</v>
      </c>
      <c r="AJ24" s="131" t="s">
        <v>2385</v>
      </c>
      <c r="AK24" s="131" t="s">
        <v>62</v>
      </c>
      <c r="AN24" s="131" t="s">
        <v>57</v>
      </c>
      <c r="AO24" s="132">
        <v>44253</v>
      </c>
      <c r="AP24" s="132">
        <v>44588</v>
      </c>
      <c r="AQ24" s="131">
        <f t="shared" si="0"/>
        <v>335</v>
      </c>
      <c r="AR24" s="131" t="s">
        <v>57</v>
      </c>
      <c r="AU24" s="131" t="s">
        <v>56</v>
      </c>
    </row>
    <row r="25" spans="1:48">
      <c r="A25" s="131">
        <v>24</v>
      </c>
      <c r="B25" s="131" t="s">
        <v>2611</v>
      </c>
      <c r="C25" s="131" t="s">
        <v>1382</v>
      </c>
      <c r="D25" s="131">
        <v>2022</v>
      </c>
      <c r="E25" s="131" t="s">
        <v>51</v>
      </c>
      <c r="F25" s="131" t="s">
        <v>2765</v>
      </c>
      <c r="G25" s="131" t="s">
        <v>2766</v>
      </c>
      <c r="H25" s="133" t="s">
        <v>2767</v>
      </c>
      <c r="I25" s="131" t="s">
        <v>935</v>
      </c>
      <c r="J25" s="131">
        <v>18</v>
      </c>
      <c r="K25" s="131" t="s">
        <v>2385</v>
      </c>
      <c r="L25" s="131" t="s">
        <v>2385</v>
      </c>
      <c r="M25" s="131" t="s">
        <v>62</v>
      </c>
      <c r="N25" s="131" t="s">
        <v>56</v>
      </c>
      <c r="O25" s="131">
        <v>1</v>
      </c>
      <c r="P25" s="131" t="s">
        <v>170</v>
      </c>
      <c r="Q25" s="131" t="s">
        <v>2768</v>
      </c>
      <c r="R25" s="131" t="s">
        <v>2769</v>
      </c>
      <c r="S25" s="131" t="s">
        <v>56</v>
      </c>
      <c r="T25" s="131" t="s">
        <v>2770</v>
      </c>
      <c r="U25" s="131" t="s">
        <v>62</v>
      </c>
      <c r="V25" s="131" t="s">
        <v>57</v>
      </c>
      <c r="W25" s="131" t="s">
        <v>62</v>
      </c>
      <c r="X25" s="131" t="s">
        <v>57</v>
      </c>
      <c r="Y25" s="131" t="s">
        <v>2385</v>
      </c>
      <c r="Z25" s="131" t="s">
        <v>2771</v>
      </c>
      <c r="AA25" s="131" t="s">
        <v>56</v>
      </c>
      <c r="AB25" s="131" t="s">
        <v>56</v>
      </c>
      <c r="AC25" s="131" t="s">
        <v>56</v>
      </c>
      <c r="AD25" s="131" t="s">
        <v>984</v>
      </c>
      <c r="AE25" s="131" t="s">
        <v>57</v>
      </c>
      <c r="AG25" s="131" t="s">
        <v>56</v>
      </c>
      <c r="AH25" s="131">
        <v>76</v>
      </c>
      <c r="AI25" s="131" t="s">
        <v>62</v>
      </c>
      <c r="AJ25" s="131" t="s">
        <v>2385</v>
      </c>
      <c r="AK25" s="131" t="s">
        <v>62</v>
      </c>
      <c r="AN25" s="131" t="s">
        <v>57</v>
      </c>
      <c r="AO25" s="132">
        <v>44321</v>
      </c>
      <c r="AP25" s="132">
        <v>44566</v>
      </c>
      <c r="AQ25" s="131">
        <f t="shared" si="0"/>
        <v>245</v>
      </c>
      <c r="AR25" s="131" t="s">
        <v>57</v>
      </c>
      <c r="AU25" s="131" t="str">
        <f>IF(AB25="Yes", "No", "")</f>
        <v>No</v>
      </c>
    </row>
    <row r="26" spans="1:48">
      <c r="A26" s="131">
        <v>25</v>
      </c>
      <c r="B26" s="131" t="s">
        <v>2611</v>
      </c>
      <c r="C26" s="131" t="s">
        <v>1382</v>
      </c>
      <c r="D26" s="131">
        <v>2022</v>
      </c>
      <c r="E26" s="131" t="s">
        <v>51</v>
      </c>
      <c r="F26" s="131" t="s">
        <v>702</v>
      </c>
      <c r="G26" s="131" t="s">
        <v>2772</v>
      </c>
      <c r="H26" s="133" t="s">
        <v>2773</v>
      </c>
      <c r="I26" s="131" t="s">
        <v>935</v>
      </c>
      <c r="J26" s="131">
        <v>22</v>
      </c>
      <c r="K26" s="131" t="s">
        <v>2385</v>
      </c>
      <c r="L26" s="131" t="s">
        <v>2385</v>
      </c>
      <c r="M26" s="131" t="s">
        <v>62</v>
      </c>
      <c r="N26" s="131" t="s">
        <v>62</v>
      </c>
      <c r="O26" s="131" t="s">
        <v>57</v>
      </c>
      <c r="P26" s="131" t="s">
        <v>57</v>
      </c>
      <c r="Q26" s="131" t="s">
        <v>57</v>
      </c>
      <c r="R26" s="131" t="s">
        <v>57</v>
      </c>
      <c r="S26" s="131" t="s">
        <v>62</v>
      </c>
      <c r="T26" s="131" t="s">
        <v>57</v>
      </c>
      <c r="U26" s="131" t="s">
        <v>62</v>
      </c>
      <c r="V26" s="131" t="s">
        <v>57</v>
      </c>
      <c r="W26" s="131" t="s">
        <v>62</v>
      </c>
      <c r="X26" s="131" t="s">
        <v>57</v>
      </c>
      <c r="Y26" s="131" t="s">
        <v>2385</v>
      </c>
      <c r="Z26" s="131" t="s">
        <v>2774</v>
      </c>
      <c r="AA26" s="131" t="s">
        <v>62</v>
      </c>
      <c r="AB26" s="131" t="s">
        <v>62</v>
      </c>
      <c r="AC26" s="131" t="s">
        <v>62</v>
      </c>
      <c r="AD26" s="131" t="s">
        <v>2385</v>
      </c>
      <c r="AE26" s="131" t="s">
        <v>57</v>
      </c>
      <c r="AG26" s="131" t="s">
        <v>56</v>
      </c>
      <c r="AH26" s="131">
        <v>22</v>
      </c>
      <c r="AI26" s="131" t="s">
        <v>62</v>
      </c>
      <c r="AJ26" s="131" t="s">
        <v>2385</v>
      </c>
      <c r="AK26" s="131" t="s">
        <v>62</v>
      </c>
      <c r="AN26" s="131" t="s">
        <v>57</v>
      </c>
      <c r="AO26" s="132">
        <v>44278</v>
      </c>
      <c r="AP26" s="132">
        <v>44552</v>
      </c>
      <c r="AQ26" s="131">
        <f t="shared" si="0"/>
        <v>274</v>
      </c>
      <c r="AR26" s="131" t="s">
        <v>57</v>
      </c>
      <c r="AU26" s="131" t="s">
        <v>56</v>
      </c>
    </row>
    <row r="27" spans="1:48">
      <c r="A27" s="131">
        <v>26</v>
      </c>
      <c r="B27" s="131" t="s">
        <v>2611</v>
      </c>
      <c r="C27" s="131" t="s">
        <v>1382</v>
      </c>
      <c r="D27" s="131">
        <v>2022</v>
      </c>
      <c r="E27" s="131" t="s">
        <v>51</v>
      </c>
      <c r="F27" s="131" t="s">
        <v>2775</v>
      </c>
      <c r="G27" s="131" t="s">
        <v>2776</v>
      </c>
      <c r="H27" s="133" t="s">
        <v>2777</v>
      </c>
      <c r="I27" s="131" t="s">
        <v>935</v>
      </c>
      <c r="J27" s="131">
        <v>22</v>
      </c>
      <c r="K27" s="131" t="s">
        <v>2385</v>
      </c>
      <c r="L27" s="131" t="s">
        <v>2385</v>
      </c>
      <c r="M27" s="131" t="s">
        <v>62</v>
      </c>
      <c r="N27" s="131" t="s">
        <v>62</v>
      </c>
      <c r="O27" s="131" t="s">
        <v>57</v>
      </c>
      <c r="P27" s="131" t="s">
        <v>57</v>
      </c>
      <c r="Q27" s="131" t="s">
        <v>57</v>
      </c>
      <c r="R27" s="131" t="s">
        <v>57</v>
      </c>
      <c r="S27" s="131" t="s">
        <v>56</v>
      </c>
      <c r="T27" s="131" t="s">
        <v>2778</v>
      </c>
      <c r="U27" s="131" t="s">
        <v>62</v>
      </c>
      <c r="V27" s="131" t="s">
        <v>57</v>
      </c>
      <c r="W27" s="131" t="s">
        <v>62</v>
      </c>
      <c r="X27" s="131" t="s">
        <v>57</v>
      </c>
      <c r="Y27" s="131" t="s">
        <v>2385</v>
      </c>
      <c r="Z27" s="131" t="s">
        <v>2779</v>
      </c>
      <c r="AA27" s="131" t="s">
        <v>56</v>
      </c>
      <c r="AB27" s="131" t="s">
        <v>56</v>
      </c>
      <c r="AC27" s="131" t="s">
        <v>56</v>
      </c>
      <c r="AD27" s="131" t="s">
        <v>2373</v>
      </c>
      <c r="AE27" s="131" t="s">
        <v>2780</v>
      </c>
      <c r="AG27" s="131" t="s">
        <v>56</v>
      </c>
      <c r="AH27" s="131">
        <v>823</v>
      </c>
      <c r="AI27" s="131" t="s">
        <v>62</v>
      </c>
      <c r="AJ27" s="131" t="s">
        <v>2385</v>
      </c>
      <c r="AK27" s="131" t="s">
        <v>62</v>
      </c>
      <c r="AN27" s="131" t="s">
        <v>57</v>
      </c>
      <c r="AO27" s="132">
        <v>44146</v>
      </c>
      <c r="AP27" s="132">
        <v>44564</v>
      </c>
      <c r="AQ27" s="131">
        <f t="shared" si="0"/>
        <v>418</v>
      </c>
      <c r="AR27" s="131" t="s">
        <v>57</v>
      </c>
      <c r="AU27" s="131" t="str">
        <f>IF(AB27="Yes", "No", "")</f>
        <v>No</v>
      </c>
    </row>
    <row r="28" spans="1:48">
      <c r="A28" s="131">
        <v>27</v>
      </c>
      <c r="B28" s="131" t="s">
        <v>2611</v>
      </c>
      <c r="C28" s="131" t="s">
        <v>1382</v>
      </c>
      <c r="D28" s="131">
        <v>2022</v>
      </c>
      <c r="E28" s="131" t="s">
        <v>51</v>
      </c>
      <c r="F28" s="131" t="s">
        <v>2781</v>
      </c>
      <c r="G28" s="131" t="s">
        <v>2782</v>
      </c>
      <c r="H28" s="133" t="s">
        <v>2783</v>
      </c>
      <c r="I28" s="131" t="s">
        <v>935</v>
      </c>
      <c r="J28" s="131">
        <v>22</v>
      </c>
      <c r="K28" s="131" t="s">
        <v>2385</v>
      </c>
      <c r="L28" s="131" t="s">
        <v>2385</v>
      </c>
      <c r="M28" s="131" t="s">
        <v>62</v>
      </c>
      <c r="N28" s="131" t="s">
        <v>62</v>
      </c>
      <c r="O28" s="131" t="s">
        <v>57</v>
      </c>
      <c r="P28" s="131" t="s">
        <v>57</v>
      </c>
      <c r="Q28" s="131" t="s">
        <v>57</v>
      </c>
      <c r="R28" s="131" t="s">
        <v>57</v>
      </c>
      <c r="S28" s="131" t="s">
        <v>56</v>
      </c>
      <c r="T28" s="131" t="s">
        <v>2784</v>
      </c>
      <c r="U28" s="131" t="s">
        <v>62</v>
      </c>
      <c r="V28" s="131" t="s">
        <v>57</v>
      </c>
      <c r="W28" s="131" t="s">
        <v>56</v>
      </c>
      <c r="X28" s="131" t="s">
        <v>2785</v>
      </c>
      <c r="Y28" s="131" t="s">
        <v>62</v>
      </c>
      <c r="Z28" s="131" t="s">
        <v>2786</v>
      </c>
      <c r="AA28" s="131" t="s">
        <v>56</v>
      </c>
      <c r="AB28" s="131" t="s">
        <v>56</v>
      </c>
      <c r="AC28" s="131" t="s">
        <v>56</v>
      </c>
      <c r="AD28" s="131" t="s">
        <v>984</v>
      </c>
      <c r="AE28" s="131" t="s">
        <v>57</v>
      </c>
      <c r="AG28" s="131" t="s">
        <v>56</v>
      </c>
      <c r="AH28" s="131">
        <v>12123</v>
      </c>
      <c r="AI28" s="131" t="s">
        <v>62</v>
      </c>
      <c r="AJ28" s="131" t="s">
        <v>2385</v>
      </c>
      <c r="AK28" s="131" t="s">
        <v>62</v>
      </c>
      <c r="AN28" s="131" t="s">
        <v>57</v>
      </c>
      <c r="AO28" s="132">
        <v>44265</v>
      </c>
      <c r="AP28" s="132">
        <v>44566</v>
      </c>
      <c r="AQ28" s="131">
        <f t="shared" si="0"/>
        <v>301</v>
      </c>
      <c r="AR28" s="131" t="s">
        <v>57</v>
      </c>
      <c r="AU28" s="131" t="str">
        <f>IF(AB28="Yes", "No", "")</f>
        <v>No</v>
      </c>
    </row>
    <row r="29" spans="1:48">
      <c r="A29" s="131">
        <v>28</v>
      </c>
      <c r="B29" s="131" t="s">
        <v>2611</v>
      </c>
      <c r="C29" s="131" t="s">
        <v>1382</v>
      </c>
      <c r="D29" s="131">
        <v>2022</v>
      </c>
      <c r="E29" s="131" t="s">
        <v>51</v>
      </c>
      <c r="F29" s="131" t="s">
        <v>2787</v>
      </c>
      <c r="G29" s="131" t="s">
        <v>2788</v>
      </c>
      <c r="H29" s="133" t="s">
        <v>2789</v>
      </c>
      <c r="I29" s="131" t="s">
        <v>935</v>
      </c>
      <c r="J29" s="131">
        <v>24</v>
      </c>
      <c r="K29" s="131" t="s">
        <v>2385</v>
      </c>
      <c r="L29" s="131" t="s">
        <v>2385</v>
      </c>
      <c r="M29" s="131" t="s">
        <v>62</v>
      </c>
      <c r="N29" s="131" t="s">
        <v>56</v>
      </c>
      <c r="O29" s="131">
        <v>1</v>
      </c>
      <c r="P29" s="131" t="s">
        <v>170</v>
      </c>
      <c r="Q29" s="131" t="s">
        <v>2790</v>
      </c>
      <c r="R29" s="131" t="s">
        <v>2791</v>
      </c>
      <c r="S29" s="131" t="s">
        <v>56</v>
      </c>
      <c r="T29" s="131" t="s">
        <v>2792</v>
      </c>
      <c r="U29" s="131" t="s">
        <v>62</v>
      </c>
      <c r="V29" s="131" t="s">
        <v>57</v>
      </c>
      <c r="W29" s="131" t="s">
        <v>62</v>
      </c>
      <c r="X29" s="131" t="s">
        <v>57</v>
      </c>
      <c r="Y29" s="131" t="s">
        <v>2385</v>
      </c>
      <c r="Z29" s="131" t="s">
        <v>2793</v>
      </c>
      <c r="AA29" s="131" t="s">
        <v>56</v>
      </c>
      <c r="AB29" s="131" t="s">
        <v>56</v>
      </c>
      <c r="AC29" s="131" t="s">
        <v>56</v>
      </c>
      <c r="AD29" s="131" t="s">
        <v>984</v>
      </c>
      <c r="AE29" s="131" t="s">
        <v>57</v>
      </c>
      <c r="AG29" s="131" t="s">
        <v>56</v>
      </c>
      <c r="AH29" s="131">
        <v>4556</v>
      </c>
      <c r="AI29" s="131" t="s">
        <v>56</v>
      </c>
      <c r="AJ29" s="131" t="s">
        <v>985</v>
      </c>
      <c r="AK29" s="131" t="s">
        <v>62</v>
      </c>
      <c r="AN29" s="131" t="s">
        <v>57</v>
      </c>
      <c r="AO29" s="132">
        <v>44327</v>
      </c>
      <c r="AP29" s="132">
        <v>44917</v>
      </c>
      <c r="AQ29" s="131">
        <f t="shared" si="0"/>
        <v>590</v>
      </c>
      <c r="AR29" s="131" t="s">
        <v>57</v>
      </c>
      <c r="AU29" s="131" t="str">
        <f>IF(AB29="Yes", "No", "")</f>
        <v>No</v>
      </c>
    </row>
    <row r="30" spans="1:48">
      <c r="A30" s="131">
        <v>29</v>
      </c>
      <c r="B30" s="131" t="s">
        <v>2611</v>
      </c>
      <c r="C30" s="131" t="s">
        <v>1382</v>
      </c>
      <c r="D30" s="131">
        <v>2022</v>
      </c>
      <c r="E30" s="131" t="s">
        <v>51</v>
      </c>
      <c r="F30" s="131" t="s">
        <v>2794</v>
      </c>
      <c r="G30" s="131" t="s">
        <v>2795</v>
      </c>
      <c r="H30" s="133" t="s">
        <v>2796</v>
      </c>
      <c r="I30" s="131" t="s">
        <v>935</v>
      </c>
      <c r="J30" s="131">
        <v>24</v>
      </c>
      <c r="K30" s="131" t="s">
        <v>2385</v>
      </c>
      <c r="L30" s="131" t="s">
        <v>2385</v>
      </c>
      <c r="M30" s="131" t="s">
        <v>62</v>
      </c>
      <c r="N30" s="131" t="s">
        <v>62</v>
      </c>
      <c r="O30" s="131" t="s">
        <v>57</v>
      </c>
      <c r="P30" s="131" t="s">
        <v>57</v>
      </c>
      <c r="Q30" s="131" t="s">
        <v>57</v>
      </c>
      <c r="R30" s="131" t="s">
        <v>57</v>
      </c>
      <c r="S30" s="131" t="s">
        <v>56</v>
      </c>
      <c r="T30" s="131" t="s">
        <v>2797</v>
      </c>
      <c r="U30" s="131" t="s">
        <v>56</v>
      </c>
      <c r="V30" s="131" t="s">
        <v>62</v>
      </c>
      <c r="W30" s="131" t="s">
        <v>62</v>
      </c>
      <c r="X30" s="131" t="s">
        <v>57</v>
      </c>
      <c r="Y30" s="131" t="s">
        <v>2385</v>
      </c>
      <c r="Z30" s="131" t="s">
        <v>2798</v>
      </c>
      <c r="AA30" s="131" t="s">
        <v>56</v>
      </c>
      <c r="AB30" s="131" t="s">
        <v>56</v>
      </c>
      <c r="AC30" s="131" t="s">
        <v>56</v>
      </c>
      <c r="AD30" s="131" t="s">
        <v>984</v>
      </c>
      <c r="AE30" s="131" t="s">
        <v>57</v>
      </c>
      <c r="AG30" s="131" t="s">
        <v>56</v>
      </c>
      <c r="AH30" s="131">
        <v>96</v>
      </c>
      <c r="AI30" s="131" t="s">
        <v>56</v>
      </c>
      <c r="AJ30" s="131" t="s">
        <v>4435</v>
      </c>
      <c r="AK30" s="131" t="s">
        <v>62</v>
      </c>
      <c r="AL30" s="131" t="s">
        <v>57</v>
      </c>
      <c r="AN30" s="131" t="s">
        <v>57</v>
      </c>
      <c r="AO30" s="132">
        <v>44250</v>
      </c>
      <c r="AP30" s="132">
        <v>44628</v>
      </c>
      <c r="AQ30" s="131">
        <f t="shared" si="0"/>
        <v>378</v>
      </c>
      <c r="AR30" s="131" t="s">
        <v>57</v>
      </c>
      <c r="AU30" s="131" t="str">
        <f>IF(AB30="Yes", "No", "")</f>
        <v>No</v>
      </c>
    </row>
    <row r="31" spans="1:48">
      <c r="A31" s="131">
        <v>30</v>
      </c>
      <c r="B31" s="131" t="s">
        <v>2611</v>
      </c>
      <c r="C31" s="131" t="s">
        <v>1382</v>
      </c>
      <c r="D31" s="131">
        <v>2022</v>
      </c>
      <c r="E31" s="131" t="s">
        <v>51</v>
      </c>
      <c r="F31" s="131" t="s">
        <v>2799</v>
      </c>
      <c r="G31" s="131" t="s">
        <v>2800</v>
      </c>
      <c r="H31" s="133" t="s">
        <v>2801</v>
      </c>
      <c r="I31" s="131" t="s">
        <v>935</v>
      </c>
      <c r="J31" s="131">
        <v>24</v>
      </c>
      <c r="K31" s="131" t="s">
        <v>2385</v>
      </c>
      <c r="L31" s="131" t="s">
        <v>2385</v>
      </c>
      <c r="M31" s="131" t="s">
        <v>62</v>
      </c>
      <c r="N31" s="131" t="s">
        <v>56</v>
      </c>
      <c r="O31" s="131">
        <v>4</v>
      </c>
      <c r="P31" s="131" t="s">
        <v>170</v>
      </c>
      <c r="Q31" s="131" t="s">
        <v>2802</v>
      </c>
      <c r="R31" s="131" t="s">
        <v>2803</v>
      </c>
      <c r="S31" s="131" t="s">
        <v>56</v>
      </c>
      <c r="T31" s="131" t="s">
        <v>2804</v>
      </c>
      <c r="U31" s="131" t="s">
        <v>56</v>
      </c>
      <c r="V31" s="131" t="s">
        <v>2805</v>
      </c>
      <c r="W31" s="131" t="s">
        <v>62</v>
      </c>
      <c r="X31" s="131" t="s">
        <v>57</v>
      </c>
      <c r="Y31" s="131" t="s">
        <v>2385</v>
      </c>
      <c r="Z31" s="131" t="s">
        <v>2806</v>
      </c>
      <c r="AA31" s="131" t="s">
        <v>56</v>
      </c>
      <c r="AB31" s="131" t="s">
        <v>56</v>
      </c>
      <c r="AC31" s="131" t="s">
        <v>56</v>
      </c>
      <c r="AD31" s="131" t="s">
        <v>2373</v>
      </c>
      <c r="AE31" s="131" t="s">
        <v>2706</v>
      </c>
      <c r="AG31" s="131" t="s">
        <v>56</v>
      </c>
      <c r="AH31" s="135">
        <v>96</v>
      </c>
      <c r="AI31" s="131" t="s">
        <v>56</v>
      </c>
      <c r="AJ31" s="131" t="s">
        <v>4435</v>
      </c>
      <c r="AK31" s="131" t="s">
        <v>62</v>
      </c>
      <c r="AL31" s="131" t="s">
        <v>57</v>
      </c>
      <c r="AN31" s="131" t="s">
        <v>57</v>
      </c>
      <c r="AO31" s="132">
        <v>44053</v>
      </c>
      <c r="AP31" s="132">
        <v>44566</v>
      </c>
      <c r="AQ31" s="131">
        <f t="shared" si="0"/>
        <v>513</v>
      </c>
      <c r="AR31" s="131" t="s">
        <v>57</v>
      </c>
      <c r="AU31" s="131" t="str">
        <f>IF(AB31="Yes", "No", "")</f>
        <v>No</v>
      </c>
    </row>
    <row r="32" spans="1:48">
      <c r="A32" s="131">
        <v>31</v>
      </c>
      <c r="B32" s="131" t="s">
        <v>2611</v>
      </c>
      <c r="C32" s="131" t="s">
        <v>2807</v>
      </c>
      <c r="D32" s="131">
        <v>2022</v>
      </c>
      <c r="E32" s="131" t="s">
        <v>579</v>
      </c>
      <c r="F32" s="131" t="s">
        <v>772</v>
      </c>
      <c r="G32" s="131" t="s">
        <v>2808</v>
      </c>
      <c r="H32" s="131" t="s">
        <v>2809</v>
      </c>
      <c r="I32" s="131" t="s">
        <v>935</v>
      </c>
      <c r="J32" s="131">
        <v>22</v>
      </c>
      <c r="K32" s="131" t="s">
        <v>2385</v>
      </c>
      <c r="L32" s="131" t="s">
        <v>2385</v>
      </c>
      <c r="M32" s="131" t="s">
        <v>62</v>
      </c>
      <c r="N32" s="131" t="s">
        <v>62</v>
      </c>
      <c r="O32" s="131" t="s">
        <v>57</v>
      </c>
      <c r="P32" s="131" t="s">
        <v>57</v>
      </c>
      <c r="Q32" s="131" t="s">
        <v>57</v>
      </c>
      <c r="R32" s="131" t="s">
        <v>57</v>
      </c>
      <c r="S32" s="131" t="s">
        <v>62</v>
      </c>
      <c r="T32" s="131" t="s">
        <v>57</v>
      </c>
      <c r="U32" s="131" t="s">
        <v>62</v>
      </c>
      <c r="V32" s="131" t="s">
        <v>57</v>
      </c>
      <c r="W32" s="131" t="s">
        <v>62</v>
      </c>
      <c r="X32" s="131" t="s">
        <v>57</v>
      </c>
      <c r="Y32" s="131" t="s">
        <v>2385</v>
      </c>
      <c r="Z32" s="131" t="s">
        <v>775</v>
      </c>
      <c r="AA32" s="131" t="s">
        <v>62</v>
      </c>
      <c r="AB32" s="131" t="s">
        <v>62</v>
      </c>
      <c r="AC32" s="131" t="s">
        <v>62</v>
      </c>
      <c r="AD32" s="131" t="s">
        <v>2385</v>
      </c>
      <c r="AE32" s="131" t="s">
        <v>57</v>
      </c>
      <c r="AG32" s="131" t="s">
        <v>56</v>
      </c>
      <c r="AH32" s="131">
        <v>20</v>
      </c>
      <c r="AI32" s="131" t="s">
        <v>62</v>
      </c>
      <c r="AJ32" s="131" t="s">
        <v>2385</v>
      </c>
      <c r="AK32" s="131" t="s">
        <v>62</v>
      </c>
      <c r="AL32" s="131" t="s">
        <v>57</v>
      </c>
      <c r="AN32" s="131" t="s">
        <v>57</v>
      </c>
      <c r="AO32" s="131" t="s">
        <v>57</v>
      </c>
      <c r="AP32" s="131" t="s">
        <v>1464</v>
      </c>
      <c r="AQ32" s="131" t="s">
        <v>57</v>
      </c>
      <c r="AR32" s="131" t="s">
        <v>57</v>
      </c>
      <c r="AU32" s="131" t="s">
        <v>62</v>
      </c>
    </row>
    <row r="33" spans="1:47">
      <c r="A33" s="131">
        <v>32</v>
      </c>
      <c r="B33" s="131" t="s">
        <v>2611</v>
      </c>
      <c r="C33" s="131" t="s">
        <v>2807</v>
      </c>
      <c r="D33" s="131">
        <v>2022</v>
      </c>
      <c r="E33" s="131" t="s">
        <v>579</v>
      </c>
      <c r="F33" s="131" t="s">
        <v>2810</v>
      </c>
      <c r="G33" s="131" t="s">
        <v>2811</v>
      </c>
      <c r="H33" s="131" t="s">
        <v>2812</v>
      </c>
      <c r="I33" s="131" t="s">
        <v>935</v>
      </c>
      <c r="J33" s="131">
        <v>24</v>
      </c>
      <c r="K33" s="131" t="s">
        <v>2385</v>
      </c>
      <c r="L33" s="131" t="s">
        <v>2385</v>
      </c>
      <c r="M33" s="131" t="s">
        <v>62</v>
      </c>
      <c r="N33" s="131" t="s">
        <v>62</v>
      </c>
      <c r="O33" s="131" t="s">
        <v>57</v>
      </c>
      <c r="P33" s="131" t="s">
        <v>57</v>
      </c>
      <c r="Q33" s="131" t="s">
        <v>57</v>
      </c>
      <c r="R33" s="131" t="s">
        <v>57</v>
      </c>
      <c r="S33" s="131" t="s">
        <v>56</v>
      </c>
      <c r="T33" s="131" t="s">
        <v>2813</v>
      </c>
      <c r="U33" s="131" t="s">
        <v>56</v>
      </c>
      <c r="V33" s="134" t="s">
        <v>2814</v>
      </c>
      <c r="W33" s="131" t="s">
        <v>56</v>
      </c>
      <c r="X33" s="131" t="s">
        <v>2815</v>
      </c>
      <c r="Y33" s="131" t="s">
        <v>56</v>
      </c>
      <c r="Z33" s="131" t="s">
        <v>2816</v>
      </c>
      <c r="AA33" s="131" t="s">
        <v>56</v>
      </c>
      <c r="AB33" s="131" t="s">
        <v>62</v>
      </c>
      <c r="AC33" s="131" t="s">
        <v>62</v>
      </c>
      <c r="AD33" s="131" t="s">
        <v>2385</v>
      </c>
      <c r="AE33" s="131" t="s">
        <v>57</v>
      </c>
      <c r="AG33" s="131" t="s">
        <v>56</v>
      </c>
      <c r="AH33" s="131">
        <v>64</v>
      </c>
      <c r="AI33" s="131" t="s">
        <v>56</v>
      </c>
      <c r="AJ33" s="131" t="s">
        <v>4435</v>
      </c>
      <c r="AK33" s="131" t="s">
        <v>62</v>
      </c>
      <c r="AL33" s="131" t="s">
        <v>57</v>
      </c>
      <c r="AN33" s="131" t="s">
        <v>57</v>
      </c>
      <c r="AO33" s="131" t="s">
        <v>57</v>
      </c>
      <c r="AP33" s="131" t="s">
        <v>2817</v>
      </c>
      <c r="AQ33" s="131" t="s">
        <v>57</v>
      </c>
      <c r="AR33" s="131" t="s">
        <v>57</v>
      </c>
      <c r="AU33" s="131" t="s">
        <v>62</v>
      </c>
    </row>
    <row r="34" spans="1:47">
      <c r="A34" s="131">
        <v>33</v>
      </c>
      <c r="B34" s="131" t="s">
        <v>2611</v>
      </c>
      <c r="C34" s="131" t="s">
        <v>2807</v>
      </c>
      <c r="D34" s="131">
        <v>2022</v>
      </c>
      <c r="E34" s="131" t="s">
        <v>579</v>
      </c>
      <c r="F34" s="131" t="s">
        <v>2818</v>
      </c>
      <c r="G34" s="131" t="s">
        <v>2819</v>
      </c>
      <c r="H34" s="131" t="s">
        <v>2820</v>
      </c>
      <c r="I34" s="131" t="s">
        <v>935</v>
      </c>
      <c r="J34" s="131">
        <v>17</v>
      </c>
      <c r="K34" s="131" t="s">
        <v>2385</v>
      </c>
      <c r="L34" s="131" t="s">
        <v>2385</v>
      </c>
      <c r="M34" s="131" t="s">
        <v>62</v>
      </c>
      <c r="N34" s="131" t="s">
        <v>62</v>
      </c>
      <c r="O34" s="131" t="s">
        <v>57</v>
      </c>
      <c r="P34" s="131" t="s">
        <v>57</v>
      </c>
      <c r="Q34" s="131" t="s">
        <v>57</v>
      </c>
      <c r="R34" s="131" t="s">
        <v>57</v>
      </c>
      <c r="S34" s="131" t="s">
        <v>56</v>
      </c>
      <c r="T34" s="131" t="s">
        <v>2821</v>
      </c>
      <c r="U34" s="131" t="s">
        <v>56</v>
      </c>
      <c r="V34" s="131" t="s">
        <v>2822</v>
      </c>
      <c r="W34" s="131" t="s">
        <v>56</v>
      </c>
      <c r="X34" s="131" t="s">
        <v>2815</v>
      </c>
      <c r="Y34" s="131" t="s">
        <v>56</v>
      </c>
      <c r="Z34" s="131" t="s">
        <v>2823</v>
      </c>
      <c r="AA34" s="131" t="s">
        <v>62</v>
      </c>
      <c r="AB34" s="131" t="s">
        <v>62</v>
      </c>
      <c r="AC34" s="131" t="s">
        <v>62</v>
      </c>
      <c r="AD34" s="131" t="s">
        <v>2385</v>
      </c>
      <c r="AE34" s="131" t="s">
        <v>57</v>
      </c>
      <c r="AG34" s="131" t="s">
        <v>56</v>
      </c>
      <c r="AH34" s="131">
        <v>36</v>
      </c>
      <c r="AI34" s="131" t="s">
        <v>56</v>
      </c>
      <c r="AJ34" s="131" t="s">
        <v>985</v>
      </c>
      <c r="AK34" s="131" t="s">
        <v>62</v>
      </c>
      <c r="AL34" s="131" t="s">
        <v>57</v>
      </c>
      <c r="AN34" s="131" t="s">
        <v>57</v>
      </c>
      <c r="AO34" s="131" t="s">
        <v>57</v>
      </c>
      <c r="AP34" s="131" t="s">
        <v>2817</v>
      </c>
      <c r="AQ34" s="131" t="s">
        <v>57</v>
      </c>
      <c r="AR34" s="131" t="s">
        <v>57</v>
      </c>
      <c r="AU34" s="131" t="s">
        <v>62</v>
      </c>
    </row>
    <row r="35" spans="1:47">
      <c r="A35" s="131">
        <v>34</v>
      </c>
      <c r="B35" s="131" t="s">
        <v>2611</v>
      </c>
      <c r="C35" s="131" t="s">
        <v>2807</v>
      </c>
      <c r="D35" s="131">
        <v>2022</v>
      </c>
      <c r="E35" s="131" t="s">
        <v>579</v>
      </c>
      <c r="F35" s="131" t="s">
        <v>2824</v>
      </c>
      <c r="G35" s="131" t="s">
        <v>2825</v>
      </c>
      <c r="H35" s="131" t="s">
        <v>2826</v>
      </c>
      <c r="I35" s="131" t="s">
        <v>935</v>
      </c>
      <c r="J35" s="131">
        <v>24</v>
      </c>
      <c r="K35" s="131" t="s">
        <v>2385</v>
      </c>
      <c r="L35" s="131" t="s">
        <v>2385</v>
      </c>
      <c r="M35" s="131" t="s">
        <v>62</v>
      </c>
      <c r="N35" s="131" t="s">
        <v>62</v>
      </c>
      <c r="O35" s="131" t="s">
        <v>57</v>
      </c>
      <c r="P35" s="131" t="s">
        <v>57</v>
      </c>
      <c r="Q35" s="131" t="s">
        <v>57</v>
      </c>
      <c r="R35" s="131" t="s">
        <v>57</v>
      </c>
      <c r="S35" s="131" t="s">
        <v>56</v>
      </c>
      <c r="T35" s="131" t="s">
        <v>2827</v>
      </c>
      <c r="U35" s="131" t="s">
        <v>62</v>
      </c>
      <c r="V35" s="131" t="s">
        <v>57</v>
      </c>
      <c r="W35" s="131" t="s">
        <v>56</v>
      </c>
      <c r="X35" s="131" t="s">
        <v>2815</v>
      </c>
      <c r="Y35" s="131" t="s">
        <v>56</v>
      </c>
      <c r="Z35" s="131" t="s">
        <v>2828</v>
      </c>
      <c r="AA35" s="131" t="s">
        <v>56</v>
      </c>
      <c r="AB35" s="131" t="s">
        <v>62</v>
      </c>
      <c r="AC35" s="131" t="s">
        <v>62</v>
      </c>
      <c r="AD35" s="131" t="s">
        <v>2385</v>
      </c>
      <c r="AE35" s="131" t="s">
        <v>57</v>
      </c>
      <c r="AG35" s="131" t="s">
        <v>56</v>
      </c>
      <c r="AH35" s="131">
        <v>89</v>
      </c>
      <c r="AI35" s="131" t="s">
        <v>56</v>
      </c>
      <c r="AJ35" s="131" t="s">
        <v>985</v>
      </c>
      <c r="AK35" s="131" t="s">
        <v>62</v>
      </c>
      <c r="AL35" s="131" t="s">
        <v>57</v>
      </c>
      <c r="AN35" s="131" t="s">
        <v>57</v>
      </c>
      <c r="AO35" s="131" t="s">
        <v>57</v>
      </c>
      <c r="AP35" s="131" t="s">
        <v>2817</v>
      </c>
      <c r="AQ35" s="131" t="s">
        <v>57</v>
      </c>
      <c r="AR35" s="131" t="s">
        <v>57</v>
      </c>
      <c r="AU35" s="131" t="s">
        <v>62</v>
      </c>
    </row>
    <row r="36" spans="1:47">
      <c r="A36" s="131">
        <v>35</v>
      </c>
      <c r="B36" s="131" t="s">
        <v>2611</v>
      </c>
      <c r="C36" s="131" t="s">
        <v>2807</v>
      </c>
      <c r="D36" s="131">
        <v>2022</v>
      </c>
      <c r="E36" s="131" t="s">
        <v>661</v>
      </c>
      <c r="F36" s="131" t="s">
        <v>787</v>
      </c>
      <c r="G36" s="8" t="s">
        <v>2829</v>
      </c>
      <c r="H36" s="131" t="s">
        <v>2830</v>
      </c>
      <c r="I36" s="131" t="s">
        <v>935</v>
      </c>
      <c r="J36" s="131">
        <v>22</v>
      </c>
      <c r="K36" s="131" t="s">
        <v>2385</v>
      </c>
      <c r="L36" s="131" t="s">
        <v>2385</v>
      </c>
      <c r="M36" s="131" t="s">
        <v>62</v>
      </c>
      <c r="N36" s="131" t="s">
        <v>62</v>
      </c>
      <c r="O36" s="131" t="s">
        <v>57</v>
      </c>
      <c r="P36" s="131" t="s">
        <v>57</v>
      </c>
      <c r="Q36" s="131" t="s">
        <v>57</v>
      </c>
      <c r="R36" s="131" t="s">
        <v>57</v>
      </c>
      <c r="S36" s="131" t="s">
        <v>62</v>
      </c>
      <c r="T36" s="131" t="s">
        <v>57</v>
      </c>
      <c r="U36" s="131" t="s">
        <v>62</v>
      </c>
      <c r="V36" s="131" t="s">
        <v>57</v>
      </c>
      <c r="W36" s="131" t="s">
        <v>62</v>
      </c>
      <c r="X36" s="131" t="s">
        <v>57</v>
      </c>
      <c r="Y36" s="131" t="s">
        <v>2385</v>
      </c>
      <c r="Z36" s="131" t="s">
        <v>2831</v>
      </c>
      <c r="AA36" s="131" t="s">
        <v>62</v>
      </c>
      <c r="AB36" s="131" t="s">
        <v>62</v>
      </c>
      <c r="AC36" s="131" t="s">
        <v>62</v>
      </c>
      <c r="AD36" s="131" t="s">
        <v>2385</v>
      </c>
      <c r="AE36" s="131" t="s">
        <v>57</v>
      </c>
      <c r="AG36" s="131" t="s">
        <v>56</v>
      </c>
      <c r="AH36" s="131">
        <v>71</v>
      </c>
      <c r="AI36" s="131" t="s">
        <v>62</v>
      </c>
      <c r="AJ36" s="131" t="s">
        <v>2385</v>
      </c>
      <c r="AK36" s="131" t="s">
        <v>62</v>
      </c>
      <c r="AL36" s="131" t="s">
        <v>57</v>
      </c>
      <c r="AN36" s="131" t="s">
        <v>57</v>
      </c>
      <c r="AO36" s="131" t="s">
        <v>57</v>
      </c>
      <c r="AP36" s="136">
        <v>44837</v>
      </c>
      <c r="AQ36" s="131" t="s">
        <v>57</v>
      </c>
      <c r="AR36" s="131" t="s">
        <v>57</v>
      </c>
      <c r="AU36" s="131" t="s">
        <v>62</v>
      </c>
    </row>
    <row r="37" spans="1:47">
      <c r="A37" s="131">
        <v>36</v>
      </c>
      <c r="B37" s="131" t="s">
        <v>2611</v>
      </c>
      <c r="C37" s="131" t="s">
        <v>2807</v>
      </c>
      <c r="D37" s="131">
        <v>2022</v>
      </c>
      <c r="E37" s="131" t="s">
        <v>661</v>
      </c>
      <c r="F37" s="131" t="s">
        <v>2832</v>
      </c>
      <c r="G37" s="131" t="s">
        <v>2833</v>
      </c>
      <c r="H37" s="131" t="s">
        <v>2834</v>
      </c>
      <c r="I37" s="131" t="s">
        <v>935</v>
      </c>
      <c r="J37" s="131">
        <v>3</v>
      </c>
      <c r="K37" s="131" t="s">
        <v>2385</v>
      </c>
      <c r="L37" s="131" t="s">
        <v>2385</v>
      </c>
      <c r="M37" s="131" t="s">
        <v>62</v>
      </c>
      <c r="N37" s="131" t="s">
        <v>62</v>
      </c>
      <c r="O37" s="131" t="s">
        <v>57</v>
      </c>
      <c r="P37" s="131" t="s">
        <v>57</v>
      </c>
      <c r="Q37" s="131" t="s">
        <v>57</v>
      </c>
      <c r="R37" s="131" t="s">
        <v>57</v>
      </c>
      <c r="S37" s="131" t="s">
        <v>56</v>
      </c>
      <c r="T37" s="131" t="s">
        <v>2835</v>
      </c>
      <c r="U37" s="131" t="s">
        <v>56</v>
      </c>
      <c r="V37" s="131" t="s">
        <v>2836</v>
      </c>
      <c r="W37" s="131" t="s">
        <v>62</v>
      </c>
      <c r="X37" s="131" t="s">
        <v>57</v>
      </c>
      <c r="Y37" s="131" t="s">
        <v>2385</v>
      </c>
      <c r="Z37" s="131" t="s">
        <v>2837</v>
      </c>
      <c r="AA37" s="131" t="s">
        <v>56</v>
      </c>
      <c r="AB37" s="131" t="s">
        <v>62</v>
      </c>
      <c r="AC37" s="131" t="s">
        <v>62</v>
      </c>
      <c r="AD37" s="131" t="s">
        <v>2385</v>
      </c>
      <c r="AE37" s="131" t="s">
        <v>57</v>
      </c>
      <c r="AG37" s="131" t="s">
        <v>56</v>
      </c>
      <c r="AH37" s="131">
        <v>118</v>
      </c>
      <c r="AI37" s="131" t="s">
        <v>56</v>
      </c>
      <c r="AJ37" s="131" t="s">
        <v>985</v>
      </c>
      <c r="AK37" s="131" t="s">
        <v>62</v>
      </c>
      <c r="AL37" s="131" t="s">
        <v>57</v>
      </c>
      <c r="AN37" s="131" t="s">
        <v>57</v>
      </c>
      <c r="AO37" s="131" t="s">
        <v>57</v>
      </c>
      <c r="AP37" s="136">
        <v>44685</v>
      </c>
      <c r="AQ37" s="131" t="s">
        <v>57</v>
      </c>
      <c r="AR37" s="131" t="s">
        <v>57</v>
      </c>
      <c r="AU37" s="131" t="s">
        <v>62</v>
      </c>
    </row>
    <row r="38" spans="1:47">
      <c r="A38" s="131">
        <v>37</v>
      </c>
      <c r="B38" s="131" t="s">
        <v>2611</v>
      </c>
      <c r="C38" s="131" t="s">
        <v>2807</v>
      </c>
      <c r="D38" s="131">
        <v>2022</v>
      </c>
      <c r="E38" s="131" t="s">
        <v>661</v>
      </c>
      <c r="F38" s="131" t="s">
        <v>2838</v>
      </c>
      <c r="G38" s="131" t="s">
        <v>2839</v>
      </c>
      <c r="H38" s="131" t="s">
        <v>2840</v>
      </c>
      <c r="I38" s="131" t="s">
        <v>935</v>
      </c>
      <c r="J38" s="131">
        <v>15</v>
      </c>
      <c r="K38" s="131" t="s">
        <v>2385</v>
      </c>
      <c r="L38" s="131" t="s">
        <v>2385</v>
      </c>
      <c r="M38" s="131" t="s">
        <v>62</v>
      </c>
      <c r="N38" s="131" t="s">
        <v>62</v>
      </c>
      <c r="O38" s="131" t="s">
        <v>57</v>
      </c>
      <c r="P38" s="131" t="s">
        <v>57</v>
      </c>
      <c r="Q38" s="131" t="s">
        <v>57</v>
      </c>
      <c r="R38" s="131" t="s">
        <v>57</v>
      </c>
      <c r="S38" s="131" t="s">
        <v>56</v>
      </c>
      <c r="T38" s="131" t="s">
        <v>2841</v>
      </c>
      <c r="U38" s="131" t="s">
        <v>56</v>
      </c>
      <c r="V38" s="131" t="s">
        <v>2842</v>
      </c>
      <c r="W38" s="131" t="s">
        <v>56</v>
      </c>
      <c r="X38" s="131" t="s">
        <v>2843</v>
      </c>
      <c r="Y38" s="131" t="s">
        <v>56</v>
      </c>
      <c r="Z38" s="131" t="s">
        <v>2844</v>
      </c>
      <c r="AA38" s="131" t="s">
        <v>62</v>
      </c>
      <c r="AB38" s="131" t="s">
        <v>62</v>
      </c>
      <c r="AC38" s="131" t="s">
        <v>62</v>
      </c>
      <c r="AD38" s="131" t="s">
        <v>2385</v>
      </c>
      <c r="AE38" s="131" t="s">
        <v>57</v>
      </c>
      <c r="AG38" s="131" t="s">
        <v>56</v>
      </c>
      <c r="AH38" s="131">
        <v>16</v>
      </c>
      <c r="AI38" s="131" t="s">
        <v>62</v>
      </c>
      <c r="AJ38" s="131" t="s">
        <v>2385</v>
      </c>
      <c r="AK38" s="131" t="s">
        <v>62</v>
      </c>
      <c r="AL38" s="131" t="s">
        <v>57</v>
      </c>
      <c r="AN38" s="131" t="s">
        <v>57</v>
      </c>
      <c r="AO38" s="131" t="s">
        <v>57</v>
      </c>
      <c r="AP38" s="136">
        <v>44685</v>
      </c>
      <c r="AQ38" s="131" t="s">
        <v>57</v>
      </c>
      <c r="AR38" s="131" t="s">
        <v>57</v>
      </c>
      <c r="AU38" s="131" t="s">
        <v>62</v>
      </c>
    </row>
    <row r="39" spans="1:47">
      <c r="A39" s="131">
        <v>38</v>
      </c>
      <c r="B39" s="131" t="s">
        <v>2611</v>
      </c>
      <c r="C39" s="131" t="s">
        <v>2807</v>
      </c>
      <c r="D39" s="131">
        <v>2022</v>
      </c>
      <c r="E39" s="131" t="s">
        <v>661</v>
      </c>
      <c r="F39" s="131" t="s">
        <v>2845</v>
      </c>
      <c r="G39" s="131" t="s">
        <v>2846</v>
      </c>
      <c r="H39" s="131" t="s">
        <v>2847</v>
      </c>
      <c r="I39" s="131" t="s">
        <v>935</v>
      </c>
      <c r="J39" s="131">
        <v>17</v>
      </c>
      <c r="K39" s="131" t="s">
        <v>2385</v>
      </c>
      <c r="L39" s="131" t="s">
        <v>2385</v>
      </c>
      <c r="M39" s="131" t="s">
        <v>62</v>
      </c>
      <c r="N39" s="131" t="s">
        <v>62</v>
      </c>
      <c r="O39" s="131" t="s">
        <v>57</v>
      </c>
      <c r="P39" s="131" t="s">
        <v>57</v>
      </c>
      <c r="Q39" s="131" t="s">
        <v>57</v>
      </c>
      <c r="R39" s="131" t="s">
        <v>57</v>
      </c>
      <c r="S39" s="131" t="s">
        <v>56</v>
      </c>
      <c r="T39" s="131" t="s">
        <v>2848</v>
      </c>
      <c r="U39" s="131" t="s">
        <v>56</v>
      </c>
      <c r="V39" s="131" t="s">
        <v>2849</v>
      </c>
      <c r="W39" s="131" t="s">
        <v>62</v>
      </c>
      <c r="X39" s="131" t="s">
        <v>57</v>
      </c>
      <c r="Y39" s="131" t="s">
        <v>2385</v>
      </c>
      <c r="Z39" s="131" t="s">
        <v>2850</v>
      </c>
      <c r="AA39" s="131" t="s">
        <v>62</v>
      </c>
      <c r="AB39" s="131" t="s">
        <v>62</v>
      </c>
      <c r="AC39" s="131" t="s">
        <v>62</v>
      </c>
      <c r="AD39" s="131" t="s">
        <v>2385</v>
      </c>
      <c r="AE39" s="131" t="s">
        <v>57</v>
      </c>
      <c r="AG39" s="131" t="s">
        <v>56</v>
      </c>
      <c r="AH39" s="131">
        <v>194</v>
      </c>
      <c r="AI39" s="131" t="s">
        <v>56</v>
      </c>
      <c r="AJ39" s="131" t="s">
        <v>985</v>
      </c>
      <c r="AK39" s="131" t="s">
        <v>62</v>
      </c>
      <c r="AL39" s="131" t="s">
        <v>57</v>
      </c>
      <c r="AN39" s="131" t="s">
        <v>57</v>
      </c>
      <c r="AO39" s="131" t="s">
        <v>57</v>
      </c>
      <c r="AP39" s="136">
        <v>44899</v>
      </c>
      <c r="AQ39" s="131" t="s">
        <v>57</v>
      </c>
      <c r="AR39" s="131" t="s">
        <v>57</v>
      </c>
      <c r="AU39" s="131" t="s">
        <v>62</v>
      </c>
    </row>
    <row r="40" spans="1:47">
      <c r="A40" s="131">
        <v>39</v>
      </c>
      <c r="B40" s="131" t="s">
        <v>2611</v>
      </c>
      <c r="C40" s="131" t="s">
        <v>2807</v>
      </c>
      <c r="D40" s="131">
        <v>2022</v>
      </c>
      <c r="E40" s="131" t="s">
        <v>737</v>
      </c>
      <c r="F40" s="131" t="s">
        <v>2851</v>
      </c>
      <c r="G40" s="131" t="s">
        <v>2852</v>
      </c>
      <c r="H40" s="131" t="s">
        <v>2853</v>
      </c>
      <c r="I40" s="131" t="s">
        <v>935</v>
      </c>
      <c r="J40" s="131">
        <v>24</v>
      </c>
      <c r="K40" s="131" t="s">
        <v>2385</v>
      </c>
      <c r="L40" s="131" t="s">
        <v>2385</v>
      </c>
      <c r="M40" s="131" t="s">
        <v>62</v>
      </c>
      <c r="N40" s="131" t="s">
        <v>62</v>
      </c>
      <c r="O40" s="131" t="s">
        <v>57</v>
      </c>
      <c r="P40" s="131" t="s">
        <v>57</v>
      </c>
      <c r="Q40" s="131" t="s">
        <v>57</v>
      </c>
      <c r="R40" s="131" t="s">
        <v>57</v>
      </c>
      <c r="S40" s="131" t="s">
        <v>56</v>
      </c>
      <c r="T40" s="131" t="s">
        <v>2854</v>
      </c>
      <c r="U40" s="131" t="s">
        <v>56</v>
      </c>
      <c r="V40" s="131" t="s">
        <v>2855</v>
      </c>
      <c r="W40" s="131" t="s">
        <v>62</v>
      </c>
      <c r="X40" s="131" t="s">
        <v>57</v>
      </c>
      <c r="Y40" s="131" t="s">
        <v>2385</v>
      </c>
      <c r="Z40" s="131" t="s">
        <v>2856</v>
      </c>
      <c r="AA40" s="131" t="s">
        <v>62</v>
      </c>
      <c r="AB40" s="131" t="s">
        <v>62</v>
      </c>
      <c r="AC40" s="131" t="s">
        <v>62</v>
      </c>
      <c r="AD40" s="131" t="s">
        <v>2385</v>
      </c>
      <c r="AE40" s="131" t="s">
        <v>57</v>
      </c>
      <c r="AG40" s="131" t="s">
        <v>56</v>
      </c>
      <c r="AH40" s="131">
        <v>362</v>
      </c>
      <c r="AI40" s="131" t="s">
        <v>62</v>
      </c>
      <c r="AJ40" s="131" t="s">
        <v>2385</v>
      </c>
      <c r="AK40" s="131" t="s">
        <v>62</v>
      </c>
      <c r="AL40" s="131" t="s">
        <v>57</v>
      </c>
      <c r="AN40" s="131" t="s">
        <v>57</v>
      </c>
      <c r="AO40" s="131" t="s">
        <v>57</v>
      </c>
      <c r="AP40" s="131" t="s">
        <v>2857</v>
      </c>
      <c r="AQ40" s="131" t="s">
        <v>57</v>
      </c>
      <c r="AR40" s="131" t="s">
        <v>57</v>
      </c>
      <c r="AU40" s="131" t="s">
        <v>62</v>
      </c>
    </row>
    <row r="41" spans="1:47">
      <c r="A41" s="131">
        <v>40</v>
      </c>
      <c r="B41" s="131" t="s">
        <v>2611</v>
      </c>
      <c r="C41" s="131" t="s">
        <v>2807</v>
      </c>
      <c r="D41" s="131">
        <v>2022</v>
      </c>
      <c r="E41" s="131" t="s">
        <v>737</v>
      </c>
      <c r="F41" s="131" t="s">
        <v>2858</v>
      </c>
      <c r="G41" s="131" t="s">
        <v>2859</v>
      </c>
      <c r="H41" s="131" t="s">
        <v>2860</v>
      </c>
      <c r="I41" s="131" t="s">
        <v>935</v>
      </c>
      <c r="J41" s="131">
        <v>3</v>
      </c>
      <c r="K41" s="131" t="s">
        <v>2385</v>
      </c>
      <c r="L41" s="131" t="s">
        <v>2385</v>
      </c>
      <c r="M41" s="131" t="s">
        <v>62</v>
      </c>
      <c r="N41" s="131" t="s">
        <v>62</v>
      </c>
      <c r="O41" s="131" t="s">
        <v>57</v>
      </c>
      <c r="P41" s="131" t="s">
        <v>57</v>
      </c>
      <c r="Q41" s="131" t="s">
        <v>57</v>
      </c>
      <c r="R41" s="131" t="s">
        <v>57</v>
      </c>
      <c r="S41" s="131" t="s">
        <v>56</v>
      </c>
      <c r="T41" s="131" t="s">
        <v>2861</v>
      </c>
      <c r="U41" s="131" t="s">
        <v>56</v>
      </c>
      <c r="V41" s="131" t="s">
        <v>2862</v>
      </c>
      <c r="W41" s="131" t="s">
        <v>56</v>
      </c>
      <c r="X41" s="131" t="s">
        <v>2843</v>
      </c>
      <c r="Y41" s="131" t="s">
        <v>56</v>
      </c>
      <c r="Z41" s="131" t="s">
        <v>2863</v>
      </c>
      <c r="AA41" s="131" t="s">
        <v>62</v>
      </c>
      <c r="AB41" s="131" t="s">
        <v>62</v>
      </c>
      <c r="AC41" s="131" t="s">
        <v>62</v>
      </c>
      <c r="AD41" s="131" t="s">
        <v>2385</v>
      </c>
      <c r="AE41" s="131" t="s">
        <v>57</v>
      </c>
      <c r="AG41" s="131" t="s">
        <v>56</v>
      </c>
      <c r="AH41" s="131">
        <v>36</v>
      </c>
      <c r="AI41" s="131" t="s">
        <v>56</v>
      </c>
      <c r="AJ41" s="131" t="s">
        <v>4435</v>
      </c>
      <c r="AK41" s="131" t="s">
        <v>62</v>
      </c>
      <c r="AL41" s="131" t="s">
        <v>57</v>
      </c>
      <c r="AN41" s="131" t="s">
        <v>57</v>
      </c>
      <c r="AO41" s="131" t="s">
        <v>57</v>
      </c>
      <c r="AP41" s="131" t="s">
        <v>2857</v>
      </c>
      <c r="AQ41" s="131" t="s">
        <v>57</v>
      </c>
      <c r="AR41" s="131" t="s">
        <v>57</v>
      </c>
      <c r="AU41" s="131" t="s">
        <v>62</v>
      </c>
    </row>
    <row r="42" spans="1:47">
      <c r="A42" s="131">
        <v>41</v>
      </c>
      <c r="B42" s="131" t="s">
        <v>2611</v>
      </c>
      <c r="C42" s="131" t="s">
        <v>2807</v>
      </c>
      <c r="D42" s="131">
        <v>2022</v>
      </c>
      <c r="E42" s="131" t="s">
        <v>737</v>
      </c>
      <c r="F42" s="131" t="s">
        <v>2864</v>
      </c>
      <c r="G42" s="131" t="s">
        <v>2865</v>
      </c>
      <c r="H42" s="131" t="s">
        <v>2866</v>
      </c>
      <c r="I42" s="131" t="s">
        <v>935</v>
      </c>
      <c r="J42" s="131">
        <v>14</v>
      </c>
      <c r="K42" s="131" t="s">
        <v>2385</v>
      </c>
      <c r="L42" s="131" t="s">
        <v>2385</v>
      </c>
      <c r="M42" s="131" t="s">
        <v>62</v>
      </c>
      <c r="N42" s="131" t="s">
        <v>62</v>
      </c>
      <c r="O42" s="131" t="s">
        <v>57</v>
      </c>
      <c r="P42" s="131" t="s">
        <v>57</v>
      </c>
      <c r="Q42" s="131" t="s">
        <v>57</v>
      </c>
      <c r="R42" s="131" t="s">
        <v>57</v>
      </c>
      <c r="S42" s="131" t="s">
        <v>56</v>
      </c>
      <c r="T42" s="131" t="s">
        <v>2867</v>
      </c>
      <c r="U42" s="131" t="s">
        <v>62</v>
      </c>
      <c r="V42" s="131" t="s">
        <v>2868</v>
      </c>
      <c r="W42" s="131" t="s">
        <v>56</v>
      </c>
      <c r="X42" s="131" t="s">
        <v>2869</v>
      </c>
      <c r="Y42" s="131" t="s">
        <v>56</v>
      </c>
      <c r="Z42" s="131" t="s">
        <v>2870</v>
      </c>
      <c r="AA42" s="131" t="s">
        <v>62</v>
      </c>
      <c r="AB42" s="131" t="s">
        <v>62</v>
      </c>
      <c r="AC42" s="131" t="s">
        <v>62</v>
      </c>
      <c r="AD42" s="131" t="s">
        <v>2385</v>
      </c>
      <c r="AE42" s="131" t="s">
        <v>57</v>
      </c>
      <c r="AG42" s="131" t="s">
        <v>56</v>
      </c>
      <c r="AH42" s="131">
        <v>335</v>
      </c>
      <c r="AI42" s="131" t="s">
        <v>56</v>
      </c>
      <c r="AJ42" s="131" t="s">
        <v>985</v>
      </c>
      <c r="AK42" s="131" t="s">
        <v>62</v>
      </c>
      <c r="AL42" s="131" t="s">
        <v>57</v>
      </c>
      <c r="AN42" s="131" t="s">
        <v>57</v>
      </c>
      <c r="AO42" s="131" t="s">
        <v>57</v>
      </c>
      <c r="AP42" s="131" t="s">
        <v>2871</v>
      </c>
      <c r="AQ42" s="131" t="s">
        <v>57</v>
      </c>
      <c r="AR42" s="131" t="s">
        <v>57</v>
      </c>
      <c r="AU42" s="131" t="s">
        <v>62</v>
      </c>
    </row>
    <row r="43" spans="1:47">
      <c r="A43" s="131">
        <v>42</v>
      </c>
      <c r="B43" s="131" t="s">
        <v>2611</v>
      </c>
      <c r="C43" s="131" t="s">
        <v>1382</v>
      </c>
      <c r="D43" s="131">
        <v>2022</v>
      </c>
      <c r="E43" s="131" t="s">
        <v>579</v>
      </c>
      <c r="F43" s="131" t="s">
        <v>2872</v>
      </c>
      <c r="G43" s="131" t="s">
        <v>2873</v>
      </c>
      <c r="H43" s="131" t="s">
        <v>2874</v>
      </c>
      <c r="I43" s="131" t="s">
        <v>926</v>
      </c>
      <c r="J43" s="131">
        <v>25</v>
      </c>
      <c r="K43" s="131" t="s">
        <v>2385</v>
      </c>
      <c r="L43" s="131" t="s">
        <v>2385</v>
      </c>
      <c r="M43" s="131" t="s">
        <v>2385</v>
      </c>
      <c r="N43" s="131" t="s">
        <v>2385</v>
      </c>
      <c r="O43" s="131" t="s">
        <v>57</v>
      </c>
      <c r="P43" s="131" t="s">
        <v>57</v>
      </c>
      <c r="Q43" s="131" t="s">
        <v>57</v>
      </c>
      <c r="R43" s="131" t="s">
        <v>57</v>
      </c>
      <c r="S43" s="131" t="s">
        <v>2385</v>
      </c>
      <c r="T43" s="131" t="s">
        <v>57</v>
      </c>
      <c r="U43" s="131" t="s">
        <v>2385</v>
      </c>
      <c r="V43" s="131" t="s">
        <v>57</v>
      </c>
      <c r="W43" s="131" t="s">
        <v>2385</v>
      </c>
      <c r="X43" s="131" t="s">
        <v>57</v>
      </c>
      <c r="Y43" s="131" t="s">
        <v>2385</v>
      </c>
      <c r="Z43" s="131" t="s">
        <v>57</v>
      </c>
      <c r="AA43" s="131" t="s">
        <v>57</v>
      </c>
      <c r="AB43" s="131" t="s">
        <v>2385</v>
      </c>
      <c r="AC43" s="131" t="s">
        <v>57</v>
      </c>
      <c r="AD43" s="131" t="s">
        <v>2385</v>
      </c>
      <c r="AE43" s="131" t="s">
        <v>57</v>
      </c>
      <c r="AG43" s="131" t="s">
        <v>57</v>
      </c>
      <c r="AH43" s="131" t="s">
        <v>57</v>
      </c>
      <c r="AI43" s="131" t="s">
        <v>2385</v>
      </c>
      <c r="AJ43" s="131" t="s">
        <v>2385</v>
      </c>
      <c r="AK43" s="131" t="s">
        <v>2385</v>
      </c>
      <c r="AL43" s="131" t="s">
        <v>57</v>
      </c>
      <c r="AN43" s="131" t="s">
        <v>57</v>
      </c>
      <c r="AO43" s="131" t="s">
        <v>57</v>
      </c>
      <c r="AP43" s="131" t="s">
        <v>57</v>
      </c>
      <c r="AQ43" s="131" t="s">
        <v>57</v>
      </c>
      <c r="AR43" s="131" t="s">
        <v>57</v>
      </c>
    </row>
    <row r="44" spans="1:47">
      <c r="A44" s="131">
        <v>43</v>
      </c>
      <c r="B44" s="131" t="s">
        <v>2611</v>
      </c>
      <c r="C44" s="131" t="s">
        <v>1382</v>
      </c>
      <c r="D44" s="131">
        <v>2022</v>
      </c>
      <c r="E44" s="131" t="s">
        <v>579</v>
      </c>
      <c r="F44" s="131" t="s">
        <v>2872</v>
      </c>
      <c r="G44" s="131" t="s">
        <v>2875</v>
      </c>
      <c r="H44" s="131" t="s">
        <v>2876</v>
      </c>
      <c r="I44" s="131" t="s">
        <v>975</v>
      </c>
      <c r="J44" s="131">
        <v>25</v>
      </c>
      <c r="K44" s="131" t="s">
        <v>2385</v>
      </c>
      <c r="L44" s="131" t="s">
        <v>2385</v>
      </c>
      <c r="M44" s="131" t="s">
        <v>2385</v>
      </c>
      <c r="N44" s="131" t="s">
        <v>2385</v>
      </c>
      <c r="O44" s="131" t="s">
        <v>57</v>
      </c>
      <c r="P44" s="131" t="s">
        <v>57</v>
      </c>
      <c r="Q44" s="131" t="s">
        <v>57</v>
      </c>
      <c r="R44" s="131" t="s">
        <v>57</v>
      </c>
      <c r="S44" s="131" t="s">
        <v>2385</v>
      </c>
      <c r="T44" s="131" t="s">
        <v>57</v>
      </c>
      <c r="U44" s="131" t="s">
        <v>2385</v>
      </c>
      <c r="V44" s="131" t="s">
        <v>57</v>
      </c>
      <c r="W44" s="131" t="s">
        <v>2385</v>
      </c>
      <c r="X44" s="131" t="s">
        <v>57</v>
      </c>
      <c r="Y44" s="131" t="s">
        <v>2385</v>
      </c>
      <c r="Z44" s="131" t="s">
        <v>57</v>
      </c>
      <c r="AA44" s="131" t="s">
        <v>57</v>
      </c>
      <c r="AB44" s="131" t="s">
        <v>2385</v>
      </c>
      <c r="AC44" s="131" t="s">
        <v>57</v>
      </c>
      <c r="AD44" s="131" t="s">
        <v>2385</v>
      </c>
      <c r="AE44" s="131" t="s">
        <v>57</v>
      </c>
      <c r="AG44" s="131" t="s">
        <v>57</v>
      </c>
      <c r="AH44" s="131" t="s">
        <v>57</v>
      </c>
      <c r="AI44" s="131" t="s">
        <v>2385</v>
      </c>
      <c r="AJ44" s="131" t="s">
        <v>2385</v>
      </c>
      <c r="AK44" s="131" t="s">
        <v>2385</v>
      </c>
      <c r="AL44" s="131" t="s">
        <v>57</v>
      </c>
      <c r="AN44" s="131" t="s">
        <v>57</v>
      </c>
      <c r="AO44" s="131" t="s">
        <v>57</v>
      </c>
      <c r="AP44" s="131" t="s">
        <v>57</v>
      </c>
      <c r="AQ44" s="131" t="s">
        <v>57</v>
      </c>
      <c r="AR44" s="131" t="s">
        <v>57</v>
      </c>
    </row>
    <row r="45" spans="1:47">
      <c r="A45" s="131">
        <v>44</v>
      </c>
      <c r="B45" s="131" t="s">
        <v>2611</v>
      </c>
      <c r="C45" s="131" t="s">
        <v>1382</v>
      </c>
      <c r="D45" s="131">
        <v>2022</v>
      </c>
      <c r="E45" s="131" t="s">
        <v>579</v>
      </c>
      <c r="F45" s="131" t="s">
        <v>2877</v>
      </c>
      <c r="G45" s="131" t="s">
        <v>2878</v>
      </c>
      <c r="H45" s="131" t="s">
        <v>2879</v>
      </c>
      <c r="I45" s="131" t="s">
        <v>975</v>
      </c>
      <c r="J45" s="131">
        <v>25</v>
      </c>
      <c r="K45" s="131" t="s">
        <v>2385</v>
      </c>
      <c r="L45" s="131" t="s">
        <v>2385</v>
      </c>
      <c r="M45" s="131" t="s">
        <v>2385</v>
      </c>
      <c r="N45" s="131" t="s">
        <v>2385</v>
      </c>
      <c r="O45" s="131" t="s">
        <v>57</v>
      </c>
      <c r="P45" s="131" t="s">
        <v>57</v>
      </c>
      <c r="Q45" s="131" t="s">
        <v>57</v>
      </c>
      <c r="R45" s="131" t="s">
        <v>57</v>
      </c>
      <c r="S45" s="131" t="s">
        <v>2385</v>
      </c>
      <c r="T45" s="131" t="s">
        <v>57</v>
      </c>
      <c r="U45" s="131" t="s">
        <v>2385</v>
      </c>
      <c r="V45" s="131" t="s">
        <v>57</v>
      </c>
      <c r="W45" s="131" t="s">
        <v>2385</v>
      </c>
      <c r="X45" s="131" t="s">
        <v>57</v>
      </c>
      <c r="Y45" s="131" t="s">
        <v>2385</v>
      </c>
      <c r="Z45" s="131" t="s">
        <v>57</v>
      </c>
      <c r="AA45" s="131" t="s">
        <v>57</v>
      </c>
      <c r="AB45" s="131" t="s">
        <v>2385</v>
      </c>
      <c r="AC45" s="131" t="s">
        <v>57</v>
      </c>
      <c r="AD45" s="131" t="s">
        <v>2385</v>
      </c>
      <c r="AE45" s="131" t="s">
        <v>57</v>
      </c>
      <c r="AG45" s="131" t="s">
        <v>57</v>
      </c>
      <c r="AH45" s="131" t="s">
        <v>57</v>
      </c>
      <c r="AI45" s="131" t="s">
        <v>2385</v>
      </c>
      <c r="AJ45" s="131" t="s">
        <v>2385</v>
      </c>
      <c r="AK45" s="131" t="s">
        <v>2385</v>
      </c>
      <c r="AL45" s="131" t="s">
        <v>57</v>
      </c>
      <c r="AN45" s="131" t="s">
        <v>57</v>
      </c>
      <c r="AO45" s="131" t="s">
        <v>57</v>
      </c>
      <c r="AP45" s="131" t="s">
        <v>57</v>
      </c>
      <c r="AQ45" s="131" t="s">
        <v>57</v>
      </c>
      <c r="AR45" s="131" t="s">
        <v>57</v>
      </c>
    </row>
    <row r="46" spans="1:47">
      <c r="A46" s="131">
        <v>45</v>
      </c>
      <c r="B46" s="131" t="s">
        <v>2611</v>
      </c>
      <c r="C46" s="131" t="s">
        <v>1382</v>
      </c>
      <c r="D46" s="131">
        <v>2022</v>
      </c>
      <c r="E46" s="131" t="s">
        <v>579</v>
      </c>
      <c r="F46" s="131" t="s">
        <v>2880</v>
      </c>
      <c r="G46" s="131" t="s">
        <v>2881</v>
      </c>
      <c r="H46" s="131" t="s">
        <v>2882</v>
      </c>
      <c r="I46" s="131" t="s">
        <v>975</v>
      </c>
      <c r="J46" s="131">
        <v>25</v>
      </c>
      <c r="K46" s="131" t="s">
        <v>2385</v>
      </c>
      <c r="L46" s="131" t="s">
        <v>2385</v>
      </c>
      <c r="M46" s="131" t="s">
        <v>2385</v>
      </c>
      <c r="N46" s="131" t="s">
        <v>2385</v>
      </c>
      <c r="O46" s="131" t="s">
        <v>57</v>
      </c>
      <c r="P46" s="131" t="s">
        <v>57</v>
      </c>
      <c r="Q46" s="131" t="s">
        <v>57</v>
      </c>
      <c r="R46" s="131" t="s">
        <v>57</v>
      </c>
      <c r="S46" s="131" t="s">
        <v>2385</v>
      </c>
      <c r="T46" s="131" t="s">
        <v>57</v>
      </c>
      <c r="U46" s="131" t="s">
        <v>2385</v>
      </c>
      <c r="V46" s="131" t="s">
        <v>57</v>
      </c>
      <c r="W46" s="131" t="s">
        <v>2385</v>
      </c>
      <c r="X46" s="131" t="s">
        <v>57</v>
      </c>
      <c r="Y46" s="131" t="s">
        <v>2385</v>
      </c>
      <c r="Z46" s="131" t="s">
        <v>57</v>
      </c>
      <c r="AA46" s="131" t="s">
        <v>57</v>
      </c>
      <c r="AB46" s="131" t="s">
        <v>2385</v>
      </c>
      <c r="AC46" s="131" t="s">
        <v>57</v>
      </c>
      <c r="AD46" s="131" t="s">
        <v>2385</v>
      </c>
      <c r="AE46" s="131" t="s">
        <v>57</v>
      </c>
      <c r="AG46" s="131" t="s">
        <v>57</v>
      </c>
      <c r="AH46" s="131" t="s">
        <v>57</v>
      </c>
      <c r="AI46" s="131" t="s">
        <v>2385</v>
      </c>
      <c r="AJ46" s="131" t="s">
        <v>2385</v>
      </c>
      <c r="AK46" s="131" t="s">
        <v>2385</v>
      </c>
      <c r="AL46" s="131" t="s">
        <v>57</v>
      </c>
      <c r="AN46" s="131" t="s">
        <v>57</v>
      </c>
      <c r="AO46" s="131" t="s">
        <v>57</v>
      </c>
      <c r="AP46" s="131" t="s">
        <v>57</v>
      </c>
      <c r="AQ46" s="131" t="s">
        <v>57</v>
      </c>
      <c r="AR46" s="131" t="s">
        <v>57</v>
      </c>
    </row>
    <row r="47" spans="1:47">
      <c r="A47" s="131">
        <v>46</v>
      </c>
      <c r="B47" s="131" t="s">
        <v>2611</v>
      </c>
      <c r="C47" s="131" t="s">
        <v>1382</v>
      </c>
      <c r="D47" s="131">
        <v>2022</v>
      </c>
      <c r="E47" s="131" t="s">
        <v>579</v>
      </c>
      <c r="F47" s="131" t="s">
        <v>2883</v>
      </c>
      <c r="G47" s="131" t="s">
        <v>2884</v>
      </c>
      <c r="H47" s="131" t="s">
        <v>2885</v>
      </c>
      <c r="I47" s="131" t="s">
        <v>975</v>
      </c>
      <c r="J47" s="131">
        <v>25</v>
      </c>
      <c r="K47" s="131" t="s">
        <v>2385</v>
      </c>
      <c r="L47" s="131" t="s">
        <v>2385</v>
      </c>
      <c r="M47" s="131" t="s">
        <v>2385</v>
      </c>
      <c r="N47" s="131" t="s">
        <v>2385</v>
      </c>
      <c r="O47" s="131" t="s">
        <v>57</v>
      </c>
      <c r="P47" s="131" t="s">
        <v>57</v>
      </c>
      <c r="Q47" s="131" t="s">
        <v>57</v>
      </c>
      <c r="R47" s="131" t="s">
        <v>57</v>
      </c>
      <c r="S47" s="131" t="s">
        <v>2385</v>
      </c>
      <c r="T47" s="131" t="s">
        <v>57</v>
      </c>
      <c r="U47" s="131" t="s">
        <v>2385</v>
      </c>
      <c r="V47" s="131" t="s">
        <v>57</v>
      </c>
      <c r="W47" s="131" t="s">
        <v>2385</v>
      </c>
      <c r="X47" s="131" t="s">
        <v>57</v>
      </c>
      <c r="Y47" s="131" t="s">
        <v>2385</v>
      </c>
      <c r="Z47" s="131" t="s">
        <v>57</v>
      </c>
      <c r="AA47" s="131" t="s">
        <v>57</v>
      </c>
      <c r="AB47" s="131" t="s">
        <v>2385</v>
      </c>
      <c r="AC47" s="131" t="s">
        <v>57</v>
      </c>
      <c r="AD47" s="131" t="s">
        <v>2385</v>
      </c>
      <c r="AE47" s="131" t="s">
        <v>57</v>
      </c>
      <c r="AG47" s="131" t="s">
        <v>57</v>
      </c>
      <c r="AH47" s="131" t="s">
        <v>57</v>
      </c>
      <c r="AI47" s="131" t="s">
        <v>2385</v>
      </c>
      <c r="AJ47" s="131" t="s">
        <v>2385</v>
      </c>
      <c r="AK47" s="131" t="s">
        <v>2385</v>
      </c>
      <c r="AL47" s="131" t="s">
        <v>57</v>
      </c>
      <c r="AN47" s="131" t="s">
        <v>57</v>
      </c>
      <c r="AO47" s="131" t="s">
        <v>57</v>
      </c>
      <c r="AP47" s="131" t="s">
        <v>57</v>
      </c>
      <c r="AQ47" s="131" t="s">
        <v>57</v>
      </c>
      <c r="AR47" s="131" t="s">
        <v>57</v>
      </c>
    </row>
    <row r="48" spans="1:47">
      <c r="A48" s="131">
        <v>47</v>
      </c>
      <c r="B48" s="131" t="s">
        <v>2611</v>
      </c>
      <c r="C48" s="131" t="s">
        <v>1382</v>
      </c>
      <c r="D48" s="131">
        <v>2022</v>
      </c>
      <c r="E48" s="131" t="s">
        <v>579</v>
      </c>
      <c r="F48" s="131" t="s">
        <v>2886</v>
      </c>
      <c r="G48" s="131" t="s">
        <v>2887</v>
      </c>
      <c r="H48" s="131" t="s">
        <v>2888</v>
      </c>
      <c r="I48" s="131" t="s">
        <v>929</v>
      </c>
      <c r="J48" s="131">
        <v>3</v>
      </c>
      <c r="K48" s="131" t="s">
        <v>56</v>
      </c>
      <c r="L48" s="131" t="s">
        <v>56</v>
      </c>
      <c r="M48" s="131" t="s">
        <v>2385</v>
      </c>
      <c r="N48" s="131" t="s">
        <v>2385</v>
      </c>
      <c r="O48" s="131" t="s">
        <v>57</v>
      </c>
      <c r="P48" s="131" t="s">
        <v>57</v>
      </c>
      <c r="Q48" s="131" t="s">
        <v>57</v>
      </c>
      <c r="R48" s="131" t="s">
        <v>57</v>
      </c>
      <c r="S48" s="131" t="s">
        <v>2385</v>
      </c>
      <c r="T48" s="131" t="s">
        <v>57</v>
      </c>
      <c r="U48" s="131" t="s">
        <v>2385</v>
      </c>
      <c r="V48" s="131" t="s">
        <v>57</v>
      </c>
      <c r="W48" s="131" t="s">
        <v>2385</v>
      </c>
      <c r="X48" s="131" t="s">
        <v>57</v>
      </c>
      <c r="Y48" s="131" t="s">
        <v>2385</v>
      </c>
      <c r="Z48" s="131" t="s">
        <v>57</v>
      </c>
      <c r="AA48" s="131" t="s">
        <v>57</v>
      </c>
      <c r="AB48" s="131" t="s">
        <v>2385</v>
      </c>
      <c r="AC48" s="131" t="s">
        <v>57</v>
      </c>
      <c r="AD48" s="131" t="s">
        <v>2385</v>
      </c>
      <c r="AE48" s="131" t="s">
        <v>57</v>
      </c>
      <c r="AG48" s="131" t="s">
        <v>57</v>
      </c>
      <c r="AH48" s="131" t="s">
        <v>57</v>
      </c>
      <c r="AI48" s="131" t="s">
        <v>2385</v>
      </c>
      <c r="AJ48" s="131" t="s">
        <v>2385</v>
      </c>
      <c r="AK48" s="131" t="s">
        <v>2385</v>
      </c>
      <c r="AL48" s="131" t="s">
        <v>57</v>
      </c>
      <c r="AM48" s="171" t="str">
        <f>IF(OR($AK48="No",$AK48="NA"),"NA","à Remplir")</f>
        <v>NA</v>
      </c>
      <c r="AN48" s="162" t="s">
        <v>57</v>
      </c>
      <c r="AO48" s="162" t="s">
        <v>2889</v>
      </c>
      <c r="AP48" s="162" t="s">
        <v>1575</v>
      </c>
      <c r="AQ48" s="131">
        <v>309</v>
      </c>
      <c r="AR48" s="131" t="s">
        <v>57</v>
      </c>
    </row>
    <row r="49" spans="1:44">
      <c r="A49" s="131">
        <v>48</v>
      </c>
      <c r="B49" s="131" t="s">
        <v>2611</v>
      </c>
      <c r="C49" s="131" t="s">
        <v>1382</v>
      </c>
      <c r="D49" s="131">
        <v>2022</v>
      </c>
      <c r="E49" s="131" t="s">
        <v>579</v>
      </c>
      <c r="F49" s="131" t="s">
        <v>2890</v>
      </c>
      <c r="G49" s="131" t="s">
        <v>2891</v>
      </c>
      <c r="H49" s="131" t="s">
        <v>2892</v>
      </c>
      <c r="I49" s="131" t="s">
        <v>975</v>
      </c>
      <c r="J49" s="131">
        <v>6</v>
      </c>
      <c r="K49" s="131" t="s">
        <v>2385</v>
      </c>
      <c r="L49" s="131" t="s">
        <v>2385</v>
      </c>
      <c r="M49" s="131" t="s">
        <v>2385</v>
      </c>
      <c r="N49" s="131" t="s">
        <v>2385</v>
      </c>
      <c r="O49" s="131" t="s">
        <v>57</v>
      </c>
      <c r="P49" s="131" t="s">
        <v>57</v>
      </c>
      <c r="Q49" s="131" t="s">
        <v>57</v>
      </c>
      <c r="R49" s="131" t="s">
        <v>57</v>
      </c>
      <c r="S49" s="131" t="s">
        <v>2385</v>
      </c>
      <c r="T49" s="131" t="s">
        <v>57</v>
      </c>
      <c r="U49" s="131" t="s">
        <v>2385</v>
      </c>
      <c r="V49" s="131" t="s">
        <v>57</v>
      </c>
      <c r="W49" s="131" t="s">
        <v>2385</v>
      </c>
      <c r="X49" s="131" t="s">
        <v>57</v>
      </c>
      <c r="Y49" s="131" t="s">
        <v>2385</v>
      </c>
      <c r="Z49" s="131" t="s">
        <v>57</v>
      </c>
      <c r="AA49" s="131" t="s">
        <v>57</v>
      </c>
      <c r="AB49" s="131" t="s">
        <v>2385</v>
      </c>
      <c r="AC49" s="131" t="s">
        <v>57</v>
      </c>
      <c r="AD49" s="131" t="s">
        <v>2385</v>
      </c>
      <c r="AE49" s="131" t="s">
        <v>57</v>
      </c>
      <c r="AG49" s="131" t="s">
        <v>57</v>
      </c>
      <c r="AH49" s="131" t="s">
        <v>57</v>
      </c>
      <c r="AI49" s="131" t="s">
        <v>2385</v>
      </c>
      <c r="AJ49" s="131" t="s">
        <v>2385</v>
      </c>
      <c r="AK49" s="131" t="s">
        <v>2385</v>
      </c>
      <c r="AL49" s="131" t="s">
        <v>57</v>
      </c>
      <c r="AN49" s="131" t="s">
        <v>57</v>
      </c>
      <c r="AO49" s="131" t="s">
        <v>57</v>
      </c>
      <c r="AP49" s="131" t="s">
        <v>57</v>
      </c>
      <c r="AQ49" s="131" t="s">
        <v>57</v>
      </c>
      <c r="AR49" s="131" t="s">
        <v>57</v>
      </c>
    </row>
    <row r="50" spans="1:44">
      <c r="A50" s="131">
        <v>49</v>
      </c>
      <c r="B50" s="131" t="s">
        <v>2611</v>
      </c>
      <c r="C50" s="131" t="s">
        <v>1382</v>
      </c>
      <c r="D50" s="131">
        <v>2022</v>
      </c>
      <c r="E50" s="131" t="s">
        <v>579</v>
      </c>
      <c r="F50" s="131" t="s">
        <v>2893</v>
      </c>
      <c r="G50" s="131" t="s">
        <v>2894</v>
      </c>
      <c r="H50" s="131" t="s">
        <v>2895</v>
      </c>
      <c r="I50" s="131" t="s">
        <v>929</v>
      </c>
      <c r="J50" s="131">
        <v>7</v>
      </c>
      <c r="K50" s="131" t="s">
        <v>56</v>
      </c>
      <c r="L50" s="131" t="s">
        <v>56</v>
      </c>
      <c r="M50" s="131" t="s">
        <v>2385</v>
      </c>
      <c r="N50" s="131" t="s">
        <v>2385</v>
      </c>
      <c r="O50" s="131" t="s">
        <v>57</v>
      </c>
      <c r="P50" s="131" t="s">
        <v>57</v>
      </c>
      <c r="Q50" s="131" t="s">
        <v>57</v>
      </c>
      <c r="R50" s="131" t="s">
        <v>57</v>
      </c>
      <c r="S50" s="131" t="s">
        <v>2385</v>
      </c>
      <c r="T50" s="131" t="s">
        <v>57</v>
      </c>
      <c r="U50" s="131" t="s">
        <v>2385</v>
      </c>
      <c r="V50" s="131" t="s">
        <v>57</v>
      </c>
      <c r="W50" s="131" t="s">
        <v>2385</v>
      </c>
      <c r="X50" s="131" t="s">
        <v>57</v>
      </c>
      <c r="Y50" s="131" t="s">
        <v>2385</v>
      </c>
      <c r="Z50" s="131" t="s">
        <v>57</v>
      </c>
      <c r="AA50" s="131" t="s">
        <v>57</v>
      </c>
      <c r="AB50" s="131" t="s">
        <v>2385</v>
      </c>
      <c r="AC50" s="131" t="s">
        <v>57</v>
      </c>
      <c r="AD50" s="131" t="s">
        <v>2385</v>
      </c>
      <c r="AE50" s="131" t="s">
        <v>57</v>
      </c>
      <c r="AG50" s="131" t="s">
        <v>57</v>
      </c>
      <c r="AH50" s="131" t="s">
        <v>57</v>
      </c>
      <c r="AI50" s="131" t="s">
        <v>2385</v>
      </c>
      <c r="AJ50" s="131" t="s">
        <v>2385</v>
      </c>
      <c r="AK50" s="131" t="s">
        <v>2385</v>
      </c>
      <c r="AL50" s="131" t="s">
        <v>57</v>
      </c>
      <c r="AM50" s="171" t="str">
        <f>IF(OR($AK50="No",$AK50="NA"),"NA","à Remplir")</f>
        <v>NA</v>
      </c>
      <c r="AN50" s="162" t="s">
        <v>57</v>
      </c>
      <c r="AO50" s="162" t="s">
        <v>2896</v>
      </c>
      <c r="AP50" s="164">
        <v>44418</v>
      </c>
      <c r="AQ50" s="131">
        <v>313</v>
      </c>
      <c r="AR50" s="131" t="s">
        <v>57</v>
      </c>
    </row>
    <row r="51" spans="1:44">
      <c r="A51" s="131">
        <v>50</v>
      </c>
      <c r="B51" s="131" t="s">
        <v>2611</v>
      </c>
      <c r="C51" s="131" t="s">
        <v>1382</v>
      </c>
      <c r="D51" s="131">
        <v>2022</v>
      </c>
      <c r="E51" s="131" t="s">
        <v>579</v>
      </c>
      <c r="F51" s="131" t="s">
        <v>2897</v>
      </c>
      <c r="G51" s="131" t="s">
        <v>2898</v>
      </c>
      <c r="H51" s="131" t="s">
        <v>2899</v>
      </c>
      <c r="I51" s="131" t="s">
        <v>2599</v>
      </c>
      <c r="J51" s="131">
        <v>7</v>
      </c>
      <c r="K51" s="131" t="s">
        <v>2385</v>
      </c>
      <c r="L51" s="131" t="s">
        <v>2385</v>
      </c>
      <c r="M51" s="131" t="s">
        <v>2385</v>
      </c>
      <c r="N51" s="131" t="s">
        <v>2385</v>
      </c>
      <c r="O51" s="131" t="s">
        <v>57</v>
      </c>
      <c r="P51" s="131" t="s">
        <v>57</v>
      </c>
      <c r="Q51" s="131" t="s">
        <v>57</v>
      </c>
      <c r="R51" s="131" t="s">
        <v>57</v>
      </c>
      <c r="S51" s="131" t="s">
        <v>2385</v>
      </c>
      <c r="T51" s="131" t="s">
        <v>57</v>
      </c>
      <c r="U51" s="131" t="s">
        <v>2385</v>
      </c>
      <c r="V51" s="131" t="s">
        <v>57</v>
      </c>
      <c r="W51" s="131" t="s">
        <v>2385</v>
      </c>
      <c r="X51" s="131" t="s">
        <v>57</v>
      </c>
      <c r="Y51" s="131" t="s">
        <v>2385</v>
      </c>
      <c r="Z51" s="131" t="s">
        <v>57</v>
      </c>
      <c r="AA51" s="131" t="s">
        <v>57</v>
      </c>
      <c r="AB51" s="131" t="s">
        <v>2385</v>
      </c>
      <c r="AC51" s="131" t="s">
        <v>57</v>
      </c>
      <c r="AD51" s="131" t="s">
        <v>2385</v>
      </c>
      <c r="AE51" s="131" t="s">
        <v>57</v>
      </c>
      <c r="AG51" s="131" t="s">
        <v>57</v>
      </c>
      <c r="AH51" s="131" t="s">
        <v>57</v>
      </c>
      <c r="AI51" s="131" t="s">
        <v>2385</v>
      </c>
      <c r="AJ51" s="131" t="s">
        <v>2385</v>
      </c>
      <c r="AK51" s="131" t="s">
        <v>2385</v>
      </c>
      <c r="AL51" s="131" t="s">
        <v>57</v>
      </c>
      <c r="AM51" s="171" t="s">
        <v>57</v>
      </c>
      <c r="AN51" s="131" t="s">
        <v>57</v>
      </c>
      <c r="AO51" s="131" t="s">
        <v>2900</v>
      </c>
      <c r="AP51" s="136">
        <v>44419</v>
      </c>
      <c r="AQ51" s="131">
        <v>143</v>
      </c>
      <c r="AR51" s="131" t="s">
        <v>57</v>
      </c>
    </row>
    <row r="52" spans="1:44">
      <c r="A52" s="131">
        <v>51</v>
      </c>
      <c r="B52" s="131" t="s">
        <v>2611</v>
      </c>
      <c r="C52" s="131" t="s">
        <v>1382</v>
      </c>
      <c r="D52" s="131">
        <v>2022</v>
      </c>
      <c r="E52" s="131" t="s">
        <v>579</v>
      </c>
      <c r="F52" s="131" t="s">
        <v>2901</v>
      </c>
      <c r="G52" s="131" t="s">
        <v>2902</v>
      </c>
      <c r="H52" s="131" t="s">
        <v>2903</v>
      </c>
      <c r="I52" s="131" t="s">
        <v>975</v>
      </c>
      <c r="J52" s="131">
        <v>11</v>
      </c>
      <c r="K52" s="131" t="s">
        <v>2385</v>
      </c>
      <c r="L52" s="131" t="s">
        <v>2385</v>
      </c>
      <c r="M52" s="131" t="s">
        <v>2385</v>
      </c>
      <c r="N52" s="131" t="s">
        <v>2385</v>
      </c>
      <c r="O52" s="131" t="s">
        <v>57</v>
      </c>
      <c r="P52" s="131" t="s">
        <v>57</v>
      </c>
      <c r="Q52" s="131" t="s">
        <v>57</v>
      </c>
      <c r="R52" s="131" t="s">
        <v>57</v>
      </c>
      <c r="S52" s="131" t="s">
        <v>2385</v>
      </c>
      <c r="T52" s="131" t="s">
        <v>57</v>
      </c>
      <c r="U52" s="131" t="s">
        <v>2385</v>
      </c>
      <c r="V52" s="131" t="s">
        <v>57</v>
      </c>
      <c r="W52" s="131" t="s">
        <v>2385</v>
      </c>
      <c r="X52" s="131" t="s">
        <v>57</v>
      </c>
      <c r="Y52" s="131" t="s">
        <v>2385</v>
      </c>
      <c r="Z52" s="131" t="s">
        <v>57</v>
      </c>
      <c r="AA52" s="131" t="s">
        <v>57</v>
      </c>
      <c r="AB52" s="131" t="s">
        <v>2385</v>
      </c>
      <c r="AC52" s="131" t="s">
        <v>57</v>
      </c>
      <c r="AD52" s="131" t="s">
        <v>2385</v>
      </c>
      <c r="AE52" s="131" t="s">
        <v>57</v>
      </c>
      <c r="AG52" s="131" t="s">
        <v>57</v>
      </c>
      <c r="AH52" s="131" t="s">
        <v>57</v>
      </c>
      <c r="AI52" s="131" t="s">
        <v>2385</v>
      </c>
      <c r="AJ52" s="131" t="s">
        <v>2385</v>
      </c>
      <c r="AK52" s="131" t="s">
        <v>2385</v>
      </c>
      <c r="AL52" s="131" t="s">
        <v>57</v>
      </c>
      <c r="AN52" s="131" t="s">
        <v>57</v>
      </c>
      <c r="AO52" s="131" t="s">
        <v>57</v>
      </c>
      <c r="AP52" s="131" t="s">
        <v>57</v>
      </c>
      <c r="AQ52" s="131" t="s">
        <v>57</v>
      </c>
      <c r="AR52" s="131" t="s">
        <v>57</v>
      </c>
    </row>
    <row r="53" spans="1:44">
      <c r="A53" s="131">
        <v>52</v>
      </c>
      <c r="B53" s="131" t="s">
        <v>2611</v>
      </c>
      <c r="C53" s="131" t="s">
        <v>1382</v>
      </c>
      <c r="D53" s="131">
        <v>2022</v>
      </c>
      <c r="E53" s="131" t="s">
        <v>579</v>
      </c>
      <c r="F53" s="131" t="s">
        <v>2904</v>
      </c>
      <c r="G53" s="131" t="s">
        <v>2905</v>
      </c>
      <c r="H53" s="131" t="s">
        <v>2906</v>
      </c>
      <c r="I53" s="131" t="s">
        <v>975</v>
      </c>
      <c r="J53" s="131">
        <v>15</v>
      </c>
      <c r="K53" s="131" t="s">
        <v>2385</v>
      </c>
      <c r="L53" s="131" t="s">
        <v>2385</v>
      </c>
      <c r="M53" s="131" t="s">
        <v>2385</v>
      </c>
      <c r="N53" s="131" t="s">
        <v>2385</v>
      </c>
      <c r="O53" s="131" t="s">
        <v>57</v>
      </c>
      <c r="P53" s="131" t="s">
        <v>57</v>
      </c>
      <c r="Q53" s="131" t="s">
        <v>57</v>
      </c>
      <c r="R53" s="131" t="s">
        <v>57</v>
      </c>
      <c r="S53" s="131" t="s">
        <v>2385</v>
      </c>
      <c r="T53" s="131" t="s">
        <v>57</v>
      </c>
      <c r="U53" s="131" t="s">
        <v>2385</v>
      </c>
      <c r="V53" s="131" t="s">
        <v>57</v>
      </c>
      <c r="W53" s="131" t="s">
        <v>2385</v>
      </c>
      <c r="X53" s="131" t="s">
        <v>57</v>
      </c>
      <c r="Y53" s="131" t="s">
        <v>2385</v>
      </c>
      <c r="Z53" s="131" t="s">
        <v>57</v>
      </c>
      <c r="AA53" s="131" t="s">
        <v>57</v>
      </c>
      <c r="AB53" s="131" t="s">
        <v>2385</v>
      </c>
      <c r="AC53" s="131" t="s">
        <v>57</v>
      </c>
      <c r="AD53" s="131" t="s">
        <v>2385</v>
      </c>
      <c r="AE53" s="131" t="s">
        <v>57</v>
      </c>
      <c r="AG53" s="131" t="s">
        <v>57</v>
      </c>
      <c r="AH53" s="131" t="s">
        <v>57</v>
      </c>
      <c r="AI53" s="131" t="s">
        <v>2385</v>
      </c>
      <c r="AJ53" s="131" t="s">
        <v>2385</v>
      </c>
      <c r="AK53" s="131" t="s">
        <v>2385</v>
      </c>
      <c r="AL53" s="131" t="s">
        <v>57</v>
      </c>
      <c r="AN53" s="131" t="s">
        <v>57</v>
      </c>
      <c r="AO53" s="131" t="s">
        <v>57</v>
      </c>
      <c r="AP53" s="131" t="s">
        <v>57</v>
      </c>
      <c r="AQ53" s="131" t="s">
        <v>57</v>
      </c>
      <c r="AR53" s="131" t="s">
        <v>57</v>
      </c>
    </row>
    <row r="54" spans="1:44">
      <c r="A54" s="131">
        <v>53</v>
      </c>
      <c r="B54" s="131" t="s">
        <v>2611</v>
      </c>
      <c r="C54" s="131" t="s">
        <v>1382</v>
      </c>
      <c r="D54" s="131">
        <v>2022</v>
      </c>
      <c r="E54" s="131" t="s">
        <v>579</v>
      </c>
      <c r="F54" s="131" t="s">
        <v>2907</v>
      </c>
      <c r="G54" s="131" t="s">
        <v>2908</v>
      </c>
      <c r="H54" s="131" t="s">
        <v>2909</v>
      </c>
      <c r="I54" s="131" t="s">
        <v>975</v>
      </c>
      <c r="J54" s="131">
        <v>21</v>
      </c>
      <c r="K54" s="131" t="s">
        <v>2385</v>
      </c>
      <c r="L54" s="131" t="s">
        <v>2385</v>
      </c>
      <c r="M54" s="131" t="s">
        <v>2385</v>
      </c>
      <c r="N54" s="131" t="s">
        <v>2385</v>
      </c>
      <c r="O54" s="131" t="s">
        <v>57</v>
      </c>
      <c r="P54" s="131" t="s">
        <v>57</v>
      </c>
      <c r="Q54" s="131" t="s">
        <v>57</v>
      </c>
      <c r="R54" s="131" t="s">
        <v>57</v>
      </c>
      <c r="S54" s="131" t="s">
        <v>2385</v>
      </c>
      <c r="T54" s="131" t="s">
        <v>57</v>
      </c>
      <c r="U54" s="131" t="s">
        <v>2385</v>
      </c>
      <c r="V54" s="131" t="s">
        <v>57</v>
      </c>
      <c r="W54" s="131" t="s">
        <v>2385</v>
      </c>
      <c r="X54" s="131" t="s">
        <v>57</v>
      </c>
      <c r="Y54" s="131" t="s">
        <v>2385</v>
      </c>
      <c r="Z54" s="131" t="s">
        <v>57</v>
      </c>
      <c r="AA54" s="131" t="s">
        <v>57</v>
      </c>
      <c r="AB54" s="131" t="s">
        <v>2385</v>
      </c>
      <c r="AC54" s="131" t="s">
        <v>57</v>
      </c>
      <c r="AD54" s="131" t="s">
        <v>2385</v>
      </c>
      <c r="AE54" s="131" t="s">
        <v>57</v>
      </c>
      <c r="AG54" s="131" t="s">
        <v>57</v>
      </c>
      <c r="AH54" s="131" t="s">
        <v>57</v>
      </c>
      <c r="AI54" s="131" t="s">
        <v>2385</v>
      </c>
      <c r="AJ54" s="131" t="s">
        <v>2385</v>
      </c>
      <c r="AK54" s="131" t="s">
        <v>2385</v>
      </c>
      <c r="AL54" s="131" t="s">
        <v>57</v>
      </c>
      <c r="AN54" s="131" t="s">
        <v>57</v>
      </c>
      <c r="AO54" s="131" t="s">
        <v>57</v>
      </c>
      <c r="AP54" s="131" t="s">
        <v>57</v>
      </c>
      <c r="AQ54" s="131" t="s">
        <v>57</v>
      </c>
      <c r="AR54" s="131" t="s">
        <v>57</v>
      </c>
    </row>
    <row r="55" spans="1:44">
      <c r="A55" s="131">
        <v>54</v>
      </c>
      <c r="B55" s="131" t="s">
        <v>2611</v>
      </c>
      <c r="C55" s="131" t="s">
        <v>1382</v>
      </c>
      <c r="D55" s="131">
        <v>2022</v>
      </c>
      <c r="E55" s="131" t="s">
        <v>579</v>
      </c>
      <c r="F55" s="131" t="s">
        <v>2910</v>
      </c>
      <c r="G55" s="131" t="s">
        <v>2911</v>
      </c>
      <c r="H55" s="131" t="s">
        <v>2912</v>
      </c>
      <c r="I55" s="131" t="s">
        <v>4421</v>
      </c>
      <c r="J55" s="131">
        <v>25</v>
      </c>
      <c r="K55" s="131" t="s">
        <v>2385</v>
      </c>
      <c r="L55" s="131" t="s">
        <v>2385</v>
      </c>
      <c r="M55" s="131" t="s">
        <v>2385</v>
      </c>
      <c r="N55" s="131" t="s">
        <v>2385</v>
      </c>
      <c r="O55" s="131" t="s">
        <v>57</v>
      </c>
      <c r="P55" s="131" t="s">
        <v>57</v>
      </c>
      <c r="Q55" s="131" t="s">
        <v>57</v>
      </c>
      <c r="R55" s="131" t="s">
        <v>57</v>
      </c>
      <c r="S55" s="131" t="s">
        <v>2385</v>
      </c>
      <c r="T55" s="131" t="s">
        <v>57</v>
      </c>
      <c r="U55" s="131" t="s">
        <v>2385</v>
      </c>
      <c r="V55" s="131" t="s">
        <v>57</v>
      </c>
      <c r="W55" s="131" t="s">
        <v>2385</v>
      </c>
      <c r="X55" s="131" t="s">
        <v>57</v>
      </c>
      <c r="Y55" s="131" t="s">
        <v>2385</v>
      </c>
      <c r="Z55" s="131" t="s">
        <v>57</v>
      </c>
      <c r="AA55" s="131" t="s">
        <v>57</v>
      </c>
      <c r="AB55" s="131" t="s">
        <v>2385</v>
      </c>
      <c r="AC55" s="131" t="s">
        <v>57</v>
      </c>
      <c r="AD55" s="131" t="s">
        <v>2385</v>
      </c>
      <c r="AE55" s="131" t="s">
        <v>57</v>
      </c>
      <c r="AG55" s="131" t="s">
        <v>57</v>
      </c>
      <c r="AH55" s="131" t="s">
        <v>57</v>
      </c>
      <c r="AI55" s="131" t="s">
        <v>2385</v>
      </c>
      <c r="AJ55" s="131" t="s">
        <v>2385</v>
      </c>
      <c r="AK55" s="131" t="s">
        <v>2385</v>
      </c>
      <c r="AL55" s="131" t="s">
        <v>57</v>
      </c>
      <c r="AN55" s="131" t="s">
        <v>57</v>
      </c>
      <c r="AO55" s="131" t="s">
        <v>57</v>
      </c>
      <c r="AP55" s="131" t="s">
        <v>57</v>
      </c>
      <c r="AQ55" s="131" t="s">
        <v>57</v>
      </c>
      <c r="AR55" s="131" t="s">
        <v>57</v>
      </c>
    </row>
    <row r="56" spans="1:44">
      <c r="A56" s="131">
        <v>55</v>
      </c>
      <c r="B56" s="131" t="s">
        <v>2611</v>
      </c>
      <c r="C56" s="131" t="s">
        <v>1382</v>
      </c>
      <c r="D56" s="131">
        <v>2022</v>
      </c>
      <c r="E56" s="131" t="s">
        <v>579</v>
      </c>
      <c r="F56" s="131" t="s">
        <v>2913</v>
      </c>
      <c r="G56" s="131" t="s">
        <v>2914</v>
      </c>
      <c r="H56" s="131" t="s">
        <v>2915</v>
      </c>
      <c r="I56" s="131" t="s">
        <v>4421</v>
      </c>
      <c r="J56" s="131">
        <v>25</v>
      </c>
      <c r="K56" s="131" t="s">
        <v>2385</v>
      </c>
      <c r="L56" s="131" t="s">
        <v>2385</v>
      </c>
      <c r="M56" s="131" t="s">
        <v>2385</v>
      </c>
      <c r="N56" s="131" t="s">
        <v>2385</v>
      </c>
      <c r="O56" s="131" t="s">
        <v>57</v>
      </c>
      <c r="P56" s="131" t="s">
        <v>57</v>
      </c>
      <c r="Q56" s="131" t="s">
        <v>57</v>
      </c>
      <c r="R56" s="131" t="s">
        <v>57</v>
      </c>
      <c r="S56" s="131" t="s">
        <v>2385</v>
      </c>
      <c r="T56" s="131" t="s">
        <v>57</v>
      </c>
      <c r="U56" s="131" t="s">
        <v>2385</v>
      </c>
      <c r="V56" s="131" t="s">
        <v>57</v>
      </c>
      <c r="W56" s="131" t="s">
        <v>2385</v>
      </c>
      <c r="X56" s="131" t="s">
        <v>57</v>
      </c>
      <c r="Y56" s="131" t="s">
        <v>2385</v>
      </c>
      <c r="Z56" s="131" t="s">
        <v>57</v>
      </c>
      <c r="AA56" s="131" t="s">
        <v>57</v>
      </c>
      <c r="AB56" s="131" t="s">
        <v>2385</v>
      </c>
      <c r="AC56" s="131" t="s">
        <v>57</v>
      </c>
      <c r="AD56" s="131" t="s">
        <v>2385</v>
      </c>
      <c r="AE56" s="131" t="s">
        <v>57</v>
      </c>
      <c r="AG56" s="131" t="s">
        <v>57</v>
      </c>
      <c r="AH56" s="131" t="s">
        <v>57</v>
      </c>
      <c r="AI56" s="131" t="s">
        <v>2385</v>
      </c>
      <c r="AJ56" s="131" t="s">
        <v>2385</v>
      </c>
      <c r="AK56" s="131" t="s">
        <v>2385</v>
      </c>
      <c r="AL56" s="131" t="s">
        <v>57</v>
      </c>
      <c r="AN56" s="131" t="s">
        <v>57</v>
      </c>
      <c r="AO56" s="131" t="s">
        <v>57</v>
      </c>
      <c r="AP56" s="131" t="s">
        <v>57</v>
      </c>
      <c r="AQ56" s="131" t="s">
        <v>57</v>
      </c>
      <c r="AR56" s="131" t="s">
        <v>57</v>
      </c>
    </row>
    <row r="57" spans="1:44">
      <c r="A57" s="131">
        <v>56</v>
      </c>
      <c r="B57" s="131" t="s">
        <v>2611</v>
      </c>
      <c r="C57" s="131" t="s">
        <v>1382</v>
      </c>
      <c r="D57" s="131">
        <v>2022</v>
      </c>
      <c r="E57" s="131" t="s">
        <v>579</v>
      </c>
      <c r="F57" s="131" t="s">
        <v>2916</v>
      </c>
      <c r="G57" s="131" t="s">
        <v>2917</v>
      </c>
      <c r="H57" s="131" t="s">
        <v>2918</v>
      </c>
      <c r="I57" s="131" t="s">
        <v>4421</v>
      </c>
      <c r="J57" s="131">
        <v>25</v>
      </c>
      <c r="K57" s="131" t="s">
        <v>2385</v>
      </c>
      <c r="L57" s="131" t="s">
        <v>2385</v>
      </c>
      <c r="M57" s="131" t="s">
        <v>2385</v>
      </c>
      <c r="N57" s="131" t="s">
        <v>2385</v>
      </c>
      <c r="O57" s="131" t="s">
        <v>57</v>
      </c>
      <c r="P57" s="131" t="s">
        <v>57</v>
      </c>
      <c r="Q57" s="131" t="s">
        <v>57</v>
      </c>
      <c r="R57" s="131" t="s">
        <v>57</v>
      </c>
      <c r="S57" s="131" t="s">
        <v>2385</v>
      </c>
      <c r="T57" s="131" t="s">
        <v>57</v>
      </c>
      <c r="U57" s="131" t="s">
        <v>2385</v>
      </c>
      <c r="V57" s="131" t="s">
        <v>57</v>
      </c>
      <c r="W57" s="131" t="s">
        <v>2385</v>
      </c>
      <c r="X57" s="131" t="s">
        <v>57</v>
      </c>
      <c r="Y57" s="131" t="s">
        <v>2385</v>
      </c>
      <c r="Z57" s="131" t="s">
        <v>57</v>
      </c>
      <c r="AA57" s="131" t="s">
        <v>57</v>
      </c>
      <c r="AB57" s="131" t="s">
        <v>2385</v>
      </c>
      <c r="AC57" s="131" t="s">
        <v>57</v>
      </c>
      <c r="AD57" s="131" t="s">
        <v>2385</v>
      </c>
      <c r="AE57" s="131" t="s">
        <v>57</v>
      </c>
      <c r="AG57" s="131" t="s">
        <v>57</v>
      </c>
      <c r="AH57" s="131" t="s">
        <v>57</v>
      </c>
      <c r="AI57" s="131" t="s">
        <v>2385</v>
      </c>
      <c r="AJ57" s="131" t="s">
        <v>2385</v>
      </c>
      <c r="AK57" s="131" t="s">
        <v>2385</v>
      </c>
      <c r="AL57" s="131" t="s">
        <v>57</v>
      </c>
      <c r="AN57" s="131" t="s">
        <v>57</v>
      </c>
      <c r="AO57" s="131" t="s">
        <v>57</v>
      </c>
      <c r="AP57" s="131" t="s">
        <v>57</v>
      </c>
      <c r="AQ57" s="131" t="s">
        <v>57</v>
      </c>
      <c r="AR57" s="131" t="s">
        <v>57</v>
      </c>
    </row>
    <row r="58" spans="1:44">
      <c r="A58" s="131">
        <v>57</v>
      </c>
      <c r="B58" s="131" t="s">
        <v>2611</v>
      </c>
      <c r="C58" s="131" t="s">
        <v>1382</v>
      </c>
      <c r="D58" s="131">
        <v>2022</v>
      </c>
      <c r="E58" s="131" t="s">
        <v>579</v>
      </c>
      <c r="F58" s="131" t="s">
        <v>2919</v>
      </c>
      <c r="G58" s="131" t="s">
        <v>2920</v>
      </c>
      <c r="H58" s="131" t="s">
        <v>2921</v>
      </c>
      <c r="I58" s="131" t="s">
        <v>4421</v>
      </c>
      <c r="J58" s="131">
        <v>25</v>
      </c>
      <c r="K58" s="131" t="s">
        <v>2385</v>
      </c>
      <c r="L58" s="131" t="s">
        <v>2385</v>
      </c>
      <c r="M58" s="131" t="s">
        <v>2385</v>
      </c>
      <c r="N58" s="131" t="s">
        <v>2385</v>
      </c>
      <c r="O58" s="131" t="s">
        <v>57</v>
      </c>
      <c r="P58" s="131" t="s">
        <v>57</v>
      </c>
      <c r="Q58" s="131" t="s">
        <v>57</v>
      </c>
      <c r="R58" s="131" t="s">
        <v>57</v>
      </c>
      <c r="S58" s="131" t="s">
        <v>2385</v>
      </c>
      <c r="T58" s="131" t="s">
        <v>57</v>
      </c>
      <c r="U58" s="131" t="s">
        <v>2385</v>
      </c>
      <c r="V58" s="131" t="s">
        <v>57</v>
      </c>
      <c r="W58" s="131" t="s">
        <v>2385</v>
      </c>
      <c r="X58" s="131" t="s">
        <v>57</v>
      </c>
      <c r="Y58" s="131" t="s">
        <v>2385</v>
      </c>
      <c r="Z58" s="131" t="s">
        <v>57</v>
      </c>
      <c r="AA58" s="131" t="s">
        <v>57</v>
      </c>
      <c r="AB58" s="131" t="s">
        <v>2385</v>
      </c>
      <c r="AC58" s="131" t="s">
        <v>57</v>
      </c>
      <c r="AD58" s="131" t="s">
        <v>2385</v>
      </c>
      <c r="AE58" s="131" t="s">
        <v>57</v>
      </c>
      <c r="AG58" s="131" t="s">
        <v>57</v>
      </c>
      <c r="AH58" s="131" t="s">
        <v>57</v>
      </c>
      <c r="AI58" s="131" t="s">
        <v>2385</v>
      </c>
      <c r="AJ58" s="131" t="s">
        <v>2385</v>
      </c>
      <c r="AK58" s="131" t="s">
        <v>2385</v>
      </c>
      <c r="AL58" s="131" t="s">
        <v>57</v>
      </c>
      <c r="AN58" s="131" t="s">
        <v>57</v>
      </c>
      <c r="AO58" s="131" t="s">
        <v>57</v>
      </c>
      <c r="AP58" s="131" t="s">
        <v>57</v>
      </c>
      <c r="AQ58" s="131" t="s">
        <v>57</v>
      </c>
      <c r="AR58" s="131" t="s">
        <v>57</v>
      </c>
    </row>
    <row r="59" spans="1:44">
      <c r="A59" s="131">
        <v>58</v>
      </c>
      <c r="B59" s="131" t="s">
        <v>2611</v>
      </c>
      <c r="C59" s="131" t="s">
        <v>1382</v>
      </c>
      <c r="D59" s="131">
        <v>2022</v>
      </c>
      <c r="E59" s="131" t="s">
        <v>579</v>
      </c>
      <c r="F59" s="131" t="s">
        <v>2922</v>
      </c>
      <c r="G59" s="131" t="s">
        <v>2923</v>
      </c>
      <c r="H59" s="131" t="s">
        <v>2924</v>
      </c>
      <c r="I59" s="131" t="s">
        <v>4421</v>
      </c>
      <c r="J59" s="131">
        <v>25</v>
      </c>
      <c r="K59" s="131" t="s">
        <v>2385</v>
      </c>
      <c r="L59" s="131" t="s">
        <v>2385</v>
      </c>
      <c r="M59" s="131" t="s">
        <v>2385</v>
      </c>
      <c r="N59" s="131" t="s">
        <v>2385</v>
      </c>
      <c r="O59" s="131" t="s">
        <v>57</v>
      </c>
      <c r="P59" s="131" t="s">
        <v>57</v>
      </c>
      <c r="Q59" s="131" t="s">
        <v>57</v>
      </c>
      <c r="R59" s="131" t="s">
        <v>57</v>
      </c>
      <c r="S59" s="131" t="s">
        <v>2385</v>
      </c>
      <c r="T59" s="131" t="s">
        <v>57</v>
      </c>
      <c r="U59" s="131" t="s">
        <v>2385</v>
      </c>
      <c r="V59" s="131" t="s">
        <v>57</v>
      </c>
      <c r="W59" s="131" t="s">
        <v>2385</v>
      </c>
      <c r="X59" s="131" t="s">
        <v>57</v>
      </c>
      <c r="Y59" s="131" t="s">
        <v>2385</v>
      </c>
      <c r="Z59" s="131" t="s">
        <v>57</v>
      </c>
      <c r="AA59" s="131" t="s">
        <v>57</v>
      </c>
      <c r="AB59" s="131" t="s">
        <v>2385</v>
      </c>
      <c r="AC59" s="131" t="s">
        <v>57</v>
      </c>
      <c r="AD59" s="131" t="s">
        <v>2385</v>
      </c>
      <c r="AE59" s="131" t="s">
        <v>57</v>
      </c>
      <c r="AG59" s="131" t="s">
        <v>57</v>
      </c>
      <c r="AH59" s="131" t="s">
        <v>57</v>
      </c>
      <c r="AI59" s="131" t="s">
        <v>2385</v>
      </c>
      <c r="AJ59" s="131" t="s">
        <v>2385</v>
      </c>
      <c r="AK59" s="131" t="s">
        <v>2385</v>
      </c>
      <c r="AL59" s="131" t="s">
        <v>57</v>
      </c>
      <c r="AN59" s="131" t="s">
        <v>57</v>
      </c>
      <c r="AO59" s="131" t="s">
        <v>57</v>
      </c>
      <c r="AP59" s="131" t="s">
        <v>57</v>
      </c>
      <c r="AQ59" s="131" t="s">
        <v>57</v>
      </c>
      <c r="AR59" s="131" t="s">
        <v>57</v>
      </c>
    </row>
    <row r="60" spans="1:44">
      <c r="A60" s="131">
        <v>59</v>
      </c>
      <c r="B60" s="131" t="s">
        <v>2611</v>
      </c>
      <c r="C60" s="131" t="s">
        <v>1382</v>
      </c>
      <c r="D60" s="131">
        <v>2022</v>
      </c>
      <c r="E60" s="131" t="s">
        <v>579</v>
      </c>
      <c r="F60" s="131" t="s">
        <v>2913</v>
      </c>
      <c r="G60" s="131" t="s">
        <v>2925</v>
      </c>
      <c r="H60" s="131" t="s">
        <v>2926</v>
      </c>
      <c r="I60" s="131" t="s">
        <v>4422</v>
      </c>
      <c r="J60" s="131">
        <v>25</v>
      </c>
      <c r="K60" s="131" t="s">
        <v>2385</v>
      </c>
      <c r="L60" s="131" t="s">
        <v>2385</v>
      </c>
      <c r="M60" s="131" t="s">
        <v>2385</v>
      </c>
      <c r="N60" s="131" t="s">
        <v>2385</v>
      </c>
      <c r="O60" s="131" t="s">
        <v>57</v>
      </c>
      <c r="P60" s="131" t="s">
        <v>57</v>
      </c>
      <c r="Q60" s="131" t="s">
        <v>57</v>
      </c>
      <c r="R60" s="131" t="s">
        <v>57</v>
      </c>
      <c r="S60" s="131" t="s">
        <v>2385</v>
      </c>
      <c r="T60" s="131" t="s">
        <v>57</v>
      </c>
      <c r="U60" s="131" t="s">
        <v>2385</v>
      </c>
      <c r="V60" s="131" t="s">
        <v>57</v>
      </c>
      <c r="W60" s="131" t="s">
        <v>2385</v>
      </c>
      <c r="X60" s="131" t="s">
        <v>57</v>
      </c>
      <c r="Y60" s="131" t="s">
        <v>2385</v>
      </c>
      <c r="Z60" s="131" t="s">
        <v>57</v>
      </c>
      <c r="AA60" s="131" t="s">
        <v>57</v>
      </c>
      <c r="AB60" s="131" t="s">
        <v>2385</v>
      </c>
      <c r="AC60" s="131" t="s">
        <v>57</v>
      </c>
      <c r="AD60" s="131" t="s">
        <v>2385</v>
      </c>
      <c r="AE60" s="131" t="s">
        <v>57</v>
      </c>
      <c r="AG60" s="131" t="s">
        <v>57</v>
      </c>
      <c r="AH60" s="131" t="s">
        <v>57</v>
      </c>
      <c r="AI60" s="131" t="s">
        <v>2385</v>
      </c>
      <c r="AJ60" s="131" t="s">
        <v>2385</v>
      </c>
      <c r="AK60" s="131" t="s">
        <v>2385</v>
      </c>
      <c r="AL60" s="131" t="s">
        <v>57</v>
      </c>
      <c r="AN60" s="131" t="s">
        <v>57</v>
      </c>
      <c r="AO60" s="131" t="s">
        <v>57</v>
      </c>
      <c r="AP60" s="131" t="s">
        <v>57</v>
      </c>
      <c r="AQ60" s="131" t="s">
        <v>57</v>
      </c>
      <c r="AR60" s="131" t="s">
        <v>57</v>
      </c>
    </row>
    <row r="61" spans="1:44">
      <c r="A61" s="131">
        <v>60</v>
      </c>
      <c r="B61" s="131" t="s">
        <v>2611</v>
      </c>
      <c r="C61" s="131" t="s">
        <v>1382</v>
      </c>
      <c r="D61" s="131">
        <v>2022</v>
      </c>
      <c r="E61" s="131" t="s">
        <v>2653</v>
      </c>
      <c r="F61" s="131" t="s">
        <v>2928</v>
      </c>
      <c r="G61" s="131" t="s">
        <v>2929</v>
      </c>
      <c r="H61" s="131" t="s">
        <v>2930</v>
      </c>
      <c r="I61" s="131" t="s">
        <v>926</v>
      </c>
      <c r="J61" s="131">
        <v>25</v>
      </c>
      <c r="K61" s="131" t="s">
        <v>2385</v>
      </c>
      <c r="L61" s="131" t="s">
        <v>2385</v>
      </c>
      <c r="M61" s="131" t="s">
        <v>2385</v>
      </c>
      <c r="N61" s="131" t="s">
        <v>2385</v>
      </c>
      <c r="O61" s="131" t="s">
        <v>57</v>
      </c>
      <c r="P61" s="131" t="s">
        <v>57</v>
      </c>
      <c r="Q61" s="131" t="s">
        <v>57</v>
      </c>
      <c r="R61" s="131" t="s">
        <v>57</v>
      </c>
      <c r="S61" s="131" t="s">
        <v>2385</v>
      </c>
      <c r="T61" s="131" t="s">
        <v>57</v>
      </c>
      <c r="U61" s="131" t="s">
        <v>2385</v>
      </c>
      <c r="V61" s="131" t="s">
        <v>57</v>
      </c>
      <c r="W61" s="131" t="s">
        <v>2385</v>
      </c>
      <c r="X61" s="131" t="s">
        <v>57</v>
      </c>
      <c r="Y61" s="131" t="s">
        <v>2385</v>
      </c>
      <c r="Z61" s="131" t="s">
        <v>57</v>
      </c>
      <c r="AA61" s="131" t="s">
        <v>57</v>
      </c>
      <c r="AB61" s="131" t="s">
        <v>2385</v>
      </c>
      <c r="AC61" s="131" t="s">
        <v>57</v>
      </c>
      <c r="AD61" s="131" t="s">
        <v>2385</v>
      </c>
      <c r="AE61" s="131" t="s">
        <v>57</v>
      </c>
      <c r="AG61" s="131" t="s">
        <v>57</v>
      </c>
      <c r="AH61" s="131" t="s">
        <v>57</v>
      </c>
      <c r="AI61" s="131" t="s">
        <v>2385</v>
      </c>
      <c r="AJ61" s="131" t="s">
        <v>2385</v>
      </c>
      <c r="AK61" s="131" t="s">
        <v>2385</v>
      </c>
      <c r="AL61" s="131" t="s">
        <v>57</v>
      </c>
      <c r="AN61" s="131" t="s">
        <v>57</v>
      </c>
      <c r="AO61" s="131" t="s">
        <v>57</v>
      </c>
      <c r="AP61" s="131" t="s">
        <v>57</v>
      </c>
      <c r="AQ61" s="131" t="s">
        <v>57</v>
      </c>
      <c r="AR61" s="131" t="s">
        <v>57</v>
      </c>
    </row>
    <row r="62" spans="1:44">
      <c r="A62" s="131">
        <v>61</v>
      </c>
      <c r="B62" s="131" t="s">
        <v>2611</v>
      </c>
      <c r="C62" s="131" t="s">
        <v>1382</v>
      </c>
      <c r="D62" s="131">
        <v>2022</v>
      </c>
      <c r="E62" s="131" t="s">
        <v>2653</v>
      </c>
      <c r="F62" s="131" t="s">
        <v>2931</v>
      </c>
      <c r="G62" s="131" t="s">
        <v>2932</v>
      </c>
      <c r="H62" s="131" t="s">
        <v>2933</v>
      </c>
      <c r="I62" s="131" t="s">
        <v>975</v>
      </c>
      <c r="J62" s="131">
        <v>18</v>
      </c>
      <c r="K62" s="131" t="s">
        <v>2385</v>
      </c>
      <c r="L62" s="131" t="s">
        <v>2385</v>
      </c>
      <c r="M62" s="131" t="s">
        <v>2385</v>
      </c>
      <c r="N62" s="131" t="s">
        <v>2385</v>
      </c>
      <c r="O62" s="131" t="s">
        <v>57</v>
      </c>
      <c r="P62" s="131" t="s">
        <v>57</v>
      </c>
      <c r="Q62" s="131" t="s">
        <v>57</v>
      </c>
      <c r="R62" s="131" t="s">
        <v>57</v>
      </c>
      <c r="S62" s="131" t="s">
        <v>2385</v>
      </c>
      <c r="T62" s="131" t="s">
        <v>57</v>
      </c>
      <c r="U62" s="131" t="s">
        <v>2385</v>
      </c>
      <c r="V62" s="131" t="s">
        <v>57</v>
      </c>
      <c r="W62" s="131" t="s">
        <v>2385</v>
      </c>
      <c r="X62" s="131" t="s">
        <v>57</v>
      </c>
      <c r="Y62" s="131" t="s">
        <v>2385</v>
      </c>
      <c r="Z62" s="131" t="s">
        <v>57</v>
      </c>
      <c r="AA62" s="131" t="s">
        <v>57</v>
      </c>
      <c r="AB62" s="131" t="s">
        <v>2385</v>
      </c>
      <c r="AC62" s="131" t="s">
        <v>57</v>
      </c>
      <c r="AD62" s="131" t="s">
        <v>2385</v>
      </c>
      <c r="AE62" s="131" t="s">
        <v>57</v>
      </c>
      <c r="AG62" s="131" t="s">
        <v>57</v>
      </c>
      <c r="AH62" s="131" t="s">
        <v>57</v>
      </c>
      <c r="AI62" s="131" t="s">
        <v>2385</v>
      </c>
      <c r="AJ62" s="131" t="s">
        <v>2385</v>
      </c>
      <c r="AK62" s="131" t="s">
        <v>2385</v>
      </c>
      <c r="AL62" s="131" t="s">
        <v>57</v>
      </c>
      <c r="AN62" s="131" t="s">
        <v>57</v>
      </c>
      <c r="AO62" s="131" t="s">
        <v>57</v>
      </c>
      <c r="AP62" s="131" t="s">
        <v>57</v>
      </c>
      <c r="AQ62" s="131" t="s">
        <v>57</v>
      </c>
      <c r="AR62" s="131" t="s">
        <v>57</v>
      </c>
    </row>
    <row r="63" spans="1:44">
      <c r="A63" s="131">
        <v>62</v>
      </c>
      <c r="B63" s="131" t="s">
        <v>2611</v>
      </c>
      <c r="C63" s="131" t="s">
        <v>1382</v>
      </c>
      <c r="D63" s="131">
        <v>2022</v>
      </c>
      <c r="E63" s="131" t="s">
        <v>2653</v>
      </c>
      <c r="F63" s="131" t="s">
        <v>2934</v>
      </c>
      <c r="G63" s="131" t="s">
        <v>2935</v>
      </c>
      <c r="H63" s="131" t="s">
        <v>2936</v>
      </c>
      <c r="I63" s="131" t="s">
        <v>975</v>
      </c>
      <c r="J63" s="131">
        <v>14</v>
      </c>
      <c r="K63" s="131" t="s">
        <v>2385</v>
      </c>
      <c r="L63" s="131" t="s">
        <v>2385</v>
      </c>
      <c r="M63" s="131" t="s">
        <v>2385</v>
      </c>
      <c r="N63" s="131" t="s">
        <v>2385</v>
      </c>
      <c r="O63" s="131" t="s">
        <v>57</v>
      </c>
      <c r="P63" s="131" t="s">
        <v>57</v>
      </c>
      <c r="Q63" s="131" t="s">
        <v>57</v>
      </c>
      <c r="R63" s="131" t="s">
        <v>57</v>
      </c>
      <c r="S63" s="131" t="s">
        <v>2385</v>
      </c>
      <c r="T63" s="131" t="s">
        <v>57</v>
      </c>
      <c r="U63" s="131" t="s">
        <v>2385</v>
      </c>
      <c r="V63" s="131" t="s">
        <v>57</v>
      </c>
      <c r="W63" s="131" t="s">
        <v>2385</v>
      </c>
      <c r="X63" s="131" t="s">
        <v>57</v>
      </c>
      <c r="Y63" s="131" t="s">
        <v>2385</v>
      </c>
      <c r="Z63" s="131" t="s">
        <v>57</v>
      </c>
      <c r="AA63" s="131" t="s">
        <v>57</v>
      </c>
      <c r="AB63" s="131" t="s">
        <v>2385</v>
      </c>
      <c r="AC63" s="131" t="s">
        <v>57</v>
      </c>
      <c r="AD63" s="131" t="s">
        <v>2385</v>
      </c>
      <c r="AE63" s="131" t="s">
        <v>57</v>
      </c>
      <c r="AG63" s="131" t="s">
        <v>57</v>
      </c>
      <c r="AH63" s="131" t="s">
        <v>57</v>
      </c>
      <c r="AI63" s="131" t="s">
        <v>2385</v>
      </c>
      <c r="AJ63" s="131" t="s">
        <v>2385</v>
      </c>
      <c r="AK63" s="131" t="s">
        <v>2385</v>
      </c>
      <c r="AL63" s="131" t="s">
        <v>57</v>
      </c>
      <c r="AN63" s="131" t="s">
        <v>57</v>
      </c>
      <c r="AO63" s="131" t="s">
        <v>57</v>
      </c>
      <c r="AP63" s="131" t="s">
        <v>57</v>
      </c>
      <c r="AQ63" s="131" t="s">
        <v>57</v>
      </c>
      <c r="AR63" s="131" t="s">
        <v>57</v>
      </c>
    </row>
    <row r="64" spans="1:44">
      <c r="A64" s="131">
        <v>63</v>
      </c>
      <c r="B64" s="131" t="s">
        <v>2611</v>
      </c>
      <c r="C64" s="131" t="s">
        <v>1382</v>
      </c>
      <c r="D64" s="131">
        <v>2022</v>
      </c>
      <c r="E64" s="131" t="s">
        <v>2653</v>
      </c>
      <c r="F64" s="131" t="s">
        <v>2937</v>
      </c>
      <c r="G64" s="131" t="s">
        <v>2938</v>
      </c>
      <c r="H64" s="131" t="s">
        <v>2939</v>
      </c>
      <c r="I64" s="131" t="s">
        <v>975</v>
      </c>
      <c r="J64" s="131">
        <v>18</v>
      </c>
      <c r="K64" s="131" t="s">
        <v>2385</v>
      </c>
      <c r="L64" s="131" t="s">
        <v>2385</v>
      </c>
      <c r="M64" s="131" t="s">
        <v>2385</v>
      </c>
      <c r="N64" s="131" t="s">
        <v>2385</v>
      </c>
      <c r="O64" s="131" t="s">
        <v>57</v>
      </c>
      <c r="P64" s="131" t="s">
        <v>57</v>
      </c>
      <c r="Q64" s="131" t="s">
        <v>57</v>
      </c>
      <c r="R64" s="131" t="s">
        <v>57</v>
      </c>
      <c r="S64" s="131" t="s">
        <v>2385</v>
      </c>
      <c r="T64" s="131" t="s">
        <v>57</v>
      </c>
      <c r="U64" s="131" t="s">
        <v>2385</v>
      </c>
      <c r="V64" s="131" t="s">
        <v>57</v>
      </c>
      <c r="W64" s="131" t="s">
        <v>2385</v>
      </c>
      <c r="X64" s="131" t="s">
        <v>57</v>
      </c>
      <c r="Y64" s="131" t="s">
        <v>2385</v>
      </c>
      <c r="Z64" s="131" t="s">
        <v>57</v>
      </c>
      <c r="AA64" s="131" t="s">
        <v>57</v>
      </c>
      <c r="AB64" s="131" t="s">
        <v>2385</v>
      </c>
      <c r="AC64" s="131" t="s">
        <v>57</v>
      </c>
      <c r="AD64" s="131" t="s">
        <v>2385</v>
      </c>
      <c r="AE64" s="131" t="s">
        <v>57</v>
      </c>
      <c r="AG64" s="131" t="s">
        <v>57</v>
      </c>
      <c r="AH64" s="131" t="s">
        <v>57</v>
      </c>
      <c r="AI64" s="131" t="s">
        <v>2385</v>
      </c>
      <c r="AJ64" s="131" t="s">
        <v>2385</v>
      </c>
      <c r="AK64" s="131" t="s">
        <v>2385</v>
      </c>
      <c r="AL64" s="131" t="s">
        <v>57</v>
      </c>
      <c r="AN64" s="131" t="s">
        <v>57</v>
      </c>
      <c r="AO64" s="131" t="s">
        <v>57</v>
      </c>
      <c r="AP64" s="131" t="s">
        <v>57</v>
      </c>
      <c r="AQ64" s="131" t="s">
        <v>57</v>
      </c>
      <c r="AR64" s="131" t="s">
        <v>57</v>
      </c>
    </row>
    <row r="65" spans="1:44">
      <c r="A65" s="131">
        <v>64</v>
      </c>
      <c r="B65" s="131" t="s">
        <v>2611</v>
      </c>
      <c r="C65" s="131" t="s">
        <v>1382</v>
      </c>
      <c r="D65" s="131">
        <v>2022</v>
      </c>
      <c r="E65" s="131" t="s">
        <v>2653</v>
      </c>
      <c r="F65" s="131" t="s">
        <v>2940</v>
      </c>
      <c r="G65" s="131" t="s">
        <v>2941</v>
      </c>
      <c r="H65" s="131" t="s">
        <v>2942</v>
      </c>
      <c r="I65" s="131" t="s">
        <v>929</v>
      </c>
      <c r="J65" s="131">
        <v>18</v>
      </c>
      <c r="K65" s="131" t="s">
        <v>56</v>
      </c>
      <c r="L65" s="131" t="s">
        <v>56</v>
      </c>
      <c r="M65" s="131" t="s">
        <v>2385</v>
      </c>
      <c r="N65" s="131" t="s">
        <v>2385</v>
      </c>
      <c r="O65" s="131" t="s">
        <v>57</v>
      </c>
      <c r="P65" s="131" t="s">
        <v>57</v>
      </c>
      <c r="Q65" s="131" t="s">
        <v>57</v>
      </c>
      <c r="R65" s="131" t="s">
        <v>57</v>
      </c>
      <c r="S65" s="131" t="s">
        <v>2385</v>
      </c>
      <c r="T65" s="131" t="s">
        <v>57</v>
      </c>
      <c r="U65" s="131" t="s">
        <v>2385</v>
      </c>
      <c r="V65" s="131" t="s">
        <v>57</v>
      </c>
      <c r="W65" s="131" t="s">
        <v>2385</v>
      </c>
      <c r="X65" s="131" t="s">
        <v>57</v>
      </c>
      <c r="Y65" s="131" t="s">
        <v>2385</v>
      </c>
      <c r="Z65" s="131" t="s">
        <v>57</v>
      </c>
      <c r="AA65" s="131" t="s">
        <v>57</v>
      </c>
      <c r="AB65" s="131" t="s">
        <v>2385</v>
      </c>
      <c r="AC65" s="131" t="s">
        <v>57</v>
      </c>
      <c r="AD65" s="131" t="s">
        <v>2385</v>
      </c>
      <c r="AE65" s="131" t="s">
        <v>57</v>
      </c>
      <c r="AG65" s="131" t="s">
        <v>57</v>
      </c>
      <c r="AH65" s="131" t="s">
        <v>57</v>
      </c>
      <c r="AI65" s="131" t="s">
        <v>2385</v>
      </c>
      <c r="AJ65" s="131" t="s">
        <v>2385</v>
      </c>
      <c r="AK65" s="131" t="s">
        <v>2385</v>
      </c>
      <c r="AL65" s="131" t="s">
        <v>57</v>
      </c>
      <c r="AM65" s="171" t="str">
        <f>IF(OR($AK65="No",$AK65="NA"),"NA","à Remplir")</f>
        <v>NA</v>
      </c>
      <c r="AN65" s="162" t="s">
        <v>57</v>
      </c>
      <c r="AO65" s="164">
        <v>44176</v>
      </c>
      <c r="AP65" s="162" t="s">
        <v>2943</v>
      </c>
      <c r="AQ65" s="131">
        <v>405</v>
      </c>
      <c r="AR65" s="131" t="s">
        <v>57</v>
      </c>
    </row>
    <row r="66" spans="1:44">
      <c r="A66" s="131">
        <v>65</v>
      </c>
      <c r="B66" s="131" t="s">
        <v>2611</v>
      </c>
      <c r="C66" s="131" t="s">
        <v>1382</v>
      </c>
      <c r="D66" s="131">
        <v>2022</v>
      </c>
      <c r="E66" s="131" t="s">
        <v>2653</v>
      </c>
      <c r="F66" s="131" t="s">
        <v>2944</v>
      </c>
      <c r="G66" s="131" t="s">
        <v>2945</v>
      </c>
      <c r="H66" s="131" t="s">
        <v>2946</v>
      </c>
      <c r="I66" s="131" t="s">
        <v>975</v>
      </c>
      <c r="J66" s="131">
        <v>3</v>
      </c>
      <c r="K66" s="131" t="s">
        <v>2385</v>
      </c>
      <c r="L66" s="131" t="s">
        <v>2385</v>
      </c>
      <c r="M66" s="131" t="s">
        <v>2385</v>
      </c>
      <c r="N66" s="131" t="s">
        <v>2385</v>
      </c>
      <c r="O66" s="131" t="s">
        <v>57</v>
      </c>
      <c r="P66" s="131" t="s">
        <v>57</v>
      </c>
      <c r="Q66" s="131" t="s">
        <v>57</v>
      </c>
      <c r="R66" s="131" t="s">
        <v>57</v>
      </c>
      <c r="S66" s="131" t="s">
        <v>2385</v>
      </c>
      <c r="T66" s="131" t="s">
        <v>57</v>
      </c>
      <c r="U66" s="131" t="s">
        <v>2385</v>
      </c>
      <c r="V66" s="131" t="s">
        <v>57</v>
      </c>
      <c r="W66" s="131" t="s">
        <v>2385</v>
      </c>
      <c r="X66" s="131" t="s">
        <v>57</v>
      </c>
      <c r="Y66" s="131" t="s">
        <v>2385</v>
      </c>
      <c r="Z66" s="131" t="s">
        <v>57</v>
      </c>
      <c r="AA66" s="131" t="s">
        <v>57</v>
      </c>
      <c r="AB66" s="131" t="s">
        <v>2385</v>
      </c>
      <c r="AC66" s="131" t="s">
        <v>57</v>
      </c>
      <c r="AD66" s="131" t="s">
        <v>2385</v>
      </c>
      <c r="AE66" s="131" t="s">
        <v>57</v>
      </c>
      <c r="AG66" s="131" t="s">
        <v>57</v>
      </c>
      <c r="AH66" s="131" t="s">
        <v>57</v>
      </c>
      <c r="AI66" s="131" t="s">
        <v>2385</v>
      </c>
      <c r="AJ66" s="131" t="s">
        <v>2385</v>
      </c>
      <c r="AK66" s="131" t="s">
        <v>2385</v>
      </c>
      <c r="AL66" s="131" t="s">
        <v>57</v>
      </c>
      <c r="AN66" s="131" t="s">
        <v>57</v>
      </c>
      <c r="AO66" s="131" t="s">
        <v>57</v>
      </c>
      <c r="AP66" s="131" t="s">
        <v>57</v>
      </c>
      <c r="AQ66" s="131" t="s">
        <v>57</v>
      </c>
      <c r="AR66" s="131" t="s">
        <v>57</v>
      </c>
    </row>
    <row r="67" spans="1:44">
      <c r="A67" s="131">
        <v>66</v>
      </c>
      <c r="B67" s="131" t="s">
        <v>2611</v>
      </c>
      <c r="C67" s="131" t="s">
        <v>1382</v>
      </c>
      <c r="D67" s="131">
        <v>2022</v>
      </c>
      <c r="E67" s="131" t="s">
        <v>2653</v>
      </c>
      <c r="F67" s="131" t="s">
        <v>2947</v>
      </c>
      <c r="G67" s="134" t="s">
        <v>2948</v>
      </c>
      <c r="H67" s="131" t="s">
        <v>2949</v>
      </c>
      <c r="I67" s="131" t="s">
        <v>929</v>
      </c>
      <c r="J67" s="131">
        <v>9</v>
      </c>
      <c r="K67" s="131" t="s">
        <v>56</v>
      </c>
      <c r="L67" s="131" t="s">
        <v>62</v>
      </c>
      <c r="M67" s="131" t="s">
        <v>2385</v>
      </c>
      <c r="N67" s="131" t="s">
        <v>2385</v>
      </c>
      <c r="O67" s="131" t="s">
        <v>57</v>
      </c>
      <c r="P67" s="131" t="s">
        <v>57</v>
      </c>
      <c r="Q67" s="131" t="s">
        <v>57</v>
      </c>
      <c r="R67" s="131" t="s">
        <v>57</v>
      </c>
      <c r="S67" s="131" t="s">
        <v>2385</v>
      </c>
      <c r="T67" s="131" t="s">
        <v>57</v>
      </c>
      <c r="U67" s="131" t="s">
        <v>2385</v>
      </c>
      <c r="V67" s="131" t="s">
        <v>57</v>
      </c>
      <c r="W67" s="131" t="s">
        <v>2385</v>
      </c>
      <c r="X67" s="131" t="s">
        <v>57</v>
      </c>
      <c r="Y67" s="131" t="s">
        <v>2385</v>
      </c>
      <c r="Z67" s="131" t="s">
        <v>57</v>
      </c>
      <c r="AA67" s="131" t="s">
        <v>57</v>
      </c>
      <c r="AB67" s="131" t="s">
        <v>2385</v>
      </c>
      <c r="AC67" s="131" t="s">
        <v>57</v>
      </c>
      <c r="AD67" s="131" t="s">
        <v>2385</v>
      </c>
      <c r="AE67" s="131" t="s">
        <v>57</v>
      </c>
      <c r="AG67" s="131" t="s">
        <v>57</v>
      </c>
      <c r="AH67" s="131" t="s">
        <v>57</v>
      </c>
      <c r="AI67" s="131" t="s">
        <v>2385</v>
      </c>
      <c r="AJ67" s="131" t="s">
        <v>2385</v>
      </c>
      <c r="AK67" s="131" t="s">
        <v>2385</v>
      </c>
      <c r="AL67" s="131" t="s">
        <v>57</v>
      </c>
      <c r="AM67" s="171" t="str">
        <f>IF(OR($AK67="No",$AK67="NA"),"NA","à Remplir")</f>
        <v>NA</v>
      </c>
      <c r="AN67" s="162" t="s">
        <v>57</v>
      </c>
      <c r="AO67" s="162" t="s">
        <v>57</v>
      </c>
      <c r="AP67" s="162" t="s">
        <v>57</v>
      </c>
      <c r="AQ67" s="131" t="s">
        <v>57</v>
      </c>
      <c r="AR67" s="131" t="s">
        <v>57</v>
      </c>
    </row>
    <row r="68" spans="1:44">
      <c r="A68" s="131">
        <v>67</v>
      </c>
      <c r="B68" s="131" t="s">
        <v>2611</v>
      </c>
      <c r="C68" s="131" t="s">
        <v>1382</v>
      </c>
      <c r="D68" s="131">
        <v>2022</v>
      </c>
      <c r="E68" s="131" t="s">
        <v>2653</v>
      </c>
      <c r="F68" s="131" t="s">
        <v>2950</v>
      </c>
      <c r="G68" s="131" t="s">
        <v>2951</v>
      </c>
      <c r="H68" s="131" t="s">
        <v>2952</v>
      </c>
      <c r="I68" s="131" t="s">
        <v>929</v>
      </c>
      <c r="J68" s="131">
        <v>14</v>
      </c>
      <c r="K68" s="131" t="s">
        <v>56</v>
      </c>
      <c r="L68" s="131" t="s">
        <v>56</v>
      </c>
      <c r="M68" s="131" t="s">
        <v>2385</v>
      </c>
      <c r="N68" s="131" t="s">
        <v>2385</v>
      </c>
      <c r="O68" s="131" t="s">
        <v>57</v>
      </c>
      <c r="P68" s="131" t="s">
        <v>57</v>
      </c>
      <c r="Q68" s="131" t="s">
        <v>57</v>
      </c>
      <c r="R68" s="131" t="s">
        <v>57</v>
      </c>
      <c r="S68" s="131" t="s">
        <v>2385</v>
      </c>
      <c r="T68" s="131" t="s">
        <v>57</v>
      </c>
      <c r="U68" s="131" t="s">
        <v>2385</v>
      </c>
      <c r="V68" s="131" t="s">
        <v>57</v>
      </c>
      <c r="W68" s="131" t="s">
        <v>2385</v>
      </c>
      <c r="X68" s="131" t="s">
        <v>57</v>
      </c>
      <c r="Y68" s="131" t="s">
        <v>2385</v>
      </c>
      <c r="Z68" s="131" t="s">
        <v>57</v>
      </c>
      <c r="AA68" s="131" t="s">
        <v>57</v>
      </c>
      <c r="AB68" s="131" t="s">
        <v>2385</v>
      </c>
      <c r="AC68" s="131" t="s">
        <v>57</v>
      </c>
      <c r="AD68" s="131" t="s">
        <v>2385</v>
      </c>
      <c r="AE68" s="131" t="s">
        <v>57</v>
      </c>
      <c r="AG68" s="131" t="s">
        <v>57</v>
      </c>
      <c r="AH68" s="131" t="s">
        <v>57</v>
      </c>
      <c r="AI68" s="131" t="s">
        <v>2385</v>
      </c>
      <c r="AJ68" s="131" t="s">
        <v>2385</v>
      </c>
      <c r="AK68" s="131" t="s">
        <v>2385</v>
      </c>
      <c r="AL68" s="131" t="s">
        <v>57</v>
      </c>
      <c r="AM68" s="171" t="str">
        <f>IF(OR($AK68="No",$AK68="NA"),"NA","à Remplir")</f>
        <v>NA</v>
      </c>
      <c r="AN68" s="162" t="s">
        <v>57</v>
      </c>
      <c r="AO68" s="162" t="s">
        <v>57</v>
      </c>
      <c r="AP68" s="162" t="s">
        <v>57</v>
      </c>
      <c r="AQ68" s="131" t="s">
        <v>57</v>
      </c>
      <c r="AR68" s="131" t="s">
        <v>57</v>
      </c>
    </row>
    <row r="69" spans="1:44">
      <c r="A69" s="131">
        <v>68</v>
      </c>
      <c r="B69" s="131" t="s">
        <v>2611</v>
      </c>
      <c r="C69" s="131" t="s">
        <v>1382</v>
      </c>
      <c r="D69" s="131">
        <v>2022</v>
      </c>
      <c r="E69" s="131" t="s">
        <v>2653</v>
      </c>
      <c r="F69" s="131" t="s">
        <v>2953</v>
      </c>
      <c r="G69" s="131" t="s">
        <v>2954</v>
      </c>
      <c r="H69" s="131" t="s">
        <v>2955</v>
      </c>
      <c r="I69" s="131" t="s">
        <v>929</v>
      </c>
      <c r="J69" s="131">
        <v>13</v>
      </c>
      <c r="K69" s="131" t="s">
        <v>56</v>
      </c>
      <c r="L69" s="131" t="s">
        <v>62</v>
      </c>
      <c r="M69" s="131" t="s">
        <v>2385</v>
      </c>
      <c r="N69" s="131" t="s">
        <v>2385</v>
      </c>
      <c r="O69" s="131" t="s">
        <v>57</v>
      </c>
      <c r="P69" s="131" t="s">
        <v>57</v>
      </c>
      <c r="Q69" s="131" t="s">
        <v>57</v>
      </c>
      <c r="R69" s="131" t="s">
        <v>57</v>
      </c>
      <c r="S69" s="131" t="s">
        <v>2385</v>
      </c>
      <c r="T69" s="131" t="s">
        <v>57</v>
      </c>
      <c r="U69" s="131" t="s">
        <v>2385</v>
      </c>
      <c r="V69" s="131" t="s">
        <v>57</v>
      </c>
      <c r="W69" s="131" t="s">
        <v>2385</v>
      </c>
      <c r="X69" s="131" t="s">
        <v>57</v>
      </c>
      <c r="Y69" s="131" t="s">
        <v>2385</v>
      </c>
      <c r="Z69" s="131" t="s">
        <v>57</v>
      </c>
      <c r="AA69" s="131" t="s">
        <v>57</v>
      </c>
      <c r="AB69" s="131" t="s">
        <v>2385</v>
      </c>
      <c r="AC69" s="131" t="s">
        <v>57</v>
      </c>
      <c r="AD69" s="131" t="s">
        <v>2385</v>
      </c>
      <c r="AE69" s="131" t="s">
        <v>57</v>
      </c>
      <c r="AG69" s="131" t="s">
        <v>57</v>
      </c>
      <c r="AH69" s="131" t="s">
        <v>57</v>
      </c>
      <c r="AI69" s="131" t="s">
        <v>2385</v>
      </c>
      <c r="AJ69" s="131" t="s">
        <v>2385</v>
      </c>
      <c r="AK69" s="131" t="s">
        <v>2385</v>
      </c>
      <c r="AL69" s="131" t="s">
        <v>57</v>
      </c>
      <c r="AM69" s="171" t="str">
        <f>IF(OR($AK69="No",$AK69="NA"),"NA","à Remplir")</f>
        <v>NA</v>
      </c>
      <c r="AN69" s="162" t="s">
        <v>57</v>
      </c>
      <c r="AO69" s="162" t="s">
        <v>57</v>
      </c>
      <c r="AP69" s="162" t="s">
        <v>57</v>
      </c>
      <c r="AQ69" s="131" t="s">
        <v>57</v>
      </c>
      <c r="AR69" s="131" t="s">
        <v>57</v>
      </c>
    </row>
    <row r="70" spans="1:44">
      <c r="A70" s="131">
        <v>69</v>
      </c>
      <c r="B70" s="131" t="s">
        <v>2611</v>
      </c>
      <c r="C70" s="131" t="s">
        <v>1382</v>
      </c>
      <c r="D70" s="131">
        <v>2022</v>
      </c>
      <c r="E70" s="131" t="s">
        <v>2653</v>
      </c>
      <c r="F70" s="131" t="s">
        <v>2956</v>
      </c>
      <c r="G70" s="131" t="s">
        <v>2957</v>
      </c>
      <c r="H70" s="131" t="s">
        <v>2958</v>
      </c>
      <c r="I70" s="131" t="s">
        <v>4421</v>
      </c>
      <c r="J70" s="131">
        <v>25</v>
      </c>
      <c r="K70" s="131" t="s">
        <v>2385</v>
      </c>
      <c r="L70" s="131" t="s">
        <v>2385</v>
      </c>
      <c r="M70" s="131" t="s">
        <v>2385</v>
      </c>
      <c r="N70" s="131" t="s">
        <v>2385</v>
      </c>
      <c r="O70" s="131" t="s">
        <v>57</v>
      </c>
      <c r="P70" s="131" t="s">
        <v>57</v>
      </c>
      <c r="Q70" s="131" t="s">
        <v>57</v>
      </c>
      <c r="R70" s="131" t="s">
        <v>57</v>
      </c>
      <c r="S70" s="131" t="s">
        <v>2385</v>
      </c>
      <c r="T70" s="131" t="s">
        <v>57</v>
      </c>
      <c r="U70" s="131" t="s">
        <v>2385</v>
      </c>
      <c r="V70" s="131" t="s">
        <v>57</v>
      </c>
      <c r="W70" s="131" t="s">
        <v>2385</v>
      </c>
      <c r="X70" s="131" t="s">
        <v>57</v>
      </c>
      <c r="Y70" s="131" t="s">
        <v>2385</v>
      </c>
      <c r="Z70" s="131" t="s">
        <v>57</v>
      </c>
      <c r="AA70" s="131" t="s">
        <v>57</v>
      </c>
      <c r="AB70" s="131" t="s">
        <v>2385</v>
      </c>
      <c r="AC70" s="131" t="s">
        <v>57</v>
      </c>
      <c r="AD70" s="131" t="s">
        <v>2385</v>
      </c>
      <c r="AE70" s="131" t="s">
        <v>57</v>
      </c>
      <c r="AG70" s="131" t="s">
        <v>57</v>
      </c>
      <c r="AH70" s="131" t="s">
        <v>57</v>
      </c>
      <c r="AI70" s="131" t="s">
        <v>2385</v>
      </c>
      <c r="AJ70" s="131" t="s">
        <v>2385</v>
      </c>
      <c r="AK70" s="131" t="s">
        <v>2385</v>
      </c>
      <c r="AL70" s="131" t="s">
        <v>57</v>
      </c>
      <c r="AN70" s="131" t="s">
        <v>57</v>
      </c>
      <c r="AO70" s="131" t="s">
        <v>57</v>
      </c>
      <c r="AP70" s="131" t="s">
        <v>57</v>
      </c>
      <c r="AQ70" s="131" t="s">
        <v>57</v>
      </c>
      <c r="AR70" s="131" t="s">
        <v>57</v>
      </c>
    </row>
    <row r="71" spans="1:44">
      <c r="A71" s="131">
        <v>70</v>
      </c>
      <c r="B71" s="131" t="s">
        <v>2611</v>
      </c>
      <c r="C71" s="131" t="s">
        <v>1382</v>
      </c>
      <c r="D71" s="131">
        <v>2022</v>
      </c>
      <c r="E71" s="131" t="s">
        <v>2653</v>
      </c>
      <c r="F71" s="131" t="s">
        <v>2959</v>
      </c>
      <c r="G71" s="131" t="s">
        <v>2960</v>
      </c>
      <c r="H71" s="131" t="s">
        <v>2961</v>
      </c>
      <c r="I71" s="131" t="s">
        <v>4421</v>
      </c>
      <c r="J71" s="131">
        <v>25</v>
      </c>
      <c r="K71" s="131" t="s">
        <v>2385</v>
      </c>
      <c r="L71" s="131" t="s">
        <v>2385</v>
      </c>
      <c r="M71" s="131" t="s">
        <v>2385</v>
      </c>
      <c r="N71" s="131" t="s">
        <v>2385</v>
      </c>
      <c r="O71" s="131" t="s">
        <v>57</v>
      </c>
      <c r="P71" s="131" t="s">
        <v>57</v>
      </c>
      <c r="Q71" s="131" t="s">
        <v>57</v>
      </c>
      <c r="R71" s="131" t="s">
        <v>57</v>
      </c>
      <c r="S71" s="131" t="s">
        <v>2385</v>
      </c>
      <c r="T71" s="131" t="s">
        <v>57</v>
      </c>
      <c r="U71" s="131" t="s">
        <v>2385</v>
      </c>
      <c r="V71" s="131" t="s">
        <v>57</v>
      </c>
      <c r="W71" s="131" t="s">
        <v>2385</v>
      </c>
      <c r="X71" s="131" t="s">
        <v>57</v>
      </c>
      <c r="Y71" s="131" t="s">
        <v>2385</v>
      </c>
      <c r="Z71" s="131" t="s">
        <v>57</v>
      </c>
      <c r="AA71" s="131" t="s">
        <v>57</v>
      </c>
      <c r="AB71" s="131" t="s">
        <v>2385</v>
      </c>
      <c r="AC71" s="131" t="s">
        <v>57</v>
      </c>
      <c r="AD71" s="131" t="s">
        <v>2385</v>
      </c>
      <c r="AE71" s="131" t="s">
        <v>57</v>
      </c>
      <c r="AG71" s="131" t="s">
        <v>57</v>
      </c>
      <c r="AH71" s="131" t="s">
        <v>57</v>
      </c>
      <c r="AI71" s="131" t="s">
        <v>2385</v>
      </c>
      <c r="AJ71" s="131" t="s">
        <v>2385</v>
      </c>
      <c r="AK71" s="131" t="s">
        <v>2385</v>
      </c>
      <c r="AL71" s="131" t="s">
        <v>57</v>
      </c>
      <c r="AN71" s="131" t="s">
        <v>57</v>
      </c>
      <c r="AO71" s="131" t="s">
        <v>57</v>
      </c>
      <c r="AP71" s="131" t="s">
        <v>57</v>
      </c>
      <c r="AQ71" s="131" t="s">
        <v>57</v>
      </c>
      <c r="AR71" s="131" t="s">
        <v>57</v>
      </c>
    </row>
    <row r="72" spans="1:44">
      <c r="A72" s="131">
        <v>71</v>
      </c>
      <c r="B72" s="131" t="s">
        <v>2611</v>
      </c>
      <c r="C72" s="131" t="s">
        <v>1382</v>
      </c>
      <c r="D72" s="131">
        <v>2022</v>
      </c>
      <c r="E72" s="131" t="s">
        <v>51</v>
      </c>
      <c r="F72" s="131" t="s">
        <v>2962</v>
      </c>
      <c r="G72" s="131" t="s">
        <v>2963</v>
      </c>
      <c r="H72" s="131" t="s">
        <v>2964</v>
      </c>
      <c r="I72" s="131" t="s">
        <v>926</v>
      </c>
      <c r="J72" s="131">
        <v>25</v>
      </c>
      <c r="K72" s="131" t="s">
        <v>2385</v>
      </c>
      <c r="L72" s="131" t="s">
        <v>2385</v>
      </c>
      <c r="M72" s="131" t="s">
        <v>2385</v>
      </c>
      <c r="N72" s="131" t="s">
        <v>2385</v>
      </c>
      <c r="O72" s="131" t="s">
        <v>57</v>
      </c>
      <c r="P72" s="131" t="s">
        <v>57</v>
      </c>
      <c r="Q72" s="131" t="s">
        <v>57</v>
      </c>
      <c r="R72" s="131" t="s">
        <v>57</v>
      </c>
      <c r="S72" s="131" t="s">
        <v>2385</v>
      </c>
      <c r="T72" s="131" t="s">
        <v>57</v>
      </c>
      <c r="U72" s="131" t="s">
        <v>2385</v>
      </c>
      <c r="V72" s="131" t="s">
        <v>57</v>
      </c>
      <c r="W72" s="131" t="s">
        <v>2385</v>
      </c>
      <c r="X72" s="131" t="s">
        <v>57</v>
      </c>
      <c r="Y72" s="131" t="s">
        <v>2385</v>
      </c>
      <c r="Z72" s="131" t="s">
        <v>57</v>
      </c>
      <c r="AA72" s="131" t="s">
        <v>57</v>
      </c>
      <c r="AB72" s="131" t="s">
        <v>2385</v>
      </c>
      <c r="AC72" s="131" t="s">
        <v>57</v>
      </c>
      <c r="AD72" s="131" t="s">
        <v>2385</v>
      </c>
      <c r="AE72" s="131" t="s">
        <v>57</v>
      </c>
      <c r="AG72" s="131" t="s">
        <v>57</v>
      </c>
      <c r="AH72" s="131" t="s">
        <v>57</v>
      </c>
      <c r="AI72" s="131" t="s">
        <v>2385</v>
      </c>
      <c r="AJ72" s="131" t="s">
        <v>2385</v>
      </c>
      <c r="AK72" s="131" t="s">
        <v>2385</v>
      </c>
      <c r="AL72" s="131" t="s">
        <v>57</v>
      </c>
      <c r="AN72" s="131" t="s">
        <v>57</v>
      </c>
      <c r="AO72" s="131" t="s">
        <v>57</v>
      </c>
      <c r="AP72" s="131" t="s">
        <v>57</v>
      </c>
      <c r="AQ72" s="131" t="s">
        <v>57</v>
      </c>
      <c r="AR72" s="131" t="s">
        <v>57</v>
      </c>
    </row>
    <row r="73" spans="1:44">
      <c r="A73" s="131">
        <v>72</v>
      </c>
      <c r="B73" s="131" t="s">
        <v>2611</v>
      </c>
      <c r="C73" s="131" t="s">
        <v>1382</v>
      </c>
      <c r="D73" s="131">
        <v>2022</v>
      </c>
      <c r="E73" s="131" t="s">
        <v>51</v>
      </c>
      <c r="F73" s="131" t="s">
        <v>1790</v>
      </c>
      <c r="G73" s="131" t="s">
        <v>2965</v>
      </c>
      <c r="H73" s="131" t="s">
        <v>2966</v>
      </c>
      <c r="I73" s="131" t="s">
        <v>926</v>
      </c>
      <c r="J73" s="131">
        <v>25</v>
      </c>
      <c r="K73" s="131" t="s">
        <v>2385</v>
      </c>
      <c r="L73" s="131" t="s">
        <v>2385</v>
      </c>
      <c r="M73" s="131" t="s">
        <v>2385</v>
      </c>
      <c r="N73" s="131" t="s">
        <v>2385</v>
      </c>
      <c r="O73" s="131" t="s">
        <v>57</v>
      </c>
      <c r="P73" s="131" t="s">
        <v>57</v>
      </c>
      <c r="Q73" s="131" t="s">
        <v>57</v>
      </c>
      <c r="R73" s="131" t="s">
        <v>57</v>
      </c>
      <c r="S73" s="131" t="s">
        <v>2385</v>
      </c>
      <c r="T73" s="131" t="s">
        <v>57</v>
      </c>
      <c r="U73" s="131" t="s">
        <v>2385</v>
      </c>
      <c r="V73" s="131" t="s">
        <v>57</v>
      </c>
      <c r="W73" s="131" t="s">
        <v>2385</v>
      </c>
      <c r="X73" s="131" t="s">
        <v>57</v>
      </c>
      <c r="Y73" s="131" t="s">
        <v>2385</v>
      </c>
      <c r="Z73" s="131" t="s">
        <v>57</v>
      </c>
      <c r="AA73" s="131" t="s">
        <v>57</v>
      </c>
      <c r="AB73" s="131" t="s">
        <v>2385</v>
      </c>
      <c r="AC73" s="131" t="s">
        <v>57</v>
      </c>
      <c r="AD73" s="131" t="s">
        <v>2385</v>
      </c>
      <c r="AE73" s="131" t="s">
        <v>57</v>
      </c>
      <c r="AG73" s="131" t="s">
        <v>57</v>
      </c>
      <c r="AH73" s="131" t="s">
        <v>57</v>
      </c>
      <c r="AI73" s="131" t="s">
        <v>2385</v>
      </c>
      <c r="AJ73" s="131" t="s">
        <v>2385</v>
      </c>
      <c r="AK73" s="131" t="s">
        <v>2385</v>
      </c>
      <c r="AL73" s="131" t="s">
        <v>57</v>
      </c>
      <c r="AN73" s="131" t="s">
        <v>57</v>
      </c>
      <c r="AO73" s="131" t="s">
        <v>57</v>
      </c>
      <c r="AP73" s="131" t="s">
        <v>57</v>
      </c>
      <c r="AQ73" s="131" t="s">
        <v>57</v>
      </c>
      <c r="AR73" s="131" t="s">
        <v>57</v>
      </c>
    </row>
    <row r="74" spans="1:44">
      <c r="A74" s="131">
        <v>73</v>
      </c>
      <c r="B74" s="131" t="s">
        <v>2611</v>
      </c>
      <c r="C74" s="131" t="s">
        <v>1382</v>
      </c>
      <c r="D74" s="131">
        <v>2022</v>
      </c>
      <c r="E74" s="131" t="s">
        <v>51</v>
      </c>
      <c r="F74" s="131" t="s">
        <v>2967</v>
      </c>
      <c r="G74" s="131" t="s">
        <v>2968</v>
      </c>
      <c r="H74" s="131" t="s">
        <v>2969</v>
      </c>
      <c r="I74" s="131" t="s">
        <v>975</v>
      </c>
      <c r="J74" s="131">
        <v>9</v>
      </c>
      <c r="K74" s="131" t="s">
        <v>2385</v>
      </c>
      <c r="L74" s="131" t="s">
        <v>2385</v>
      </c>
      <c r="M74" s="131" t="s">
        <v>2385</v>
      </c>
      <c r="N74" s="131" t="s">
        <v>2385</v>
      </c>
      <c r="O74" s="131" t="s">
        <v>57</v>
      </c>
      <c r="P74" s="131" t="s">
        <v>57</v>
      </c>
      <c r="Q74" s="131" t="s">
        <v>57</v>
      </c>
      <c r="R74" s="131" t="s">
        <v>57</v>
      </c>
      <c r="S74" s="131" t="s">
        <v>2385</v>
      </c>
      <c r="T74" s="131" t="s">
        <v>57</v>
      </c>
      <c r="U74" s="131" t="s">
        <v>2385</v>
      </c>
      <c r="V74" s="131" t="s">
        <v>57</v>
      </c>
      <c r="W74" s="131" t="s">
        <v>2385</v>
      </c>
      <c r="X74" s="131" t="s">
        <v>57</v>
      </c>
      <c r="Y74" s="131" t="s">
        <v>2385</v>
      </c>
      <c r="Z74" s="131" t="s">
        <v>57</v>
      </c>
      <c r="AA74" s="131" t="s">
        <v>57</v>
      </c>
      <c r="AB74" s="131" t="s">
        <v>2385</v>
      </c>
      <c r="AC74" s="131" t="s">
        <v>57</v>
      </c>
      <c r="AD74" s="131" t="s">
        <v>2385</v>
      </c>
      <c r="AE74" s="131" t="s">
        <v>57</v>
      </c>
      <c r="AG74" s="131" t="s">
        <v>57</v>
      </c>
      <c r="AH74" s="131" t="s">
        <v>57</v>
      </c>
      <c r="AI74" s="131" t="s">
        <v>2385</v>
      </c>
      <c r="AJ74" s="131" t="s">
        <v>2385</v>
      </c>
      <c r="AK74" s="131" t="s">
        <v>2385</v>
      </c>
      <c r="AL74" s="131" t="s">
        <v>57</v>
      </c>
      <c r="AN74" s="131" t="s">
        <v>57</v>
      </c>
      <c r="AO74" s="131" t="s">
        <v>57</v>
      </c>
      <c r="AP74" s="131" t="s">
        <v>57</v>
      </c>
      <c r="AQ74" s="131" t="s">
        <v>57</v>
      </c>
      <c r="AR74" s="131" t="s">
        <v>57</v>
      </c>
    </row>
    <row r="75" spans="1:44">
      <c r="A75" s="131">
        <v>74</v>
      </c>
      <c r="B75" s="131" t="s">
        <v>2611</v>
      </c>
      <c r="C75" s="131" t="s">
        <v>1382</v>
      </c>
      <c r="D75" s="131">
        <v>2022</v>
      </c>
      <c r="E75" s="131" t="s">
        <v>51</v>
      </c>
      <c r="F75" s="131" t="s">
        <v>2970</v>
      </c>
      <c r="G75" s="131" t="s">
        <v>2971</v>
      </c>
      <c r="H75" s="131" t="s">
        <v>2972</v>
      </c>
      <c r="I75" s="131" t="s">
        <v>929</v>
      </c>
      <c r="J75" s="131">
        <v>14</v>
      </c>
      <c r="K75" s="131" t="s">
        <v>56</v>
      </c>
      <c r="L75" s="131" t="s">
        <v>62</v>
      </c>
      <c r="M75" s="131" t="s">
        <v>2385</v>
      </c>
      <c r="N75" s="131" t="s">
        <v>2385</v>
      </c>
      <c r="O75" s="131" t="s">
        <v>57</v>
      </c>
      <c r="P75" s="131" t="s">
        <v>57</v>
      </c>
      <c r="Q75" s="131" t="s">
        <v>57</v>
      </c>
      <c r="R75" s="131" t="s">
        <v>57</v>
      </c>
      <c r="S75" s="131" t="s">
        <v>2385</v>
      </c>
      <c r="T75" s="131" t="s">
        <v>57</v>
      </c>
      <c r="U75" s="131" t="s">
        <v>2385</v>
      </c>
      <c r="V75" s="131" t="s">
        <v>57</v>
      </c>
      <c r="W75" s="131" t="s">
        <v>2385</v>
      </c>
      <c r="X75" s="131" t="s">
        <v>57</v>
      </c>
      <c r="Y75" s="131" t="s">
        <v>2385</v>
      </c>
      <c r="Z75" s="131" t="s">
        <v>57</v>
      </c>
      <c r="AA75" s="131" t="s">
        <v>57</v>
      </c>
      <c r="AB75" s="131" t="s">
        <v>2385</v>
      </c>
      <c r="AC75" s="131" t="s">
        <v>57</v>
      </c>
      <c r="AD75" s="131" t="s">
        <v>2385</v>
      </c>
      <c r="AE75" s="131" t="s">
        <v>57</v>
      </c>
      <c r="AG75" s="131" t="s">
        <v>57</v>
      </c>
      <c r="AH75" s="131" t="s">
        <v>57</v>
      </c>
      <c r="AI75" s="131" t="s">
        <v>2385</v>
      </c>
      <c r="AJ75" s="131" t="s">
        <v>2385</v>
      </c>
      <c r="AK75" s="131" t="s">
        <v>2385</v>
      </c>
      <c r="AL75" s="131" t="s">
        <v>57</v>
      </c>
      <c r="AM75" s="171" t="str">
        <f>IF(OR($AK75="No",$AK75="NA"),"NA","à Remplir")</f>
        <v>NA</v>
      </c>
      <c r="AN75" s="162" t="s">
        <v>57</v>
      </c>
      <c r="AO75" s="162" t="s">
        <v>2973</v>
      </c>
      <c r="AP75" s="162" t="s">
        <v>2974</v>
      </c>
      <c r="AQ75" s="131">
        <v>330</v>
      </c>
      <c r="AR75" s="131" t="s">
        <v>57</v>
      </c>
    </row>
    <row r="76" spans="1:44">
      <c r="A76" s="131">
        <v>75</v>
      </c>
      <c r="B76" s="131" t="s">
        <v>2611</v>
      </c>
      <c r="C76" s="131" t="s">
        <v>1382</v>
      </c>
      <c r="D76" s="131">
        <v>2022</v>
      </c>
      <c r="E76" s="131" t="s">
        <v>51</v>
      </c>
      <c r="F76" s="131" t="s">
        <v>2975</v>
      </c>
      <c r="G76" s="131" t="s">
        <v>2976</v>
      </c>
      <c r="H76" s="131" t="s">
        <v>2977</v>
      </c>
      <c r="I76" s="131" t="s">
        <v>929</v>
      </c>
      <c r="J76" s="131">
        <v>17</v>
      </c>
      <c r="K76" s="131" t="s">
        <v>56</v>
      </c>
      <c r="L76" s="131" t="s">
        <v>62</v>
      </c>
      <c r="M76" s="131" t="s">
        <v>2385</v>
      </c>
      <c r="N76" s="131" t="s">
        <v>2385</v>
      </c>
      <c r="O76" s="131" t="s">
        <v>57</v>
      </c>
      <c r="P76" s="131" t="s">
        <v>57</v>
      </c>
      <c r="Q76" s="131" t="s">
        <v>57</v>
      </c>
      <c r="R76" s="131" t="s">
        <v>57</v>
      </c>
      <c r="S76" s="131" t="s">
        <v>2385</v>
      </c>
      <c r="T76" s="131" t="s">
        <v>57</v>
      </c>
      <c r="U76" s="131" t="s">
        <v>2385</v>
      </c>
      <c r="V76" s="131" t="s">
        <v>57</v>
      </c>
      <c r="W76" s="131" t="s">
        <v>2385</v>
      </c>
      <c r="X76" s="131" t="s">
        <v>57</v>
      </c>
      <c r="Y76" s="131" t="s">
        <v>2385</v>
      </c>
      <c r="Z76" s="131" t="s">
        <v>57</v>
      </c>
      <c r="AA76" s="131" t="s">
        <v>57</v>
      </c>
      <c r="AB76" s="131" t="s">
        <v>2385</v>
      </c>
      <c r="AC76" s="131" t="s">
        <v>57</v>
      </c>
      <c r="AD76" s="131" t="s">
        <v>2385</v>
      </c>
      <c r="AE76" s="131" t="s">
        <v>57</v>
      </c>
      <c r="AG76" s="131" t="s">
        <v>57</v>
      </c>
      <c r="AH76" s="131" t="s">
        <v>57</v>
      </c>
      <c r="AI76" s="131" t="s">
        <v>2385</v>
      </c>
      <c r="AJ76" s="131" t="s">
        <v>2385</v>
      </c>
      <c r="AK76" s="131" t="s">
        <v>2385</v>
      </c>
      <c r="AL76" s="131" t="s">
        <v>57</v>
      </c>
      <c r="AM76" s="171" t="str">
        <f>IF(OR($AK76="No",$AK76="NA"),"NA","à Remplir")</f>
        <v>NA</v>
      </c>
      <c r="AN76" s="162" t="s">
        <v>57</v>
      </c>
      <c r="AO76" s="164">
        <v>43993</v>
      </c>
      <c r="AP76" s="162" t="s">
        <v>2817</v>
      </c>
      <c r="AQ76" s="131">
        <v>410</v>
      </c>
      <c r="AR76" s="131" t="s">
        <v>57</v>
      </c>
    </row>
    <row r="77" spans="1:44">
      <c r="A77" s="131">
        <v>76</v>
      </c>
      <c r="B77" s="131" t="s">
        <v>2611</v>
      </c>
      <c r="C77" s="131" t="s">
        <v>1382</v>
      </c>
      <c r="D77" s="131">
        <v>2022</v>
      </c>
      <c r="E77" s="131" t="s">
        <v>51</v>
      </c>
      <c r="F77" s="131" t="s">
        <v>2978</v>
      </c>
      <c r="G77" s="131" t="s">
        <v>2979</v>
      </c>
      <c r="H77" s="131" t="s">
        <v>2980</v>
      </c>
      <c r="I77" s="131" t="s">
        <v>2599</v>
      </c>
      <c r="J77" s="131">
        <v>17</v>
      </c>
      <c r="K77" s="131" t="s">
        <v>2385</v>
      </c>
      <c r="L77" s="131" t="s">
        <v>2385</v>
      </c>
      <c r="M77" s="131" t="s">
        <v>2385</v>
      </c>
      <c r="N77" s="131" t="s">
        <v>2385</v>
      </c>
      <c r="O77" s="131" t="s">
        <v>57</v>
      </c>
      <c r="P77" s="131" t="s">
        <v>57</v>
      </c>
      <c r="Q77" s="131" t="s">
        <v>57</v>
      </c>
      <c r="R77" s="131" t="s">
        <v>57</v>
      </c>
      <c r="S77" s="131" t="s">
        <v>2385</v>
      </c>
      <c r="T77" s="131" t="s">
        <v>57</v>
      </c>
      <c r="U77" s="131" t="s">
        <v>2385</v>
      </c>
      <c r="V77" s="131" t="s">
        <v>57</v>
      </c>
      <c r="W77" s="131" t="s">
        <v>2385</v>
      </c>
      <c r="X77" s="131" t="s">
        <v>57</v>
      </c>
      <c r="Y77" s="131" t="s">
        <v>2385</v>
      </c>
      <c r="Z77" s="131" t="s">
        <v>57</v>
      </c>
      <c r="AA77" s="131" t="s">
        <v>57</v>
      </c>
      <c r="AB77" s="131" t="s">
        <v>2385</v>
      </c>
      <c r="AC77" s="131" t="s">
        <v>57</v>
      </c>
      <c r="AD77" s="131" t="s">
        <v>2385</v>
      </c>
      <c r="AE77" s="131" t="s">
        <v>57</v>
      </c>
      <c r="AG77" s="131" t="s">
        <v>57</v>
      </c>
      <c r="AH77" s="131" t="s">
        <v>57</v>
      </c>
      <c r="AI77" s="131" t="s">
        <v>2385</v>
      </c>
      <c r="AJ77" s="131" t="s">
        <v>2385</v>
      </c>
      <c r="AK77" s="131" t="s">
        <v>2385</v>
      </c>
      <c r="AL77" s="131" t="s">
        <v>57</v>
      </c>
      <c r="AM77" s="171" t="s">
        <v>57</v>
      </c>
      <c r="AN77" s="131" t="s">
        <v>57</v>
      </c>
      <c r="AO77" s="131" t="s">
        <v>57</v>
      </c>
      <c r="AP77" s="131" t="s">
        <v>57</v>
      </c>
      <c r="AQ77" s="131" t="s">
        <v>57</v>
      </c>
      <c r="AR77" s="131" t="s">
        <v>57</v>
      </c>
    </row>
    <row r="78" spans="1:44">
      <c r="A78" s="131">
        <v>77</v>
      </c>
      <c r="B78" s="131" t="s">
        <v>2611</v>
      </c>
      <c r="C78" s="131" t="s">
        <v>1382</v>
      </c>
      <c r="D78" s="131">
        <v>2022</v>
      </c>
      <c r="E78" s="131" t="s">
        <v>51</v>
      </c>
      <c r="F78" s="131" t="s">
        <v>2981</v>
      </c>
      <c r="G78" s="131" t="s">
        <v>2982</v>
      </c>
      <c r="H78" s="131" t="s">
        <v>2983</v>
      </c>
      <c r="I78" s="131" t="s">
        <v>975</v>
      </c>
      <c r="J78" s="131">
        <v>21</v>
      </c>
      <c r="K78" s="131" t="s">
        <v>2385</v>
      </c>
      <c r="L78" s="131" t="s">
        <v>2385</v>
      </c>
      <c r="M78" s="131" t="s">
        <v>2385</v>
      </c>
      <c r="N78" s="131" t="s">
        <v>2385</v>
      </c>
      <c r="O78" s="131" t="s">
        <v>57</v>
      </c>
      <c r="P78" s="131" t="s">
        <v>57</v>
      </c>
      <c r="Q78" s="131" t="s">
        <v>57</v>
      </c>
      <c r="R78" s="131" t="s">
        <v>57</v>
      </c>
      <c r="S78" s="131" t="s">
        <v>2385</v>
      </c>
      <c r="T78" s="131" t="s">
        <v>57</v>
      </c>
      <c r="U78" s="131" t="s">
        <v>2385</v>
      </c>
      <c r="V78" s="131" t="s">
        <v>57</v>
      </c>
      <c r="W78" s="131" t="s">
        <v>2385</v>
      </c>
      <c r="X78" s="131" t="s">
        <v>57</v>
      </c>
      <c r="Y78" s="131" t="s">
        <v>2385</v>
      </c>
      <c r="Z78" s="131" t="s">
        <v>57</v>
      </c>
      <c r="AA78" s="131" t="s">
        <v>57</v>
      </c>
      <c r="AB78" s="131" t="s">
        <v>2385</v>
      </c>
      <c r="AC78" s="131" t="s">
        <v>57</v>
      </c>
      <c r="AD78" s="131" t="s">
        <v>2385</v>
      </c>
      <c r="AE78" s="131" t="s">
        <v>57</v>
      </c>
      <c r="AG78" s="131" t="s">
        <v>57</v>
      </c>
      <c r="AH78" s="131" t="s">
        <v>57</v>
      </c>
      <c r="AI78" s="131" t="s">
        <v>2385</v>
      </c>
      <c r="AJ78" s="131" t="s">
        <v>2385</v>
      </c>
      <c r="AK78" s="131" t="s">
        <v>2385</v>
      </c>
      <c r="AL78" s="131" t="s">
        <v>57</v>
      </c>
      <c r="AN78" s="131" t="s">
        <v>57</v>
      </c>
      <c r="AO78" s="131" t="s">
        <v>57</v>
      </c>
      <c r="AP78" s="131" t="s">
        <v>57</v>
      </c>
      <c r="AQ78" s="131" t="s">
        <v>57</v>
      </c>
      <c r="AR78" s="131" t="s">
        <v>57</v>
      </c>
    </row>
    <row r="79" spans="1:44">
      <c r="A79" s="131">
        <v>78</v>
      </c>
      <c r="B79" s="131" t="s">
        <v>2611</v>
      </c>
      <c r="C79" s="131" t="s">
        <v>1382</v>
      </c>
      <c r="D79" s="131">
        <v>2022</v>
      </c>
      <c r="E79" s="131" t="s">
        <v>51</v>
      </c>
      <c r="F79" s="131" t="s">
        <v>2105</v>
      </c>
      <c r="G79" s="131" t="s">
        <v>2984</v>
      </c>
      <c r="H79" s="131" t="s">
        <v>2985</v>
      </c>
      <c r="I79" s="131" t="s">
        <v>975</v>
      </c>
      <c r="J79" s="131">
        <v>21</v>
      </c>
      <c r="K79" s="131" t="s">
        <v>2385</v>
      </c>
      <c r="L79" s="131" t="s">
        <v>2385</v>
      </c>
      <c r="M79" s="131" t="s">
        <v>2385</v>
      </c>
      <c r="N79" s="131" t="s">
        <v>2385</v>
      </c>
      <c r="O79" s="131" t="s">
        <v>57</v>
      </c>
      <c r="P79" s="131" t="s">
        <v>57</v>
      </c>
      <c r="Q79" s="131" t="s">
        <v>57</v>
      </c>
      <c r="R79" s="131" t="s">
        <v>57</v>
      </c>
      <c r="S79" s="131" t="s">
        <v>2385</v>
      </c>
      <c r="T79" s="131" t="s">
        <v>57</v>
      </c>
      <c r="U79" s="131" t="s">
        <v>2385</v>
      </c>
      <c r="V79" s="131" t="s">
        <v>57</v>
      </c>
      <c r="W79" s="131" t="s">
        <v>2385</v>
      </c>
      <c r="X79" s="131" t="s">
        <v>57</v>
      </c>
      <c r="Y79" s="131" t="s">
        <v>2385</v>
      </c>
      <c r="Z79" s="131" t="s">
        <v>57</v>
      </c>
      <c r="AA79" s="131" t="s">
        <v>57</v>
      </c>
      <c r="AB79" s="131" t="s">
        <v>2385</v>
      </c>
      <c r="AC79" s="131" t="s">
        <v>57</v>
      </c>
      <c r="AD79" s="131" t="s">
        <v>2385</v>
      </c>
      <c r="AE79" s="131" t="s">
        <v>57</v>
      </c>
      <c r="AG79" s="131" t="s">
        <v>57</v>
      </c>
      <c r="AH79" s="131" t="s">
        <v>57</v>
      </c>
      <c r="AI79" s="131" t="s">
        <v>2385</v>
      </c>
      <c r="AJ79" s="131" t="s">
        <v>2385</v>
      </c>
      <c r="AK79" s="131" t="s">
        <v>2385</v>
      </c>
      <c r="AL79" s="131" t="s">
        <v>57</v>
      </c>
      <c r="AN79" s="131" t="s">
        <v>57</v>
      </c>
      <c r="AO79" s="131" t="s">
        <v>57</v>
      </c>
      <c r="AP79" s="131" t="s">
        <v>57</v>
      </c>
      <c r="AQ79" s="131" t="s">
        <v>57</v>
      </c>
      <c r="AR79" s="131" t="s">
        <v>57</v>
      </c>
    </row>
    <row r="80" spans="1:44">
      <c r="A80" s="131">
        <v>79</v>
      </c>
      <c r="B80" s="131" t="s">
        <v>2611</v>
      </c>
      <c r="C80" s="131" t="s">
        <v>1382</v>
      </c>
      <c r="D80" s="131">
        <v>2022</v>
      </c>
      <c r="E80" s="131" t="s">
        <v>51</v>
      </c>
      <c r="F80" s="131" t="s">
        <v>2986</v>
      </c>
      <c r="G80" s="131" t="s">
        <v>2987</v>
      </c>
      <c r="H80" s="131" t="s">
        <v>2988</v>
      </c>
      <c r="I80" s="131" t="s">
        <v>929</v>
      </c>
      <c r="J80" s="131">
        <v>21</v>
      </c>
      <c r="K80" s="131" t="s">
        <v>56</v>
      </c>
      <c r="L80" s="131" t="s">
        <v>56</v>
      </c>
      <c r="M80" s="131" t="s">
        <v>2385</v>
      </c>
      <c r="N80" s="131" t="s">
        <v>2385</v>
      </c>
      <c r="O80" s="131" t="s">
        <v>57</v>
      </c>
      <c r="P80" s="131" t="s">
        <v>57</v>
      </c>
      <c r="Q80" s="131" t="s">
        <v>57</v>
      </c>
      <c r="R80" s="131" t="s">
        <v>57</v>
      </c>
      <c r="S80" s="131" t="s">
        <v>2385</v>
      </c>
      <c r="T80" s="131" t="s">
        <v>57</v>
      </c>
      <c r="U80" s="131" t="s">
        <v>2385</v>
      </c>
      <c r="V80" s="131" t="s">
        <v>57</v>
      </c>
      <c r="W80" s="131" t="s">
        <v>2385</v>
      </c>
      <c r="X80" s="131" t="s">
        <v>57</v>
      </c>
      <c r="Y80" s="131" t="s">
        <v>2385</v>
      </c>
      <c r="Z80" s="131" t="s">
        <v>57</v>
      </c>
      <c r="AA80" s="131" t="s">
        <v>57</v>
      </c>
      <c r="AB80" s="131" t="s">
        <v>2385</v>
      </c>
      <c r="AC80" s="131" t="s">
        <v>57</v>
      </c>
      <c r="AD80" s="131" t="s">
        <v>2385</v>
      </c>
      <c r="AE80" s="131" t="s">
        <v>57</v>
      </c>
      <c r="AG80" s="131" t="s">
        <v>57</v>
      </c>
      <c r="AH80" s="131" t="s">
        <v>57</v>
      </c>
      <c r="AI80" s="131" t="s">
        <v>2385</v>
      </c>
      <c r="AJ80" s="131" t="s">
        <v>2385</v>
      </c>
      <c r="AK80" s="131" t="s">
        <v>2385</v>
      </c>
      <c r="AL80" s="131" t="s">
        <v>57</v>
      </c>
      <c r="AM80" s="171" t="str">
        <f>IF(OR($AK80="No",$AK80="NA"),"NA","à Remplir")</f>
        <v>NA</v>
      </c>
      <c r="AN80" s="162" t="s">
        <v>57</v>
      </c>
      <c r="AO80" s="162" t="s">
        <v>2989</v>
      </c>
      <c r="AP80" s="162" t="s">
        <v>2943</v>
      </c>
      <c r="AQ80" s="131">
        <v>270</v>
      </c>
      <c r="AR80" s="131" t="s">
        <v>57</v>
      </c>
    </row>
    <row r="81" spans="1:44">
      <c r="A81" s="131">
        <v>80</v>
      </c>
      <c r="B81" s="131" t="s">
        <v>2611</v>
      </c>
      <c r="C81" s="131" t="s">
        <v>1382</v>
      </c>
      <c r="D81" s="131">
        <v>2022</v>
      </c>
      <c r="E81" s="131" t="s">
        <v>51</v>
      </c>
      <c r="F81" s="131" t="s">
        <v>2990</v>
      </c>
      <c r="G81" s="131" t="s">
        <v>2991</v>
      </c>
      <c r="H81" s="131" t="s">
        <v>2992</v>
      </c>
      <c r="I81" s="131" t="s">
        <v>975</v>
      </c>
      <c r="J81" s="131">
        <v>22</v>
      </c>
      <c r="K81" s="131" t="s">
        <v>2385</v>
      </c>
      <c r="L81" s="131" t="s">
        <v>2385</v>
      </c>
      <c r="M81" s="131" t="s">
        <v>2385</v>
      </c>
      <c r="N81" s="131" t="s">
        <v>2385</v>
      </c>
      <c r="O81" s="131" t="s">
        <v>57</v>
      </c>
      <c r="P81" s="131" t="s">
        <v>57</v>
      </c>
      <c r="Q81" s="131" t="s">
        <v>57</v>
      </c>
      <c r="R81" s="131" t="s">
        <v>57</v>
      </c>
      <c r="S81" s="131" t="s">
        <v>2385</v>
      </c>
      <c r="T81" s="131" t="s">
        <v>57</v>
      </c>
      <c r="U81" s="131" t="s">
        <v>2385</v>
      </c>
      <c r="V81" s="131" t="s">
        <v>57</v>
      </c>
      <c r="W81" s="131" t="s">
        <v>2385</v>
      </c>
      <c r="X81" s="131" t="s">
        <v>57</v>
      </c>
      <c r="Y81" s="131" t="s">
        <v>2385</v>
      </c>
      <c r="Z81" s="131" t="s">
        <v>57</v>
      </c>
      <c r="AA81" s="131" t="s">
        <v>57</v>
      </c>
      <c r="AB81" s="131" t="s">
        <v>2385</v>
      </c>
      <c r="AC81" s="131" t="s">
        <v>57</v>
      </c>
      <c r="AD81" s="131" t="s">
        <v>2385</v>
      </c>
      <c r="AE81" s="131" t="s">
        <v>57</v>
      </c>
      <c r="AG81" s="131" t="s">
        <v>57</v>
      </c>
      <c r="AH81" s="131" t="s">
        <v>57</v>
      </c>
      <c r="AI81" s="131" t="s">
        <v>2385</v>
      </c>
      <c r="AJ81" s="131" t="s">
        <v>2385</v>
      </c>
      <c r="AK81" s="131" t="s">
        <v>2385</v>
      </c>
      <c r="AL81" s="131" t="s">
        <v>57</v>
      </c>
      <c r="AN81" s="131" t="s">
        <v>57</v>
      </c>
      <c r="AO81" s="131" t="s">
        <v>57</v>
      </c>
      <c r="AP81" s="131" t="s">
        <v>57</v>
      </c>
      <c r="AQ81" s="131" t="s">
        <v>57</v>
      </c>
      <c r="AR81" s="131" t="s">
        <v>57</v>
      </c>
    </row>
    <row r="82" spans="1:44">
      <c r="A82" s="131">
        <v>81</v>
      </c>
      <c r="B82" s="131" t="s">
        <v>2611</v>
      </c>
      <c r="C82" s="131" t="s">
        <v>1382</v>
      </c>
      <c r="D82" s="131">
        <v>2022</v>
      </c>
      <c r="E82" s="131" t="s">
        <v>51</v>
      </c>
      <c r="F82" s="131" t="s">
        <v>2993</v>
      </c>
      <c r="G82" s="131" t="s">
        <v>2994</v>
      </c>
      <c r="H82" s="131" t="s">
        <v>2995</v>
      </c>
      <c r="I82" s="131" t="s">
        <v>4421</v>
      </c>
      <c r="J82" s="131">
        <v>25</v>
      </c>
      <c r="K82" s="131" t="s">
        <v>2385</v>
      </c>
      <c r="L82" s="131" t="s">
        <v>2385</v>
      </c>
      <c r="M82" s="131" t="s">
        <v>2385</v>
      </c>
      <c r="N82" s="131" t="s">
        <v>2385</v>
      </c>
      <c r="O82" s="131" t="s">
        <v>57</v>
      </c>
      <c r="P82" s="131" t="s">
        <v>57</v>
      </c>
      <c r="Q82" s="131" t="s">
        <v>57</v>
      </c>
      <c r="R82" s="131" t="s">
        <v>57</v>
      </c>
      <c r="S82" s="131" t="s">
        <v>2385</v>
      </c>
      <c r="T82" s="131" t="s">
        <v>57</v>
      </c>
      <c r="U82" s="131" t="s">
        <v>2385</v>
      </c>
      <c r="V82" s="131" t="s">
        <v>57</v>
      </c>
      <c r="W82" s="131" t="s">
        <v>2385</v>
      </c>
      <c r="X82" s="131" t="s">
        <v>57</v>
      </c>
      <c r="Y82" s="131" t="s">
        <v>2385</v>
      </c>
      <c r="Z82" s="131" t="s">
        <v>57</v>
      </c>
      <c r="AA82" s="131" t="s">
        <v>57</v>
      </c>
      <c r="AB82" s="131" t="s">
        <v>2385</v>
      </c>
      <c r="AC82" s="131" t="s">
        <v>57</v>
      </c>
      <c r="AD82" s="131" t="s">
        <v>2385</v>
      </c>
      <c r="AE82" s="131" t="s">
        <v>57</v>
      </c>
      <c r="AG82" s="131" t="s">
        <v>57</v>
      </c>
      <c r="AH82" s="131" t="s">
        <v>57</v>
      </c>
      <c r="AI82" s="131" t="s">
        <v>2385</v>
      </c>
      <c r="AJ82" s="131" t="s">
        <v>2385</v>
      </c>
      <c r="AK82" s="131" t="s">
        <v>2385</v>
      </c>
      <c r="AL82" s="131" t="s">
        <v>57</v>
      </c>
      <c r="AN82" s="131" t="s">
        <v>57</v>
      </c>
      <c r="AO82" s="131" t="s">
        <v>57</v>
      </c>
      <c r="AP82" s="131" t="s">
        <v>57</v>
      </c>
      <c r="AQ82" s="131" t="s">
        <v>57</v>
      </c>
      <c r="AR82" s="131" t="s">
        <v>57</v>
      </c>
    </row>
    <row r="83" spans="1:44">
      <c r="A83" s="131">
        <v>82</v>
      </c>
      <c r="B83" s="131" t="s">
        <v>2611</v>
      </c>
      <c r="C83" s="131" t="s">
        <v>2807</v>
      </c>
      <c r="D83" s="131">
        <v>2022</v>
      </c>
      <c r="E83" s="131" t="s">
        <v>579</v>
      </c>
      <c r="F83" s="131" t="s">
        <v>633</v>
      </c>
      <c r="G83" s="134" t="s">
        <v>2996</v>
      </c>
      <c r="H83" s="131" t="s">
        <v>2997</v>
      </c>
      <c r="I83" s="131" t="s">
        <v>926</v>
      </c>
      <c r="J83" s="131">
        <v>25</v>
      </c>
      <c r="K83" s="131" t="s">
        <v>2385</v>
      </c>
      <c r="L83" s="131" t="s">
        <v>2385</v>
      </c>
      <c r="M83" s="131" t="s">
        <v>2385</v>
      </c>
      <c r="N83" s="131" t="s">
        <v>2385</v>
      </c>
      <c r="O83" s="131" t="s">
        <v>57</v>
      </c>
      <c r="P83" s="131" t="s">
        <v>57</v>
      </c>
      <c r="Q83" s="131" t="s">
        <v>57</v>
      </c>
      <c r="R83" s="131" t="s">
        <v>57</v>
      </c>
      <c r="S83" s="131" t="s">
        <v>2385</v>
      </c>
      <c r="T83" s="131" t="s">
        <v>57</v>
      </c>
      <c r="U83" s="131" t="s">
        <v>2385</v>
      </c>
      <c r="V83" s="131" t="s">
        <v>57</v>
      </c>
      <c r="W83" s="131" t="s">
        <v>2385</v>
      </c>
      <c r="X83" s="131" t="s">
        <v>57</v>
      </c>
      <c r="Y83" s="131" t="s">
        <v>2385</v>
      </c>
      <c r="Z83" s="131" t="s">
        <v>57</v>
      </c>
      <c r="AA83" s="131" t="s">
        <v>57</v>
      </c>
      <c r="AB83" s="131" t="s">
        <v>2385</v>
      </c>
      <c r="AC83" s="131" t="s">
        <v>57</v>
      </c>
      <c r="AD83" s="131" t="s">
        <v>2385</v>
      </c>
      <c r="AE83" s="131" t="s">
        <v>57</v>
      </c>
      <c r="AG83" s="131" t="s">
        <v>57</v>
      </c>
      <c r="AH83" s="131" t="s">
        <v>57</v>
      </c>
      <c r="AI83" s="131" t="s">
        <v>2385</v>
      </c>
      <c r="AJ83" s="131" t="s">
        <v>2385</v>
      </c>
      <c r="AK83" s="131" t="s">
        <v>2385</v>
      </c>
      <c r="AL83" s="131" t="s">
        <v>57</v>
      </c>
      <c r="AN83" s="131" t="s">
        <v>57</v>
      </c>
      <c r="AO83" s="131" t="s">
        <v>57</v>
      </c>
      <c r="AP83" s="131" t="s">
        <v>57</v>
      </c>
      <c r="AQ83" s="131" t="s">
        <v>57</v>
      </c>
      <c r="AR83" s="131" t="s">
        <v>57</v>
      </c>
    </row>
    <row r="84" spans="1:44">
      <c r="A84" s="131">
        <v>83</v>
      </c>
      <c r="B84" s="131" t="s">
        <v>2611</v>
      </c>
      <c r="C84" s="131" t="s">
        <v>2807</v>
      </c>
      <c r="D84" s="131">
        <v>2022</v>
      </c>
      <c r="E84" s="131" t="s">
        <v>579</v>
      </c>
      <c r="F84" s="131" t="s">
        <v>2998</v>
      </c>
      <c r="G84" s="131" t="s">
        <v>2999</v>
      </c>
      <c r="H84" s="131" t="s">
        <v>3000</v>
      </c>
      <c r="I84" s="131" t="s">
        <v>926</v>
      </c>
      <c r="J84" s="131">
        <v>24</v>
      </c>
      <c r="K84" s="131" t="s">
        <v>2385</v>
      </c>
      <c r="L84" s="131" t="s">
        <v>2385</v>
      </c>
      <c r="M84" s="131" t="s">
        <v>2385</v>
      </c>
      <c r="N84" s="131" t="s">
        <v>2385</v>
      </c>
      <c r="O84" s="131" t="s">
        <v>57</v>
      </c>
      <c r="P84" s="131" t="s">
        <v>57</v>
      </c>
      <c r="Q84" s="131" t="s">
        <v>57</v>
      </c>
      <c r="R84" s="131" t="s">
        <v>57</v>
      </c>
      <c r="S84" s="131" t="s">
        <v>2385</v>
      </c>
      <c r="T84" s="131" t="s">
        <v>57</v>
      </c>
      <c r="U84" s="131" t="s">
        <v>2385</v>
      </c>
      <c r="V84" s="131" t="s">
        <v>57</v>
      </c>
      <c r="W84" s="131" t="s">
        <v>2385</v>
      </c>
      <c r="X84" s="131" t="s">
        <v>57</v>
      </c>
      <c r="Y84" s="131" t="s">
        <v>2385</v>
      </c>
      <c r="Z84" s="131" t="s">
        <v>57</v>
      </c>
      <c r="AA84" s="131" t="s">
        <v>57</v>
      </c>
      <c r="AB84" s="131" t="s">
        <v>2385</v>
      </c>
      <c r="AC84" s="131" t="s">
        <v>57</v>
      </c>
      <c r="AD84" s="131" t="s">
        <v>2385</v>
      </c>
      <c r="AE84" s="131" t="s">
        <v>57</v>
      </c>
      <c r="AG84" s="131" t="s">
        <v>57</v>
      </c>
      <c r="AH84" s="131" t="s">
        <v>57</v>
      </c>
      <c r="AI84" s="131" t="s">
        <v>2385</v>
      </c>
      <c r="AJ84" s="131" t="s">
        <v>2385</v>
      </c>
      <c r="AK84" s="131" t="s">
        <v>2385</v>
      </c>
      <c r="AL84" s="131" t="s">
        <v>57</v>
      </c>
      <c r="AN84" s="131" t="s">
        <v>57</v>
      </c>
      <c r="AO84" s="131" t="s">
        <v>57</v>
      </c>
      <c r="AP84" s="131" t="s">
        <v>57</v>
      </c>
      <c r="AQ84" s="131" t="s">
        <v>57</v>
      </c>
      <c r="AR84" s="131" t="s">
        <v>57</v>
      </c>
    </row>
    <row r="85" spans="1:44">
      <c r="A85" s="131">
        <v>84</v>
      </c>
      <c r="B85" s="131" t="s">
        <v>2611</v>
      </c>
      <c r="C85" s="131" t="s">
        <v>2807</v>
      </c>
      <c r="D85" s="131">
        <v>2022</v>
      </c>
      <c r="E85" s="131" t="s">
        <v>579</v>
      </c>
      <c r="F85" s="131" t="s">
        <v>167</v>
      </c>
      <c r="G85" s="131" t="s">
        <v>3001</v>
      </c>
      <c r="H85" s="131" t="s">
        <v>3002</v>
      </c>
      <c r="I85" s="131" t="s">
        <v>929</v>
      </c>
      <c r="J85" s="131">
        <v>4</v>
      </c>
      <c r="K85" s="131" t="s">
        <v>62</v>
      </c>
      <c r="L85" s="131" t="s">
        <v>62</v>
      </c>
      <c r="M85" s="131" t="s">
        <v>2385</v>
      </c>
      <c r="N85" s="131" t="s">
        <v>2385</v>
      </c>
      <c r="O85" s="131" t="s">
        <v>57</v>
      </c>
      <c r="P85" s="131" t="s">
        <v>57</v>
      </c>
      <c r="Q85" s="131" t="s">
        <v>57</v>
      </c>
      <c r="R85" s="131" t="s">
        <v>57</v>
      </c>
      <c r="S85" s="131" t="s">
        <v>2385</v>
      </c>
      <c r="T85" s="131" t="s">
        <v>57</v>
      </c>
      <c r="U85" s="131" t="s">
        <v>2385</v>
      </c>
      <c r="V85" s="131" t="s">
        <v>57</v>
      </c>
      <c r="W85" s="131" t="s">
        <v>2385</v>
      </c>
      <c r="X85" s="131" t="s">
        <v>57</v>
      </c>
      <c r="Y85" s="131" t="s">
        <v>2385</v>
      </c>
      <c r="Z85" s="131" t="s">
        <v>57</v>
      </c>
      <c r="AA85" s="131" t="s">
        <v>57</v>
      </c>
      <c r="AB85" s="131" t="s">
        <v>2385</v>
      </c>
      <c r="AC85" s="131" t="s">
        <v>57</v>
      </c>
      <c r="AD85" s="131" t="s">
        <v>2385</v>
      </c>
      <c r="AE85" s="131" t="s">
        <v>57</v>
      </c>
      <c r="AG85" s="131" t="s">
        <v>57</v>
      </c>
      <c r="AH85" s="131" t="s">
        <v>57</v>
      </c>
      <c r="AI85" s="131" t="s">
        <v>2385</v>
      </c>
      <c r="AJ85" s="131" t="s">
        <v>2385</v>
      </c>
      <c r="AK85" s="131" t="s">
        <v>2385</v>
      </c>
      <c r="AL85" s="131" t="s">
        <v>57</v>
      </c>
      <c r="AM85" s="171" t="str">
        <f>IF(OR($AK85="No",$AK85="NA"),"NA","à Remplir")</f>
        <v>NA</v>
      </c>
      <c r="AN85" s="162" t="s">
        <v>57</v>
      </c>
      <c r="AO85" s="162" t="s">
        <v>57</v>
      </c>
      <c r="AP85" s="162" t="s">
        <v>3003</v>
      </c>
      <c r="AQ85" s="131" t="s">
        <v>57</v>
      </c>
      <c r="AR85" s="131" t="s">
        <v>57</v>
      </c>
    </row>
    <row r="86" spans="1:44">
      <c r="A86" s="131">
        <v>85</v>
      </c>
      <c r="B86" s="131" t="s">
        <v>2611</v>
      </c>
      <c r="C86" s="131" t="s">
        <v>2807</v>
      </c>
      <c r="D86" s="131">
        <v>2022</v>
      </c>
      <c r="E86" s="131" t="s">
        <v>579</v>
      </c>
      <c r="F86" s="131" t="s">
        <v>3004</v>
      </c>
      <c r="G86" s="131" t="s">
        <v>3005</v>
      </c>
      <c r="H86" s="131" t="s">
        <v>3006</v>
      </c>
      <c r="I86" s="131" t="s">
        <v>929</v>
      </c>
      <c r="J86" s="131">
        <v>15</v>
      </c>
      <c r="K86" s="131" t="s">
        <v>56</v>
      </c>
      <c r="L86" s="131" t="s">
        <v>56</v>
      </c>
      <c r="M86" s="131" t="s">
        <v>2385</v>
      </c>
      <c r="N86" s="131" t="s">
        <v>2385</v>
      </c>
      <c r="O86" s="131" t="s">
        <v>57</v>
      </c>
      <c r="P86" s="131" t="s">
        <v>57</v>
      </c>
      <c r="Q86" s="131" t="s">
        <v>57</v>
      </c>
      <c r="R86" s="131" t="s">
        <v>57</v>
      </c>
      <c r="S86" s="131" t="s">
        <v>2385</v>
      </c>
      <c r="T86" s="131" t="s">
        <v>57</v>
      </c>
      <c r="U86" s="131" t="s">
        <v>2385</v>
      </c>
      <c r="V86" s="131" t="s">
        <v>57</v>
      </c>
      <c r="W86" s="131" t="s">
        <v>2385</v>
      </c>
      <c r="X86" s="131" t="s">
        <v>57</v>
      </c>
      <c r="Y86" s="131" t="s">
        <v>2385</v>
      </c>
      <c r="Z86" s="131" t="s">
        <v>57</v>
      </c>
      <c r="AA86" s="131" t="s">
        <v>57</v>
      </c>
      <c r="AB86" s="131" t="s">
        <v>2385</v>
      </c>
      <c r="AC86" s="131" t="s">
        <v>57</v>
      </c>
      <c r="AD86" s="131" t="s">
        <v>2385</v>
      </c>
      <c r="AE86" s="131" t="s">
        <v>57</v>
      </c>
      <c r="AG86" s="131" t="s">
        <v>57</v>
      </c>
      <c r="AH86" s="131" t="s">
        <v>57</v>
      </c>
      <c r="AI86" s="131" t="s">
        <v>2385</v>
      </c>
      <c r="AJ86" s="131" t="s">
        <v>2385</v>
      </c>
      <c r="AK86" s="131" t="s">
        <v>2385</v>
      </c>
      <c r="AL86" s="131" t="s">
        <v>57</v>
      </c>
      <c r="AM86" s="171" t="str">
        <f>IF(OR($AK86="No",$AK86="NA"),"NA","à Remplir")</f>
        <v>NA</v>
      </c>
      <c r="AN86" s="162" t="s">
        <v>57</v>
      </c>
      <c r="AO86" s="162" t="s">
        <v>57</v>
      </c>
      <c r="AP86" s="162" t="s">
        <v>3003</v>
      </c>
      <c r="AQ86" s="131" t="s">
        <v>57</v>
      </c>
      <c r="AR86" s="131" t="s">
        <v>57</v>
      </c>
    </row>
    <row r="87" spans="1:44">
      <c r="A87" s="131">
        <v>86</v>
      </c>
      <c r="B87" s="131" t="s">
        <v>2611</v>
      </c>
      <c r="C87" s="131" t="s">
        <v>2807</v>
      </c>
      <c r="D87" s="131">
        <v>2022</v>
      </c>
      <c r="E87" s="131" t="s">
        <v>579</v>
      </c>
      <c r="F87" s="131" t="s">
        <v>620</v>
      </c>
      <c r="G87" s="131" t="s">
        <v>3007</v>
      </c>
      <c r="H87" s="131" t="s">
        <v>3008</v>
      </c>
      <c r="I87" s="131" t="s">
        <v>4423</v>
      </c>
      <c r="J87" s="131">
        <v>25</v>
      </c>
      <c r="K87" s="131" t="s">
        <v>2385</v>
      </c>
      <c r="L87" s="131" t="s">
        <v>2385</v>
      </c>
      <c r="M87" s="131" t="s">
        <v>2385</v>
      </c>
      <c r="N87" s="131" t="s">
        <v>2385</v>
      </c>
      <c r="O87" s="131" t="s">
        <v>57</v>
      </c>
      <c r="P87" s="131" t="s">
        <v>57</v>
      </c>
      <c r="Q87" s="131" t="s">
        <v>57</v>
      </c>
      <c r="R87" s="131" t="s">
        <v>57</v>
      </c>
      <c r="S87" s="131" t="s">
        <v>2385</v>
      </c>
      <c r="T87" s="131" t="s">
        <v>57</v>
      </c>
      <c r="U87" s="131" t="s">
        <v>2385</v>
      </c>
      <c r="V87" s="131" t="s">
        <v>57</v>
      </c>
      <c r="W87" s="131" t="s">
        <v>2385</v>
      </c>
      <c r="X87" s="131" t="s">
        <v>57</v>
      </c>
      <c r="Y87" s="131" t="s">
        <v>2385</v>
      </c>
      <c r="Z87" s="131" t="s">
        <v>57</v>
      </c>
      <c r="AA87" s="131" t="s">
        <v>57</v>
      </c>
      <c r="AB87" s="131" t="s">
        <v>2385</v>
      </c>
      <c r="AC87" s="131" t="s">
        <v>57</v>
      </c>
      <c r="AD87" s="131" t="s">
        <v>2385</v>
      </c>
      <c r="AE87" s="131" t="s">
        <v>57</v>
      </c>
      <c r="AG87" s="131" t="s">
        <v>57</v>
      </c>
      <c r="AH87" s="131" t="s">
        <v>57</v>
      </c>
      <c r="AI87" s="131" t="s">
        <v>2385</v>
      </c>
      <c r="AJ87" s="131" t="s">
        <v>2385</v>
      </c>
      <c r="AK87" s="131" t="s">
        <v>2385</v>
      </c>
      <c r="AL87" s="131" t="s">
        <v>57</v>
      </c>
      <c r="AM87" s="170" t="str">
        <f>IF(OR($AK87="No",$AK87="NA"),"NA","à Remplir")</f>
        <v>NA</v>
      </c>
      <c r="AN87" s="162" t="s">
        <v>57</v>
      </c>
      <c r="AO87" s="162" t="s">
        <v>57</v>
      </c>
      <c r="AP87" s="162" t="s">
        <v>57</v>
      </c>
      <c r="AQ87" s="131" t="s">
        <v>57</v>
      </c>
      <c r="AR87" s="131" t="s">
        <v>57</v>
      </c>
    </row>
    <row r="88" spans="1:44">
      <c r="A88" s="131">
        <v>87</v>
      </c>
      <c r="B88" s="131" t="s">
        <v>2611</v>
      </c>
      <c r="C88" s="131" t="s">
        <v>2807</v>
      </c>
      <c r="D88" s="131">
        <v>2022</v>
      </c>
      <c r="E88" s="131" t="s">
        <v>579</v>
      </c>
      <c r="F88" s="131" t="s">
        <v>3009</v>
      </c>
      <c r="G88" s="131" t="s">
        <v>3010</v>
      </c>
      <c r="H88" s="131" t="s">
        <v>3011</v>
      </c>
      <c r="I88" s="131" t="s">
        <v>945</v>
      </c>
      <c r="J88" s="131">
        <v>25</v>
      </c>
      <c r="K88" s="131" t="s">
        <v>2385</v>
      </c>
      <c r="L88" s="131" t="s">
        <v>2385</v>
      </c>
      <c r="M88" s="131" t="s">
        <v>2385</v>
      </c>
      <c r="N88" s="131" t="s">
        <v>2385</v>
      </c>
      <c r="O88" s="131" t="s">
        <v>57</v>
      </c>
      <c r="P88" s="131" t="s">
        <v>57</v>
      </c>
      <c r="Q88" s="131" t="s">
        <v>57</v>
      </c>
      <c r="R88" s="131" t="s">
        <v>57</v>
      </c>
      <c r="S88" s="131" t="s">
        <v>2385</v>
      </c>
      <c r="T88" s="131" t="s">
        <v>57</v>
      </c>
      <c r="U88" s="131" t="s">
        <v>2385</v>
      </c>
      <c r="V88" s="131" t="s">
        <v>57</v>
      </c>
      <c r="W88" s="131" t="s">
        <v>2385</v>
      </c>
      <c r="X88" s="131" t="s">
        <v>57</v>
      </c>
      <c r="Y88" s="131" t="s">
        <v>2385</v>
      </c>
      <c r="Z88" s="131" t="s">
        <v>57</v>
      </c>
      <c r="AA88" s="131" t="s">
        <v>57</v>
      </c>
      <c r="AB88" s="131" t="s">
        <v>2385</v>
      </c>
      <c r="AC88" s="131" t="s">
        <v>57</v>
      </c>
      <c r="AD88" s="131" t="s">
        <v>2385</v>
      </c>
      <c r="AE88" s="131" t="s">
        <v>57</v>
      </c>
      <c r="AG88" s="131" t="s">
        <v>57</v>
      </c>
      <c r="AH88" s="131" t="s">
        <v>57</v>
      </c>
      <c r="AI88" s="131" t="s">
        <v>2385</v>
      </c>
      <c r="AJ88" s="131" t="s">
        <v>2385</v>
      </c>
      <c r="AK88" s="131" t="s">
        <v>2385</v>
      </c>
      <c r="AL88" s="131" t="s">
        <v>57</v>
      </c>
      <c r="AN88" s="131" t="s">
        <v>57</v>
      </c>
      <c r="AO88" s="131" t="s">
        <v>57</v>
      </c>
      <c r="AP88" s="131" t="s">
        <v>57</v>
      </c>
      <c r="AQ88" s="131" t="s">
        <v>57</v>
      </c>
      <c r="AR88" s="131" t="s">
        <v>57</v>
      </c>
    </row>
    <row r="89" spans="1:44">
      <c r="A89" s="131">
        <v>88</v>
      </c>
      <c r="B89" s="131" t="s">
        <v>2611</v>
      </c>
      <c r="C89" s="131" t="s">
        <v>2807</v>
      </c>
      <c r="D89" s="131">
        <v>2022</v>
      </c>
      <c r="E89" s="131" t="s">
        <v>579</v>
      </c>
      <c r="F89" s="131" t="s">
        <v>638</v>
      </c>
      <c r="G89" s="131" t="s">
        <v>3012</v>
      </c>
      <c r="H89" s="131" t="s">
        <v>3013</v>
      </c>
      <c r="I89" s="131" t="s">
        <v>4423</v>
      </c>
      <c r="J89" s="131">
        <v>25</v>
      </c>
      <c r="K89" s="131" t="s">
        <v>2385</v>
      </c>
      <c r="L89" s="131" t="s">
        <v>2385</v>
      </c>
      <c r="M89" s="131" t="s">
        <v>2385</v>
      </c>
      <c r="N89" s="131" t="s">
        <v>2385</v>
      </c>
      <c r="O89" s="131" t="s">
        <v>57</v>
      </c>
      <c r="P89" s="131" t="s">
        <v>57</v>
      </c>
      <c r="Q89" s="131" t="s">
        <v>57</v>
      </c>
      <c r="R89" s="131" t="s">
        <v>57</v>
      </c>
      <c r="S89" s="131" t="s">
        <v>2385</v>
      </c>
      <c r="T89" s="131" t="s">
        <v>57</v>
      </c>
      <c r="U89" s="131" t="s">
        <v>2385</v>
      </c>
      <c r="V89" s="131" t="s">
        <v>57</v>
      </c>
      <c r="W89" s="131" t="s">
        <v>2385</v>
      </c>
      <c r="X89" s="131" t="s">
        <v>57</v>
      </c>
      <c r="Y89" s="131" t="s">
        <v>2385</v>
      </c>
      <c r="Z89" s="131" t="s">
        <v>57</v>
      </c>
      <c r="AA89" s="131" t="s">
        <v>57</v>
      </c>
      <c r="AB89" s="131" t="s">
        <v>2385</v>
      </c>
      <c r="AC89" s="131" t="s">
        <v>57</v>
      </c>
      <c r="AD89" s="131" t="s">
        <v>2385</v>
      </c>
      <c r="AE89" s="131" t="s">
        <v>57</v>
      </c>
      <c r="AG89" s="131" t="s">
        <v>57</v>
      </c>
      <c r="AH89" s="131" t="s">
        <v>57</v>
      </c>
      <c r="AI89" s="131" t="s">
        <v>2385</v>
      </c>
      <c r="AJ89" s="131" t="s">
        <v>2385</v>
      </c>
      <c r="AK89" s="131" t="s">
        <v>2385</v>
      </c>
      <c r="AL89" s="131" t="s">
        <v>57</v>
      </c>
      <c r="AM89" s="170" t="str">
        <f>IF(OR($AK89="No",$AK89="NA"),"NA","à Remplir")</f>
        <v>NA</v>
      </c>
      <c r="AN89" s="162" t="s">
        <v>57</v>
      </c>
      <c r="AO89" s="162" t="s">
        <v>57</v>
      </c>
      <c r="AP89" s="162" t="s">
        <v>57</v>
      </c>
      <c r="AQ89" s="131" t="s">
        <v>57</v>
      </c>
      <c r="AR89" s="131" t="s">
        <v>57</v>
      </c>
    </row>
    <row r="90" spans="1:44">
      <c r="A90" s="131">
        <v>89</v>
      </c>
      <c r="B90" s="131" t="s">
        <v>2611</v>
      </c>
      <c r="C90" s="131" t="s">
        <v>2807</v>
      </c>
      <c r="D90" s="131">
        <v>2022</v>
      </c>
      <c r="E90" s="131" t="s">
        <v>579</v>
      </c>
      <c r="F90" s="131" t="s">
        <v>3014</v>
      </c>
      <c r="G90" s="131" t="s">
        <v>3015</v>
      </c>
      <c r="H90" s="131" t="s">
        <v>3013</v>
      </c>
      <c r="I90" s="131" t="s">
        <v>945</v>
      </c>
      <c r="J90" s="131">
        <v>25</v>
      </c>
      <c r="K90" s="131" t="s">
        <v>2385</v>
      </c>
      <c r="L90" s="131" t="s">
        <v>2385</v>
      </c>
      <c r="M90" s="131" t="s">
        <v>2385</v>
      </c>
      <c r="N90" s="131" t="s">
        <v>2385</v>
      </c>
      <c r="O90" s="131" t="s">
        <v>57</v>
      </c>
      <c r="P90" s="131" t="s">
        <v>57</v>
      </c>
      <c r="Q90" s="131" t="s">
        <v>57</v>
      </c>
      <c r="R90" s="131" t="s">
        <v>57</v>
      </c>
      <c r="S90" s="131" t="s">
        <v>2385</v>
      </c>
      <c r="T90" s="131" t="s">
        <v>57</v>
      </c>
      <c r="U90" s="131" t="s">
        <v>2385</v>
      </c>
      <c r="V90" s="131" t="s">
        <v>57</v>
      </c>
      <c r="W90" s="131" t="s">
        <v>2385</v>
      </c>
      <c r="X90" s="131" t="s">
        <v>57</v>
      </c>
      <c r="Y90" s="131" t="s">
        <v>2385</v>
      </c>
      <c r="Z90" s="131" t="s">
        <v>57</v>
      </c>
      <c r="AA90" s="131" t="s">
        <v>57</v>
      </c>
      <c r="AB90" s="131" t="s">
        <v>2385</v>
      </c>
      <c r="AC90" s="131" t="s">
        <v>57</v>
      </c>
      <c r="AD90" s="131" t="s">
        <v>2385</v>
      </c>
      <c r="AE90" s="131" t="s">
        <v>57</v>
      </c>
      <c r="AG90" s="131" t="s">
        <v>57</v>
      </c>
      <c r="AH90" s="131" t="s">
        <v>57</v>
      </c>
      <c r="AI90" s="131" t="s">
        <v>2385</v>
      </c>
      <c r="AJ90" s="131" t="s">
        <v>2385</v>
      </c>
      <c r="AK90" s="131" t="s">
        <v>2385</v>
      </c>
      <c r="AL90" s="131" t="s">
        <v>57</v>
      </c>
      <c r="AN90" s="131" t="s">
        <v>57</v>
      </c>
      <c r="AO90" s="131" t="s">
        <v>57</v>
      </c>
      <c r="AP90" s="131" t="s">
        <v>57</v>
      </c>
      <c r="AQ90" s="131" t="s">
        <v>57</v>
      </c>
      <c r="AR90" s="131" t="s">
        <v>57</v>
      </c>
    </row>
    <row r="91" spans="1:44">
      <c r="A91" s="131">
        <v>90</v>
      </c>
      <c r="B91" s="131" t="s">
        <v>2611</v>
      </c>
      <c r="C91" s="131" t="s">
        <v>2807</v>
      </c>
      <c r="D91" s="131">
        <v>2022</v>
      </c>
      <c r="E91" s="131" t="s">
        <v>579</v>
      </c>
      <c r="F91" s="131" t="s">
        <v>795</v>
      </c>
      <c r="G91" s="131" t="s">
        <v>3016</v>
      </c>
      <c r="H91" s="131" t="s">
        <v>3017</v>
      </c>
      <c r="I91" s="131" t="s">
        <v>4423</v>
      </c>
      <c r="J91" s="131">
        <v>25</v>
      </c>
      <c r="K91" s="131" t="s">
        <v>2385</v>
      </c>
      <c r="L91" s="131" t="s">
        <v>2385</v>
      </c>
      <c r="M91" s="131" t="s">
        <v>2385</v>
      </c>
      <c r="N91" s="131" t="s">
        <v>2385</v>
      </c>
      <c r="O91" s="131" t="s">
        <v>57</v>
      </c>
      <c r="P91" s="131" t="s">
        <v>57</v>
      </c>
      <c r="Q91" s="131" t="s">
        <v>57</v>
      </c>
      <c r="R91" s="131" t="s">
        <v>57</v>
      </c>
      <c r="S91" s="131" t="s">
        <v>2385</v>
      </c>
      <c r="T91" s="131" t="s">
        <v>57</v>
      </c>
      <c r="U91" s="131" t="s">
        <v>2385</v>
      </c>
      <c r="V91" s="131" t="s">
        <v>57</v>
      </c>
      <c r="W91" s="131" t="s">
        <v>2385</v>
      </c>
      <c r="X91" s="131" t="s">
        <v>57</v>
      </c>
      <c r="Y91" s="131" t="s">
        <v>2385</v>
      </c>
      <c r="Z91" s="131" t="s">
        <v>57</v>
      </c>
      <c r="AA91" s="131" t="s">
        <v>57</v>
      </c>
      <c r="AB91" s="131" t="s">
        <v>2385</v>
      </c>
      <c r="AC91" s="131" t="s">
        <v>57</v>
      </c>
      <c r="AD91" s="131" t="s">
        <v>2385</v>
      </c>
      <c r="AE91" s="131" t="s">
        <v>57</v>
      </c>
      <c r="AG91" s="131" t="s">
        <v>57</v>
      </c>
      <c r="AH91" s="131" t="s">
        <v>57</v>
      </c>
      <c r="AI91" s="131" t="s">
        <v>2385</v>
      </c>
      <c r="AJ91" s="131" t="s">
        <v>2385</v>
      </c>
      <c r="AK91" s="131" t="s">
        <v>2385</v>
      </c>
      <c r="AL91" s="131" t="s">
        <v>57</v>
      </c>
      <c r="AM91" s="170" t="str">
        <f>IF(OR($AK91="No",$AK91="NA"),"NA","à Remplir")</f>
        <v>NA</v>
      </c>
      <c r="AN91" s="162" t="s">
        <v>57</v>
      </c>
      <c r="AO91" s="162" t="s">
        <v>57</v>
      </c>
      <c r="AP91" s="162" t="s">
        <v>57</v>
      </c>
      <c r="AQ91" s="131" t="s">
        <v>57</v>
      </c>
      <c r="AR91" s="131" t="s">
        <v>57</v>
      </c>
    </row>
    <row r="92" spans="1:44">
      <c r="A92" s="131">
        <v>91</v>
      </c>
      <c r="B92" s="131" t="s">
        <v>2611</v>
      </c>
      <c r="C92" s="131" t="s">
        <v>2807</v>
      </c>
      <c r="D92" s="131">
        <v>2022</v>
      </c>
      <c r="E92" s="131" t="s">
        <v>579</v>
      </c>
      <c r="F92" s="131" t="s">
        <v>3018</v>
      </c>
      <c r="G92" s="131" t="s">
        <v>3019</v>
      </c>
      <c r="H92" s="131" t="s">
        <v>3020</v>
      </c>
      <c r="I92" s="131" t="s">
        <v>945</v>
      </c>
      <c r="J92" s="131">
        <v>25</v>
      </c>
      <c r="K92" s="131" t="s">
        <v>2385</v>
      </c>
      <c r="L92" s="131" t="s">
        <v>2385</v>
      </c>
      <c r="M92" s="131" t="s">
        <v>2385</v>
      </c>
      <c r="N92" s="131" t="s">
        <v>2385</v>
      </c>
      <c r="O92" s="131" t="s">
        <v>57</v>
      </c>
      <c r="P92" s="131" t="s">
        <v>57</v>
      </c>
      <c r="Q92" s="131" t="s">
        <v>57</v>
      </c>
      <c r="R92" s="131" t="s">
        <v>57</v>
      </c>
      <c r="S92" s="131" t="s">
        <v>2385</v>
      </c>
      <c r="T92" s="131" t="s">
        <v>57</v>
      </c>
      <c r="U92" s="131" t="s">
        <v>2385</v>
      </c>
      <c r="V92" s="131" t="s">
        <v>57</v>
      </c>
      <c r="W92" s="131" t="s">
        <v>2385</v>
      </c>
      <c r="X92" s="131" t="s">
        <v>57</v>
      </c>
      <c r="Y92" s="131" t="s">
        <v>2385</v>
      </c>
      <c r="Z92" s="131" t="s">
        <v>57</v>
      </c>
      <c r="AA92" s="131" t="s">
        <v>57</v>
      </c>
      <c r="AB92" s="131" t="s">
        <v>2385</v>
      </c>
      <c r="AC92" s="131" t="s">
        <v>57</v>
      </c>
      <c r="AD92" s="131" t="s">
        <v>2385</v>
      </c>
      <c r="AE92" s="131" t="s">
        <v>57</v>
      </c>
      <c r="AG92" s="131" t="s">
        <v>57</v>
      </c>
      <c r="AH92" s="131" t="s">
        <v>57</v>
      </c>
      <c r="AI92" s="131" t="s">
        <v>2385</v>
      </c>
      <c r="AJ92" s="131" t="s">
        <v>2385</v>
      </c>
      <c r="AK92" s="131" t="s">
        <v>2385</v>
      </c>
      <c r="AL92" s="131" t="s">
        <v>57</v>
      </c>
      <c r="AN92" s="131" t="s">
        <v>57</v>
      </c>
      <c r="AO92" s="131" t="s">
        <v>57</v>
      </c>
      <c r="AP92" s="131" t="s">
        <v>57</v>
      </c>
      <c r="AQ92" s="131" t="s">
        <v>57</v>
      </c>
      <c r="AR92" s="131" t="s">
        <v>57</v>
      </c>
    </row>
    <row r="93" spans="1:44">
      <c r="A93" s="131">
        <v>92</v>
      </c>
      <c r="B93" s="131" t="s">
        <v>2611</v>
      </c>
      <c r="C93" s="131" t="s">
        <v>2807</v>
      </c>
      <c r="D93" s="131">
        <v>2022</v>
      </c>
      <c r="E93" s="131" t="s">
        <v>579</v>
      </c>
      <c r="F93" s="131" t="s">
        <v>908</v>
      </c>
      <c r="G93" s="131" t="s">
        <v>3021</v>
      </c>
      <c r="H93" s="131" t="s">
        <v>3022</v>
      </c>
      <c r="I93" s="131" t="s">
        <v>4423</v>
      </c>
      <c r="J93" s="131">
        <v>25</v>
      </c>
      <c r="K93" s="131" t="s">
        <v>2385</v>
      </c>
      <c r="L93" s="131" t="s">
        <v>2385</v>
      </c>
      <c r="M93" s="131" t="s">
        <v>2385</v>
      </c>
      <c r="N93" s="131" t="s">
        <v>2385</v>
      </c>
      <c r="O93" s="131" t="s">
        <v>57</v>
      </c>
      <c r="P93" s="131" t="s">
        <v>57</v>
      </c>
      <c r="Q93" s="131" t="s">
        <v>57</v>
      </c>
      <c r="R93" s="131" t="s">
        <v>57</v>
      </c>
      <c r="S93" s="131" t="s">
        <v>2385</v>
      </c>
      <c r="T93" s="131" t="s">
        <v>57</v>
      </c>
      <c r="U93" s="131" t="s">
        <v>2385</v>
      </c>
      <c r="V93" s="131" t="s">
        <v>57</v>
      </c>
      <c r="W93" s="131" t="s">
        <v>2385</v>
      </c>
      <c r="X93" s="131" t="s">
        <v>57</v>
      </c>
      <c r="Y93" s="131" t="s">
        <v>2385</v>
      </c>
      <c r="Z93" s="131" t="s">
        <v>57</v>
      </c>
      <c r="AA93" s="131" t="s">
        <v>57</v>
      </c>
      <c r="AB93" s="131" t="s">
        <v>2385</v>
      </c>
      <c r="AC93" s="131" t="s">
        <v>57</v>
      </c>
      <c r="AD93" s="131" t="s">
        <v>2385</v>
      </c>
      <c r="AE93" s="131" t="s">
        <v>57</v>
      </c>
      <c r="AG93" s="131" t="s">
        <v>57</v>
      </c>
      <c r="AH93" s="131" t="s">
        <v>57</v>
      </c>
      <c r="AI93" s="131" t="s">
        <v>2385</v>
      </c>
      <c r="AJ93" s="131" t="s">
        <v>2385</v>
      </c>
      <c r="AK93" s="131" t="s">
        <v>2385</v>
      </c>
      <c r="AL93" s="131" t="s">
        <v>57</v>
      </c>
      <c r="AM93" s="170" t="str">
        <f>IF(OR($AK93="No",$AK93="NA"),"NA","à Remplir")</f>
        <v>NA</v>
      </c>
      <c r="AN93" s="162" t="s">
        <v>57</v>
      </c>
      <c r="AO93" s="162" t="s">
        <v>57</v>
      </c>
      <c r="AP93" s="162" t="s">
        <v>57</v>
      </c>
      <c r="AQ93" s="131" t="s">
        <v>57</v>
      </c>
      <c r="AR93" s="131" t="s">
        <v>57</v>
      </c>
    </row>
    <row r="94" spans="1:44">
      <c r="A94" s="131">
        <v>93</v>
      </c>
      <c r="B94" s="131" t="s">
        <v>2611</v>
      </c>
      <c r="C94" s="131" t="s">
        <v>2807</v>
      </c>
      <c r="D94" s="131">
        <v>2022</v>
      </c>
      <c r="E94" s="131" t="s">
        <v>579</v>
      </c>
      <c r="F94" s="131" t="s">
        <v>3023</v>
      </c>
      <c r="G94" s="131" t="s">
        <v>3024</v>
      </c>
      <c r="H94" s="131" t="s">
        <v>3025</v>
      </c>
      <c r="I94" s="131" t="s">
        <v>945</v>
      </c>
      <c r="J94" s="131">
        <v>25</v>
      </c>
      <c r="K94" s="131" t="s">
        <v>2385</v>
      </c>
      <c r="L94" s="131" t="s">
        <v>2385</v>
      </c>
      <c r="M94" s="131" t="s">
        <v>2385</v>
      </c>
      <c r="N94" s="131" t="s">
        <v>2385</v>
      </c>
      <c r="O94" s="131" t="s">
        <v>57</v>
      </c>
      <c r="P94" s="131" t="s">
        <v>57</v>
      </c>
      <c r="Q94" s="131" t="s">
        <v>57</v>
      </c>
      <c r="R94" s="131" t="s">
        <v>57</v>
      </c>
      <c r="S94" s="131" t="s">
        <v>2385</v>
      </c>
      <c r="T94" s="131" t="s">
        <v>57</v>
      </c>
      <c r="U94" s="131" t="s">
        <v>2385</v>
      </c>
      <c r="V94" s="131" t="s">
        <v>57</v>
      </c>
      <c r="W94" s="131" t="s">
        <v>2385</v>
      </c>
      <c r="X94" s="131" t="s">
        <v>57</v>
      </c>
      <c r="Y94" s="131" t="s">
        <v>2385</v>
      </c>
      <c r="Z94" s="131" t="s">
        <v>57</v>
      </c>
      <c r="AA94" s="131" t="s">
        <v>57</v>
      </c>
      <c r="AB94" s="131" t="s">
        <v>2385</v>
      </c>
      <c r="AC94" s="131" t="s">
        <v>57</v>
      </c>
      <c r="AD94" s="131" t="s">
        <v>2385</v>
      </c>
      <c r="AE94" s="131" t="s">
        <v>57</v>
      </c>
      <c r="AG94" s="131" t="s">
        <v>57</v>
      </c>
      <c r="AH94" s="131" t="s">
        <v>57</v>
      </c>
      <c r="AI94" s="131" t="s">
        <v>2385</v>
      </c>
      <c r="AJ94" s="131" t="s">
        <v>2385</v>
      </c>
      <c r="AK94" s="131" t="s">
        <v>2385</v>
      </c>
      <c r="AL94" s="131" t="s">
        <v>57</v>
      </c>
      <c r="AN94" s="131" t="s">
        <v>57</v>
      </c>
      <c r="AO94" s="131" t="s">
        <v>57</v>
      </c>
      <c r="AP94" s="131" t="s">
        <v>57</v>
      </c>
      <c r="AQ94" s="131" t="s">
        <v>57</v>
      </c>
      <c r="AR94" s="131" t="s">
        <v>57</v>
      </c>
    </row>
    <row r="95" spans="1:44">
      <c r="A95" s="131">
        <v>94</v>
      </c>
      <c r="B95" s="131" t="s">
        <v>2611</v>
      </c>
      <c r="C95" s="131" t="s">
        <v>2807</v>
      </c>
      <c r="D95" s="131">
        <v>2022</v>
      </c>
      <c r="E95" s="131" t="s">
        <v>579</v>
      </c>
      <c r="F95" s="131" t="s">
        <v>3026</v>
      </c>
      <c r="G95" s="131" t="s">
        <v>3027</v>
      </c>
      <c r="H95" s="131" t="s">
        <v>3028</v>
      </c>
      <c r="I95" s="131" t="s">
        <v>945</v>
      </c>
      <c r="J95" s="131">
        <v>25</v>
      </c>
      <c r="K95" s="131" t="s">
        <v>2385</v>
      </c>
      <c r="L95" s="131" t="s">
        <v>2385</v>
      </c>
      <c r="M95" s="131" t="s">
        <v>2385</v>
      </c>
      <c r="N95" s="131" t="s">
        <v>2385</v>
      </c>
      <c r="O95" s="131" t="s">
        <v>57</v>
      </c>
      <c r="P95" s="131" t="s">
        <v>57</v>
      </c>
      <c r="Q95" s="131" t="s">
        <v>57</v>
      </c>
      <c r="R95" s="131" t="s">
        <v>57</v>
      </c>
      <c r="S95" s="131" t="s">
        <v>2385</v>
      </c>
      <c r="T95" s="131" t="s">
        <v>57</v>
      </c>
      <c r="U95" s="131" t="s">
        <v>2385</v>
      </c>
      <c r="V95" s="131" t="s">
        <v>57</v>
      </c>
      <c r="W95" s="131" t="s">
        <v>2385</v>
      </c>
      <c r="X95" s="131" t="s">
        <v>57</v>
      </c>
      <c r="Y95" s="131" t="s">
        <v>2385</v>
      </c>
      <c r="Z95" s="131" t="s">
        <v>57</v>
      </c>
      <c r="AA95" s="131" t="s">
        <v>57</v>
      </c>
      <c r="AB95" s="131" t="s">
        <v>2385</v>
      </c>
      <c r="AC95" s="131" t="s">
        <v>57</v>
      </c>
      <c r="AD95" s="131" t="s">
        <v>2385</v>
      </c>
      <c r="AE95" s="131" t="s">
        <v>57</v>
      </c>
      <c r="AG95" s="131" t="s">
        <v>57</v>
      </c>
      <c r="AH95" s="131" t="s">
        <v>57</v>
      </c>
      <c r="AI95" s="131" t="s">
        <v>2385</v>
      </c>
      <c r="AJ95" s="131" t="s">
        <v>2385</v>
      </c>
      <c r="AK95" s="131" t="s">
        <v>2385</v>
      </c>
      <c r="AL95" s="131" t="s">
        <v>57</v>
      </c>
      <c r="AN95" s="131" t="s">
        <v>57</v>
      </c>
      <c r="AO95" s="131" t="s">
        <v>57</v>
      </c>
      <c r="AP95" s="131" t="s">
        <v>57</v>
      </c>
      <c r="AQ95" s="131" t="s">
        <v>57</v>
      </c>
      <c r="AR95" s="131" t="s">
        <v>57</v>
      </c>
    </row>
    <row r="96" spans="1:44">
      <c r="A96" s="131">
        <v>95</v>
      </c>
      <c r="B96" s="131" t="s">
        <v>2611</v>
      </c>
      <c r="C96" s="131" t="s">
        <v>2807</v>
      </c>
      <c r="D96" s="131">
        <v>2022</v>
      </c>
      <c r="E96" s="131" t="s">
        <v>579</v>
      </c>
      <c r="F96" s="131" t="s">
        <v>3029</v>
      </c>
      <c r="G96" s="131" t="s">
        <v>3030</v>
      </c>
      <c r="H96" s="131" t="s">
        <v>3031</v>
      </c>
      <c r="I96" s="131" t="s">
        <v>4423</v>
      </c>
      <c r="J96" s="131">
        <v>25</v>
      </c>
      <c r="K96" s="131" t="s">
        <v>2385</v>
      </c>
      <c r="L96" s="131" t="s">
        <v>2385</v>
      </c>
      <c r="M96" s="131" t="s">
        <v>2385</v>
      </c>
      <c r="N96" s="131" t="s">
        <v>2385</v>
      </c>
      <c r="O96" s="131" t="s">
        <v>57</v>
      </c>
      <c r="P96" s="131" t="s">
        <v>57</v>
      </c>
      <c r="Q96" s="131" t="s">
        <v>57</v>
      </c>
      <c r="R96" s="131" t="s">
        <v>57</v>
      </c>
      <c r="S96" s="131" t="s">
        <v>2385</v>
      </c>
      <c r="T96" s="131" t="s">
        <v>57</v>
      </c>
      <c r="U96" s="131" t="s">
        <v>2385</v>
      </c>
      <c r="V96" s="131" t="s">
        <v>57</v>
      </c>
      <c r="W96" s="131" t="s">
        <v>2385</v>
      </c>
      <c r="X96" s="131" t="s">
        <v>57</v>
      </c>
      <c r="Y96" s="131" t="s">
        <v>2385</v>
      </c>
      <c r="Z96" s="131" t="s">
        <v>57</v>
      </c>
      <c r="AA96" s="131" t="s">
        <v>57</v>
      </c>
      <c r="AB96" s="131" t="s">
        <v>2385</v>
      </c>
      <c r="AC96" s="131" t="s">
        <v>57</v>
      </c>
      <c r="AD96" s="131" t="s">
        <v>2385</v>
      </c>
      <c r="AE96" s="131" t="s">
        <v>57</v>
      </c>
      <c r="AG96" s="131" t="s">
        <v>57</v>
      </c>
      <c r="AH96" s="131" t="s">
        <v>57</v>
      </c>
      <c r="AI96" s="131" t="s">
        <v>2385</v>
      </c>
      <c r="AJ96" s="131" t="s">
        <v>2385</v>
      </c>
      <c r="AK96" s="131" t="s">
        <v>2385</v>
      </c>
      <c r="AL96" s="131" t="s">
        <v>57</v>
      </c>
      <c r="AM96" s="170" t="str">
        <f>IF(OR($AK96="No",$AK96="NA"),"NA","à Remplir")</f>
        <v>NA</v>
      </c>
      <c r="AN96" s="162" t="s">
        <v>57</v>
      </c>
      <c r="AO96" s="162" t="s">
        <v>57</v>
      </c>
      <c r="AP96" s="162" t="s">
        <v>57</v>
      </c>
      <c r="AQ96" s="131" t="s">
        <v>57</v>
      </c>
      <c r="AR96" s="131" t="s">
        <v>57</v>
      </c>
    </row>
    <row r="97" spans="1:44">
      <c r="A97" s="131">
        <v>96</v>
      </c>
      <c r="B97" s="131" t="s">
        <v>2611</v>
      </c>
      <c r="C97" s="131" t="s">
        <v>2807</v>
      </c>
      <c r="D97" s="131">
        <v>2022</v>
      </c>
      <c r="E97" s="131" t="s">
        <v>579</v>
      </c>
      <c r="F97" s="131" t="s">
        <v>653</v>
      </c>
      <c r="G97" s="131" t="s">
        <v>3032</v>
      </c>
      <c r="H97" s="131" t="s">
        <v>3033</v>
      </c>
      <c r="I97" s="131" t="s">
        <v>4423</v>
      </c>
      <c r="J97" s="131">
        <v>25</v>
      </c>
      <c r="K97" s="131" t="s">
        <v>2385</v>
      </c>
      <c r="L97" s="131" t="s">
        <v>2385</v>
      </c>
      <c r="M97" s="131" t="s">
        <v>2385</v>
      </c>
      <c r="N97" s="131" t="s">
        <v>2385</v>
      </c>
      <c r="O97" s="131" t="s">
        <v>57</v>
      </c>
      <c r="P97" s="131" t="s">
        <v>57</v>
      </c>
      <c r="Q97" s="131" t="s">
        <v>57</v>
      </c>
      <c r="R97" s="131" t="s">
        <v>57</v>
      </c>
      <c r="S97" s="131" t="s">
        <v>2385</v>
      </c>
      <c r="T97" s="131" t="s">
        <v>57</v>
      </c>
      <c r="U97" s="131" t="s">
        <v>2385</v>
      </c>
      <c r="V97" s="131" t="s">
        <v>57</v>
      </c>
      <c r="W97" s="131" t="s">
        <v>2385</v>
      </c>
      <c r="X97" s="131" t="s">
        <v>57</v>
      </c>
      <c r="Y97" s="131" t="s">
        <v>2385</v>
      </c>
      <c r="Z97" s="131" t="s">
        <v>57</v>
      </c>
      <c r="AA97" s="131" t="s">
        <v>57</v>
      </c>
      <c r="AB97" s="131" t="s">
        <v>2385</v>
      </c>
      <c r="AC97" s="131" t="s">
        <v>57</v>
      </c>
      <c r="AD97" s="131" t="s">
        <v>2385</v>
      </c>
      <c r="AE97" s="131" t="s">
        <v>57</v>
      </c>
      <c r="AG97" s="131" t="s">
        <v>57</v>
      </c>
      <c r="AH97" s="131" t="s">
        <v>57</v>
      </c>
      <c r="AI97" s="131" t="s">
        <v>2385</v>
      </c>
      <c r="AJ97" s="131" t="s">
        <v>2385</v>
      </c>
      <c r="AK97" s="131" t="s">
        <v>2385</v>
      </c>
      <c r="AL97" s="131" t="s">
        <v>57</v>
      </c>
      <c r="AM97" s="170" t="str">
        <f>IF(OR($AK97="No",$AK97="NA"),"NA","à Remplir")</f>
        <v>NA</v>
      </c>
      <c r="AN97" s="162" t="s">
        <v>57</v>
      </c>
      <c r="AO97" s="162" t="s">
        <v>57</v>
      </c>
      <c r="AP97" s="162" t="s">
        <v>57</v>
      </c>
      <c r="AQ97" s="131" t="s">
        <v>57</v>
      </c>
      <c r="AR97" s="131" t="s">
        <v>57</v>
      </c>
    </row>
    <row r="98" spans="1:44">
      <c r="A98" s="131">
        <v>97</v>
      </c>
      <c r="B98" s="131" t="s">
        <v>2611</v>
      </c>
      <c r="C98" s="131" t="s">
        <v>2807</v>
      </c>
      <c r="D98" s="131">
        <v>2022</v>
      </c>
      <c r="E98" s="131" t="s">
        <v>579</v>
      </c>
      <c r="F98" s="131" t="s">
        <v>812</v>
      </c>
      <c r="G98" s="131" t="s">
        <v>3034</v>
      </c>
      <c r="H98" s="131" t="s">
        <v>3035</v>
      </c>
      <c r="I98" s="131" t="s">
        <v>4423</v>
      </c>
      <c r="J98" s="131">
        <v>25</v>
      </c>
      <c r="K98" s="131" t="s">
        <v>2385</v>
      </c>
      <c r="L98" s="131" t="s">
        <v>2385</v>
      </c>
      <c r="M98" s="131" t="s">
        <v>2385</v>
      </c>
      <c r="N98" s="131" t="s">
        <v>2385</v>
      </c>
      <c r="O98" s="131" t="s">
        <v>57</v>
      </c>
      <c r="P98" s="131" t="s">
        <v>57</v>
      </c>
      <c r="Q98" s="131" t="s">
        <v>57</v>
      </c>
      <c r="R98" s="131" t="s">
        <v>57</v>
      </c>
      <c r="S98" s="131" t="s">
        <v>2385</v>
      </c>
      <c r="T98" s="131" t="s">
        <v>57</v>
      </c>
      <c r="U98" s="131" t="s">
        <v>2385</v>
      </c>
      <c r="V98" s="131" t="s">
        <v>57</v>
      </c>
      <c r="W98" s="131" t="s">
        <v>2385</v>
      </c>
      <c r="X98" s="131" t="s">
        <v>57</v>
      </c>
      <c r="Y98" s="131" t="s">
        <v>2385</v>
      </c>
      <c r="Z98" s="131" t="s">
        <v>57</v>
      </c>
      <c r="AA98" s="131" t="s">
        <v>57</v>
      </c>
      <c r="AB98" s="131" t="s">
        <v>2385</v>
      </c>
      <c r="AC98" s="131" t="s">
        <v>57</v>
      </c>
      <c r="AD98" s="131" t="s">
        <v>2385</v>
      </c>
      <c r="AE98" s="131" t="s">
        <v>57</v>
      </c>
      <c r="AG98" s="131" t="s">
        <v>57</v>
      </c>
      <c r="AH98" s="131" t="s">
        <v>57</v>
      </c>
      <c r="AI98" s="131" t="s">
        <v>2385</v>
      </c>
      <c r="AJ98" s="131" t="s">
        <v>2385</v>
      </c>
      <c r="AK98" s="131" t="s">
        <v>2385</v>
      </c>
      <c r="AL98" s="131" t="s">
        <v>57</v>
      </c>
      <c r="AM98" s="170" t="str">
        <f>IF(OR($AK98="No",$AK98="NA"),"NA","à Remplir")</f>
        <v>NA</v>
      </c>
      <c r="AN98" s="162" t="s">
        <v>57</v>
      </c>
      <c r="AO98" s="162" t="s">
        <v>57</v>
      </c>
      <c r="AP98" s="162" t="s">
        <v>57</v>
      </c>
      <c r="AQ98" s="131" t="s">
        <v>57</v>
      </c>
      <c r="AR98" s="131" t="s">
        <v>57</v>
      </c>
    </row>
    <row r="99" spans="1:44">
      <c r="A99" s="131">
        <v>98</v>
      </c>
      <c r="B99" s="131" t="s">
        <v>2611</v>
      </c>
      <c r="C99" s="131" t="s">
        <v>2807</v>
      </c>
      <c r="D99" s="131">
        <v>2022</v>
      </c>
      <c r="E99" s="131" t="s">
        <v>579</v>
      </c>
      <c r="F99" s="131" t="s">
        <v>3036</v>
      </c>
      <c r="G99" s="131" t="s">
        <v>3037</v>
      </c>
      <c r="H99" s="131" t="s">
        <v>3038</v>
      </c>
      <c r="I99" s="131" t="s">
        <v>975</v>
      </c>
      <c r="J99" s="131">
        <v>25</v>
      </c>
      <c r="K99" s="131" t="s">
        <v>2385</v>
      </c>
      <c r="L99" s="131" t="s">
        <v>2385</v>
      </c>
      <c r="M99" s="131" t="s">
        <v>2385</v>
      </c>
      <c r="N99" s="131" t="s">
        <v>2385</v>
      </c>
      <c r="O99" s="131" t="s">
        <v>57</v>
      </c>
      <c r="P99" s="131" t="s">
        <v>57</v>
      </c>
      <c r="Q99" s="131" t="s">
        <v>57</v>
      </c>
      <c r="R99" s="131" t="s">
        <v>57</v>
      </c>
      <c r="S99" s="131" t="s">
        <v>2385</v>
      </c>
      <c r="T99" s="131" t="s">
        <v>57</v>
      </c>
      <c r="U99" s="131" t="s">
        <v>2385</v>
      </c>
      <c r="V99" s="131" t="s">
        <v>57</v>
      </c>
      <c r="W99" s="131" t="s">
        <v>2385</v>
      </c>
      <c r="X99" s="131" t="s">
        <v>57</v>
      </c>
      <c r="Y99" s="131" t="s">
        <v>2385</v>
      </c>
      <c r="Z99" s="131" t="s">
        <v>57</v>
      </c>
      <c r="AA99" s="131" t="s">
        <v>57</v>
      </c>
      <c r="AB99" s="131" t="s">
        <v>2385</v>
      </c>
      <c r="AC99" s="131" t="s">
        <v>57</v>
      </c>
      <c r="AD99" s="131" t="s">
        <v>2385</v>
      </c>
      <c r="AE99" s="131" t="s">
        <v>57</v>
      </c>
      <c r="AG99" s="131" t="s">
        <v>57</v>
      </c>
      <c r="AH99" s="131" t="s">
        <v>57</v>
      </c>
      <c r="AI99" s="131" t="s">
        <v>2385</v>
      </c>
      <c r="AJ99" s="131" t="s">
        <v>2385</v>
      </c>
      <c r="AK99" s="131" t="s">
        <v>2385</v>
      </c>
      <c r="AL99" s="131" t="s">
        <v>57</v>
      </c>
      <c r="AN99" s="131" t="s">
        <v>57</v>
      </c>
      <c r="AO99" s="131" t="s">
        <v>57</v>
      </c>
      <c r="AP99" s="131" t="s">
        <v>57</v>
      </c>
      <c r="AQ99" s="131" t="s">
        <v>57</v>
      </c>
      <c r="AR99" s="131" t="s">
        <v>57</v>
      </c>
    </row>
    <row r="100" spans="1:44">
      <c r="A100" s="131">
        <v>99</v>
      </c>
      <c r="B100" s="131" t="s">
        <v>2611</v>
      </c>
      <c r="C100" s="131" t="s">
        <v>2807</v>
      </c>
      <c r="D100" s="131">
        <v>2022</v>
      </c>
      <c r="E100" s="131" t="s">
        <v>579</v>
      </c>
      <c r="F100" s="131" t="s">
        <v>3039</v>
      </c>
      <c r="G100" s="131" t="s">
        <v>3040</v>
      </c>
      <c r="H100" s="131" t="s">
        <v>3041</v>
      </c>
      <c r="I100" s="131" t="s">
        <v>4421</v>
      </c>
      <c r="J100" s="131">
        <v>25</v>
      </c>
      <c r="K100" s="131" t="s">
        <v>2385</v>
      </c>
      <c r="L100" s="131" t="s">
        <v>2385</v>
      </c>
      <c r="M100" s="131" t="s">
        <v>2385</v>
      </c>
      <c r="N100" s="131" t="s">
        <v>2385</v>
      </c>
      <c r="O100" s="131" t="s">
        <v>57</v>
      </c>
      <c r="P100" s="131" t="s">
        <v>57</v>
      </c>
      <c r="Q100" s="131" t="s">
        <v>57</v>
      </c>
      <c r="R100" s="131" t="s">
        <v>57</v>
      </c>
      <c r="S100" s="131" t="s">
        <v>2385</v>
      </c>
      <c r="T100" s="131" t="s">
        <v>57</v>
      </c>
      <c r="U100" s="131" t="s">
        <v>2385</v>
      </c>
      <c r="V100" s="131" t="s">
        <v>57</v>
      </c>
      <c r="W100" s="131" t="s">
        <v>2385</v>
      </c>
      <c r="X100" s="131" t="s">
        <v>57</v>
      </c>
      <c r="Y100" s="131" t="s">
        <v>2385</v>
      </c>
      <c r="Z100" s="131" t="s">
        <v>57</v>
      </c>
      <c r="AA100" s="131" t="s">
        <v>57</v>
      </c>
      <c r="AB100" s="131" t="s">
        <v>2385</v>
      </c>
      <c r="AC100" s="131" t="s">
        <v>57</v>
      </c>
      <c r="AD100" s="131" t="s">
        <v>2385</v>
      </c>
      <c r="AE100" s="131" t="s">
        <v>57</v>
      </c>
      <c r="AG100" s="131" t="s">
        <v>57</v>
      </c>
      <c r="AH100" s="131" t="s">
        <v>57</v>
      </c>
      <c r="AI100" s="131" t="s">
        <v>2385</v>
      </c>
      <c r="AJ100" s="131" t="s">
        <v>2385</v>
      </c>
      <c r="AK100" s="131" t="s">
        <v>2385</v>
      </c>
      <c r="AL100" s="131" t="s">
        <v>57</v>
      </c>
      <c r="AN100" s="131" t="s">
        <v>57</v>
      </c>
      <c r="AO100" s="131" t="s">
        <v>57</v>
      </c>
      <c r="AP100" s="131" t="s">
        <v>57</v>
      </c>
      <c r="AQ100" s="131" t="s">
        <v>57</v>
      </c>
      <c r="AR100" s="131" t="s">
        <v>57</v>
      </c>
    </row>
    <row r="101" spans="1:44">
      <c r="A101" s="131">
        <v>100</v>
      </c>
      <c r="B101" s="131" t="s">
        <v>2611</v>
      </c>
      <c r="C101" s="131" t="s">
        <v>2807</v>
      </c>
      <c r="D101" s="131">
        <v>2022</v>
      </c>
      <c r="E101" s="131" t="s">
        <v>579</v>
      </c>
      <c r="F101" s="131" t="s">
        <v>3042</v>
      </c>
      <c r="G101" s="131" t="s">
        <v>3043</v>
      </c>
      <c r="H101" s="131" t="s">
        <v>3044</v>
      </c>
      <c r="I101" s="131" t="s">
        <v>4421</v>
      </c>
      <c r="J101" s="131">
        <v>25</v>
      </c>
      <c r="K101" s="131" t="s">
        <v>2385</v>
      </c>
      <c r="L101" s="131" t="s">
        <v>2385</v>
      </c>
      <c r="M101" s="131" t="s">
        <v>2385</v>
      </c>
      <c r="N101" s="131" t="s">
        <v>2385</v>
      </c>
      <c r="O101" s="131" t="s">
        <v>57</v>
      </c>
      <c r="P101" s="131" t="s">
        <v>57</v>
      </c>
      <c r="Q101" s="131" t="s">
        <v>57</v>
      </c>
      <c r="R101" s="131" t="s">
        <v>57</v>
      </c>
      <c r="S101" s="131" t="s">
        <v>2385</v>
      </c>
      <c r="T101" s="131" t="s">
        <v>57</v>
      </c>
      <c r="U101" s="131" t="s">
        <v>2385</v>
      </c>
      <c r="V101" s="131" t="s">
        <v>57</v>
      </c>
      <c r="W101" s="131" t="s">
        <v>2385</v>
      </c>
      <c r="X101" s="131" t="s">
        <v>57</v>
      </c>
      <c r="Y101" s="131" t="s">
        <v>2385</v>
      </c>
      <c r="Z101" s="131" t="s">
        <v>57</v>
      </c>
      <c r="AA101" s="131" t="s">
        <v>57</v>
      </c>
      <c r="AB101" s="131" t="s">
        <v>2385</v>
      </c>
      <c r="AC101" s="131" t="s">
        <v>57</v>
      </c>
      <c r="AD101" s="131" t="s">
        <v>2385</v>
      </c>
      <c r="AE101" s="131" t="s">
        <v>57</v>
      </c>
      <c r="AG101" s="131" t="s">
        <v>57</v>
      </c>
      <c r="AH101" s="131" t="s">
        <v>57</v>
      </c>
      <c r="AI101" s="131" t="s">
        <v>2385</v>
      </c>
      <c r="AJ101" s="131" t="s">
        <v>2385</v>
      </c>
      <c r="AK101" s="131" t="s">
        <v>2385</v>
      </c>
      <c r="AL101" s="131" t="s">
        <v>57</v>
      </c>
      <c r="AN101" s="131" t="s">
        <v>57</v>
      </c>
      <c r="AO101" s="131" t="s">
        <v>57</v>
      </c>
      <c r="AP101" s="131" t="s">
        <v>57</v>
      </c>
      <c r="AQ101" s="131" t="s">
        <v>57</v>
      </c>
      <c r="AR101" s="131" t="s">
        <v>57</v>
      </c>
    </row>
    <row r="102" spans="1:44">
      <c r="A102" s="131">
        <v>101</v>
      </c>
      <c r="B102" s="131" t="s">
        <v>2611</v>
      </c>
      <c r="C102" s="131" t="s">
        <v>2807</v>
      </c>
      <c r="D102" s="131">
        <v>2022</v>
      </c>
      <c r="E102" s="131" t="s">
        <v>661</v>
      </c>
      <c r="F102" s="131" t="s">
        <v>88</v>
      </c>
      <c r="G102" s="131" t="s">
        <v>3045</v>
      </c>
      <c r="H102" s="131" t="s">
        <v>3046</v>
      </c>
      <c r="I102" s="131" t="s">
        <v>926</v>
      </c>
      <c r="J102" s="131">
        <v>4</v>
      </c>
      <c r="K102" s="131" t="s">
        <v>2385</v>
      </c>
      <c r="L102" s="131" t="s">
        <v>2385</v>
      </c>
      <c r="M102" s="131" t="s">
        <v>2385</v>
      </c>
      <c r="N102" s="131" t="s">
        <v>2385</v>
      </c>
      <c r="O102" s="131" t="s">
        <v>57</v>
      </c>
      <c r="P102" s="131" t="s">
        <v>57</v>
      </c>
      <c r="Q102" s="131" t="s">
        <v>57</v>
      </c>
      <c r="R102" s="131" t="s">
        <v>57</v>
      </c>
      <c r="S102" s="131" t="s">
        <v>2385</v>
      </c>
      <c r="T102" s="131" t="s">
        <v>57</v>
      </c>
      <c r="U102" s="131" t="s">
        <v>2385</v>
      </c>
      <c r="V102" s="131" t="s">
        <v>57</v>
      </c>
      <c r="W102" s="131" t="s">
        <v>2385</v>
      </c>
      <c r="X102" s="131" t="s">
        <v>57</v>
      </c>
      <c r="Y102" s="131" t="s">
        <v>2385</v>
      </c>
      <c r="Z102" s="131" t="s">
        <v>57</v>
      </c>
      <c r="AA102" s="131" t="s">
        <v>57</v>
      </c>
      <c r="AB102" s="131" t="s">
        <v>2385</v>
      </c>
      <c r="AC102" s="131" t="s">
        <v>57</v>
      </c>
      <c r="AD102" s="131" t="s">
        <v>2385</v>
      </c>
      <c r="AE102" s="131" t="s">
        <v>57</v>
      </c>
      <c r="AG102" s="131" t="s">
        <v>57</v>
      </c>
      <c r="AH102" s="131" t="s">
        <v>57</v>
      </c>
      <c r="AI102" s="131" t="s">
        <v>2385</v>
      </c>
      <c r="AJ102" s="131" t="s">
        <v>2385</v>
      </c>
      <c r="AK102" s="131" t="s">
        <v>2385</v>
      </c>
      <c r="AL102" s="131" t="s">
        <v>57</v>
      </c>
      <c r="AN102" s="131" t="s">
        <v>57</v>
      </c>
      <c r="AO102" s="131" t="s">
        <v>57</v>
      </c>
      <c r="AP102" s="131" t="s">
        <v>57</v>
      </c>
      <c r="AQ102" s="131" t="s">
        <v>57</v>
      </c>
      <c r="AR102" s="131" t="s">
        <v>57</v>
      </c>
    </row>
    <row r="103" spans="1:44">
      <c r="A103" s="131">
        <v>102</v>
      </c>
      <c r="B103" s="131" t="s">
        <v>2611</v>
      </c>
      <c r="C103" s="131" t="s">
        <v>2807</v>
      </c>
      <c r="D103" s="131">
        <v>2022</v>
      </c>
      <c r="E103" s="131" t="s">
        <v>661</v>
      </c>
      <c r="F103" s="131" t="s">
        <v>580</v>
      </c>
      <c r="G103" s="131" t="s">
        <v>3047</v>
      </c>
      <c r="H103" s="131" t="s">
        <v>3048</v>
      </c>
      <c r="I103" s="131" t="s">
        <v>926</v>
      </c>
      <c r="J103" s="131">
        <v>18</v>
      </c>
      <c r="K103" s="131" t="s">
        <v>2385</v>
      </c>
      <c r="L103" s="131" t="s">
        <v>2385</v>
      </c>
      <c r="M103" s="131" t="s">
        <v>2385</v>
      </c>
      <c r="N103" s="131" t="s">
        <v>2385</v>
      </c>
      <c r="O103" s="131" t="s">
        <v>57</v>
      </c>
      <c r="P103" s="131" t="s">
        <v>57</v>
      </c>
      <c r="Q103" s="131" t="s">
        <v>57</v>
      </c>
      <c r="R103" s="131" t="s">
        <v>57</v>
      </c>
      <c r="S103" s="131" t="s">
        <v>2385</v>
      </c>
      <c r="T103" s="131" t="s">
        <v>57</v>
      </c>
      <c r="U103" s="131" t="s">
        <v>2385</v>
      </c>
      <c r="V103" s="131" t="s">
        <v>57</v>
      </c>
      <c r="W103" s="131" t="s">
        <v>2385</v>
      </c>
      <c r="X103" s="131" t="s">
        <v>57</v>
      </c>
      <c r="Y103" s="131" t="s">
        <v>2385</v>
      </c>
      <c r="Z103" s="131" t="s">
        <v>57</v>
      </c>
      <c r="AA103" s="131" t="s">
        <v>57</v>
      </c>
      <c r="AB103" s="131" t="s">
        <v>2385</v>
      </c>
      <c r="AC103" s="131" t="s">
        <v>57</v>
      </c>
      <c r="AD103" s="131" t="s">
        <v>2385</v>
      </c>
      <c r="AE103" s="131" t="s">
        <v>57</v>
      </c>
      <c r="AG103" s="131" t="s">
        <v>57</v>
      </c>
      <c r="AH103" s="131" t="s">
        <v>57</v>
      </c>
      <c r="AI103" s="131" t="s">
        <v>2385</v>
      </c>
      <c r="AJ103" s="131" t="s">
        <v>2385</v>
      </c>
      <c r="AK103" s="131" t="s">
        <v>2385</v>
      </c>
      <c r="AL103" s="131" t="s">
        <v>57</v>
      </c>
      <c r="AN103" s="131" t="s">
        <v>57</v>
      </c>
      <c r="AO103" s="131" t="s">
        <v>57</v>
      </c>
      <c r="AP103" s="131" t="s">
        <v>57</v>
      </c>
      <c r="AQ103" s="131" t="s">
        <v>57</v>
      </c>
      <c r="AR103" s="131" t="s">
        <v>57</v>
      </c>
    </row>
    <row r="104" spans="1:44">
      <c r="A104" s="131">
        <v>103</v>
      </c>
      <c r="B104" s="131" t="s">
        <v>2611</v>
      </c>
      <c r="C104" s="131" t="s">
        <v>2807</v>
      </c>
      <c r="D104" s="131">
        <v>2022</v>
      </c>
      <c r="E104" s="131" t="s">
        <v>661</v>
      </c>
      <c r="F104" s="131" t="s">
        <v>633</v>
      </c>
      <c r="G104" s="131" t="s">
        <v>3049</v>
      </c>
      <c r="H104" s="131" t="s">
        <v>3050</v>
      </c>
      <c r="I104" s="131" t="s">
        <v>4422</v>
      </c>
      <c r="J104" s="131">
        <v>25</v>
      </c>
      <c r="K104" s="131" t="s">
        <v>2385</v>
      </c>
      <c r="L104" s="131" t="s">
        <v>2385</v>
      </c>
      <c r="M104" s="131" t="s">
        <v>2385</v>
      </c>
      <c r="N104" s="131" t="s">
        <v>2385</v>
      </c>
      <c r="O104" s="131" t="s">
        <v>57</v>
      </c>
      <c r="P104" s="131" t="s">
        <v>57</v>
      </c>
      <c r="Q104" s="131" t="s">
        <v>57</v>
      </c>
      <c r="R104" s="131" t="s">
        <v>57</v>
      </c>
      <c r="S104" s="131" t="s">
        <v>2385</v>
      </c>
      <c r="T104" s="131" t="s">
        <v>57</v>
      </c>
      <c r="U104" s="131" t="s">
        <v>2385</v>
      </c>
      <c r="V104" s="131" t="s">
        <v>57</v>
      </c>
      <c r="W104" s="131" t="s">
        <v>2385</v>
      </c>
      <c r="X104" s="131" t="s">
        <v>57</v>
      </c>
      <c r="Y104" s="131" t="s">
        <v>2385</v>
      </c>
      <c r="Z104" s="131" t="s">
        <v>57</v>
      </c>
      <c r="AA104" s="131" t="s">
        <v>57</v>
      </c>
      <c r="AB104" s="131" t="s">
        <v>2385</v>
      </c>
      <c r="AC104" s="131" t="s">
        <v>57</v>
      </c>
      <c r="AD104" s="131" t="s">
        <v>2385</v>
      </c>
      <c r="AE104" s="131" t="s">
        <v>57</v>
      </c>
      <c r="AG104" s="131" t="s">
        <v>57</v>
      </c>
      <c r="AH104" s="131" t="s">
        <v>57</v>
      </c>
      <c r="AI104" s="131" t="s">
        <v>2385</v>
      </c>
      <c r="AJ104" s="131" t="s">
        <v>2385</v>
      </c>
      <c r="AK104" s="131" t="s">
        <v>2385</v>
      </c>
      <c r="AL104" s="131" t="s">
        <v>57</v>
      </c>
      <c r="AN104" s="131" t="s">
        <v>57</v>
      </c>
      <c r="AO104" s="131" t="s">
        <v>57</v>
      </c>
      <c r="AP104" s="131" t="s">
        <v>57</v>
      </c>
      <c r="AQ104" s="131" t="s">
        <v>57</v>
      </c>
      <c r="AR104" s="131" t="s">
        <v>57</v>
      </c>
    </row>
    <row r="105" spans="1:44">
      <c r="A105" s="131">
        <v>104</v>
      </c>
      <c r="B105" s="131" t="s">
        <v>2611</v>
      </c>
      <c r="C105" s="131" t="s">
        <v>2807</v>
      </c>
      <c r="D105" s="131">
        <v>2022</v>
      </c>
      <c r="E105" s="131" t="s">
        <v>661</v>
      </c>
      <c r="F105" s="131" t="s">
        <v>3051</v>
      </c>
      <c r="G105" s="131" t="s">
        <v>3052</v>
      </c>
      <c r="H105" s="131" t="s">
        <v>3053</v>
      </c>
      <c r="I105" s="131" t="s">
        <v>929</v>
      </c>
      <c r="J105" s="131">
        <v>4</v>
      </c>
      <c r="K105" s="131" t="s">
        <v>56</v>
      </c>
      <c r="L105" s="131" t="s">
        <v>56</v>
      </c>
      <c r="M105" s="131" t="s">
        <v>2385</v>
      </c>
      <c r="N105" s="131" t="s">
        <v>2385</v>
      </c>
      <c r="O105" s="131" t="s">
        <v>57</v>
      </c>
      <c r="P105" s="131" t="s">
        <v>57</v>
      </c>
      <c r="Q105" s="131" t="s">
        <v>57</v>
      </c>
      <c r="R105" s="131" t="s">
        <v>57</v>
      </c>
      <c r="S105" s="131" t="s">
        <v>2385</v>
      </c>
      <c r="T105" s="131" t="s">
        <v>57</v>
      </c>
      <c r="U105" s="131" t="s">
        <v>2385</v>
      </c>
      <c r="V105" s="131" t="s">
        <v>57</v>
      </c>
      <c r="W105" s="131" t="s">
        <v>2385</v>
      </c>
      <c r="X105" s="131" t="s">
        <v>57</v>
      </c>
      <c r="Y105" s="131" t="s">
        <v>2385</v>
      </c>
      <c r="Z105" s="131" t="s">
        <v>57</v>
      </c>
      <c r="AA105" s="131" t="s">
        <v>57</v>
      </c>
      <c r="AB105" s="131" t="s">
        <v>2385</v>
      </c>
      <c r="AC105" s="131" t="s">
        <v>57</v>
      </c>
      <c r="AD105" s="131" t="s">
        <v>2385</v>
      </c>
      <c r="AE105" s="131" t="s">
        <v>57</v>
      </c>
      <c r="AG105" s="131" t="s">
        <v>57</v>
      </c>
      <c r="AH105" s="131" t="s">
        <v>57</v>
      </c>
      <c r="AI105" s="131" t="s">
        <v>2385</v>
      </c>
      <c r="AJ105" s="131" t="s">
        <v>2385</v>
      </c>
      <c r="AK105" s="131" t="s">
        <v>2385</v>
      </c>
      <c r="AL105" s="131" t="s">
        <v>57</v>
      </c>
      <c r="AM105" s="171" t="str">
        <f>IF(OR($AK105="No",$AK105="NA"),"NA","à Remplir")</f>
        <v>NA</v>
      </c>
      <c r="AN105" s="162" t="s">
        <v>57</v>
      </c>
      <c r="AO105" s="162" t="s">
        <v>57</v>
      </c>
      <c r="AP105" s="164">
        <v>44808</v>
      </c>
      <c r="AQ105" s="131" t="s">
        <v>57</v>
      </c>
      <c r="AR105" s="131" t="s">
        <v>57</v>
      </c>
    </row>
    <row r="106" spans="1:44">
      <c r="A106" s="131">
        <v>105</v>
      </c>
      <c r="B106" s="131" t="s">
        <v>2611</v>
      </c>
      <c r="C106" s="131" t="s">
        <v>2807</v>
      </c>
      <c r="D106" s="131">
        <v>2022</v>
      </c>
      <c r="E106" s="131" t="s">
        <v>661</v>
      </c>
      <c r="F106" s="131" t="s">
        <v>3054</v>
      </c>
      <c r="G106" s="131" t="s">
        <v>3055</v>
      </c>
      <c r="H106" s="131" t="s">
        <v>3056</v>
      </c>
      <c r="I106" s="131" t="s">
        <v>929</v>
      </c>
      <c r="J106" s="131">
        <v>18</v>
      </c>
      <c r="K106" s="131" t="s">
        <v>56</v>
      </c>
      <c r="L106" s="131" t="s">
        <v>62</v>
      </c>
      <c r="M106" s="131" t="s">
        <v>2385</v>
      </c>
      <c r="N106" s="131" t="s">
        <v>2385</v>
      </c>
      <c r="O106" s="131" t="s">
        <v>57</v>
      </c>
      <c r="P106" s="131" t="s">
        <v>57</v>
      </c>
      <c r="Q106" s="131" t="s">
        <v>57</v>
      </c>
      <c r="R106" s="131" t="s">
        <v>57</v>
      </c>
      <c r="S106" s="131" t="s">
        <v>2385</v>
      </c>
      <c r="T106" s="131" t="s">
        <v>57</v>
      </c>
      <c r="U106" s="131" t="s">
        <v>2385</v>
      </c>
      <c r="V106" s="131" t="s">
        <v>57</v>
      </c>
      <c r="W106" s="131" t="s">
        <v>2385</v>
      </c>
      <c r="X106" s="131" t="s">
        <v>57</v>
      </c>
      <c r="Y106" s="131" t="s">
        <v>2385</v>
      </c>
      <c r="Z106" s="131" t="s">
        <v>57</v>
      </c>
      <c r="AA106" s="131" t="s">
        <v>57</v>
      </c>
      <c r="AB106" s="131" t="s">
        <v>2385</v>
      </c>
      <c r="AC106" s="131" t="s">
        <v>57</v>
      </c>
      <c r="AD106" s="131" t="s">
        <v>2385</v>
      </c>
      <c r="AE106" s="131" t="s">
        <v>57</v>
      </c>
      <c r="AG106" s="131" t="s">
        <v>57</v>
      </c>
      <c r="AH106" s="131" t="s">
        <v>57</v>
      </c>
      <c r="AI106" s="131" t="s">
        <v>2385</v>
      </c>
      <c r="AJ106" s="131" t="s">
        <v>2385</v>
      </c>
      <c r="AK106" s="131" t="s">
        <v>2385</v>
      </c>
      <c r="AL106" s="131" t="s">
        <v>57</v>
      </c>
      <c r="AM106" s="171" t="str">
        <f>IF(OR($AK106="No",$AK106="NA"),"NA","à Remplir")</f>
        <v>NA</v>
      </c>
      <c r="AN106" s="162" t="s">
        <v>57</v>
      </c>
      <c r="AO106" s="162" t="s">
        <v>57</v>
      </c>
      <c r="AP106" s="164">
        <v>44746</v>
      </c>
      <c r="AQ106" s="131" t="s">
        <v>57</v>
      </c>
      <c r="AR106" s="131" t="s">
        <v>57</v>
      </c>
    </row>
    <row r="107" spans="1:44">
      <c r="A107" s="131">
        <v>106</v>
      </c>
      <c r="B107" s="131" t="s">
        <v>2611</v>
      </c>
      <c r="C107" s="131" t="s">
        <v>2807</v>
      </c>
      <c r="D107" s="131">
        <v>2022</v>
      </c>
      <c r="E107" s="131" t="s">
        <v>661</v>
      </c>
      <c r="F107" s="131" t="s">
        <v>620</v>
      </c>
      <c r="G107" s="131" t="s">
        <v>3057</v>
      </c>
      <c r="H107" s="131" t="s">
        <v>3058</v>
      </c>
      <c r="I107" s="131" t="s">
        <v>4423</v>
      </c>
      <c r="J107" s="131">
        <v>25</v>
      </c>
      <c r="K107" s="131" t="s">
        <v>2385</v>
      </c>
      <c r="L107" s="131" t="s">
        <v>2385</v>
      </c>
      <c r="M107" s="131" t="s">
        <v>2385</v>
      </c>
      <c r="N107" s="131" t="s">
        <v>2385</v>
      </c>
      <c r="O107" s="131" t="s">
        <v>57</v>
      </c>
      <c r="P107" s="131" t="s">
        <v>57</v>
      </c>
      <c r="Q107" s="131" t="s">
        <v>57</v>
      </c>
      <c r="R107" s="131" t="s">
        <v>57</v>
      </c>
      <c r="S107" s="131" t="s">
        <v>2385</v>
      </c>
      <c r="T107" s="131" t="s">
        <v>57</v>
      </c>
      <c r="U107" s="131" t="s">
        <v>2385</v>
      </c>
      <c r="V107" s="131" t="s">
        <v>57</v>
      </c>
      <c r="W107" s="131" t="s">
        <v>2385</v>
      </c>
      <c r="X107" s="131" t="s">
        <v>57</v>
      </c>
      <c r="Y107" s="131" t="s">
        <v>2385</v>
      </c>
      <c r="Z107" s="131" t="s">
        <v>57</v>
      </c>
      <c r="AA107" s="131" t="s">
        <v>57</v>
      </c>
      <c r="AB107" s="131" t="s">
        <v>2385</v>
      </c>
      <c r="AC107" s="131" t="s">
        <v>57</v>
      </c>
      <c r="AD107" s="131" t="s">
        <v>2385</v>
      </c>
      <c r="AE107" s="131" t="s">
        <v>57</v>
      </c>
      <c r="AG107" s="131" t="s">
        <v>57</v>
      </c>
      <c r="AH107" s="131" t="s">
        <v>57</v>
      </c>
      <c r="AI107" s="131" t="s">
        <v>2385</v>
      </c>
      <c r="AJ107" s="131" t="s">
        <v>2385</v>
      </c>
      <c r="AK107" s="131" t="s">
        <v>2385</v>
      </c>
      <c r="AL107" s="131" t="s">
        <v>57</v>
      </c>
      <c r="AM107" s="170" t="str">
        <f>IF(OR($AK107="No",$AK107="NA"),"NA","à Remplir")</f>
        <v>NA</v>
      </c>
      <c r="AN107" s="162" t="s">
        <v>57</v>
      </c>
      <c r="AO107" s="162" t="s">
        <v>57</v>
      </c>
      <c r="AP107" s="162" t="s">
        <v>57</v>
      </c>
      <c r="AQ107" s="131" t="s">
        <v>57</v>
      </c>
      <c r="AR107" s="131" t="s">
        <v>57</v>
      </c>
    </row>
    <row r="108" spans="1:44">
      <c r="A108" s="131">
        <v>107</v>
      </c>
      <c r="B108" s="131" t="s">
        <v>2611</v>
      </c>
      <c r="C108" s="131" t="s">
        <v>2807</v>
      </c>
      <c r="D108" s="131">
        <v>2022</v>
      </c>
      <c r="E108" s="131" t="s">
        <v>661</v>
      </c>
      <c r="F108" s="131" t="s">
        <v>3059</v>
      </c>
      <c r="G108" s="131" t="s">
        <v>3060</v>
      </c>
      <c r="H108" s="131" t="s">
        <v>3061</v>
      </c>
      <c r="I108" s="131" t="s">
        <v>945</v>
      </c>
      <c r="J108" s="131">
        <v>25</v>
      </c>
      <c r="K108" s="131" t="s">
        <v>2385</v>
      </c>
      <c r="L108" s="131" t="s">
        <v>2385</v>
      </c>
      <c r="M108" s="131" t="s">
        <v>2385</v>
      </c>
      <c r="N108" s="131" t="s">
        <v>2385</v>
      </c>
      <c r="O108" s="131" t="s">
        <v>57</v>
      </c>
      <c r="P108" s="131" t="s">
        <v>57</v>
      </c>
      <c r="Q108" s="131" t="s">
        <v>57</v>
      </c>
      <c r="R108" s="131" t="s">
        <v>57</v>
      </c>
      <c r="S108" s="131" t="s">
        <v>2385</v>
      </c>
      <c r="T108" s="131" t="s">
        <v>57</v>
      </c>
      <c r="U108" s="131" t="s">
        <v>2385</v>
      </c>
      <c r="V108" s="131" t="s">
        <v>57</v>
      </c>
      <c r="W108" s="131" t="s">
        <v>2385</v>
      </c>
      <c r="X108" s="131" t="s">
        <v>57</v>
      </c>
      <c r="Y108" s="131" t="s">
        <v>2385</v>
      </c>
      <c r="Z108" s="131" t="s">
        <v>57</v>
      </c>
      <c r="AA108" s="131" t="s">
        <v>57</v>
      </c>
      <c r="AB108" s="131" t="s">
        <v>2385</v>
      </c>
      <c r="AC108" s="131" t="s">
        <v>57</v>
      </c>
      <c r="AD108" s="131" t="s">
        <v>2385</v>
      </c>
      <c r="AE108" s="131" t="s">
        <v>57</v>
      </c>
      <c r="AG108" s="131" t="s">
        <v>57</v>
      </c>
      <c r="AH108" s="131" t="s">
        <v>57</v>
      </c>
      <c r="AI108" s="131" t="s">
        <v>2385</v>
      </c>
      <c r="AJ108" s="131" t="s">
        <v>2385</v>
      </c>
      <c r="AK108" s="131" t="s">
        <v>2385</v>
      </c>
      <c r="AL108" s="131" t="s">
        <v>57</v>
      </c>
      <c r="AN108" s="131" t="s">
        <v>57</v>
      </c>
      <c r="AO108" s="131" t="s">
        <v>57</v>
      </c>
      <c r="AP108" s="131" t="s">
        <v>57</v>
      </c>
      <c r="AQ108" s="131" t="s">
        <v>57</v>
      </c>
      <c r="AR108" s="131" t="s">
        <v>57</v>
      </c>
    </row>
    <row r="109" spans="1:44">
      <c r="A109" s="131">
        <v>108</v>
      </c>
      <c r="B109" s="131" t="s">
        <v>2611</v>
      </c>
      <c r="C109" s="131" t="s">
        <v>2807</v>
      </c>
      <c r="D109" s="131">
        <v>2022</v>
      </c>
      <c r="E109" s="131" t="s">
        <v>661</v>
      </c>
      <c r="F109" s="131" t="s">
        <v>638</v>
      </c>
      <c r="G109" s="131" t="s">
        <v>3062</v>
      </c>
      <c r="H109" s="131" t="s">
        <v>3063</v>
      </c>
      <c r="I109" s="131" t="s">
        <v>4423</v>
      </c>
      <c r="J109" s="131">
        <v>25</v>
      </c>
      <c r="K109" s="131" t="s">
        <v>2385</v>
      </c>
      <c r="L109" s="131" t="s">
        <v>2385</v>
      </c>
      <c r="M109" s="131" t="s">
        <v>2385</v>
      </c>
      <c r="N109" s="131" t="s">
        <v>2385</v>
      </c>
      <c r="O109" s="131" t="s">
        <v>57</v>
      </c>
      <c r="P109" s="131" t="s">
        <v>57</v>
      </c>
      <c r="Q109" s="131" t="s">
        <v>57</v>
      </c>
      <c r="R109" s="131" t="s">
        <v>57</v>
      </c>
      <c r="S109" s="131" t="s">
        <v>2385</v>
      </c>
      <c r="T109" s="131" t="s">
        <v>57</v>
      </c>
      <c r="U109" s="131" t="s">
        <v>2385</v>
      </c>
      <c r="V109" s="131" t="s">
        <v>57</v>
      </c>
      <c r="W109" s="131" t="s">
        <v>2385</v>
      </c>
      <c r="X109" s="131" t="s">
        <v>57</v>
      </c>
      <c r="Y109" s="131" t="s">
        <v>2385</v>
      </c>
      <c r="Z109" s="131" t="s">
        <v>57</v>
      </c>
      <c r="AA109" s="131" t="s">
        <v>57</v>
      </c>
      <c r="AB109" s="131" t="s">
        <v>2385</v>
      </c>
      <c r="AC109" s="131" t="s">
        <v>57</v>
      </c>
      <c r="AD109" s="131" t="s">
        <v>2385</v>
      </c>
      <c r="AE109" s="131" t="s">
        <v>57</v>
      </c>
      <c r="AG109" s="131" t="s">
        <v>57</v>
      </c>
      <c r="AH109" s="131" t="s">
        <v>57</v>
      </c>
      <c r="AI109" s="131" t="s">
        <v>2385</v>
      </c>
      <c r="AJ109" s="131" t="s">
        <v>2385</v>
      </c>
      <c r="AK109" s="131" t="s">
        <v>2385</v>
      </c>
      <c r="AL109" s="131" t="s">
        <v>57</v>
      </c>
      <c r="AM109" s="170" t="str">
        <f>IF(OR($AK109="No",$AK109="NA"),"NA","à Remplir")</f>
        <v>NA</v>
      </c>
      <c r="AN109" s="162" t="s">
        <v>57</v>
      </c>
      <c r="AO109" s="162" t="s">
        <v>57</v>
      </c>
      <c r="AP109" s="162" t="s">
        <v>57</v>
      </c>
      <c r="AQ109" s="131" t="s">
        <v>57</v>
      </c>
      <c r="AR109" s="131" t="s">
        <v>57</v>
      </c>
    </row>
    <row r="110" spans="1:44">
      <c r="A110" s="131">
        <v>109</v>
      </c>
      <c r="B110" s="131" t="s">
        <v>2611</v>
      </c>
      <c r="C110" s="131" t="s">
        <v>2807</v>
      </c>
      <c r="D110" s="131">
        <v>2022</v>
      </c>
      <c r="E110" s="131" t="s">
        <v>661</v>
      </c>
      <c r="F110" s="131" t="s">
        <v>3064</v>
      </c>
      <c r="G110" s="131" t="s">
        <v>3065</v>
      </c>
      <c r="H110" s="131" t="s">
        <v>3063</v>
      </c>
      <c r="I110" s="131" t="s">
        <v>945</v>
      </c>
      <c r="J110" s="131">
        <v>25</v>
      </c>
      <c r="K110" s="131" t="s">
        <v>2385</v>
      </c>
      <c r="L110" s="131" t="s">
        <v>2385</v>
      </c>
      <c r="M110" s="131" t="s">
        <v>2385</v>
      </c>
      <c r="N110" s="131" t="s">
        <v>2385</v>
      </c>
      <c r="O110" s="131" t="s">
        <v>57</v>
      </c>
      <c r="P110" s="131" t="s">
        <v>57</v>
      </c>
      <c r="Q110" s="131" t="s">
        <v>57</v>
      </c>
      <c r="R110" s="131" t="s">
        <v>57</v>
      </c>
      <c r="S110" s="131" t="s">
        <v>2385</v>
      </c>
      <c r="T110" s="131" t="s">
        <v>57</v>
      </c>
      <c r="U110" s="131" t="s">
        <v>2385</v>
      </c>
      <c r="V110" s="131" t="s">
        <v>57</v>
      </c>
      <c r="W110" s="131" t="s">
        <v>2385</v>
      </c>
      <c r="X110" s="131" t="s">
        <v>57</v>
      </c>
      <c r="Y110" s="131" t="s">
        <v>2385</v>
      </c>
      <c r="Z110" s="131" t="s">
        <v>57</v>
      </c>
      <c r="AA110" s="131" t="s">
        <v>57</v>
      </c>
      <c r="AB110" s="131" t="s">
        <v>2385</v>
      </c>
      <c r="AC110" s="131" t="s">
        <v>57</v>
      </c>
      <c r="AD110" s="131" t="s">
        <v>2385</v>
      </c>
      <c r="AE110" s="131" t="s">
        <v>57</v>
      </c>
      <c r="AG110" s="131" t="s">
        <v>57</v>
      </c>
      <c r="AH110" s="131" t="s">
        <v>57</v>
      </c>
      <c r="AI110" s="131" t="s">
        <v>2385</v>
      </c>
      <c r="AJ110" s="131" t="s">
        <v>2385</v>
      </c>
      <c r="AK110" s="131" t="s">
        <v>2385</v>
      </c>
      <c r="AL110" s="131" t="s">
        <v>57</v>
      </c>
      <c r="AN110" s="131" t="s">
        <v>57</v>
      </c>
      <c r="AO110" s="131" t="s">
        <v>57</v>
      </c>
      <c r="AP110" s="131" t="s">
        <v>57</v>
      </c>
      <c r="AQ110" s="131" t="s">
        <v>57</v>
      </c>
      <c r="AR110" s="131" t="s">
        <v>57</v>
      </c>
    </row>
    <row r="111" spans="1:44">
      <c r="A111" s="131">
        <v>110</v>
      </c>
      <c r="B111" s="131" t="s">
        <v>2611</v>
      </c>
      <c r="C111" s="131" t="s">
        <v>2807</v>
      </c>
      <c r="D111" s="131">
        <v>2022</v>
      </c>
      <c r="E111" s="131" t="s">
        <v>661</v>
      </c>
      <c r="F111" s="131" t="s">
        <v>627</v>
      </c>
      <c r="G111" s="131" t="s">
        <v>3066</v>
      </c>
      <c r="H111" s="131" t="s">
        <v>3067</v>
      </c>
      <c r="I111" s="131" t="s">
        <v>4423</v>
      </c>
      <c r="J111" s="131">
        <v>25</v>
      </c>
      <c r="K111" s="131" t="s">
        <v>2385</v>
      </c>
      <c r="L111" s="131" t="s">
        <v>2385</v>
      </c>
      <c r="M111" s="131" t="s">
        <v>2385</v>
      </c>
      <c r="N111" s="131" t="s">
        <v>2385</v>
      </c>
      <c r="O111" s="131" t="s">
        <v>57</v>
      </c>
      <c r="P111" s="131" t="s">
        <v>57</v>
      </c>
      <c r="Q111" s="131" t="s">
        <v>57</v>
      </c>
      <c r="R111" s="131" t="s">
        <v>57</v>
      </c>
      <c r="S111" s="131" t="s">
        <v>2385</v>
      </c>
      <c r="T111" s="131" t="s">
        <v>57</v>
      </c>
      <c r="U111" s="131" t="s">
        <v>2385</v>
      </c>
      <c r="V111" s="131" t="s">
        <v>57</v>
      </c>
      <c r="W111" s="131" t="s">
        <v>2385</v>
      </c>
      <c r="X111" s="131" t="s">
        <v>57</v>
      </c>
      <c r="Y111" s="131" t="s">
        <v>2385</v>
      </c>
      <c r="Z111" s="131" t="s">
        <v>57</v>
      </c>
      <c r="AA111" s="131" t="s">
        <v>57</v>
      </c>
      <c r="AB111" s="131" t="s">
        <v>2385</v>
      </c>
      <c r="AC111" s="131" t="s">
        <v>57</v>
      </c>
      <c r="AD111" s="131" t="s">
        <v>2385</v>
      </c>
      <c r="AE111" s="131" t="s">
        <v>57</v>
      </c>
      <c r="AG111" s="131" t="s">
        <v>57</v>
      </c>
      <c r="AH111" s="131" t="s">
        <v>57</v>
      </c>
      <c r="AI111" s="131" t="s">
        <v>2385</v>
      </c>
      <c r="AJ111" s="131" t="s">
        <v>2385</v>
      </c>
      <c r="AK111" s="131" t="s">
        <v>2385</v>
      </c>
      <c r="AL111" s="131" t="s">
        <v>57</v>
      </c>
      <c r="AM111" s="170" t="str">
        <f>IF(OR($AK111="No",$AK111="NA"),"NA","à Remplir")</f>
        <v>NA</v>
      </c>
      <c r="AN111" s="162" t="s">
        <v>57</v>
      </c>
      <c r="AO111" s="162" t="s">
        <v>57</v>
      </c>
      <c r="AP111" s="162" t="s">
        <v>57</v>
      </c>
      <c r="AQ111" s="131" t="s">
        <v>57</v>
      </c>
      <c r="AR111" s="131" t="s">
        <v>57</v>
      </c>
    </row>
    <row r="112" spans="1:44">
      <c r="A112" s="131">
        <v>111</v>
      </c>
      <c r="B112" s="131" t="s">
        <v>2611</v>
      </c>
      <c r="C112" s="131" t="s">
        <v>2807</v>
      </c>
      <c r="D112" s="131">
        <v>2022</v>
      </c>
      <c r="E112" s="131" t="s">
        <v>661</v>
      </c>
      <c r="F112" s="131" t="s">
        <v>1777</v>
      </c>
      <c r="G112" s="131" t="s">
        <v>3068</v>
      </c>
      <c r="H112" s="131" t="s">
        <v>3067</v>
      </c>
      <c r="I112" s="131" t="s">
        <v>945</v>
      </c>
      <c r="J112" s="131">
        <v>25</v>
      </c>
      <c r="K112" s="131" t="s">
        <v>2385</v>
      </c>
      <c r="L112" s="131" t="s">
        <v>2385</v>
      </c>
      <c r="M112" s="131" t="s">
        <v>2385</v>
      </c>
      <c r="N112" s="131" t="s">
        <v>2385</v>
      </c>
      <c r="O112" s="131" t="s">
        <v>57</v>
      </c>
      <c r="P112" s="131" t="s">
        <v>57</v>
      </c>
      <c r="Q112" s="131" t="s">
        <v>57</v>
      </c>
      <c r="R112" s="131" t="s">
        <v>57</v>
      </c>
      <c r="S112" s="131" t="s">
        <v>2385</v>
      </c>
      <c r="T112" s="131" t="s">
        <v>57</v>
      </c>
      <c r="U112" s="131" t="s">
        <v>2385</v>
      </c>
      <c r="V112" s="131" t="s">
        <v>57</v>
      </c>
      <c r="W112" s="131" t="s">
        <v>2385</v>
      </c>
      <c r="X112" s="131" t="s">
        <v>57</v>
      </c>
      <c r="Y112" s="131" t="s">
        <v>2385</v>
      </c>
      <c r="Z112" s="131" t="s">
        <v>57</v>
      </c>
      <c r="AA112" s="131" t="s">
        <v>57</v>
      </c>
      <c r="AB112" s="131" t="s">
        <v>2385</v>
      </c>
      <c r="AC112" s="131" t="s">
        <v>57</v>
      </c>
      <c r="AD112" s="131" t="s">
        <v>2385</v>
      </c>
      <c r="AE112" s="131" t="s">
        <v>57</v>
      </c>
      <c r="AG112" s="131" t="s">
        <v>57</v>
      </c>
      <c r="AH112" s="131" t="s">
        <v>57</v>
      </c>
      <c r="AI112" s="131" t="s">
        <v>2385</v>
      </c>
      <c r="AJ112" s="131" t="s">
        <v>2385</v>
      </c>
      <c r="AK112" s="131" t="s">
        <v>2385</v>
      </c>
      <c r="AL112" s="131" t="s">
        <v>57</v>
      </c>
      <c r="AN112" s="131" t="s">
        <v>57</v>
      </c>
      <c r="AO112" s="131" t="s">
        <v>57</v>
      </c>
      <c r="AP112" s="131" t="s">
        <v>57</v>
      </c>
      <c r="AQ112" s="131" t="s">
        <v>57</v>
      </c>
      <c r="AR112" s="131" t="s">
        <v>57</v>
      </c>
    </row>
    <row r="113" spans="1:44">
      <c r="A113" s="131">
        <v>112</v>
      </c>
      <c r="B113" s="131" t="s">
        <v>2611</v>
      </c>
      <c r="C113" s="131" t="s">
        <v>2807</v>
      </c>
      <c r="D113" s="131">
        <v>2022</v>
      </c>
      <c r="E113" s="131" t="s">
        <v>661</v>
      </c>
      <c r="F113" s="131" t="s">
        <v>795</v>
      </c>
      <c r="G113" s="131" t="s">
        <v>3069</v>
      </c>
      <c r="H113" s="131" t="s">
        <v>3070</v>
      </c>
      <c r="I113" s="131" t="s">
        <v>4423</v>
      </c>
      <c r="J113" s="131">
        <v>25</v>
      </c>
      <c r="K113" s="131" t="s">
        <v>2385</v>
      </c>
      <c r="L113" s="131" t="s">
        <v>2385</v>
      </c>
      <c r="M113" s="131" t="s">
        <v>2385</v>
      </c>
      <c r="N113" s="131" t="s">
        <v>2385</v>
      </c>
      <c r="O113" s="131" t="s">
        <v>57</v>
      </c>
      <c r="P113" s="131" t="s">
        <v>57</v>
      </c>
      <c r="Q113" s="131" t="s">
        <v>57</v>
      </c>
      <c r="R113" s="131" t="s">
        <v>57</v>
      </c>
      <c r="S113" s="131" t="s">
        <v>2385</v>
      </c>
      <c r="T113" s="131" t="s">
        <v>57</v>
      </c>
      <c r="U113" s="131" t="s">
        <v>2385</v>
      </c>
      <c r="V113" s="131" t="s">
        <v>57</v>
      </c>
      <c r="W113" s="131" t="s">
        <v>2385</v>
      </c>
      <c r="X113" s="131" t="s">
        <v>57</v>
      </c>
      <c r="Y113" s="131" t="s">
        <v>2385</v>
      </c>
      <c r="Z113" s="131" t="s">
        <v>57</v>
      </c>
      <c r="AA113" s="131" t="s">
        <v>57</v>
      </c>
      <c r="AB113" s="131" t="s">
        <v>2385</v>
      </c>
      <c r="AC113" s="131" t="s">
        <v>57</v>
      </c>
      <c r="AD113" s="131" t="s">
        <v>2385</v>
      </c>
      <c r="AE113" s="131" t="s">
        <v>57</v>
      </c>
      <c r="AG113" s="131" t="s">
        <v>57</v>
      </c>
      <c r="AH113" s="131" t="s">
        <v>57</v>
      </c>
      <c r="AI113" s="131" t="s">
        <v>2385</v>
      </c>
      <c r="AJ113" s="131" t="s">
        <v>2385</v>
      </c>
      <c r="AK113" s="131" t="s">
        <v>2385</v>
      </c>
      <c r="AL113" s="131" t="s">
        <v>57</v>
      </c>
      <c r="AM113" s="170" t="str">
        <f>IF(OR($AK113="No",$AK113="NA"),"NA","à Remplir")</f>
        <v>NA</v>
      </c>
      <c r="AN113" s="162" t="s">
        <v>57</v>
      </c>
      <c r="AO113" s="162" t="s">
        <v>57</v>
      </c>
      <c r="AP113" s="162" t="s">
        <v>57</v>
      </c>
      <c r="AQ113" s="131" t="s">
        <v>57</v>
      </c>
      <c r="AR113" s="131" t="s">
        <v>57</v>
      </c>
    </row>
    <row r="114" spans="1:44">
      <c r="A114" s="131">
        <v>113</v>
      </c>
      <c r="B114" s="131" t="s">
        <v>2611</v>
      </c>
      <c r="C114" s="131" t="s">
        <v>2807</v>
      </c>
      <c r="D114" s="131">
        <v>2022</v>
      </c>
      <c r="E114" s="131" t="s">
        <v>661</v>
      </c>
      <c r="F114" s="131" t="s">
        <v>3071</v>
      </c>
      <c r="G114" s="131" t="s">
        <v>3072</v>
      </c>
      <c r="H114" s="131" t="s">
        <v>3073</v>
      </c>
      <c r="I114" s="131" t="s">
        <v>945</v>
      </c>
      <c r="J114" s="131">
        <v>25</v>
      </c>
      <c r="K114" s="131" t="s">
        <v>2385</v>
      </c>
      <c r="L114" s="131" t="s">
        <v>2385</v>
      </c>
      <c r="M114" s="131" t="s">
        <v>2385</v>
      </c>
      <c r="N114" s="131" t="s">
        <v>2385</v>
      </c>
      <c r="O114" s="131" t="s">
        <v>57</v>
      </c>
      <c r="P114" s="131" t="s">
        <v>57</v>
      </c>
      <c r="Q114" s="131" t="s">
        <v>57</v>
      </c>
      <c r="R114" s="131" t="s">
        <v>57</v>
      </c>
      <c r="S114" s="131" t="s">
        <v>2385</v>
      </c>
      <c r="T114" s="131" t="s">
        <v>57</v>
      </c>
      <c r="U114" s="131" t="s">
        <v>2385</v>
      </c>
      <c r="V114" s="131" t="s">
        <v>57</v>
      </c>
      <c r="W114" s="131" t="s">
        <v>2385</v>
      </c>
      <c r="X114" s="131" t="s">
        <v>57</v>
      </c>
      <c r="Y114" s="131" t="s">
        <v>2385</v>
      </c>
      <c r="Z114" s="131" t="s">
        <v>57</v>
      </c>
      <c r="AA114" s="131" t="s">
        <v>57</v>
      </c>
      <c r="AB114" s="131" t="s">
        <v>2385</v>
      </c>
      <c r="AC114" s="131" t="s">
        <v>57</v>
      </c>
      <c r="AD114" s="131" t="s">
        <v>2385</v>
      </c>
      <c r="AE114" s="131" t="s">
        <v>57</v>
      </c>
      <c r="AG114" s="131" t="s">
        <v>57</v>
      </c>
      <c r="AH114" s="131" t="s">
        <v>57</v>
      </c>
      <c r="AI114" s="131" t="s">
        <v>2385</v>
      </c>
      <c r="AJ114" s="131" t="s">
        <v>2385</v>
      </c>
      <c r="AK114" s="131" t="s">
        <v>2385</v>
      </c>
      <c r="AL114" s="131" t="s">
        <v>57</v>
      </c>
      <c r="AN114" s="131" t="s">
        <v>57</v>
      </c>
      <c r="AO114" s="131" t="s">
        <v>57</v>
      </c>
      <c r="AP114" s="131" t="s">
        <v>57</v>
      </c>
      <c r="AQ114" s="131" t="s">
        <v>57</v>
      </c>
      <c r="AR114" s="131" t="s">
        <v>57</v>
      </c>
    </row>
    <row r="115" spans="1:44">
      <c r="A115" s="131">
        <v>114</v>
      </c>
      <c r="B115" s="131" t="s">
        <v>2611</v>
      </c>
      <c r="C115" s="131" t="s">
        <v>2807</v>
      </c>
      <c r="D115" s="131">
        <v>2022</v>
      </c>
      <c r="E115" s="131" t="s">
        <v>661</v>
      </c>
      <c r="F115" s="131" t="s">
        <v>671</v>
      </c>
      <c r="G115" s="131" t="s">
        <v>3074</v>
      </c>
      <c r="H115" s="131" t="s">
        <v>3075</v>
      </c>
      <c r="I115" s="131" t="s">
        <v>945</v>
      </c>
      <c r="J115" s="131">
        <v>25</v>
      </c>
      <c r="K115" s="131" t="s">
        <v>2385</v>
      </c>
      <c r="L115" s="131" t="s">
        <v>2385</v>
      </c>
      <c r="M115" s="131" t="s">
        <v>2385</v>
      </c>
      <c r="N115" s="131" t="s">
        <v>2385</v>
      </c>
      <c r="O115" s="131" t="s">
        <v>57</v>
      </c>
      <c r="P115" s="131" t="s">
        <v>57</v>
      </c>
      <c r="Q115" s="131" t="s">
        <v>57</v>
      </c>
      <c r="R115" s="131" t="s">
        <v>57</v>
      </c>
      <c r="S115" s="131" t="s">
        <v>2385</v>
      </c>
      <c r="T115" s="131" t="s">
        <v>57</v>
      </c>
      <c r="U115" s="131" t="s">
        <v>2385</v>
      </c>
      <c r="V115" s="131" t="s">
        <v>57</v>
      </c>
      <c r="W115" s="131" t="s">
        <v>2385</v>
      </c>
      <c r="X115" s="131" t="s">
        <v>57</v>
      </c>
      <c r="Y115" s="131" t="s">
        <v>2385</v>
      </c>
      <c r="Z115" s="131" t="s">
        <v>57</v>
      </c>
      <c r="AA115" s="131" t="s">
        <v>57</v>
      </c>
      <c r="AB115" s="131" t="s">
        <v>2385</v>
      </c>
      <c r="AC115" s="131" t="s">
        <v>57</v>
      </c>
      <c r="AD115" s="131" t="s">
        <v>2385</v>
      </c>
      <c r="AE115" s="131" t="s">
        <v>57</v>
      </c>
      <c r="AG115" s="131" t="s">
        <v>57</v>
      </c>
      <c r="AH115" s="131" t="s">
        <v>57</v>
      </c>
      <c r="AI115" s="131" t="s">
        <v>2385</v>
      </c>
      <c r="AJ115" s="131" t="s">
        <v>2385</v>
      </c>
      <c r="AK115" s="131" t="s">
        <v>2385</v>
      </c>
      <c r="AL115" s="131" t="s">
        <v>57</v>
      </c>
      <c r="AN115" s="131" t="s">
        <v>57</v>
      </c>
      <c r="AO115" s="131" t="s">
        <v>57</v>
      </c>
      <c r="AP115" s="131" t="s">
        <v>57</v>
      </c>
      <c r="AQ115" s="131" t="s">
        <v>57</v>
      </c>
      <c r="AR115" s="131" t="s">
        <v>57</v>
      </c>
    </row>
    <row r="116" spans="1:44">
      <c r="A116" s="131">
        <v>115</v>
      </c>
      <c r="B116" s="131" t="s">
        <v>2611</v>
      </c>
      <c r="C116" s="131" t="s">
        <v>2807</v>
      </c>
      <c r="D116" s="131">
        <v>2022</v>
      </c>
      <c r="E116" s="131" t="s">
        <v>661</v>
      </c>
      <c r="F116" s="131" t="s">
        <v>3076</v>
      </c>
      <c r="G116" s="131" t="s">
        <v>3077</v>
      </c>
      <c r="H116" s="131" t="s">
        <v>3078</v>
      </c>
      <c r="I116" s="131" t="s">
        <v>945</v>
      </c>
      <c r="J116" s="131">
        <v>25</v>
      </c>
      <c r="K116" s="131" t="s">
        <v>2385</v>
      </c>
      <c r="L116" s="131" t="s">
        <v>2385</v>
      </c>
      <c r="M116" s="131" t="s">
        <v>2385</v>
      </c>
      <c r="N116" s="131" t="s">
        <v>2385</v>
      </c>
      <c r="O116" s="131" t="s">
        <v>57</v>
      </c>
      <c r="P116" s="131" t="s">
        <v>57</v>
      </c>
      <c r="Q116" s="131" t="s">
        <v>57</v>
      </c>
      <c r="R116" s="131" t="s">
        <v>57</v>
      </c>
      <c r="S116" s="131" t="s">
        <v>2385</v>
      </c>
      <c r="T116" s="131" t="s">
        <v>57</v>
      </c>
      <c r="U116" s="131" t="s">
        <v>2385</v>
      </c>
      <c r="V116" s="131" t="s">
        <v>57</v>
      </c>
      <c r="W116" s="131" t="s">
        <v>2385</v>
      </c>
      <c r="X116" s="131" t="s">
        <v>57</v>
      </c>
      <c r="Y116" s="131" t="s">
        <v>2385</v>
      </c>
      <c r="Z116" s="131" t="s">
        <v>57</v>
      </c>
      <c r="AA116" s="131" t="s">
        <v>57</v>
      </c>
      <c r="AB116" s="131" t="s">
        <v>2385</v>
      </c>
      <c r="AC116" s="131" t="s">
        <v>57</v>
      </c>
      <c r="AD116" s="131" t="s">
        <v>2385</v>
      </c>
      <c r="AE116" s="131" t="s">
        <v>57</v>
      </c>
      <c r="AG116" s="131" t="s">
        <v>57</v>
      </c>
      <c r="AH116" s="131" t="s">
        <v>57</v>
      </c>
      <c r="AI116" s="131" t="s">
        <v>2385</v>
      </c>
      <c r="AJ116" s="131" t="s">
        <v>2385</v>
      </c>
      <c r="AK116" s="131" t="s">
        <v>2385</v>
      </c>
      <c r="AL116" s="131" t="s">
        <v>57</v>
      </c>
      <c r="AN116" s="131" t="s">
        <v>57</v>
      </c>
      <c r="AO116" s="131" t="s">
        <v>57</v>
      </c>
      <c r="AP116" s="131" t="s">
        <v>57</v>
      </c>
      <c r="AQ116" s="131" t="s">
        <v>57</v>
      </c>
      <c r="AR116" s="131" t="s">
        <v>57</v>
      </c>
    </row>
    <row r="117" spans="1:44">
      <c r="A117" s="131">
        <v>116</v>
      </c>
      <c r="B117" s="131" t="s">
        <v>2611</v>
      </c>
      <c r="C117" s="131" t="s">
        <v>2807</v>
      </c>
      <c r="D117" s="131">
        <v>2022</v>
      </c>
      <c r="E117" s="131" t="s">
        <v>661</v>
      </c>
      <c r="F117" s="131" t="s">
        <v>3079</v>
      </c>
      <c r="G117" s="131" t="s">
        <v>3080</v>
      </c>
      <c r="H117" s="131" t="s">
        <v>3081</v>
      </c>
      <c r="I117" s="131" t="s">
        <v>975</v>
      </c>
      <c r="J117" s="131">
        <v>25</v>
      </c>
      <c r="K117" s="131" t="s">
        <v>2385</v>
      </c>
      <c r="L117" s="131" t="s">
        <v>2385</v>
      </c>
      <c r="M117" s="131" t="s">
        <v>2385</v>
      </c>
      <c r="N117" s="131" t="s">
        <v>2385</v>
      </c>
      <c r="O117" s="131" t="s">
        <v>57</v>
      </c>
      <c r="P117" s="131" t="s">
        <v>57</v>
      </c>
      <c r="Q117" s="131" t="s">
        <v>57</v>
      </c>
      <c r="R117" s="131" t="s">
        <v>57</v>
      </c>
      <c r="S117" s="131" t="s">
        <v>2385</v>
      </c>
      <c r="T117" s="131" t="s">
        <v>57</v>
      </c>
      <c r="U117" s="131" t="s">
        <v>2385</v>
      </c>
      <c r="V117" s="131" t="s">
        <v>57</v>
      </c>
      <c r="W117" s="131" t="s">
        <v>2385</v>
      </c>
      <c r="X117" s="131" t="s">
        <v>57</v>
      </c>
      <c r="Y117" s="131" t="s">
        <v>2385</v>
      </c>
      <c r="Z117" s="131" t="s">
        <v>57</v>
      </c>
      <c r="AA117" s="131" t="s">
        <v>57</v>
      </c>
      <c r="AB117" s="131" t="s">
        <v>2385</v>
      </c>
      <c r="AC117" s="131" t="s">
        <v>57</v>
      </c>
      <c r="AD117" s="131" t="s">
        <v>2385</v>
      </c>
      <c r="AE117" s="131" t="s">
        <v>57</v>
      </c>
      <c r="AG117" s="131" t="s">
        <v>57</v>
      </c>
      <c r="AH117" s="131" t="s">
        <v>57</v>
      </c>
      <c r="AI117" s="131" t="s">
        <v>2385</v>
      </c>
      <c r="AJ117" s="131" t="s">
        <v>2385</v>
      </c>
      <c r="AK117" s="131" t="s">
        <v>2385</v>
      </c>
      <c r="AL117" s="131" t="s">
        <v>57</v>
      </c>
      <c r="AN117" s="131" t="s">
        <v>57</v>
      </c>
      <c r="AO117" s="131" t="s">
        <v>57</v>
      </c>
      <c r="AP117" s="131" t="s">
        <v>57</v>
      </c>
      <c r="AQ117" s="131" t="s">
        <v>57</v>
      </c>
      <c r="AR117" s="131" t="s">
        <v>57</v>
      </c>
    </row>
    <row r="118" spans="1:44">
      <c r="A118" s="131">
        <v>117</v>
      </c>
      <c r="B118" s="131" t="s">
        <v>2611</v>
      </c>
      <c r="C118" s="131" t="s">
        <v>2807</v>
      </c>
      <c r="D118" s="131">
        <v>2022</v>
      </c>
      <c r="E118" s="131" t="s">
        <v>737</v>
      </c>
      <c r="F118" s="131" t="s">
        <v>3082</v>
      </c>
      <c r="G118" s="131" t="s">
        <v>3083</v>
      </c>
      <c r="H118" s="131" t="s">
        <v>3084</v>
      </c>
      <c r="I118" s="131" t="s">
        <v>926</v>
      </c>
      <c r="J118" s="131">
        <v>25</v>
      </c>
      <c r="K118" s="131" t="s">
        <v>2385</v>
      </c>
      <c r="L118" s="131" t="s">
        <v>2385</v>
      </c>
      <c r="M118" s="131" t="s">
        <v>2385</v>
      </c>
      <c r="N118" s="131" t="s">
        <v>2385</v>
      </c>
      <c r="O118" s="131" t="s">
        <v>57</v>
      </c>
      <c r="P118" s="131" t="s">
        <v>57</v>
      </c>
      <c r="Q118" s="131" t="s">
        <v>57</v>
      </c>
      <c r="R118" s="131" t="s">
        <v>57</v>
      </c>
      <c r="S118" s="131" t="s">
        <v>2385</v>
      </c>
      <c r="T118" s="131" t="s">
        <v>57</v>
      </c>
      <c r="U118" s="131" t="s">
        <v>2385</v>
      </c>
      <c r="V118" s="131" t="s">
        <v>57</v>
      </c>
      <c r="W118" s="131" t="s">
        <v>2385</v>
      </c>
      <c r="X118" s="131" t="s">
        <v>57</v>
      </c>
      <c r="Y118" s="131" t="s">
        <v>2385</v>
      </c>
      <c r="Z118" s="131" t="s">
        <v>57</v>
      </c>
      <c r="AA118" s="131" t="s">
        <v>57</v>
      </c>
      <c r="AB118" s="131" t="s">
        <v>2385</v>
      </c>
      <c r="AC118" s="131" t="s">
        <v>57</v>
      </c>
      <c r="AD118" s="131" t="s">
        <v>2385</v>
      </c>
      <c r="AE118" s="131" t="s">
        <v>57</v>
      </c>
      <c r="AG118" s="131" t="s">
        <v>57</v>
      </c>
      <c r="AH118" s="131" t="s">
        <v>57</v>
      </c>
      <c r="AI118" s="131" t="s">
        <v>2385</v>
      </c>
      <c r="AJ118" s="131" t="s">
        <v>2385</v>
      </c>
      <c r="AK118" s="131" t="s">
        <v>2385</v>
      </c>
      <c r="AL118" s="131" t="s">
        <v>57</v>
      </c>
      <c r="AN118" s="131" t="s">
        <v>57</v>
      </c>
      <c r="AO118" s="131" t="s">
        <v>57</v>
      </c>
      <c r="AP118" s="131" t="s">
        <v>57</v>
      </c>
      <c r="AQ118" s="131" t="s">
        <v>57</v>
      </c>
      <c r="AR118" s="131" t="s">
        <v>57</v>
      </c>
    </row>
    <row r="119" spans="1:44" ht="15" customHeight="1">
      <c r="A119" s="131">
        <v>118</v>
      </c>
      <c r="B119" s="131" t="s">
        <v>2611</v>
      </c>
      <c r="C119" s="131" t="s">
        <v>2807</v>
      </c>
      <c r="D119" s="131">
        <v>2022</v>
      </c>
      <c r="E119" s="131" t="s">
        <v>737</v>
      </c>
      <c r="F119" s="131" t="s">
        <v>3085</v>
      </c>
      <c r="G119" s="131" t="s">
        <v>3086</v>
      </c>
      <c r="H119" s="131" t="s">
        <v>3087</v>
      </c>
      <c r="I119" s="131" t="s">
        <v>926</v>
      </c>
      <c r="J119" s="131">
        <v>22</v>
      </c>
      <c r="K119" s="131" t="s">
        <v>2385</v>
      </c>
      <c r="L119" s="131" t="s">
        <v>2385</v>
      </c>
      <c r="M119" s="131" t="s">
        <v>2385</v>
      </c>
      <c r="N119" s="131" t="s">
        <v>2385</v>
      </c>
      <c r="O119" s="131" t="s">
        <v>57</v>
      </c>
      <c r="P119" s="131" t="s">
        <v>57</v>
      </c>
      <c r="Q119" s="131" t="s">
        <v>57</v>
      </c>
      <c r="R119" s="131" t="s">
        <v>57</v>
      </c>
      <c r="S119" s="131" t="s">
        <v>2385</v>
      </c>
      <c r="T119" s="131" t="s">
        <v>57</v>
      </c>
      <c r="U119" s="131" t="s">
        <v>2385</v>
      </c>
      <c r="V119" s="131" t="s">
        <v>57</v>
      </c>
      <c r="W119" s="131" t="s">
        <v>2385</v>
      </c>
      <c r="X119" s="131" t="s">
        <v>57</v>
      </c>
      <c r="Y119" s="131" t="s">
        <v>2385</v>
      </c>
      <c r="Z119" s="131" t="s">
        <v>57</v>
      </c>
      <c r="AA119" s="131" t="s">
        <v>57</v>
      </c>
      <c r="AB119" s="131" t="s">
        <v>2385</v>
      </c>
      <c r="AC119" s="131" t="s">
        <v>57</v>
      </c>
      <c r="AD119" s="131" t="s">
        <v>2385</v>
      </c>
      <c r="AE119" s="131" t="s">
        <v>57</v>
      </c>
      <c r="AG119" s="131" t="s">
        <v>57</v>
      </c>
      <c r="AH119" s="131" t="s">
        <v>57</v>
      </c>
      <c r="AI119" s="131" t="s">
        <v>2385</v>
      </c>
      <c r="AJ119" s="131" t="s">
        <v>2385</v>
      </c>
      <c r="AK119" s="131" t="s">
        <v>2385</v>
      </c>
      <c r="AL119" s="131" t="s">
        <v>57</v>
      </c>
      <c r="AN119" s="131" t="s">
        <v>57</v>
      </c>
      <c r="AO119" s="131" t="s">
        <v>57</v>
      </c>
      <c r="AP119" s="131" t="s">
        <v>57</v>
      </c>
      <c r="AQ119" s="131" t="s">
        <v>57</v>
      </c>
      <c r="AR119" s="131" t="s">
        <v>57</v>
      </c>
    </row>
    <row r="120" spans="1:44">
      <c r="A120" s="131">
        <v>119</v>
      </c>
      <c r="B120" s="131" t="s">
        <v>2611</v>
      </c>
      <c r="C120" s="131" t="s">
        <v>2807</v>
      </c>
      <c r="D120" s="131">
        <v>2022</v>
      </c>
      <c r="E120" s="131" t="s">
        <v>737</v>
      </c>
      <c r="F120" s="131" t="s">
        <v>3088</v>
      </c>
      <c r="G120" s="131" t="s">
        <v>3089</v>
      </c>
      <c r="H120" s="131" t="s">
        <v>3090</v>
      </c>
      <c r="I120" s="131" t="s">
        <v>929</v>
      </c>
      <c r="J120" s="131">
        <v>3</v>
      </c>
      <c r="K120" s="131" t="s">
        <v>62</v>
      </c>
      <c r="L120" s="131" t="s">
        <v>62</v>
      </c>
      <c r="M120" s="131" t="s">
        <v>2385</v>
      </c>
      <c r="N120" s="131" t="s">
        <v>2385</v>
      </c>
      <c r="O120" s="131" t="s">
        <v>57</v>
      </c>
      <c r="P120" s="131" t="s">
        <v>57</v>
      </c>
      <c r="Q120" s="131" t="s">
        <v>57</v>
      </c>
      <c r="R120" s="131" t="s">
        <v>57</v>
      </c>
      <c r="S120" s="131" t="s">
        <v>2385</v>
      </c>
      <c r="T120" s="131" t="s">
        <v>57</v>
      </c>
      <c r="U120" s="131" t="s">
        <v>2385</v>
      </c>
      <c r="V120" s="131" t="s">
        <v>57</v>
      </c>
      <c r="W120" s="131" t="s">
        <v>2385</v>
      </c>
      <c r="X120" s="131" t="s">
        <v>57</v>
      </c>
      <c r="Y120" s="131" t="s">
        <v>2385</v>
      </c>
      <c r="Z120" s="131" t="s">
        <v>57</v>
      </c>
      <c r="AA120" s="131" t="s">
        <v>57</v>
      </c>
      <c r="AB120" s="131" t="s">
        <v>2385</v>
      </c>
      <c r="AC120" s="131" t="s">
        <v>57</v>
      </c>
      <c r="AD120" s="131" t="s">
        <v>2385</v>
      </c>
      <c r="AE120" s="131" t="s">
        <v>57</v>
      </c>
      <c r="AG120" s="131" t="s">
        <v>57</v>
      </c>
      <c r="AH120" s="131" t="s">
        <v>57</v>
      </c>
      <c r="AI120" s="131" t="s">
        <v>2385</v>
      </c>
      <c r="AJ120" s="131" t="s">
        <v>2385</v>
      </c>
      <c r="AK120" s="131" t="s">
        <v>2385</v>
      </c>
      <c r="AL120" s="131" t="s">
        <v>57</v>
      </c>
      <c r="AM120" s="171" t="str">
        <f>IF(OR($AK120="No",$AK120="NA"),"NA","à Remplir")</f>
        <v>NA</v>
      </c>
      <c r="AN120" s="162" t="s">
        <v>57</v>
      </c>
      <c r="AO120" s="162" t="s">
        <v>57</v>
      </c>
      <c r="AP120" s="162" t="s">
        <v>3091</v>
      </c>
      <c r="AQ120" s="131" t="s">
        <v>57</v>
      </c>
      <c r="AR120" s="131" t="s">
        <v>57</v>
      </c>
    </row>
    <row r="121" spans="1:44">
      <c r="A121" s="131">
        <v>120</v>
      </c>
      <c r="B121" s="131" t="s">
        <v>2611</v>
      </c>
      <c r="C121" s="131" t="s">
        <v>2807</v>
      </c>
      <c r="D121" s="131">
        <v>2022</v>
      </c>
      <c r="E121" s="131" t="s">
        <v>737</v>
      </c>
      <c r="F121" s="131" t="s">
        <v>3092</v>
      </c>
      <c r="G121" s="131" t="s">
        <v>3093</v>
      </c>
      <c r="H121" s="131" t="s">
        <v>3094</v>
      </c>
      <c r="I121" s="131" t="s">
        <v>929</v>
      </c>
      <c r="J121" s="131">
        <v>14</v>
      </c>
      <c r="K121" s="131" t="s">
        <v>56</v>
      </c>
      <c r="L121" s="131" t="s">
        <v>56</v>
      </c>
      <c r="M121" s="131" t="s">
        <v>2385</v>
      </c>
      <c r="N121" s="131" t="s">
        <v>2385</v>
      </c>
      <c r="O121" s="131" t="s">
        <v>57</v>
      </c>
      <c r="P121" s="131" t="s">
        <v>57</v>
      </c>
      <c r="Q121" s="131" t="s">
        <v>57</v>
      </c>
      <c r="R121" s="131" t="s">
        <v>57</v>
      </c>
      <c r="S121" s="131" t="s">
        <v>2385</v>
      </c>
      <c r="T121" s="131" t="s">
        <v>57</v>
      </c>
      <c r="U121" s="131" t="s">
        <v>2385</v>
      </c>
      <c r="V121" s="131" t="s">
        <v>57</v>
      </c>
      <c r="W121" s="131" t="s">
        <v>2385</v>
      </c>
      <c r="X121" s="131" t="s">
        <v>57</v>
      </c>
      <c r="Y121" s="131" t="s">
        <v>2385</v>
      </c>
      <c r="Z121" s="131" t="s">
        <v>57</v>
      </c>
      <c r="AA121" s="131" t="s">
        <v>57</v>
      </c>
      <c r="AB121" s="131" t="s">
        <v>2385</v>
      </c>
      <c r="AC121" s="131" t="s">
        <v>57</v>
      </c>
      <c r="AD121" s="131" t="s">
        <v>2385</v>
      </c>
      <c r="AE121" s="131" t="s">
        <v>57</v>
      </c>
      <c r="AG121" s="131" t="s">
        <v>57</v>
      </c>
      <c r="AH121" s="131" t="s">
        <v>57</v>
      </c>
      <c r="AI121" s="131" t="s">
        <v>2385</v>
      </c>
      <c r="AJ121" s="131" t="s">
        <v>2385</v>
      </c>
      <c r="AK121" s="131" t="s">
        <v>2385</v>
      </c>
      <c r="AL121" s="131" t="s">
        <v>57</v>
      </c>
      <c r="AM121" s="171" t="str">
        <f>IF(OR($AK121="No",$AK121="NA"),"NA","à Remplir")</f>
        <v>NA</v>
      </c>
      <c r="AN121" s="162" t="s">
        <v>57</v>
      </c>
      <c r="AO121" s="162" t="s">
        <v>57</v>
      </c>
      <c r="AP121" s="162" t="s">
        <v>3091</v>
      </c>
      <c r="AQ121" s="131" t="s">
        <v>57</v>
      </c>
      <c r="AR121" s="131" t="s">
        <v>57</v>
      </c>
    </row>
    <row r="122" spans="1:44">
      <c r="A122" s="131">
        <v>121</v>
      </c>
      <c r="B122" s="131" t="s">
        <v>2611</v>
      </c>
      <c r="C122" s="131" t="s">
        <v>2807</v>
      </c>
      <c r="D122" s="131">
        <v>2022</v>
      </c>
      <c r="E122" s="131" t="s">
        <v>737</v>
      </c>
      <c r="F122" s="131" t="s">
        <v>3095</v>
      </c>
      <c r="G122" s="131" t="s">
        <v>3096</v>
      </c>
      <c r="H122" s="131" t="s">
        <v>3097</v>
      </c>
      <c r="I122" s="131" t="s">
        <v>929</v>
      </c>
      <c r="J122" s="131">
        <v>15</v>
      </c>
      <c r="K122" s="131" t="s">
        <v>56</v>
      </c>
      <c r="L122" s="131" t="s">
        <v>56</v>
      </c>
      <c r="M122" s="131" t="s">
        <v>2385</v>
      </c>
      <c r="N122" s="131" t="s">
        <v>2385</v>
      </c>
      <c r="O122" s="131" t="s">
        <v>57</v>
      </c>
      <c r="P122" s="131" t="s">
        <v>57</v>
      </c>
      <c r="Q122" s="131" t="s">
        <v>57</v>
      </c>
      <c r="R122" s="131" t="s">
        <v>57</v>
      </c>
      <c r="S122" s="131" t="s">
        <v>2385</v>
      </c>
      <c r="T122" s="131" t="s">
        <v>57</v>
      </c>
      <c r="U122" s="131" t="s">
        <v>2385</v>
      </c>
      <c r="V122" s="131" t="s">
        <v>57</v>
      </c>
      <c r="W122" s="131" t="s">
        <v>2385</v>
      </c>
      <c r="X122" s="131" t="s">
        <v>57</v>
      </c>
      <c r="Y122" s="131" t="s">
        <v>2385</v>
      </c>
      <c r="Z122" s="131" t="s">
        <v>57</v>
      </c>
      <c r="AA122" s="131" t="s">
        <v>57</v>
      </c>
      <c r="AB122" s="131" t="s">
        <v>2385</v>
      </c>
      <c r="AC122" s="131" t="s">
        <v>57</v>
      </c>
      <c r="AD122" s="131" t="s">
        <v>2385</v>
      </c>
      <c r="AE122" s="131" t="s">
        <v>57</v>
      </c>
      <c r="AG122" s="131" t="s">
        <v>57</v>
      </c>
      <c r="AH122" s="131" t="s">
        <v>57</v>
      </c>
      <c r="AI122" s="131" t="s">
        <v>2385</v>
      </c>
      <c r="AJ122" s="131" t="s">
        <v>2385</v>
      </c>
      <c r="AK122" s="131" t="s">
        <v>2385</v>
      </c>
      <c r="AL122" s="131" t="s">
        <v>57</v>
      </c>
      <c r="AM122" s="171" t="str">
        <f>IF(OR($AK122="No",$AK122="NA"),"NA","à Remplir")</f>
        <v>NA</v>
      </c>
      <c r="AN122" s="162" t="s">
        <v>57</v>
      </c>
      <c r="AO122" s="162" t="s">
        <v>57</v>
      </c>
      <c r="AP122" s="162" t="s">
        <v>3091</v>
      </c>
      <c r="AQ122" s="131" t="s">
        <v>57</v>
      </c>
      <c r="AR122" s="131" t="s">
        <v>57</v>
      </c>
    </row>
    <row r="123" spans="1:44">
      <c r="A123" s="131">
        <v>122</v>
      </c>
      <c r="B123" s="131" t="s">
        <v>2611</v>
      </c>
      <c r="C123" s="131" t="s">
        <v>2807</v>
      </c>
      <c r="D123" s="131">
        <v>2022</v>
      </c>
      <c r="E123" s="131" t="s">
        <v>737</v>
      </c>
      <c r="F123" s="131" t="s">
        <v>795</v>
      </c>
      <c r="G123" s="131" t="s">
        <v>3098</v>
      </c>
      <c r="H123" s="131" t="s">
        <v>3099</v>
      </c>
      <c r="I123" s="131" t="s">
        <v>4423</v>
      </c>
      <c r="J123" s="131">
        <v>25</v>
      </c>
      <c r="K123" s="131" t="s">
        <v>2385</v>
      </c>
      <c r="L123" s="131" t="s">
        <v>2385</v>
      </c>
      <c r="M123" s="131" t="s">
        <v>2385</v>
      </c>
      <c r="N123" s="131" t="s">
        <v>2385</v>
      </c>
      <c r="O123" s="131" t="s">
        <v>57</v>
      </c>
      <c r="P123" s="131" t="s">
        <v>57</v>
      </c>
      <c r="Q123" s="131" t="s">
        <v>57</v>
      </c>
      <c r="R123" s="131" t="s">
        <v>57</v>
      </c>
      <c r="S123" s="131" t="s">
        <v>2385</v>
      </c>
      <c r="T123" s="131" t="s">
        <v>57</v>
      </c>
      <c r="U123" s="131" t="s">
        <v>2385</v>
      </c>
      <c r="V123" s="131" t="s">
        <v>57</v>
      </c>
      <c r="W123" s="131" t="s">
        <v>2385</v>
      </c>
      <c r="X123" s="131" t="s">
        <v>57</v>
      </c>
      <c r="Y123" s="131" t="s">
        <v>2385</v>
      </c>
      <c r="Z123" s="131" t="s">
        <v>57</v>
      </c>
      <c r="AA123" s="131" t="s">
        <v>57</v>
      </c>
      <c r="AB123" s="131" t="s">
        <v>2385</v>
      </c>
      <c r="AC123" s="131" t="s">
        <v>57</v>
      </c>
      <c r="AD123" s="131" t="s">
        <v>2385</v>
      </c>
      <c r="AE123" s="131" t="s">
        <v>57</v>
      </c>
      <c r="AG123" s="131" t="s">
        <v>57</v>
      </c>
      <c r="AH123" s="131" t="s">
        <v>57</v>
      </c>
      <c r="AI123" s="131" t="s">
        <v>2385</v>
      </c>
      <c r="AJ123" s="131" t="s">
        <v>2385</v>
      </c>
      <c r="AK123" s="131" t="s">
        <v>2385</v>
      </c>
      <c r="AL123" s="131" t="s">
        <v>57</v>
      </c>
      <c r="AM123" s="170" t="str">
        <f>IF(OR($AK123="No",$AK123="NA"),"NA","à Remplir")</f>
        <v>NA</v>
      </c>
      <c r="AN123" s="162" t="s">
        <v>57</v>
      </c>
      <c r="AO123" s="162" t="s">
        <v>57</v>
      </c>
      <c r="AP123" s="162" t="s">
        <v>57</v>
      </c>
      <c r="AQ123" s="131" t="s">
        <v>57</v>
      </c>
      <c r="AR123" s="131" t="s">
        <v>57</v>
      </c>
    </row>
    <row r="124" spans="1:44">
      <c r="A124" s="131">
        <v>123</v>
      </c>
      <c r="B124" s="131" t="s">
        <v>2611</v>
      </c>
      <c r="C124" s="131" t="s">
        <v>2807</v>
      </c>
      <c r="D124" s="131">
        <v>2022</v>
      </c>
      <c r="E124" s="131" t="s">
        <v>737</v>
      </c>
      <c r="F124" s="131" t="s">
        <v>3100</v>
      </c>
      <c r="G124" s="131" t="s">
        <v>3101</v>
      </c>
      <c r="H124" s="131" t="s">
        <v>3102</v>
      </c>
      <c r="I124" s="131" t="s">
        <v>945</v>
      </c>
      <c r="J124" s="131">
        <v>25</v>
      </c>
      <c r="K124" s="131" t="s">
        <v>2385</v>
      </c>
      <c r="L124" s="131" t="s">
        <v>2385</v>
      </c>
      <c r="M124" s="131" t="s">
        <v>2385</v>
      </c>
      <c r="N124" s="131" t="s">
        <v>2385</v>
      </c>
      <c r="O124" s="131" t="s">
        <v>57</v>
      </c>
      <c r="P124" s="131" t="s">
        <v>57</v>
      </c>
      <c r="Q124" s="131" t="s">
        <v>57</v>
      </c>
      <c r="R124" s="131" t="s">
        <v>57</v>
      </c>
      <c r="S124" s="131" t="s">
        <v>2385</v>
      </c>
      <c r="T124" s="131" t="s">
        <v>57</v>
      </c>
      <c r="U124" s="131" t="s">
        <v>2385</v>
      </c>
      <c r="V124" s="131" t="s">
        <v>57</v>
      </c>
      <c r="W124" s="131" t="s">
        <v>2385</v>
      </c>
      <c r="X124" s="131" t="s">
        <v>57</v>
      </c>
      <c r="Y124" s="131" t="s">
        <v>2385</v>
      </c>
      <c r="Z124" s="131" t="s">
        <v>57</v>
      </c>
      <c r="AA124" s="131" t="s">
        <v>57</v>
      </c>
      <c r="AB124" s="131" t="s">
        <v>2385</v>
      </c>
      <c r="AC124" s="131" t="s">
        <v>57</v>
      </c>
      <c r="AD124" s="131" t="s">
        <v>2385</v>
      </c>
      <c r="AE124" s="131" t="s">
        <v>57</v>
      </c>
      <c r="AG124" s="131" t="s">
        <v>57</v>
      </c>
      <c r="AH124" s="131" t="s">
        <v>57</v>
      </c>
      <c r="AI124" s="131" t="s">
        <v>2385</v>
      </c>
      <c r="AJ124" s="131" t="s">
        <v>2385</v>
      </c>
      <c r="AK124" s="131" t="s">
        <v>2385</v>
      </c>
      <c r="AL124" s="131" t="s">
        <v>57</v>
      </c>
      <c r="AN124" s="131" t="s">
        <v>57</v>
      </c>
      <c r="AO124" s="131" t="s">
        <v>57</v>
      </c>
      <c r="AP124" s="131" t="s">
        <v>57</v>
      </c>
      <c r="AQ124" s="131" t="s">
        <v>57</v>
      </c>
      <c r="AR124" s="131" t="s">
        <v>57</v>
      </c>
    </row>
    <row r="125" spans="1:44">
      <c r="A125" s="131">
        <v>124</v>
      </c>
      <c r="B125" s="131" t="s">
        <v>2611</v>
      </c>
      <c r="C125" s="131" t="s">
        <v>2807</v>
      </c>
      <c r="D125" s="131">
        <v>2022</v>
      </c>
      <c r="E125" s="131" t="s">
        <v>737</v>
      </c>
      <c r="F125" s="131" t="s">
        <v>627</v>
      </c>
      <c r="G125" s="131" t="s">
        <v>3103</v>
      </c>
      <c r="H125" s="131" t="s">
        <v>3104</v>
      </c>
      <c r="I125" s="131" t="s">
        <v>4423</v>
      </c>
      <c r="J125" s="131">
        <v>25</v>
      </c>
      <c r="K125" s="131" t="s">
        <v>2385</v>
      </c>
      <c r="L125" s="131" t="s">
        <v>2385</v>
      </c>
      <c r="M125" s="131" t="s">
        <v>2385</v>
      </c>
      <c r="N125" s="131" t="s">
        <v>2385</v>
      </c>
      <c r="O125" s="131" t="s">
        <v>57</v>
      </c>
      <c r="P125" s="131" t="s">
        <v>57</v>
      </c>
      <c r="Q125" s="131" t="s">
        <v>57</v>
      </c>
      <c r="R125" s="131" t="s">
        <v>57</v>
      </c>
      <c r="S125" s="131" t="s">
        <v>2385</v>
      </c>
      <c r="T125" s="131" t="s">
        <v>57</v>
      </c>
      <c r="U125" s="131" t="s">
        <v>2385</v>
      </c>
      <c r="V125" s="131" t="s">
        <v>57</v>
      </c>
      <c r="W125" s="131" t="s">
        <v>2385</v>
      </c>
      <c r="X125" s="131" t="s">
        <v>57</v>
      </c>
      <c r="Y125" s="131" t="s">
        <v>2385</v>
      </c>
      <c r="Z125" s="131" t="s">
        <v>57</v>
      </c>
      <c r="AA125" s="131" t="s">
        <v>57</v>
      </c>
      <c r="AB125" s="131" t="s">
        <v>2385</v>
      </c>
      <c r="AC125" s="131" t="s">
        <v>57</v>
      </c>
      <c r="AD125" s="131" t="s">
        <v>2385</v>
      </c>
      <c r="AE125" s="131" t="s">
        <v>57</v>
      </c>
      <c r="AG125" s="131" t="s">
        <v>57</v>
      </c>
      <c r="AH125" s="131" t="s">
        <v>57</v>
      </c>
      <c r="AI125" s="131" t="s">
        <v>2385</v>
      </c>
      <c r="AJ125" s="131" t="s">
        <v>2385</v>
      </c>
      <c r="AK125" s="131" t="s">
        <v>2385</v>
      </c>
      <c r="AL125" s="131" t="s">
        <v>57</v>
      </c>
      <c r="AM125" s="170" t="str">
        <f>IF(OR($AK125="No",$AK125="NA"),"NA","à Remplir")</f>
        <v>NA</v>
      </c>
      <c r="AN125" s="162" t="s">
        <v>57</v>
      </c>
      <c r="AO125" s="162" t="s">
        <v>57</v>
      </c>
      <c r="AP125" s="162" t="s">
        <v>57</v>
      </c>
      <c r="AQ125" s="131" t="s">
        <v>57</v>
      </c>
      <c r="AR125" s="131" t="s">
        <v>57</v>
      </c>
    </row>
    <row r="126" spans="1:44">
      <c r="A126" s="131">
        <v>125</v>
      </c>
      <c r="B126" s="131" t="s">
        <v>2611</v>
      </c>
      <c r="C126" s="131" t="s">
        <v>2807</v>
      </c>
      <c r="D126" s="131">
        <v>2022</v>
      </c>
      <c r="E126" s="131" t="s">
        <v>737</v>
      </c>
      <c r="F126" s="131" t="s">
        <v>903</v>
      </c>
      <c r="G126" s="131" t="s">
        <v>3105</v>
      </c>
      <c r="H126" s="131" t="s">
        <v>3106</v>
      </c>
      <c r="I126" s="131" t="s">
        <v>945</v>
      </c>
      <c r="J126" s="131">
        <v>25</v>
      </c>
      <c r="K126" s="131" t="s">
        <v>2385</v>
      </c>
      <c r="L126" s="131" t="s">
        <v>2385</v>
      </c>
      <c r="M126" s="131" t="s">
        <v>2385</v>
      </c>
      <c r="N126" s="131" t="s">
        <v>2385</v>
      </c>
      <c r="O126" s="131" t="s">
        <v>57</v>
      </c>
      <c r="P126" s="131" t="s">
        <v>57</v>
      </c>
      <c r="Q126" s="131" t="s">
        <v>57</v>
      </c>
      <c r="R126" s="131" t="s">
        <v>57</v>
      </c>
      <c r="S126" s="131" t="s">
        <v>2385</v>
      </c>
      <c r="T126" s="131" t="s">
        <v>57</v>
      </c>
      <c r="U126" s="131" t="s">
        <v>2385</v>
      </c>
      <c r="V126" s="131" t="s">
        <v>57</v>
      </c>
      <c r="W126" s="131" t="s">
        <v>2385</v>
      </c>
      <c r="X126" s="131" t="s">
        <v>57</v>
      </c>
      <c r="Y126" s="131" t="s">
        <v>2385</v>
      </c>
      <c r="Z126" s="131" t="s">
        <v>57</v>
      </c>
      <c r="AA126" s="131" t="s">
        <v>57</v>
      </c>
      <c r="AB126" s="131" t="s">
        <v>2385</v>
      </c>
      <c r="AC126" s="131" t="s">
        <v>57</v>
      </c>
      <c r="AD126" s="131" t="s">
        <v>2385</v>
      </c>
      <c r="AE126" s="131" t="s">
        <v>57</v>
      </c>
      <c r="AG126" s="131" t="s">
        <v>57</v>
      </c>
      <c r="AH126" s="131" t="s">
        <v>57</v>
      </c>
      <c r="AI126" s="131" t="s">
        <v>2385</v>
      </c>
      <c r="AJ126" s="131" t="s">
        <v>2385</v>
      </c>
      <c r="AK126" s="131" t="s">
        <v>2385</v>
      </c>
      <c r="AL126" s="131" t="s">
        <v>57</v>
      </c>
      <c r="AN126" s="131" t="s">
        <v>57</v>
      </c>
      <c r="AO126" s="131" t="s">
        <v>57</v>
      </c>
      <c r="AP126" s="131" t="s">
        <v>57</v>
      </c>
      <c r="AQ126" s="131" t="s">
        <v>57</v>
      </c>
      <c r="AR126" s="131" t="s">
        <v>57</v>
      </c>
    </row>
    <row r="127" spans="1:44">
      <c r="A127" s="131">
        <v>126</v>
      </c>
      <c r="B127" s="131" t="s">
        <v>2611</v>
      </c>
      <c r="C127" s="131" t="s">
        <v>2807</v>
      </c>
      <c r="D127" s="131">
        <v>2022</v>
      </c>
      <c r="E127" s="131" t="s">
        <v>737</v>
      </c>
      <c r="F127" s="131" t="s">
        <v>620</v>
      </c>
      <c r="G127" s="131" t="s">
        <v>3107</v>
      </c>
      <c r="H127" s="131" t="s">
        <v>3108</v>
      </c>
      <c r="I127" s="131" t="s">
        <v>4423</v>
      </c>
      <c r="J127" s="131">
        <v>25</v>
      </c>
      <c r="K127" s="131" t="s">
        <v>2385</v>
      </c>
      <c r="L127" s="131" t="s">
        <v>2385</v>
      </c>
      <c r="M127" s="131" t="s">
        <v>2385</v>
      </c>
      <c r="N127" s="131" t="s">
        <v>2385</v>
      </c>
      <c r="O127" s="131" t="s">
        <v>57</v>
      </c>
      <c r="P127" s="131" t="s">
        <v>57</v>
      </c>
      <c r="Q127" s="131" t="s">
        <v>57</v>
      </c>
      <c r="R127" s="131" t="s">
        <v>57</v>
      </c>
      <c r="S127" s="131" t="s">
        <v>2385</v>
      </c>
      <c r="T127" s="131" t="s">
        <v>57</v>
      </c>
      <c r="U127" s="131" t="s">
        <v>2385</v>
      </c>
      <c r="V127" s="131" t="s">
        <v>57</v>
      </c>
      <c r="W127" s="131" t="s">
        <v>2385</v>
      </c>
      <c r="X127" s="131" t="s">
        <v>57</v>
      </c>
      <c r="Y127" s="131" t="s">
        <v>2385</v>
      </c>
      <c r="Z127" s="131" t="s">
        <v>57</v>
      </c>
      <c r="AA127" s="131" t="s">
        <v>57</v>
      </c>
      <c r="AB127" s="131" t="s">
        <v>2385</v>
      </c>
      <c r="AC127" s="131" t="s">
        <v>57</v>
      </c>
      <c r="AD127" s="131" t="s">
        <v>2385</v>
      </c>
      <c r="AE127" s="131" t="s">
        <v>57</v>
      </c>
      <c r="AG127" s="131" t="s">
        <v>57</v>
      </c>
      <c r="AH127" s="131" t="s">
        <v>57</v>
      </c>
      <c r="AI127" s="131" t="s">
        <v>2385</v>
      </c>
      <c r="AJ127" s="131" t="s">
        <v>2385</v>
      </c>
      <c r="AK127" s="131" t="s">
        <v>2385</v>
      </c>
      <c r="AL127" s="131" t="s">
        <v>57</v>
      </c>
      <c r="AM127" s="170" t="str">
        <f>IF(OR($AK127="No",$AK127="NA"),"NA","à Remplir")</f>
        <v>NA</v>
      </c>
      <c r="AN127" s="162" t="s">
        <v>57</v>
      </c>
      <c r="AO127" s="162" t="s">
        <v>57</v>
      </c>
      <c r="AP127" s="162" t="s">
        <v>57</v>
      </c>
      <c r="AQ127" s="131" t="s">
        <v>57</v>
      </c>
      <c r="AR127" s="131" t="s">
        <v>57</v>
      </c>
    </row>
    <row r="128" spans="1:44">
      <c r="A128" s="131">
        <v>127</v>
      </c>
      <c r="B128" s="131" t="s">
        <v>2611</v>
      </c>
      <c r="C128" s="131" t="s">
        <v>2807</v>
      </c>
      <c r="D128" s="131">
        <v>2022</v>
      </c>
      <c r="E128" s="131" t="s">
        <v>737</v>
      </c>
      <c r="F128" s="131" t="s">
        <v>3109</v>
      </c>
      <c r="G128" s="131" t="s">
        <v>3110</v>
      </c>
      <c r="H128" s="131" t="s">
        <v>3111</v>
      </c>
      <c r="I128" s="131" t="s">
        <v>945</v>
      </c>
      <c r="J128" s="131">
        <v>25</v>
      </c>
      <c r="K128" s="131" t="s">
        <v>2385</v>
      </c>
      <c r="L128" s="131" t="s">
        <v>2385</v>
      </c>
      <c r="M128" s="131" t="s">
        <v>2385</v>
      </c>
      <c r="N128" s="131" t="s">
        <v>2385</v>
      </c>
      <c r="O128" s="131" t="s">
        <v>57</v>
      </c>
      <c r="P128" s="131" t="s">
        <v>57</v>
      </c>
      <c r="Q128" s="131" t="s">
        <v>57</v>
      </c>
      <c r="R128" s="131" t="s">
        <v>57</v>
      </c>
      <c r="S128" s="131" t="s">
        <v>2385</v>
      </c>
      <c r="T128" s="131" t="s">
        <v>57</v>
      </c>
      <c r="U128" s="131" t="s">
        <v>2385</v>
      </c>
      <c r="V128" s="131" t="s">
        <v>57</v>
      </c>
      <c r="W128" s="131" t="s">
        <v>2385</v>
      </c>
      <c r="X128" s="131" t="s">
        <v>57</v>
      </c>
      <c r="Y128" s="131" t="s">
        <v>2385</v>
      </c>
      <c r="Z128" s="131" t="s">
        <v>57</v>
      </c>
      <c r="AA128" s="131" t="s">
        <v>57</v>
      </c>
      <c r="AB128" s="131" t="s">
        <v>2385</v>
      </c>
      <c r="AC128" s="131" t="s">
        <v>57</v>
      </c>
      <c r="AD128" s="131" t="s">
        <v>2385</v>
      </c>
      <c r="AE128" s="131" t="s">
        <v>57</v>
      </c>
      <c r="AG128" s="131" t="s">
        <v>57</v>
      </c>
      <c r="AH128" s="131" t="s">
        <v>57</v>
      </c>
      <c r="AI128" s="131" t="s">
        <v>2385</v>
      </c>
      <c r="AJ128" s="131" t="s">
        <v>2385</v>
      </c>
      <c r="AK128" s="131" t="s">
        <v>2385</v>
      </c>
      <c r="AL128" s="131" t="s">
        <v>57</v>
      </c>
      <c r="AN128" s="131" t="s">
        <v>57</v>
      </c>
      <c r="AO128" s="131" t="s">
        <v>57</v>
      </c>
      <c r="AP128" s="131" t="s">
        <v>57</v>
      </c>
      <c r="AQ128" s="131" t="s">
        <v>57</v>
      </c>
      <c r="AR128" s="131" t="s">
        <v>57</v>
      </c>
    </row>
    <row r="129" spans="1:50">
      <c r="A129" s="131">
        <v>128</v>
      </c>
      <c r="B129" s="131" t="s">
        <v>2611</v>
      </c>
      <c r="C129" s="131" t="s">
        <v>2807</v>
      </c>
      <c r="D129" s="131">
        <v>2022</v>
      </c>
      <c r="E129" s="131" t="s">
        <v>737</v>
      </c>
      <c r="F129" s="131" t="s">
        <v>638</v>
      </c>
      <c r="G129" s="131" t="s">
        <v>3112</v>
      </c>
      <c r="H129" s="131" t="s">
        <v>3113</v>
      </c>
      <c r="I129" s="131" t="s">
        <v>4423</v>
      </c>
      <c r="J129" s="131">
        <v>25</v>
      </c>
      <c r="K129" s="131" t="s">
        <v>2385</v>
      </c>
      <c r="L129" s="131" t="s">
        <v>2385</v>
      </c>
      <c r="M129" s="131" t="s">
        <v>2385</v>
      </c>
      <c r="N129" s="131" t="s">
        <v>2385</v>
      </c>
      <c r="O129" s="131" t="s">
        <v>57</v>
      </c>
      <c r="P129" s="131" t="s">
        <v>57</v>
      </c>
      <c r="Q129" s="131" t="s">
        <v>57</v>
      </c>
      <c r="R129" s="131" t="s">
        <v>57</v>
      </c>
      <c r="S129" s="131" t="s">
        <v>2385</v>
      </c>
      <c r="T129" s="131" t="s">
        <v>57</v>
      </c>
      <c r="U129" s="131" t="s">
        <v>2385</v>
      </c>
      <c r="V129" s="131" t="s">
        <v>57</v>
      </c>
      <c r="W129" s="131" t="s">
        <v>2385</v>
      </c>
      <c r="X129" s="131" t="s">
        <v>57</v>
      </c>
      <c r="Y129" s="131" t="s">
        <v>2385</v>
      </c>
      <c r="Z129" s="131" t="s">
        <v>57</v>
      </c>
      <c r="AA129" s="131" t="s">
        <v>57</v>
      </c>
      <c r="AB129" s="131" t="s">
        <v>2385</v>
      </c>
      <c r="AC129" s="131" t="s">
        <v>57</v>
      </c>
      <c r="AD129" s="131" t="s">
        <v>2385</v>
      </c>
      <c r="AE129" s="131" t="s">
        <v>57</v>
      </c>
      <c r="AG129" s="131" t="s">
        <v>57</v>
      </c>
      <c r="AH129" s="131" t="s">
        <v>57</v>
      </c>
      <c r="AI129" s="131" t="s">
        <v>2385</v>
      </c>
      <c r="AJ129" s="131" t="s">
        <v>2385</v>
      </c>
      <c r="AK129" s="131" t="s">
        <v>2385</v>
      </c>
      <c r="AL129" s="131" t="s">
        <v>57</v>
      </c>
      <c r="AM129" s="170" t="str">
        <f>IF(OR($AK129="No",$AK129="NA"),"NA","à Remplir")</f>
        <v>NA</v>
      </c>
      <c r="AN129" s="162" t="s">
        <v>57</v>
      </c>
      <c r="AO129" s="162" t="s">
        <v>57</v>
      </c>
      <c r="AP129" s="162" t="s">
        <v>57</v>
      </c>
      <c r="AQ129" s="131" t="s">
        <v>57</v>
      </c>
      <c r="AR129" s="131" t="s">
        <v>57</v>
      </c>
      <c r="AV129" s="127"/>
      <c r="AW129" s="127"/>
      <c r="AX129" s="127"/>
    </row>
    <row r="130" spans="1:50">
      <c r="A130" s="131">
        <v>129</v>
      </c>
      <c r="B130" s="131" t="s">
        <v>2611</v>
      </c>
      <c r="C130" s="131" t="s">
        <v>2807</v>
      </c>
      <c r="D130" s="131">
        <v>2022</v>
      </c>
      <c r="E130" s="131" t="s">
        <v>737</v>
      </c>
      <c r="F130" s="131" t="s">
        <v>3114</v>
      </c>
      <c r="G130" s="131" t="s">
        <v>3115</v>
      </c>
      <c r="H130" s="131" t="s">
        <v>3116</v>
      </c>
      <c r="I130" s="131" t="s">
        <v>945</v>
      </c>
      <c r="J130" s="131">
        <v>25</v>
      </c>
      <c r="K130" s="131" t="s">
        <v>2385</v>
      </c>
      <c r="L130" s="131" t="s">
        <v>2385</v>
      </c>
      <c r="M130" s="131" t="s">
        <v>2385</v>
      </c>
      <c r="N130" s="131" t="s">
        <v>2385</v>
      </c>
      <c r="O130" s="131" t="s">
        <v>57</v>
      </c>
      <c r="P130" s="131" t="s">
        <v>57</v>
      </c>
      <c r="Q130" s="131" t="s">
        <v>57</v>
      </c>
      <c r="R130" s="131" t="s">
        <v>57</v>
      </c>
      <c r="S130" s="131" t="s">
        <v>2385</v>
      </c>
      <c r="T130" s="131" t="s">
        <v>57</v>
      </c>
      <c r="U130" s="131" t="s">
        <v>2385</v>
      </c>
      <c r="V130" s="131" t="s">
        <v>57</v>
      </c>
      <c r="W130" s="131" t="s">
        <v>2385</v>
      </c>
      <c r="X130" s="131" t="s">
        <v>57</v>
      </c>
      <c r="Y130" s="131" t="s">
        <v>2385</v>
      </c>
      <c r="Z130" s="131" t="s">
        <v>57</v>
      </c>
      <c r="AA130" s="131" t="s">
        <v>57</v>
      </c>
      <c r="AB130" s="131" t="s">
        <v>2385</v>
      </c>
      <c r="AC130" s="131" t="s">
        <v>57</v>
      </c>
      <c r="AD130" s="131" t="s">
        <v>2385</v>
      </c>
      <c r="AE130" s="131" t="s">
        <v>57</v>
      </c>
      <c r="AG130" s="131" t="s">
        <v>57</v>
      </c>
      <c r="AH130" s="131" t="s">
        <v>57</v>
      </c>
      <c r="AI130" s="131" t="s">
        <v>2385</v>
      </c>
      <c r="AJ130" s="131" t="s">
        <v>2385</v>
      </c>
      <c r="AK130" s="131" t="s">
        <v>2385</v>
      </c>
      <c r="AL130" s="131" t="s">
        <v>57</v>
      </c>
      <c r="AN130" s="131" t="s">
        <v>57</v>
      </c>
      <c r="AO130" s="131" t="s">
        <v>57</v>
      </c>
      <c r="AP130" s="131" t="s">
        <v>57</v>
      </c>
      <c r="AQ130" s="131" t="s">
        <v>57</v>
      </c>
      <c r="AR130" s="131" t="s">
        <v>57</v>
      </c>
    </row>
    <row r="131" spans="1:50">
      <c r="A131" s="131">
        <v>130</v>
      </c>
      <c r="B131" s="131" t="s">
        <v>2611</v>
      </c>
      <c r="C131" s="131" t="s">
        <v>2807</v>
      </c>
      <c r="D131" s="131">
        <v>2022</v>
      </c>
      <c r="E131" s="131" t="s">
        <v>737</v>
      </c>
      <c r="F131" s="131" t="s">
        <v>872</v>
      </c>
      <c r="G131" s="131" t="s">
        <v>3117</v>
      </c>
      <c r="H131" s="131" t="s">
        <v>3118</v>
      </c>
      <c r="I131" s="131" t="s">
        <v>945</v>
      </c>
      <c r="J131" s="131">
        <v>25</v>
      </c>
      <c r="K131" s="131" t="s">
        <v>2385</v>
      </c>
      <c r="L131" s="131" t="s">
        <v>2385</v>
      </c>
      <c r="M131" s="131" t="s">
        <v>2385</v>
      </c>
      <c r="N131" s="131" t="s">
        <v>2385</v>
      </c>
      <c r="O131" s="131" t="s">
        <v>57</v>
      </c>
      <c r="P131" s="131" t="s">
        <v>57</v>
      </c>
      <c r="Q131" s="131" t="s">
        <v>57</v>
      </c>
      <c r="R131" s="131" t="s">
        <v>57</v>
      </c>
      <c r="S131" s="131" t="s">
        <v>2385</v>
      </c>
      <c r="T131" s="131" t="s">
        <v>57</v>
      </c>
      <c r="U131" s="131" t="s">
        <v>2385</v>
      </c>
      <c r="V131" s="131" t="s">
        <v>57</v>
      </c>
      <c r="W131" s="131" t="s">
        <v>2385</v>
      </c>
      <c r="X131" s="131" t="s">
        <v>57</v>
      </c>
      <c r="Y131" s="131" t="s">
        <v>2385</v>
      </c>
      <c r="Z131" s="131" t="s">
        <v>57</v>
      </c>
      <c r="AA131" s="131" t="s">
        <v>57</v>
      </c>
      <c r="AB131" s="131" t="s">
        <v>2385</v>
      </c>
      <c r="AC131" s="131" t="s">
        <v>57</v>
      </c>
      <c r="AD131" s="131" t="s">
        <v>2385</v>
      </c>
      <c r="AE131" s="131" t="s">
        <v>57</v>
      </c>
      <c r="AG131" s="131" t="s">
        <v>57</v>
      </c>
      <c r="AH131" s="131" t="s">
        <v>57</v>
      </c>
      <c r="AI131" s="131" t="s">
        <v>2385</v>
      </c>
      <c r="AJ131" s="131" t="s">
        <v>2385</v>
      </c>
      <c r="AK131" s="131" t="s">
        <v>2385</v>
      </c>
      <c r="AL131" s="131" t="s">
        <v>57</v>
      </c>
      <c r="AN131" s="131" t="s">
        <v>57</v>
      </c>
      <c r="AO131" s="131" t="s">
        <v>57</v>
      </c>
      <c r="AP131" s="131" t="s">
        <v>57</v>
      </c>
      <c r="AQ131" s="131" t="s">
        <v>57</v>
      </c>
      <c r="AR131" s="131" t="s">
        <v>57</v>
      </c>
      <c r="AV131" s="127"/>
      <c r="AW131" s="127"/>
      <c r="AX131" s="127"/>
    </row>
    <row r="132" spans="1:50">
      <c r="A132" s="131">
        <v>131</v>
      </c>
      <c r="B132" s="131" t="s">
        <v>2611</v>
      </c>
      <c r="C132" s="131" t="s">
        <v>2807</v>
      </c>
      <c r="D132" s="131">
        <v>2022</v>
      </c>
      <c r="E132" s="131" t="s">
        <v>737</v>
      </c>
      <c r="F132" s="131" t="s">
        <v>3119</v>
      </c>
      <c r="G132" s="131" t="s">
        <v>3120</v>
      </c>
      <c r="H132" s="131" t="s">
        <v>3121</v>
      </c>
      <c r="I132" s="131" t="s">
        <v>945</v>
      </c>
      <c r="J132" s="131">
        <v>25</v>
      </c>
      <c r="K132" s="131" t="s">
        <v>2385</v>
      </c>
      <c r="L132" s="131" t="s">
        <v>2385</v>
      </c>
      <c r="M132" s="131" t="s">
        <v>2385</v>
      </c>
      <c r="N132" s="131" t="s">
        <v>2385</v>
      </c>
      <c r="O132" s="131" t="s">
        <v>57</v>
      </c>
      <c r="P132" s="131" t="s">
        <v>57</v>
      </c>
      <c r="Q132" s="131" t="s">
        <v>57</v>
      </c>
      <c r="R132" s="131" t="s">
        <v>57</v>
      </c>
      <c r="S132" s="131" t="s">
        <v>2385</v>
      </c>
      <c r="T132" s="131" t="s">
        <v>57</v>
      </c>
      <c r="U132" s="131" t="s">
        <v>2385</v>
      </c>
      <c r="V132" s="131" t="s">
        <v>57</v>
      </c>
      <c r="W132" s="131" t="s">
        <v>2385</v>
      </c>
      <c r="X132" s="131" t="s">
        <v>57</v>
      </c>
      <c r="Y132" s="131" t="s">
        <v>2385</v>
      </c>
      <c r="Z132" s="131" t="s">
        <v>57</v>
      </c>
      <c r="AA132" s="131" t="s">
        <v>57</v>
      </c>
      <c r="AB132" s="131" t="s">
        <v>2385</v>
      </c>
      <c r="AC132" s="131" t="s">
        <v>57</v>
      </c>
      <c r="AD132" s="131" t="s">
        <v>2385</v>
      </c>
      <c r="AE132" s="131" t="s">
        <v>57</v>
      </c>
      <c r="AG132" s="131" t="s">
        <v>57</v>
      </c>
      <c r="AH132" s="131" t="s">
        <v>57</v>
      </c>
      <c r="AI132" s="131" t="s">
        <v>2385</v>
      </c>
      <c r="AJ132" s="131" t="s">
        <v>2385</v>
      </c>
      <c r="AK132" s="131" t="s">
        <v>2385</v>
      </c>
      <c r="AL132" s="131" t="s">
        <v>57</v>
      </c>
      <c r="AN132" s="131" t="s">
        <v>57</v>
      </c>
      <c r="AO132" s="131" t="s">
        <v>57</v>
      </c>
      <c r="AP132" s="131" t="s">
        <v>57</v>
      </c>
      <c r="AQ132" s="131" t="s">
        <v>57</v>
      </c>
      <c r="AR132" s="131" t="s">
        <v>57</v>
      </c>
    </row>
    <row r="133" spans="1:50">
      <c r="A133" s="131">
        <v>132</v>
      </c>
      <c r="B133" s="131" t="s">
        <v>2611</v>
      </c>
      <c r="C133" s="131" t="s">
        <v>2807</v>
      </c>
      <c r="D133" s="131">
        <v>2022</v>
      </c>
      <c r="E133" s="131" t="s">
        <v>737</v>
      </c>
      <c r="F133" s="131" t="s">
        <v>812</v>
      </c>
      <c r="G133" s="131" t="s">
        <v>3122</v>
      </c>
      <c r="H133" s="131" t="s">
        <v>3123</v>
      </c>
      <c r="I133" s="131" t="s">
        <v>4423</v>
      </c>
      <c r="J133" s="131">
        <v>25</v>
      </c>
      <c r="K133" s="131" t="s">
        <v>2385</v>
      </c>
      <c r="L133" s="131" t="s">
        <v>2385</v>
      </c>
      <c r="M133" s="131" t="s">
        <v>2385</v>
      </c>
      <c r="N133" s="131" t="s">
        <v>2385</v>
      </c>
      <c r="O133" s="131" t="s">
        <v>57</v>
      </c>
      <c r="P133" s="131" t="s">
        <v>57</v>
      </c>
      <c r="Q133" s="131" t="s">
        <v>57</v>
      </c>
      <c r="R133" s="131" t="s">
        <v>57</v>
      </c>
      <c r="S133" s="131" t="s">
        <v>2385</v>
      </c>
      <c r="T133" s="131" t="s">
        <v>57</v>
      </c>
      <c r="U133" s="131" t="s">
        <v>2385</v>
      </c>
      <c r="V133" s="131" t="s">
        <v>57</v>
      </c>
      <c r="W133" s="131" t="s">
        <v>2385</v>
      </c>
      <c r="X133" s="131" t="s">
        <v>57</v>
      </c>
      <c r="Y133" s="131" t="s">
        <v>2385</v>
      </c>
      <c r="Z133" s="131" t="s">
        <v>57</v>
      </c>
      <c r="AA133" s="131" t="s">
        <v>57</v>
      </c>
      <c r="AB133" s="131" t="s">
        <v>2385</v>
      </c>
      <c r="AC133" s="131" t="s">
        <v>57</v>
      </c>
      <c r="AD133" s="131" t="s">
        <v>2385</v>
      </c>
      <c r="AE133" s="131" t="s">
        <v>57</v>
      </c>
      <c r="AG133" s="131" t="s">
        <v>57</v>
      </c>
      <c r="AH133" s="131" t="s">
        <v>57</v>
      </c>
      <c r="AI133" s="131" t="s">
        <v>2385</v>
      </c>
      <c r="AJ133" s="131" t="s">
        <v>2385</v>
      </c>
      <c r="AK133" s="131" t="s">
        <v>2385</v>
      </c>
      <c r="AL133" s="131" t="s">
        <v>57</v>
      </c>
      <c r="AM133" s="170" t="str">
        <f>IF(OR($AK133="No",$AK133="NA"),"NA","à Remplir")</f>
        <v>NA</v>
      </c>
      <c r="AN133" s="162" t="s">
        <v>57</v>
      </c>
      <c r="AO133" s="162" t="s">
        <v>57</v>
      </c>
      <c r="AP133" s="162" t="s">
        <v>57</v>
      </c>
      <c r="AQ133" s="131" t="s">
        <v>57</v>
      </c>
      <c r="AR133" s="131" t="s">
        <v>57</v>
      </c>
      <c r="AV133" s="127"/>
      <c r="AW133" s="127"/>
      <c r="AX133" s="127"/>
    </row>
    <row r="134" spans="1:50">
      <c r="A134" s="131">
        <v>133</v>
      </c>
      <c r="B134" s="131" t="s">
        <v>2611</v>
      </c>
      <c r="C134" s="131" t="s">
        <v>2807</v>
      </c>
      <c r="D134" s="131">
        <v>2022</v>
      </c>
      <c r="E134" s="131" t="s">
        <v>737</v>
      </c>
      <c r="F134" s="131" t="s">
        <v>653</v>
      </c>
      <c r="G134" s="131" t="s">
        <v>3124</v>
      </c>
      <c r="H134" s="131" t="s">
        <v>3125</v>
      </c>
      <c r="I134" s="131" t="s">
        <v>4423</v>
      </c>
      <c r="J134" s="131">
        <v>25</v>
      </c>
      <c r="K134" s="131" t="s">
        <v>2385</v>
      </c>
      <c r="L134" s="131" t="s">
        <v>2385</v>
      </c>
      <c r="M134" s="131" t="s">
        <v>2385</v>
      </c>
      <c r="N134" s="131" t="s">
        <v>2385</v>
      </c>
      <c r="O134" s="131" t="s">
        <v>57</v>
      </c>
      <c r="P134" s="131" t="s">
        <v>57</v>
      </c>
      <c r="Q134" s="131" t="s">
        <v>57</v>
      </c>
      <c r="R134" s="131" t="s">
        <v>57</v>
      </c>
      <c r="S134" s="131" t="s">
        <v>2385</v>
      </c>
      <c r="T134" s="131" t="s">
        <v>57</v>
      </c>
      <c r="U134" s="131" t="s">
        <v>2385</v>
      </c>
      <c r="V134" s="131" t="s">
        <v>57</v>
      </c>
      <c r="W134" s="131" t="s">
        <v>2385</v>
      </c>
      <c r="X134" s="131" t="s">
        <v>57</v>
      </c>
      <c r="Y134" s="131" t="s">
        <v>2385</v>
      </c>
      <c r="Z134" s="131" t="s">
        <v>57</v>
      </c>
      <c r="AA134" s="131" t="s">
        <v>57</v>
      </c>
      <c r="AB134" s="131" t="s">
        <v>2385</v>
      </c>
      <c r="AC134" s="131" t="s">
        <v>57</v>
      </c>
      <c r="AD134" s="131" t="s">
        <v>2385</v>
      </c>
      <c r="AE134" s="131" t="s">
        <v>57</v>
      </c>
      <c r="AG134" s="131" t="s">
        <v>57</v>
      </c>
      <c r="AH134" s="131" t="s">
        <v>57</v>
      </c>
      <c r="AI134" s="131" t="s">
        <v>2385</v>
      </c>
      <c r="AJ134" s="131" t="s">
        <v>2385</v>
      </c>
      <c r="AK134" s="131" t="s">
        <v>2385</v>
      </c>
      <c r="AL134" s="131" t="s">
        <v>57</v>
      </c>
      <c r="AM134" s="170" t="str">
        <f>IF(OR($AK134="No",$AK134="NA"),"NA","à Remplir")</f>
        <v>NA</v>
      </c>
      <c r="AN134" s="162" t="s">
        <v>57</v>
      </c>
      <c r="AO134" s="162" t="s">
        <v>57</v>
      </c>
      <c r="AP134" s="162" t="s">
        <v>57</v>
      </c>
      <c r="AQ134" s="131" t="s">
        <v>57</v>
      </c>
      <c r="AR134" s="131" t="s">
        <v>57</v>
      </c>
      <c r="AV134" s="127"/>
      <c r="AW134" s="127"/>
      <c r="AX134" s="127"/>
    </row>
    <row r="135" spans="1:50">
      <c r="A135" s="131">
        <v>134</v>
      </c>
      <c r="B135" s="131" t="s">
        <v>2611</v>
      </c>
      <c r="C135" s="131" t="s">
        <v>2807</v>
      </c>
      <c r="D135" s="131">
        <v>2022</v>
      </c>
      <c r="E135" s="131" t="s">
        <v>737</v>
      </c>
      <c r="F135" s="131" t="s">
        <v>979</v>
      </c>
      <c r="G135" s="131" t="s">
        <v>3126</v>
      </c>
      <c r="H135" s="131" t="s">
        <v>3127</v>
      </c>
      <c r="I135" s="131" t="s">
        <v>975</v>
      </c>
      <c r="J135" s="131">
        <v>25</v>
      </c>
      <c r="K135" s="131" t="s">
        <v>2385</v>
      </c>
      <c r="L135" s="131" t="s">
        <v>2385</v>
      </c>
      <c r="M135" s="131" t="s">
        <v>2385</v>
      </c>
      <c r="N135" s="131" t="s">
        <v>2385</v>
      </c>
      <c r="O135" s="131" t="s">
        <v>57</v>
      </c>
      <c r="P135" s="131" t="s">
        <v>57</v>
      </c>
      <c r="Q135" s="131" t="s">
        <v>57</v>
      </c>
      <c r="R135" s="131" t="s">
        <v>57</v>
      </c>
      <c r="S135" s="131" t="s">
        <v>2385</v>
      </c>
      <c r="T135" s="131" t="s">
        <v>57</v>
      </c>
      <c r="U135" s="131" t="s">
        <v>2385</v>
      </c>
      <c r="V135" s="131" t="s">
        <v>57</v>
      </c>
      <c r="W135" s="131" t="s">
        <v>2385</v>
      </c>
      <c r="X135" s="131" t="s">
        <v>57</v>
      </c>
      <c r="Y135" s="131" t="s">
        <v>2385</v>
      </c>
      <c r="Z135" s="131" t="s">
        <v>57</v>
      </c>
      <c r="AA135" s="131" t="s">
        <v>57</v>
      </c>
      <c r="AB135" s="131" t="s">
        <v>2385</v>
      </c>
      <c r="AC135" s="131" t="s">
        <v>57</v>
      </c>
      <c r="AD135" s="131" t="s">
        <v>2385</v>
      </c>
      <c r="AE135" s="131" t="s">
        <v>57</v>
      </c>
      <c r="AG135" s="131" t="s">
        <v>57</v>
      </c>
      <c r="AH135" s="131" t="s">
        <v>57</v>
      </c>
      <c r="AI135" s="131" t="s">
        <v>2385</v>
      </c>
      <c r="AJ135" s="131" t="s">
        <v>2385</v>
      </c>
      <c r="AK135" s="131" t="s">
        <v>2385</v>
      </c>
      <c r="AL135" s="131" t="s">
        <v>57</v>
      </c>
      <c r="AN135" s="131" t="s">
        <v>57</v>
      </c>
      <c r="AO135" s="131" t="s">
        <v>57</v>
      </c>
      <c r="AP135" s="131" t="s">
        <v>57</v>
      </c>
      <c r="AQ135" s="131" t="s">
        <v>57</v>
      </c>
      <c r="AR135" s="131" t="s">
        <v>57</v>
      </c>
    </row>
    <row r="136" spans="1:50">
      <c r="A136" s="131">
        <v>135</v>
      </c>
      <c r="B136" s="131" t="s">
        <v>2611</v>
      </c>
      <c r="C136" s="131" t="s">
        <v>2807</v>
      </c>
      <c r="D136" s="131">
        <v>2022</v>
      </c>
      <c r="E136" s="131" t="s">
        <v>737</v>
      </c>
      <c r="F136" s="131" t="s">
        <v>3128</v>
      </c>
      <c r="G136" s="131" t="s">
        <v>3129</v>
      </c>
      <c r="H136" s="131" t="s">
        <v>3130</v>
      </c>
      <c r="I136" s="131" t="s">
        <v>4421</v>
      </c>
      <c r="J136" s="131">
        <v>25</v>
      </c>
      <c r="K136" s="131" t="s">
        <v>2385</v>
      </c>
      <c r="L136" s="131" t="s">
        <v>2385</v>
      </c>
      <c r="M136" s="131" t="s">
        <v>2385</v>
      </c>
      <c r="N136" s="131" t="s">
        <v>2385</v>
      </c>
      <c r="O136" s="131" t="s">
        <v>57</v>
      </c>
      <c r="P136" s="131" t="s">
        <v>57</v>
      </c>
      <c r="Q136" s="131" t="s">
        <v>57</v>
      </c>
      <c r="R136" s="131" t="s">
        <v>57</v>
      </c>
      <c r="S136" s="131" t="s">
        <v>2385</v>
      </c>
      <c r="T136" s="131" t="s">
        <v>57</v>
      </c>
      <c r="U136" s="131" t="s">
        <v>2385</v>
      </c>
      <c r="V136" s="131" t="s">
        <v>57</v>
      </c>
      <c r="W136" s="131" t="s">
        <v>2385</v>
      </c>
      <c r="X136" s="131" t="s">
        <v>57</v>
      </c>
      <c r="Y136" s="131" t="s">
        <v>2385</v>
      </c>
      <c r="Z136" s="131" t="s">
        <v>57</v>
      </c>
      <c r="AA136" s="131" t="s">
        <v>57</v>
      </c>
      <c r="AB136" s="131" t="s">
        <v>2385</v>
      </c>
      <c r="AC136" s="131" t="s">
        <v>57</v>
      </c>
      <c r="AD136" s="131" t="s">
        <v>2385</v>
      </c>
      <c r="AE136" s="131" t="s">
        <v>57</v>
      </c>
      <c r="AG136" s="131" t="s">
        <v>57</v>
      </c>
      <c r="AH136" s="131" t="s">
        <v>57</v>
      </c>
      <c r="AI136" s="131" t="s">
        <v>2385</v>
      </c>
      <c r="AJ136" s="131" t="s">
        <v>2385</v>
      </c>
      <c r="AK136" s="131" t="s">
        <v>2385</v>
      </c>
      <c r="AL136" s="131" t="s">
        <v>57</v>
      </c>
      <c r="AN136" s="131" t="s">
        <v>57</v>
      </c>
      <c r="AO136" s="131" t="s">
        <v>57</v>
      </c>
      <c r="AP136" s="131" t="s">
        <v>57</v>
      </c>
      <c r="AQ136" s="131" t="s">
        <v>57</v>
      </c>
      <c r="AR136" s="131" t="s">
        <v>57</v>
      </c>
    </row>
    <row r="137" spans="1:50">
      <c r="A137" s="131">
        <v>136</v>
      </c>
      <c r="B137" s="131" t="s">
        <v>2611</v>
      </c>
      <c r="C137" s="131" t="s">
        <v>2807</v>
      </c>
      <c r="D137" s="131">
        <v>2022</v>
      </c>
      <c r="E137" s="131" t="s">
        <v>737</v>
      </c>
      <c r="F137" s="131" t="s">
        <v>633</v>
      </c>
      <c r="G137" s="131" t="s">
        <v>3131</v>
      </c>
      <c r="H137" s="131" t="s">
        <v>3132</v>
      </c>
      <c r="I137" s="131" t="s">
        <v>4421</v>
      </c>
      <c r="J137" s="131">
        <v>25</v>
      </c>
      <c r="K137" s="131" t="s">
        <v>2385</v>
      </c>
      <c r="L137" s="131" t="s">
        <v>2385</v>
      </c>
      <c r="M137" s="131" t="s">
        <v>2385</v>
      </c>
      <c r="N137" s="131" t="s">
        <v>2385</v>
      </c>
      <c r="O137" s="131" t="s">
        <v>57</v>
      </c>
      <c r="P137" s="131" t="s">
        <v>57</v>
      </c>
      <c r="Q137" s="131" t="s">
        <v>57</v>
      </c>
      <c r="R137" s="131" t="s">
        <v>57</v>
      </c>
      <c r="S137" s="131" t="s">
        <v>2385</v>
      </c>
      <c r="T137" s="131" t="s">
        <v>57</v>
      </c>
      <c r="U137" s="131" t="s">
        <v>2385</v>
      </c>
      <c r="V137" s="131" t="s">
        <v>57</v>
      </c>
      <c r="W137" s="131" t="s">
        <v>2385</v>
      </c>
      <c r="X137" s="131" t="s">
        <v>57</v>
      </c>
      <c r="Y137" s="131" t="s">
        <v>2385</v>
      </c>
      <c r="Z137" s="131" t="s">
        <v>57</v>
      </c>
      <c r="AA137" s="131" t="s">
        <v>57</v>
      </c>
      <c r="AB137" s="131" t="s">
        <v>2385</v>
      </c>
      <c r="AC137" s="131" t="s">
        <v>57</v>
      </c>
      <c r="AD137" s="131" t="s">
        <v>2385</v>
      </c>
      <c r="AE137" s="131" t="s">
        <v>57</v>
      </c>
      <c r="AG137" s="131" t="s">
        <v>57</v>
      </c>
      <c r="AH137" s="131" t="s">
        <v>57</v>
      </c>
      <c r="AI137" s="131" t="s">
        <v>2385</v>
      </c>
      <c r="AJ137" s="131" t="s">
        <v>2385</v>
      </c>
      <c r="AK137" s="131" t="s">
        <v>2385</v>
      </c>
      <c r="AL137" s="131" t="s">
        <v>57</v>
      </c>
      <c r="AN137" s="131" t="s">
        <v>57</v>
      </c>
      <c r="AO137" s="131" t="s">
        <v>57</v>
      </c>
      <c r="AP137" s="131" t="s">
        <v>57</v>
      </c>
      <c r="AQ137" s="131" t="s">
        <v>57</v>
      </c>
      <c r="AR137" s="131" t="s">
        <v>57</v>
      </c>
    </row>
    <row r="138" spans="1:50">
      <c r="A138" s="131">
        <v>137</v>
      </c>
      <c r="B138" s="131" t="s">
        <v>2611</v>
      </c>
      <c r="C138" s="131" t="s">
        <v>1382</v>
      </c>
      <c r="D138" s="131">
        <v>2022</v>
      </c>
      <c r="E138" s="131" t="s">
        <v>661</v>
      </c>
      <c r="F138" s="131" t="s">
        <v>3133</v>
      </c>
      <c r="G138" s="131" t="s">
        <v>3134</v>
      </c>
      <c r="H138" s="131" t="s">
        <v>3135</v>
      </c>
      <c r="I138" s="131" t="s">
        <v>975</v>
      </c>
      <c r="J138" s="131">
        <v>4</v>
      </c>
      <c r="K138" s="131" t="s">
        <v>2385</v>
      </c>
      <c r="L138" s="131" t="s">
        <v>2385</v>
      </c>
      <c r="M138" s="131" t="s">
        <v>2385</v>
      </c>
      <c r="N138" s="131" t="s">
        <v>2385</v>
      </c>
      <c r="O138" s="131" t="s">
        <v>57</v>
      </c>
      <c r="P138" s="131" t="s">
        <v>57</v>
      </c>
      <c r="Q138" s="131" t="s">
        <v>57</v>
      </c>
      <c r="R138" s="131" t="s">
        <v>57</v>
      </c>
      <c r="S138" s="131" t="s">
        <v>2385</v>
      </c>
      <c r="T138" s="131" t="s">
        <v>57</v>
      </c>
      <c r="U138" s="131" t="s">
        <v>2385</v>
      </c>
      <c r="V138" s="131" t="s">
        <v>57</v>
      </c>
      <c r="W138" s="131" t="s">
        <v>2385</v>
      </c>
      <c r="X138" s="131" t="s">
        <v>57</v>
      </c>
      <c r="Y138" s="131" t="s">
        <v>2385</v>
      </c>
      <c r="Z138" s="131" t="s">
        <v>57</v>
      </c>
      <c r="AA138" s="131" t="s">
        <v>57</v>
      </c>
      <c r="AB138" s="131" t="s">
        <v>2385</v>
      </c>
      <c r="AC138" s="131" t="s">
        <v>57</v>
      </c>
      <c r="AD138" s="131" t="s">
        <v>2385</v>
      </c>
      <c r="AE138" s="131" t="s">
        <v>57</v>
      </c>
      <c r="AG138" s="131" t="s">
        <v>57</v>
      </c>
      <c r="AH138" s="131" t="s">
        <v>57</v>
      </c>
      <c r="AI138" s="131" t="s">
        <v>2385</v>
      </c>
      <c r="AJ138" s="131" t="s">
        <v>2385</v>
      </c>
      <c r="AK138" s="131" t="s">
        <v>2385</v>
      </c>
      <c r="AL138" s="131" t="s">
        <v>57</v>
      </c>
      <c r="AN138" s="131" t="s">
        <v>57</v>
      </c>
      <c r="AO138" s="131" t="s">
        <v>57</v>
      </c>
      <c r="AP138" s="131" t="s">
        <v>57</v>
      </c>
      <c r="AQ138" s="131" t="s">
        <v>57</v>
      </c>
      <c r="AR138" s="131" t="s">
        <v>57</v>
      </c>
    </row>
    <row r="139" spans="1:50">
      <c r="A139" s="131">
        <v>138</v>
      </c>
      <c r="B139" s="131" t="s">
        <v>2611</v>
      </c>
      <c r="C139" s="131" t="s">
        <v>1382</v>
      </c>
      <c r="D139" s="131">
        <v>2022</v>
      </c>
      <c r="E139" s="131" t="s">
        <v>661</v>
      </c>
      <c r="F139" s="131" t="s">
        <v>3136</v>
      </c>
      <c r="G139" s="131" t="s">
        <v>3137</v>
      </c>
      <c r="H139" s="131" t="s">
        <v>3138</v>
      </c>
      <c r="I139" s="131" t="s">
        <v>935</v>
      </c>
      <c r="J139" s="131">
        <v>4</v>
      </c>
      <c r="K139" s="131" t="s">
        <v>2385</v>
      </c>
      <c r="L139" s="131" t="s">
        <v>2385</v>
      </c>
      <c r="M139" s="131" t="s">
        <v>62</v>
      </c>
      <c r="N139" s="131" t="s">
        <v>62</v>
      </c>
      <c r="O139" s="131" t="s">
        <v>57</v>
      </c>
      <c r="P139" s="131" t="s">
        <v>57</v>
      </c>
      <c r="Q139" s="131" t="s">
        <v>57</v>
      </c>
      <c r="R139" s="131" t="s">
        <v>57</v>
      </c>
      <c r="S139" s="131" t="s">
        <v>56</v>
      </c>
      <c r="T139" s="131" t="s">
        <v>3139</v>
      </c>
      <c r="U139" s="131" t="s">
        <v>62</v>
      </c>
      <c r="V139" s="131" t="s">
        <v>57</v>
      </c>
      <c r="W139" s="131" t="s">
        <v>56</v>
      </c>
      <c r="X139" s="131" t="s">
        <v>3140</v>
      </c>
      <c r="Y139" s="131" t="s">
        <v>56</v>
      </c>
      <c r="Z139" s="131" t="s">
        <v>3141</v>
      </c>
      <c r="AA139" s="131" t="s">
        <v>56</v>
      </c>
      <c r="AB139" s="131" t="s">
        <v>56</v>
      </c>
      <c r="AC139" s="131" t="s">
        <v>56</v>
      </c>
      <c r="AD139" s="131" t="s">
        <v>984</v>
      </c>
      <c r="AE139" s="131" t="s">
        <v>57</v>
      </c>
      <c r="AG139" s="131" t="s">
        <v>56</v>
      </c>
      <c r="AH139" s="131">
        <v>213</v>
      </c>
      <c r="AI139" s="131" t="s">
        <v>62</v>
      </c>
      <c r="AJ139" s="131" t="s">
        <v>2385</v>
      </c>
      <c r="AK139" s="131" t="s">
        <v>56</v>
      </c>
      <c r="AL139" s="131" t="s">
        <v>1821</v>
      </c>
      <c r="AM139" s="132">
        <v>44371</v>
      </c>
      <c r="AN139" s="131" t="s">
        <v>3142</v>
      </c>
      <c r="AO139" s="129">
        <v>44470</v>
      </c>
      <c r="AP139" s="129">
        <v>44574</v>
      </c>
      <c r="AQ139" s="172">
        <f>AP139-AO139</f>
        <v>104</v>
      </c>
      <c r="AR139" s="131">
        <f>AP139-AM139</f>
        <v>203</v>
      </c>
      <c r="AU139" s="131" t="str">
        <f>IF(AB139="Yes", "No", "")</f>
        <v>No</v>
      </c>
    </row>
    <row r="140" spans="1:50">
      <c r="A140" s="131">
        <v>139</v>
      </c>
      <c r="B140" s="131" t="s">
        <v>2611</v>
      </c>
      <c r="C140" s="131" t="s">
        <v>1382</v>
      </c>
      <c r="D140" s="131">
        <v>2022</v>
      </c>
      <c r="E140" s="131" t="s">
        <v>661</v>
      </c>
      <c r="F140" s="131" t="s">
        <v>100</v>
      </c>
      <c r="G140" s="131" t="s">
        <v>3143</v>
      </c>
      <c r="H140" s="131" t="s">
        <v>3144</v>
      </c>
      <c r="I140" s="131" t="s">
        <v>935</v>
      </c>
      <c r="J140" s="131">
        <v>8</v>
      </c>
      <c r="K140" s="131" t="s">
        <v>2385</v>
      </c>
      <c r="L140" s="131" t="s">
        <v>2385</v>
      </c>
      <c r="M140" s="131" t="s">
        <v>62</v>
      </c>
      <c r="N140" s="131" t="s">
        <v>56</v>
      </c>
      <c r="O140" s="131">
        <v>2</v>
      </c>
      <c r="P140" s="131" t="s">
        <v>2699</v>
      </c>
      <c r="Q140" s="131" t="s">
        <v>3145</v>
      </c>
      <c r="R140" s="131" t="s">
        <v>3146</v>
      </c>
      <c r="S140" s="131" t="s">
        <v>56</v>
      </c>
      <c r="T140" s="131" t="s">
        <v>3147</v>
      </c>
      <c r="U140" s="131" t="s">
        <v>62</v>
      </c>
      <c r="V140" s="131" t="s">
        <v>57</v>
      </c>
      <c r="W140" s="131" t="s">
        <v>62</v>
      </c>
      <c r="X140" s="131" t="s">
        <v>57</v>
      </c>
      <c r="Y140" s="131" t="s">
        <v>2385</v>
      </c>
      <c r="Z140" s="131" t="s">
        <v>3148</v>
      </c>
      <c r="AA140" s="131" t="s">
        <v>56</v>
      </c>
      <c r="AB140" s="131" t="s">
        <v>56</v>
      </c>
      <c r="AC140" s="131" t="s">
        <v>56</v>
      </c>
      <c r="AD140" s="131" t="s">
        <v>984</v>
      </c>
      <c r="AE140" s="131" t="s">
        <v>57</v>
      </c>
      <c r="AG140" s="131" t="s">
        <v>56</v>
      </c>
      <c r="AH140" s="135">
        <v>640901</v>
      </c>
      <c r="AI140" s="131" t="s">
        <v>62</v>
      </c>
      <c r="AJ140" s="131" t="s">
        <v>2385</v>
      </c>
      <c r="AK140" s="131" t="s">
        <v>62</v>
      </c>
      <c r="AL140" s="131" t="s">
        <v>57</v>
      </c>
      <c r="AM140" s="131" t="s">
        <v>57</v>
      </c>
      <c r="AN140" s="131" t="s">
        <v>57</v>
      </c>
      <c r="AO140" s="129">
        <v>44270</v>
      </c>
      <c r="AP140" s="129">
        <v>44574</v>
      </c>
      <c r="AQ140" s="131">
        <f>AP140-AO140</f>
        <v>304</v>
      </c>
      <c r="AR140" s="131" t="s">
        <v>57</v>
      </c>
      <c r="AU140" s="131" t="str">
        <f>IF(AB140="Yes", "No", "")</f>
        <v>No</v>
      </c>
    </row>
    <row r="141" spans="1:50">
      <c r="A141" s="131">
        <v>140</v>
      </c>
      <c r="B141" s="131" t="s">
        <v>2611</v>
      </c>
      <c r="C141" s="131" t="s">
        <v>1382</v>
      </c>
      <c r="D141" s="131">
        <v>2022</v>
      </c>
      <c r="E141" s="131" t="s">
        <v>661</v>
      </c>
      <c r="F141" s="131" t="s">
        <v>3149</v>
      </c>
      <c r="G141" s="131" t="s">
        <v>3150</v>
      </c>
      <c r="H141" s="131" t="s">
        <v>3151</v>
      </c>
      <c r="I141" s="131" t="s">
        <v>929</v>
      </c>
      <c r="J141" s="131">
        <v>14</v>
      </c>
      <c r="K141" s="131" t="s">
        <v>62</v>
      </c>
      <c r="L141" s="131" t="s">
        <v>62</v>
      </c>
      <c r="M141" s="131" t="s">
        <v>2385</v>
      </c>
      <c r="N141" s="131" t="s">
        <v>2385</v>
      </c>
      <c r="O141" s="131" t="s">
        <v>57</v>
      </c>
      <c r="P141" s="131" t="s">
        <v>57</v>
      </c>
      <c r="Q141" s="131" t="s">
        <v>57</v>
      </c>
      <c r="R141" s="131" t="s">
        <v>57</v>
      </c>
      <c r="S141" s="131" t="s">
        <v>2385</v>
      </c>
      <c r="T141" s="131" t="s">
        <v>57</v>
      </c>
      <c r="U141" s="131" t="s">
        <v>2385</v>
      </c>
      <c r="V141" s="131" t="s">
        <v>57</v>
      </c>
      <c r="W141" s="131" t="s">
        <v>2385</v>
      </c>
      <c r="X141" s="131" t="s">
        <v>57</v>
      </c>
      <c r="Y141" s="131" t="s">
        <v>2385</v>
      </c>
      <c r="Z141" s="131" t="s">
        <v>57</v>
      </c>
      <c r="AA141" s="131" t="s">
        <v>57</v>
      </c>
      <c r="AB141" s="131" t="s">
        <v>2385</v>
      </c>
      <c r="AC141" s="131" t="s">
        <v>57</v>
      </c>
      <c r="AD141" s="131" t="s">
        <v>2385</v>
      </c>
      <c r="AE141" s="131" t="s">
        <v>57</v>
      </c>
      <c r="AG141" s="131" t="s">
        <v>57</v>
      </c>
      <c r="AH141" s="131" t="s">
        <v>57</v>
      </c>
      <c r="AI141" s="131" t="s">
        <v>2385</v>
      </c>
      <c r="AJ141" s="131" t="s">
        <v>2385</v>
      </c>
      <c r="AK141" s="131" t="s">
        <v>2385</v>
      </c>
      <c r="AL141" s="131" t="s">
        <v>57</v>
      </c>
      <c r="AM141" s="162" t="s">
        <v>57</v>
      </c>
      <c r="AN141" s="162" t="s">
        <v>57</v>
      </c>
      <c r="AO141" s="162" t="s">
        <v>57</v>
      </c>
      <c r="AP141" s="162" t="s">
        <v>57</v>
      </c>
      <c r="AQ141" s="131" t="s">
        <v>57</v>
      </c>
      <c r="AR141" s="131" t="s">
        <v>57</v>
      </c>
      <c r="AS141" s="131" t="s">
        <v>57</v>
      </c>
      <c r="AT141" s="131" t="s">
        <v>57</v>
      </c>
    </row>
    <row r="142" spans="1:50">
      <c r="A142" s="131">
        <v>141</v>
      </c>
      <c r="B142" s="131" t="s">
        <v>2611</v>
      </c>
      <c r="C142" s="131" t="s">
        <v>1382</v>
      </c>
      <c r="D142" s="131">
        <v>2022</v>
      </c>
      <c r="E142" s="131" t="s">
        <v>661</v>
      </c>
      <c r="F142" s="131" t="s">
        <v>3152</v>
      </c>
      <c r="G142" s="131" t="s">
        <v>3153</v>
      </c>
      <c r="H142" s="131" t="s">
        <v>3154</v>
      </c>
      <c r="I142" s="131" t="s">
        <v>929</v>
      </c>
      <c r="J142" s="131">
        <v>14</v>
      </c>
      <c r="K142" s="131" t="s">
        <v>62</v>
      </c>
      <c r="L142" s="131" t="s">
        <v>62</v>
      </c>
      <c r="M142" s="131" t="s">
        <v>2385</v>
      </c>
      <c r="N142" s="131" t="s">
        <v>2385</v>
      </c>
      <c r="O142" s="131" t="s">
        <v>57</v>
      </c>
      <c r="P142" s="131" t="s">
        <v>57</v>
      </c>
      <c r="Q142" s="131" t="s">
        <v>57</v>
      </c>
      <c r="R142" s="131" t="s">
        <v>57</v>
      </c>
      <c r="S142" s="131" t="s">
        <v>2385</v>
      </c>
      <c r="T142" s="131" t="s">
        <v>57</v>
      </c>
      <c r="U142" s="131" t="s">
        <v>2385</v>
      </c>
      <c r="V142" s="131" t="s">
        <v>57</v>
      </c>
      <c r="W142" s="131" t="s">
        <v>2385</v>
      </c>
      <c r="X142" s="131" t="s">
        <v>57</v>
      </c>
      <c r="Y142" s="131" t="s">
        <v>2385</v>
      </c>
      <c r="Z142" s="131" t="s">
        <v>57</v>
      </c>
      <c r="AA142" s="131" t="s">
        <v>57</v>
      </c>
      <c r="AB142" s="131" t="s">
        <v>2385</v>
      </c>
      <c r="AC142" s="131" t="s">
        <v>57</v>
      </c>
      <c r="AD142" s="131" t="s">
        <v>2385</v>
      </c>
      <c r="AE142" s="131" t="s">
        <v>57</v>
      </c>
      <c r="AG142" s="131" t="s">
        <v>57</v>
      </c>
      <c r="AH142" s="131" t="s">
        <v>57</v>
      </c>
      <c r="AI142" s="131" t="s">
        <v>2385</v>
      </c>
      <c r="AJ142" s="131" t="s">
        <v>2385</v>
      </c>
      <c r="AK142" s="131" t="s">
        <v>2385</v>
      </c>
      <c r="AL142" s="131" t="s">
        <v>57</v>
      </c>
      <c r="AM142" s="162" t="s">
        <v>57</v>
      </c>
      <c r="AN142" s="162" t="s">
        <v>57</v>
      </c>
      <c r="AO142" s="162" t="s">
        <v>57</v>
      </c>
      <c r="AP142" s="162" t="s">
        <v>57</v>
      </c>
      <c r="AQ142" s="131" t="s">
        <v>57</v>
      </c>
      <c r="AR142" s="131" t="s">
        <v>57</v>
      </c>
      <c r="AS142" s="131" t="s">
        <v>57</v>
      </c>
      <c r="AT142" s="131" t="s">
        <v>57</v>
      </c>
    </row>
    <row r="143" spans="1:50">
      <c r="A143" s="131">
        <v>142</v>
      </c>
      <c r="B143" s="131" t="s">
        <v>2611</v>
      </c>
      <c r="C143" s="131" t="s">
        <v>1382</v>
      </c>
      <c r="D143" s="131">
        <v>2022</v>
      </c>
      <c r="E143" s="131" t="s">
        <v>661</v>
      </c>
      <c r="F143" s="131" t="s">
        <v>3155</v>
      </c>
      <c r="G143" s="131" t="s">
        <v>3156</v>
      </c>
      <c r="H143" s="131" t="s">
        <v>3157</v>
      </c>
      <c r="I143" s="131" t="s">
        <v>935</v>
      </c>
      <c r="J143" s="131">
        <v>14</v>
      </c>
      <c r="K143" s="131" t="s">
        <v>2385</v>
      </c>
      <c r="L143" s="131" t="s">
        <v>2385</v>
      </c>
      <c r="M143" s="131" t="s">
        <v>62</v>
      </c>
      <c r="N143" s="131" t="s">
        <v>62</v>
      </c>
      <c r="O143" s="131" t="s">
        <v>57</v>
      </c>
      <c r="P143" s="131" t="s">
        <v>57</v>
      </c>
      <c r="Q143" s="131" t="s">
        <v>57</v>
      </c>
      <c r="R143" s="131" t="s">
        <v>57</v>
      </c>
      <c r="S143" s="131" t="s">
        <v>56</v>
      </c>
      <c r="T143" s="131" t="s">
        <v>3158</v>
      </c>
      <c r="U143" s="131" t="s">
        <v>62</v>
      </c>
      <c r="V143" s="131" t="s">
        <v>57</v>
      </c>
      <c r="W143" s="131" t="s">
        <v>62</v>
      </c>
      <c r="X143" s="131" t="s">
        <v>57</v>
      </c>
      <c r="Y143" s="131" t="s">
        <v>62</v>
      </c>
      <c r="Z143" s="131" t="s">
        <v>3159</v>
      </c>
      <c r="AA143" s="131" t="s">
        <v>56</v>
      </c>
      <c r="AB143" s="131" t="s">
        <v>56</v>
      </c>
      <c r="AC143" s="131" t="s">
        <v>56</v>
      </c>
      <c r="AD143" s="131" t="s">
        <v>2373</v>
      </c>
      <c r="AE143" s="131" t="s">
        <v>1738</v>
      </c>
      <c r="AG143" s="131" t="s">
        <v>56</v>
      </c>
      <c r="AH143" s="131" t="s">
        <v>3160</v>
      </c>
      <c r="AI143" s="131" t="s">
        <v>62</v>
      </c>
      <c r="AJ143" s="131" t="s">
        <v>2385</v>
      </c>
      <c r="AK143" s="131" t="s">
        <v>62</v>
      </c>
      <c r="AL143" s="131" t="s">
        <v>57</v>
      </c>
      <c r="AM143" s="131" t="s">
        <v>57</v>
      </c>
      <c r="AN143" s="131" t="s">
        <v>57</v>
      </c>
      <c r="AO143" s="129">
        <v>44200</v>
      </c>
      <c r="AP143" s="129">
        <v>44552</v>
      </c>
      <c r="AQ143" s="131">
        <f>AP143-AO143</f>
        <v>352</v>
      </c>
      <c r="AR143" s="131" t="s">
        <v>57</v>
      </c>
      <c r="AS143" s="131" t="s">
        <v>62</v>
      </c>
      <c r="AT143" s="131" t="s">
        <v>62</v>
      </c>
      <c r="AU143" s="131" t="str">
        <f>IF(AB143="Yes", "No", "")</f>
        <v>No</v>
      </c>
    </row>
    <row r="144" spans="1:50">
      <c r="A144" s="131">
        <v>143</v>
      </c>
      <c r="B144" s="131" t="s">
        <v>2611</v>
      </c>
      <c r="C144" s="131" t="s">
        <v>1382</v>
      </c>
      <c r="D144" s="131">
        <v>2022</v>
      </c>
      <c r="E144" s="131" t="s">
        <v>661</v>
      </c>
      <c r="F144" s="131" t="s">
        <v>3161</v>
      </c>
      <c r="G144" s="131" t="s">
        <v>3162</v>
      </c>
      <c r="H144" s="131" t="s">
        <v>3163</v>
      </c>
      <c r="I144" s="131" t="s">
        <v>935</v>
      </c>
      <c r="J144" s="131">
        <v>14</v>
      </c>
      <c r="K144" s="131" t="s">
        <v>2385</v>
      </c>
      <c r="L144" s="131" t="s">
        <v>2385</v>
      </c>
      <c r="M144" s="131" t="s">
        <v>62</v>
      </c>
      <c r="N144" s="131" t="s">
        <v>62</v>
      </c>
      <c r="O144" s="131" t="s">
        <v>57</v>
      </c>
      <c r="P144" s="131" t="s">
        <v>57</v>
      </c>
      <c r="Q144" s="131" t="s">
        <v>57</v>
      </c>
      <c r="R144" s="131" t="s">
        <v>57</v>
      </c>
      <c r="S144" s="131" t="s">
        <v>56</v>
      </c>
      <c r="T144" s="131" t="s">
        <v>3164</v>
      </c>
      <c r="U144" s="131" t="s">
        <v>62</v>
      </c>
      <c r="V144" s="131" t="s">
        <v>57</v>
      </c>
      <c r="W144" s="131" t="s">
        <v>56</v>
      </c>
      <c r="X144" s="131" t="s">
        <v>3165</v>
      </c>
      <c r="Y144" s="131" t="s">
        <v>56</v>
      </c>
      <c r="Z144" s="131" t="s">
        <v>3166</v>
      </c>
      <c r="AA144" s="131" t="s">
        <v>56</v>
      </c>
      <c r="AB144" s="131" t="s">
        <v>56</v>
      </c>
      <c r="AC144" s="131" t="s">
        <v>56</v>
      </c>
      <c r="AD144" s="131" t="s">
        <v>962</v>
      </c>
      <c r="AE144" s="131" t="s">
        <v>1738</v>
      </c>
      <c r="AG144" s="131" t="s">
        <v>56</v>
      </c>
      <c r="AH144" s="131">
        <v>815</v>
      </c>
      <c r="AI144" s="131" t="s">
        <v>62</v>
      </c>
      <c r="AJ144" s="131" t="s">
        <v>2385</v>
      </c>
      <c r="AK144" s="131" t="s">
        <v>62</v>
      </c>
      <c r="AL144" s="131" t="s">
        <v>57</v>
      </c>
      <c r="AM144" s="131" t="s">
        <v>57</v>
      </c>
      <c r="AN144" s="131" t="s">
        <v>57</v>
      </c>
      <c r="AO144" s="129">
        <v>43992</v>
      </c>
      <c r="AP144" s="129">
        <v>44574</v>
      </c>
      <c r="AQ144" s="131">
        <f>AP144-AO144</f>
        <v>582</v>
      </c>
      <c r="AR144" s="131" t="s">
        <v>57</v>
      </c>
      <c r="AS144" s="131" t="s">
        <v>62</v>
      </c>
      <c r="AT144" s="131" t="s">
        <v>62</v>
      </c>
      <c r="AU144" s="131" t="str">
        <f>IF(AB144="Yes", "No", "")</f>
        <v>No</v>
      </c>
    </row>
    <row r="145" spans="1:47">
      <c r="A145" s="131">
        <v>144</v>
      </c>
      <c r="B145" s="131" t="s">
        <v>2611</v>
      </c>
      <c r="C145" s="131" t="s">
        <v>1382</v>
      </c>
      <c r="D145" s="131">
        <v>2022</v>
      </c>
      <c r="E145" s="131" t="s">
        <v>661</v>
      </c>
      <c r="F145" s="131" t="s">
        <v>3167</v>
      </c>
      <c r="G145" s="131" t="s">
        <v>3168</v>
      </c>
      <c r="H145" s="131" t="s">
        <v>3169</v>
      </c>
      <c r="I145" s="131" t="s">
        <v>935</v>
      </c>
      <c r="J145" s="131">
        <v>14</v>
      </c>
      <c r="K145" s="131" t="s">
        <v>2385</v>
      </c>
      <c r="L145" s="131" t="s">
        <v>2385</v>
      </c>
      <c r="M145" s="131" t="s">
        <v>62</v>
      </c>
      <c r="N145" s="131" t="s">
        <v>56</v>
      </c>
      <c r="O145" s="131">
        <v>1</v>
      </c>
      <c r="P145" s="131" t="s">
        <v>170</v>
      </c>
      <c r="Q145" s="131" t="s">
        <v>3170</v>
      </c>
      <c r="R145" s="131" t="s">
        <v>3171</v>
      </c>
      <c r="S145" s="131" t="s">
        <v>56</v>
      </c>
      <c r="T145" s="131" t="s">
        <v>3172</v>
      </c>
      <c r="U145" s="131" t="s">
        <v>56</v>
      </c>
      <c r="V145" s="131" t="s">
        <v>3173</v>
      </c>
      <c r="W145" s="131" t="s">
        <v>62</v>
      </c>
      <c r="X145" s="131" t="s">
        <v>57</v>
      </c>
      <c r="Y145" s="131" t="s">
        <v>2385</v>
      </c>
      <c r="Z145" s="131" t="s">
        <v>3174</v>
      </c>
      <c r="AA145" s="131" t="s">
        <v>56</v>
      </c>
      <c r="AB145" s="131" t="s">
        <v>56</v>
      </c>
      <c r="AC145" s="131" t="s">
        <v>56</v>
      </c>
      <c r="AD145" s="131" t="s">
        <v>984</v>
      </c>
      <c r="AE145" s="131" t="s">
        <v>57</v>
      </c>
      <c r="AG145" s="131" t="s">
        <v>56</v>
      </c>
      <c r="AH145" s="131">
        <v>104</v>
      </c>
      <c r="AI145" s="131" t="s">
        <v>62</v>
      </c>
      <c r="AJ145" s="131" t="s">
        <v>2385</v>
      </c>
      <c r="AK145" s="131" t="s">
        <v>62</v>
      </c>
      <c r="AL145" s="131" t="s">
        <v>57</v>
      </c>
      <c r="AM145" s="131" t="s">
        <v>57</v>
      </c>
      <c r="AN145" s="131" t="s">
        <v>57</v>
      </c>
      <c r="AO145" s="129">
        <v>44390</v>
      </c>
      <c r="AP145" s="129">
        <v>44614</v>
      </c>
      <c r="AQ145" s="131">
        <f>AP145-AO145</f>
        <v>224</v>
      </c>
      <c r="AR145" s="131" t="s">
        <v>57</v>
      </c>
      <c r="AS145" s="131">
        <v>104</v>
      </c>
      <c r="AT145" s="131">
        <v>0</v>
      </c>
      <c r="AU145" s="131" t="str">
        <f>IF(AB145="Yes", "No", "")</f>
        <v>No</v>
      </c>
    </row>
    <row r="146" spans="1:47">
      <c r="A146" s="131">
        <v>145</v>
      </c>
      <c r="B146" s="131" t="s">
        <v>2611</v>
      </c>
      <c r="C146" s="131" t="s">
        <v>1382</v>
      </c>
      <c r="D146" s="131">
        <v>2022</v>
      </c>
      <c r="E146" s="131" t="s">
        <v>661</v>
      </c>
      <c r="F146" s="131" t="s">
        <v>3175</v>
      </c>
      <c r="G146" s="131" t="s">
        <v>3176</v>
      </c>
      <c r="H146" s="131" t="s">
        <v>3177</v>
      </c>
      <c r="I146" s="131" t="s">
        <v>1163</v>
      </c>
      <c r="J146" s="131">
        <v>15</v>
      </c>
      <c r="K146" s="131" t="s">
        <v>2385</v>
      </c>
      <c r="L146" s="131" t="s">
        <v>2385</v>
      </c>
      <c r="M146" s="131" t="s">
        <v>2385</v>
      </c>
      <c r="N146" s="131" t="s">
        <v>2385</v>
      </c>
      <c r="O146" s="131" t="s">
        <v>57</v>
      </c>
      <c r="P146" s="131" t="s">
        <v>57</v>
      </c>
      <c r="Q146" s="131" t="s">
        <v>57</v>
      </c>
      <c r="R146" s="131" t="s">
        <v>57</v>
      </c>
      <c r="S146" s="131" t="s">
        <v>2385</v>
      </c>
      <c r="T146" s="131" t="s">
        <v>57</v>
      </c>
      <c r="U146" s="131" t="s">
        <v>2385</v>
      </c>
      <c r="V146" s="131" t="s">
        <v>57</v>
      </c>
      <c r="W146" s="131" t="s">
        <v>2385</v>
      </c>
      <c r="X146" s="131" t="s">
        <v>57</v>
      </c>
      <c r="Y146" s="131" t="s">
        <v>2385</v>
      </c>
      <c r="Z146" s="131" t="s">
        <v>57</v>
      </c>
      <c r="AA146" s="131" t="s">
        <v>57</v>
      </c>
      <c r="AB146" s="131" t="s">
        <v>2385</v>
      </c>
      <c r="AC146" s="131" t="s">
        <v>57</v>
      </c>
      <c r="AD146" s="131" t="s">
        <v>2385</v>
      </c>
      <c r="AE146" s="131" t="s">
        <v>57</v>
      </c>
      <c r="AG146" s="131" t="s">
        <v>57</v>
      </c>
      <c r="AH146" s="131" t="s">
        <v>57</v>
      </c>
      <c r="AI146" s="131" t="s">
        <v>2385</v>
      </c>
      <c r="AJ146" s="131" t="s">
        <v>2385</v>
      </c>
      <c r="AK146" s="131" t="s">
        <v>2385</v>
      </c>
      <c r="AL146" s="131" t="s">
        <v>57</v>
      </c>
      <c r="AM146" s="131" t="s">
        <v>57</v>
      </c>
      <c r="AN146" s="131" t="s">
        <v>57</v>
      </c>
      <c r="AO146" s="131" t="s">
        <v>57</v>
      </c>
      <c r="AP146" s="131" t="s">
        <v>57</v>
      </c>
      <c r="AQ146" s="131" t="s">
        <v>57</v>
      </c>
      <c r="AR146" s="131" t="s">
        <v>57</v>
      </c>
      <c r="AS146" s="131" t="s">
        <v>57</v>
      </c>
      <c r="AT146" s="131" t="s">
        <v>57</v>
      </c>
    </row>
    <row r="147" spans="1:47">
      <c r="A147" s="131">
        <v>146</v>
      </c>
      <c r="B147" s="131" t="s">
        <v>2611</v>
      </c>
      <c r="C147" s="131" t="s">
        <v>1382</v>
      </c>
      <c r="D147" s="131">
        <v>2022</v>
      </c>
      <c r="E147" s="131" t="s">
        <v>661</v>
      </c>
      <c r="F147" s="131" t="s">
        <v>2916</v>
      </c>
      <c r="G147" s="131" t="s">
        <v>3178</v>
      </c>
      <c r="H147" s="131" t="s">
        <v>3179</v>
      </c>
      <c r="I147" s="131" t="s">
        <v>935</v>
      </c>
      <c r="J147" s="131">
        <v>15</v>
      </c>
      <c r="K147" s="131" t="s">
        <v>2385</v>
      </c>
      <c r="L147" s="131" t="s">
        <v>2385</v>
      </c>
      <c r="M147" s="131" t="s">
        <v>62</v>
      </c>
      <c r="N147" s="131" t="s">
        <v>62</v>
      </c>
      <c r="O147" s="131" t="s">
        <v>57</v>
      </c>
      <c r="P147" s="131" t="s">
        <v>57</v>
      </c>
      <c r="Q147" s="131" t="s">
        <v>57</v>
      </c>
      <c r="R147" s="131" t="s">
        <v>57</v>
      </c>
      <c r="S147" s="131" t="s">
        <v>56</v>
      </c>
      <c r="T147" s="131" t="s">
        <v>3180</v>
      </c>
      <c r="U147" s="131" t="s">
        <v>62</v>
      </c>
      <c r="V147" s="131" t="s">
        <v>57</v>
      </c>
      <c r="W147" s="131" t="s">
        <v>62</v>
      </c>
      <c r="X147" s="131" t="s">
        <v>57</v>
      </c>
      <c r="Y147" s="131" t="s">
        <v>2385</v>
      </c>
      <c r="Z147" s="131" t="s">
        <v>3181</v>
      </c>
      <c r="AA147" s="131" t="s">
        <v>56</v>
      </c>
      <c r="AB147" s="131" t="s">
        <v>56</v>
      </c>
      <c r="AC147" s="131" t="s">
        <v>56</v>
      </c>
      <c r="AD147" s="131" t="s">
        <v>2373</v>
      </c>
      <c r="AE147" s="131" t="s">
        <v>1738</v>
      </c>
      <c r="AG147" s="131" t="s">
        <v>56</v>
      </c>
      <c r="AH147" s="131">
        <v>82</v>
      </c>
      <c r="AI147" s="131" t="s">
        <v>62</v>
      </c>
      <c r="AJ147" s="131" t="s">
        <v>2385</v>
      </c>
      <c r="AK147" s="131" t="s">
        <v>62</v>
      </c>
      <c r="AL147" s="131" t="s">
        <v>57</v>
      </c>
      <c r="AM147" s="131" t="s">
        <v>57</v>
      </c>
      <c r="AN147" s="131" t="s">
        <v>57</v>
      </c>
      <c r="AO147" s="129">
        <v>44219</v>
      </c>
      <c r="AP147" s="129">
        <v>44566</v>
      </c>
      <c r="AQ147" s="131">
        <f>AP147-AO147</f>
        <v>347</v>
      </c>
      <c r="AR147" s="131" t="s">
        <v>57</v>
      </c>
      <c r="AS147" s="131" t="s">
        <v>62</v>
      </c>
      <c r="AT147" s="131" t="s">
        <v>62</v>
      </c>
      <c r="AU147" s="131" t="str">
        <f>IF(AB147="Yes", "No", "")</f>
        <v>No</v>
      </c>
    </row>
    <row r="148" spans="1:47">
      <c r="A148" s="131">
        <v>147</v>
      </c>
      <c r="B148" s="131" t="s">
        <v>2611</v>
      </c>
      <c r="C148" s="131" t="s">
        <v>1382</v>
      </c>
      <c r="D148" s="131">
        <v>2022</v>
      </c>
      <c r="E148" s="131" t="s">
        <v>661</v>
      </c>
      <c r="F148" s="131" t="s">
        <v>3182</v>
      </c>
      <c r="G148" s="131" t="s">
        <v>3183</v>
      </c>
      <c r="H148" s="131" t="s">
        <v>3184</v>
      </c>
      <c r="I148" s="131" t="s">
        <v>935</v>
      </c>
      <c r="J148" s="131">
        <v>15</v>
      </c>
      <c r="K148" s="131" t="s">
        <v>2385</v>
      </c>
      <c r="L148" s="131" t="s">
        <v>2385</v>
      </c>
      <c r="M148" s="131" t="s">
        <v>62</v>
      </c>
      <c r="N148" s="131" t="s">
        <v>62</v>
      </c>
      <c r="O148" s="131" t="s">
        <v>57</v>
      </c>
      <c r="P148" s="131" t="s">
        <v>57</v>
      </c>
      <c r="Q148" s="131" t="s">
        <v>57</v>
      </c>
      <c r="R148" s="131" t="s">
        <v>57</v>
      </c>
      <c r="S148" s="131" t="s">
        <v>56</v>
      </c>
      <c r="T148" s="131" t="s">
        <v>3185</v>
      </c>
      <c r="U148" s="131" t="s">
        <v>62</v>
      </c>
      <c r="V148" s="131" t="s">
        <v>57</v>
      </c>
      <c r="W148" s="131" t="s">
        <v>62</v>
      </c>
      <c r="X148" s="131" t="s">
        <v>57</v>
      </c>
      <c r="Y148" s="131" t="s">
        <v>2385</v>
      </c>
      <c r="Z148" s="131" t="s">
        <v>3186</v>
      </c>
      <c r="AA148" s="131" t="s">
        <v>56</v>
      </c>
      <c r="AB148" s="131" t="s">
        <v>56</v>
      </c>
      <c r="AC148" s="131" t="s">
        <v>56</v>
      </c>
      <c r="AD148" s="131" t="s">
        <v>984</v>
      </c>
      <c r="AE148" s="131" t="s">
        <v>57</v>
      </c>
      <c r="AG148" s="131" t="s">
        <v>56</v>
      </c>
      <c r="AH148" s="131">
        <v>60</v>
      </c>
      <c r="AI148" s="131" t="s">
        <v>56</v>
      </c>
      <c r="AJ148" s="131" t="s">
        <v>174</v>
      </c>
      <c r="AK148" s="131" t="s">
        <v>62</v>
      </c>
      <c r="AL148" s="131" t="s">
        <v>57</v>
      </c>
      <c r="AM148" s="131" t="s">
        <v>57</v>
      </c>
      <c r="AN148" s="131" t="s">
        <v>57</v>
      </c>
      <c r="AO148" s="129">
        <v>44204</v>
      </c>
      <c r="AP148" s="129">
        <v>44574</v>
      </c>
      <c r="AQ148" s="131">
        <f>AP148-AO148</f>
        <v>370</v>
      </c>
      <c r="AR148" s="131" t="s">
        <v>57</v>
      </c>
      <c r="AS148" s="131">
        <v>35</v>
      </c>
      <c r="AT148" s="131">
        <v>25</v>
      </c>
      <c r="AU148" s="131" t="str">
        <f>IF(AB148="Yes", "No", "")</f>
        <v>No</v>
      </c>
    </row>
    <row r="149" spans="1:47">
      <c r="A149" s="131">
        <v>148</v>
      </c>
      <c r="B149" s="131" t="s">
        <v>2611</v>
      </c>
      <c r="C149" s="131" t="s">
        <v>1382</v>
      </c>
      <c r="D149" s="131">
        <v>2022</v>
      </c>
      <c r="E149" s="131" t="s">
        <v>661</v>
      </c>
      <c r="F149" s="131" t="s">
        <v>3187</v>
      </c>
      <c r="G149" s="131" t="s">
        <v>3188</v>
      </c>
      <c r="H149" s="131" t="s">
        <v>3189</v>
      </c>
      <c r="I149" s="131" t="s">
        <v>975</v>
      </c>
      <c r="J149" s="131">
        <v>18</v>
      </c>
      <c r="K149" s="131" t="s">
        <v>2385</v>
      </c>
      <c r="L149" s="131" t="s">
        <v>2385</v>
      </c>
      <c r="M149" s="131" t="s">
        <v>2385</v>
      </c>
      <c r="N149" s="131" t="s">
        <v>2385</v>
      </c>
      <c r="O149" s="131" t="s">
        <v>57</v>
      </c>
      <c r="P149" s="131" t="s">
        <v>57</v>
      </c>
      <c r="Q149" s="131" t="s">
        <v>57</v>
      </c>
      <c r="R149" s="131" t="s">
        <v>57</v>
      </c>
      <c r="S149" s="131" t="s">
        <v>2385</v>
      </c>
      <c r="T149" s="131" t="s">
        <v>57</v>
      </c>
      <c r="U149" s="131" t="s">
        <v>2385</v>
      </c>
      <c r="V149" s="131" t="s">
        <v>57</v>
      </c>
      <c r="W149" s="131" t="s">
        <v>2385</v>
      </c>
      <c r="X149" s="131" t="s">
        <v>57</v>
      </c>
      <c r="Y149" s="131" t="s">
        <v>2385</v>
      </c>
      <c r="Z149" s="131" t="s">
        <v>57</v>
      </c>
      <c r="AA149" s="131" t="s">
        <v>57</v>
      </c>
      <c r="AB149" s="131" t="s">
        <v>2385</v>
      </c>
      <c r="AC149" s="131" t="s">
        <v>57</v>
      </c>
      <c r="AD149" s="131" t="s">
        <v>2385</v>
      </c>
      <c r="AE149" s="131" t="s">
        <v>57</v>
      </c>
      <c r="AG149" s="131" t="s">
        <v>57</v>
      </c>
      <c r="AH149" s="131" t="s">
        <v>57</v>
      </c>
      <c r="AI149" s="131" t="s">
        <v>2385</v>
      </c>
      <c r="AJ149" s="131" t="s">
        <v>2385</v>
      </c>
      <c r="AK149" s="131" t="s">
        <v>2385</v>
      </c>
      <c r="AL149" s="131" t="s">
        <v>57</v>
      </c>
      <c r="AM149" s="131" t="s">
        <v>57</v>
      </c>
      <c r="AN149" s="131" t="s">
        <v>57</v>
      </c>
      <c r="AO149" s="131" t="s">
        <v>57</v>
      </c>
      <c r="AP149" s="131" t="s">
        <v>57</v>
      </c>
      <c r="AQ149" s="131" t="s">
        <v>57</v>
      </c>
      <c r="AR149" s="131" t="s">
        <v>57</v>
      </c>
      <c r="AS149" s="131" t="s">
        <v>57</v>
      </c>
      <c r="AT149" s="131" t="s">
        <v>57</v>
      </c>
    </row>
    <row r="150" spans="1:47">
      <c r="A150" s="131">
        <v>149</v>
      </c>
      <c r="B150" s="131" t="s">
        <v>2611</v>
      </c>
      <c r="C150" s="131" t="s">
        <v>1382</v>
      </c>
      <c r="D150" s="131">
        <v>2022</v>
      </c>
      <c r="E150" s="131" t="s">
        <v>661</v>
      </c>
      <c r="F150" s="131" t="s">
        <v>2105</v>
      </c>
      <c r="G150" s="131" t="s">
        <v>3190</v>
      </c>
      <c r="H150" s="131" t="s">
        <v>3191</v>
      </c>
      <c r="I150" s="131" t="s">
        <v>975</v>
      </c>
      <c r="J150" s="131">
        <v>18</v>
      </c>
      <c r="K150" s="131" t="s">
        <v>2385</v>
      </c>
      <c r="L150" s="131" t="s">
        <v>2385</v>
      </c>
      <c r="M150" s="131" t="s">
        <v>2385</v>
      </c>
      <c r="N150" s="131" t="s">
        <v>2385</v>
      </c>
      <c r="O150" s="131" t="s">
        <v>57</v>
      </c>
      <c r="P150" s="131" t="s">
        <v>57</v>
      </c>
      <c r="Q150" s="131" t="s">
        <v>57</v>
      </c>
      <c r="R150" s="131" t="s">
        <v>57</v>
      </c>
      <c r="S150" s="131" t="s">
        <v>2385</v>
      </c>
      <c r="T150" s="131" t="s">
        <v>57</v>
      </c>
      <c r="U150" s="131" t="s">
        <v>2385</v>
      </c>
      <c r="V150" s="131" t="s">
        <v>57</v>
      </c>
      <c r="W150" s="131" t="s">
        <v>2385</v>
      </c>
      <c r="X150" s="131" t="s">
        <v>57</v>
      </c>
      <c r="Y150" s="131" t="s">
        <v>2385</v>
      </c>
      <c r="Z150" s="131" t="s">
        <v>57</v>
      </c>
      <c r="AA150" s="131" t="s">
        <v>57</v>
      </c>
      <c r="AB150" s="131" t="s">
        <v>2385</v>
      </c>
      <c r="AC150" s="131" t="s">
        <v>57</v>
      </c>
      <c r="AD150" s="131" t="s">
        <v>2385</v>
      </c>
      <c r="AE150" s="131" t="s">
        <v>57</v>
      </c>
      <c r="AG150" s="131" t="s">
        <v>57</v>
      </c>
      <c r="AH150" s="131" t="s">
        <v>57</v>
      </c>
      <c r="AI150" s="131" t="s">
        <v>2385</v>
      </c>
      <c r="AJ150" s="131" t="s">
        <v>2385</v>
      </c>
      <c r="AK150" s="131" t="s">
        <v>2385</v>
      </c>
      <c r="AL150" s="131" t="s">
        <v>57</v>
      </c>
      <c r="AM150" s="131" t="s">
        <v>57</v>
      </c>
      <c r="AN150" s="131" t="s">
        <v>57</v>
      </c>
      <c r="AO150" s="131" t="s">
        <v>57</v>
      </c>
      <c r="AP150" s="131" t="s">
        <v>57</v>
      </c>
      <c r="AQ150" s="131" t="s">
        <v>57</v>
      </c>
      <c r="AR150" s="131" t="s">
        <v>57</v>
      </c>
      <c r="AS150" s="131" t="s">
        <v>57</v>
      </c>
      <c r="AT150" s="131" t="s">
        <v>57</v>
      </c>
    </row>
    <row r="151" spans="1:47">
      <c r="A151" s="131">
        <v>150</v>
      </c>
      <c r="B151" s="131" t="s">
        <v>2611</v>
      </c>
      <c r="C151" s="131" t="s">
        <v>1382</v>
      </c>
      <c r="D151" s="131">
        <v>2022</v>
      </c>
      <c r="E151" s="131" t="s">
        <v>661</v>
      </c>
      <c r="F151" s="131" t="s">
        <v>2916</v>
      </c>
      <c r="G151" s="131" t="s">
        <v>3192</v>
      </c>
      <c r="H151" s="131" t="s">
        <v>3193</v>
      </c>
      <c r="I151" s="131" t="s">
        <v>935</v>
      </c>
      <c r="J151" s="131">
        <v>19</v>
      </c>
      <c r="K151" s="131" t="s">
        <v>2385</v>
      </c>
      <c r="L151" s="131" t="s">
        <v>2385</v>
      </c>
      <c r="M151" s="131" t="s">
        <v>62</v>
      </c>
      <c r="N151" s="131" t="s">
        <v>56</v>
      </c>
      <c r="O151" s="131">
        <v>2</v>
      </c>
      <c r="P151" s="131" t="s">
        <v>170</v>
      </c>
      <c r="Q151" s="131" t="s">
        <v>3194</v>
      </c>
      <c r="R151" s="131" t="s">
        <v>3195</v>
      </c>
      <c r="S151" s="131" t="s">
        <v>56</v>
      </c>
      <c r="T151" s="131" t="s">
        <v>3196</v>
      </c>
      <c r="U151" s="131" t="s">
        <v>62</v>
      </c>
      <c r="V151" s="131" t="s">
        <v>57</v>
      </c>
      <c r="W151" s="131" t="s">
        <v>62</v>
      </c>
      <c r="X151" s="131" t="s">
        <v>57</v>
      </c>
      <c r="Y151" s="131" t="s">
        <v>2385</v>
      </c>
      <c r="Z151" s="131" t="s">
        <v>3197</v>
      </c>
      <c r="AA151" s="131" t="s">
        <v>56</v>
      </c>
      <c r="AB151" s="131" t="s">
        <v>56</v>
      </c>
      <c r="AC151" s="131" t="s">
        <v>56</v>
      </c>
      <c r="AD151" s="131" t="s">
        <v>2373</v>
      </c>
      <c r="AE151" s="131" t="s">
        <v>3198</v>
      </c>
      <c r="AG151" s="131" t="s">
        <v>56</v>
      </c>
      <c r="AH151" s="131">
        <v>29</v>
      </c>
      <c r="AI151" s="131" t="s">
        <v>62</v>
      </c>
      <c r="AJ151" s="131" t="s">
        <v>2385</v>
      </c>
      <c r="AK151" s="131" t="s">
        <v>62</v>
      </c>
      <c r="AL151" s="131" t="s">
        <v>57</v>
      </c>
      <c r="AM151" s="131" t="s">
        <v>57</v>
      </c>
      <c r="AN151" s="131" t="s">
        <v>57</v>
      </c>
      <c r="AO151" s="129">
        <v>44132</v>
      </c>
      <c r="AP151" s="129">
        <v>44564</v>
      </c>
      <c r="AQ151" s="131">
        <f>AP151-AO151</f>
        <v>432</v>
      </c>
      <c r="AR151" s="131" t="s">
        <v>57</v>
      </c>
      <c r="AS151" s="131">
        <v>28</v>
      </c>
      <c r="AT151" s="131">
        <v>1</v>
      </c>
      <c r="AU151" s="131" t="str">
        <f>IF(AB151="Yes", "No", "")</f>
        <v>No</v>
      </c>
    </row>
    <row r="152" spans="1:47">
      <c r="A152" s="131">
        <v>151</v>
      </c>
      <c r="B152" s="131" t="s">
        <v>2611</v>
      </c>
      <c r="C152" s="131" t="s">
        <v>1382</v>
      </c>
      <c r="D152" s="131">
        <v>2022</v>
      </c>
      <c r="E152" s="131" t="s">
        <v>661</v>
      </c>
      <c r="F152" s="131" t="s">
        <v>3199</v>
      </c>
      <c r="G152" s="131" t="s">
        <v>3200</v>
      </c>
      <c r="H152" s="131" t="s">
        <v>3201</v>
      </c>
      <c r="I152" s="131" t="s">
        <v>935</v>
      </c>
      <c r="J152" s="131">
        <v>19</v>
      </c>
      <c r="K152" s="131" t="s">
        <v>2385</v>
      </c>
      <c r="L152" s="131" t="s">
        <v>2385</v>
      </c>
      <c r="M152" s="131" t="s">
        <v>62</v>
      </c>
      <c r="N152" s="131" t="s">
        <v>62</v>
      </c>
      <c r="O152" s="131" t="s">
        <v>57</v>
      </c>
      <c r="P152" s="131" t="s">
        <v>57</v>
      </c>
      <c r="Q152" s="131" t="s">
        <v>57</v>
      </c>
      <c r="R152" s="131" t="s">
        <v>57</v>
      </c>
      <c r="S152" s="131" t="s">
        <v>62</v>
      </c>
      <c r="T152" s="131" t="s">
        <v>57</v>
      </c>
      <c r="U152" s="131" t="s">
        <v>62</v>
      </c>
      <c r="V152" s="131" t="s">
        <v>57</v>
      </c>
      <c r="W152" s="131" t="s">
        <v>62</v>
      </c>
      <c r="X152" s="131" t="s">
        <v>57</v>
      </c>
      <c r="Y152" s="131" t="s">
        <v>2385</v>
      </c>
      <c r="Z152" s="131" t="s">
        <v>3202</v>
      </c>
      <c r="AA152" s="131" t="s">
        <v>62</v>
      </c>
      <c r="AB152" s="131" t="s">
        <v>62</v>
      </c>
      <c r="AC152" s="131" t="s">
        <v>62</v>
      </c>
      <c r="AD152" s="131" t="s">
        <v>2385</v>
      </c>
      <c r="AE152" s="131" t="s">
        <v>57</v>
      </c>
      <c r="AG152" s="131" t="s">
        <v>56</v>
      </c>
      <c r="AH152" s="131">
        <v>11</v>
      </c>
      <c r="AI152" s="131" t="s">
        <v>62</v>
      </c>
      <c r="AJ152" s="131" t="s">
        <v>2385</v>
      </c>
      <c r="AK152" s="131" t="s">
        <v>62</v>
      </c>
      <c r="AL152" s="131" t="s">
        <v>57</v>
      </c>
      <c r="AM152" s="131" t="s">
        <v>57</v>
      </c>
      <c r="AN152" s="131" t="s">
        <v>57</v>
      </c>
      <c r="AO152" s="129">
        <v>44355</v>
      </c>
      <c r="AP152" s="129">
        <v>44553</v>
      </c>
      <c r="AQ152" s="131">
        <f>AP152-AO152</f>
        <v>198</v>
      </c>
      <c r="AR152" s="131" t="s">
        <v>57</v>
      </c>
      <c r="AS152" s="131" t="s">
        <v>62</v>
      </c>
      <c r="AT152" s="131" t="s">
        <v>62</v>
      </c>
      <c r="AU152" s="131" t="s">
        <v>56</v>
      </c>
    </row>
    <row r="153" spans="1:47">
      <c r="A153" s="131">
        <v>152</v>
      </c>
      <c r="B153" s="131" t="s">
        <v>2611</v>
      </c>
      <c r="C153" s="131" t="s">
        <v>1382</v>
      </c>
      <c r="D153" s="131">
        <v>2022</v>
      </c>
      <c r="E153" s="131" t="s">
        <v>661</v>
      </c>
      <c r="F153" s="131" t="s">
        <v>3203</v>
      </c>
      <c r="G153" s="131" t="s">
        <v>3204</v>
      </c>
      <c r="H153" s="131" t="s">
        <v>3205</v>
      </c>
      <c r="I153" s="131" t="s">
        <v>929</v>
      </c>
      <c r="J153" s="131">
        <v>23</v>
      </c>
      <c r="K153" s="131" t="s">
        <v>62</v>
      </c>
      <c r="L153" s="131" t="s">
        <v>62</v>
      </c>
      <c r="M153" s="131" t="s">
        <v>2385</v>
      </c>
      <c r="N153" s="131" t="s">
        <v>2385</v>
      </c>
      <c r="O153" s="131" t="s">
        <v>57</v>
      </c>
      <c r="P153" s="131" t="s">
        <v>57</v>
      </c>
      <c r="Q153" s="131" t="s">
        <v>57</v>
      </c>
      <c r="R153" s="131" t="s">
        <v>57</v>
      </c>
      <c r="S153" s="131" t="s">
        <v>2385</v>
      </c>
      <c r="T153" s="131" t="s">
        <v>57</v>
      </c>
      <c r="U153" s="131" t="s">
        <v>2385</v>
      </c>
      <c r="V153" s="131" t="s">
        <v>57</v>
      </c>
      <c r="W153" s="131" t="s">
        <v>2385</v>
      </c>
      <c r="X153" s="131" t="s">
        <v>57</v>
      </c>
      <c r="Y153" s="131" t="s">
        <v>2385</v>
      </c>
      <c r="Z153" s="131" t="s">
        <v>57</v>
      </c>
      <c r="AA153" s="131" t="s">
        <v>57</v>
      </c>
      <c r="AB153" s="131" t="s">
        <v>2385</v>
      </c>
      <c r="AC153" s="131" t="s">
        <v>57</v>
      </c>
      <c r="AD153" s="131" t="s">
        <v>2385</v>
      </c>
      <c r="AE153" s="131" t="s">
        <v>57</v>
      </c>
      <c r="AG153" s="131" t="s">
        <v>57</v>
      </c>
      <c r="AH153" s="131" t="s">
        <v>57</v>
      </c>
      <c r="AI153" s="131" t="s">
        <v>2385</v>
      </c>
      <c r="AJ153" s="131" t="s">
        <v>2385</v>
      </c>
      <c r="AK153" s="131" t="s">
        <v>2385</v>
      </c>
      <c r="AL153" s="131" t="s">
        <v>57</v>
      </c>
      <c r="AM153" s="162" t="s">
        <v>57</v>
      </c>
      <c r="AN153" s="162" t="s">
        <v>57</v>
      </c>
      <c r="AO153" s="162" t="s">
        <v>57</v>
      </c>
      <c r="AP153" s="162" t="s">
        <v>57</v>
      </c>
      <c r="AQ153" s="131" t="s">
        <v>57</v>
      </c>
      <c r="AR153" s="131" t="s">
        <v>57</v>
      </c>
      <c r="AS153" s="131" t="s">
        <v>57</v>
      </c>
      <c r="AT153" s="131" t="s">
        <v>57</v>
      </c>
    </row>
    <row r="154" spans="1:47">
      <c r="A154" s="131">
        <v>153</v>
      </c>
      <c r="B154" s="131" t="s">
        <v>2611</v>
      </c>
      <c r="C154" s="131" t="s">
        <v>1382</v>
      </c>
      <c r="D154" s="131">
        <v>2022</v>
      </c>
      <c r="E154" s="131" t="s">
        <v>661</v>
      </c>
      <c r="F154" s="131" t="s">
        <v>3206</v>
      </c>
      <c r="G154" s="131" t="s">
        <v>3207</v>
      </c>
      <c r="H154" s="131" t="s">
        <v>3208</v>
      </c>
      <c r="I154" s="131" t="s">
        <v>929</v>
      </c>
      <c r="J154" s="131">
        <v>23</v>
      </c>
      <c r="K154" s="131" t="s">
        <v>56</v>
      </c>
      <c r="L154" s="131" t="s">
        <v>62</v>
      </c>
      <c r="M154" s="131" t="s">
        <v>2385</v>
      </c>
      <c r="N154" s="131" t="s">
        <v>2385</v>
      </c>
      <c r="O154" s="131" t="s">
        <v>57</v>
      </c>
      <c r="P154" s="131" t="s">
        <v>57</v>
      </c>
      <c r="Q154" s="131" t="s">
        <v>57</v>
      </c>
      <c r="R154" s="131" t="s">
        <v>57</v>
      </c>
      <c r="S154" s="131" t="s">
        <v>2385</v>
      </c>
      <c r="T154" s="131" t="s">
        <v>57</v>
      </c>
      <c r="U154" s="131" t="s">
        <v>2385</v>
      </c>
      <c r="V154" s="131" t="s">
        <v>57</v>
      </c>
      <c r="W154" s="131" t="s">
        <v>2385</v>
      </c>
      <c r="X154" s="131" t="s">
        <v>57</v>
      </c>
      <c r="Y154" s="131" t="s">
        <v>2385</v>
      </c>
      <c r="Z154" s="131" t="s">
        <v>57</v>
      </c>
      <c r="AA154" s="131" t="s">
        <v>57</v>
      </c>
      <c r="AB154" s="131" t="s">
        <v>2385</v>
      </c>
      <c r="AC154" s="131" t="s">
        <v>57</v>
      </c>
      <c r="AD154" s="131" t="s">
        <v>2385</v>
      </c>
      <c r="AE154" s="131" t="s">
        <v>57</v>
      </c>
      <c r="AG154" s="131" t="s">
        <v>57</v>
      </c>
      <c r="AH154" s="131" t="s">
        <v>57</v>
      </c>
      <c r="AI154" s="131" t="s">
        <v>2385</v>
      </c>
      <c r="AJ154" s="131" t="s">
        <v>2385</v>
      </c>
      <c r="AK154" s="131" t="s">
        <v>2385</v>
      </c>
      <c r="AL154" s="131" t="s">
        <v>57</v>
      </c>
      <c r="AM154" s="162" t="s">
        <v>57</v>
      </c>
      <c r="AN154" s="162" t="s">
        <v>57</v>
      </c>
      <c r="AO154" s="162" t="s">
        <v>57</v>
      </c>
      <c r="AP154" s="162" t="s">
        <v>57</v>
      </c>
      <c r="AQ154" s="131" t="s">
        <v>57</v>
      </c>
      <c r="AR154" s="131" t="s">
        <v>57</v>
      </c>
      <c r="AS154" s="131" t="s">
        <v>57</v>
      </c>
      <c r="AT154" s="131" t="s">
        <v>57</v>
      </c>
    </row>
    <row r="155" spans="1:47">
      <c r="A155" s="131">
        <v>154</v>
      </c>
      <c r="B155" s="131" t="s">
        <v>2611</v>
      </c>
      <c r="C155" s="131" t="s">
        <v>1382</v>
      </c>
      <c r="D155" s="131">
        <v>2022</v>
      </c>
      <c r="E155" s="131" t="s">
        <v>661</v>
      </c>
      <c r="F155" s="131" t="s">
        <v>3209</v>
      </c>
      <c r="G155" s="131" t="s">
        <v>3210</v>
      </c>
      <c r="H155" s="131" t="s">
        <v>3211</v>
      </c>
      <c r="I155" s="131" t="s">
        <v>935</v>
      </c>
      <c r="J155" s="131">
        <v>24</v>
      </c>
      <c r="K155" s="131" t="s">
        <v>2385</v>
      </c>
      <c r="L155" s="131" t="s">
        <v>2385</v>
      </c>
      <c r="M155" s="131" t="s">
        <v>62</v>
      </c>
      <c r="N155" s="131" t="s">
        <v>62</v>
      </c>
      <c r="O155" s="131" t="s">
        <v>57</v>
      </c>
      <c r="P155" s="131" t="s">
        <v>57</v>
      </c>
      <c r="Q155" s="131" t="s">
        <v>57</v>
      </c>
      <c r="R155" s="131" t="s">
        <v>57</v>
      </c>
      <c r="S155" s="131" t="s">
        <v>56</v>
      </c>
      <c r="T155" s="131" t="s">
        <v>3212</v>
      </c>
      <c r="U155" s="131" t="s">
        <v>56</v>
      </c>
      <c r="V155" s="131" t="s">
        <v>3213</v>
      </c>
      <c r="W155" s="131" t="s">
        <v>62</v>
      </c>
      <c r="X155" s="131" t="s">
        <v>57</v>
      </c>
      <c r="Y155" s="131" t="s">
        <v>2385</v>
      </c>
      <c r="Z155" s="131" t="s">
        <v>3214</v>
      </c>
      <c r="AA155" s="131" t="s">
        <v>56</v>
      </c>
      <c r="AB155" s="131" t="s">
        <v>56</v>
      </c>
      <c r="AC155" s="131" t="s">
        <v>56</v>
      </c>
      <c r="AD155" s="131" t="s">
        <v>984</v>
      </c>
      <c r="AE155" s="131" t="s">
        <v>57</v>
      </c>
      <c r="AG155" s="131" t="s">
        <v>56</v>
      </c>
      <c r="AH155" s="131">
        <v>105</v>
      </c>
      <c r="AI155" s="131" t="s">
        <v>56</v>
      </c>
      <c r="AJ155" s="131" t="s">
        <v>985</v>
      </c>
      <c r="AK155" s="131" t="s">
        <v>62</v>
      </c>
      <c r="AL155" s="131" t="s">
        <v>57</v>
      </c>
      <c r="AM155" s="131" t="s">
        <v>57</v>
      </c>
      <c r="AN155" s="131" t="s">
        <v>57</v>
      </c>
      <c r="AO155" s="129">
        <v>44370</v>
      </c>
      <c r="AP155" s="129">
        <v>44566</v>
      </c>
      <c r="AQ155" s="131">
        <f>AP155-AO155</f>
        <v>196</v>
      </c>
      <c r="AR155" s="131" t="s">
        <v>57</v>
      </c>
      <c r="AS155" s="131">
        <v>105</v>
      </c>
      <c r="AT155" s="131">
        <v>0</v>
      </c>
      <c r="AU155" s="131" t="str">
        <f>IF(AB155="Yes", "No", "")</f>
        <v>No</v>
      </c>
    </row>
    <row r="156" spans="1:47">
      <c r="A156" s="131">
        <v>155</v>
      </c>
      <c r="B156" s="131" t="s">
        <v>2611</v>
      </c>
      <c r="C156" s="131" t="s">
        <v>1382</v>
      </c>
      <c r="D156" s="131">
        <v>2022</v>
      </c>
      <c r="E156" s="131" t="s">
        <v>661</v>
      </c>
      <c r="F156" s="131" t="s">
        <v>2993</v>
      </c>
      <c r="G156" s="131" t="s">
        <v>3215</v>
      </c>
      <c r="H156" s="131" t="s">
        <v>3216</v>
      </c>
      <c r="I156" s="131" t="s">
        <v>935</v>
      </c>
      <c r="J156" s="131">
        <v>13</v>
      </c>
      <c r="K156" s="131" t="s">
        <v>2385</v>
      </c>
      <c r="L156" s="131" t="s">
        <v>2385</v>
      </c>
      <c r="M156" s="131" t="s">
        <v>62</v>
      </c>
      <c r="N156" s="131" t="s">
        <v>62</v>
      </c>
      <c r="O156" s="131" t="s">
        <v>57</v>
      </c>
      <c r="P156" s="131" t="s">
        <v>57</v>
      </c>
      <c r="Q156" s="131" t="s">
        <v>57</v>
      </c>
      <c r="R156" s="131" t="s">
        <v>57</v>
      </c>
      <c r="S156" s="131" t="s">
        <v>62</v>
      </c>
      <c r="T156" s="131" t="s">
        <v>57</v>
      </c>
      <c r="U156" s="131" t="s">
        <v>62</v>
      </c>
      <c r="V156" s="131" t="s">
        <v>57</v>
      </c>
      <c r="W156" s="131" t="s">
        <v>62</v>
      </c>
      <c r="X156" s="131" t="s">
        <v>57</v>
      </c>
      <c r="Y156" s="131" t="s">
        <v>62</v>
      </c>
      <c r="Z156" s="131" t="s">
        <v>3217</v>
      </c>
      <c r="AA156" s="131" t="s">
        <v>62</v>
      </c>
      <c r="AB156" s="131" t="s">
        <v>62</v>
      </c>
      <c r="AC156" s="131" t="s">
        <v>57</v>
      </c>
      <c r="AD156" s="131" t="s">
        <v>2385</v>
      </c>
      <c r="AE156" s="131" t="s">
        <v>57</v>
      </c>
      <c r="AG156" s="131" t="s">
        <v>56</v>
      </c>
      <c r="AH156" s="131">
        <v>115</v>
      </c>
      <c r="AI156" s="131" t="s">
        <v>56</v>
      </c>
      <c r="AJ156" s="131" t="s">
        <v>174</v>
      </c>
      <c r="AK156" s="131" t="s">
        <v>62</v>
      </c>
      <c r="AL156" s="131" t="s">
        <v>57</v>
      </c>
      <c r="AM156" s="131" t="s">
        <v>57</v>
      </c>
      <c r="AN156" s="131" t="s">
        <v>57</v>
      </c>
      <c r="AO156" s="129">
        <v>44367</v>
      </c>
      <c r="AP156" s="129">
        <v>44554</v>
      </c>
      <c r="AQ156" s="131">
        <f>AP156-AO156</f>
        <v>187</v>
      </c>
      <c r="AR156" s="131" t="s">
        <v>57</v>
      </c>
      <c r="AS156" s="131">
        <v>37</v>
      </c>
      <c r="AT156" s="131">
        <v>78</v>
      </c>
      <c r="AU156" s="131" t="s">
        <v>62</v>
      </c>
    </row>
    <row r="157" spans="1:47">
      <c r="A157" s="131">
        <v>156</v>
      </c>
      <c r="B157" s="131" t="s">
        <v>2611</v>
      </c>
      <c r="C157" s="131" t="s">
        <v>1382</v>
      </c>
      <c r="D157" s="131">
        <v>2022</v>
      </c>
      <c r="E157" s="131" t="s">
        <v>661</v>
      </c>
      <c r="F157" s="131" t="s">
        <v>3218</v>
      </c>
      <c r="G157" s="131" t="s">
        <v>3219</v>
      </c>
      <c r="H157" s="131" t="s">
        <v>3220</v>
      </c>
      <c r="I157" s="131" t="s">
        <v>935</v>
      </c>
      <c r="J157" s="131">
        <v>13</v>
      </c>
      <c r="K157" s="131" t="s">
        <v>2385</v>
      </c>
      <c r="L157" s="131" t="s">
        <v>2385</v>
      </c>
      <c r="M157" s="131" t="s">
        <v>62</v>
      </c>
      <c r="N157" s="131" t="s">
        <v>62</v>
      </c>
      <c r="O157" s="131" t="s">
        <v>57</v>
      </c>
      <c r="P157" s="131" t="s">
        <v>57</v>
      </c>
      <c r="Q157" s="131" t="s">
        <v>57</v>
      </c>
      <c r="R157" s="131" t="s">
        <v>57</v>
      </c>
      <c r="S157" s="131" t="s">
        <v>62</v>
      </c>
      <c r="T157" s="131" t="s">
        <v>57</v>
      </c>
      <c r="U157" s="131" t="s">
        <v>62</v>
      </c>
      <c r="V157" s="131" t="s">
        <v>57</v>
      </c>
      <c r="W157" s="131" t="s">
        <v>56</v>
      </c>
      <c r="X157" s="131" t="s">
        <v>3221</v>
      </c>
      <c r="Y157" s="131" t="s">
        <v>56</v>
      </c>
      <c r="Z157" s="131" t="s">
        <v>3222</v>
      </c>
      <c r="AA157" s="131" t="s">
        <v>62</v>
      </c>
      <c r="AB157" s="131" t="s">
        <v>62</v>
      </c>
      <c r="AC157" s="131" t="s">
        <v>57</v>
      </c>
      <c r="AD157" s="131" t="s">
        <v>2385</v>
      </c>
      <c r="AE157" s="131" t="s">
        <v>57</v>
      </c>
      <c r="AG157" s="131" t="s">
        <v>56</v>
      </c>
      <c r="AH157" s="131">
        <v>13</v>
      </c>
      <c r="AI157" s="131" t="s">
        <v>62</v>
      </c>
      <c r="AJ157" s="131" t="s">
        <v>2385</v>
      </c>
      <c r="AK157" s="131" t="s">
        <v>62</v>
      </c>
      <c r="AL157" s="131" t="s">
        <v>57</v>
      </c>
      <c r="AM157" s="131" t="s">
        <v>57</v>
      </c>
      <c r="AN157" s="131" t="s">
        <v>57</v>
      </c>
      <c r="AO157" s="129">
        <v>44176</v>
      </c>
      <c r="AP157" s="129">
        <v>44566</v>
      </c>
      <c r="AQ157" s="131">
        <f>AP157-AO157</f>
        <v>390</v>
      </c>
      <c r="AR157" s="131" t="s">
        <v>57</v>
      </c>
      <c r="AS157" s="131" t="s">
        <v>62</v>
      </c>
      <c r="AT157" s="131" t="s">
        <v>62</v>
      </c>
      <c r="AU157" s="131" t="s">
        <v>62</v>
      </c>
    </row>
    <row r="158" spans="1:47">
      <c r="A158" s="131">
        <v>157</v>
      </c>
      <c r="B158" s="131" t="s">
        <v>2611</v>
      </c>
      <c r="C158" s="131" t="s">
        <v>1382</v>
      </c>
      <c r="D158" s="131">
        <v>2022</v>
      </c>
      <c r="E158" s="131" t="s">
        <v>661</v>
      </c>
      <c r="F158" s="131" t="s">
        <v>57</v>
      </c>
      <c r="G158" s="131" t="s">
        <v>3223</v>
      </c>
      <c r="H158" s="131" t="s">
        <v>3224</v>
      </c>
      <c r="I158" s="131" t="s">
        <v>2597</v>
      </c>
      <c r="J158" s="131">
        <v>25</v>
      </c>
      <c r="K158" s="131" t="s">
        <v>2385</v>
      </c>
      <c r="L158" s="131" t="s">
        <v>2385</v>
      </c>
      <c r="M158" s="131" t="s">
        <v>2385</v>
      </c>
      <c r="N158" s="131" t="s">
        <v>2385</v>
      </c>
      <c r="O158" s="131" t="s">
        <v>57</v>
      </c>
      <c r="P158" s="131" t="s">
        <v>57</v>
      </c>
      <c r="Q158" s="131" t="s">
        <v>57</v>
      </c>
      <c r="R158" s="131" t="s">
        <v>57</v>
      </c>
      <c r="S158" s="131" t="s">
        <v>2385</v>
      </c>
      <c r="T158" s="131" t="s">
        <v>57</v>
      </c>
      <c r="U158" s="131" t="s">
        <v>2385</v>
      </c>
      <c r="V158" s="131" t="s">
        <v>57</v>
      </c>
      <c r="W158" s="131" t="s">
        <v>2385</v>
      </c>
      <c r="X158" s="131" t="s">
        <v>57</v>
      </c>
      <c r="Y158" s="131" t="s">
        <v>2385</v>
      </c>
      <c r="Z158" s="131" t="s">
        <v>57</v>
      </c>
      <c r="AA158" s="131" t="s">
        <v>57</v>
      </c>
      <c r="AB158" s="131" t="s">
        <v>2385</v>
      </c>
      <c r="AC158" s="131" t="s">
        <v>57</v>
      </c>
      <c r="AD158" s="131" t="s">
        <v>2385</v>
      </c>
      <c r="AE158" s="131" t="s">
        <v>57</v>
      </c>
      <c r="AG158" s="131" t="s">
        <v>57</v>
      </c>
      <c r="AH158" s="131" t="s">
        <v>57</v>
      </c>
      <c r="AI158" s="131" t="s">
        <v>2385</v>
      </c>
      <c r="AJ158" s="131" t="s">
        <v>2385</v>
      </c>
      <c r="AK158" s="131" t="s">
        <v>2385</v>
      </c>
      <c r="AL158" s="131" t="s">
        <v>57</v>
      </c>
      <c r="AM158" s="131" t="s">
        <v>57</v>
      </c>
      <c r="AN158" s="131" t="s">
        <v>57</v>
      </c>
      <c r="AO158" s="131" t="s">
        <v>57</v>
      </c>
      <c r="AP158" s="131" t="s">
        <v>57</v>
      </c>
      <c r="AQ158" s="131" t="s">
        <v>57</v>
      </c>
      <c r="AR158" s="131" t="s">
        <v>57</v>
      </c>
      <c r="AS158" s="131" t="s">
        <v>57</v>
      </c>
      <c r="AT158" s="131" t="s">
        <v>57</v>
      </c>
    </row>
    <row r="159" spans="1:47">
      <c r="A159" s="131">
        <v>158</v>
      </c>
      <c r="B159" s="131" t="s">
        <v>2611</v>
      </c>
      <c r="C159" s="131" t="s">
        <v>1382</v>
      </c>
      <c r="D159" s="131">
        <v>2022</v>
      </c>
      <c r="E159" s="131" t="s">
        <v>368</v>
      </c>
      <c r="F159" s="131" t="s">
        <v>2213</v>
      </c>
      <c r="G159" s="131" t="s">
        <v>3225</v>
      </c>
      <c r="H159" s="131" t="s">
        <v>3226</v>
      </c>
      <c r="I159" s="131" t="s">
        <v>926</v>
      </c>
      <c r="J159" s="131">
        <v>25</v>
      </c>
      <c r="K159" s="131" t="s">
        <v>2385</v>
      </c>
      <c r="L159" s="131" t="s">
        <v>2385</v>
      </c>
      <c r="M159" s="131" t="s">
        <v>2385</v>
      </c>
      <c r="N159" s="131" t="s">
        <v>2385</v>
      </c>
      <c r="O159" s="131" t="s">
        <v>57</v>
      </c>
      <c r="P159" s="131" t="s">
        <v>57</v>
      </c>
      <c r="Q159" s="131" t="s">
        <v>57</v>
      </c>
      <c r="R159" s="131" t="s">
        <v>57</v>
      </c>
      <c r="S159" s="131" t="s">
        <v>2385</v>
      </c>
      <c r="T159" s="131" t="s">
        <v>57</v>
      </c>
      <c r="U159" s="131" t="s">
        <v>2385</v>
      </c>
      <c r="V159" s="131" t="s">
        <v>57</v>
      </c>
      <c r="W159" s="131" t="s">
        <v>2385</v>
      </c>
      <c r="X159" s="131" t="s">
        <v>57</v>
      </c>
      <c r="Y159" s="131" t="s">
        <v>2385</v>
      </c>
      <c r="Z159" s="131" t="s">
        <v>57</v>
      </c>
      <c r="AA159" s="131" t="s">
        <v>57</v>
      </c>
      <c r="AB159" s="131" t="s">
        <v>2385</v>
      </c>
      <c r="AC159" s="131" t="s">
        <v>57</v>
      </c>
      <c r="AD159" s="131" t="s">
        <v>2385</v>
      </c>
      <c r="AE159" s="131" t="s">
        <v>57</v>
      </c>
      <c r="AG159" s="131" t="s">
        <v>57</v>
      </c>
      <c r="AH159" s="131" t="s">
        <v>57</v>
      </c>
      <c r="AI159" s="131" t="s">
        <v>2385</v>
      </c>
      <c r="AJ159" s="131" t="s">
        <v>2385</v>
      </c>
      <c r="AK159" s="131" t="s">
        <v>62</v>
      </c>
      <c r="AL159" s="131" t="s">
        <v>57</v>
      </c>
      <c r="AM159" s="131" t="s">
        <v>57</v>
      </c>
      <c r="AN159" s="131" t="s">
        <v>57</v>
      </c>
      <c r="AO159" s="131" t="s">
        <v>57</v>
      </c>
      <c r="AP159" s="131" t="s">
        <v>57</v>
      </c>
      <c r="AQ159" s="131" t="s">
        <v>57</v>
      </c>
      <c r="AR159" s="131" t="s">
        <v>57</v>
      </c>
      <c r="AS159" s="131" t="s">
        <v>57</v>
      </c>
      <c r="AT159" s="131" t="s">
        <v>57</v>
      </c>
    </row>
    <row r="160" spans="1:47">
      <c r="A160" s="131">
        <v>159</v>
      </c>
      <c r="B160" s="131" t="s">
        <v>2611</v>
      </c>
      <c r="C160" s="131" t="s">
        <v>1382</v>
      </c>
      <c r="D160" s="131">
        <v>2022</v>
      </c>
      <c r="E160" s="131" t="s">
        <v>368</v>
      </c>
      <c r="F160" s="131" t="s">
        <v>3228</v>
      </c>
      <c r="G160" s="131" t="s">
        <v>3229</v>
      </c>
      <c r="H160" s="139" t="s">
        <v>3230</v>
      </c>
      <c r="I160" s="131" t="s">
        <v>935</v>
      </c>
      <c r="J160" s="131">
        <v>4</v>
      </c>
      <c r="K160" s="131" t="s">
        <v>2385</v>
      </c>
      <c r="L160" s="131" t="s">
        <v>2385</v>
      </c>
      <c r="M160" s="131" t="s">
        <v>62</v>
      </c>
      <c r="N160" s="131" t="s">
        <v>62</v>
      </c>
      <c r="O160" s="131" t="s">
        <v>57</v>
      </c>
      <c r="P160" s="131" t="s">
        <v>57</v>
      </c>
      <c r="Q160" s="131" t="s">
        <v>57</v>
      </c>
      <c r="R160" s="131" t="s">
        <v>57</v>
      </c>
      <c r="S160" s="131" t="s">
        <v>56</v>
      </c>
      <c r="T160" s="131" t="s">
        <v>3231</v>
      </c>
      <c r="U160" s="131" t="s">
        <v>62</v>
      </c>
      <c r="V160" s="131" t="s">
        <v>57</v>
      </c>
      <c r="W160" s="131" t="s">
        <v>62</v>
      </c>
      <c r="X160" s="131" t="s">
        <v>57</v>
      </c>
      <c r="Y160" s="131" t="s">
        <v>2385</v>
      </c>
      <c r="Z160" s="131" t="s">
        <v>3232</v>
      </c>
      <c r="AA160" s="131" t="s">
        <v>56</v>
      </c>
      <c r="AB160" s="131" t="s">
        <v>56</v>
      </c>
      <c r="AC160" s="131" t="s">
        <v>56</v>
      </c>
      <c r="AD160" s="131" t="s">
        <v>2373</v>
      </c>
      <c r="AE160" s="131" t="s">
        <v>3234</v>
      </c>
      <c r="AG160" s="131" t="s">
        <v>56</v>
      </c>
      <c r="AH160" s="135">
        <v>126158</v>
      </c>
      <c r="AI160" s="131" t="s">
        <v>62</v>
      </c>
      <c r="AJ160" s="131" t="s">
        <v>2385</v>
      </c>
      <c r="AK160" s="131" t="s">
        <v>2385</v>
      </c>
      <c r="AL160" s="131" t="s">
        <v>57</v>
      </c>
      <c r="AM160" s="131" t="s">
        <v>57</v>
      </c>
      <c r="AN160" s="131" t="s">
        <v>57</v>
      </c>
      <c r="AO160" s="174">
        <v>44387</v>
      </c>
      <c r="AP160" s="174">
        <v>44615</v>
      </c>
      <c r="AQ160" s="131">
        <f t="shared" ref="AQ160:AQ170" si="1">AP160-AO160</f>
        <v>228</v>
      </c>
      <c r="AR160" s="131" t="s">
        <v>57</v>
      </c>
      <c r="AS160" s="135">
        <v>73171</v>
      </c>
      <c r="AT160" s="131">
        <v>52987</v>
      </c>
      <c r="AU160" s="131" t="str">
        <f>IF(AB160="Yes", "No", "")</f>
        <v>No</v>
      </c>
    </row>
    <row r="161" spans="1:50">
      <c r="A161" s="131">
        <v>160</v>
      </c>
      <c r="B161" s="131" t="s">
        <v>2611</v>
      </c>
      <c r="C161" s="131" t="s">
        <v>1382</v>
      </c>
      <c r="D161" s="131">
        <v>2022</v>
      </c>
      <c r="E161" s="131" t="s">
        <v>368</v>
      </c>
      <c r="F161" s="139" t="s">
        <v>2257</v>
      </c>
      <c r="G161" s="131" t="s">
        <v>3236</v>
      </c>
      <c r="H161" s="131" t="s">
        <v>3237</v>
      </c>
      <c r="I161" s="131" t="s">
        <v>935</v>
      </c>
      <c r="J161" s="131">
        <v>4</v>
      </c>
      <c r="K161" s="131" t="s">
        <v>2385</v>
      </c>
      <c r="L161" s="131" t="s">
        <v>2385</v>
      </c>
      <c r="M161" s="131" t="s">
        <v>62</v>
      </c>
      <c r="N161" s="131" t="s">
        <v>62</v>
      </c>
      <c r="O161" s="131" t="s">
        <v>57</v>
      </c>
      <c r="P161" s="131" t="s">
        <v>57</v>
      </c>
      <c r="Q161" s="131" t="s">
        <v>57</v>
      </c>
      <c r="R161" s="131" t="s">
        <v>57</v>
      </c>
      <c r="S161" s="131" t="s">
        <v>56</v>
      </c>
      <c r="T161" s="131" t="s">
        <v>3238</v>
      </c>
      <c r="U161" s="131" t="s">
        <v>62</v>
      </c>
      <c r="V161" s="131" t="s">
        <v>57</v>
      </c>
      <c r="W161" s="131" t="s">
        <v>62</v>
      </c>
      <c r="X161" s="131" t="s">
        <v>57</v>
      </c>
      <c r="Y161" s="131" t="s">
        <v>2385</v>
      </c>
      <c r="Z161" s="131" t="s">
        <v>2261</v>
      </c>
      <c r="AA161" s="131" t="s">
        <v>56</v>
      </c>
      <c r="AB161" s="131" t="s">
        <v>56</v>
      </c>
      <c r="AC161" s="131" t="s">
        <v>56</v>
      </c>
      <c r="AD161" s="131" t="s">
        <v>2373</v>
      </c>
      <c r="AE161" s="131" t="s">
        <v>3198</v>
      </c>
      <c r="AG161" s="131" t="s">
        <v>56</v>
      </c>
      <c r="AH161" s="131">
        <v>75</v>
      </c>
      <c r="AI161" s="131" t="s">
        <v>56</v>
      </c>
      <c r="AJ161" s="131" t="s">
        <v>4435</v>
      </c>
      <c r="AK161" s="131" t="s">
        <v>62</v>
      </c>
      <c r="AL161" s="131" t="s">
        <v>57</v>
      </c>
      <c r="AM161" s="131" t="s">
        <v>57</v>
      </c>
      <c r="AN161" s="131" t="s">
        <v>57</v>
      </c>
      <c r="AO161" s="174">
        <v>44361</v>
      </c>
      <c r="AP161" s="174">
        <v>44621</v>
      </c>
      <c r="AQ161" s="131">
        <f t="shared" si="1"/>
        <v>260</v>
      </c>
      <c r="AR161" s="131" t="s">
        <v>57</v>
      </c>
      <c r="AS161" s="131">
        <v>32</v>
      </c>
      <c r="AT161" s="131">
        <v>43</v>
      </c>
      <c r="AU161" s="131" t="str">
        <f>IF(AB161="Yes", "No", "")</f>
        <v>No</v>
      </c>
    </row>
    <row r="162" spans="1:50">
      <c r="A162" s="131">
        <v>161</v>
      </c>
      <c r="B162" s="131" t="s">
        <v>2611</v>
      </c>
      <c r="C162" s="131" t="s">
        <v>1382</v>
      </c>
      <c r="D162" s="131">
        <v>2022</v>
      </c>
      <c r="E162" s="131" t="s">
        <v>368</v>
      </c>
      <c r="F162" s="139" t="s">
        <v>2570</v>
      </c>
      <c r="G162" s="131" t="s">
        <v>3239</v>
      </c>
      <c r="H162" s="131" t="s">
        <v>3240</v>
      </c>
      <c r="I162" s="131" t="s">
        <v>975</v>
      </c>
      <c r="J162" s="131">
        <v>6</v>
      </c>
      <c r="K162" s="131" t="s">
        <v>2385</v>
      </c>
      <c r="L162" s="131" t="s">
        <v>2385</v>
      </c>
      <c r="M162" s="131" t="s">
        <v>2385</v>
      </c>
      <c r="N162" s="131" t="s">
        <v>2385</v>
      </c>
      <c r="O162" s="131" t="s">
        <v>57</v>
      </c>
      <c r="P162" s="131" t="s">
        <v>57</v>
      </c>
      <c r="Q162" s="131" t="s">
        <v>57</v>
      </c>
      <c r="R162" s="131" t="s">
        <v>57</v>
      </c>
      <c r="S162" s="131" t="s">
        <v>2385</v>
      </c>
      <c r="T162" s="131" t="s">
        <v>57</v>
      </c>
      <c r="U162" s="131" t="s">
        <v>2385</v>
      </c>
      <c r="V162" s="131" t="s">
        <v>57</v>
      </c>
      <c r="W162" s="131" t="s">
        <v>2385</v>
      </c>
      <c r="X162" s="131" t="s">
        <v>57</v>
      </c>
      <c r="Y162" s="131" t="s">
        <v>2385</v>
      </c>
      <c r="Z162" s="131" t="s">
        <v>2271</v>
      </c>
      <c r="AA162" s="131" t="s">
        <v>57</v>
      </c>
      <c r="AB162" s="131" t="s">
        <v>2385</v>
      </c>
      <c r="AC162" s="131" t="s">
        <v>57</v>
      </c>
      <c r="AD162" s="131" t="s">
        <v>2385</v>
      </c>
      <c r="AE162" s="131" t="s">
        <v>57</v>
      </c>
      <c r="AG162" s="131" t="s">
        <v>57</v>
      </c>
      <c r="AH162" s="131" t="s">
        <v>57</v>
      </c>
      <c r="AI162" s="131" t="s">
        <v>2385</v>
      </c>
      <c r="AJ162" s="131" t="s">
        <v>2385</v>
      </c>
      <c r="AK162" s="131" t="s">
        <v>62</v>
      </c>
      <c r="AL162" s="131" t="s">
        <v>57</v>
      </c>
      <c r="AM162" s="131" t="s">
        <v>57</v>
      </c>
      <c r="AN162" s="131" t="s">
        <v>57</v>
      </c>
      <c r="AO162" s="174">
        <v>44361</v>
      </c>
      <c r="AP162" s="174">
        <v>44617</v>
      </c>
      <c r="AQ162" s="131">
        <f t="shared" si="1"/>
        <v>256</v>
      </c>
      <c r="AR162" s="131" t="s">
        <v>57</v>
      </c>
      <c r="AS162" s="131" t="s">
        <v>57</v>
      </c>
      <c r="AT162" s="131" t="s">
        <v>57</v>
      </c>
    </row>
    <row r="163" spans="1:50">
      <c r="A163" s="131">
        <v>162</v>
      </c>
      <c r="B163" s="131" t="s">
        <v>2611</v>
      </c>
      <c r="C163" s="131" t="s">
        <v>1382</v>
      </c>
      <c r="D163" s="131">
        <v>2022</v>
      </c>
      <c r="E163" s="131" t="s">
        <v>368</v>
      </c>
      <c r="F163" s="139" t="s">
        <v>3242</v>
      </c>
      <c r="G163" s="131" t="s">
        <v>3243</v>
      </c>
      <c r="H163" s="131" t="s">
        <v>3244</v>
      </c>
      <c r="I163" s="131" t="s">
        <v>935</v>
      </c>
      <c r="J163" s="131">
        <v>6</v>
      </c>
      <c r="K163" s="131" t="s">
        <v>2385</v>
      </c>
      <c r="L163" s="131" t="s">
        <v>2385</v>
      </c>
      <c r="M163" s="131" t="s">
        <v>62</v>
      </c>
      <c r="N163" s="131" t="s">
        <v>56</v>
      </c>
      <c r="O163" s="131">
        <v>1</v>
      </c>
      <c r="P163" s="131" t="s">
        <v>170</v>
      </c>
      <c r="Q163" s="131" t="s">
        <v>3245</v>
      </c>
      <c r="R163" s="131" t="s">
        <v>3246</v>
      </c>
      <c r="S163" s="131" t="s">
        <v>56</v>
      </c>
      <c r="T163" s="131" t="s">
        <v>3247</v>
      </c>
      <c r="U163" s="131" t="s">
        <v>62</v>
      </c>
      <c r="V163" s="131" t="s">
        <v>57</v>
      </c>
      <c r="W163" s="131" t="s">
        <v>62</v>
      </c>
      <c r="X163" s="131" t="s">
        <v>57</v>
      </c>
      <c r="Y163" s="131" t="s">
        <v>2385</v>
      </c>
      <c r="Z163" s="131" t="s">
        <v>3248</v>
      </c>
      <c r="AA163" s="131" t="s">
        <v>56</v>
      </c>
      <c r="AB163" s="131" t="s">
        <v>56</v>
      </c>
      <c r="AC163" s="131" t="s">
        <v>56</v>
      </c>
      <c r="AD163" s="131" t="s">
        <v>962</v>
      </c>
      <c r="AE163" s="131" t="s">
        <v>3249</v>
      </c>
      <c r="AG163" s="131" t="s">
        <v>56</v>
      </c>
      <c r="AH163" s="131">
        <v>465</v>
      </c>
      <c r="AI163" s="131" t="s">
        <v>62</v>
      </c>
      <c r="AJ163" s="131" t="s">
        <v>2385</v>
      </c>
      <c r="AK163" s="131" t="s">
        <v>62</v>
      </c>
      <c r="AL163" s="131" t="s">
        <v>57</v>
      </c>
      <c r="AM163" s="131" t="s">
        <v>57</v>
      </c>
      <c r="AN163" s="131" t="s">
        <v>57</v>
      </c>
      <c r="AO163" s="174">
        <v>44341</v>
      </c>
      <c r="AP163" s="174">
        <v>44617</v>
      </c>
      <c r="AQ163" s="131">
        <f t="shared" si="1"/>
        <v>276</v>
      </c>
      <c r="AR163" s="131" t="s">
        <v>57</v>
      </c>
      <c r="AS163" s="131" t="s">
        <v>3227</v>
      </c>
      <c r="AT163" s="131" t="s">
        <v>3227</v>
      </c>
      <c r="AU163" s="131" t="str">
        <f>IF(AB163="Yes", "No", "")</f>
        <v>No</v>
      </c>
    </row>
    <row r="164" spans="1:50">
      <c r="A164" s="131">
        <v>163</v>
      </c>
      <c r="B164" s="131" t="s">
        <v>2611</v>
      </c>
      <c r="C164" s="131" t="s">
        <v>1382</v>
      </c>
      <c r="D164" s="131">
        <v>2022</v>
      </c>
      <c r="E164" s="131" t="s">
        <v>368</v>
      </c>
      <c r="F164" s="139" t="s">
        <v>3250</v>
      </c>
      <c r="G164" s="131" t="s">
        <v>3251</v>
      </c>
      <c r="H164" s="139" t="s">
        <v>3252</v>
      </c>
      <c r="I164" s="131" t="s">
        <v>929</v>
      </c>
      <c r="J164" s="131">
        <v>7</v>
      </c>
      <c r="K164" s="131" t="s">
        <v>56</v>
      </c>
      <c r="L164" s="131" t="s">
        <v>62</v>
      </c>
      <c r="M164" s="131" t="s">
        <v>2385</v>
      </c>
      <c r="N164" s="131" t="s">
        <v>2385</v>
      </c>
      <c r="O164" s="131" t="s">
        <v>57</v>
      </c>
      <c r="P164" s="131" t="s">
        <v>57</v>
      </c>
      <c r="Q164" s="131" t="s">
        <v>57</v>
      </c>
      <c r="R164" s="131" t="s">
        <v>57</v>
      </c>
      <c r="S164" s="131" t="s">
        <v>2385</v>
      </c>
      <c r="T164" s="131" t="s">
        <v>57</v>
      </c>
      <c r="U164" s="131" t="s">
        <v>56</v>
      </c>
      <c r="V164" s="131" t="s">
        <v>3253</v>
      </c>
      <c r="W164" s="131" t="s">
        <v>62</v>
      </c>
      <c r="X164" s="131" t="s">
        <v>57</v>
      </c>
      <c r="Y164" s="131" t="s">
        <v>2385</v>
      </c>
      <c r="Z164" s="134" t="s">
        <v>3254</v>
      </c>
      <c r="AA164" s="131" t="s">
        <v>57</v>
      </c>
      <c r="AB164" s="131" t="s">
        <v>2385</v>
      </c>
      <c r="AC164" s="131" t="s">
        <v>57</v>
      </c>
      <c r="AD164" s="131" t="s">
        <v>2385</v>
      </c>
      <c r="AE164" s="131" t="s">
        <v>57</v>
      </c>
      <c r="AG164" s="131" t="s">
        <v>57</v>
      </c>
      <c r="AH164" s="131" t="s">
        <v>57</v>
      </c>
      <c r="AI164" s="131" t="s">
        <v>2385</v>
      </c>
      <c r="AJ164" s="131" t="s">
        <v>2385</v>
      </c>
      <c r="AK164" s="131" t="s">
        <v>62</v>
      </c>
      <c r="AL164" s="131" t="s">
        <v>57</v>
      </c>
      <c r="AM164" s="162" t="s">
        <v>57</v>
      </c>
      <c r="AN164" s="162" t="s">
        <v>57</v>
      </c>
      <c r="AO164" s="175">
        <v>44265</v>
      </c>
      <c r="AP164" s="175">
        <v>44604</v>
      </c>
      <c r="AQ164" s="131">
        <f t="shared" si="1"/>
        <v>339</v>
      </c>
      <c r="AR164" s="131" t="s">
        <v>57</v>
      </c>
      <c r="AS164" s="131" t="s">
        <v>57</v>
      </c>
      <c r="AT164" s="131" t="s">
        <v>57</v>
      </c>
    </row>
    <row r="165" spans="1:50">
      <c r="A165" s="131">
        <v>164</v>
      </c>
      <c r="B165" s="131" t="s">
        <v>2611</v>
      </c>
      <c r="C165" s="131" t="s">
        <v>1382</v>
      </c>
      <c r="D165" s="131">
        <v>2022</v>
      </c>
      <c r="E165" s="131" t="s">
        <v>368</v>
      </c>
      <c r="F165" s="139" t="s">
        <v>3255</v>
      </c>
      <c r="G165" s="131" t="s">
        <v>3256</v>
      </c>
      <c r="H165" s="131" t="s">
        <v>3257</v>
      </c>
      <c r="I165" s="131" t="s">
        <v>935</v>
      </c>
      <c r="J165" s="131">
        <v>7</v>
      </c>
      <c r="K165" s="131" t="s">
        <v>62</v>
      </c>
      <c r="L165" s="131" t="s">
        <v>62</v>
      </c>
      <c r="M165" s="131" t="s">
        <v>62</v>
      </c>
      <c r="N165" s="131" t="s">
        <v>56</v>
      </c>
      <c r="O165" s="131">
        <v>1</v>
      </c>
      <c r="P165" s="131" t="s">
        <v>438</v>
      </c>
      <c r="Q165" s="131" t="s">
        <v>3258</v>
      </c>
      <c r="R165" s="131" t="s">
        <v>3259</v>
      </c>
      <c r="S165" s="131" t="s">
        <v>56</v>
      </c>
      <c r="T165" s="131" t="s">
        <v>3260</v>
      </c>
      <c r="U165" s="131" t="s">
        <v>62</v>
      </c>
      <c r="V165" s="131" t="s">
        <v>57</v>
      </c>
      <c r="W165" s="131" t="s">
        <v>62</v>
      </c>
      <c r="X165" s="131" t="s">
        <v>57</v>
      </c>
      <c r="Y165" s="131" t="s">
        <v>2385</v>
      </c>
      <c r="Z165" s="131" t="s">
        <v>3261</v>
      </c>
      <c r="AA165" s="131" t="s">
        <v>56</v>
      </c>
      <c r="AB165" s="131" t="s">
        <v>56</v>
      </c>
      <c r="AC165" s="131" t="s">
        <v>56</v>
      </c>
      <c r="AD165" s="131" t="s">
        <v>2373</v>
      </c>
      <c r="AE165" s="131" t="s">
        <v>3262</v>
      </c>
      <c r="AG165" s="131" t="s">
        <v>56</v>
      </c>
      <c r="AH165" s="131">
        <v>3691</v>
      </c>
      <c r="AI165" s="131" t="s">
        <v>62</v>
      </c>
      <c r="AJ165" s="131" t="s">
        <v>2385</v>
      </c>
      <c r="AK165" s="131" t="s">
        <v>62</v>
      </c>
      <c r="AL165" s="131" t="s">
        <v>57</v>
      </c>
      <c r="AM165" s="131" t="s">
        <v>57</v>
      </c>
      <c r="AN165" s="131" t="s">
        <v>57</v>
      </c>
      <c r="AO165" s="174">
        <v>44264</v>
      </c>
      <c r="AP165" s="174">
        <v>44574</v>
      </c>
      <c r="AQ165" s="131">
        <f t="shared" si="1"/>
        <v>310</v>
      </c>
      <c r="AR165" s="131" t="s">
        <v>57</v>
      </c>
      <c r="AS165" s="131">
        <v>2113</v>
      </c>
      <c r="AT165" s="131">
        <v>1577</v>
      </c>
      <c r="AU165" s="131" t="str">
        <f>IF(AB165="Yes", "No", "")</f>
        <v>No</v>
      </c>
    </row>
    <row r="166" spans="1:50">
      <c r="A166" s="131">
        <v>165</v>
      </c>
      <c r="B166" s="131" t="s">
        <v>2611</v>
      </c>
      <c r="C166" s="131" t="s">
        <v>1382</v>
      </c>
      <c r="D166" s="131">
        <v>2022</v>
      </c>
      <c r="E166" s="131" t="s">
        <v>368</v>
      </c>
      <c r="F166" s="139" t="s">
        <v>2916</v>
      </c>
      <c r="G166" s="131" t="s">
        <v>3264</v>
      </c>
      <c r="H166" s="139" t="s">
        <v>3265</v>
      </c>
      <c r="I166" s="131" t="s">
        <v>935</v>
      </c>
      <c r="J166" s="131">
        <v>14</v>
      </c>
      <c r="K166" s="131" t="s">
        <v>62</v>
      </c>
      <c r="L166" s="131" t="s">
        <v>62</v>
      </c>
      <c r="M166" s="131" t="s">
        <v>62</v>
      </c>
      <c r="N166" s="131" t="s">
        <v>62</v>
      </c>
      <c r="O166" s="131" t="s">
        <v>57</v>
      </c>
      <c r="P166" s="131" t="s">
        <v>57</v>
      </c>
      <c r="Q166" s="131" t="s">
        <v>57</v>
      </c>
      <c r="R166" s="131" t="s">
        <v>57</v>
      </c>
      <c r="S166" s="131" t="s">
        <v>56</v>
      </c>
      <c r="T166" s="131" t="s">
        <v>3266</v>
      </c>
      <c r="U166" s="131" t="s">
        <v>62</v>
      </c>
      <c r="V166" s="131" t="s">
        <v>57</v>
      </c>
      <c r="W166" s="131" t="s">
        <v>62</v>
      </c>
      <c r="X166" s="131" t="s">
        <v>57</v>
      </c>
      <c r="Y166" s="131" t="s">
        <v>2385</v>
      </c>
      <c r="Z166" s="131" t="s">
        <v>3267</v>
      </c>
      <c r="AA166" s="131" t="s">
        <v>56</v>
      </c>
      <c r="AB166" s="131" t="s">
        <v>56</v>
      </c>
      <c r="AC166" s="131" t="s">
        <v>56</v>
      </c>
      <c r="AD166" s="131" t="s">
        <v>2373</v>
      </c>
      <c r="AE166" s="131" t="s">
        <v>1738</v>
      </c>
      <c r="AG166" s="131" t="s">
        <v>56</v>
      </c>
      <c r="AH166" s="131">
        <v>70</v>
      </c>
      <c r="AI166" s="131" t="s">
        <v>62</v>
      </c>
      <c r="AJ166" s="131" t="s">
        <v>2385</v>
      </c>
      <c r="AK166" s="131" t="s">
        <v>62</v>
      </c>
      <c r="AL166" s="131" t="s">
        <v>57</v>
      </c>
      <c r="AM166" s="131" t="s">
        <v>57</v>
      </c>
      <c r="AN166" s="131" t="s">
        <v>57</v>
      </c>
      <c r="AO166" s="174">
        <v>44029</v>
      </c>
      <c r="AP166" s="174">
        <v>44553</v>
      </c>
      <c r="AQ166" s="131">
        <f t="shared" si="1"/>
        <v>524</v>
      </c>
      <c r="AR166" s="131" t="s">
        <v>57</v>
      </c>
      <c r="AS166" s="131" t="s">
        <v>3227</v>
      </c>
      <c r="AT166" s="131" t="s">
        <v>3227</v>
      </c>
      <c r="AU166" s="131" t="str">
        <f>IF(AB166="Yes", "No", "")</f>
        <v>No</v>
      </c>
    </row>
    <row r="167" spans="1:50">
      <c r="A167" s="131">
        <v>166</v>
      </c>
      <c r="B167" s="131" t="s">
        <v>2611</v>
      </c>
      <c r="C167" s="131" t="s">
        <v>1382</v>
      </c>
      <c r="D167" s="131">
        <v>2022</v>
      </c>
      <c r="E167" s="131" t="s">
        <v>368</v>
      </c>
      <c r="F167" s="139" t="s">
        <v>3269</v>
      </c>
      <c r="G167" s="131" t="s">
        <v>3270</v>
      </c>
      <c r="H167" s="131" t="s">
        <v>3271</v>
      </c>
      <c r="I167" s="131" t="s">
        <v>935</v>
      </c>
      <c r="J167" s="131">
        <v>14</v>
      </c>
      <c r="K167" s="131" t="s">
        <v>62</v>
      </c>
      <c r="L167" s="131" t="s">
        <v>62</v>
      </c>
      <c r="M167" s="131" t="s">
        <v>62</v>
      </c>
      <c r="N167" s="131" t="s">
        <v>62</v>
      </c>
      <c r="O167" s="131" t="s">
        <v>57</v>
      </c>
      <c r="P167" s="131" t="s">
        <v>57</v>
      </c>
      <c r="Q167" s="131" t="s">
        <v>57</v>
      </c>
      <c r="R167" s="131" t="s">
        <v>57</v>
      </c>
      <c r="S167" s="131" t="s">
        <v>62</v>
      </c>
      <c r="T167" s="131" t="s">
        <v>57</v>
      </c>
      <c r="U167" s="131" t="s">
        <v>62</v>
      </c>
      <c r="V167" s="131" t="s">
        <v>57</v>
      </c>
      <c r="W167" s="131" t="s">
        <v>62</v>
      </c>
      <c r="X167" s="131" t="s">
        <v>57</v>
      </c>
      <c r="Y167" s="131" t="s">
        <v>2385</v>
      </c>
      <c r="Z167" s="131" t="s">
        <v>3272</v>
      </c>
      <c r="AA167" s="131" t="s">
        <v>57</v>
      </c>
      <c r="AB167" s="131" t="s">
        <v>62</v>
      </c>
      <c r="AC167" s="131" t="s">
        <v>57</v>
      </c>
      <c r="AD167" s="131" t="s">
        <v>2385</v>
      </c>
      <c r="AE167" s="131" t="s">
        <v>57</v>
      </c>
      <c r="AG167" s="131" t="s">
        <v>56</v>
      </c>
      <c r="AH167" s="131">
        <v>9</v>
      </c>
      <c r="AI167" s="131" t="s">
        <v>62</v>
      </c>
      <c r="AJ167" s="131" t="s">
        <v>2385</v>
      </c>
      <c r="AK167" s="131" t="s">
        <v>62</v>
      </c>
      <c r="AL167" s="131" t="s">
        <v>57</v>
      </c>
      <c r="AM167" s="131" t="s">
        <v>57</v>
      </c>
      <c r="AN167" s="131" t="s">
        <v>57</v>
      </c>
      <c r="AO167" s="174">
        <v>44363</v>
      </c>
      <c r="AP167" s="174">
        <v>44636</v>
      </c>
      <c r="AQ167" s="131">
        <f t="shared" si="1"/>
        <v>273</v>
      </c>
      <c r="AR167" s="131" t="s">
        <v>57</v>
      </c>
      <c r="AS167" s="131">
        <v>5</v>
      </c>
      <c r="AT167" s="131">
        <v>4</v>
      </c>
      <c r="AU167" s="131" t="s">
        <v>56</v>
      </c>
    </row>
    <row r="168" spans="1:50">
      <c r="A168" s="131">
        <v>167</v>
      </c>
      <c r="B168" s="131" t="s">
        <v>2611</v>
      </c>
      <c r="C168" s="131" t="s">
        <v>1382</v>
      </c>
      <c r="D168" s="131">
        <v>2022</v>
      </c>
      <c r="E168" s="131" t="s">
        <v>368</v>
      </c>
      <c r="F168" s="139" t="s">
        <v>3274</v>
      </c>
      <c r="G168" s="131" t="s">
        <v>3275</v>
      </c>
      <c r="H168" s="131" t="s">
        <v>4444</v>
      </c>
      <c r="I168" s="131" t="s">
        <v>935</v>
      </c>
      <c r="J168" s="131">
        <v>14</v>
      </c>
      <c r="K168" s="131" t="s">
        <v>62</v>
      </c>
      <c r="L168" s="131" t="s">
        <v>62</v>
      </c>
      <c r="M168" s="131" t="s">
        <v>62</v>
      </c>
      <c r="N168" s="131" t="s">
        <v>56</v>
      </c>
      <c r="O168" s="131">
        <v>2</v>
      </c>
      <c r="P168" s="131" t="s">
        <v>438</v>
      </c>
      <c r="Q168" s="131" t="s">
        <v>3276</v>
      </c>
      <c r="R168" s="131" t="s">
        <v>3277</v>
      </c>
      <c r="S168" s="131" t="s">
        <v>56</v>
      </c>
      <c r="T168" s="131" t="s">
        <v>3278</v>
      </c>
      <c r="U168" s="131" t="s">
        <v>62</v>
      </c>
      <c r="V168" s="131" t="s">
        <v>57</v>
      </c>
      <c r="W168" s="131" t="s">
        <v>56</v>
      </c>
      <c r="X168" s="131" t="s">
        <v>2487</v>
      </c>
      <c r="Y168" s="131" t="s">
        <v>62</v>
      </c>
      <c r="Z168" s="131" t="s">
        <v>3279</v>
      </c>
      <c r="AA168" s="131" t="s">
        <v>56</v>
      </c>
      <c r="AB168" s="131" t="s">
        <v>56</v>
      </c>
      <c r="AC168" s="131" t="s">
        <v>56</v>
      </c>
      <c r="AD168" s="131" t="s">
        <v>2373</v>
      </c>
      <c r="AE168" s="131" t="s">
        <v>1738</v>
      </c>
      <c r="AG168" s="131" t="s">
        <v>56</v>
      </c>
      <c r="AH168" s="131">
        <v>104</v>
      </c>
      <c r="AI168" s="131" t="s">
        <v>62</v>
      </c>
      <c r="AJ168" s="131" t="s">
        <v>2385</v>
      </c>
      <c r="AK168" s="131" t="s">
        <v>62</v>
      </c>
      <c r="AL168" s="131" t="s">
        <v>57</v>
      </c>
      <c r="AM168" s="131" t="s">
        <v>57</v>
      </c>
      <c r="AN168" s="131" t="s">
        <v>57</v>
      </c>
      <c r="AO168" s="174">
        <v>44420</v>
      </c>
      <c r="AP168" s="174">
        <v>44621</v>
      </c>
      <c r="AQ168" s="131">
        <f t="shared" si="1"/>
        <v>201</v>
      </c>
      <c r="AR168" s="131" t="s">
        <v>57</v>
      </c>
      <c r="AS168" s="131">
        <v>92</v>
      </c>
      <c r="AT168" s="131">
        <v>12</v>
      </c>
      <c r="AU168" s="131" t="str">
        <f>IF(AB168="Yes", "No", "")</f>
        <v>No</v>
      </c>
    </row>
    <row r="169" spans="1:50">
      <c r="A169" s="131">
        <v>168</v>
      </c>
      <c r="B169" s="131" t="s">
        <v>2611</v>
      </c>
      <c r="C169" s="131" t="s">
        <v>1382</v>
      </c>
      <c r="D169" s="131">
        <v>2022</v>
      </c>
      <c r="E169" s="131" t="s">
        <v>368</v>
      </c>
      <c r="F169" s="139" t="s">
        <v>3280</v>
      </c>
      <c r="G169" s="131" t="s">
        <v>3281</v>
      </c>
      <c r="H169" s="139" t="s">
        <v>3282</v>
      </c>
      <c r="I169" s="131" t="s">
        <v>975</v>
      </c>
      <c r="J169" s="131">
        <v>15</v>
      </c>
      <c r="K169" s="131" t="s">
        <v>62</v>
      </c>
      <c r="L169" s="131" t="s">
        <v>62</v>
      </c>
      <c r="M169" s="131" t="s">
        <v>2385</v>
      </c>
      <c r="N169" s="131" t="s">
        <v>2385</v>
      </c>
      <c r="O169" s="131" t="s">
        <v>57</v>
      </c>
      <c r="P169" s="131" t="s">
        <v>57</v>
      </c>
      <c r="Q169" s="131" t="s">
        <v>57</v>
      </c>
      <c r="R169" s="131" t="s">
        <v>57</v>
      </c>
      <c r="S169" s="131" t="s">
        <v>2385</v>
      </c>
      <c r="T169" s="131" t="s">
        <v>57</v>
      </c>
      <c r="U169" s="131" t="s">
        <v>2385</v>
      </c>
      <c r="V169" s="131" t="s">
        <v>57</v>
      </c>
      <c r="W169" s="131" t="s">
        <v>2385</v>
      </c>
      <c r="X169" s="131" t="s">
        <v>57</v>
      </c>
      <c r="Y169" s="131" t="s">
        <v>2385</v>
      </c>
      <c r="Z169" s="131" t="s">
        <v>3283</v>
      </c>
      <c r="AA169" s="131" t="s">
        <v>57</v>
      </c>
      <c r="AB169" s="131" t="s">
        <v>2385</v>
      </c>
      <c r="AC169" s="131" t="s">
        <v>57</v>
      </c>
      <c r="AD169" s="131" t="s">
        <v>2385</v>
      </c>
      <c r="AE169" s="131" t="s">
        <v>57</v>
      </c>
      <c r="AG169" s="131" t="s">
        <v>57</v>
      </c>
      <c r="AH169" s="131" t="s">
        <v>57</v>
      </c>
      <c r="AI169" s="131" t="s">
        <v>2385</v>
      </c>
      <c r="AJ169" s="131" t="s">
        <v>2385</v>
      </c>
      <c r="AK169" s="131" t="s">
        <v>2385</v>
      </c>
      <c r="AL169" s="131" t="s">
        <v>57</v>
      </c>
      <c r="AM169" s="131" t="s">
        <v>57</v>
      </c>
      <c r="AN169" s="131" t="s">
        <v>57</v>
      </c>
      <c r="AO169" s="174">
        <v>44368</v>
      </c>
      <c r="AP169" s="174">
        <v>44617</v>
      </c>
      <c r="AQ169" s="131">
        <f t="shared" si="1"/>
        <v>249</v>
      </c>
      <c r="AR169" s="131" t="s">
        <v>57</v>
      </c>
      <c r="AS169" s="131" t="s">
        <v>57</v>
      </c>
      <c r="AT169" s="131" t="s">
        <v>57</v>
      </c>
    </row>
    <row r="170" spans="1:50">
      <c r="A170" s="131">
        <v>169</v>
      </c>
      <c r="B170" s="131" t="s">
        <v>2611</v>
      </c>
      <c r="C170" s="131" t="s">
        <v>1382</v>
      </c>
      <c r="D170" s="131">
        <v>2022</v>
      </c>
      <c r="E170" s="131" t="s">
        <v>368</v>
      </c>
      <c r="F170" s="139" t="s">
        <v>2286</v>
      </c>
      <c r="G170" s="131" t="s">
        <v>3284</v>
      </c>
      <c r="H170" s="139" t="s">
        <v>3285</v>
      </c>
      <c r="I170" s="131" t="s">
        <v>935</v>
      </c>
      <c r="J170" s="131">
        <v>15</v>
      </c>
      <c r="K170" s="131" t="s">
        <v>62</v>
      </c>
      <c r="L170" s="131" t="s">
        <v>62</v>
      </c>
      <c r="M170" s="131" t="s">
        <v>62</v>
      </c>
      <c r="N170" s="131" t="s">
        <v>56</v>
      </c>
      <c r="O170" s="131">
        <v>1</v>
      </c>
      <c r="P170" s="131" t="s">
        <v>170</v>
      </c>
      <c r="Q170" s="131" t="s">
        <v>3286</v>
      </c>
      <c r="R170" s="131" t="s">
        <v>3287</v>
      </c>
      <c r="S170" s="131" t="s">
        <v>56</v>
      </c>
      <c r="T170" s="131" t="s">
        <v>3288</v>
      </c>
      <c r="U170" s="131" t="s">
        <v>62</v>
      </c>
      <c r="V170" s="131" t="s">
        <v>57</v>
      </c>
      <c r="W170" s="131" t="s">
        <v>62</v>
      </c>
      <c r="X170" s="131" t="s">
        <v>57</v>
      </c>
      <c r="Y170" s="131" t="s">
        <v>2385</v>
      </c>
      <c r="Z170" s="131" t="s">
        <v>3289</v>
      </c>
      <c r="AA170" s="131" t="s">
        <v>3227</v>
      </c>
      <c r="AB170" s="131" t="s">
        <v>62</v>
      </c>
      <c r="AC170" s="131" t="s">
        <v>57</v>
      </c>
      <c r="AD170" s="131" t="s">
        <v>2385</v>
      </c>
      <c r="AE170" s="131" t="s">
        <v>57</v>
      </c>
      <c r="AG170" s="131" t="s">
        <v>56</v>
      </c>
      <c r="AH170" s="131">
        <v>1</v>
      </c>
      <c r="AI170" s="131" t="s">
        <v>62</v>
      </c>
      <c r="AJ170" s="131" t="s">
        <v>2385</v>
      </c>
      <c r="AK170" s="131" t="s">
        <v>62</v>
      </c>
      <c r="AL170" s="131" t="s">
        <v>57</v>
      </c>
      <c r="AM170" s="131" t="s">
        <v>57</v>
      </c>
      <c r="AN170" s="131" t="s">
        <v>57</v>
      </c>
      <c r="AO170" s="174">
        <v>44439</v>
      </c>
      <c r="AP170" s="174">
        <v>44615</v>
      </c>
      <c r="AQ170" s="131">
        <f t="shared" si="1"/>
        <v>176</v>
      </c>
      <c r="AR170" s="131" t="s">
        <v>57</v>
      </c>
      <c r="AS170" s="131">
        <v>0</v>
      </c>
      <c r="AT170" s="131">
        <v>1</v>
      </c>
      <c r="AU170" s="131" t="s">
        <v>62</v>
      </c>
    </row>
    <row r="171" spans="1:50">
      <c r="A171" s="131">
        <v>170</v>
      </c>
      <c r="B171" s="131" t="s">
        <v>2611</v>
      </c>
      <c r="C171" s="131" t="s">
        <v>1382</v>
      </c>
      <c r="D171" s="131">
        <v>2022</v>
      </c>
      <c r="E171" s="131" t="s">
        <v>368</v>
      </c>
      <c r="F171" s="139" t="s">
        <v>3290</v>
      </c>
      <c r="G171" s="131" t="s">
        <v>3291</v>
      </c>
      <c r="H171" s="139" t="s">
        <v>3292</v>
      </c>
      <c r="I171" s="131" t="s">
        <v>975</v>
      </c>
      <c r="J171" s="131">
        <v>18</v>
      </c>
      <c r="K171" s="131" t="s">
        <v>62</v>
      </c>
      <c r="L171" s="131" t="s">
        <v>62</v>
      </c>
      <c r="M171" s="131" t="s">
        <v>2385</v>
      </c>
      <c r="N171" s="131" t="s">
        <v>2385</v>
      </c>
      <c r="O171" s="131" t="s">
        <v>57</v>
      </c>
      <c r="P171" s="131" t="s">
        <v>57</v>
      </c>
      <c r="Q171" s="131" t="s">
        <v>57</v>
      </c>
      <c r="R171" s="131" t="s">
        <v>57</v>
      </c>
      <c r="S171" s="131" t="s">
        <v>2385</v>
      </c>
      <c r="T171" s="131" t="s">
        <v>57</v>
      </c>
      <c r="U171" s="131" t="s">
        <v>2385</v>
      </c>
      <c r="V171" s="131" t="s">
        <v>57</v>
      </c>
      <c r="W171" s="131" t="s">
        <v>2385</v>
      </c>
      <c r="X171" s="131" t="s">
        <v>57</v>
      </c>
      <c r="Y171" s="131" t="s">
        <v>2385</v>
      </c>
      <c r="Z171" s="131" t="s">
        <v>57</v>
      </c>
      <c r="AA171" s="131" t="s">
        <v>57</v>
      </c>
      <c r="AB171" s="131" t="s">
        <v>2385</v>
      </c>
      <c r="AC171" s="131" t="s">
        <v>57</v>
      </c>
      <c r="AD171" s="131" t="s">
        <v>2385</v>
      </c>
      <c r="AE171" s="131" t="s">
        <v>57</v>
      </c>
      <c r="AG171" s="131" t="s">
        <v>57</v>
      </c>
      <c r="AH171" s="131" t="s">
        <v>57</v>
      </c>
      <c r="AI171" s="131" t="s">
        <v>2385</v>
      </c>
      <c r="AJ171" s="131" t="s">
        <v>2385</v>
      </c>
      <c r="AK171" s="131" t="s">
        <v>2385</v>
      </c>
      <c r="AL171" s="131" t="s">
        <v>57</v>
      </c>
      <c r="AM171" s="131" t="s">
        <v>57</v>
      </c>
      <c r="AN171" s="131" t="s">
        <v>57</v>
      </c>
      <c r="AO171" s="174">
        <v>44258</v>
      </c>
      <c r="AP171" s="174" t="s">
        <v>3235</v>
      </c>
      <c r="AQ171" s="131" t="s">
        <v>57</v>
      </c>
      <c r="AR171" s="131" t="s">
        <v>57</v>
      </c>
      <c r="AS171" s="131" t="s">
        <v>57</v>
      </c>
      <c r="AT171" s="131" t="s">
        <v>57</v>
      </c>
      <c r="AV171" s="159"/>
      <c r="AW171" s="159"/>
      <c r="AX171" s="159"/>
    </row>
    <row r="172" spans="1:50">
      <c r="A172" s="131">
        <v>171</v>
      </c>
      <c r="B172" s="131" t="s">
        <v>2611</v>
      </c>
      <c r="C172" s="131" t="s">
        <v>1382</v>
      </c>
      <c r="D172" s="131">
        <v>2022</v>
      </c>
      <c r="E172" s="131" t="s">
        <v>368</v>
      </c>
      <c r="F172" s="139" t="s">
        <v>3293</v>
      </c>
      <c r="G172" s="131" t="s">
        <v>3294</v>
      </c>
      <c r="H172" s="139" t="s">
        <v>3295</v>
      </c>
      <c r="I172" s="131" t="s">
        <v>929</v>
      </c>
      <c r="J172" s="131">
        <v>18</v>
      </c>
      <c r="K172" s="131" t="s">
        <v>56</v>
      </c>
      <c r="L172" s="131" t="s">
        <v>56</v>
      </c>
      <c r="M172" s="131" t="s">
        <v>2385</v>
      </c>
      <c r="N172" s="131" t="s">
        <v>2385</v>
      </c>
      <c r="O172" s="131" t="s">
        <v>57</v>
      </c>
      <c r="P172" s="131" t="s">
        <v>57</v>
      </c>
      <c r="Q172" s="131" t="s">
        <v>57</v>
      </c>
      <c r="R172" s="131" t="s">
        <v>57</v>
      </c>
      <c r="S172" s="131" t="s">
        <v>2385</v>
      </c>
      <c r="T172" s="131" t="s">
        <v>57</v>
      </c>
      <c r="U172" s="131" t="s">
        <v>56</v>
      </c>
      <c r="V172" s="131" t="s">
        <v>3296</v>
      </c>
      <c r="W172" s="131" t="s">
        <v>62</v>
      </c>
      <c r="X172" s="131" t="s">
        <v>57</v>
      </c>
      <c r="Y172" s="131" t="s">
        <v>2385</v>
      </c>
      <c r="Z172" s="134" t="s">
        <v>3297</v>
      </c>
      <c r="AA172" s="131" t="s">
        <v>57</v>
      </c>
      <c r="AB172" s="131" t="s">
        <v>2385</v>
      </c>
      <c r="AC172" s="131" t="s">
        <v>57</v>
      </c>
      <c r="AD172" s="131" t="s">
        <v>2385</v>
      </c>
      <c r="AE172" s="131" t="s">
        <v>57</v>
      </c>
      <c r="AG172" s="131" t="s">
        <v>57</v>
      </c>
      <c r="AH172" s="131" t="s">
        <v>57</v>
      </c>
      <c r="AI172" s="131" t="s">
        <v>2385</v>
      </c>
      <c r="AJ172" s="131" t="s">
        <v>2385</v>
      </c>
      <c r="AK172" s="131" t="s">
        <v>2385</v>
      </c>
      <c r="AL172" s="131" t="s">
        <v>57</v>
      </c>
      <c r="AM172" s="162" t="s">
        <v>57</v>
      </c>
      <c r="AN172" s="162" t="s">
        <v>57</v>
      </c>
      <c r="AO172" s="175">
        <v>44315</v>
      </c>
      <c r="AP172" s="175" t="s">
        <v>3263</v>
      </c>
      <c r="AQ172" s="131" t="s">
        <v>57</v>
      </c>
      <c r="AR172" s="131" t="s">
        <v>57</v>
      </c>
      <c r="AS172" s="131" t="s">
        <v>57</v>
      </c>
      <c r="AT172" s="131" t="s">
        <v>57</v>
      </c>
      <c r="AV172" s="159"/>
      <c r="AW172" s="159"/>
      <c r="AX172" s="159"/>
    </row>
    <row r="173" spans="1:50">
      <c r="A173" s="131">
        <v>172</v>
      </c>
      <c r="B173" s="131" t="s">
        <v>2611</v>
      </c>
      <c r="C173" s="131" t="s">
        <v>1382</v>
      </c>
      <c r="D173" s="131">
        <v>2022</v>
      </c>
      <c r="E173" s="131" t="s">
        <v>368</v>
      </c>
      <c r="F173" s="139" t="s">
        <v>3298</v>
      </c>
      <c r="G173" s="131" t="s">
        <v>3299</v>
      </c>
      <c r="H173" s="139" t="s">
        <v>3300</v>
      </c>
      <c r="I173" s="131" t="s">
        <v>935</v>
      </c>
      <c r="J173" s="131">
        <v>18</v>
      </c>
      <c r="K173" s="131" t="s">
        <v>62</v>
      </c>
      <c r="L173" s="131" t="s">
        <v>62</v>
      </c>
      <c r="M173" s="131" t="s">
        <v>62</v>
      </c>
      <c r="N173" s="131" t="s">
        <v>62</v>
      </c>
      <c r="O173" s="131" t="s">
        <v>57</v>
      </c>
      <c r="P173" s="131" t="s">
        <v>57</v>
      </c>
      <c r="Q173" s="131" t="s">
        <v>57</v>
      </c>
      <c r="R173" s="131" t="s">
        <v>57</v>
      </c>
      <c r="S173" s="131" t="s">
        <v>62</v>
      </c>
      <c r="T173" s="131" t="s">
        <v>57</v>
      </c>
      <c r="U173" s="131" t="s">
        <v>62</v>
      </c>
      <c r="V173" s="131" t="s">
        <v>57</v>
      </c>
      <c r="W173" s="131" t="s">
        <v>62</v>
      </c>
      <c r="X173" s="131" t="s">
        <v>57</v>
      </c>
      <c r="Y173" s="131" t="s">
        <v>2385</v>
      </c>
      <c r="Z173" s="131" t="s">
        <v>3301</v>
      </c>
      <c r="AA173" s="131" t="s">
        <v>3227</v>
      </c>
      <c r="AB173" s="131" t="s">
        <v>62</v>
      </c>
      <c r="AC173" s="131" t="s">
        <v>57</v>
      </c>
      <c r="AD173" s="131" t="s">
        <v>2385</v>
      </c>
      <c r="AE173" s="131" t="s">
        <v>57</v>
      </c>
      <c r="AG173" s="131" t="s">
        <v>56</v>
      </c>
      <c r="AH173" s="131">
        <v>27</v>
      </c>
      <c r="AI173" s="131" t="s">
        <v>62</v>
      </c>
      <c r="AJ173" s="131" t="s">
        <v>2385</v>
      </c>
      <c r="AK173" s="131" t="s">
        <v>62</v>
      </c>
      <c r="AL173" s="131" t="s">
        <v>57</v>
      </c>
      <c r="AM173" s="131" t="s">
        <v>57</v>
      </c>
      <c r="AN173" s="131" t="s">
        <v>57</v>
      </c>
      <c r="AO173" s="174">
        <v>44312</v>
      </c>
      <c r="AP173" s="174">
        <v>44574</v>
      </c>
      <c r="AQ173" s="131">
        <f>AP173-AO173</f>
        <v>262</v>
      </c>
      <c r="AR173" s="131" t="s">
        <v>57</v>
      </c>
      <c r="AS173" s="131" t="s">
        <v>3227</v>
      </c>
      <c r="AT173" s="131" t="s">
        <v>3227</v>
      </c>
      <c r="AU173" s="131" t="s">
        <v>62</v>
      </c>
      <c r="AV173" s="159"/>
      <c r="AW173" s="159"/>
      <c r="AX173" s="159"/>
    </row>
    <row r="174" spans="1:50">
      <c r="A174" s="131">
        <v>173</v>
      </c>
      <c r="B174" s="131" t="s">
        <v>2611</v>
      </c>
      <c r="C174" s="131" t="s">
        <v>1382</v>
      </c>
      <c r="D174" s="131">
        <v>2022</v>
      </c>
      <c r="E174" s="131" t="s">
        <v>368</v>
      </c>
      <c r="F174" s="139" t="s">
        <v>3302</v>
      </c>
      <c r="G174" s="131" t="s">
        <v>3303</v>
      </c>
      <c r="H174" s="139" t="s">
        <v>3304</v>
      </c>
      <c r="I174" s="131" t="s">
        <v>975</v>
      </c>
      <c r="J174" s="131">
        <v>22</v>
      </c>
      <c r="K174" s="131" t="s">
        <v>62</v>
      </c>
      <c r="L174" s="131" t="s">
        <v>62</v>
      </c>
      <c r="M174" s="131" t="s">
        <v>2385</v>
      </c>
      <c r="N174" s="131" t="s">
        <v>2385</v>
      </c>
      <c r="O174" s="131" t="s">
        <v>57</v>
      </c>
      <c r="P174" s="131" t="s">
        <v>57</v>
      </c>
      <c r="Q174" s="131" t="s">
        <v>57</v>
      </c>
      <c r="R174" s="131" t="s">
        <v>57</v>
      </c>
      <c r="S174" s="131" t="s">
        <v>2385</v>
      </c>
      <c r="T174" s="131" t="s">
        <v>57</v>
      </c>
      <c r="U174" s="131" t="s">
        <v>2385</v>
      </c>
      <c r="V174" s="131" t="s">
        <v>57</v>
      </c>
      <c r="W174" s="131" t="s">
        <v>2385</v>
      </c>
      <c r="X174" s="131" t="s">
        <v>57</v>
      </c>
      <c r="Y174" s="131" t="s">
        <v>2385</v>
      </c>
      <c r="Z174" s="131" t="s">
        <v>57</v>
      </c>
      <c r="AA174" s="131" t="s">
        <v>57</v>
      </c>
      <c r="AB174" s="131" t="s">
        <v>2385</v>
      </c>
      <c r="AC174" s="131" t="s">
        <v>57</v>
      </c>
      <c r="AD174" s="131" t="s">
        <v>2385</v>
      </c>
      <c r="AE174" s="131" t="s">
        <v>57</v>
      </c>
      <c r="AG174" s="131" t="s">
        <v>57</v>
      </c>
      <c r="AH174" s="131" t="s">
        <v>57</v>
      </c>
      <c r="AI174" s="131" t="s">
        <v>2385</v>
      </c>
      <c r="AJ174" s="131" t="s">
        <v>2385</v>
      </c>
      <c r="AK174" s="131" t="s">
        <v>2385</v>
      </c>
      <c r="AL174" s="131" t="s">
        <v>57</v>
      </c>
      <c r="AM174" s="131" t="s">
        <v>57</v>
      </c>
      <c r="AN174" s="131" t="s">
        <v>57</v>
      </c>
      <c r="AO174" s="174">
        <v>44365</v>
      </c>
      <c r="AP174" s="174" t="s">
        <v>2857</v>
      </c>
      <c r="AQ174" s="131" t="s">
        <v>57</v>
      </c>
      <c r="AR174" s="131" t="s">
        <v>57</v>
      </c>
      <c r="AS174" s="131" t="s">
        <v>57</v>
      </c>
      <c r="AT174" s="131" t="s">
        <v>57</v>
      </c>
      <c r="AV174" s="159"/>
      <c r="AW174" s="159"/>
      <c r="AX174" s="159"/>
    </row>
    <row r="175" spans="1:50">
      <c r="A175" s="131">
        <v>174</v>
      </c>
      <c r="B175" s="131" t="s">
        <v>2611</v>
      </c>
      <c r="C175" s="131" t="s">
        <v>1382</v>
      </c>
      <c r="D175" s="131">
        <v>2022</v>
      </c>
      <c r="E175" s="131" t="s">
        <v>368</v>
      </c>
      <c r="F175" s="139" t="s">
        <v>3305</v>
      </c>
      <c r="G175" s="131" t="s">
        <v>3306</v>
      </c>
      <c r="H175" s="139" t="s">
        <v>3307</v>
      </c>
      <c r="I175" s="131" t="s">
        <v>935</v>
      </c>
      <c r="J175" s="131">
        <v>22</v>
      </c>
      <c r="K175" s="131" t="s">
        <v>62</v>
      </c>
      <c r="L175" s="131" t="s">
        <v>62</v>
      </c>
      <c r="M175" s="131" t="s">
        <v>62</v>
      </c>
      <c r="N175" s="131" t="s">
        <v>62</v>
      </c>
      <c r="O175" s="131" t="s">
        <v>57</v>
      </c>
      <c r="P175" s="131" t="s">
        <v>57</v>
      </c>
      <c r="Q175" s="131" t="s">
        <v>57</v>
      </c>
      <c r="R175" s="131" t="s">
        <v>57</v>
      </c>
      <c r="S175" s="131" t="s">
        <v>62</v>
      </c>
      <c r="T175" s="131" t="s">
        <v>57</v>
      </c>
      <c r="U175" s="131" t="s">
        <v>62</v>
      </c>
      <c r="V175" s="131" t="s">
        <v>57</v>
      </c>
      <c r="W175" s="131" t="s">
        <v>62</v>
      </c>
      <c r="X175" s="131" t="s">
        <v>57</v>
      </c>
      <c r="Y175" s="131" t="s">
        <v>2385</v>
      </c>
      <c r="Z175" s="131" t="s">
        <v>3308</v>
      </c>
      <c r="AA175" s="131" t="s">
        <v>57</v>
      </c>
      <c r="AB175" s="131" t="s">
        <v>62</v>
      </c>
      <c r="AC175" s="131" t="s">
        <v>57</v>
      </c>
      <c r="AD175" s="131" t="s">
        <v>2385</v>
      </c>
      <c r="AE175" s="131" t="s">
        <v>57</v>
      </c>
      <c r="AG175" s="131" t="s">
        <v>56</v>
      </c>
      <c r="AH175" s="131">
        <v>13</v>
      </c>
      <c r="AI175" s="131" t="s">
        <v>62</v>
      </c>
      <c r="AJ175" s="131" t="s">
        <v>2385</v>
      </c>
      <c r="AK175" s="131" t="s">
        <v>62</v>
      </c>
      <c r="AL175" s="131" t="s">
        <v>57</v>
      </c>
      <c r="AM175" s="131" t="s">
        <v>57</v>
      </c>
      <c r="AN175" s="131" t="s">
        <v>57</v>
      </c>
      <c r="AO175" s="174">
        <v>44293</v>
      </c>
      <c r="AP175" s="174">
        <v>44617</v>
      </c>
      <c r="AQ175" s="131">
        <f>AP175-AO175</f>
        <v>324</v>
      </c>
      <c r="AR175" s="131" t="s">
        <v>57</v>
      </c>
      <c r="AS175" s="131">
        <v>11</v>
      </c>
      <c r="AT175" s="131">
        <v>2</v>
      </c>
      <c r="AU175" s="131" t="s">
        <v>56</v>
      </c>
      <c r="AV175" s="159"/>
      <c r="AW175" s="159"/>
      <c r="AX175" s="159"/>
    </row>
    <row r="176" spans="1:50">
      <c r="A176" s="131">
        <v>175</v>
      </c>
      <c r="B176" s="131" t="s">
        <v>2611</v>
      </c>
      <c r="C176" s="131" t="s">
        <v>1382</v>
      </c>
      <c r="D176" s="131">
        <v>2022</v>
      </c>
      <c r="E176" s="131" t="s">
        <v>368</v>
      </c>
      <c r="F176" s="139" t="s">
        <v>3309</v>
      </c>
      <c r="G176" s="131" t="s">
        <v>3310</v>
      </c>
      <c r="H176" s="139" t="s">
        <v>3311</v>
      </c>
      <c r="I176" s="131" t="s">
        <v>975</v>
      </c>
      <c r="J176" s="131">
        <v>24</v>
      </c>
      <c r="K176" s="131" t="s">
        <v>62</v>
      </c>
      <c r="L176" s="131" t="s">
        <v>62</v>
      </c>
      <c r="M176" s="131" t="s">
        <v>2385</v>
      </c>
      <c r="N176" s="131" t="s">
        <v>2385</v>
      </c>
      <c r="O176" s="131" t="s">
        <v>57</v>
      </c>
      <c r="P176" s="131" t="s">
        <v>57</v>
      </c>
      <c r="Q176" s="131" t="s">
        <v>57</v>
      </c>
      <c r="R176" s="131" t="s">
        <v>57</v>
      </c>
      <c r="S176" s="131" t="s">
        <v>2385</v>
      </c>
      <c r="T176" s="131" t="s">
        <v>57</v>
      </c>
      <c r="U176" s="131" t="s">
        <v>2385</v>
      </c>
      <c r="V176" s="131" t="s">
        <v>57</v>
      </c>
      <c r="W176" s="131" t="s">
        <v>2385</v>
      </c>
      <c r="X176" s="131" t="s">
        <v>57</v>
      </c>
      <c r="Y176" s="131" t="s">
        <v>2385</v>
      </c>
      <c r="Z176" s="131" t="s">
        <v>57</v>
      </c>
      <c r="AA176" s="131" t="s">
        <v>57</v>
      </c>
      <c r="AB176" s="131" t="s">
        <v>2385</v>
      </c>
      <c r="AC176" s="131" t="s">
        <v>57</v>
      </c>
      <c r="AD176" s="131" t="s">
        <v>2385</v>
      </c>
      <c r="AE176" s="131" t="s">
        <v>57</v>
      </c>
      <c r="AG176" s="131" t="s">
        <v>57</v>
      </c>
      <c r="AH176" s="131" t="s">
        <v>57</v>
      </c>
      <c r="AI176" s="131" t="s">
        <v>2385</v>
      </c>
      <c r="AJ176" s="131" t="s">
        <v>2385</v>
      </c>
      <c r="AK176" s="131" t="s">
        <v>2385</v>
      </c>
      <c r="AL176" s="131" t="s">
        <v>57</v>
      </c>
      <c r="AM176" s="131" t="s">
        <v>57</v>
      </c>
      <c r="AN176" s="131" t="s">
        <v>57</v>
      </c>
      <c r="AO176" s="174">
        <v>44291</v>
      </c>
      <c r="AP176" s="174" t="s">
        <v>3241</v>
      </c>
      <c r="AQ176" s="131" t="s">
        <v>57</v>
      </c>
      <c r="AR176" s="131" t="s">
        <v>57</v>
      </c>
      <c r="AS176" s="131" t="s">
        <v>57</v>
      </c>
      <c r="AT176" s="131" t="s">
        <v>57</v>
      </c>
      <c r="AV176" s="159"/>
      <c r="AW176" s="159"/>
      <c r="AX176" s="159"/>
    </row>
    <row r="177" spans="1:50">
      <c r="A177" s="131">
        <v>176</v>
      </c>
      <c r="B177" s="131" t="s">
        <v>2611</v>
      </c>
      <c r="C177" s="131" t="s">
        <v>1382</v>
      </c>
      <c r="D177" s="131">
        <v>2022</v>
      </c>
      <c r="E177" s="131" t="s">
        <v>368</v>
      </c>
      <c r="F177" s="139" t="s">
        <v>3312</v>
      </c>
      <c r="G177" s="131" t="s">
        <v>3313</v>
      </c>
      <c r="H177" s="139" t="s">
        <v>3314</v>
      </c>
      <c r="I177" s="131" t="s">
        <v>935</v>
      </c>
      <c r="J177" s="131">
        <v>13</v>
      </c>
      <c r="K177" s="131" t="s">
        <v>62</v>
      </c>
      <c r="L177" s="131" t="s">
        <v>62</v>
      </c>
      <c r="M177" s="131" t="s">
        <v>62</v>
      </c>
      <c r="N177" s="131" t="s">
        <v>62</v>
      </c>
      <c r="O177" s="131" t="s">
        <v>57</v>
      </c>
      <c r="P177" s="131" t="s">
        <v>57</v>
      </c>
      <c r="Q177" s="131" t="s">
        <v>57</v>
      </c>
      <c r="R177" s="131" t="s">
        <v>57</v>
      </c>
      <c r="S177" s="131" t="s">
        <v>56</v>
      </c>
      <c r="T177" s="131" t="s">
        <v>3315</v>
      </c>
      <c r="U177" s="131" t="s">
        <v>62</v>
      </c>
      <c r="V177" s="131" t="s">
        <v>57</v>
      </c>
      <c r="W177" s="131" t="s">
        <v>62</v>
      </c>
      <c r="X177" s="131" t="s">
        <v>57</v>
      </c>
      <c r="Y177" s="131" t="s">
        <v>2385</v>
      </c>
      <c r="Z177" s="131" t="s">
        <v>3316</v>
      </c>
      <c r="AA177" s="131" t="s">
        <v>3227</v>
      </c>
      <c r="AB177" s="131" t="s">
        <v>62</v>
      </c>
      <c r="AC177" s="131" t="s">
        <v>57</v>
      </c>
      <c r="AD177" s="131" t="s">
        <v>2385</v>
      </c>
      <c r="AE177" s="131" t="s">
        <v>57</v>
      </c>
      <c r="AG177" s="131" t="s">
        <v>3317</v>
      </c>
      <c r="AH177" s="131">
        <v>42</v>
      </c>
      <c r="AI177" s="131" t="s">
        <v>62</v>
      </c>
      <c r="AJ177" s="131" t="s">
        <v>2385</v>
      </c>
      <c r="AK177" s="131" t="s">
        <v>62</v>
      </c>
      <c r="AL177" s="131" t="s">
        <v>57</v>
      </c>
      <c r="AM177" s="131" t="s">
        <v>57</v>
      </c>
      <c r="AN177" s="131" t="s">
        <v>57</v>
      </c>
      <c r="AO177" s="174">
        <v>44251</v>
      </c>
      <c r="AP177" s="174">
        <v>44620</v>
      </c>
      <c r="AQ177" s="131">
        <f>AP177-AO177</f>
        <v>369</v>
      </c>
      <c r="AR177" s="131" t="s">
        <v>57</v>
      </c>
      <c r="AS177" s="131">
        <v>30</v>
      </c>
      <c r="AT177" s="131">
        <v>12</v>
      </c>
      <c r="AU177" s="131" t="s">
        <v>62</v>
      </c>
      <c r="AV177" s="159"/>
      <c r="AW177" s="159"/>
      <c r="AX177" s="159"/>
    </row>
    <row r="178" spans="1:50">
      <c r="A178" s="131">
        <v>177</v>
      </c>
      <c r="B178" s="131" t="s">
        <v>2611</v>
      </c>
      <c r="C178" s="131" t="s">
        <v>1382</v>
      </c>
      <c r="D178" s="131">
        <v>2022</v>
      </c>
      <c r="E178" s="131" t="s">
        <v>368</v>
      </c>
      <c r="G178" s="131" t="s">
        <v>3318</v>
      </c>
      <c r="H178" s="139" t="s">
        <v>4411</v>
      </c>
      <c r="I178" s="131" t="s">
        <v>4422</v>
      </c>
      <c r="J178" s="131">
        <v>25</v>
      </c>
      <c r="K178" s="131" t="s">
        <v>62</v>
      </c>
      <c r="L178" s="131" t="s">
        <v>62</v>
      </c>
      <c r="M178" s="131" t="s">
        <v>2385</v>
      </c>
      <c r="N178" s="131" t="s">
        <v>2385</v>
      </c>
      <c r="O178" s="131" t="s">
        <v>57</v>
      </c>
      <c r="P178" s="131" t="s">
        <v>57</v>
      </c>
      <c r="Q178" s="131" t="s">
        <v>57</v>
      </c>
      <c r="R178" s="131" t="s">
        <v>57</v>
      </c>
      <c r="S178" s="131" t="s">
        <v>2385</v>
      </c>
      <c r="T178" s="131" t="s">
        <v>57</v>
      </c>
      <c r="U178" s="131" t="s">
        <v>2385</v>
      </c>
      <c r="V178" s="131" t="s">
        <v>57</v>
      </c>
      <c r="W178" s="131" t="s">
        <v>2385</v>
      </c>
      <c r="X178" s="131" t="s">
        <v>57</v>
      </c>
      <c r="Y178" s="131" t="s">
        <v>2385</v>
      </c>
      <c r="Z178" s="131" t="s">
        <v>57</v>
      </c>
      <c r="AA178" s="131" t="s">
        <v>57</v>
      </c>
      <c r="AB178" s="131" t="s">
        <v>2385</v>
      </c>
      <c r="AC178" s="131" t="s">
        <v>57</v>
      </c>
      <c r="AD178" s="131" t="s">
        <v>2385</v>
      </c>
      <c r="AE178" s="131" t="s">
        <v>57</v>
      </c>
      <c r="AG178" s="131" t="s">
        <v>57</v>
      </c>
      <c r="AH178" s="131" t="s">
        <v>57</v>
      </c>
      <c r="AI178" s="131" t="s">
        <v>2385</v>
      </c>
      <c r="AJ178" s="131" t="s">
        <v>2385</v>
      </c>
      <c r="AK178" s="131" t="s">
        <v>2385</v>
      </c>
      <c r="AL178" s="131" t="s">
        <v>57</v>
      </c>
      <c r="AM178" s="131" t="s">
        <v>57</v>
      </c>
      <c r="AN178" s="131" t="s">
        <v>57</v>
      </c>
      <c r="AO178" s="174" t="s">
        <v>57</v>
      </c>
      <c r="AP178" s="174" t="s">
        <v>57</v>
      </c>
      <c r="AQ178" s="131" t="s">
        <v>57</v>
      </c>
      <c r="AR178" s="131" t="s">
        <v>57</v>
      </c>
      <c r="AS178" s="131" t="s">
        <v>57</v>
      </c>
      <c r="AT178" s="131" t="s">
        <v>57</v>
      </c>
      <c r="AV178" s="159"/>
      <c r="AW178" s="159"/>
      <c r="AX178" s="159"/>
    </row>
    <row r="179" spans="1:50">
      <c r="A179" s="131">
        <v>178</v>
      </c>
      <c r="B179" s="131" t="s">
        <v>2611</v>
      </c>
      <c r="C179" s="131" t="s">
        <v>1382</v>
      </c>
      <c r="D179" s="131">
        <v>2022</v>
      </c>
      <c r="E179" s="131" t="s">
        <v>368</v>
      </c>
      <c r="F179" s="131" t="s">
        <v>57</v>
      </c>
      <c r="G179" s="131" t="s">
        <v>3319</v>
      </c>
      <c r="H179" s="139" t="s">
        <v>3320</v>
      </c>
      <c r="I179" s="131" t="s">
        <v>2597</v>
      </c>
      <c r="J179" s="131">
        <v>25</v>
      </c>
      <c r="K179" s="131" t="s">
        <v>62</v>
      </c>
      <c r="L179" s="131" t="s">
        <v>62</v>
      </c>
      <c r="M179" s="131" t="s">
        <v>2385</v>
      </c>
      <c r="N179" s="131" t="s">
        <v>2385</v>
      </c>
      <c r="O179" s="131" t="s">
        <v>57</v>
      </c>
      <c r="P179" s="131" t="s">
        <v>57</v>
      </c>
      <c r="Q179" s="131" t="s">
        <v>57</v>
      </c>
      <c r="R179" s="131" t="s">
        <v>57</v>
      </c>
      <c r="S179" s="131" t="s">
        <v>2385</v>
      </c>
      <c r="T179" s="131" t="s">
        <v>57</v>
      </c>
      <c r="U179" s="131" t="s">
        <v>2385</v>
      </c>
      <c r="V179" s="131" t="s">
        <v>57</v>
      </c>
      <c r="W179" s="131" t="s">
        <v>2385</v>
      </c>
      <c r="X179" s="131" t="s">
        <v>57</v>
      </c>
      <c r="Y179" s="131" t="s">
        <v>2385</v>
      </c>
      <c r="Z179" s="131" t="s">
        <v>57</v>
      </c>
      <c r="AA179" s="131" t="s">
        <v>57</v>
      </c>
      <c r="AB179" s="131" t="s">
        <v>2385</v>
      </c>
      <c r="AC179" s="131" t="s">
        <v>57</v>
      </c>
      <c r="AD179" s="131" t="s">
        <v>2385</v>
      </c>
      <c r="AE179" s="131" t="s">
        <v>57</v>
      </c>
      <c r="AG179" s="131" t="s">
        <v>57</v>
      </c>
      <c r="AH179" s="131" t="s">
        <v>57</v>
      </c>
      <c r="AI179" s="131" t="s">
        <v>2385</v>
      </c>
      <c r="AJ179" s="131" t="s">
        <v>2385</v>
      </c>
      <c r="AK179" s="131" t="s">
        <v>2385</v>
      </c>
      <c r="AL179" s="131" t="s">
        <v>57</v>
      </c>
      <c r="AM179" s="131" t="s">
        <v>57</v>
      </c>
      <c r="AN179" s="131" t="s">
        <v>57</v>
      </c>
      <c r="AO179" s="174" t="s">
        <v>57</v>
      </c>
      <c r="AP179" s="174" t="s">
        <v>57</v>
      </c>
      <c r="AQ179" s="131" t="s">
        <v>57</v>
      </c>
      <c r="AR179" s="131" t="s">
        <v>57</v>
      </c>
      <c r="AS179" s="131" t="s">
        <v>57</v>
      </c>
      <c r="AT179" s="131" t="s">
        <v>57</v>
      </c>
      <c r="AV179" s="159"/>
      <c r="AW179" s="159"/>
      <c r="AX179" s="159"/>
    </row>
    <row r="180" spans="1:50">
      <c r="A180" s="131">
        <v>179</v>
      </c>
      <c r="B180" s="131" t="s">
        <v>2611</v>
      </c>
      <c r="C180" s="131" t="s">
        <v>1382</v>
      </c>
      <c r="D180" s="131">
        <v>2022</v>
      </c>
      <c r="E180" s="131" t="s">
        <v>121</v>
      </c>
      <c r="F180" s="139" t="s">
        <v>633</v>
      </c>
      <c r="G180" s="131" t="s">
        <v>3321</v>
      </c>
      <c r="H180" s="139" t="s">
        <v>2997</v>
      </c>
      <c r="I180" s="131" t="s">
        <v>926</v>
      </c>
      <c r="J180" s="131">
        <v>25</v>
      </c>
      <c r="K180" s="131" t="s">
        <v>62</v>
      </c>
      <c r="L180" s="131" t="s">
        <v>62</v>
      </c>
      <c r="M180" s="131" t="s">
        <v>2385</v>
      </c>
      <c r="N180" s="131" t="s">
        <v>2385</v>
      </c>
      <c r="O180" s="131" t="s">
        <v>57</v>
      </c>
      <c r="P180" s="131" t="s">
        <v>57</v>
      </c>
      <c r="Q180" s="131" t="s">
        <v>57</v>
      </c>
      <c r="R180" s="131" t="s">
        <v>57</v>
      </c>
      <c r="S180" s="131" t="s">
        <v>2385</v>
      </c>
      <c r="T180" s="131" t="s">
        <v>57</v>
      </c>
      <c r="U180" s="131" t="s">
        <v>2385</v>
      </c>
      <c r="V180" s="131" t="s">
        <v>57</v>
      </c>
      <c r="W180" s="131" t="s">
        <v>2385</v>
      </c>
      <c r="X180" s="131" t="s">
        <v>57</v>
      </c>
      <c r="Y180" s="131" t="s">
        <v>2385</v>
      </c>
      <c r="Z180" s="131" t="s">
        <v>589</v>
      </c>
      <c r="AA180" s="131" t="s">
        <v>57</v>
      </c>
      <c r="AB180" s="131" t="s">
        <v>2385</v>
      </c>
      <c r="AC180" s="131" t="s">
        <v>57</v>
      </c>
      <c r="AD180" s="131" t="s">
        <v>2385</v>
      </c>
      <c r="AE180" s="131" t="s">
        <v>57</v>
      </c>
      <c r="AG180" s="131" t="s">
        <v>57</v>
      </c>
      <c r="AH180" s="131" t="s">
        <v>57</v>
      </c>
      <c r="AI180" s="131" t="s">
        <v>2385</v>
      </c>
      <c r="AJ180" s="131" t="s">
        <v>2385</v>
      </c>
      <c r="AK180" s="131" t="s">
        <v>2385</v>
      </c>
      <c r="AL180" s="131" t="s">
        <v>57</v>
      </c>
      <c r="AM180" s="131" t="s">
        <v>57</v>
      </c>
      <c r="AN180" s="131" t="s">
        <v>57</v>
      </c>
      <c r="AO180" s="174" t="s">
        <v>57</v>
      </c>
      <c r="AP180" s="174" t="s">
        <v>57</v>
      </c>
      <c r="AQ180" s="131" t="s">
        <v>57</v>
      </c>
      <c r="AR180" s="131" t="s">
        <v>57</v>
      </c>
      <c r="AS180" s="131" t="s">
        <v>57</v>
      </c>
      <c r="AT180" s="131" t="s">
        <v>57</v>
      </c>
      <c r="AV180" s="159"/>
      <c r="AW180" s="159"/>
      <c r="AX180" s="159"/>
    </row>
    <row r="181" spans="1:50">
      <c r="A181" s="131">
        <v>180</v>
      </c>
      <c r="B181" s="131" t="s">
        <v>2611</v>
      </c>
      <c r="C181" s="131" t="s">
        <v>1382</v>
      </c>
      <c r="D181" s="131">
        <v>2022</v>
      </c>
      <c r="E181" s="131" t="s">
        <v>121</v>
      </c>
      <c r="F181" s="139" t="s">
        <v>3322</v>
      </c>
      <c r="G181" s="131" t="s">
        <v>3323</v>
      </c>
      <c r="H181" s="139" t="s">
        <v>3324</v>
      </c>
      <c r="I181" s="131" t="s">
        <v>935</v>
      </c>
      <c r="J181" s="131">
        <v>4</v>
      </c>
      <c r="K181" s="131" t="s">
        <v>62</v>
      </c>
      <c r="L181" s="131" t="s">
        <v>62</v>
      </c>
      <c r="M181" s="131" t="s">
        <v>62</v>
      </c>
      <c r="N181" s="131" t="s">
        <v>62</v>
      </c>
      <c r="O181" s="131" t="s">
        <v>57</v>
      </c>
      <c r="P181" s="131" t="s">
        <v>57</v>
      </c>
      <c r="Q181" s="131" t="s">
        <v>57</v>
      </c>
      <c r="R181" s="131" t="s">
        <v>57</v>
      </c>
      <c r="S181" s="131" t="s">
        <v>62</v>
      </c>
      <c r="T181" s="131" t="s">
        <v>57</v>
      </c>
      <c r="U181" s="131" t="s">
        <v>62</v>
      </c>
      <c r="V181" s="131" t="s">
        <v>57</v>
      </c>
      <c r="W181" s="131" t="s">
        <v>62</v>
      </c>
      <c r="X181" s="131" t="s">
        <v>57</v>
      </c>
      <c r="Y181" s="131" t="s">
        <v>2385</v>
      </c>
      <c r="Z181" s="131" t="s">
        <v>3325</v>
      </c>
      <c r="AA181" s="131" t="s">
        <v>3227</v>
      </c>
      <c r="AB181" s="131" t="s">
        <v>62</v>
      </c>
      <c r="AC181" s="131" t="s">
        <v>57</v>
      </c>
      <c r="AD181" s="131" t="s">
        <v>2385</v>
      </c>
      <c r="AE181" s="131" t="s">
        <v>57</v>
      </c>
      <c r="AG181" s="131" t="s">
        <v>56</v>
      </c>
      <c r="AH181" s="131">
        <v>11</v>
      </c>
      <c r="AI181" s="131" t="s">
        <v>62</v>
      </c>
      <c r="AJ181" s="131" t="s">
        <v>2385</v>
      </c>
      <c r="AK181" s="131" t="s">
        <v>62</v>
      </c>
      <c r="AL181" s="131" t="s">
        <v>3227</v>
      </c>
      <c r="AM181" s="131" t="s">
        <v>57</v>
      </c>
      <c r="AN181" s="131" t="s">
        <v>57</v>
      </c>
      <c r="AO181" s="174">
        <v>44345</v>
      </c>
      <c r="AP181" s="174">
        <v>44684</v>
      </c>
      <c r="AQ181" s="131">
        <f>AP181-AO181</f>
        <v>339</v>
      </c>
      <c r="AR181" s="131" t="s">
        <v>57</v>
      </c>
      <c r="AS181" s="131">
        <v>7</v>
      </c>
      <c r="AT181" s="131">
        <v>4</v>
      </c>
      <c r="AU181" s="131" t="s">
        <v>62</v>
      </c>
      <c r="AV181" s="159"/>
      <c r="AW181" s="159"/>
      <c r="AX181" s="159"/>
    </row>
    <row r="182" spans="1:50">
      <c r="A182" s="131">
        <v>181</v>
      </c>
      <c r="B182" s="131" t="s">
        <v>2611</v>
      </c>
      <c r="C182" s="131" t="s">
        <v>1382</v>
      </c>
      <c r="D182" s="131">
        <v>2022</v>
      </c>
      <c r="E182" s="131" t="s">
        <v>121</v>
      </c>
      <c r="F182" s="139" t="s">
        <v>3326</v>
      </c>
      <c r="G182" s="131" t="s">
        <v>3327</v>
      </c>
      <c r="H182" s="139" t="s">
        <v>3328</v>
      </c>
      <c r="I182" s="131" t="s">
        <v>935</v>
      </c>
      <c r="J182" s="131">
        <v>4</v>
      </c>
      <c r="K182" s="131" t="s">
        <v>62</v>
      </c>
      <c r="L182" s="131" t="s">
        <v>62</v>
      </c>
      <c r="M182" s="131" t="s">
        <v>62</v>
      </c>
      <c r="N182" s="131" t="s">
        <v>62</v>
      </c>
      <c r="O182" s="131" t="s">
        <v>57</v>
      </c>
      <c r="P182" s="131" t="s">
        <v>57</v>
      </c>
      <c r="Q182" s="131" t="s">
        <v>57</v>
      </c>
      <c r="R182" s="131" t="s">
        <v>57</v>
      </c>
      <c r="S182" s="131" t="s">
        <v>62</v>
      </c>
      <c r="T182" s="131" t="s">
        <v>57</v>
      </c>
      <c r="U182" s="131" t="s">
        <v>62</v>
      </c>
      <c r="V182" s="131" t="s">
        <v>57</v>
      </c>
      <c r="W182" s="131" t="s">
        <v>56</v>
      </c>
      <c r="X182" s="131" t="s">
        <v>3329</v>
      </c>
      <c r="Y182" s="131" t="s">
        <v>62</v>
      </c>
      <c r="Z182" s="131" t="s">
        <v>3330</v>
      </c>
      <c r="AA182" s="131" t="s">
        <v>3227</v>
      </c>
      <c r="AB182" s="131" t="s">
        <v>62</v>
      </c>
      <c r="AC182" s="131" t="s">
        <v>57</v>
      </c>
      <c r="AD182" s="131" t="s">
        <v>2385</v>
      </c>
      <c r="AE182" s="131" t="s">
        <v>57</v>
      </c>
      <c r="AG182" s="131" t="s">
        <v>56</v>
      </c>
      <c r="AH182" s="131">
        <v>39</v>
      </c>
      <c r="AI182" s="131" t="s">
        <v>62</v>
      </c>
      <c r="AJ182" s="131" t="s">
        <v>2385</v>
      </c>
      <c r="AK182" s="131" t="s">
        <v>2385</v>
      </c>
      <c r="AL182" s="131" t="s">
        <v>57</v>
      </c>
      <c r="AM182" s="131" t="s">
        <v>57</v>
      </c>
      <c r="AN182" s="131" t="s">
        <v>57</v>
      </c>
      <c r="AO182" s="174">
        <v>44495</v>
      </c>
      <c r="AP182" s="174">
        <v>44686</v>
      </c>
      <c r="AQ182" s="131">
        <f>AP182-AO182</f>
        <v>191</v>
      </c>
      <c r="AR182" s="131" t="s">
        <v>57</v>
      </c>
      <c r="AS182" s="131">
        <v>29</v>
      </c>
      <c r="AT182" s="131">
        <v>10</v>
      </c>
      <c r="AU182" s="131" t="s">
        <v>56</v>
      </c>
      <c r="AV182" s="159"/>
      <c r="AW182" s="159"/>
      <c r="AX182" s="159"/>
    </row>
    <row r="183" spans="1:50">
      <c r="A183" s="131">
        <v>182</v>
      </c>
      <c r="B183" s="131" t="s">
        <v>2611</v>
      </c>
      <c r="C183" s="131" t="s">
        <v>1382</v>
      </c>
      <c r="D183" s="131">
        <v>2022</v>
      </c>
      <c r="E183" s="131" t="s">
        <v>121</v>
      </c>
      <c r="F183" s="139" t="s">
        <v>3331</v>
      </c>
      <c r="G183" s="134" t="s">
        <v>3332</v>
      </c>
      <c r="H183" s="139" t="s">
        <v>3333</v>
      </c>
      <c r="I183" s="131" t="s">
        <v>935</v>
      </c>
      <c r="J183" s="131">
        <v>6</v>
      </c>
      <c r="K183" s="131" t="s">
        <v>62</v>
      </c>
      <c r="L183" s="131" t="s">
        <v>62</v>
      </c>
      <c r="M183" s="131" t="s">
        <v>62</v>
      </c>
      <c r="N183" s="131" t="s">
        <v>62</v>
      </c>
      <c r="O183" s="131" t="s">
        <v>57</v>
      </c>
      <c r="P183" s="131" t="s">
        <v>57</v>
      </c>
      <c r="Q183" s="131" t="s">
        <v>57</v>
      </c>
      <c r="R183" s="131" t="s">
        <v>57</v>
      </c>
      <c r="S183" s="131" t="s">
        <v>56</v>
      </c>
      <c r="T183" s="131" t="s">
        <v>3334</v>
      </c>
      <c r="U183" s="131" t="s">
        <v>62</v>
      </c>
      <c r="V183" s="131" t="s">
        <v>57</v>
      </c>
      <c r="W183" s="131" t="s">
        <v>62</v>
      </c>
      <c r="X183" s="131" t="s">
        <v>57</v>
      </c>
      <c r="Y183" s="131" t="s">
        <v>2385</v>
      </c>
      <c r="Z183" s="131" t="s">
        <v>3335</v>
      </c>
      <c r="AA183" s="131" t="s">
        <v>56</v>
      </c>
      <c r="AB183" s="131" t="s">
        <v>56</v>
      </c>
      <c r="AC183" s="131" t="s">
        <v>56</v>
      </c>
      <c r="AD183" s="131" t="s">
        <v>984</v>
      </c>
      <c r="AE183" s="131" t="s">
        <v>57</v>
      </c>
      <c r="AG183" s="131" t="s">
        <v>56</v>
      </c>
      <c r="AH183" s="131">
        <v>266</v>
      </c>
      <c r="AI183" s="131" t="s">
        <v>62</v>
      </c>
      <c r="AJ183" s="131" t="s">
        <v>2385</v>
      </c>
      <c r="AK183" s="131" t="s">
        <v>62</v>
      </c>
      <c r="AL183" s="131" t="s">
        <v>57</v>
      </c>
      <c r="AM183" s="131" t="s">
        <v>57</v>
      </c>
      <c r="AN183" s="131" t="s">
        <v>57</v>
      </c>
      <c r="AO183" s="174">
        <v>44425</v>
      </c>
      <c r="AP183" s="174">
        <v>44662</v>
      </c>
      <c r="AQ183" s="131">
        <f>AP183-AO183</f>
        <v>237</v>
      </c>
      <c r="AR183" s="131" t="s">
        <v>57</v>
      </c>
      <c r="AS183" s="131">
        <v>146</v>
      </c>
      <c r="AT183" s="131">
        <v>111</v>
      </c>
      <c r="AU183" s="131" t="str">
        <f>IF(AB183="Yes", "No", "")</f>
        <v>No</v>
      </c>
      <c r="AV183" s="159"/>
      <c r="AW183" s="159"/>
      <c r="AX183" s="159"/>
    </row>
    <row r="184" spans="1:50">
      <c r="A184" s="131">
        <v>183</v>
      </c>
      <c r="B184" s="131" t="s">
        <v>2611</v>
      </c>
      <c r="C184" s="131" t="s">
        <v>1382</v>
      </c>
      <c r="D184" s="131">
        <v>2022</v>
      </c>
      <c r="E184" s="131" t="s">
        <v>121</v>
      </c>
      <c r="F184" s="139" t="s">
        <v>3336</v>
      </c>
      <c r="G184" s="131" t="s">
        <v>3337</v>
      </c>
      <c r="H184" s="139" t="s">
        <v>3338</v>
      </c>
      <c r="I184" s="131" t="s">
        <v>975</v>
      </c>
      <c r="J184" s="131">
        <v>14</v>
      </c>
      <c r="K184" s="131" t="s">
        <v>62</v>
      </c>
      <c r="L184" s="131" t="s">
        <v>62</v>
      </c>
      <c r="M184" s="131" t="s">
        <v>2385</v>
      </c>
      <c r="N184" s="131" t="s">
        <v>2385</v>
      </c>
      <c r="O184" s="131" t="s">
        <v>57</v>
      </c>
      <c r="P184" s="131" t="s">
        <v>57</v>
      </c>
      <c r="Q184" s="131" t="s">
        <v>57</v>
      </c>
      <c r="R184" s="131" t="s">
        <v>57</v>
      </c>
      <c r="S184" s="131" t="s">
        <v>2385</v>
      </c>
      <c r="T184" s="131" t="s">
        <v>57</v>
      </c>
      <c r="U184" s="131" t="s">
        <v>2385</v>
      </c>
      <c r="V184" s="131" t="s">
        <v>57</v>
      </c>
      <c r="W184" s="131" t="s">
        <v>2385</v>
      </c>
      <c r="X184" s="131" t="s">
        <v>57</v>
      </c>
      <c r="Y184" s="131" t="s">
        <v>2385</v>
      </c>
      <c r="Z184" s="134" t="s">
        <v>3339</v>
      </c>
      <c r="AA184" s="131" t="s">
        <v>57</v>
      </c>
      <c r="AB184" s="131" t="s">
        <v>2385</v>
      </c>
      <c r="AC184" s="131" t="s">
        <v>57</v>
      </c>
      <c r="AD184" s="131" t="s">
        <v>2385</v>
      </c>
      <c r="AE184" s="131" t="s">
        <v>57</v>
      </c>
      <c r="AG184" s="131" t="s">
        <v>57</v>
      </c>
      <c r="AH184" s="131" t="s">
        <v>57</v>
      </c>
      <c r="AI184" s="131" t="s">
        <v>2385</v>
      </c>
      <c r="AJ184" s="131" t="s">
        <v>2385</v>
      </c>
      <c r="AK184" s="131" t="s">
        <v>2385</v>
      </c>
      <c r="AL184" s="131" t="s">
        <v>57</v>
      </c>
      <c r="AM184" s="131" t="s">
        <v>57</v>
      </c>
      <c r="AN184" s="131" t="s">
        <v>57</v>
      </c>
      <c r="AO184" s="174">
        <v>44355</v>
      </c>
      <c r="AP184" s="174" t="s">
        <v>3340</v>
      </c>
      <c r="AQ184" s="131" t="s">
        <v>57</v>
      </c>
      <c r="AR184" s="131" t="s">
        <v>57</v>
      </c>
      <c r="AS184" s="131" t="s">
        <v>57</v>
      </c>
      <c r="AT184" s="131" t="s">
        <v>57</v>
      </c>
      <c r="AV184" s="51"/>
      <c r="AW184" s="51"/>
      <c r="AX184" s="51"/>
    </row>
    <row r="185" spans="1:50">
      <c r="A185" s="131">
        <v>184</v>
      </c>
      <c r="B185" s="131" t="s">
        <v>2611</v>
      </c>
      <c r="C185" s="131" t="s">
        <v>1382</v>
      </c>
      <c r="D185" s="131">
        <v>2022</v>
      </c>
      <c r="E185" s="131" t="s">
        <v>121</v>
      </c>
      <c r="F185" s="139" t="s">
        <v>1549</v>
      </c>
      <c r="G185" s="131" t="s">
        <v>3341</v>
      </c>
      <c r="H185" s="139" t="s">
        <v>3342</v>
      </c>
      <c r="I185" s="131" t="s">
        <v>929</v>
      </c>
      <c r="J185" s="131">
        <v>14</v>
      </c>
      <c r="K185" s="131" t="s">
        <v>56</v>
      </c>
      <c r="L185" s="131" t="s">
        <v>56</v>
      </c>
      <c r="M185" s="131" t="s">
        <v>2385</v>
      </c>
      <c r="N185" s="131" t="s">
        <v>2385</v>
      </c>
      <c r="O185" s="131" t="s">
        <v>57</v>
      </c>
      <c r="P185" s="131" t="s">
        <v>57</v>
      </c>
      <c r="Q185" s="131" t="s">
        <v>57</v>
      </c>
      <c r="R185" s="131" t="s">
        <v>57</v>
      </c>
      <c r="S185" s="131" t="s">
        <v>2385</v>
      </c>
      <c r="T185" s="131" t="s">
        <v>57</v>
      </c>
      <c r="U185" s="131" t="s">
        <v>62</v>
      </c>
      <c r="V185" s="131" t="s">
        <v>57</v>
      </c>
      <c r="W185" s="131" t="s">
        <v>62</v>
      </c>
      <c r="X185" s="131" t="s">
        <v>57</v>
      </c>
      <c r="Y185" s="131" t="s">
        <v>2385</v>
      </c>
      <c r="Z185" s="131" t="s">
        <v>1552</v>
      </c>
      <c r="AA185" s="131" t="s">
        <v>57</v>
      </c>
      <c r="AB185" s="131" t="s">
        <v>2385</v>
      </c>
      <c r="AC185" s="131" t="s">
        <v>57</v>
      </c>
      <c r="AD185" s="131" t="s">
        <v>2385</v>
      </c>
      <c r="AE185" s="131" t="s">
        <v>57</v>
      </c>
      <c r="AG185" s="131" t="s">
        <v>57</v>
      </c>
      <c r="AH185" s="131" t="s">
        <v>57</v>
      </c>
      <c r="AI185" s="131" t="s">
        <v>2385</v>
      </c>
      <c r="AJ185" s="131" t="s">
        <v>2385</v>
      </c>
      <c r="AK185" s="131" t="s">
        <v>62</v>
      </c>
      <c r="AL185" s="131" t="s">
        <v>57</v>
      </c>
      <c r="AM185" s="162" t="s">
        <v>57</v>
      </c>
      <c r="AN185" s="162" t="s">
        <v>57</v>
      </c>
      <c r="AO185" s="175">
        <v>44262</v>
      </c>
      <c r="AP185" s="175">
        <v>44869</v>
      </c>
      <c r="AQ185" s="131">
        <f t="shared" ref="AQ185:AQ192" si="2">AP185-AO185</f>
        <v>607</v>
      </c>
      <c r="AR185" s="131" t="s">
        <v>57</v>
      </c>
      <c r="AS185" s="131" t="s">
        <v>57</v>
      </c>
      <c r="AT185" s="131" t="s">
        <v>57</v>
      </c>
      <c r="AV185" s="51"/>
      <c r="AW185" s="51"/>
      <c r="AX185" s="51"/>
    </row>
    <row r="186" spans="1:50">
      <c r="A186" s="131">
        <v>185</v>
      </c>
      <c r="B186" s="131" t="s">
        <v>2611</v>
      </c>
      <c r="C186" s="131" t="s">
        <v>1382</v>
      </c>
      <c r="D186" s="131">
        <v>2022</v>
      </c>
      <c r="E186" s="131" t="s">
        <v>121</v>
      </c>
      <c r="F186" s="139" t="s">
        <v>3344</v>
      </c>
      <c r="G186" s="131" t="s">
        <v>3345</v>
      </c>
      <c r="H186" s="139" t="s">
        <v>3346</v>
      </c>
      <c r="I186" s="131" t="s">
        <v>929</v>
      </c>
      <c r="J186" s="131">
        <v>14</v>
      </c>
      <c r="K186" s="131" t="s">
        <v>56</v>
      </c>
      <c r="L186" s="131" t="s">
        <v>62</v>
      </c>
      <c r="M186" s="131" t="s">
        <v>2385</v>
      </c>
      <c r="N186" s="131" t="s">
        <v>2385</v>
      </c>
      <c r="O186" s="131" t="s">
        <v>57</v>
      </c>
      <c r="P186" s="131" t="s">
        <v>57</v>
      </c>
      <c r="Q186" s="131" t="s">
        <v>57</v>
      </c>
      <c r="R186" s="131" t="s">
        <v>57</v>
      </c>
      <c r="S186" s="131" t="s">
        <v>2385</v>
      </c>
      <c r="T186" s="131" t="s">
        <v>57</v>
      </c>
      <c r="U186" s="131" t="s">
        <v>56</v>
      </c>
      <c r="V186" s="131" t="s">
        <v>3347</v>
      </c>
      <c r="W186" s="131" t="s">
        <v>62</v>
      </c>
      <c r="X186" s="131" t="s">
        <v>57</v>
      </c>
      <c r="Y186" s="131" t="s">
        <v>2385</v>
      </c>
      <c r="Z186" s="131" t="s">
        <v>3348</v>
      </c>
      <c r="AA186" s="131" t="s">
        <v>57</v>
      </c>
      <c r="AB186" s="131" t="s">
        <v>2385</v>
      </c>
      <c r="AC186" s="131" t="s">
        <v>57</v>
      </c>
      <c r="AD186" s="131" t="s">
        <v>2385</v>
      </c>
      <c r="AE186" s="131" t="s">
        <v>57</v>
      </c>
      <c r="AG186" s="131" t="s">
        <v>57</v>
      </c>
      <c r="AH186" s="131" t="s">
        <v>57</v>
      </c>
      <c r="AI186" s="131" t="s">
        <v>2385</v>
      </c>
      <c r="AJ186" s="131" t="s">
        <v>2385</v>
      </c>
      <c r="AK186" s="131" t="s">
        <v>62</v>
      </c>
      <c r="AL186" s="131" t="s">
        <v>57</v>
      </c>
      <c r="AM186" s="162" t="s">
        <v>57</v>
      </c>
      <c r="AN186" s="162" t="s">
        <v>57</v>
      </c>
      <c r="AO186" s="175">
        <v>44534</v>
      </c>
      <c r="AP186" s="175">
        <v>44869</v>
      </c>
      <c r="AQ186" s="131">
        <f t="shared" si="2"/>
        <v>335</v>
      </c>
      <c r="AR186" s="131" t="s">
        <v>57</v>
      </c>
      <c r="AS186" s="131" t="s">
        <v>57</v>
      </c>
      <c r="AT186" s="131" t="s">
        <v>57</v>
      </c>
      <c r="AV186" s="51"/>
      <c r="AW186" s="51"/>
      <c r="AX186" s="51"/>
    </row>
    <row r="187" spans="1:50">
      <c r="A187" s="131">
        <v>186</v>
      </c>
      <c r="B187" s="131" t="s">
        <v>2611</v>
      </c>
      <c r="C187" s="131" t="s">
        <v>1382</v>
      </c>
      <c r="D187" s="131">
        <v>2022</v>
      </c>
      <c r="E187" s="131" t="s">
        <v>121</v>
      </c>
      <c r="F187" s="139" t="s">
        <v>3349</v>
      </c>
      <c r="G187" s="131" t="s">
        <v>3350</v>
      </c>
      <c r="H187" s="139" t="s">
        <v>3351</v>
      </c>
      <c r="I187" s="131" t="s">
        <v>935</v>
      </c>
      <c r="J187" s="131">
        <v>14</v>
      </c>
      <c r="K187" s="131" t="s">
        <v>62</v>
      </c>
      <c r="L187" s="131" t="s">
        <v>62</v>
      </c>
      <c r="M187" s="131" t="s">
        <v>62</v>
      </c>
      <c r="N187" s="131" t="s">
        <v>62</v>
      </c>
      <c r="O187" s="131" t="s">
        <v>57</v>
      </c>
      <c r="P187" s="131" t="s">
        <v>57</v>
      </c>
      <c r="Q187" s="131" t="s">
        <v>57</v>
      </c>
      <c r="R187" s="131" t="s">
        <v>57</v>
      </c>
      <c r="S187" s="131" t="s">
        <v>56</v>
      </c>
      <c r="T187" s="131" t="s">
        <v>3352</v>
      </c>
      <c r="U187" s="131" t="s">
        <v>62</v>
      </c>
      <c r="V187" s="131" t="s">
        <v>57</v>
      </c>
      <c r="W187" s="131" t="s">
        <v>62</v>
      </c>
      <c r="X187" s="131" t="s">
        <v>57</v>
      </c>
      <c r="Y187" s="131" t="s">
        <v>2385</v>
      </c>
      <c r="Z187" s="131" t="s">
        <v>3353</v>
      </c>
      <c r="AA187" s="131" t="s">
        <v>3227</v>
      </c>
      <c r="AB187" s="131" t="s">
        <v>62</v>
      </c>
      <c r="AC187" s="131" t="s">
        <v>57</v>
      </c>
      <c r="AD187" s="131" t="s">
        <v>2385</v>
      </c>
      <c r="AE187" s="131" t="s">
        <v>57</v>
      </c>
      <c r="AG187" s="131" t="s">
        <v>56</v>
      </c>
      <c r="AH187" s="131">
        <v>91</v>
      </c>
      <c r="AI187" s="131" t="s">
        <v>62</v>
      </c>
      <c r="AJ187" s="131" t="s">
        <v>2385</v>
      </c>
      <c r="AK187" s="131" t="s">
        <v>62</v>
      </c>
      <c r="AL187" s="131" t="s">
        <v>57</v>
      </c>
      <c r="AM187" s="131" t="s">
        <v>57</v>
      </c>
      <c r="AN187" s="131" t="s">
        <v>57</v>
      </c>
      <c r="AO187" s="174">
        <v>44379</v>
      </c>
      <c r="AP187" s="174">
        <v>44679</v>
      </c>
      <c r="AQ187" s="131">
        <f t="shared" si="2"/>
        <v>300</v>
      </c>
      <c r="AR187" s="131" t="s">
        <v>57</v>
      </c>
      <c r="AS187" s="131">
        <v>47</v>
      </c>
      <c r="AT187" s="131">
        <v>29</v>
      </c>
      <c r="AU187" s="131" t="s">
        <v>62</v>
      </c>
      <c r="AV187" s="51"/>
      <c r="AW187" s="51"/>
      <c r="AX187" s="51"/>
    </row>
    <row r="188" spans="1:50">
      <c r="A188" s="131">
        <v>187</v>
      </c>
      <c r="B188" s="131" t="s">
        <v>2611</v>
      </c>
      <c r="C188" s="131" t="s">
        <v>1382</v>
      </c>
      <c r="D188" s="131">
        <v>2022</v>
      </c>
      <c r="E188" s="131" t="s">
        <v>121</v>
      </c>
      <c r="F188" s="139" t="s">
        <v>3354</v>
      </c>
      <c r="G188" s="131" t="s">
        <v>3355</v>
      </c>
      <c r="H188" s="139" t="s">
        <v>3356</v>
      </c>
      <c r="I188" s="131" t="s">
        <v>935</v>
      </c>
      <c r="J188" s="131">
        <v>15</v>
      </c>
      <c r="K188" s="131" t="s">
        <v>62</v>
      </c>
      <c r="L188" s="131" t="s">
        <v>62</v>
      </c>
      <c r="M188" s="131" t="s">
        <v>62</v>
      </c>
      <c r="N188" s="131" t="s">
        <v>62</v>
      </c>
      <c r="O188" s="131" t="s">
        <v>57</v>
      </c>
      <c r="P188" s="131" t="s">
        <v>57</v>
      </c>
      <c r="Q188" s="131" t="s">
        <v>57</v>
      </c>
      <c r="R188" s="131" t="s">
        <v>57</v>
      </c>
      <c r="S188" s="131" t="s">
        <v>62</v>
      </c>
      <c r="T188" s="131" t="s">
        <v>57</v>
      </c>
      <c r="U188" s="131" t="s">
        <v>62</v>
      </c>
      <c r="V188" s="131" t="s">
        <v>57</v>
      </c>
      <c r="W188" s="131" t="s">
        <v>62</v>
      </c>
      <c r="X188" s="131" t="s">
        <v>57</v>
      </c>
      <c r="Y188" s="131" t="s">
        <v>2385</v>
      </c>
      <c r="Z188" s="131" t="s">
        <v>3357</v>
      </c>
      <c r="AA188" s="131" t="s">
        <v>57</v>
      </c>
      <c r="AB188" s="131" t="s">
        <v>62</v>
      </c>
      <c r="AC188" s="131" t="s">
        <v>57</v>
      </c>
      <c r="AD188" s="131" t="s">
        <v>2385</v>
      </c>
      <c r="AE188" s="131" t="s">
        <v>57</v>
      </c>
      <c r="AG188" s="131" t="s">
        <v>56</v>
      </c>
      <c r="AH188" s="131">
        <v>32</v>
      </c>
      <c r="AI188" s="131" t="s">
        <v>62</v>
      </c>
      <c r="AJ188" s="131" t="s">
        <v>2385</v>
      </c>
      <c r="AK188" s="131" t="s">
        <v>62</v>
      </c>
      <c r="AL188" s="131" t="s">
        <v>57</v>
      </c>
      <c r="AM188" s="131" t="s">
        <v>57</v>
      </c>
      <c r="AN188" s="131" t="s">
        <v>57</v>
      </c>
      <c r="AO188" s="174">
        <v>44176</v>
      </c>
      <c r="AP188" s="174">
        <v>44614</v>
      </c>
      <c r="AQ188" s="131">
        <f t="shared" si="2"/>
        <v>438</v>
      </c>
      <c r="AR188" s="131" t="s">
        <v>57</v>
      </c>
      <c r="AS188" s="131">
        <v>23</v>
      </c>
      <c r="AT188" s="131">
        <v>9</v>
      </c>
      <c r="AU188" s="131" t="s">
        <v>56</v>
      </c>
      <c r="AV188" s="51"/>
      <c r="AW188" s="51"/>
      <c r="AX188" s="51"/>
    </row>
    <row r="189" spans="1:50">
      <c r="A189" s="131">
        <v>188</v>
      </c>
      <c r="B189" s="131" t="s">
        <v>2611</v>
      </c>
      <c r="C189" s="131" t="s">
        <v>1382</v>
      </c>
      <c r="D189" s="131">
        <v>2022</v>
      </c>
      <c r="E189" s="131" t="s">
        <v>121</v>
      </c>
      <c r="F189" s="139" t="s">
        <v>3359</v>
      </c>
      <c r="G189" s="131" t="s">
        <v>3360</v>
      </c>
      <c r="H189" s="139" t="s">
        <v>3361</v>
      </c>
      <c r="I189" s="131" t="s">
        <v>935</v>
      </c>
      <c r="J189" s="131">
        <v>15</v>
      </c>
      <c r="K189" s="131" t="s">
        <v>62</v>
      </c>
      <c r="L189" s="131" t="s">
        <v>62</v>
      </c>
      <c r="M189" s="131" t="s">
        <v>62</v>
      </c>
      <c r="N189" s="131" t="s">
        <v>62</v>
      </c>
      <c r="O189" s="131" t="s">
        <v>57</v>
      </c>
      <c r="P189" s="131" t="s">
        <v>57</v>
      </c>
      <c r="Q189" s="131" t="s">
        <v>57</v>
      </c>
      <c r="R189" s="131" t="s">
        <v>57</v>
      </c>
      <c r="S189" s="131" t="s">
        <v>56</v>
      </c>
      <c r="T189" s="131" t="s">
        <v>3362</v>
      </c>
      <c r="U189" s="131" t="s">
        <v>62</v>
      </c>
      <c r="V189" s="131" t="s">
        <v>57</v>
      </c>
      <c r="W189" s="131" t="s">
        <v>62</v>
      </c>
      <c r="X189" s="131" t="s">
        <v>57</v>
      </c>
      <c r="Y189" s="131" t="s">
        <v>2385</v>
      </c>
      <c r="Z189" s="131" t="s">
        <v>3363</v>
      </c>
      <c r="AA189" s="131" t="s">
        <v>56</v>
      </c>
      <c r="AB189" s="131" t="s">
        <v>56</v>
      </c>
      <c r="AC189" s="131" t="s">
        <v>56</v>
      </c>
      <c r="AD189" s="131" t="s">
        <v>2373</v>
      </c>
      <c r="AE189" s="131" t="s">
        <v>1738</v>
      </c>
      <c r="AG189" s="131" t="s">
        <v>56</v>
      </c>
      <c r="AH189" s="131">
        <v>111</v>
      </c>
      <c r="AI189" s="131" t="s">
        <v>62</v>
      </c>
      <c r="AJ189" s="131" t="s">
        <v>2385</v>
      </c>
      <c r="AK189" s="131" t="s">
        <v>62</v>
      </c>
      <c r="AL189" s="131" t="s">
        <v>57</v>
      </c>
      <c r="AM189" s="131" t="s">
        <v>57</v>
      </c>
      <c r="AN189" s="131" t="s">
        <v>57</v>
      </c>
      <c r="AO189" s="174">
        <v>44455</v>
      </c>
      <c r="AP189" s="174">
        <v>44659</v>
      </c>
      <c r="AQ189" s="131">
        <f t="shared" si="2"/>
        <v>204</v>
      </c>
      <c r="AR189" s="131" t="s">
        <v>57</v>
      </c>
      <c r="AS189" s="131">
        <v>86</v>
      </c>
      <c r="AT189" s="131">
        <v>25</v>
      </c>
      <c r="AU189" s="131" t="str">
        <f>IF(AB189="Yes", "No", "")</f>
        <v>No</v>
      </c>
      <c r="AV189" s="51"/>
      <c r="AW189" s="51"/>
      <c r="AX189" s="51"/>
    </row>
    <row r="190" spans="1:50">
      <c r="A190" s="131">
        <v>189</v>
      </c>
      <c r="B190" s="131" t="s">
        <v>2611</v>
      </c>
      <c r="C190" s="131" t="s">
        <v>1382</v>
      </c>
      <c r="D190" s="131">
        <v>2022</v>
      </c>
      <c r="E190" s="131" t="s">
        <v>121</v>
      </c>
      <c r="F190" s="139" t="s">
        <v>3152</v>
      </c>
      <c r="G190" s="131" t="s">
        <v>3364</v>
      </c>
      <c r="H190" s="139" t="s">
        <v>3365</v>
      </c>
      <c r="I190" s="131" t="s">
        <v>935</v>
      </c>
      <c r="J190" s="131">
        <v>18</v>
      </c>
      <c r="K190" s="131" t="s">
        <v>62</v>
      </c>
      <c r="L190" s="131" t="s">
        <v>62</v>
      </c>
      <c r="M190" s="131" t="s">
        <v>62</v>
      </c>
      <c r="N190" s="131" t="s">
        <v>62</v>
      </c>
      <c r="O190" s="131" t="s">
        <v>57</v>
      </c>
      <c r="P190" s="131" t="s">
        <v>57</v>
      </c>
      <c r="Q190" s="131" t="s">
        <v>57</v>
      </c>
      <c r="R190" s="131" t="s">
        <v>57</v>
      </c>
      <c r="S190" s="131" t="s">
        <v>62</v>
      </c>
      <c r="T190" s="131" t="s">
        <v>57</v>
      </c>
      <c r="U190" s="131" t="s">
        <v>56</v>
      </c>
      <c r="V190" s="131" t="s">
        <v>3366</v>
      </c>
      <c r="W190" s="131" t="s">
        <v>62</v>
      </c>
      <c r="X190" s="131" t="s">
        <v>57</v>
      </c>
      <c r="Y190" s="131" t="s">
        <v>2385</v>
      </c>
      <c r="Z190" s="131" t="s">
        <v>3367</v>
      </c>
      <c r="AA190" s="131" t="s">
        <v>57</v>
      </c>
      <c r="AB190" s="131" t="s">
        <v>62</v>
      </c>
      <c r="AC190" s="131" t="s">
        <v>57</v>
      </c>
      <c r="AD190" s="131" t="s">
        <v>2385</v>
      </c>
      <c r="AE190" s="131" t="s">
        <v>57</v>
      </c>
      <c r="AG190" s="131" t="s">
        <v>56</v>
      </c>
      <c r="AH190" s="131">
        <v>9</v>
      </c>
      <c r="AI190" s="131" t="s">
        <v>62</v>
      </c>
      <c r="AJ190" s="131" t="s">
        <v>2385</v>
      </c>
      <c r="AK190" s="131" t="s">
        <v>62</v>
      </c>
      <c r="AL190" s="131" t="s">
        <v>57</v>
      </c>
      <c r="AM190" s="131" t="s">
        <v>57</v>
      </c>
      <c r="AN190" s="131" t="s">
        <v>57</v>
      </c>
      <c r="AO190" s="174">
        <v>44259</v>
      </c>
      <c r="AP190" s="174">
        <v>44650</v>
      </c>
      <c r="AQ190" s="131">
        <f t="shared" si="2"/>
        <v>391</v>
      </c>
      <c r="AR190" s="131" t="s">
        <v>57</v>
      </c>
      <c r="AS190" s="131">
        <v>4</v>
      </c>
      <c r="AT190" s="131">
        <v>5</v>
      </c>
      <c r="AU190" s="131" t="s">
        <v>56</v>
      </c>
      <c r="AV190" s="51"/>
      <c r="AW190" s="51"/>
      <c r="AX190" s="51"/>
    </row>
    <row r="191" spans="1:50">
      <c r="A191" s="131">
        <v>190</v>
      </c>
      <c r="B191" s="131" t="s">
        <v>2611</v>
      </c>
      <c r="C191" s="131" t="s">
        <v>1382</v>
      </c>
      <c r="D191" s="131">
        <v>2022</v>
      </c>
      <c r="E191" s="131" t="s">
        <v>121</v>
      </c>
      <c r="F191" s="139" t="s">
        <v>3155</v>
      </c>
      <c r="G191" s="131" t="s">
        <v>3368</v>
      </c>
      <c r="H191" s="139" t="s">
        <v>3369</v>
      </c>
      <c r="I191" s="131" t="s">
        <v>935</v>
      </c>
      <c r="J191" s="131">
        <v>18</v>
      </c>
      <c r="K191" s="131" t="s">
        <v>62</v>
      </c>
      <c r="L191" s="131" t="s">
        <v>62</v>
      </c>
      <c r="M191" s="131" t="s">
        <v>62</v>
      </c>
      <c r="N191" s="131" t="s">
        <v>62</v>
      </c>
      <c r="O191" s="131" t="s">
        <v>57</v>
      </c>
      <c r="P191" s="131" t="s">
        <v>57</v>
      </c>
      <c r="Q191" s="131" t="s">
        <v>57</v>
      </c>
      <c r="R191" s="131" t="s">
        <v>57</v>
      </c>
      <c r="S191" s="131" t="s">
        <v>56</v>
      </c>
      <c r="T191" s="131" t="s">
        <v>3370</v>
      </c>
      <c r="U191" s="131" t="s">
        <v>56</v>
      </c>
      <c r="V191" s="131" t="s">
        <v>3371</v>
      </c>
      <c r="W191" s="131" t="s">
        <v>62</v>
      </c>
      <c r="X191" s="131" t="s">
        <v>57</v>
      </c>
      <c r="Y191" s="131" t="s">
        <v>2385</v>
      </c>
      <c r="Z191" s="131" t="s">
        <v>3372</v>
      </c>
      <c r="AA191" s="131" t="s">
        <v>56</v>
      </c>
      <c r="AB191" s="131" t="s">
        <v>56</v>
      </c>
      <c r="AC191" s="131" t="s">
        <v>56</v>
      </c>
      <c r="AD191" s="131" t="s">
        <v>2373</v>
      </c>
      <c r="AE191" s="131" t="s">
        <v>1738</v>
      </c>
      <c r="AG191" s="131" t="s">
        <v>56</v>
      </c>
      <c r="AH191" s="131">
        <v>127</v>
      </c>
      <c r="AI191" s="131" t="s">
        <v>56</v>
      </c>
      <c r="AJ191" s="131" t="s">
        <v>174</v>
      </c>
      <c r="AK191" s="131" t="s">
        <v>62</v>
      </c>
      <c r="AL191" s="131" t="s">
        <v>57</v>
      </c>
      <c r="AM191" s="131" t="s">
        <v>57</v>
      </c>
      <c r="AN191" s="131" t="s">
        <v>57</v>
      </c>
      <c r="AO191" s="174">
        <v>44487</v>
      </c>
      <c r="AP191" s="174">
        <v>44679</v>
      </c>
      <c r="AQ191" s="131">
        <f t="shared" si="2"/>
        <v>192</v>
      </c>
      <c r="AR191" s="131" t="s">
        <v>57</v>
      </c>
      <c r="AS191" s="131">
        <v>109</v>
      </c>
      <c r="AT191" s="131">
        <v>18</v>
      </c>
      <c r="AU191" s="131" t="str">
        <f>IF(AB191="Yes", "No", "")</f>
        <v>No</v>
      </c>
      <c r="AV191" s="51"/>
      <c r="AW191" s="51"/>
      <c r="AX191" s="51"/>
    </row>
    <row r="192" spans="1:50">
      <c r="A192" s="131">
        <v>191</v>
      </c>
      <c r="B192" s="131" t="s">
        <v>2611</v>
      </c>
      <c r="C192" s="131" t="s">
        <v>1382</v>
      </c>
      <c r="D192" s="131">
        <v>2022</v>
      </c>
      <c r="E192" s="131" t="s">
        <v>121</v>
      </c>
      <c r="F192" s="139" t="s">
        <v>3374</v>
      </c>
      <c r="G192" s="131" t="s">
        <v>3375</v>
      </c>
      <c r="H192" s="139" t="s">
        <v>3376</v>
      </c>
      <c r="I192" s="131" t="s">
        <v>935</v>
      </c>
      <c r="J192" s="131">
        <v>19</v>
      </c>
      <c r="K192" s="131" t="s">
        <v>62</v>
      </c>
      <c r="L192" s="131" t="s">
        <v>62</v>
      </c>
      <c r="M192" s="131" t="s">
        <v>62</v>
      </c>
      <c r="N192" s="131" t="s">
        <v>62</v>
      </c>
      <c r="O192" s="131" t="s">
        <v>57</v>
      </c>
      <c r="P192" s="131" t="s">
        <v>57</v>
      </c>
      <c r="Q192" s="131" t="s">
        <v>57</v>
      </c>
      <c r="R192" s="131" t="s">
        <v>57</v>
      </c>
      <c r="S192" s="131" t="s">
        <v>56</v>
      </c>
      <c r="T192" s="131" t="s">
        <v>3377</v>
      </c>
      <c r="U192" s="131" t="s">
        <v>56</v>
      </c>
      <c r="V192" s="131" t="s">
        <v>3378</v>
      </c>
      <c r="W192" s="131" t="s">
        <v>62</v>
      </c>
      <c r="X192" s="131" t="s">
        <v>57</v>
      </c>
      <c r="Y192" s="131" t="s">
        <v>2385</v>
      </c>
      <c r="Z192" s="131" t="s">
        <v>3379</v>
      </c>
      <c r="AA192" s="131" t="s">
        <v>56</v>
      </c>
      <c r="AB192" s="131" t="s">
        <v>56</v>
      </c>
      <c r="AC192" s="131" t="s">
        <v>56</v>
      </c>
      <c r="AD192" s="131" t="s">
        <v>2373</v>
      </c>
      <c r="AE192" s="131" t="s">
        <v>1738</v>
      </c>
      <c r="AG192" s="131" t="s">
        <v>56</v>
      </c>
      <c r="AH192" s="131">
        <v>24</v>
      </c>
      <c r="AI192" s="131" t="s">
        <v>62</v>
      </c>
      <c r="AJ192" s="131" t="s">
        <v>2385</v>
      </c>
      <c r="AK192" s="131" t="s">
        <v>62</v>
      </c>
      <c r="AL192" s="131" t="s">
        <v>57</v>
      </c>
      <c r="AM192" s="131" t="s">
        <v>57</v>
      </c>
      <c r="AN192" s="131" t="s">
        <v>57</v>
      </c>
      <c r="AO192" s="174">
        <v>44338</v>
      </c>
      <c r="AP192" s="174">
        <v>44657</v>
      </c>
      <c r="AQ192" s="131">
        <f t="shared" si="2"/>
        <v>319</v>
      </c>
      <c r="AR192" s="131" t="s">
        <v>57</v>
      </c>
      <c r="AS192" s="131">
        <v>12</v>
      </c>
      <c r="AT192" s="131">
        <v>12</v>
      </c>
      <c r="AU192" s="131" t="str">
        <f>IF(AB192="Yes", "No", "")</f>
        <v>No</v>
      </c>
      <c r="AV192" s="51"/>
      <c r="AW192" s="51"/>
      <c r="AX192" s="51"/>
    </row>
    <row r="193" spans="1:50">
      <c r="A193" s="131">
        <v>192</v>
      </c>
      <c r="B193" s="131" t="s">
        <v>2611</v>
      </c>
      <c r="C193" s="131" t="s">
        <v>1382</v>
      </c>
      <c r="D193" s="131">
        <v>2022</v>
      </c>
      <c r="E193" s="131" t="s">
        <v>121</v>
      </c>
      <c r="F193" s="139" t="s">
        <v>3380</v>
      </c>
      <c r="G193" s="134" t="s">
        <v>3381</v>
      </c>
      <c r="H193" s="139" t="s">
        <v>3382</v>
      </c>
      <c r="I193" s="131" t="s">
        <v>975</v>
      </c>
      <c r="J193" s="131">
        <v>22</v>
      </c>
      <c r="K193" s="131" t="s">
        <v>62</v>
      </c>
      <c r="L193" s="131" t="s">
        <v>62</v>
      </c>
      <c r="M193" s="131" t="s">
        <v>2385</v>
      </c>
      <c r="N193" s="131" t="s">
        <v>2385</v>
      </c>
      <c r="O193" s="131" t="s">
        <v>57</v>
      </c>
      <c r="P193" s="131" t="s">
        <v>57</v>
      </c>
      <c r="Q193" s="131" t="s">
        <v>57</v>
      </c>
      <c r="R193" s="131" t="s">
        <v>57</v>
      </c>
      <c r="S193" s="131" t="s">
        <v>2385</v>
      </c>
      <c r="T193" s="131" t="s">
        <v>57</v>
      </c>
      <c r="U193" s="131" t="s">
        <v>2385</v>
      </c>
      <c r="V193" s="131" t="s">
        <v>57</v>
      </c>
      <c r="W193" s="131" t="s">
        <v>2385</v>
      </c>
      <c r="X193" s="131" t="s">
        <v>57</v>
      </c>
      <c r="Y193" s="131" t="s">
        <v>2385</v>
      </c>
      <c r="Z193" s="131" t="s">
        <v>3383</v>
      </c>
      <c r="AA193" s="131" t="s">
        <v>57</v>
      </c>
      <c r="AB193" s="131" t="s">
        <v>2385</v>
      </c>
      <c r="AC193" s="131" t="s">
        <v>57</v>
      </c>
      <c r="AD193" s="131" t="s">
        <v>2385</v>
      </c>
      <c r="AE193" s="131" t="s">
        <v>57</v>
      </c>
      <c r="AG193" s="131" t="s">
        <v>57</v>
      </c>
      <c r="AH193" s="131" t="s">
        <v>57</v>
      </c>
      <c r="AI193" s="131" t="s">
        <v>2385</v>
      </c>
      <c r="AJ193" s="131" t="s">
        <v>2385</v>
      </c>
      <c r="AK193" s="131" t="s">
        <v>2385</v>
      </c>
      <c r="AL193" s="131" t="s">
        <v>57</v>
      </c>
      <c r="AM193" s="131" t="s">
        <v>57</v>
      </c>
      <c r="AN193" s="131" t="s">
        <v>57</v>
      </c>
      <c r="AO193" s="174">
        <v>44534</v>
      </c>
      <c r="AP193" s="174" t="s">
        <v>3340</v>
      </c>
      <c r="AQ193" s="131" t="s">
        <v>57</v>
      </c>
      <c r="AR193" s="131" t="s">
        <v>57</v>
      </c>
      <c r="AS193" s="131" t="s">
        <v>57</v>
      </c>
      <c r="AT193" s="131" t="s">
        <v>57</v>
      </c>
      <c r="AV193" s="51"/>
      <c r="AW193" s="51"/>
      <c r="AX193" s="51"/>
    </row>
    <row r="194" spans="1:50">
      <c r="A194" s="131">
        <v>193</v>
      </c>
      <c r="B194" s="131" t="s">
        <v>2611</v>
      </c>
      <c r="C194" s="131" t="s">
        <v>1382</v>
      </c>
      <c r="D194" s="131">
        <v>2022</v>
      </c>
      <c r="E194" s="131" t="s">
        <v>121</v>
      </c>
      <c r="F194" s="139" t="s">
        <v>3384</v>
      </c>
      <c r="G194" s="131" t="s">
        <v>3385</v>
      </c>
      <c r="H194" s="139" t="s">
        <v>3386</v>
      </c>
      <c r="I194" s="131" t="s">
        <v>975</v>
      </c>
      <c r="J194" s="131">
        <v>22</v>
      </c>
      <c r="K194" s="131" t="s">
        <v>62</v>
      </c>
      <c r="L194" s="131" t="s">
        <v>62</v>
      </c>
      <c r="M194" s="131" t="s">
        <v>2385</v>
      </c>
      <c r="N194" s="131" t="s">
        <v>2385</v>
      </c>
      <c r="O194" s="131" t="s">
        <v>57</v>
      </c>
      <c r="P194" s="131" t="s">
        <v>57</v>
      </c>
      <c r="Q194" s="131" t="s">
        <v>57</v>
      </c>
      <c r="R194" s="131" t="s">
        <v>57</v>
      </c>
      <c r="S194" s="131" t="s">
        <v>2385</v>
      </c>
      <c r="T194" s="131" t="s">
        <v>57</v>
      </c>
      <c r="U194" s="131" t="s">
        <v>2385</v>
      </c>
      <c r="V194" s="131" t="s">
        <v>57</v>
      </c>
      <c r="W194" s="131" t="s">
        <v>2385</v>
      </c>
      <c r="X194" s="131" t="s">
        <v>57</v>
      </c>
      <c r="Y194" s="131" t="s">
        <v>2385</v>
      </c>
      <c r="Z194" s="131" t="s">
        <v>3387</v>
      </c>
      <c r="AA194" s="131" t="s">
        <v>57</v>
      </c>
      <c r="AB194" s="131" t="s">
        <v>2385</v>
      </c>
      <c r="AC194" s="131" t="s">
        <v>57</v>
      </c>
      <c r="AD194" s="131" t="s">
        <v>2385</v>
      </c>
      <c r="AE194" s="131" t="s">
        <v>57</v>
      </c>
      <c r="AG194" s="131" t="s">
        <v>57</v>
      </c>
      <c r="AH194" s="131" t="s">
        <v>57</v>
      </c>
      <c r="AI194" s="131" t="s">
        <v>2385</v>
      </c>
      <c r="AJ194" s="131" t="s">
        <v>2385</v>
      </c>
      <c r="AK194" s="131" t="s">
        <v>2385</v>
      </c>
      <c r="AL194" s="131" t="s">
        <v>57</v>
      </c>
      <c r="AM194" s="131" t="s">
        <v>57</v>
      </c>
      <c r="AN194" s="131" t="s">
        <v>57</v>
      </c>
      <c r="AO194" s="174">
        <v>44534</v>
      </c>
      <c r="AP194" s="174" t="s">
        <v>3388</v>
      </c>
      <c r="AQ194" s="131" t="s">
        <v>57</v>
      </c>
      <c r="AR194" s="131" t="s">
        <v>57</v>
      </c>
      <c r="AS194" s="131" t="s">
        <v>57</v>
      </c>
      <c r="AT194" s="131" t="s">
        <v>57</v>
      </c>
      <c r="AV194" s="51"/>
      <c r="AW194" s="51"/>
      <c r="AX194" s="51"/>
    </row>
    <row r="195" spans="1:50">
      <c r="A195" s="131">
        <v>194</v>
      </c>
      <c r="B195" s="131" t="s">
        <v>2611</v>
      </c>
      <c r="C195" s="131" t="s">
        <v>1382</v>
      </c>
      <c r="D195" s="131">
        <v>2022</v>
      </c>
      <c r="E195" s="131" t="s">
        <v>121</v>
      </c>
      <c r="F195" s="139" t="s">
        <v>1773</v>
      </c>
      <c r="G195" s="131" t="s">
        <v>3389</v>
      </c>
      <c r="H195" s="139" t="s">
        <v>3390</v>
      </c>
      <c r="I195" s="131" t="s">
        <v>935</v>
      </c>
      <c r="J195" s="131">
        <v>22</v>
      </c>
      <c r="K195" s="131" t="s">
        <v>62</v>
      </c>
      <c r="L195" s="131" t="s">
        <v>62</v>
      </c>
      <c r="M195" s="131" t="s">
        <v>62</v>
      </c>
      <c r="N195" s="131" t="s">
        <v>62</v>
      </c>
      <c r="O195" s="131" t="s">
        <v>57</v>
      </c>
      <c r="P195" s="131" t="s">
        <v>57</v>
      </c>
      <c r="Q195" s="131" t="s">
        <v>57</v>
      </c>
      <c r="R195" s="131" t="s">
        <v>57</v>
      </c>
      <c r="S195" s="131" t="s">
        <v>62</v>
      </c>
      <c r="T195" s="131" t="s">
        <v>57</v>
      </c>
      <c r="U195" s="131" t="s">
        <v>62</v>
      </c>
      <c r="V195" s="131" t="s">
        <v>57</v>
      </c>
      <c r="W195" s="131" t="s">
        <v>56</v>
      </c>
      <c r="X195" s="131" t="s">
        <v>3391</v>
      </c>
      <c r="Y195" s="131" t="s">
        <v>62</v>
      </c>
      <c r="Z195" s="136" t="s">
        <v>1776</v>
      </c>
      <c r="AA195" s="131" t="s">
        <v>3227</v>
      </c>
      <c r="AB195" s="131" t="s">
        <v>62</v>
      </c>
      <c r="AC195" s="131" t="s">
        <v>57</v>
      </c>
      <c r="AD195" s="131" t="s">
        <v>2385</v>
      </c>
      <c r="AE195" s="131" t="s">
        <v>57</v>
      </c>
      <c r="AG195" s="131" t="s">
        <v>57</v>
      </c>
      <c r="AH195" s="131" t="s">
        <v>57</v>
      </c>
      <c r="AI195" s="131" t="s">
        <v>62</v>
      </c>
      <c r="AJ195" s="131" t="s">
        <v>2385</v>
      </c>
      <c r="AK195" s="131" t="s">
        <v>62</v>
      </c>
      <c r="AL195" s="131" t="s">
        <v>57</v>
      </c>
      <c r="AM195" s="131" t="s">
        <v>57</v>
      </c>
      <c r="AN195" s="131" t="s">
        <v>57</v>
      </c>
      <c r="AO195" s="174">
        <v>44384</v>
      </c>
      <c r="AP195" s="174">
        <v>44650</v>
      </c>
      <c r="AQ195" s="131">
        <f>AP195-AO195</f>
        <v>266</v>
      </c>
      <c r="AR195" s="131" t="s">
        <v>57</v>
      </c>
      <c r="AS195" s="131" t="s">
        <v>57</v>
      </c>
      <c r="AT195" s="131" t="s">
        <v>57</v>
      </c>
      <c r="AU195" s="131" t="s">
        <v>62</v>
      </c>
      <c r="AV195" s="51"/>
      <c r="AW195" s="51"/>
      <c r="AX195" s="51"/>
    </row>
    <row r="196" spans="1:50">
      <c r="A196" s="131">
        <v>195</v>
      </c>
      <c r="B196" s="131" t="s">
        <v>2611</v>
      </c>
      <c r="C196" s="131" t="s">
        <v>1382</v>
      </c>
      <c r="D196" s="131">
        <v>2022</v>
      </c>
      <c r="E196" s="131" t="s">
        <v>121</v>
      </c>
      <c r="F196" s="139" t="s">
        <v>94</v>
      </c>
      <c r="G196" s="131" t="s">
        <v>3392</v>
      </c>
      <c r="H196" s="139" t="s">
        <v>3393</v>
      </c>
      <c r="I196" s="131" t="s">
        <v>935</v>
      </c>
      <c r="J196" s="131">
        <v>13</v>
      </c>
      <c r="K196" s="131" t="s">
        <v>62</v>
      </c>
      <c r="L196" s="131" t="s">
        <v>62</v>
      </c>
      <c r="M196" s="131" t="s">
        <v>62</v>
      </c>
      <c r="N196" s="131" t="s">
        <v>56</v>
      </c>
      <c r="O196" s="131">
        <v>1</v>
      </c>
      <c r="P196" s="131" t="s">
        <v>438</v>
      </c>
      <c r="Q196" s="131" t="s">
        <v>3394</v>
      </c>
      <c r="R196" s="131" t="s">
        <v>3395</v>
      </c>
      <c r="S196" s="131" t="s">
        <v>56</v>
      </c>
      <c r="T196" s="131" t="s">
        <v>3396</v>
      </c>
      <c r="U196" s="131" t="s">
        <v>62</v>
      </c>
      <c r="V196" s="131" t="s">
        <v>57</v>
      </c>
      <c r="W196" s="131" t="s">
        <v>62</v>
      </c>
      <c r="X196" s="131" t="s">
        <v>57</v>
      </c>
      <c r="Y196" s="131" t="s">
        <v>2385</v>
      </c>
      <c r="Z196" s="131" t="s">
        <v>2064</v>
      </c>
      <c r="AA196" s="131" t="s">
        <v>3227</v>
      </c>
      <c r="AB196" s="131" t="s">
        <v>62</v>
      </c>
      <c r="AC196" s="131" t="s">
        <v>57</v>
      </c>
      <c r="AD196" s="131" t="s">
        <v>2385</v>
      </c>
      <c r="AE196" s="131" t="s">
        <v>57</v>
      </c>
      <c r="AG196" s="131" t="s">
        <v>56</v>
      </c>
      <c r="AH196" s="131">
        <v>141</v>
      </c>
      <c r="AI196" s="131" t="s">
        <v>62</v>
      </c>
      <c r="AJ196" s="131" t="s">
        <v>2385</v>
      </c>
      <c r="AK196" s="131" t="s">
        <v>62</v>
      </c>
      <c r="AL196" s="131" t="s">
        <v>57</v>
      </c>
      <c r="AM196" s="131" t="s">
        <v>57</v>
      </c>
      <c r="AN196" s="131" t="s">
        <v>57</v>
      </c>
      <c r="AO196" s="174">
        <v>44340</v>
      </c>
      <c r="AP196" s="174">
        <v>44656</v>
      </c>
      <c r="AQ196" s="131">
        <f>AP196-AO196</f>
        <v>316</v>
      </c>
      <c r="AR196" s="131" t="s">
        <v>57</v>
      </c>
      <c r="AS196" s="131" t="s">
        <v>3227</v>
      </c>
      <c r="AT196" s="131" t="s">
        <v>3227</v>
      </c>
      <c r="AU196" s="131" t="s">
        <v>62</v>
      </c>
      <c r="AV196" s="51"/>
      <c r="AW196" s="51"/>
      <c r="AX196" s="51"/>
    </row>
    <row r="197" spans="1:50">
      <c r="A197" s="131">
        <v>196</v>
      </c>
      <c r="B197" s="131" t="s">
        <v>2611</v>
      </c>
      <c r="C197" s="131" t="s">
        <v>1382</v>
      </c>
      <c r="D197" s="131">
        <v>2022</v>
      </c>
      <c r="E197" s="131" t="s">
        <v>121</v>
      </c>
      <c r="G197" s="131" t="s">
        <v>3397</v>
      </c>
      <c r="H197" s="139" t="s">
        <v>3398</v>
      </c>
      <c r="I197" s="131" t="s">
        <v>4424</v>
      </c>
      <c r="J197" s="131">
        <v>25</v>
      </c>
      <c r="K197" s="131" t="s">
        <v>62</v>
      </c>
      <c r="L197" s="131" t="s">
        <v>62</v>
      </c>
      <c r="M197" s="131" t="s">
        <v>2385</v>
      </c>
      <c r="N197" s="131" t="s">
        <v>2385</v>
      </c>
      <c r="O197" s="131" t="s">
        <v>57</v>
      </c>
      <c r="P197" s="131" t="s">
        <v>57</v>
      </c>
      <c r="Q197" s="131" t="s">
        <v>57</v>
      </c>
      <c r="R197" s="131" t="s">
        <v>57</v>
      </c>
      <c r="S197" s="131" t="s">
        <v>2385</v>
      </c>
      <c r="T197" s="131" t="s">
        <v>57</v>
      </c>
      <c r="U197" s="131" t="s">
        <v>2385</v>
      </c>
      <c r="V197" s="131" t="s">
        <v>57</v>
      </c>
      <c r="W197" s="131" t="s">
        <v>2385</v>
      </c>
      <c r="X197" s="131" t="s">
        <v>57</v>
      </c>
      <c r="Y197" s="131" t="s">
        <v>2385</v>
      </c>
      <c r="Z197" s="131" t="s">
        <v>57</v>
      </c>
      <c r="AA197" s="131" t="s">
        <v>57</v>
      </c>
      <c r="AB197" s="131" t="s">
        <v>2385</v>
      </c>
      <c r="AC197" s="131" t="s">
        <v>57</v>
      </c>
      <c r="AD197" s="131" t="s">
        <v>2385</v>
      </c>
      <c r="AE197" s="131" t="s">
        <v>57</v>
      </c>
      <c r="AG197" s="131" t="s">
        <v>57</v>
      </c>
      <c r="AH197" s="131" t="s">
        <v>57</v>
      </c>
      <c r="AI197" s="131" t="s">
        <v>2385</v>
      </c>
      <c r="AJ197" s="131" t="s">
        <v>2385</v>
      </c>
      <c r="AK197" s="131" t="s">
        <v>2385</v>
      </c>
      <c r="AL197" s="131" t="s">
        <v>57</v>
      </c>
      <c r="AM197" s="131" t="s">
        <v>57</v>
      </c>
      <c r="AN197" s="131" t="s">
        <v>57</v>
      </c>
      <c r="AO197" s="174" t="s">
        <v>57</v>
      </c>
      <c r="AP197" s="174" t="s">
        <v>57</v>
      </c>
      <c r="AQ197" s="131" t="s">
        <v>57</v>
      </c>
      <c r="AR197" s="131" t="s">
        <v>57</v>
      </c>
      <c r="AS197" s="131" t="s">
        <v>57</v>
      </c>
      <c r="AT197" s="131" t="s">
        <v>57</v>
      </c>
      <c r="AV197" s="51"/>
      <c r="AW197" s="51"/>
      <c r="AX197" s="51"/>
    </row>
    <row r="198" spans="1:50">
      <c r="A198" s="131">
        <v>197</v>
      </c>
      <c r="B198" s="131" t="s">
        <v>2611</v>
      </c>
      <c r="C198" s="131" t="s">
        <v>1382</v>
      </c>
      <c r="D198" s="131">
        <v>2022</v>
      </c>
      <c r="E198" s="131" t="s">
        <v>121</v>
      </c>
      <c r="G198" s="131" t="s">
        <v>3399</v>
      </c>
      <c r="H198" s="139" t="s">
        <v>3400</v>
      </c>
      <c r="I198" s="131" t="s">
        <v>2597</v>
      </c>
      <c r="J198" s="131">
        <v>25</v>
      </c>
      <c r="K198" s="131" t="s">
        <v>62</v>
      </c>
      <c r="L198" s="131" t="s">
        <v>62</v>
      </c>
      <c r="M198" s="131" t="s">
        <v>2385</v>
      </c>
      <c r="N198" s="131" t="s">
        <v>2385</v>
      </c>
      <c r="O198" s="131" t="s">
        <v>57</v>
      </c>
      <c r="P198" s="131" t="s">
        <v>57</v>
      </c>
      <c r="Q198" s="131" t="s">
        <v>57</v>
      </c>
      <c r="R198" s="131" t="s">
        <v>57</v>
      </c>
      <c r="S198" s="131" t="s">
        <v>2385</v>
      </c>
      <c r="T198" s="131" t="s">
        <v>57</v>
      </c>
      <c r="U198" s="131" t="s">
        <v>2385</v>
      </c>
      <c r="V198" s="131" t="s">
        <v>57</v>
      </c>
      <c r="W198" s="131" t="s">
        <v>2385</v>
      </c>
      <c r="X198" s="131" t="s">
        <v>57</v>
      </c>
      <c r="Y198" s="131" t="s">
        <v>2385</v>
      </c>
      <c r="Z198" s="131" t="s">
        <v>57</v>
      </c>
      <c r="AA198" s="131" t="s">
        <v>57</v>
      </c>
      <c r="AB198" s="131" t="s">
        <v>2385</v>
      </c>
      <c r="AC198" s="131" t="s">
        <v>57</v>
      </c>
      <c r="AD198" s="131" t="s">
        <v>2385</v>
      </c>
      <c r="AE198" s="131" t="s">
        <v>57</v>
      </c>
      <c r="AG198" s="131" t="s">
        <v>57</v>
      </c>
      <c r="AH198" s="131" t="s">
        <v>57</v>
      </c>
      <c r="AI198" s="131" t="s">
        <v>2385</v>
      </c>
      <c r="AJ198" s="131" t="s">
        <v>2385</v>
      </c>
      <c r="AK198" s="131" t="s">
        <v>2385</v>
      </c>
      <c r="AL198" s="131" t="s">
        <v>57</v>
      </c>
      <c r="AM198" s="131" t="s">
        <v>57</v>
      </c>
      <c r="AN198" s="131" t="s">
        <v>57</v>
      </c>
      <c r="AO198" s="174" t="s">
        <v>57</v>
      </c>
      <c r="AP198" s="174" t="s">
        <v>57</v>
      </c>
      <c r="AQ198" s="131" t="s">
        <v>57</v>
      </c>
      <c r="AR198" s="131" t="s">
        <v>57</v>
      </c>
      <c r="AS198" s="131" t="s">
        <v>57</v>
      </c>
      <c r="AT198" s="131" t="s">
        <v>57</v>
      </c>
      <c r="AV198" s="51"/>
      <c r="AW198" s="51"/>
      <c r="AX198" s="51"/>
    </row>
    <row r="199" spans="1:50">
      <c r="A199" s="131">
        <v>198</v>
      </c>
      <c r="B199" s="131" t="s">
        <v>2611</v>
      </c>
      <c r="C199" s="131" t="s">
        <v>1382</v>
      </c>
      <c r="D199" s="131">
        <v>2022</v>
      </c>
      <c r="E199" s="131" t="s">
        <v>3401</v>
      </c>
      <c r="F199" s="139" t="s">
        <v>3402</v>
      </c>
      <c r="G199" s="131" t="s">
        <v>3403</v>
      </c>
      <c r="H199" s="139" t="s">
        <v>3404</v>
      </c>
      <c r="I199" s="131" t="s">
        <v>935</v>
      </c>
      <c r="J199" s="131">
        <v>3</v>
      </c>
      <c r="K199" s="131" t="s">
        <v>62</v>
      </c>
      <c r="L199" s="131" t="s">
        <v>62</v>
      </c>
      <c r="M199" s="131" t="s">
        <v>62</v>
      </c>
      <c r="N199" s="131" t="s">
        <v>56</v>
      </c>
      <c r="O199" s="131">
        <v>2</v>
      </c>
      <c r="P199" s="131" t="s">
        <v>2699</v>
      </c>
      <c r="Q199" s="131" t="s">
        <v>3405</v>
      </c>
      <c r="R199" s="131" t="s">
        <v>3406</v>
      </c>
      <c r="S199" s="131" t="s">
        <v>56</v>
      </c>
      <c r="T199" s="131" t="s">
        <v>3407</v>
      </c>
      <c r="U199" s="131" t="s">
        <v>56</v>
      </c>
      <c r="V199" s="131" t="s">
        <v>3408</v>
      </c>
      <c r="W199" s="131" t="s">
        <v>62</v>
      </c>
      <c r="X199" s="131" t="s">
        <v>57</v>
      </c>
      <c r="Y199" s="131" t="s">
        <v>2385</v>
      </c>
      <c r="Z199" s="131" t="s">
        <v>3409</v>
      </c>
      <c r="AA199" s="131" t="s">
        <v>3227</v>
      </c>
      <c r="AB199" s="131" t="s">
        <v>62</v>
      </c>
      <c r="AC199" s="131" t="s">
        <v>57</v>
      </c>
      <c r="AD199" s="131" t="s">
        <v>2385</v>
      </c>
      <c r="AE199" s="131" t="s">
        <v>57</v>
      </c>
      <c r="AG199" s="131" t="s">
        <v>56</v>
      </c>
      <c r="AH199" s="131">
        <v>16</v>
      </c>
      <c r="AI199" s="131" t="s">
        <v>62</v>
      </c>
      <c r="AJ199" s="131" t="s">
        <v>2385</v>
      </c>
      <c r="AK199" s="131" t="s">
        <v>62</v>
      </c>
      <c r="AL199" s="131" t="s">
        <v>57</v>
      </c>
      <c r="AM199" s="131" t="s">
        <v>57</v>
      </c>
      <c r="AN199" s="131" t="s">
        <v>57</v>
      </c>
      <c r="AO199" s="174">
        <v>44427</v>
      </c>
      <c r="AP199" s="174">
        <v>44694</v>
      </c>
      <c r="AQ199" s="131">
        <f>AP199-AO199</f>
        <v>267</v>
      </c>
      <c r="AR199" s="131" t="s">
        <v>57</v>
      </c>
      <c r="AS199" s="131">
        <v>1</v>
      </c>
      <c r="AT199" s="131">
        <v>15</v>
      </c>
      <c r="AU199" s="131" t="s">
        <v>62</v>
      </c>
      <c r="AV199" s="51"/>
      <c r="AW199" s="51"/>
      <c r="AX199" s="51"/>
    </row>
    <row r="200" spans="1:50">
      <c r="A200" s="131">
        <v>199</v>
      </c>
      <c r="B200" s="131" t="s">
        <v>2611</v>
      </c>
      <c r="C200" s="131" t="s">
        <v>1382</v>
      </c>
      <c r="D200" s="131">
        <v>2022</v>
      </c>
      <c r="E200" s="131" t="s">
        <v>3401</v>
      </c>
      <c r="F200" s="139" t="s">
        <v>2138</v>
      </c>
      <c r="G200" s="131" t="s">
        <v>3411</v>
      </c>
      <c r="H200" s="139" t="s">
        <v>3412</v>
      </c>
      <c r="I200" s="131" t="s">
        <v>4421</v>
      </c>
      <c r="J200" s="131">
        <v>6</v>
      </c>
      <c r="K200" s="131" t="s">
        <v>62</v>
      </c>
      <c r="L200" s="131" t="s">
        <v>62</v>
      </c>
      <c r="M200" s="131" t="s">
        <v>2385</v>
      </c>
      <c r="N200" s="131" t="s">
        <v>2385</v>
      </c>
      <c r="O200" s="131" t="s">
        <v>57</v>
      </c>
      <c r="P200" s="131" t="s">
        <v>57</v>
      </c>
      <c r="Q200" s="131" t="s">
        <v>57</v>
      </c>
      <c r="R200" s="131" t="s">
        <v>57</v>
      </c>
      <c r="S200" s="131" t="s">
        <v>2385</v>
      </c>
      <c r="T200" s="131" t="s">
        <v>57</v>
      </c>
      <c r="U200" s="131" t="s">
        <v>2385</v>
      </c>
      <c r="V200" s="131" t="s">
        <v>57</v>
      </c>
      <c r="W200" s="131" t="s">
        <v>2385</v>
      </c>
      <c r="X200" s="131" t="s">
        <v>57</v>
      </c>
      <c r="Y200" s="131" t="s">
        <v>2385</v>
      </c>
      <c r="Z200" s="131" t="s">
        <v>1786</v>
      </c>
      <c r="AA200" s="131" t="s">
        <v>57</v>
      </c>
      <c r="AB200" s="131" t="s">
        <v>2385</v>
      </c>
      <c r="AC200" s="131" t="s">
        <v>57</v>
      </c>
      <c r="AD200" s="131" t="s">
        <v>2385</v>
      </c>
      <c r="AE200" s="131" t="s">
        <v>57</v>
      </c>
      <c r="AG200" s="131" t="s">
        <v>57</v>
      </c>
      <c r="AH200" s="131" t="s">
        <v>57</v>
      </c>
      <c r="AI200" s="131" t="s">
        <v>2385</v>
      </c>
      <c r="AJ200" s="131" t="s">
        <v>2385</v>
      </c>
      <c r="AK200" s="131" t="s">
        <v>2385</v>
      </c>
      <c r="AL200" s="131" t="s">
        <v>57</v>
      </c>
      <c r="AM200" s="131" t="s">
        <v>57</v>
      </c>
      <c r="AN200" s="131" t="s">
        <v>57</v>
      </c>
      <c r="AO200" s="174">
        <v>44543</v>
      </c>
      <c r="AP200" s="174">
        <v>44745</v>
      </c>
      <c r="AQ200" s="131">
        <f>AP200-AO200</f>
        <v>202</v>
      </c>
      <c r="AR200" s="131" t="s">
        <v>57</v>
      </c>
      <c r="AS200" s="131" t="s">
        <v>57</v>
      </c>
      <c r="AT200" s="131" t="s">
        <v>57</v>
      </c>
      <c r="AV200" s="51"/>
      <c r="AW200" s="51"/>
      <c r="AX200" s="51"/>
    </row>
    <row r="201" spans="1:50">
      <c r="A201" s="131">
        <v>200</v>
      </c>
      <c r="B201" s="131" t="s">
        <v>2611</v>
      </c>
      <c r="C201" s="131" t="s">
        <v>1382</v>
      </c>
      <c r="D201" s="131">
        <v>2022</v>
      </c>
      <c r="E201" s="131" t="s">
        <v>3401</v>
      </c>
      <c r="F201" s="139" t="s">
        <v>3413</v>
      </c>
      <c r="G201" s="131" t="s">
        <v>3414</v>
      </c>
      <c r="H201" s="139" t="s">
        <v>3415</v>
      </c>
      <c r="I201" s="131" t="s">
        <v>975</v>
      </c>
      <c r="J201" s="131">
        <v>6</v>
      </c>
      <c r="K201" s="131" t="s">
        <v>62</v>
      </c>
      <c r="L201" s="131" t="s">
        <v>62</v>
      </c>
      <c r="M201" s="131" t="s">
        <v>2385</v>
      </c>
      <c r="N201" s="131" t="s">
        <v>2385</v>
      </c>
      <c r="O201" s="131" t="s">
        <v>57</v>
      </c>
      <c r="P201" s="131" t="s">
        <v>57</v>
      </c>
      <c r="Q201" s="131" t="s">
        <v>57</v>
      </c>
      <c r="R201" s="131" t="s">
        <v>57</v>
      </c>
      <c r="S201" s="131" t="s">
        <v>2385</v>
      </c>
      <c r="T201" s="131" t="s">
        <v>57</v>
      </c>
      <c r="U201" s="131" t="s">
        <v>2385</v>
      </c>
      <c r="V201" s="131" t="s">
        <v>57</v>
      </c>
      <c r="W201" s="131" t="s">
        <v>2385</v>
      </c>
      <c r="X201" s="131" t="s">
        <v>57</v>
      </c>
      <c r="Y201" s="131" t="s">
        <v>2385</v>
      </c>
      <c r="Z201" s="131" t="s">
        <v>3416</v>
      </c>
      <c r="AA201" s="131" t="s">
        <v>57</v>
      </c>
      <c r="AB201" s="131" t="s">
        <v>2385</v>
      </c>
      <c r="AC201" s="131" t="s">
        <v>57</v>
      </c>
      <c r="AD201" s="131" t="s">
        <v>2385</v>
      </c>
      <c r="AE201" s="131" t="s">
        <v>57</v>
      </c>
      <c r="AG201" s="131" t="s">
        <v>57</v>
      </c>
      <c r="AH201" s="131" t="s">
        <v>57</v>
      </c>
      <c r="AI201" s="131" t="s">
        <v>2385</v>
      </c>
      <c r="AJ201" s="131" t="s">
        <v>2385</v>
      </c>
      <c r="AK201" s="131" t="s">
        <v>2385</v>
      </c>
      <c r="AL201" s="131" t="s">
        <v>57</v>
      </c>
      <c r="AM201" s="131" t="s">
        <v>57</v>
      </c>
      <c r="AN201" s="131" t="s">
        <v>57</v>
      </c>
      <c r="AO201" s="174">
        <v>44406</v>
      </c>
      <c r="AP201" s="174" t="s">
        <v>3417</v>
      </c>
      <c r="AQ201" s="131" t="s">
        <v>57</v>
      </c>
      <c r="AR201" s="131" t="s">
        <v>57</v>
      </c>
      <c r="AS201" s="131" t="s">
        <v>57</v>
      </c>
      <c r="AT201" s="131" t="s">
        <v>57</v>
      </c>
      <c r="AV201" s="51"/>
      <c r="AW201" s="51"/>
      <c r="AX201" s="51"/>
    </row>
    <row r="202" spans="1:50">
      <c r="A202" s="131">
        <v>201</v>
      </c>
      <c r="B202" s="131" t="s">
        <v>2611</v>
      </c>
      <c r="C202" s="131" t="s">
        <v>1382</v>
      </c>
      <c r="D202" s="131">
        <v>2022</v>
      </c>
      <c r="E202" s="131" t="s">
        <v>3401</v>
      </c>
      <c r="F202" s="139" t="s">
        <v>3418</v>
      </c>
      <c r="G202" s="131" t="s">
        <v>3419</v>
      </c>
      <c r="H202" s="139" t="s">
        <v>3420</v>
      </c>
      <c r="I202" s="131" t="s">
        <v>929</v>
      </c>
      <c r="J202" s="131">
        <v>6</v>
      </c>
      <c r="K202" s="131" t="s">
        <v>62</v>
      </c>
      <c r="L202" s="131" t="s">
        <v>62</v>
      </c>
      <c r="M202" s="131" t="s">
        <v>2385</v>
      </c>
      <c r="N202" s="131" t="s">
        <v>2385</v>
      </c>
      <c r="O202" s="131" t="s">
        <v>57</v>
      </c>
      <c r="P202" s="131" t="s">
        <v>57</v>
      </c>
      <c r="Q202" s="131" t="s">
        <v>57</v>
      </c>
      <c r="R202" s="131" t="s">
        <v>57</v>
      </c>
      <c r="S202" s="131" t="s">
        <v>2385</v>
      </c>
      <c r="T202" s="131" t="s">
        <v>57</v>
      </c>
      <c r="U202" s="131" t="s">
        <v>62</v>
      </c>
      <c r="V202" s="131" t="s">
        <v>57</v>
      </c>
      <c r="W202" s="131" t="s">
        <v>62</v>
      </c>
      <c r="X202" s="131" t="s">
        <v>57</v>
      </c>
      <c r="Y202" s="131" t="s">
        <v>2385</v>
      </c>
      <c r="Z202" s="131" t="s">
        <v>3421</v>
      </c>
      <c r="AA202" s="131" t="s">
        <v>57</v>
      </c>
      <c r="AB202" s="131" t="s">
        <v>2385</v>
      </c>
      <c r="AC202" s="131" t="s">
        <v>57</v>
      </c>
      <c r="AD202" s="131" t="s">
        <v>2385</v>
      </c>
      <c r="AE202" s="131" t="s">
        <v>57</v>
      </c>
      <c r="AG202" s="131" t="s">
        <v>57</v>
      </c>
      <c r="AH202" s="131" t="s">
        <v>57</v>
      </c>
      <c r="AI202" s="131" t="s">
        <v>2385</v>
      </c>
      <c r="AJ202" s="131" t="s">
        <v>2385</v>
      </c>
      <c r="AK202" s="131" t="s">
        <v>62</v>
      </c>
      <c r="AL202" s="131" t="s">
        <v>57</v>
      </c>
      <c r="AM202" s="162" t="s">
        <v>57</v>
      </c>
      <c r="AN202" s="162" t="s">
        <v>57</v>
      </c>
      <c r="AO202" s="175">
        <v>44344</v>
      </c>
      <c r="AP202" s="175">
        <v>44748</v>
      </c>
      <c r="AQ202" s="131">
        <f>AP202-AO202</f>
        <v>404</v>
      </c>
      <c r="AR202" s="131" t="s">
        <v>57</v>
      </c>
      <c r="AS202" s="131" t="s">
        <v>57</v>
      </c>
      <c r="AT202" s="131" t="s">
        <v>57</v>
      </c>
      <c r="AV202" s="51"/>
      <c r="AW202" s="51"/>
      <c r="AX202" s="51"/>
    </row>
    <row r="203" spans="1:50">
      <c r="A203" s="131">
        <v>202</v>
      </c>
      <c r="B203" s="131" t="s">
        <v>2611</v>
      </c>
      <c r="C203" s="131" t="s">
        <v>1382</v>
      </c>
      <c r="D203" s="131">
        <v>2022</v>
      </c>
      <c r="E203" s="131" t="s">
        <v>3401</v>
      </c>
      <c r="F203" s="139" t="s">
        <v>3423</v>
      </c>
      <c r="G203" s="131" t="s">
        <v>3424</v>
      </c>
      <c r="H203" s="139" t="s">
        <v>3425</v>
      </c>
      <c r="I203" s="131" t="s">
        <v>935</v>
      </c>
      <c r="J203" s="131">
        <v>6</v>
      </c>
      <c r="K203" s="131" t="s">
        <v>62</v>
      </c>
      <c r="L203" s="131" t="s">
        <v>62</v>
      </c>
      <c r="M203" s="131" t="s">
        <v>62</v>
      </c>
      <c r="N203" s="131" t="s">
        <v>62</v>
      </c>
      <c r="O203" s="131" t="s">
        <v>57</v>
      </c>
      <c r="P203" s="131" t="s">
        <v>57</v>
      </c>
      <c r="Q203" s="131" t="s">
        <v>57</v>
      </c>
      <c r="R203" s="131" t="s">
        <v>57</v>
      </c>
      <c r="S203" s="131" t="s">
        <v>62</v>
      </c>
      <c r="T203" s="131" t="s">
        <v>57</v>
      </c>
      <c r="U203" s="131" t="s">
        <v>62</v>
      </c>
      <c r="V203" s="131" t="s">
        <v>57</v>
      </c>
      <c r="W203" s="131" t="s">
        <v>62</v>
      </c>
      <c r="X203" s="131" t="s">
        <v>57</v>
      </c>
      <c r="Y203" s="131" t="s">
        <v>2385</v>
      </c>
      <c r="Z203" s="131" t="s">
        <v>3426</v>
      </c>
      <c r="AA203" s="131" t="s">
        <v>3227</v>
      </c>
      <c r="AB203" s="131" t="s">
        <v>62</v>
      </c>
      <c r="AC203" s="131" t="s">
        <v>57</v>
      </c>
      <c r="AD203" s="131" t="s">
        <v>2385</v>
      </c>
      <c r="AE203" s="131" t="s">
        <v>57</v>
      </c>
      <c r="AG203" s="131" t="s">
        <v>56</v>
      </c>
      <c r="AH203" s="131">
        <v>17</v>
      </c>
      <c r="AI203" s="131" t="s">
        <v>62</v>
      </c>
      <c r="AJ203" s="131" t="s">
        <v>2385</v>
      </c>
      <c r="AK203" s="131" t="s">
        <v>62</v>
      </c>
      <c r="AL203" s="131" t="s">
        <v>57</v>
      </c>
      <c r="AM203" s="131" t="s">
        <v>57</v>
      </c>
      <c r="AN203" s="131" t="s">
        <v>57</v>
      </c>
      <c r="AO203" s="174">
        <v>44441</v>
      </c>
      <c r="AP203" s="174">
        <v>44705</v>
      </c>
      <c r="AQ203" s="131">
        <f>AP203-AO203</f>
        <v>264</v>
      </c>
      <c r="AR203" s="131" t="s">
        <v>57</v>
      </c>
      <c r="AS203" s="131" t="s">
        <v>3227</v>
      </c>
      <c r="AT203" s="131" t="s">
        <v>3227</v>
      </c>
      <c r="AU203" s="131" t="s">
        <v>62</v>
      </c>
      <c r="AV203" s="51"/>
      <c r="AW203" s="51"/>
      <c r="AX203" s="51"/>
    </row>
    <row r="204" spans="1:50">
      <c r="A204" s="131">
        <v>203</v>
      </c>
      <c r="B204" s="131" t="s">
        <v>2611</v>
      </c>
      <c r="C204" s="131" t="s">
        <v>1382</v>
      </c>
      <c r="D204" s="131">
        <v>2022</v>
      </c>
      <c r="E204" s="131" t="s">
        <v>3401</v>
      </c>
      <c r="F204" s="139" t="s">
        <v>3428</v>
      </c>
      <c r="G204" s="131" t="s">
        <v>3429</v>
      </c>
      <c r="H204" s="139" t="s">
        <v>3430</v>
      </c>
      <c r="I204" s="131" t="s">
        <v>935</v>
      </c>
      <c r="J204" s="131">
        <v>6</v>
      </c>
      <c r="K204" s="131" t="s">
        <v>62</v>
      </c>
      <c r="L204" s="131" t="s">
        <v>62</v>
      </c>
      <c r="M204" s="131" t="s">
        <v>62</v>
      </c>
      <c r="N204" s="131" t="s">
        <v>62</v>
      </c>
      <c r="O204" s="131" t="s">
        <v>57</v>
      </c>
      <c r="P204" s="131" t="s">
        <v>57</v>
      </c>
      <c r="Q204" s="131" t="s">
        <v>57</v>
      </c>
      <c r="R204" s="131" t="s">
        <v>57</v>
      </c>
      <c r="S204" s="131" t="s">
        <v>56</v>
      </c>
      <c r="T204" s="131" t="s">
        <v>3431</v>
      </c>
      <c r="U204" s="131" t="s">
        <v>62</v>
      </c>
      <c r="V204" s="131" t="s">
        <v>57</v>
      </c>
      <c r="W204" s="131" t="s">
        <v>56</v>
      </c>
      <c r="X204" s="131" t="s">
        <v>3432</v>
      </c>
      <c r="Y204" s="131" t="s">
        <v>62</v>
      </c>
      <c r="Z204" s="131" t="s">
        <v>3433</v>
      </c>
      <c r="AA204" s="131" t="s">
        <v>56</v>
      </c>
      <c r="AB204" s="131" t="s">
        <v>56</v>
      </c>
      <c r="AC204" s="131" t="s">
        <v>56</v>
      </c>
      <c r="AD204" s="131" t="s">
        <v>984</v>
      </c>
      <c r="AE204" s="131" t="s">
        <v>57</v>
      </c>
      <c r="AG204" s="131" t="s">
        <v>56</v>
      </c>
      <c r="AH204" s="131">
        <v>1894</v>
      </c>
      <c r="AI204" s="131" t="s">
        <v>62</v>
      </c>
      <c r="AJ204" s="131" t="s">
        <v>2385</v>
      </c>
      <c r="AK204" s="131" t="s">
        <v>62</v>
      </c>
      <c r="AL204" s="131" t="s">
        <v>57</v>
      </c>
      <c r="AM204" s="131" t="s">
        <v>57</v>
      </c>
      <c r="AN204" s="131" t="s">
        <v>57</v>
      </c>
      <c r="AO204" s="174">
        <v>44617</v>
      </c>
      <c r="AP204" s="174">
        <v>44704</v>
      </c>
      <c r="AQ204" s="131">
        <f>AP204-AO204</f>
        <v>87</v>
      </c>
      <c r="AR204" s="131" t="s">
        <v>57</v>
      </c>
      <c r="AS204" s="131">
        <v>1287</v>
      </c>
      <c r="AT204" s="131">
        <v>607</v>
      </c>
      <c r="AU204" s="131" t="str">
        <f>IF(AB204="Yes", "No", "")</f>
        <v>No</v>
      </c>
      <c r="AV204" s="51"/>
      <c r="AW204" s="51"/>
      <c r="AX204" s="51"/>
    </row>
    <row r="205" spans="1:50">
      <c r="A205" s="131">
        <v>204</v>
      </c>
      <c r="B205" s="131" t="s">
        <v>2611</v>
      </c>
      <c r="C205" s="131" t="s">
        <v>1382</v>
      </c>
      <c r="D205" s="131">
        <v>2022</v>
      </c>
      <c r="E205" s="131" t="s">
        <v>3401</v>
      </c>
      <c r="F205" s="139" t="s">
        <v>2901</v>
      </c>
      <c r="G205" s="131" t="s">
        <v>3434</v>
      </c>
      <c r="H205" s="139" t="s">
        <v>3435</v>
      </c>
      <c r="I205" s="131" t="s">
        <v>935</v>
      </c>
      <c r="J205" s="131">
        <v>9</v>
      </c>
      <c r="K205" s="131" t="s">
        <v>62</v>
      </c>
      <c r="L205" s="131" t="s">
        <v>62</v>
      </c>
      <c r="M205" s="131" t="s">
        <v>62</v>
      </c>
      <c r="N205" s="131" t="s">
        <v>62</v>
      </c>
      <c r="O205" s="131" t="s">
        <v>57</v>
      </c>
      <c r="P205" s="131" t="s">
        <v>57</v>
      </c>
      <c r="Q205" s="131" t="s">
        <v>57</v>
      </c>
      <c r="R205" s="131" t="s">
        <v>57</v>
      </c>
      <c r="S205" s="131" t="s">
        <v>62</v>
      </c>
      <c r="T205" s="131" t="s">
        <v>57</v>
      </c>
      <c r="U205" s="131" t="s">
        <v>62</v>
      </c>
      <c r="V205" s="131" t="s">
        <v>57</v>
      </c>
      <c r="W205" s="131" t="s">
        <v>62</v>
      </c>
      <c r="X205" s="131" t="s">
        <v>57</v>
      </c>
      <c r="Y205" s="131" t="s">
        <v>2385</v>
      </c>
      <c r="Z205" s="134" t="s">
        <v>3436</v>
      </c>
      <c r="AA205" s="131" t="s">
        <v>57</v>
      </c>
      <c r="AB205" s="131" t="s">
        <v>62</v>
      </c>
      <c r="AC205" s="131" t="s">
        <v>57</v>
      </c>
      <c r="AD205" s="131" t="s">
        <v>2385</v>
      </c>
      <c r="AE205" s="131" t="s">
        <v>57</v>
      </c>
      <c r="AG205" s="131" t="s">
        <v>56</v>
      </c>
      <c r="AH205" s="131">
        <v>16</v>
      </c>
      <c r="AI205" s="131" t="s">
        <v>56</v>
      </c>
      <c r="AJ205" s="131" t="s">
        <v>174</v>
      </c>
      <c r="AK205" s="131" t="s">
        <v>62</v>
      </c>
      <c r="AL205" s="131" t="s">
        <v>57</v>
      </c>
      <c r="AM205" s="131" t="s">
        <v>57</v>
      </c>
      <c r="AN205" s="131" t="s">
        <v>57</v>
      </c>
      <c r="AO205" s="174">
        <v>44252</v>
      </c>
      <c r="AP205" s="174">
        <v>44741</v>
      </c>
      <c r="AQ205" s="131">
        <f>AP205-AO205</f>
        <v>489</v>
      </c>
      <c r="AR205" s="131" t="s">
        <v>57</v>
      </c>
      <c r="AS205" s="131">
        <v>9</v>
      </c>
      <c r="AT205" s="131">
        <v>7</v>
      </c>
      <c r="AU205" s="131" t="s">
        <v>56</v>
      </c>
      <c r="AV205" s="51"/>
      <c r="AW205" s="51"/>
      <c r="AX205" s="51"/>
    </row>
    <row r="206" spans="1:50">
      <c r="A206" s="131">
        <v>205</v>
      </c>
      <c r="B206" s="131" t="s">
        <v>2611</v>
      </c>
      <c r="C206" s="131" t="s">
        <v>1382</v>
      </c>
      <c r="D206" s="131">
        <v>2022</v>
      </c>
      <c r="E206" s="131" t="s">
        <v>3401</v>
      </c>
      <c r="F206" s="139" t="s">
        <v>3437</v>
      </c>
      <c r="G206" s="131" t="s">
        <v>3438</v>
      </c>
      <c r="H206" s="139" t="s">
        <v>3439</v>
      </c>
      <c r="I206" s="131" t="s">
        <v>935</v>
      </c>
      <c r="J206" s="131">
        <v>14</v>
      </c>
      <c r="K206" s="131" t="s">
        <v>62</v>
      </c>
      <c r="L206" s="131" t="s">
        <v>62</v>
      </c>
      <c r="M206" s="131" t="s">
        <v>62</v>
      </c>
      <c r="N206" s="131" t="s">
        <v>62</v>
      </c>
      <c r="O206" s="131" t="s">
        <v>57</v>
      </c>
      <c r="P206" s="131" t="s">
        <v>57</v>
      </c>
      <c r="Q206" s="131" t="s">
        <v>57</v>
      </c>
      <c r="R206" s="131" t="s">
        <v>57</v>
      </c>
      <c r="S206" s="131" t="s">
        <v>56</v>
      </c>
      <c r="T206" s="131" t="s">
        <v>3440</v>
      </c>
      <c r="U206" s="131" t="s">
        <v>56</v>
      </c>
      <c r="V206" s="131" t="s">
        <v>3441</v>
      </c>
      <c r="W206" s="131" t="s">
        <v>62</v>
      </c>
      <c r="X206" s="131" t="s">
        <v>57</v>
      </c>
      <c r="Y206" s="131" t="s">
        <v>2385</v>
      </c>
      <c r="Z206" s="131" t="s">
        <v>3442</v>
      </c>
      <c r="AA206" s="131" t="s">
        <v>56</v>
      </c>
      <c r="AB206" s="131" t="s">
        <v>56</v>
      </c>
      <c r="AC206" s="131" t="s">
        <v>56</v>
      </c>
      <c r="AD206" s="131" t="s">
        <v>2373</v>
      </c>
      <c r="AE206" s="131" t="s">
        <v>3443</v>
      </c>
      <c r="AG206" s="131" t="s">
        <v>56</v>
      </c>
      <c r="AH206" s="131">
        <v>74</v>
      </c>
      <c r="AI206" s="131" t="s">
        <v>56</v>
      </c>
      <c r="AJ206" s="131" t="s">
        <v>4435</v>
      </c>
      <c r="AK206" s="131" t="s">
        <v>62</v>
      </c>
      <c r="AL206" s="131" t="s">
        <v>57</v>
      </c>
      <c r="AM206" s="131" t="s">
        <v>57</v>
      </c>
      <c r="AN206" s="131" t="s">
        <v>57</v>
      </c>
      <c r="AO206" s="174">
        <v>44482</v>
      </c>
      <c r="AP206" s="174">
        <v>44694</v>
      </c>
      <c r="AQ206" s="131">
        <f>AP206-AO206</f>
        <v>212</v>
      </c>
      <c r="AR206" s="131" t="s">
        <v>57</v>
      </c>
      <c r="AS206" s="131">
        <v>60</v>
      </c>
      <c r="AT206" s="131">
        <v>14</v>
      </c>
      <c r="AU206" s="131" t="str">
        <f>IF(AB206="Yes", "No", "")</f>
        <v>No</v>
      </c>
      <c r="AV206" s="51"/>
      <c r="AW206" s="51"/>
      <c r="AX206" s="51"/>
    </row>
    <row r="207" spans="1:50">
      <c r="A207" s="131">
        <v>206</v>
      </c>
      <c r="B207" s="131" t="s">
        <v>2611</v>
      </c>
      <c r="C207" s="131" t="s">
        <v>1382</v>
      </c>
      <c r="D207" s="131">
        <v>2022</v>
      </c>
      <c r="E207" s="131" t="s">
        <v>3401</v>
      </c>
      <c r="F207" s="139" t="s">
        <v>3444</v>
      </c>
      <c r="G207" s="131" t="s">
        <v>3445</v>
      </c>
      <c r="H207" s="139" t="s">
        <v>3446</v>
      </c>
      <c r="I207" s="131" t="s">
        <v>929</v>
      </c>
      <c r="J207" s="131">
        <v>15</v>
      </c>
      <c r="K207" s="131" t="s">
        <v>56</v>
      </c>
      <c r="L207" s="131" t="s">
        <v>62</v>
      </c>
      <c r="M207" s="131" t="s">
        <v>2385</v>
      </c>
      <c r="N207" s="131" t="s">
        <v>2385</v>
      </c>
      <c r="O207" s="131" t="s">
        <v>57</v>
      </c>
      <c r="P207" s="131" t="s">
        <v>57</v>
      </c>
      <c r="Q207" s="131" t="s">
        <v>57</v>
      </c>
      <c r="R207" s="131" t="s">
        <v>57</v>
      </c>
      <c r="S207" s="131" t="s">
        <v>2385</v>
      </c>
      <c r="T207" s="131" t="s">
        <v>57</v>
      </c>
      <c r="U207" s="131" t="s">
        <v>56</v>
      </c>
      <c r="V207" s="131" t="s">
        <v>3447</v>
      </c>
      <c r="W207" s="131" t="s">
        <v>62</v>
      </c>
      <c r="X207" s="131" t="s">
        <v>57</v>
      </c>
      <c r="Y207" s="131" t="s">
        <v>2385</v>
      </c>
      <c r="Z207" s="131" t="s">
        <v>3448</v>
      </c>
      <c r="AA207" s="131" t="s">
        <v>57</v>
      </c>
      <c r="AB207" s="131" t="s">
        <v>2385</v>
      </c>
      <c r="AC207" s="131" t="s">
        <v>57</v>
      </c>
      <c r="AD207" s="131" t="s">
        <v>2385</v>
      </c>
      <c r="AE207" s="131" t="s">
        <v>57</v>
      </c>
      <c r="AG207" s="131" t="s">
        <v>57</v>
      </c>
      <c r="AH207" s="131" t="s">
        <v>57</v>
      </c>
      <c r="AI207" s="131" t="s">
        <v>2385</v>
      </c>
      <c r="AJ207" s="131" t="s">
        <v>2385</v>
      </c>
      <c r="AK207" s="131" t="s">
        <v>62</v>
      </c>
      <c r="AL207" s="131" t="s">
        <v>57</v>
      </c>
      <c r="AM207" s="162" t="s">
        <v>57</v>
      </c>
      <c r="AN207" s="162" t="s">
        <v>57</v>
      </c>
      <c r="AO207" s="175">
        <v>44300</v>
      </c>
      <c r="AP207" s="175" t="s">
        <v>3340</v>
      </c>
      <c r="AQ207" s="131" t="s">
        <v>57</v>
      </c>
      <c r="AR207" s="131" t="s">
        <v>57</v>
      </c>
      <c r="AS207" s="131" t="s">
        <v>57</v>
      </c>
      <c r="AT207" s="131" t="s">
        <v>57</v>
      </c>
      <c r="AV207" s="51"/>
      <c r="AW207" s="51"/>
      <c r="AX207" s="51"/>
    </row>
    <row r="208" spans="1:50">
      <c r="A208" s="131">
        <v>207</v>
      </c>
      <c r="B208" s="131" t="s">
        <v>2611</v>
      </c>
      <c r="C208" s="131" t="s">
        <v>1382</v>
      </c>
      <c r="D208" s="131">
        <v>2022</v>
      </c>
      <c r="E208" s="131" t="s">
        <v>3401</v>
      </c>
      <c r="F208" s="139" t="s">
        <v>3449</v>
      </c>
      <c r="G208" s="131" t="s">
        <v>3450</v>
      </c>
      <c r="H208" s="139" t="s">
        <v>3451</v>
      </c>
      <c r="I208" s="131" t="s">
        <v>935</v>
      </c>
      <c r="J208" s="131">
        <v>15</v>
      </c>
      <c r="K208" s="131" t="s">
        <v>62</v>
      </c>
      <c r="L208" s="131" t="s">
        <v>62</v>
      </c>
      <c r="M208" s="131" t="s">
        <v>62</v>
      </c>
      <c r="N208" s="131" t="s">
        <v>62</v>
      </c>
      <c r="O208" s="131" t="s">
        <v>57</v>
      </c>
      <c r="P208" s="131" t="s">
        <v>57</v>
      </c>
      <c r="Q208" s="131" t="s">
        <v>57</v>
      </c>
      <c r="R208" s="131" t="s">
        <v>57</v>
      </c>
      <c r="S208" s="131" t="s">
        <v>62</v>
      </c>
      <c r="T208" s="131" t="s">
        <v>57</v>
      </c>
      <c r="U208" s="131" t="s">
        <v>62</v>
      </c>
      <c r="V208" s="131" t="s">
        <v>57</v>
      </c>
      <c r="W208" s="131" t="s">
        <v>62</v>
      </c>
      <c r="X208" s="131" t="s">
        <v>57</v>
      </c>
      <c r="Y208" s="131" t="s">
        <v>2385</v>
      </c>
      <c r="Z208" s="131" t="s">
        <v>3452</v>
      </c>
      <c r="AA208" s="131" t="s">
        <v>3227</v>
      </c>
      <c r="AB208" s="131" t="s">
        <v>62</v>
      </c>
      <c r="AC208" s="131" t="s">
        <v>57</v>
      </c>
      <c r="AD208" s="131" t="s">
        <v>2385</v>
      </c>
      <c r="AE208" s="131" t="s">
        <v>57</v>
      </c>
      <c r="AG208" s="131" t="s">
        <v>56</v>
      </c>
      <c r="AH208" s="131">
        <v>318</v>
      </c>
      <c r="AI208" s="131" t="s">
        <v>62</v>
      </c>
      <c r="AJ208" s="131" t="s">
        <v>2385</v>
      </c>
      <c r="AK208" s="131" t="s">
        <v>62</v>
      </c>
      <c r="AL208" s="131" t="s">
        <v>57</v>
      </c>
      <c r="AM208" s="131" t="s">
        <v>57</v>
      </c>
      <c r="AN208" s="131" t="s">
        <v>57</v>
      </c>
      <c r="AO208" s="174">
        <v>44361</v>
      </c>
      <c r="AP208" s="174">
        <v>44695</v>
      </c>
      <c r="AQ208" s="131">
        <f>AP208-AO208</f>
        <v>334</v>
      </c>
      <c r="AR208" s="131" t="s">
        <v>57</v>
      </c>
      <c r="AS208" s="131" t="s">
        <v>3227</v>
      </c>
      <c r="AT208" s="131" t="s">
        <v>3227</v>
      </c>
      <c r="AU208" s="131" t="s">
        <v>62</v>
      </c>
      <c r="AV208" s="51"/>
      <c r="AW208" s="51"/>
      <c r="AX208" s="51"/>
    </row>
    <row r="209" spans="1:50">
      <c r="A209" s="131">
        <v>208</v>
      </c>
      <c r="B209" s="131" t="s">
        <v>2611</v>
      </c>
      <c r="C209" s="131" t="s">
        <v>1382</v>
      </c>
      <c r="D209" s="131">
        <v>2022</v>
      </c>
      <c r="E209" s="131" t="s">
        <v>3401</v>
      </c>
      <c r="F209" s="139" t="s">
        <v>3453</v>
      </c>
      <c r="G209" s="131" t="s">
        <v>3454</v>
      </c>
      <c r="H209" s="131" t="s">
        <v>3455</v>
      </c>
      <c r="I209" s="131" t="s">
        <v>975</v>
      </c>
      <c r="J209" s="131">
        <v>18</v>
      </c>
      <c r="K209" s="131" t="s">
        <v>62</v>
      </c>
      <c r="L209" s="131" t="s">
        <v>62</v>
      </c>
      <c r="M209" s="131" t="s">
        <v>2385</v>
      </c>
      <c r="N209" s="131" t="s">
        <v>2385</v>
      </c>
      <c r="O209" s="131" t="s">
        <v>57</v>
      </c>
      <c r="P209" s="131" t="s">
        <v>57</v>
      </c>
      <c r="Q209" s="131" t="s">
        <v>57</v>
      </c>
      <c r="R209" s="131" t="s">
        <v>57</v>
      </c>
      <c r="S209" s="131" t="s">
        <v>2385</v>
      </c>
      <c r="T209" s="131" t="s">
        <v>57</v>
      </c>
      <c r="U209" s="131" t="s">
        <v>2385</v>
      </c>
      <c r="V209" s="131" t="s">
        <v>57</v>
      </c>
      <c r="W209" s="131" t="s">
        <v>2385</v>
      </c>
      <c r="X209" s="131" t="s">
        <v>57</v>
      </c>
      <c r="Y209" s="131" t="s">
        <v>2385</v>
      </c>
      <c r="Z209" s="131" t="s">
        <v>3456</v>
      </c>
      <c r="AA209" s="131" t="s">
        <v>57</v>
      </c>
      <c r="AB209" s="131" t="s">
        <v>2385</v>
      </c>
      <c r="AC209" s="131" t="s">
        <v>57</v>
      </c>
      <c r="AD209" s="131" t="s">
        <v>2385</v>
      </c>
      <c r="AE209" s="131" t="s">
        <v>57</v>
      </c>
      <c r="AG209" s="131" t="s">
        <v>57</v>
      </c>
      <c r="AH209" s="131" t="s">
        <v>57</v>
      </c>
      <c r="AI209" s="131" t="s">
        <v>2385</v>
      </c>
      <c r="AJ209" s="131" t="s">
        <v>2385</v>
      </c>
      <c r="AK209" s="131" t="s">
        <v>2385</v>
      </c>
      <c r="AL209" s="131" t="s">
        <v>57</v>
      </c>
      <c r="AM209" s="131" t="s">
        <v>57</v>
      </c>
      <c r="AN209" s="131" t="s">
        <v>57</v>
      </c>
      <c r="AO209" s="174">
        <v>44580</v>
      </c>
      <c r="AP209" s="174">
        <v>44717</v>
      </c>
      <c r="AR209" s="131" t="s">
        <v>57</v>
      </c>
      <c r="AS209" s="131" t="s">
        <v>57</v>
      </c>
      <c r="AT209" s="131" t="s">
        <v>57</v>
      </c>
      <c r="AV209" s="51"/>
      <c r="AW209" s="51"/>
      <c r="AX209" s="51"/>
    </row>
    <row r="210" spans="1:50" ht="15" customHeight="1">
      <c r="A210" s="131">
        <v>209</v>
      </c>
      <c r="B210" s="131" t="s">
        <v>2611</v>
      </c>
      <c r="C210" s="131" t="s">
        <v>1382</v>
      </c>
      <c r="D210" s="131">
        <v>2022</v>
      </c>
      <c r="E210" s="131" t="s">
        <v>3401</v>
      </c>
      <c r="F210" s="139" t="s">
        <v>3457</v>
      </c>
      <c r="G210" s="131" t="s">
        <v>3458</v>
      </c>
      <c r="H210" s="139" t="s">
        <v>3459</v>
      </c>
      <c r="I210" s="131" t="s">
        <v>935</v>
      </c>
      <c r="J210" s="131">
        <v>18</v>
      </c>
      <c r="K210" s="131" t="s">
        <v>62</v>
      </c>
      <c r="L210" s="131" t="s">
        <v>62</v>
      </c>
      <c r="M210" s="131" t="s">
        <v>62</v>
      </c>
      <c r="N210" s="131" t="s">
        <v>62</v>
      </c>
      <c r="O210" s="131" t="s">
        <v>57</v>
      </c>
      <c r="P210" s="131" t="s">
        <v>57</v>
      </c>
      <c r="Q210" s="131" t="s">
        <v>57</v>
      </c>
      <c r="R210" s="131" t="s">
        <v>57</v>
      </c>
      <c r="S210" s="131" t="s">
        <v>56</v>
      </c>
      <c r="T210" s="131" t="s">
        <v>3460</v>
      </c>
      <c r="U210" s="131" t="s">
        <v>62</v>
      </c>
      <c r="V210" s="131" t="s">
        <v>57</v>
      </c>
      <c r="W210" s="131" t="s">
        <v>62</v>
      </c>
      <c r="X210" s="131" t="s">
        <v>57</v>
      </c>
      <c r="Y210" s="131" t="s">
        <v>2385</v>
      </c>
      <c r="Z210" s="131" t="s">
        <v>3461</v>
      </c>
      <c r="AA210" s="131" t="s">
        <v>56</v>
      </c>
      <c r="AB210" s="131" t="s">
        <v>56</v>
      </c>
      <c r="AC210" s="131" t="s">
        <v>56</v>
      </c>
      <c r="AD210" s="131" t="s">
        <v>984</v>
      </c>
      <c r="AE210" s="131" t="s">
        <v>57</v>
      </c>
      <c r="AG210" s="131" t="s">
        <v>56</v>
      </c>
      <c r="AH210" s="131">
        <v>90</v>
      </c>
      <c r="AI210" s="131" t="s">
        <v>62</v>
      </c>
      <c r="AJ210" s="131" t="s">
        <v>2385</v>
      </c>
      <c r="AK210" s="131" t="s">
        <v>62</v>
      </c>
      <c r="AL210" s="131" t="s">
        <v>57</v>
      </c>
      <c r="AM210" s="131" t="s">
        <v>57</v>
      </c>
      <c r="AN210" s="131" t="s">
        <v>57</v>
      </c>
      <c r="AO210" s="174">
        <v>44305</v>
      </c>
      <c r="AP210" s="174">
        <v>44695</v>
      </c>
      <c r="AQ210" s="131">
        <f>AP210-AO210</f>
        <v>390</v>
      </c>
      <c r="AR210" s="131" t="s">
        <v>57</v>
      </c>
      <c r="AS210" s="131">
        <v>0</v>
      </c>
      <c r="AT210" s="131">
        <v>90</v>
      </c>
      <c r="AU210" s="131" t="str">
        <f>IF(AB210="Yes", "No", "")</f>
        <v>No</v>
      </c>
      <c r="AV210" s="51"/>
      <c r="AW210" s="51"/>
      <c r="AX210" s="51"/>
    </row>
    <row r="211" spans="1:50">
      <c r="A211" s="131">
        <v>210</v>
      </c>
      <c r="B211" s="131" t="s">
        <v>2611</v>
      </c>
      <c r="C211" s="131" t="s">
        <v>1382</v>
      </c>
      <c r="D211" s="131">
        <v>2022</v>
      </c>
      <c r="E211" s="131" t="s">
        <v>3401</v>
      </c>
      <c r="F211" s="139" t="s">
        <v>3462</v>
      </c>
      <c r="G211" s="131" t="s">
        <v>3463</v>
      </c>
      <c r="H211" s="139" t="s">
        <v>3464</v>
      </c>
      <c r="I211" s="131" t="s">
        <v>2599</v>
      </c>
      <c r="J211" s="131">
        <v>19</v>
      </c>
      <c r="K211" s="131" t="s">
        <v>62</v>
      </c>
      <c r="L211" s="131" t="s">
        <v>62</v>
      </c>
      <c r="M211" s="131" t="s">
        <v>62</v>
      </c>
      <c r="N211" s="131" t="s">
        <v>2385</v>
      </c>
      <c r="O211" s="131" t="s">
        <v>57</v>
      </c>
      <c r="P211" s="131" t="s">
        <v>57</v>
      </c>
      <c r="Q211" s="131" t="s">
        <v>57</v>
      </c>
      <c r="R211" s="131" t="s">
        <v>57</v>
      </c>
      <c r="S211" s="131" t="s">
        <v>2385</v>
      </c>
      <c r="T211" s="131" t="s">
        <v>57</v>
      </c>
      <c r="U211" s="131" t="s">
        <v>56</v>
      </c>
      <c r="V211" s="131" t="s">
        <v>3465</v>
      </c>
      <c r="W211" s="131" t="s">
        <v>2385</v>
      </c>
      <c r="X211" s="131" t="s">
        <v>57</v>
      </c>
      <c r="Y211" s="131" t="s">
        <v>2385</v>
      </c>
      <c r="Z211" s="131" t="s">
        <v>3466</v>
      </c>
      <c r="AA211" s="131" t="s">
        <v>57</v>
      </c>
      <c r="AB211" s="131" t="s">
        <v>2385</v>
      </c>
      <c r="AC211" s="131" t="s">
        <v>57</v>
      </c>
      <c r="AD211" s="131" t="s">
        <v>2385</v>
      </c>
      <c r="AE211" s="131" t="s">
        <v>57</v>
      </c>
      <c r="AG211" s="131" t="s">
        <v>57</v>
      </c>
      <c r="AH211" s="131" t="s">
        <v>57</v>
      </c>
      <c r="AI211" s="131" t="s">
        <v>2385</v>
      </c>
      <c r="AJ211" s="131" t="s">
        <v>2385</v>
      </c>
      <c r="AK211" s="131" t="s">
        <v>62</v>
      </c>
      <c r="AL211" s="131" t="s">
        <v>57</v>
      </c>
      <c r="AM211" s="131" t="s">
        <v>57</v>
      </c>
      <c r="AN211" s="131" t="s">
        <v>57</v>
      </c>
      <c r="AO211" s="174">
        <v>44464</v>
      </c>
      <c r="AP211" s="174">
        <v>44869</v>
      </c>
      <c r="AQ211" s="131">
        <f>AP211-AO211</f>
        <v>405</v>
      </c>
      <c r="AR211" s="131" t="s">
        <v>57</v>
      </c>
      <c r="AS211" s="131" t="s">
        <v>57</v>
      </c>
      <c r="AT211" s="131" t="s">
        <v>57</v>
      </c>
      <c r="AV211" s="51"/>
      <c r="AW211" s="51"/>
      <c r="AX211" s="51"/>
    </row>
    <row r="212" spans="1:50">
      <c r="A212" s="131">
        <v>211</v>
      </c>
      <c r="B212" s="131" t="s">
        <v>2611</v>
      </c>
      <c r="C212" s="131" t="s">
        <v>1382</v>
      </c>
      <c r="D212" s="131">
        <v>2022</v>
      </c>
      <c r="E212" s="131" t="s">
        <v>3401</v>
      </c>
      <c r="F212" s="139" t="s">
        <v>3467</v>
      </c>
      <c r="G212" s="131" t="s">
        <v>3468</v>
      </c>
      <c r="H212" s="139" t="s">
        <v>3469</v>
      </c>
      <c r="I212" s="131" t="s">
        <v>2599</v>
      </c>
      <c r="J212" s="131">
        <v>19</v>
      </c>
      <c r="K212" s="131" t="s">
        <v>62</v>
      </c>
      <c r="L212" s="131" t="s">
        <v>62</v>
      </c>
      <c r="M212" s="131" t="s">
        <v>62</v>
      </c>
      <c r="N212" s="131" t="s">
        <v>2385</v>
      </c>
      <c r="O212" s="131" t="s">
        <v>57</v>
      </c>
      <c r="P212" s="131" t="s">
        <v>57</v>
      </c>
      <c r="Q212" s="131" t="s">
        <v>57</v>
      </c>
      <c r="R212" s="131" t="s">
        <v>57</v>
      </c>
      <c r="S212" s="131" t="s">
        <v>2385</v>
      </c>
      <c r="T212" s="131" t="s">
        <v>57</v>
      </c>
      <c r="U212" s="131" t="s">
        <v>56</v>
      </c>
      <c r="V212" s="131" t="s">
        <v>3470</v>
      </c>
      <c r="W212" s="131" t="s">
        <v>2385</v>
      </c>
      <c r="X212" s="131" t="s">
        <v>57</v>
      </c>
      <c r="Y212" s="131" t="s">
        <v>2385</v>
      </c>
      <c r="Z212" s="131" t="s">
        <v>3471</v>
      </c>
      <c r="AA212" s="131" t="s">
        <v>57</v>
      </c>
      <c r="AB212" s="131" t="s">
        <v>2385</v>
      </c>
      <c r="AC212" s="131" t="s">
        <v>57</v>
      </c>
      <c r="AD212" s="131" t="s">
        <v>2385</v>
      </c>
      <c r="AE212" s="131" t="s">
        <v>57</v>
      </c>
      <c r="AG212" s="131" t="s">
        <v>57</v>
      </c>
      <c r="AH212" s="131" t="s">
        <v>57</v>
      </c>
      <c r="AI212" s="131" t="s">
        <v>2385</v>
      </c>
      <c r="AJ212" s="131" t="s">
        <v>2385</v>
      </c>
      <c r="AK212" s="131" t="s">
        <v>62</v>
      </c>
      <c r="AL212" s="131" t="s">
        <v>57</v>
      </c>
      <c r="AM212" s="131" t="s">
        <v>57</v>
      </c>
      <c r="AN212" s="131" t="s">
        <v>57</v>
      </c>
      <c r="AO212" s="174">
        <v>44286</v>
      </c>
      <c r="AP212" s="174" t="s">
        <v>3472</v>
      </c>
      <c r="AQ212" s="131" t="s">
        <v>57</v>
      </c>
      <c r="AR212" s="131" t="s">
        <v>57</v>
      </c>
      <c r="AS212" s="131" t="s">
        <v>57</v>
      </c>
      <c r="AT212" s="131" t="s">
        <v>57</v>
      </c>
      <c r="AV212" s="51"/>
      <c r="AW212" s="51"/>
      <c r="AX212" s="51"/>
    </row>
    <row r="213" spans="1:50">
      <c r="A213" s="131">
        <v>212</v>
      </c>
      <c r="B213" s="131" t="s">
        <v>2611</v>
      </c>
      <c r="C213" s="131" t="s">
        <v>1382</v>
      </c>
      <c r="D213" s="131">
        <v>2022</v>
      </c>
      <c r="E213" s="131" t="s">
        <v>3401</v>
      </c>
      <c r="F213" s="131" t="s">
        <v>3473</v>
      </c>
      <c r="G213" s="131" t="s">
        <v>3474</v>
      </c>
      <c r="H213" s="131" t="s">
        <v>3475</v>
      </c>
      <c r="I213" s="131" t="s">
        <v>975</v>
      </c>
      <c r="J213" s="131">
        <v>22</v>
      </c>
      <c r="K213" s="131" t="s">
        <v>62</v>
      </c>
      <c r="L213" s="131" t="s">
        <v>62</v>
      </c>
      <c r="M213" s="131" t="s">
        <v>2385</v>
      </c>
      <c r="N213" s="131" t="s">
        <v>2385</v>
      </c>
      <c r="O213" s="131" t="s">
        <v>57</v>
      </c>
      <c r="P213" s="131" t="s">
        <v>57</v>
      </c>
      <c r="Q213" s="131" t="s">
        <v>57</v>
      </c>
      <c r="R213" s="131" t="s">
        <v>57</v>
      </c>
      <c r="S213" s="131" t="s">
        <v>2385</v>
      </c>
      <c r="T213" s="131" t="s">
        <v>57</v>
      </c>
      <c r="U213" s="131" t="s">
        <v>2385</v>
      </c>
      <c r="V213" s="131" t="s">
        <v>57</v>
      </c>
      <c r="W213" s="131" t="s">
        <v>2385</v>
      </c>
      <c r="X213" s="131" t="s">
        <v>57</v>
      </c>
      <c r="Y213" s="131" t="s">
        <v>2385</v>
      </c>
      <c r="Z213" s="131" t="s">
        <v>3476</v>
      </c>
      <c r="AA213" s="131" t="s">
        <v>57</v>
      </c>
      <c r="AB213" s="131" t="s">
        <v>2385</v>
      </c>
      <c r="AC213" s="131" t="s">
        <v>57</v>
      </c>
      <c r="AD213" s="131" t="s">
        <v>2385</v>
      </c>
      <c r="AE213" s="131" t="s">
        <v>57</v>
      </c>
      <c r="AG213" s="131" t="s">
        <v>57</v>
      </c>
      <c r="AH213" s="131" t="s">
        <v>57</v>
      </c>
      <c r="AI213" s="131" t="s">
        <v>2385</v>
      </c>
      <c r="AJ213" s="131" t="s">
        <v>2385</v>
      </c>
      <c r="AK213" s="131" t="s">
        <v>2385</v>
      </c>
      <c r="AL213" s="131" t="s">
        <v>57</v>
      </c>
      <c r="AM213" s="131" t="s">
        <v>57</v>
      </c>
      <c r="AN213" s="131" t="s">
        <v>57</v>
      </c>
      <c r="AO213" s="174">
        <v>44484</v>
      </c>
      <c r="AP213" s="174" t="s">
        <v>2136</v>
      </c>
      <c r="AQ213" s="131" t="s">
        <v>57</v>
      </c>
      <c r="AR213" s="131" t="s">
        <v>57</v>
      </c>
      <c r="AS213" s="131" t="s">
        <v>57</v>
      </c>
      <c r="AT213" s="131" t="s">
        <v>57</v>
      </c>
      <c r="AV213" s="144"/>
      <c r="AW213" s="144"/>
      <c r="AX213" s="144"/>
    </row>
    <row r="214" spans="1:50">
      <c r="A214" s="131">
        <v>213</v>
      </c>
      <c r="B214" s="131" t="s">
        <v>2611</v>
      </c>
      <c r="C214" s="131" t="s">
        <v>1382</v>
      </c>
      <c r="D214" s="131">
        <v>2022</v>
      </c>
      <c r="E214" s="131" t="s">
        <v>3401</v>
      </c>
      <c r="F214" s="131" t="s">
        <v>3477</v>
      </c>
      <c r="G214" s="131" t="s">
        <v>3478</v>
      </c>
      <c r="H214" s="139" t="s">
        <v>3479</v>
      </c>
      <c r="I214" s="131" t="s">
        <v>929</v>
      </c>
      <c r="J214" s="131">
        <v>13</v>
      </c>
      <c r="K214" s="131" t="s">
        <v>56</v>
      </c>
      <c r="L214" s="131" t="s">
        <v>56</v>
      </c>
      <c r="M214" s="131" t="s">
        <v>2385</v>
      </c>
      <c r="N214" s="131" t="s">
        <v>2385</v>
      </c>
      <c r="O214" s="131" t="s">
        <v>57</v>
      </c>
      <c r="P214" s="131" t="s">
        <v>57</v>
      </c>
      <c r="Q214" s="131" t="s">
        <v>57</v>
      </c>
      <c r="R214" s="131" t="s">
        <v>57</v>
      </c>
      <c r="S214" s="131" t="s">
        <v>2385</v>
      </c>
      <c r="T214" s="131" t="s">
        <v>57</v>
      </c>
      <c r="U214" s="131" t="s">
        <v>56</v>
      </c>
      <c r="V214" s="131" t="s">
        <v>3480</v>
      </c>
      <c r="W214" s="131" t="s">
        <v>62</v>
      </c>
      <c r="X214" s="131" t="s">
        <v>57</v>
      </c>
      <c r="Y214" s="131" t="s">
        <v>2385</v>
      </c>
      <c r="Z214" s="131" t="s">
        <v>3481</v>
      </c>
      <c r="AA214" s="131" t="s">
        <v>57</v>
      </c>
      <c r="AB214" s="131" t="s">
        <v>2385</v>
      </c>
      <c r="AC214" s="131" t="s">
        <v>57</v>
      </c>
      <c r="AD214" s="131" t="s">
        <v>2385</v>
      </c>
      <c r="AE214" s="131" t="s">
        <v>57</v>
      </c>
      <c r="AG214" s="131" t="s">
        <v>57</v>
      </c>
      <c r="AH214" s="131" t="s">
        <v>57</v>
      </c>
      <c r="AI214" s="131" t="s">
        <v>2385</v>
      </c>
      <c r="AJ214" s="131" t="s">
        <v>2385</v>
      </c>
      <c r="AK214" s="131" t="s">
        <v>62</v>
      </c>
      <c r="AL214" s="131" t="s">
        <v>57</v>
      </c>
      <c r="AM214" s="162" t="s">
        <v>57</v>
      </c>
      <c r="AN214" s="162" t="s">
        <v>57</v>
      </c>
      <c r="AO214" s="175">
        <v>44384</v>
      </c>
      <c r="AP214" s="175" t="s">
        <v>3410</v>
      </c>
      <c r="AQ214" s="131" t="s">
        <v>57</v>
      </c>
      <c r="AR214" s="131" t="s">
        <v>57</v>
      </c>
      <c r="AS214" s="131" t="s">
        <v>57</v>
      </c>
      <c r="AT214" s="131" t="s">
        <v>57</v>
      </c>
      <c r="AV214" s="144"/>
      <c r="AW214" s="144"/>
      <c r="AX214" s="144"/>
    </row>
    <row r="215" spans="1:50">
      <c r="A215" s="131">
        <v>214</v>
      </c>
      <c r="B215" s="131" t="s">
        <v>2611</v>
      </c>
      <c r="C215" s="131" t="s">
        <v>1382</v>
      </c>
      <c r="D215" s="131">
        <v>2022</v>
      </c>
      <c r="E215" s="131" t="s">
        <v>3401</v>
      </c>
      <c r="F215" s="139" t="s">
        <v>57</v>
      </c>
      <c r="G215" s="131" t="s">
        <v>3482</v>
      </c>
      <c r="H215" s="139" t="s">
        <v>4412</v>
      </c>
      <c r="I215" s="131" t="s">
        <v>4422</v>
      </c>
      <c r="J215" s="131">
        <v>25</v>
      </c>
      <c r="K215" s="131" t="s">
        <v>62</v>
      </c>
      <c r="L215" s="131" t="s">
        <v>62</v>
      </c>
      <c r="M215" s="131" t="s">
        <v>2385</v>
      </c>
      <c r="N215" s="131" t="s">
        <v>2385</v>
      </c>
      <c r="O215" s="131" t="s">
        <v>57</v>
      </c>
      <c r="P215" s="131" t="s">
        <v>57</v>
      </c>
      <c r="Q215" s="131" t="s">
        <v>57</v>
      </c>
      <c r="R215" s="131" t="s">
        <v>57</v>
      </c>
      <c r="S215" s="131" t="s">
        <v>2385</v>
      </c>
      <c r="T215" s="131" t="s">
        <v>57</v>
      </c>
      <c r="U215" s="131" t="s">
        <v>2385</v>
      </c>
      <c r="V215" s="131" t="s">
        <v>57</v>
      </c>
      <c r="W215" s="131" t="s">
        <v>2385</v>
      </c>
      <c r="X215" s="131" t="s">
        <v>57</v>
      </c>
      <c r="Y215" s="131" t="s">
        <v>2385</v>
      </c>
      <c r="Z215" s="131" t="s">
        <v>57</v>
      </c>
      <c r="AA215" s="131" t="s">
        <v>57</v>
      </c>
      <c r="AB215" s="131" t="s">
        <v>2385</v>
      </c>
      <c r="AC215" s="131" t="s">
        <v>57</v>
      </c>
      <c r="AD215" s="131" t="s">
        <v>2385</v>
      </c>
      <c r="AE215" s="131" t="s">
        <v>57</v>
      </c>
      <c r="AG215" s="131" t="s">
        <v>57</v>
      </c>
      <c r="AH215" s="131" t="s">
        <v>57</v>
      </c>
      <c r="AI215" s="131" t="s">
        <v>2385</v>
      </c>
      <c r="AJ215" s="131" t="s">
        <v>2385</v>
      </c>
      <c r="AK215" s="131" t="s">
        <v>2385</v>
      </c>
      <c r="AL215" s="131" t="s">
        <v>57</v>
      </c>
      <c r="AM215" s="131" t="s">
        <v>57</v>
      </c>
      <c r="AN215" s="131" t="s">
        <v>57</v>
      </c>
      <c r="AO215" s="174" t="s">
        <v>57</v>
      </c>
      <c r="AP215" s="174" t="s">
        <v>57</v>
      </c>
      <c r="AQ215" s="131" t="s">
        <v>57</v>
      </c>
      <c r="AR215" s="131" t="s">
        <v>57</v>
      </c>
      <c r="AS215" s="131" t="s">
        <v>57</v>
      </c>
      <c r="AT215" s="131" t="s">
        <v>57</v>
      </c>
      <c r="AV215" s="144"/>
      <c r="AW215" s="144"/>
      <c r="AX215" s="144"/>
    </row>
    <row r="216" spans="1:50">
      <c r="A216" s="131">
        <v>215</v>
      </c>
      <c r="B216" s="131" t="s">
        <v>2611</v>
      </c>
      <c r="C216" s="131" t="s">
        <v>1382</v>
      </c>
      <c r="D216" s="131">
        <v>2022</v>
      </c>
      <c r="E216" s="131" t="s">
        <v>3401</v>
      </c>
      <c r="F216" s="139" t="s">
        <v>57</v>
      </c>
      <c r="G216" s="131" t="s">
        <v>3483</v>
      </c>
      <c r="H216" s="139" t="s">
        <v>4413</v>
      </c>
      <c r="I216" s="131" t="s">
        <v>4422</v>
      </c>
      <c r="J216" s="131">
        <v>25</v>
      </c>
      <c r="K216" s="131" t="s">
        <v>62</v>
      </c>
      <c r="L216" s="131" t="s">
        <v>62</v>
      </c>
      <c r="M216" s="131" t="s">
        <v>2385</v>
      </c>
      <c r="N216" s="131" t="s">
        <v>2385</v>
      </c>
      <c r="O216" s="131" t="s">
        <v>57</v>
      </c>
      <c r="P216" s="131" t="s">
        <v>57</v>
      </c>
      <c r="Q216" s="131" t="s">
        <v>57</v>
      </c>
      <c r="R216" s="131" t="s">
        <v>57</v>
      </c>
      <c r="S216" s="131" t="s">
        <v>2385</v>
      </c>
      <c r="T216" s="131" t="s">
        <v>57</v>
      </c>
      <c r="U216" s="131" t="s">
        <v>2385</v>
      </c>
      <c r="V216" s="131" t="s">
        <v>57</v>
      </c>
      <c r="W216" s="131" t="s">
        <v>2385</v>
      </c>
      <c r="X216" s="131" t="s">
        <v>57</v>
      </c>
      <c r="Y216" s="131" t="s">
        <v>2385</v>
      </c>
      <c r="Z216" s="131" t="s">
        <v>57</v>
      </c>
      <c r="AA216" s="131" t="s">
        <v>57</v>
      </c>
      <c r="AB216" s="131" t="s">
        <v>2385</v>
      </c>
      <c r="AC216" s="131" t="s">
        <v>57</v>
      </c>
      <c r="AD216" s="131" t="s">
        <v>2385</v>
      </c>
      <c r="AE216" s="131" t="s">
        <v>57</v>
      </c>
      <c r="AG216" s="131" t="s">
        <v>57</v>
      </c>
      <c r="AH216" s="131" t="s">
        <v>57</v>
      </c>
      <c r="AI216" s="131" t="s">
        <v>2385</v>
      </c>
      <c r="AJ216" s="131" t="s">
        <v>2385</v>
      </c>
      <c r="AK216" s="131" t="s">
        <v>2385</v>
      </c>
      <c r="AL216" s="131" t="s">
        <v>57</v>
      </c>
      <c r="AM216" s="131" t="s">
        <v>57</v>
      </c>
      <c r="AN216" s="131" t="s">
        <v>57</v>
      </c>
      <c r="AO216" s="174" t="s">
        <v>57</v>
      </c>
      <c r="AP216" s="174" t="s">
        <v>57</v>
      </c>
      <c r="AQ216" s="131" t="s">
        <v>57</v>
      </c>
      <c r="AR216" s="131" t="s">
        <v>57</v>
      </c>
      <c r="AS216" s="131" t="s">
        <v>57</v>
      </c>
      <c r="AT216" s="131" t="s">
        <v>57</v>
      </c>
      <c r="AV216" s="144"/>
      <c r="AW216" s="144"/>
      <c r="AX216" s="144"/>
    </row>
    <row r="217" spans="1:50">
      <c r="A217" s="131">
        <v>216</v>
      </c>
      <c r="B217" s="131" t="s">
        <v>2611</v>
      </c>
      <c r="C217" s="131" t="s">
        <v>1382</v>
      </c>
      <c r="D217" s="131">
        <v>2022</v>
      </c>
      <c r="E217" s="131" t="s">
        <v>3401</v>
      </c>
      <c r="F217" s="139" t="s">
        <v>57</v>
      </c>
      <c r="G217" s="131" t="s">
        <v>3484</v>
      </c>
      <c r="H217" s="139" t="s">
        <v>3485</v>
      </c>
      <c r="I217" s="131" t="s">
        <v>4422</v>
      </c>
      <c r="J217" s="131">
        <v>25</v>
      </c>
      <c r="K217" s="131" t="s">
        <v>62</v>
      </c>
      <c r="L217" s="131" t="s">
        <v>62</v>
      </c>
      <c r="M217" s="131" t="s">
        <v>2385</v>
      </c>
      <c r="N217" s="131" t="s">
        <v>2385</v>
      </c>
      <c r="O217" s="131" t="s">
        <v>57</v>
      </c>
      <c r="P217" s="131" t="s">
        <v>57</v>
      </c>
      <c r="Q217" s="131" t="s">
        <v>57</v>
      </c>
      <c r="R217" s="131" t="s">
        <v>57</v>
      </c>
      <c r="S217" s="131" t="s">
        <v>2385</v>
      </c>
      <c r="T217" s="131" t="s">
        <v>57</v>
      </c>
      <c r="U217" s="131" t="s">
        <v>2385</v>
      </c>
      <c r="V217" s="131" t="s">
        <v>57</v>
      </c>
      <c r="W217" s="131" t="s">
        <v>2385</v>
      </c>
      <c r="X217" s="131" t="s">
        <v>57</v>
      </c>
      <c r="Y217" s="131" t="s">
        <v>2385</v>
      </c>
      <c r="Z217" s="131" t="s">
        <v>57</v>
      </c>
      <c r="AA217" s="131" t="s">
        <v>57</v>
      </c>
      <c r="AB217" s="131" t="s">
        <v>2385</v>
      </c>
      <c r="AC217" s="131" t="s">
        <v>57</v>
      </c>
      <c r="AD217" s="131" t="s">
        <v>2385</v>
      </c>
      <c r="AE217" s="131" t="s">
        <v>57</v>
      </c>
      <c r="AG217" s="131" t="s">
        <v>57</v>
      </c>
      <c r="AH217" s="131" t="s">
        <v>57</v>
      </c>
      <c r="AI217" s="131" t="s">
        <v>2385</v>
      </c>
      <c r="AJ217" s="131" t="s">
        <v>2385</v>
      </c>
      <c r="AK217" s="131" t="s">
        <v>2385</v>
      </c>
      <c r="AL217" s="131" t="s">
        <v>57</v>
      </c>
      <c r="AM217" s="131" t="s">
        <v>57</v>
      </c>
      <c r="AN217" s="131" t="s">
        <v>57</v>
      </c>
      <c r="AO217" s="174" t="s">
        <v>57</v>
      </c>
      <c r="AP217" s="174" t="s">
        <v>57</v>
      </c>
      <c r="AQ217" s="131" t="s">
        <v>57</v>
      </c>
      <c r="AR217" s="131" t="s">
        <v>57</v>
      </c>
      <c r="AS217" s="131" t="s">
        <v>57</v>
      </c>
      <c r="AT217" s="131" t="s">
        <v>57</v>
      </c>
      <c r="AV217" s="144"/>
      <c r="AW217" s="144"/>
      <c r="AX217" s="144"/>
    </row>
    <row r="218" spans="1:50">
      <c r="A218" s="131">
        <v>217</v>
      </c>
      <c r="B218" s="131" t="s">
        <v>2611</v>
      </c>
      <c r="C218" s="131" t="s">
        <v>1382</v>
      </c>
      <c r="D218" s="131">
        <v>2022</v>
      </c>
      <c r="E218" s="131" t="s">
        <v>3401</v>
      </c>
      <c r="F218" s="139" t="s">
        <v>57</v>
      </c>
      <c r="G218" s="131" t="s">
        <v>3486</v>
      </c>
      <c r="H218" s="139" t="s">
        <v>3487</v>
      </c>
      <c r="I218" s="131" t="s">
        <v>2597</v>
      </c>
      <c r="J218" s="131">
        <v>25</v>
      </c>
      <c r="K218" s="131" t="s">
        <v>62</v>
      </c>
      <c r="L218" s="131" t="s">
        <v>62</v>
      </c>
      <c r="M218" s="131" t="s">
        <v>2385</v>
      </c>
      <c r="N218" s="131" t="s">
        <v>2385</v>
      </c>
      <c r="O218" s="131" t="s">
        <v>57</v>
      </c>
      <c r="P218" s="131" t="s">
        <v>57</v>
      </c>
      <c r="Q218" s="131" t="s">
        <v>57</v>
      </c>
      <c r="R218" s="131" t="s">
        <v>57</v>
      </c>
      <c r="S218" s="131" t="s">
        <v>2385</v>
      </c>
      <c r="T218" s="131" t="s">
        <v>57</v>
      </c>
      <c r="U218" s="131" t="s">
        <v>2385</v>
      </c>
      <c r="V218" s="131" t="s">
        <v>57</v>
      </c>
      <c r="W218" s="131" t="s">
        <v>2385</v>
      </c>
      <c r="X218" s="131" t="s">
        <v>57</v>
      </c>
      <c r="Y218" s="131" t="s">
        <v>2385</v>
      </c>
      <c r="Z218" s="131" t="s">
        <v>57</v>
      </c>
      <c r="AA218" s="131" t="s">
        <v>57</v>
      </c>
      <c r="AB218" s="131" t="s">
        <v>2385</v>
      </c>
      <c r="AC218" s="131" t="s">
        <v>57</v>
      </c>
      <c r="AD218" s="131" t="s">
        <v>2385</v>
      </c>
      <c r="AE218" s="131" t="s">
        <v>57</v>
      </c>
      <c r="AG218" s="131" t="s">
        <v>57</v>
      </c>
      <c r="AH218" s="131" t="s">
        <v>57</v>
      </c>
      <c r="AI218" s="131" t="s">
        <v>2385</v>
      </c>
      <c r="AJ218" s="131" t="s">
        <v>2385</v>
      </c>
      <c r="AK218" s="131" t="s">
        <v>2385</v>
      </c>
      <c r="AL218" s="131" t="s">
        <v>57</v>
      </c>
      <c r="AM218" s="131" t="s">
        <v>57</v>
      </c>
      <c r="AN218" s="131" t="s">
        <v>57</v>
      </c>
      <c r="AO218" s="174" t="s">
        <v>57</v>
      </c>
      <c r="AP218" s="174" t="s">
        <v>57</v>
      </c>
      <c r="AQ218" s="131" t="s">
        <v>57</v>
      </c>
      <c r="AR218" s="131" t="s">
        <v>57</v>
      </c>
      <c r="AS218" s="131" t="s">
        <v>57</v>
      </c>
      <c r="AT218" s="131" t="s">
        <v>57</v>
      </c>
      <c r="AV218" s="144"/>
      <c r="AW218" s="144"/>
      <c r="AX218" s="144"/>
    </row>
    <row r="219" spans="1:50">
      <c r="A219" s="131">
        <v>218</v>
      </c>
      <c r="B219" s="131" t="s">
        <v>2611</v>
      </c>
      <c r="C219" s="131" t="s">
        <v>1382</v>
      </c>
      <c r="D219" s="131">
        <v>2022</v>
      </c>
      <c r="E219" s="131" t="s">
        <v>1031</v>
      </c>
      <c r="F219" s="139" t="s">
        <v>3488</v>
      </c>
      <c r="G219" s="131" t="s">
        <v>3489</v>
      </c>
      <c r="H219" s="139" t="s">
        <v>3490</v>
      </c>
      <c r="I219" s="131" t="s">
        <v>1163</v>
      </c>
      <c r="J219" s="131">
        <v>3</v>
      </c>
      <c r="K219" s="131" t="s">
        <v>62</v>
      </c>
      <c r="L219" s="131" t="s">
        <v>62</v>
      </c>
      <c r="M219" s="131" t="s">
        <v>62</v>
      </c>
      <c r="N219" s="131" t="s">
        <v>2385</v>
      </c>
      <c r="O219" s="131" t="s">
        <v>57</v>
      </c>
      <c r="P219" s="131" t="s">
        <v>57</v>
      </c>
      <c r="Q219" s="131" t="s">
        <v>57</v>
      </c>
      <c r="R219" s="131" t="s">
        <v>57</v>
      </c>
      <c r="S219" s="131" t="s">
        <v>2385</v>
      </c>
      <c r="T219" s="131" t="s">
        <v>57</v>
      </c>
      <c r="U219" s="131" t="s">
        <v>62</v>
      </c>
      <c r="V219" s="131" t="s">
        <v>57</v>
      </c>
      <c r="W219" s="131" t="s">
        <v>62</v>
      </c>
      <c r="X219" s="131" t="s">
        <v>57</v>
      </c>
      <c r="Y219" s="131" t="s">
        <v>2385</v>
      </c>
      <c r="Z219" s="131" t="s">
        <v>3491</v>
      </c>
      <c r="AA219" s="131" t="s">
        <v>57</v>
      </c>
      <c r="AB219" s="131" t="s">
        <v>2385</v>
      </c>
      <c r="AC219" s="131" t="s">
        <v>57</v>
      </c>
      <c r="AD219" s="131" t="s">
        <v>2385</v>
      </c>
      <c r="AE219" s="131" t="s">
        <v>57</v>
      </c>
      <c r="AG219" s="131" t="s">
        <v>57</v>
      </c>
      <c r="AH219" s="131" t="s">
        <v>57</v>
      </c>
      <c r="AI219" s="131" t="s">
        <v>2385</v>
      </c>
      <c r="AJ219" s="131" t="s">
        <v>2385</v>
      </c>
      <c r="AK219" s="131" t="s">
        <v>62</v>
      </c>
      <c r="AL219" s="131" t="s">
        <v>57</v>
      </c>
      <c r="AM219" s="131" t="s">
        <v>57</v>
      </c>
      <c r="AN219" s="131" t="s">
        <v>57</v>
      </c>
      <c r="AO219" s="174">
        <v>44387</v>
      </c>
      <c r="AP219" s="174" t="s">
        <v>3410</v>
      </c>
      <c r="AQ219" s="131" t="s">
        <v>57</v>
      </c>
      <c r="AR219" s="131" t="s">
        <v>57</v>
      </c>
      <c r="AS219" s="131" t="s">
        <v>57</v>
      </c>
      <c r="AT219" s="131" t="s">
        <v>57</v>
      </c>
      <c r="AV219" s="144"/>
      <c r="AW219" s="144"/>
      <c r="AX219" s="144"/>
    </row>
    <row r="220" spans="1:50">
      <c r="A220" s="131">
        <v>219</v>
      </c>
      <c r="B220" s="131" t="s">
        <v>2611</v>
      </c>
      <c r="C220" s="131" t="s">
        <v>1382</v>
      </c>
      <c r="D220" s="131">
        <v>2022</v>
      </c>
      <c r="E220" s="131" t="s">
        <v>1031</v>
      </c>
      <c r="F220" s="139" t="s">
        <v>3492</v>
      </c>
      <c r="G220" s="131" t="s">
        <v>3493</v>
      </c>
      <c r="H220" s="139" t="s">
        <v>3494</v>
      </c>
      <c r="I220" s="131" t="s">
        <v>1181</v>
      </c>
      <c r="J220" s="131">
        <v>6</v>
      </c>
      <c r="K220" s="131" t="s">
        <v>62</v>
      </c>
      <c r="L220" s="131" t="s">
        <v>62</v>
      </c>
      <c r="M220" s="131" t="s">
        <v>62</v>
      </c>
      <c r="N220" s="131" t="s">
        <v>62</v>
      </c>
      <c r="O220" s="131" t="s">
        <v>57</v>
      </c>
      <c r="P220" s="131" t="s">
        <v>57</v>
      </c>
      <c r="Q220" s="131" t="s">
        <v>57</v>
      </c>
      <c r="R220" s="131" t="s">
        <v>57</v>
      </c>
      <c r="S220" s="131" t="s">
        <v>56</v>
      </c>
      <c r="T220" s="131" t="s">
        <v>3495</v>
      </c>
      <c r="U220" s="131" t="s">
        <v>62</v>
      </c>
      <c r="V220" s="131" t="s">
        <v>57</v>
      </c>
      <c r="W220" s="131" t="s">
        <v>62</v>
      </c>
      <c r="X220" s="131" t="s">
        <v>57</v>
      </c>
      <c r="Y220" s="131" t="s">
        <v>2385</v>
      </c>
      <c r="Z220" s="131" t="s">
        <v>3496</v>
      </c>
      <c r="AA220" s="131" t="s">
        <v>3227</v>
      </c>
      <c r="AB220" s="131" t="s">
        <v>2385</v>
      </c>
      <c r="AC220" s="131" t="s">
        <v>57</v>
      </c>
      <c r="AD220" s="131" t="s">
        <v>2385</v>
      </c>
      <c r="AE220" s="131" t="s">
        <v>57</v>
      </c>
      <c r="AG220" s="131" t="s">
        <v>56</v>
      </c>
      <c r="AH220" s="131">
        <v>187</v>
      </c>
      <c r="AI220" s="131" t="s">
        <v>62</v>
      </c>
      <c r="AJ220" s="131" t="s">
        <v>2385</v>
      </c>
      <c r="AK220" s="131" t="s">
        <v>62</v>
      </c>
      <c r="AL220" s="131" t="s">
        <v>57</v>
      </c>
      <c r="AM220" s="131" t="s">
        <v>57</v>
      </c>
      <c r="AN220" s="131" t="s">
        <v>57</v>
      </c>
      <c r="AO220" s="174">
        <v>44281</v>
      </c>
      <c r="AP220" s="174">
        <v>44810</v>
      </c>
      <c r="AQ220" s="131">
        <f>AP220-AO220</f>
        <v>529</v>
      </c>
      <c r="AR220" s="131" t="s">
        <v>57</v>
      </c>
      <c r="AS220" s="131" t="s">
        <v>3227</v>
      </c>
      <c r="AT220" s="131" t="s">
        <v>3227</v>
      </c>
      <c r="AV220" s="144"/>
      <c r="AW220" s="144"/>
      <c r="AX220" s="144"/>
    </row>
    <row r="221" spans="1:50">
      <c r="A221" s="131">
        <v>220</v>
      </c>
      <c r="B221" s="131" t="s">
        <v>2611</v>
      </c>
      <c r="C221" s="131" t="s">
        <v>1382</v>
      </c>
      <c r="D221" s="131">
        <v>2022</v>
      </c>
      <c r="E221" s="131" t="s">
        <v>1031</v>
      </c>
      <c r="F221" s="139" t="s">
        <v>3498</v>
      </c>
      <c r="G221" s="131" t="s">
        <v>3499</v>
      </c>
      <c r="H221" s="139" t="s">
        <v>3500</v>
      </c>
      <c r="I221" s="131" t="s">
        <v>929</v>
      </c>
      <c r="J221" s="131">
        <v>14</v>
      </c>
      <c r="K221" s="131" t="s">
        <v>56</v>
      </c>
      <c r="L221" s="131" t="s">
        <v>62</v>
      </c>
      <c r="M221" s="131" t="s">
        <v>2385</v>
      </c>
      <c r="N221" s="131" t="s">
        <v>2385</v>
      </c>
      <c r="O221" s="131" t="s">
        <v>57</v>
      </c>
      <c r="P221" s="131" t="s">
        <v>57</v>
      </c>
      <c r="Q221" s="131" t="s">
        <v>57</v>
      </c>
      <c r="R221" s="131" t="s">
        <v>57</v>
      </c>
      <c r="S221" s="131" t="s">
        <v>2385</v>
      </c>
      <c r="T221" s="131" t="s">
        <v>57</v>
      </c>
      <c r="U221" s="131" t="s">
        <v>56</v>
      </c>
      <c r="V221" s="131" t="s">
        <v>3501</v>
      </c>
      <c r="W221" s="131" t="s">
        <v>62</v>
      </c>
      <c r="X221" s="131" t="s">
        <v>57</v>
      </c>
      <c r="Y221" s="131" t="s">
        <v>2385</v>
      </c>
      <c r="Z221" s="131" t="s">
        <v>3502</v>
      </c>
      <c r="AA221" s="131" t="s">
        <v>57</v>
      </c>
      <c r="AB221" s="131" t="s">
        <v>2385</v>
      </c>
      <c r="AC221" s="131" t="s">
        <v>57</v>
      </c>
      <c r="AD221" s="131" t="s">
        <v>2385</v>
      </c>
      <c r="AE221" s="131" t="s">
        <v>57</v>
      </c>
      <c r="AG221" s="131" t="s">
        <v>57</v>
      </c>
      <c r="AH221" s="131" t="s">
        <v>57</v>
      </c>
      <c r="AI221" s="131" t="s">
        <v>2385</v>
      </c>
      <c r="AJ221" s="131" t="s">
        <v>2385</v>
      </c>
      <c r="AK221" s="131" t="s">
        <v>62</v>
      </c>
      <c r="AL221" s="131" t="s">
        <v>57</v>
      </c>
      <c r="AM221" s="162" t="s">
        <v>57</v>
      </c>
      <c r="AN221" s="162" t="s">
        <v>57</v>
      </c>
      <c r="AO221" s="175">
        <v>44508</v>
      </c>
      <c r="AP221" s="175" t="s">
        <v>3503</v>
      </c>
      <c r="AQ221" s="131" t="s">
        <v>57</v>
      </c>
      <c r="AR221" s="131" t="s">
        <v>57</v>
      </c>
      <c r="AS221" s="131" t="s">
        <v>57</v>
      </c>
      <c r="AT221" s="131" t="s">
        <v>57</v>
      </c>
      <c r="AV221" s="144"/>
      <c r="AW221" s="144"/>
      <c r="AX221" s="144"/>
    </row>
    <row r="222" spans="1:50">
      <c r="A222" s="131">
        <v>221</v>
      </c>
      <c r="B222" s="131" t="s">
        <v>2611</v>
      </c>
      <c r="C222" s="131" t="s">
        <v>1382</v>
      </c>
      <c r="D222" s="131">
        <v>2022</v>
      </c>
      <c r="E222" s="131" t="s">
        <v>1031</v>
      </c>
      <c r="F222" s="139" t="s">
        <v>3505</v>
      </c>
      <c r="G222" s="131" t="s">
        <v>3506</v>
      </c>
      <c r="H222" s="139" t="s">
        <v>3507</v>
      </c>
      <c r="I222" s="131" t="s">
        <v>935</v>
      </c>
      <c r="J222" s="131">
        <v>14</v>
      </c>
      <c r="K222" s="131" t="s">
        <v>62</v>
      </c>
      <c r="L222" s="131" t="s">
        <v>62</v>
      </c>
      <c r="M222" s="131" t="s">
        <v>62</v>
      </c>
      <c r="N222" s="131" t="s">
        <v>62</v>
      </c>
      <c r="O222" s="131" t="s">
        <v>57</v>
      </c>
      <c r="P222" s="131" t="s">
        <v>57</v>
      </c>
      <c r="Q222" s="131" t="s">
        <v>57</v>
      </c>
      <c r="R222" s="131" t="s">
        <v>57</v>
      </c>
      <c r="S222" s="131" t="s">
        <v>62</v>
      </c>
      <c r="T222" s="131" t="s">
        <v>57</v>
      </c>
      <c r="U222" s="131" t="s">
        <v>62</v>
      </c>
      <c r="V222" s="131" t="s">
        <v>57</v>
      </c>
      <c r="W222" s="131" t="s">
        <v>56</v>
      </c>
      <c r="X222" s="131" t="s">
        <v>3508</v>
      </c>
      <c r="Y222" s="131" t="s">
        <v>62</v>
      </c>
      <c r="Z222" s="131" t="s">
        <v>3509</v>
      </c>
      <c r="AA222" s="131" t="s">
        <v>57</v>
      </c>
      <c r="AB222" s="131" t="s">
        <v>62</v>
      </c>
      <c r="AC222" s="131" t="s">
        <v>57</v>
      </c>
      <c r="AD222" s="131" t="s">
        <v>2385</v>
      </c>
      <c r="AE222" s="131" t="s">
        <v>57</v>
      </c>
      <c r="AG222" s="131" t="s">
        <v>56</v>
      </c>
      <c r="AH222" s="131">
        <v>51</v>
      </c>
      <c r="AI222" s="131" t="s">
        <v>62</v>
      </c>
      <c r="AJ222" s="131" t="s">
        <v>2385</v>
      </c>
      <c r="AK222" s="131" t="s">
        <v>62</v>
      </c>
      <c r="AL222" s="131" t="s">
        <v>57</v>
      </c>
      <c r="AM222" s="131" t="s">
        <v>57</v>
      </c>
      <c r="AN222" s="131" t="s">
        <v>57</v>
      </c>
      <c r="AO222" s="174">
        <v>44477</v>
      </c>
      <c r="AP222" s="174">
        <v>44729</v>
      </c>
      <c r="AQ222" s="131">
        <f>AP222-AO222</f>
        <v>252</v>
      </c>
      <c r="AR222" s="131" t="s">
        <v>57</v>
      </c>
      <c r="AS222" s="131">
        <v>22</v>
      </c>
      <c r="AT222" s="131">
        <v>29</v>
      </c>
      <c r="AU222" s="131" t="s">
        <v>56</v>
      </c>
      <c r="AV222" s="144"/>
      <c r="AW222" s="144"/>
      <c r="AX222" s="144"/>
    </row>
    <row r="223" spans="1:50">
      <c r="A223" s="131">
        <v>222</v>
      </c>
      <c r="B223" s="131" t="s">
        <v>2611</v>
      </c>
      <c r="C223" s="131" t="s">
        <v>1382</v>
      </c>
      <c r="D223" s="131">
        <v>2022</v>
      </c>
      <c r="E223" s="131" t="s">
        <v>1031</v>
      </c>
      <c r="F223" s="139" t="s">
        <v>3511</v>
      </c>
      <c r="G223" s="131" t="s">
        <v>3512</v>
      </c>
      <c r="H223" s="139" t="s">
        <v>3513</v>
      </c>
      <c r="I223" s="131" t="s">
        <v>935</v>
      </c>
      <c r="J223" s="131">
        <v>15</v>
      </c>
      <c r="K223" s="131" t="s">
        <v>62</v>
      </c>
      <c r="L223" s="131" t="s">
        <v>62</v>
      </c>
      <c r="M223" s="131" t="s">
        <v>62</v>
      </c>
      <c r="N223" s="131" t="s">
        <v>62</v>
      </c>
      <c r="O223" s="131" t="s">
        <v>57</v>
      </c>
      <c r="P223" s="131" t="s">
        <v>57</v>
      </c>
      <c r="Q223" s="131" t="s">
        <v>57</v>
      </c>
      <c r="R223" s="131" t="s">
        <v>57</v>
      </c>
      <c r="S223" s="131" t="s">
        <v>56</v>
      </c>
      <c r="T223" s="131" t="s">
        <v>3514</v>
      </c>
      <c r="U223" s="131" t="s">
        <v>62</v>
      </c>
      <c r="V223" s="131" t="s">
        <v>57</v>
      </c>
      <c r="W223" s="131" t="s">
        <v>56</v>
      </c>
      <c r="X223" s="131" t="s">
        <v>3515</v>
      </c>
      <c r="Y223" s="131" t="s">
        <v>56</v>
      </c>
      <c r="Z223" s="131" t="s">
        <v>2301</v>
      </c>
      <c r="AA223" s="131" t="s">
        <v>56</v>
      </c>
      <c r="AB223" s="131" t="s">
        <v>56</v>
      </c>
      <c r="AC223" s="131" t="s">
        <v>56</v>
      </c>
      <c r="AD223" s="131" t="s">
        <v>2373</v>
      </c>
      <c r="AE223" s="131" t="s">
        <v>1738</v>
      </c>
      <c r="AG223" s="131" t="s">
        <v>56</v>
      </c>
      <c r="AH223" s="131">
        <v>720</v>
      </c>
      <c r="AI223" s="131" t="s">
        <v>62</v>
      </c>
      <c r="AJ223" s="131" t="s">
        <v>2385</v>
      </c>
      <c r="AK223" s="131" t="s">
        <v>62</v>
      </c>
      <c r="AL223" s="131" t="s">
        <v>57</v>
      </c>
      <c r="AM223" s="131" t="s">
        <v>57</v>
      </c>
      <c r="AN223" s="131" t="s">
        <v>57</v>
      </c>
      <c r="AO223" s="174">
        <v>44502</v>
      </c>
      <c r="AP223" s="174">
        <v>44721</v>
      </c>
      <c r="AQ223" s="131">
        <f>AP223-AO223</f>
        <v>219</v>
      </c>
      <c r="AR223" s="131" t="s">
        <v>57</v>
      </c>
      <c r="AS223" s="131">
        <v>427</v>
      </c>
      <c r="AT223" s="131">
        <v>293</v>
      </c>
      <c r="AU223" s="131" t="str">
        <f>IF(AB223="Yes", "No", "")</f>
        <v>No</v>
      </c>
      <c r="AV223" s="144"/>
      <c r="AW223" s="144"/>
      <c r="AX223" s="144"/>
    </row>
    <row r="224" spans="1:50">
      <c r="A224" s="131">
        <v>223</v>
      </c>
      <c r="B224" s="131" t="s">
        <v>2611</v>
      </c>
      <c r="C224" s="131" t="s">
        <v>1382</v>
      </c>
      <c r="D224" s="131">
        <v>2022</v>
      </c>
      <c r="E224" s="131" t="s">
        <v>1031</v>
      </c>
      <c r="F224" s="139" t="s">
        <v>3516</v>
      </c>
      <c r="G224" s="131" t="s">
        <v>3517</v>
      </c>
      <c r="H224" s="139" t="s">
        <v>3518</v>
      </c>
      <c r="I224" s="131" t="s">
        <v>935</v>
      </c>
      <c r="J224" s="131">
        <v>15</v>
      </c>
      <c r="K224" s="131" t="s">
        <v>62</v>
      </c>
      <c r="L224" s="131" t="s">
        <v>62</v>
      </c>
      <c r="M224" s="131" t="s">
        <v>62</v>
      </c>
      <c r="N224" s="131" t="s">
        <v>56</v>
      </c>
      <c r="O224" s="131">
        <v>1</v>
      </c>
      <c r="P224" s="131" t="s">
        <v>2699</v>
      </c>
      <c r="Q224" s="131" t="s">
        <v>3519</v>
      </c>
      <c r="R224" s="131" t="s">
        <v>3520</v>
      </c>
      <c r="S224" s="131" t="s">
        <v>56</v>
      </c>
      <c r="T224" s="131" t="s">
        <v>3521</v>
      </c>
      <c r="U224" s="131" t="s">
        <v>56</v>
      </c>
      <c r="V224" s="131" t="s">
        <v>3522</v>
      </c>
      <c r="W224" s="131" t="s">
        <v>56</v>
      </c>
      <c r="X224" s="131" t="s">
        <v>3523</v>
      </c>
      <c r="Y224" s="131" t="s">
        <v>62</v>
      </c>
      <c r="Z224" s="131" t="s">
        <v>3524</v>
      </c>
      <c r="AA224" s="131" t="s">
        <v>56</v>
      </c>
      <c r="AB224" s="131" t="s">
        <v>56</v>
      </c>
      <c r="AC224" s="131" t="s">
        <v>3227</v>
      </c>
      <c r="AD224" s="131" t="s">
        <v>2373</v>
      </c>
      <c r="AE224" s="131" t="s">
        <v>1738</v>
      </c>
      <c r="AG224" s="131" t="s">
        <v>56</v>
      </c>
      <c r="AH224" s="131">
        <v>32</v>
      </c>
      <c r="AI224" s="131" t="s">
        <v>56</v>
      </c>
      <c r="AJ224" s="131" t="s">
        <v>174</v>
      </c>
      <c r="AK224" s="131" t="s">
        <v>62</v>
      </c>
      <c r="AL224" s="131" t="s">
        <v>57</v>
      </c>
      <c r="AM224" s="131" t="s">
        <v>57</v>
      </c>
      <c r="AN224" s="131" t="s">
        <v>57</v>
      </c>
      <c r="AO224" s="174">
        <v>44348</v>
      </c>
      <c r="AP224" s="174">
        <v>44722</v>
      </c>
      <c r="AQ224" s="131">
        <f>AP224-AO224</f>
        <v>374</v>
      </c>
      <c r="AR224" s="131" t="s">
        <v>57</v>
      </c>
      <c r="AS224" s="131">
        <v>10</v>
      </c>
      <c r="AT224" s="131">
        <v>22</v>
      </c>
      <c r="AU224" s="131" t="str">
        <f>IF(AB224="Yes", "No", "")</f>
        <v>No</v>
      </c>
      <c r="AV224" s="144"/>
      <c r="AW224" s="144"/>
      <c r="AX224" s="144"/>
    </row>
    <row r="225" spans="1:50">
      <c r="A225" s="131">
        <v>224</v>
      </c>
      <c r="B225" s="131" t="s">
        <v>2611</v>
      </c>
      <c r="C225" s="131" t="s">
        <v>1382</v>
      </c>
      <c r="D225" s="131">
        <v>2022</v>
      </c>
      <c r="E225" s="131" t="s">
        <v>1031</v>
      </c>
      <c r="F225" s="139" t="s">
        <v>3525</v>
      </c>
      <c r="G225" s="131" t="s">
        <v>3526</v>
      </c>
      <c r="H225" s="139" t="s">
        <v>3527</v>
      </c>
      <c r="I225" s="131" t="s">
        <v>935</v>
      </c>
      <c r="J225" s="131">
        <v>15</v>
      </c>
      <c r="K225" s="131" t="s">
        <v>62</v>
      </c>
      <c r="L225" s="131" t="s">
        <v>62</v>
      </c>
      <c r="M225" s="131" t="s">
        <v>62</v>
      </c>
      <c r="N225" s="131" t="s">
        <v>62</v>
      </c>
      <c r="O225" s="131" t="s">
        <v>57</v>
      </c>
      <c r="P225" s="131" t="s">
        <v>57</v>
      </c>
      <c r="Q225" s="131" t="s">
        <v>57</v>
      </c>
      <c r="R225" s="131" t="s">
        <v>57</v>
      </c>
      <c r="S225" s="131" t="s">
        <v>56</v>
      </c>
      <c r="T225" s="131" t="s">
        <v>3528</v>
      </c>
      <c r="U225" s="131" t="s">
        <v>56</v>
      </c>
      <c r="V225" s="131" t="s">
        <v>3529</v>
      </c>
      <c r="W225" s="131" t="s">
        <v>62</v>
      </c>
      <c r="X225" s="131" t="s">
        <v>57</v>
      </c>
      <c r="Y225" s="131" t="s">
        <v>2385</v>
      </c>
      <c r="Z225" s="131" t="s">
        <v>3530</v>
      </c>
      <c r="AA225" s="131" t="s">
        <v>56</v>
      </c>
      <c r="AB225" s="131" t="s">
        <v>56</v>
      </c>
      <c r="AC225" s="131" t="s">
        <v>56</v>
      </c>
      <c r="AD225" s="131" t="s">
        <v>2373</v>
      </c>
      <c r="AE225" s="131" t="s">
        <v>1738</v>
      </c>
      <c r="AG225" s="131" t="s">
        <v>56</v>
      </c>
      <c r="AH225" s="131">
        <v>58</v>
      </c>
      <c r="AI225" s="131" t="s">
        <v>62</v>
      </c>
      <c r="AJ225" s="131" t="s">
        <v>2385</v>
      </c>
      <c r="AK225" s="131" t="s">
        <v>62</v>
      </c>
      <c r="AL225" s="131" t="s">
        <v>57</v>
      </c>
      <c r="AM225" s="131" t="s">
        <v>57</v>
      </c>
      <c r="AN225" s="131" t="s">
        <v>57</v>
      </c>
      <c r="AO225" s="174">
        <v>44367</v>
      </c>
      <c r="AP225" s="174">
        <v>44719</v>
      </c>
      <c r="AQ225" s="131">
        <f>AP225-AO225</f>
        <v>352</v>
      </c>
      <c r="AR225" s="131" t="s">
        <v>57</v>
      </c>
      <c r="AS225" s="131">
        <v>23</v>
      </c>
      <c r="AT225" s="131">
        <v>35</v>
      </c>
      <c r="AU225" s="131" t="str">
        <f>IF(AB225="Yes", "No", "")</f>
        <v>No</v>
      </c>
      <c r="AV225" s="144"/>
      <c r="AW225" s="144"/>
      <c r="AX225" s="144"/>
    </row>
    <row r="226" spans="1:50">
      <c r="A226" s="131">
        <v>225</v>
      </c>
      <c r="B226" s="131" t="s">
        <v>2611</v>
      </c>
      <c r="C226" s="131" t="s">
        <v>1382</v>
      </c>
      <c r="D226" s="131">
        <v>2022</v>
      </c>
      <c r="E226" s="131" t="s">
        <v>1031</v>
      </c>
      <c r="F226" s="139" t="s">
        <v>3531</v>
      </c>
      <c r="G226" s="131" t="s">
        <v>3532</v>
      </c>
      <c r="H226" s="139" t="s">
        <v>3533</v>
      </c>
      <c r="I226" s="131" t="s">
        <v>975</v>
      </c>
      <c r="J226" s="131">
        <v>18</v>
      </c>
      <c r="K226" s="131" t="s">
        <v>62</v>
      </c>
      <c r="L226" s="131" t="s">
        <v>62</v>
      </c>
      <c r="M226" s="131" t="s">
        <v>2385</v>
      </c>
      <c r="N226" s="131" t="s">
        <v>2385</v>
      </c>
      <c r="O226" s="131" t="s">
        <v>57</v>
      </c>
      <c r="P226" s="131" t="s">
        <v>57</v>
      </c>
      <c r="Q226" s="131" t="s">
        <v>57</v>
      </c>
      <c r="R226" s="131" t="s">
        <v>57</v>
      </c>
      <c r="S226" s="131" t="s">
        <v>2385</v>
      </c>
      <c r="T226" s="131" t="s">
        <v>57</v>
      </c>
      <c r="U226" s="131" t="s">
        <v>2385</v>
      </c>
      <c r="V226" s="131" t="s">
        <v>57</v>
      </c>
      <c r="W226" s="131" t="s">
        <v>2385</v>
      </c>
      <c r="X226" s="131" t="s">
        <v>57</v>
      </c>
      <c r="Y226" s="131" t="s">
        <v>2385</v>
      </c>
      <c r="Z226" s="131" t="s">
        <v>3534</v>
      </c>
      <c r="AA226" s="131" t="s">
        <v>57</v>
      </c>
      <c r="AB226" s="131" t="s">
        <v>2385</v>
      </c>
      <c r="AC226" s="131" t="s">
        <v>57</v>
      </c>
      <c r="AD226" s="131" t="s">
        <v>2385</v>
      </c>
      <c r="AE226" s="131" t="s">
        <v>57</v>
      </c>
      <c r="AG226" s="131" t="s">
        <v>57</v>
      </c>
      <c r="AH226" s="131" t="s">
        <v>57</v>
      </c>
      <c r="AI226" s="131" t="s">
        <v>2385</v>
      </c>
      <c r="AJ226" s="131" t="s">
        <v>2385</v>
      </c>
      <c r="AK226" s="131" t="s">
        <v>2385</v>
      </c>
      <c r="AL226" s="131" t="s">
        <v>57</v>
      </c>
      <c r="AM226" s="131" t="s">
        <v>57</v>
      </c>
      <c r="AN226" s="131" t="s">
        <v>57</v>
      </c>
      <c r="AO226" s="174">
        <v>44412</v>
      </c>
      <c r="AP226" s="174">
        <v>44810</v>
      </c>
      <c r="AR226" s="131" t="s">
        <v>57</v>
      </c>
      <c r="AS226" s="131" t="s">
        <v>57</v>
      </c>
      <c r="AT226" s="131" t="s">
        <v>57</v>
      </c>
      <c r="AV226" s="144"/>
      <c r="AW226" s="144"/>
      <c r="AX226" s="144"/>
    </row>
    <row r="227" spans="1:50">
      <c r="A227" s="131">
        <v>226</v>
      </c>
      <c r="B227" s="131" t="s">
        <v>2611</v>
      </c>
      <c r="C227" s="131" t="s">
        <v>1382</v>
      </c>
      <c r="D227" s="131">
        <v>2022</v>
      </c>
      <c r="E227" s="131" t="s">
        <v>1031</v>
      </c>
      <c r="F227" s="139" t="s">
        <v>1714</v>
      </c>
      <c r="G227" s="131" t="s">
        <v>3535</v>
      </c>
      <c r="H227" s="139" t="s">
        <v>3536</v>
      </c>
      <c r="I227" s="131" t="s">
        <v>935</v>
      </c>
      <c r="J227" s="131">
        <v>24</v>
      </c>
      <c r="K227" s="131" t="s">
        <v>62</v>
      </c>
      <c r="L227" s="131" t="s">
        <v>62</v>
      </c>
      <c r="M227" s="131" t="s">
        <v>62</v>
      </c>
      <c r="N227" s="131" t="s">
        <v>62</v>
      </c>
      <c r="O227" s="131" t="s">
        <v>57</v>
      </c>
      <c r="P227" s="131" t="s">
        <v>57</v>
      </c>
      <c r="Q227" s="131" t="s">
        <v>57</v>
      </c>
      <c r="R227" s="131" t="s">
        <v>57</v>
      </c>
      <c r="S227" s="131" t="s">
        <v>56</v>
      </c>
      <c r="T227" s="131" t="s">
        <v>3537</v>
      </c>
      <c r="U227" s="131" t="s">
        <v>62</v>
      </c>
      <c r="V227" s="131" t="s">
        <v>57</v>
      </c>
      <c r="W227" s="131" t="s">
        <v>62</v>
      </c>
      <c r="X227" s="131" t="s">
        <v>57</v>
      </c>
      <c r="Y227" s="131" t="s">
        <v>2385</v>
      </c>
      <c r="Z227" s="131" t="s">
        <v>3538</v>
      </c>
      <c r="AA227" s="131" t="s">
        <v>56</v>
      </c>
      <c r="AB227" s="131" t="s">
        <v>56</v>
      </c>
      <c r="AC227" s="131" t="s">
        <v>3227</v>
      </c>
      <c r="AD227" s="131" t="s">
        <v>984</v>
      </c>
      <c r="AE227" s="131" t="s">
        <v>57</v>
      </c>
      <c r="AG227" s="131" t="s">
        <v>56</v>
      </c>
      <c r="AH227" s="131">
        <v>46</v>
      </c>
      <c r="AI227" s="131" t="s">
        <v>56</v>
      </c>
      <c r="AJ227" s="131" t="s">
        <v>4435</v>
      </c>
      <c r="AK227" s="131" t="s">
        <v>62</v>
      </c>
      <c r="AL227" s="131" t="s">
        <v>57</v>
      </c>
      <c r="AM227" s="131" t="s">
        <v>57</v>
      </c>
      <c r="AN227" s="131" t="s">
        <v>57</v>
      </c>
      <c r="AO227" s="174">
        <v>44343</v>
      </c>
      <c r="AP227" s="174">
        <v>44773</v>
      </c>
      <c r="AQ227" s="131">
        <f>AP227-AO227</f>
        <v>430</v>
      </c>
      <c r="AR227" s="131" t="s">
        <v>57</v>
      </c>
      <c r="AS227" s="131">
        <v>46</v>
      </c>
      <c r="AT227" s="131">
        <v>0</v>
      </c>
      <c r="AU227" s="131" t="str">
        <f>IF(AB227="Yes", "No", "")</f>
        <v>No</v>
      </c>
      <c r="AV227" s="144"/>
      <c r="AW227" s="144"/>
      <c r="AX227" s="144"/>
    </row>
    <row r="228" spans="1:50">
      <c r="A228" s="131">
        <v>227</v>
      </c>
      <c r="B228" s="131" t="s">
        <v>2611</v>
      </c>
      <c r="C228" s="131" t="s">
        <v>1382</v>
      </c>
      <c r="D228" s="131">
        <v>2022</v>
      </c>
      <c r="E228" s="131" t="s">
        <v>1031</v>
      </c>
      <c r="F228" s="139" t="s">
        <v>3539</v>
      </c>
      <c r="G228" s="131" t="s">
        <v>3540</v>
      </c>
      <c r="H228" s="139" t="s">
        <v>3541</v>
      </c>
      <c r="I228" s="131" t="s">
        <v>975</v>
      </c>
      <c r="J228" s="131">
        <v>13</v>
      </c>
      <c r="K228" s="131" t="s">
        <v>62</v>
      </c>
      <c r="L228" s="131" t="s">
        <v>62</v>
      </c>
      <c r="M228" s="131" t="s">
        <v>2385</v>
      </c>
      <c r="N228" s="131" t="s">
        <v>2385</v>
      </c>
      <c r="O228" s="131" t="s">
        <v>57</v>
      </c>
      <c r="P228" s="131" t="s">
        <v>57</v>
      </c>
      <c r="Q228" s="131" t="s">
        <v>57</v>
      </c>
      <c r="R228" s="131" t="s">
        <v>57</v>
      </c>
      <c r="S228" s="131" t="s">
        <v>2385</v>
      </c>
      <c r="T228" s="131" t="s">
        <v>57</v>
      </c>
      <c r="U228" s="131" t="s">
        <v>2385</v>
      </c>
      <c r="V228" s="131" t="s">
        <v>57</v>
      </c>
      <c r="W228" s="131" t="s">
        <v>2385</v>
      </c>
      <c r="X228" s="131" t="s">
        <v>57</v>
      </c>
      <c r="Y228" s="131" t="s">
        <v>2385</v>
      </c>
      <c r="Z228" s="131" t="s">
        <v>3542</v>
      </c>
      <c r="AA228" s="131" t="s">
        <v>57</v>
      </c>
      <c r="AB228" s="131" t="s">
        <v>2385</v>
      </c>
      <c r="AC228" s="131" t="s">
        <v>57</v>
      </c>
      <c r="AD228" s="131" t="s">
        <v>2385</v>
      </c>
      <c r="AE228" s="131" t="s">
        <v>57</v>
      </c>
      <c r="AG228" s="131" t="s">
        <v>57</v>
      </c>
      <c r="AH228" s="131" t="s">
        <v>57</v>
      </c>
      <c r="AI228" s="131" t="s">
        <v>2385</v>
      </c>
      <c r="AJ228" s="131" t="s">
        <v>2385</v>
      </c>
      <c r="AK228" s="131" t="s">
        <v>2385</v>
      </c>
      <c r="AL228" s="131" t="s">
        <v>57</v>
      </c>
      <c r="AM228" s="131" t="s">
        <v>57</v>
      </c>
      <c r="AN228" s="131" t="s">
        <v>57</v>
      </c>
      <c r="AO228" s="174">
        <v>44315</v>
      </c>
      <c r="AP228" s="174">
        <v>44718</v>
      </c>
      <c r="AQ228" s="131">
        <f>AP228-AO228</f>
        <v>403</v>
      </c>
      <c r="AR228" s="131" t="s">
        <v>57</v>
      </c>
      <c r="AS228" s="131" t="s">
        <v>57</v>
      </c>
      <c r="AT228" s="131" t="s">
        <v>57</v>
      </c>
      <c r="AV228" s="144"/>
      <c r="AW228" s="144"/>
      <c r="AX228" s="144"/>
    </row>
    <row r="229" spans="1:50">
      <c r="A229" s="131">
        <v>228</v>
      </c>
      <c r="B229" s="131" t="s">
        <v>2611</v>
      </c>
      <c r="C229" s="131" t="s">
        <v>1382</v>
      </c>
      <c r="D229" s="131">
        <v>2022</v>
      </c>
      <c r="E229" s="131" t="s">
        <v>1031</v>
      </c>
      <c r="F229" s="139" t="s">
        <v>3543</v>
      </c>
      <c r="G229" s="131" t="s">
        <v>3544</v>
      </c>
      <c r="H229" s="139" t="s">
        <v>3545</v>
      </c>
      <c r="I229" s="131" t="s">
        <v>929</v>
      </c>
      <c r="J229" s="131">
        <v>13</v>
      </c>
      <c r="K229" s="131" t="s">
        <v>56</v>
      </c>
      <c r="L229" s="131" t="s">
        <v>62</v>
      </c>
      <c r="M229" s="131" t="s">
        <v>2385</v>
      </c>
      <c r="N229" s="131" t="s">
        <v>2385</v>
      </c>
      <c r="O229" s="131" t="s">
        <v>57</v>
      </c>
      <c r="P229" s="131" t="s">
        <v>57</v>
      </c>
      <c r="Q229" s="131" t="s">
        <v>57</v>
      </c>
      <c r="R229" s="131" t="s">
        <v>57</v>
      </c>
      <c r="S229" s="131" t="s">
        <v>2385</v>
      </c>
      <c r="T229" s="131" t="s">
        <v>57</v>
      </c>
      <c r="U229" s="131" t="s">
        <v>56</v>
      </c>
      <c r="V229" s="131" t="s">
        <v>3546</v>
      </c>
      <c r="W229" s="131" t="s">
        <v>62</v>
      </c>
      <c r="X229" s="131" t="s">
        <v>57</v>
      </c>
      <c r="Y229" s="131" t="s">
        <v>2385</v>
      </c>
      <c r="Z229" s="131" t="s">
        <v>3547</v>
      </c>
      <c r="AA229" s="131" t="s">
        <v>57</v>
      </c>
      <c r="AB229" s="131" t="s">
        <v>2385</v>
      </c>
      <c r="AC229" s="131" t="s">
        <v>57</v>
      </c>
      <c r="AD229" s="131" t="s">
        <v>2385</v>
      </c>
      <c r="AE229" s="131" t="s">
        <v>57</v>
      </c>
      <c r="AG229" s="131" t="s">
        <v>57</v>
      </c>
      <c r="AH229" s="131" t="s">
        <v>57</v>
      </c>
      <c r="AI229" s="131" t="s">
        <v>2385</v>
      </c>
      <c r="AJ229" s="131" t="s">
        <v>2385</v>
      </c>
      <c r="AK229" s="131" t="s">
        <v>62</v>
      </c>
      <c r="AL229" s="131" t="s">
        <v>57</v>
      </c>
      <c r="AM229" s="162" t="s">
        <v>57</v>
      </c>
      <c r="AN229" s="162" t="s">
        <v>57</v>
      </c>
      <c r="AO229" s="175">
        <v>44548</v>
      </c>
      <c r="AP229" s="175" t="s">
        <v>3510</v>
      </c>
      <c r="AQ229" s="131" t="s">
        <v>57</v>
      </c>
      <c r="AR229" s="131" t="s">
        <v>57</v>
      </c>
      <c r="AS229" s="131" t="s">
        <v>57</v>
      </c>
      <c r="AT229" s="131" t="s">
        <v>57</v>
      </c>
      <c r="AV229" s="144"/>
      <c r="AW229" s="144"/>
      <c r="AX229" s="144"/>
    </row>
    <row r="230" spans="1:50">
      <c r="A230" s="131">
        <v>229</v>
      </c>
      <c r="B230" s="131" t="s">
        <v>2611</v>
      </c>
      <c r="C230" s="131" t="s">
        <v>1382</v>
      </c>
      <c r="D230" s="131">
        <v>2022</v>
      </c>
      <c r="E230" s="131" t="s">
        <v>1031</v>
      </c>
      <c r="F230" s="139" t="s">
        <v>3114</v>
      </c>
      <c r="G230" s="131" t="s">
        <v>3548</v>
      </c>
      <c r="H230" s="139" t="s">
        <v>3549</v>
      </c>
      <c r="I230" s="131" t="s">
        <v>935</v>
      </c>
      <c r="J230" s="131">
        <v>13</v>
      </c>
      <c r="K230" s="131" t="s">
        <v>62</v>
      </c>
      <c r="L230" s="131" t="s">
        <v>62</v>
      </c>
      <c r="M230" s="131" t="s">
        <v>62</v>
      </c>
      <c r="N230" s="131" t="s">
        <v>62</v>
      </c>
      <c r="O230" s="131" t="s">
        <v>57</v>
      </c>
      <c r="P230" s="131" t="s">
        <v>57</v>
      </c>
      <c r="Q230" s="131" t="s">
        <v>57</v>
      </c>
      <c r="R230" s="131" t="s">
        <v>57</v>
      </c>
      <c r="S230" s="131" t="s">
        <v>62</v>
      </c>
      <c r="T230" s="131" t="s">
        <v>57</v>
      </c>
      <c r="U230" s="131" t="s">
        <v>62</v>
      </c>
      <c r="V230" s="131" t="s">
        <v>57</v>
      </c>
      <c r="W230" s="131" t="s">
        <v>62</v>
      </c>
      <c r="X230" s="131" t="s">
        <v>57</v>
      </c>
      <c r="Y230" s="131" t="s">
        <v>2385</v>
      </c>
      <c r="Z230" s="131" t="s">
        <v>3550</v>
      </c>
      <c r="AA230" s="131" t="s">
        <v>56</v>
      </c>
      <c r="AB230" s="131" t="s">
        <v>56</v>
      </c>
      <c r="AC230" s="131" t="s">
        <v>56</v>
      </c>
      <c r="AD230" s="131" t="s">
        <v>984</v>
      </c>
      <c r="AE230" s="131" t="s">
        <v>57</v>
      </c>
      <c r="AG230" s="131" t="s">
        <v>56</v>
      </c>
      <c r="AH230" s="131">
        <v>1091</v>
      </c>
      <c r="AI230" s="131" t="s">
        <v>62</v>
      </c>
      <c r="AJ230" s="131" t="s">
        <v>2385</v>
      </c>
      <c r="AK230" s="131" t="s">
        <v>62</v>
      </c>
      <c r="AL230" s="131" t="s">
        <v>57</v>
      </c>
      <c r="AM230" s="131" t="s">
        <v>57</v>
      </c>
      <c r="AN230" s="131" t="s">
        <v>57</v>
      </c>
      <c r="AO230" s="174">
        <v>44464</v>
      </c>
      <c r="AP230" s="174">
        <v>44721</v>
      </c>
      <c r="AQ230" s="131">
        <f>AP230-AO230</f>
        <v>257</v>
      </c>
      <c r="AR230" s="131" t="s">
        <v>57</v>
      </c>
      <c r="AS230" s="131">
        <v>554</v>
      </c>
      <c r="AT230" s="131">
        <v>537</v>
      </c>
      <c r="AU230" s="131" t="str">
        <f>IF(AB230="Yes", "No", "")</f>
        <v>No</v>
      </c>
      <c r="AV230" s="144"/>
      <c r="AW230" s="144"/>
      <c r="AX230" s="144"/>
    </row>
    <row r="231" spans="1:50">
      <c r="A231" s="131">
        <v>230</v>
      </c>
      <c r="B231" s="131" t="s">
        <v>2611</v>
      </c>
      <c r="C231" s="131" t="s">
        <v>1382</v>
      </c>
      <c r="D231" s="131">
        <v>2022</v>
      </c>
      <c r="E231" s="131" t="s">
        <v>1031</v>
      </c>
      <c r="F231" s="139" t="s">
        <v>3551</v>
      </c>
      <c r="G231" s="131" t="s">
        <v>3552</v>
      </c>
      <c r="H231" s="139" t="s">
        <v>3553</v>
      </c>
      <c r="I231" s="131" t="s">
        <v>4421</v>
      </c>
      <c r="J231" s="131">
        <v>25</v>
      </c>
      <c r="K231" s="131" t="s">
        <v>62</v>
      </c>
      <c r="L231" s="131" t="s">
        <v>62</v>
      </c>
      <c r="M231" s="131" t="s">
        <v>2385</v>
      </c>
      <c r="N231" s="131" t="s">
        <v>2385</v>
      </c>
      <c r="O231" s="131" t="s">
        <v>57</v>
      </c>
      <c r="P231" s="131" t="s">
        <v>57</v>
      </c>
      <c r="Q231" s="131" t="s">
        <v>57</v>
      </c>
      <c r="R231" s="131" t="s">
        <v>57</v>
      </c>
      <c r="S231" s="131" t="s">
        <v>2385</v>
      </c>
      <c r="T231" s="131" t="s">
        <v>57</v>
      </c>
      <c r="U231" s="131" t="s">
        <v>2385</v>
      </c>
      <c r="V231" s="131" t="s">
        <v>57</v>
      </c>
      <c r="W231" s="131" t="s">
        <v>2385</v>
      </c>
      <c r="X231" s="131" t="s">
        <v>57</v>
      </c>
      <c r="Y231" s="131" t="s">
        <v>2385</v>
      </c>
      <c r="Z231" s="131" t="s">
        <v>3554</v>
      </c>
      <c r="AA231" s="131" t="s">
        <v>57</v>
      </c>
      <c r="AB231" s="131" t="s">
        <v>2385</v>
      </c>
      <c r="AC231" s="131" t="s">
        <v>57</v>
      </c>
      <c r="AD231" s="131" t="s">
        <v>2385</v>
      </c>
      <c r="AE231" s="131" t="s">
        <v>57</v>
      </c>
      <c r="AG231" s="131" t="s">
        <v>57</v>
      </c>
      <c r="AH231" s="131" t="s">
        <v>57</v>
      </c>
      <c r="AI231" s="131" t="s">
        <v>2385</v>
      </c>
      <c r="AJ231" s="131" t="s">
        <v>2385</v>
      </c>
      <c r="AK231" s="131" t="s">
        <v>2385</v>
      </c>
      <c r="AL231" s="131" t="s">
        <v>57</v>
      </c>
      <c r="AM231" s="131" t="s">
        <v>57</v>
      </c>
      <c r="AN231" s="131" t="s">
        <v>57</v>
      </c>
      <c r="AO231" s="174">
        <v>44837</v>
      </c>
      <c r="AP231" s="174" t="s">
        <v>3503</v>
      </c>
      <c r="AQ231" s="131" t="s">
        <v>57</v>
      </c>
      <c r="AR231" s="131" t="s">
        <v>57</v>
      </c>
      <c r="AS231" s="131" t="s">
        <v>57</v>
      </c>
      <c r="AT231" s="131" t="s">
        <v>57</v>
      </c>
      <c r="AV231" s="144"/>
      <c r="AW231" s="144"/>
      <c r="AX231" s="144"/>
    </row>
    <row r="232" spans="1:50">
      <c r="A232" s="131">
        <v>231</v>
      </c>
      <c r="B232" s="131" t="s">
        <v>2611</v>
      </c>
      <c r="C232" s="131" t="s">
        <v>1382</v>
      </c>
      <c r="D232" s="131">
        <v>2022</v>
      </c>
      <c r="E232" s="131" t="s">
        <v>1031</v>
      </c>
      <c r="F232" s="139" t="s">
        <v>3555</v>
      </c>
      <c r="G232" s="131" t="s">
        <v>3556</v>
      </c>
      <c r="H232" s="139" t="s">
        <v>3557</v>
      </c>
      <c r="I232" s="131" t="s">
        <v>4421</v>
      </c>
      <c r="J232" s="131">
        <v>25</v>
      </c>
      <c r="K232" s="131" t="s">
        <v>62</v>
      </c>
      <c r="L232" s="131" t="s">
        <v>62</v>
      </c>
      <c r="M232" s="131" t="s">
        <v>2385</v>
      </c>
      <c r="N232" s="131" t="s">
        <v>2385</v>
      </c>
      <c r="O232" s="131" t="s">
        <v>57</v>
      </c>
      <c r="P232" s="131" t="s">
        <v>57</v>
      </c>
      <c r="Q232" s="131" t="s">
        <v>57</v>
      </c>
      <c r="R232" s="131" t="s">
        <v>57</v>
      </c>
      <c r="S232" s="131" t="s">
        <v>2385</v>
      </c>
      <c r="T232" s="131" t="s">
        <v>57</v>
      </c>
      <c r="U232" s="131" t="s">
        <v>2385</v>
      </c>
      <c r="V232" s="131" t="s">
        <v>57</v>
      </c>
      <c r="W232" s="131" t="s">
        <v>2385</v>
      </c>
      <c r="X232" s="131" t="s">
        <v>57</v>
      </c>
      <c r="Y232" s="131" t="s">
        <v>2385</v>
      </c>
      <c r="Z232" s="131" t="s">
        <v>3558</v>
      </c>
      <c r="AA232" s="131" t="s">
        <v>57</v>
      </c>
      <c r="AB232" s="131" t="s">
        <v>2385</v>
      </c>
      <c r="AC232" s="131" t="s">
        <v>57</v>
      </c>
      <c r="AD232" s="131" t="s">
        <v>2385</v>
      </c>
      <c r="AE232" s="131" t="s">
        <v>57</v>
      </c>
      <c r="AG232" s="131" t="s">
        <v>57</v>
      </c>
      <c r="AH232" s="131" t="s">
        <v>57</v>
      </c>
      <c r="AI232" s="131" t="s">
        <v>2385</v>
      </c>
      <c r="AJ232" s="131" t="s">
        <v>2385</v>
      </c>
      <c r="AK232" s="131" t="s">
        <v>2385</v>
      </c>
      <c r="AL232" s="131" t="s">
        <v>57</v>
      </c>
      <c r="AM232" s="131" t="s">
        <v>57</v>
      </c>
      <c r="AN232" s="131" t="s">
        <v>57</v>
      </c>
      <c r="AO232" s="174">
        <v>44642</v>
      </c>
      <c r="AP232" s="174" t="s">
        <v>3503</v>
      </c>
      <c r="AQ232" s="131" t="s">
        <v>57</v>
      </c>
      <c r="AR232" s="131" t="s">
        <v>57</v>
      </c>
      <c r="AS232" s="131" t="s">
        <v>57</v>
      </c>
      <c r="AT232" s="131" t="s">
        <v>57</v>
      </c>
      <c r="AV232" s="51"/>
      <c r="AW232" s="51"/>
      <c r="AX232" s="51"/>
    </row>
    <row r="233" spans="1:50">
      <c r="A233" s="131">
        <v>232</v>
      </c>
      <c r="B233" s="131" t="s">
        <v>2611</v>
      </c>
      <c r="C233" s="131" t="s">
        <v>1382</v>
      </c>
      <c r="D233" s="131">
        <v>2022</v>
      </c>
      <c r="E233" s="131" t="s">
        <v>1031</v>
      </c>
      <c r="F233" s="139" t="s">
        <v>3559</v>
      </c>
      <c r="G233" s="131" t="s">
        <v>3560</v>
      </c>
      <c r="H233" s="139" t="s">
        <v>4414</v>
      </c>
      <c r="I233" s="131" t="s">
        <v>4421</v>
      </c>
      <c r="J233" s="131">
        <v>25</v>
      </c>
      <c r="K233" s="131" t="s">
        <v>62</v>
      </c>
      <c r="L233" s="131" t="s">
        <v>62</v>
      </c>
      <c r="M233" s="131" t="s">
        <v>2385</v>
      </c>
      <c r="N233" s="131" t="s">
        <v>2385</v>
      </c>
      <c r="O233" s="131" t="s">
        <v>57</v>
      </c>
      <c r="P233" s="131" t="s">
        <v>57</v>
      </c>
      <c r="Q233" s="131" t="s">
        <v>57</v>
      </c>
      <c r="R233" s="131" t="s">
        <v>57</v>
      </c>
      <c r="S233" s="131" t="s">
        <v>2385</v>
      </c>
      <c r="T233" s="131" t="s">
        <v>57</v>
      </c>
      <c r="U233" s="131" t="s">
        <v>2385</v>
      </c>
      <c r="V233" s="131" t="s">
        <v>57</v>
      </c>
      <c r="W233" s="131" t="s">
        <v>2385</v>
      </c>
      <c r="X233" s="131" t="s">
        <v>57</v>
      </c>
      <c r="Y233" s="131" t="s">
        <v>2385</v>
      </c>
      <c r="Z233" s="131" t="s">
        <v>3561</v>
      </c>
      <c r="AA233" s="131" t="s">
        <v>57</v>
      </c>
      <c r="AB233" s="131" t="s">
        <v>2385</v>
      </c>
      <c r="AC233" s="131" t="s">
        <v>57</v>
      </c>
      <c r="AD233" s="131" t="s">
        <v>2385</v>
      </c>
      <c r="AE233" s="131" t="s">
        <v>57</v>
      </c>
      <c r="AG233" s="131" t="s">
        <v>57</v>
      </c>
      <c r="AH233" s="131" t="s">
        <v>57</v>
      </c>
      <c r="AI233" s="131" t="s">
        <v>2385</v>
      </c>
      <c r="AJ233" s="131" t="s">
        <v>2385</v>
      </c>
      <c r="AK233" s="131" t="s">
        <v>2385</v>
      </c>
      <c r="AL233" s="131" t="s">
        <v>57</v>
      </c>
      <c r="AM233" s="131" t="s">
        <v>57</v>
      </c>
      <c r="AN233" s="131" t="s">
        <v>57</v>
      </c>
      <c r="AO233" s="174">
        <v>44623</v>
      </c>
      <c r="AP233" s="174" t="s">
        <v>3510</v>
      </c>
      <c r="AQ233" s="131" t="s">
        <v>57</v>
      </c>
      <c r="AR233" s="131" t="s">
        <v>57</v>
      </c>
      <c r="AS233" s="131" t="s">
        <v>57</v>
      </c>
      <c r="AT233" s="131" t="s">
        <v>57</v>
      </c>
      <c r="AV233" s="51"/>
      <c r="AW233" s="51"/>
      <c r="AX233" s="51"/>
    </row>
    <row r="234" spans="1:50">
      <c r="A234" s="131">
        <v>233</v>
      </c>
      <c r="B234" s="131" t="s">
        <v>2611</v>
      </c>
      <c r="C234" s="131" t="s">
        <v>1382</v>
      </c>
      <c r="D234" s="131">
        <v>2022</v>
      </c>
      <c r="E234" s="131" t="s">
        <v>1031</v>
      </c>
      <c r="F234" s="139" t="s">
        <v>2904</v>
      </c>
      <c r="G234" s="131" t="s">
        <v>3562</v>
      </c>
      <c r="H234" s="139" t="s">
        <v>3563</v>
      </c>
      <c r="I234" s="131" t="s">
        <v>4421</v>
      </c>
      <c r="J234" s="131">
        <v>25</v>
      </c>
      <c r="K234" s="131" t="s">
        <v>62</v>
      </c>
      <c r="L234" s="131" t="s">
        <v>62</v>
      </c>
      <c r="M234" s="131" t="s">
        <v>2385</v>
      </c>
      <c r="N234" s="131" t="s">
        <v>2385</v>
      </c>
      <c r="O234" s="131" t="s">
        <v>57</v>
      </c>
      <c r="P234" s="131" t="s">
        <v>57</v>
      </c>
      <c r="Q234" s="131" t="s">
        <v>57</v>
      </c>
      <c r="R234" s="131" t="s">
        <v>57</v>
      </c>
      <c r="S234" s="131" t="s">
        <v>2385</v>
      </c>
      <c r="T234" s="131" t="s">
        <v>57</v>
      </c>
      <c r="U234" s="131" t="s">
        <v>2385</v>
      </c>
      <c r="V234" s="131" t="s">
        <v>57</v>
      </c>
      <c r="W234" s="131" t="s">
        <v>2385</v>
      </c>
      <c r="X234" s="131" t="s">
        <v>57</v>
      </c>
      <c r="Y234" s="131" t="s">
        <v>2385</v>
      </c>
      <c r="Z234" s="131" t="s">
        <v>3564</v>
      </c>
      <c r="AA234" s="131" t="s">
        <v>57</v>
      </c>
      <c r="AB234" s="131" t="s">
        <v>2385</v>
      </c>
      <c r="AC234" s="131" t="s">
        <v>57</v>
      </c>
      <c r="AD234" s="131" t="s">
        <v>2385</v>
      </c>
      <c r="AE234" s="131" t="s">
        <v>57</v>
      </c>
      <c r="AG234" s="131" t="s">
        <v>57</v>
      </c>
      <c r="AH234" s="131" t="s">
        <v>57</v>
      </c>
      <c r="AI234" s="131" t="s">
        <v>2385</v>
      </c>
      <c r="AJ234" s="131" t="s">
        <v>2385</v>
      </c>
      <c r="AK234" s="131" t="s">
        <v>2385</v>
      </c>
      <c r="AL234" s="131" t="s">
        <v>57</v>
      </c>
      <c r="AM234" s="131" t="s">
        <v>57</v>
      </c>
      <c r="AN234" s="131" t="s">
        <v>57</v>
      </c>
      <c r="AO234" s="174">
        <v>44678</v>
      </c>
      <c r="AP234" s="174" t="s">
        <v>3565</v>
      </c>
      <c r="AQ234" s="131" t="s">
        <v>57</v>
      </c>
      <c r="AR234" s="131" t="s">
        <v>57</v>
      </c>
      <c r="AS234" s="131" t="s">
        <v>57</v>
      </c>
      <c r="AT234" s="131" t="s">
        <v>57</v>
      </c>
      <c r="AV234" s="51"/>
      <c r="AW234" s="51"/>
      <c r="AX234" s="51"/>
    </row>
    <row r="235" spans="1:50">
      <c r="A235" s="131">
        <v>234</v>
      </c>
      <c r="B235" s="131" t="s">
        <v>2611</v>
      </c>
      <c r="C235" s="131" t="s">
        <v>1382</v>
      </c>
      <c r="D235" s="131">
        <v>2022</v>
      </c>
      <c r="E235" s="131" t="s">
        <v>1031</v>
      </c>
      <c r="F235" s="139" t="s">
        <v>633</v>
      </c>
      <c r="G235" s="131" t="s">
        <v>3566</v>
      </c>
      <c r="H235" s="139" t="s">
        <v>3567</v>
      </c>
      <c r="I235" s="131" t="s">
        <v>4422</v>
      </c>
      <c r="J235" s="131">
        <v>25</v>
      </c>
      <c r="K235" s="131" t="s">
        <v>62</v>
      </c>
      <c r="L235" s="131" t="s">
        <v>62</v>
      </c>
      <c r="M235" s="131" t="s">
        <v>2385</v>
      </c>
      <c r="N235" s="131" t="s">
        <v>2385</v>
      </c>
      <c r="O235" s="131" t="s">
        <v>57</v>
      </c>
      <c r="P235" s="131" t="s">
        <v>57</v>
      </c>
      <c r="Q235" s="131" t="s">
        <v>57</v>
      </c>
      <c r="R235" s="131" t="s">
        <v>57</v>
      </c>
      <c r="S235" s="131" t="s">
        <v>2385</v>
      </c>
      <c r="T235" s="131" t="s">
        <v>57</v>
      </c>
      <c r="U235" s="131" t="s">
        <v>2385</v>
      </c>
      <c r="V235" s="131" t="s">
        <v>57</v>
      </c>
      <c r="W235" s="131" t="s">
        <v>2385</v>
      </c>
      <c r="X235" s="131" t="s">
        <v>57</v>
      </c>
      <c r="Y235" s="131" t="s">
        <v>2385</v>
      </c>
      <c r="Z235" s="131" t="s">
        <v>57</v>
      </c>
      <c r="AA235" s="131" t="s">
        <v>57</v>
      </c>
      <c r="AB235" s="131" t="s">
        <v>2385</v>
      </c>
      <c r="AC235" s="131" t="s">
        <v>57</v>
      </c>
      <c r="AD235" s="131" t="s">
        <v>2385</v>
      </c>
      <c r="AE235" s="131" t="s">
        <v>57</v>
      </c>
      <c r="AG235" s="131" t="s">
        <v>57</v>
      </c>
      <c r="AH235" s="131" t="s">
        <v>57</v>
      </c>
      <c r="AI235" s="131" t="s">
        <v>2385</v>
      </c>
      <c r="AJ235" s="131" t="s">
        <v>2385</v>
      </c>
      <c r="AK235" s="131" t="s">
        <v>2385</v>
      </c>
      <c r="AL235" s="131" t="s">
        <v>57</v>
      </c>
      <c r="AM235" s="131" t="s">
        <v>57</v>
      </c>
      <c r="AN235" s="131" t="s">
        <v>57</v>
      </c>
      <c r="AO235" s="174" t="s">
        <v>57</v>
      </c>
      <c r="AP235" s="174" t="s">
        <v>57</v>
      </c>
      <c r="AQ235" s="131" t="s">
        <v>57</v>
      </c>
      <c r="AR235" s="131" t="s">
        <v>57</v>
      </c>
      <c r="AS235" s="131" t="s">
        <v>57</v>
      </c>
      <c r="AT235" s="131" t="s">
        <v>57</v>
      </c>
      <c r="AV235" s="51"/>
      <c r="AW235" s="51"/>
      <c r="AX235" s="51"/>
    </row>
    <row r="236" spans="1:50">
      <c r="A236" s="131">
        <v>235</v>
      </c>
      <c r="B236" s="131" t="s">
        <v>2611</v>
      </c>
      <c r="C236" s="131" t="s">
        <v>1382</v>
      </c>
      <c r="D236" s="131">
        <v>2022</v>
      </c>
      <c r="E236" s="131" t="s">
        <v>1031</v>
      </c>
      <c r="F236" s="139" t="s">
        <v>2993</v>
      </c>
      <c r="G236" s="131" t="s">
        <v>3568</v>
      </c>
      <c r="H236" s="139" t="s">
        <v>4415</v>
      </c>
      <c r="I236" s="131" t="s">
        <v>4422</v>
      </c>
      <c r="J236" s="131">
        <v>25</v>
      </c>
      <c r="K236" s="131" t="s">
        <v>62</v>
      </c>
      <c r="L236" s="131" t="s">
        <v>62</v>
      </c>
      <c r="M236" s="131" t="s">
        <v>2385</v>
      </c>
      <c r="N236" s="131" t="s">
        <v>2385</v>
      </c>
      <c r="O236" s="131" t="s">
        <v>57</v>
      </c>
      <c r="P236" s="131" t="s">
        <v>57</v>
      </c>
      <c r="Q236" s="131" t="s">
        <v>57</v>
      </c>
      <c r="R236" s="131" t="s">
        <v>57</v>
      </c>
      <c r="S236" s="131" t="s">
        <v>2385</v>
      </c>
      <c r="T236" s="131" t="s">
        <v>57</v>
      </c>
      <c r="U236" s="131" t="s">
        <v>2385</v>
      </c>
      <c r="V236" s="131" t="s">
        <v>57</v>
      </c>
      <c r="W236" s="131" t="s">
        <v>2385</v>
      </c>
      <c r="X236" s="131" t="s">
        <v>57</v>
      </c>
      <c r="Y236" s="131" t="s">
        <v>2385</v>
      </c>
      <c r="Z236" s="131" t="s">
        <v>57</v>
      </c>
      <c r="AA236" s="131" t="s">
        <v>57</v>
      </c>
      <c r="AB236" s="131" t="s">
        <v>2385</v>
      </c>
      <c r="AC236" s="131" t="s">
        <v>57</v>
      </c>
      <c r="AD236" s="131" t="s">
        <v>2385</v>
      </c>
      <c r="AE236" s="131" t="s">
        <v>57</v>
      </c>
      <c r="AG236" s="131" t="s">
        <v>57</v>
      </c>
      <c r="AH236" s="131" t="s">
        <v>57</v>
      </c>
      <c r="AI236" s="131" t="s">
        <v>2385</v>
      </c>
      <c r="AJ236" s="131" t="s">
        <v>2385</v>
      </c>
      <c r="AK236" s="131" t="s">
        <v>2385</v>
      </c>
      <c r="AL236" s="131" t="s">
        <v>57</v>
      </c>
      <c r="AM236" s="131" t="s">
        <v>57</v>
      </c>
      <c r="AN236" s="131" t="s">
        <v>57</v>
      </c>
      <c r="AO236" s="174" t="s">
        <v>57</v>
      </c>
      <c r="AP236" s="174" t="s">
        <v>57</v>
      </c>
      <c r="AQ236" s="131" t="s">
        <v>57</v>
      </c>
      <c r="AR236" s="131" t="s">
        <v>57</v>
      </c>
      <c r="AS236" s="131" t="s">
        <v>57</v>
      </c>
      <c r="AT236" s="131" t="s">
        <v>57</v>
      </c>
      <c r="AV236" s="51"/>
      <c r="AW236" s="51"/>
      <c r="AX236" s="51"/>
    </row>
    <row r="237" spans="1:50">
      <c r="A237" s="131">
        <v>236</v>
      </c>
      <c r="B237" s="131" t="s">
        <v>2611</v>
      </c>
      <c r="C237" s="131" t="s">
        <v>1382</v>
      </c>
      <c r="D237" s="131">
        <v>2022</v>
      </c>
      <c r="E237" s="131" t="s">
        <v>1031</v>
      </c>
      <c r="F237" s="139" t="s">
        <v>3175</v>
      </c>
      <c r="G237" s="131" t="s">
        <v>3569</v>
      </c>
      <c r="H237" s="139" t="s">
        <v>4416</v>
      </c>
      <c r="I237" s="131" t="s">
        <v>4422</v>
      </c>
      <c r="J237" s="131">
        <v>25</v>
      </c>
      <c r="K237" s="131" t="s">
        <v>62</v>
      </c>
      <c r="L237" s="131" t="s">
        <v>62</v>
      </c>
      <c r="M237" s="131" t="s">
        <v>2385</v>
      </c>
      <c r="N237" s="131" t="s">
        <v>2385</v>
      </c>
      <c r="O237" s="131" t="s">
        <v>57</v>
      </c>
      <c r="P237" s="131" t="s">
        <v>57</v>
      </c>
      <c r="Q237" s="131" t="s">
        <v>57</v>
      </c>
      <c r="R237" s="131" t="s">
        <v>57</v>
      </c>
      <c r="S237" s="131" t="s">
        <v>2385</v>
      </c>
      <c r="T237" s="131" t="s">
        <v>57</v>
      </c>
      <c r="U237" s="131" t="s">
        <v>2385</v>
      </c>
      <c r="V237" s="131" t="s">
        <v>57</v>
      </c>
      <c r="W237" s="131" t="s">
        <v>2385</v>
      </c>
      <c r="X237" s="131" t="s">
        <v>57</v>
      </c>
      <c r="Y237" s="131" t="s">
        <v>2385</v>
      </c>
      <c r="Z237" s="131" t="s">
        <v>57</v>
      </c>
      <c r="AA237" s="131" t="s">
        <v>57</v>
      </c>
      <c r="AB237" s="131" t="s">
        <v>2385</v>
      </c>
      <c r="AC237" s="131" t="s">
        <v>57</v>
      </c>
      <c r="AD237" s="131" t="s">
        <v>2385</v>
      </c>
      <c r="AE237" s="131" t="s">
        <v>57</v>
      </c>
      <c r="AG237" s="131" t="s">
        <v>57</v>
      </c>
      <c r="AH237" s="131" t="s">
        <v>57</v>
      </c>
      <c r="AI237" s="131" t="s">
        <v>2385</v>
      </c>
      <c r="AJ237" s="131" t="s">
        <v>2385</v>
      </c>
      <c r="AK237" s="131" t="s">
        <v>2385</v>
      </c>
      <c r="AL237" s="131" t="s">
        <v>57</v>
      </c>
      <c r="AM237" s="131" t="s">
        <v>57</v>
      </c>
      <c r="AN237" s="131" t="s">
        <v>57</v>
      </c>
      <c r="AO237" s="174" t="s">
        <v>57</v>
      </c>
      <c r="AP237" s="174" t="s">
        <v>57</v>
      </c>
      <c r="AQ237" s="131" t="s">
        <v>57</v>
      </c>
      <c r="AR237" s="131" t="s">
        <v>57</v>
      </c>
      <c r="AS237" s="131" t="s">
        <v>57</v>
      </c>
      <c r="AT237" s="131" t="s">
        <v>57</v>
      </c>
      <c r="AV237" s="51"/>
      <c r="AW237" s="51"/>
      <c r="AX237" s="51"/>
    </row>
    <row r="238" spans="1:50">
      <c r="A238" s="131">
        <v>237</v>
      </c>
      <c r="B238" s="131" t="s">
        <v>2611</v>
      </c>
      <c r="C238" s="131" t="s">
        <v>1382</v>
      </c>
      <c r="D238" s="131">
        <v>2022</v>
      </c>
      <c r="E238" s="131" t="s">
        <v>1031</v>
      </c>
      <c r="G238" s="131" t="s">
        <v>3570</v>
      </c>
      <c r="H238" s="139" t="s">
        <v>3571</v>
      </c>
      <c r="I238" s="131" t="s">
        <v>2597</v>
      </c>
      <c r="J238" s="131">
        <v>25</v>
      </c>
      <c r="K238" s="131" t="s">
        <v>62</v>
      </c>
      <c r="L238" s="131" t="s">
        <v>62</v>
      </c>
      <c r="M238" s="131" t="s">
        <v>2385</v>
      </c>
      <c r="N238" s="131" t="s">
        <v>2385</v>
      </c>
      <c r="O238" s="131" t="s">
        <v>57</v>
      </c>
      <c r="P238" s="131" t="s">
        <v>57</v>
      </c>
      <c r="Q238" s="131" t="s">
        <v>57</v>
      </c>
      <c r="R238" s="131" t="s">
        <v>57</v>
      </c>
      <c r="S238" s="131" t="s">
        <v>2385</v>
      </c>
      <c r="T238" s="131" t="s">
        <v>57</v>
      </c>
      <c r="U238" s="131" t="s">
        <v>2385</v>
      </c>
      <c r="V238" s="131" t="s">
        <v>57</v>
      </c>
      <c r="W238" s="131" t="s">
        <v>2385</v>
      </c>
      <c r="X238" s="131" t="s">
        <v>57</v>
      </c>
      <c r="Y238" s="131" t="s">
        <v>2385</v>
      </c>
      <c r="Z238" s="131" t="s">
        <v>57</v>
      </c>
      <c r="AA238" s="131" t="s">
        <v>57</v>
      </c>
      <c r="AB238" s="131" t="s">
        <v>2385</v>
      </c>
      <c r="AC238" s="131" t="s">
        <v>57</v>
      </c>
      <c r="AD238" s="131" t="s">
        <v>2385</v>
      </c>
      <c r="AE238" s="131" t="s">
        <v>57</v>
      </c>
      <c r="AG238" s="131" t="s">
        <v>57</v>
      </c>
      <c r="AH238" s="131" t="s">
        <v>57</v>
      </c>
      <c r="AI238" s="131" t="s">
        <v>2385</v>
      </c>
      <c r="AJ238" s="131" t="s">
        <v>2385</v>
      </c>
      <c r="AK238" s="131" t="s">
        <v>2385</v>
      </c>
      <c r="AL238" s="131" t="s">
        <v>57</v>
      </c>
      <c r="AM238" s="131" t="s">
        <v>57</v>
      </c>
      <c r="AN238" s="131" t="s">
        <v>57</v>
      </c>
      <c r="AO238" s="174" t="s">
        <v>57</v>
      </c>
      <c r="AP238" s="174" t="s">
        <v>57</v>
      </c>
      <c r="AQ238" s="131" t="s">
        <v>57</v>
      </c>
      <c r="AR238" s="131" t="s">
        <v>57</v>
      </c>
      <c r="AS238" s="131" t="s">
        <v>57</v>
      </c>
      <c r="AT238" s="131" t="s">
        <v>57</v>
      </c>
      <c r="AV238" s="51"/>
      <c r="AW238" s="51"/>
      <c r="AX238" s="51"/>
    </row>
    <row r="239" spans="1:50">
      <c r="A239" s="131">
        <v>238</v>
      </c>
      <c r="B239" s="131" t="s">
        <v>2611</v>
      </c>
      <c r="C239" s="131" t="s">
        <v>1382</v>
      </c>
      <c r="D239" s="131">
        <v>2022</v>
      </c>
      <c r="E239" s="131" t="s">
        <v>1008</v>
      </c>
      <c r="F239" s="139" t="s">
        <v>3572</v>
      </c>
      <c r="G239" s="131" t="s">
        <v>3573</v>
      </c>
      <c r="H239" s="139" t="s">
        <v>3574</v>
      </c>
      <c r="I239" s="131" t="s">
        <v>975</v>
      </c>
      <c r="J239" s="131">
        <v>25</v>
      </c>
      <c r="K239" s="131" t="s">
        <v>62</v>
      </c>
      <c r="L239" s="131" t="s">
        <v>62</v>
      </c>
      <c r="M239" s="131" t="s">
        <v>2385</v>
      </c>
      <c r="N239" s="131" t="s">
        <v>2385</v>
      </c>
      <c r="O239" s="131" t="s">
        <v>57</v>
      </c>
      <c r="P239" s="131" t="s">
        <v>57</v>
      </c>
      <c r="Q239" s="131" t="s">
        <v>57</v>
      </c>
      <c r="R239" s="131" t="s">
        <v>57</v>
      </c>
      <c r="S239" s="131" t="s">
        <v>2385</v>
      </c>
      <c r="T239" s="131" t="s">
        <v>57</v>
      </c>
      <c r="U239" s="131" t="s">
        <v>2385</v>
      </c>
      <c r="V239" s="131" t="s">
        <v>57</v>
      </c>
      <c r="W239" s="131" t="s">
        <v>2385</v>
      </c>
      <c r="X239" s="131" t="s">
        <v>57</v>
      </c>
      <c r="Y239" s="131" t="s">
        <v>2385</v>
      </c>
      <c r="Z239" s="131" t="s">
        <v>3575</v>
      </c>
      <c r="AA239" s="131" t="s">
        <v>57</v>
      </c>
      <c r="AB239" s="131" t="s">
        <v>2385</v>
      </c>
      <c r="AC239" s="131" t="s">
        <v>57</v>
      </c>
      <c r="AD239" s="131" t="s">
        <v>2385</v>
      </c>
      <c r="AE239" s="131" t="s">
        <v>57</v>
      </c>
      <c r="AG239" s="131" t="s">
        <v>57</v>
      </c>
      <c r="AH239" s="131" t="s">
        <v>57</v>
      </c>
      <c r="AI239" s="131" t="s">
        <v>2385</v>
      </c>
      <c r="AJ239" s="131" t="s">
        <v>2385</v>
      </c>
      <c r="AK239" s="131" t="s">
        <v>2385</v>
      </c>
      <c r="AL239" s="131" t="s">
        <v>57</v>
      </c>
      <c r="AM239" s="131" t="s">
        <v>57</v>
      </c>
      <c r="AN239" s="131" t="s">
        <v>57</v>
      </c>
      <c r="AO239" s="174">
        <v>44608</v>
      </c>
      <c r="AP239" s="174" t="s">
        <v>57</v>
      </c>
      <c r="AQ239" s="131" t="s">
        <v>57</v>
      </c>
      <c r="AR239" s="131" t="s">
        <v>57</v>
      </c>
      <c r="AS239" s="131" t="s">
        <v>57</v>
      </c>
      <c r="AT239" s="131" t="s">
        <v>57</v>
      </c>
      <c r="AV239" s="51"/>
      <c r="AW239" s="51"/>
      <c r="AX239" s="51"/>
    </row>
    <row r="240" spans="1:50">
      <c r="A240" s="131">
        <v>239</v>
      </c>
      <c r="B240" s="131" t="s">
        <v>2611</v>
      </c>
      <c r="C240" s="131" t="s">
        <v>1382</v>
      </c>
      <c r="D240" s="131">
        <v>2022</v>
      </c>
      <c r="E240" s="131" t="s">
        <v>1008</v>
      </c>
      <c r="F240" s="139" t="s">
        <v>3576</v>
      </c>
      <c r="G240" s="131" t="s">
        <v>3577</v>
      </c>
      <c r="H240" s="139" t="s">
        <v>3578</v>
      </c>
      <c r="I240" s="131" t="s">
        <v>975</v>
      </c>
      <c r="J240" s="131">
        <v>25</v>
      </c>
      <c r="K240" s="131" t="s">
        <v>62</v>
      </c>
      <c r="L240" s="131" t="s">
        <v>62</v>
      </c>
      <c r="M240" s="131" t="s">
        <v>2385</v>
      </c>
      <c r="N240" s="131" t="s">
        <v>2385</v>
      </c>
      <c r="O240" s="131" t="s">
        <v>57</v>
      </c>
      <c r="P240" s="131" t="s">
        <v>57</v>
      </c>
      <c r="Q240" s="131" t="s">
        <v>57</v>
      </c>
      <c r="R240" s="131" t="s">
        <v>57</v>
      </c>
      <c r="S240" s="131" t="s">
        <v>2385</v>
      </c>
      <c r="T240" s="131" t="s">
        <v>57</v>
      </c>
      <c r="U240" s="131" t="s">
        <v>2385</v>
      </c>
      <c r="V240" s="131" t="s">
        <v>57</v>
      </c>
      <c r="W240" s="131" t="s">
        <v>2385</v>
      </c>
      <c r="X240" s="131" t="s">
        <v>57</v>
      </c>
      <c r="Y240" s="131" t="s">
        <v>2385</v>
      </c>
      <c r="Z240" s="131" t="s">
        <v>3579</v>
      </c>
      <c r="AA240" s="131" t="s">
        <v>57</v>
      </c>
      <c r="AB240" s="131" t="s">
        <v>2385</v>
      </c>
      <c r="AC240" s="131" t="s">
        <v>57</v>
      </c>
      <c r="AD240" s="131" t="s">
        <v>2385</v>
      </c>
      <c r="AE240" s="131" t="s">
        <v>57</v>
      </c>
      <c r="AG240" s="131" t="s">
        <v>57</v>
      </c>
      <c r="AH240" s="131" t="s">
        <v>57</v>
      </c>
      <c r="AI240" s="131" t="s">
        <v>2385</v>
      </c>
      <c r="AJ240" s="131" t="s">
        <v>2385</v>
      </c>
      <c r="AK240" s="131" t="s">
        <v>2385</v>
      </c>
      <c r="AL240" s="131" t="s">
        <v>57</v>
      </c>
      <c r="AM240" s="131" t="s">
        <v>57</v>
      </c>
      <c r="AN240" s="131" t="s">
        <v>57</v>
      </c>
      <c r="AO240" s="174">
        <v>44563</v>
      </c>
      <c r="AP240" s="174">
        <v>44658</v>
      </c>
      <c r="AQ240" s="131">
        <f>AP240-AO240</f>
        <v>95</v>
      </c>
      <c r="AR240" s="131" t="s">
        <v>57</v>
      </c>
      <c r="AS240" s="131" t="s">
        <v>57</v>
      </c>
      <c r="AT240" s="131" t="s">
        <v>57</v>
      </c>
      <c r="AV240" s="51"/>
      <c r="AW240" s="51"/>
      <c r="AX240" s="51"/>
    </row>
    <row r="241" spans="1:50">
      <c r="A241" s="131">
        <v>240</v>
      </c>
      <c r="B241" s="131" t="s">
        <v>2611</v>
      </c>
      <c r="C241" s="131" t="s">
        <v>1382</v>
      </c>
      <c r="D241" s="131">
        <v>2022</v>
      </c>
      <c r="E241" s="131" t="s">
        <v>1008</v>
      </c>
      <c r="F241" s="139" t="s">
        <v>3580</v>
      </c>
      <c r="G241" s="131" t="s">
        <v>3581</v>
      </c>
      <c r="H241" s="139" t="s">
        <v>3582</v>
      </c>
      <c r="I241" s="131" t="s">
        <v>975</v>
      </c>
      <c r="J241" s="131">
        <v>25</v>
      </c>
      <c r="K241" s="131" t="s">
        <v>62</v>
      </c>
      <c r="L241" s="131" t="s">
        <v>62</v>
      </c>
      <c r="M241" s="131" t="s">
        <v>2385</v>
      </c>
      <c r="N241" s="131" t="s">
        <v>2385</v>
      </c>
      <c r="O241" s="131" t="s">
        <v>57</v>
      </c>
      <c r="P241" s="131" t="s">
        <v>57</v>
      </c>
      <c r="Q241" s="131" t="s">
        <v>57</v>
      </c>
      <c r="R241" s="131" t="s">
        <v>57</v>
      </c>
      <c r="S241" s="131" t="s">
        <v>2385</v>
      </c>
      <c r="T241" s="131" t="s">
        <v>57</v>
      </c>
      <c r="U241" s="131" t="s">
        <v>2385</v>
      </c>
      <c r="V241" s="131" t="s">
        <v>57</v>
      </c>
      <c r="W241" s="131" t="s">
        <v>2385</v>
      </c>
      <c r="X241" s="131" t="s">
        <v>57</v>
      </c>
      <c r="Y241" s="131" t="s">
        <v>2385</v>
      </c>
      <c r="Z241" s="131" t="s">
        <v>3583</v>
      </c>
      <c r="AA241" s="131" t="s">
        <v>57</v>
      </c>
      <c r="AB241" s="131" t="s">
        <v>2385</v>
      </c>
      <c r="AC241" s="131" t="s">
        <v>57</v>
      </c>
      <c r="AD241" s="131" t="s">
        <v>2385</v>
      </c>
      <c r="AE241" s="131" t="s">
        <v>57</v>
      </c>
      <c r="AG241" s="131" t="s">
        <v>57</v>
      </c>
      <c r="AH241" s="131" t="s">
        <v>57</v>
      </c>
      <c r="AI241" s="131" t="s">
        <v>2385</v>
      </c>
      <c r="AJ241" s="131" t="s">
        <v>2385</v>
      </c>
      <c r="AK241" s="131" t="s">
        <v>2385</v>
      </c>
      <c r="AL241" s="131" t="s">
        <v>57</v>
      </c>
      <c r="AM241" s="131" t="s">
        <v>57</v>
      </c>
      <c r="AN241" s="131" t="s">
        <v>57</v>
      </c>
      <c r="AO241" s="174">
        <v>44685</v>
      </c>
      <c r="AP241" s="174" t="s">
        <v>3584</v>
      </c>
      <c r="AQ241" s="131" t="s">
        <v>57</v>
      </c>
      <c r="AR241" s="131" t="s">
        <v>57</v>
      </c>
      <c r="AS241" s="131" t="s">
        <v>57</v>
      </c>
      <c r="AT241" s="131" t="s">
        <v>57</v>
      </c>
      <c r="AV241" s="51"/>
      <c r="AW241" s="51"/>
      <c r="AX241" s="51"/>
    </row>
    <row r="242" spans="1:50">
      <c r="A242" s="131">
        <v>241</v>
      </c>
      <c r="B242" s="131" t="s">
        <v>2611</v>
      </c>
      <c r="C242" s="131" t="s">
        <v>1382</v>
      </c>
      <c r="D242" s="131">
        <v>2022</v>
      </c>
      <c r="E242" s="131" t="s">
        <v>1008</v>
      </c>
      <c r="F242" s="139" t="s">
        <v>3585</v>
      </c>
      <c r="G242" s="131" t="s">
        <v>3586</v>
      </c>
      <c r="H242" s="139" t="s">
        <v>3587</v>
      </c>
      <c r="I242" s="131" t="s">
        <v>975</v>
      </c>
      <c r="J242" s="131">
        <v>25</v>
      </c>
      <c r="K242" s="131" t="s">
        <v>62</v>
      </c>
      <c r="L242" s="131" t="s">
        <v>62</v>
      </c>
      <c r="M242" s="131" t="s">
        <v>2385</v>
      </c>
      <c r="N242" s="131" t="s">
        <v>2385</v>
      </c>
      <c r="O242" s="131" t="s">
        <v>57</v>
      </c>
      <c r="P242" s="131" t="s">
        <v>57</v>
      </c>
      <c r="Q242" s="131" t="s">
        <v>57</v>
      </c>
      <c r="R242" s="131" t="s">
        <v>57</v>
      </c>
      <c r="S242" s="131" t="s">
        <v>2385</v>
      </c>
      <c r="T242" s="131" t="s">
        <v>57</v>
      </c>
      <c r="U242" s="131" t="s">
        <v>2385</v>
      </c>
      <c r="V242" s="131" t="s">
        <v>57</v>
      </c>
      <c r="W242" s="131" t="s">
        <v>2385</v>
      </c>
      <c r="X242" s="131" t="s">
        <v>57</v>
      </c>
      <c r="Y242" s="131" t="s">
        <v>2385</v>
      </c>
      <c r="Z242" s="131" t="s">
        <v>3588</v>
      </c>
      <c r="AA242" s="131" t="s">
        <v>57</v>
      </c>
      <c r="AB242" s="131" t="s">
        <v>2385</v>
      </c>
      <c r="AC242" s="131" t="s">
        <v>57</v>
      </c>
      <c r="AD242" s="131" t="s">
        <v>2385</v>
      </c>
      <c r="AE242" s="131" t="s">
        <v>57</v>
      </c>
      <c r="AG242" s="131" t="s">
        <v>57</v>
      </c>
      <c r="AH242" s="131" t="s">
        <v>57</v>
      </c>
      <c r="AI242" s="131" t="s">
        <v>2385</v>
      </c>
      <c r="AJ242" s="131" t="s">
        <v>2385</v>
      </c>
      <c r="AK242" s="131" t="s">
        <v>2385</v>
      </c>
      <c r="AL242" s="131" t="s">
        <v>57</v>
      </c>
      <c r="AM242" s="131" t="s">
        <v>57</v>
      </c>
      <c r="AN242" s="131" t="s">
        <v>57</v>
      </c>
      <c r="AO242" s="174">
        <v>44450</v>
      </c>
      <c r="AP242" s="174" t="s">
        <v>3589</v>
      </c>
      <c r="AQ242" s="131" t="s">
        <v>57</v>
      </c>
      <c r="AR242" s="131" t="s">
        <v>57</v>
      </c>
      <c r="AS242" s="131" t="s">
        <v>57</v>
      </c>
      <c r="AT242" s="131" t="s">
        <v>57</v>
      </c>
      <c r="AV242" s="51"/>
      <c r="AW242" s="51"/>
      <c r="AX242" s="51"/>
    </row>
    <row r="243" spans="1:50">
      <c r="A243" s="131">
        <v>242</v>
      </c>
      <c r="B243" s="131" t="s">
        <v>2611</v>
      </c>
      <c r="C243" s="131" t="s">
        <v>1382</v>
      </c>
      <c r="D243" s="131">
        <v>2022</v>
      </c>
      <c r="E243" s="131" t="s">
        <v>1008</v>
      </c>
      <c r="F243" s="139" t="s">
        <v>3590</v>
      </c>
      <c r="G243" s="131" t="s">
        <v>3591</v>
      </c>
      <c r="H243" s="139" t="s">
        <v>3592</v>
      </c>
      <c r="I243" s="131" t="s">
        <v>935</v>
      </c>
      <c r="J243" s="131">
        <v>3</v>
      </c>
      <c r="K243" s="131" t="s">
        <v>62</v>
      </c>
      <c r="L243" s="131" t="s">
        <v>62</v>
      </c>
      <c r="M243" s="131" t="s">
        <v>62</v>
      </c>
      <c r="N243" s="131" t="s">
        <v>62</v>
      </c>
      <c r="O243" s="131" t="s">
        <v>57</v>
      </c>
      <c r="P243" s="131" t="s">
        <v>57</v>
      </c>
      <c r="Q243" s="131" t="s">
        <v>57</v>
      </c>
      <c r="R243" s="131" t="s">
        <v>57</v>
      </c>
      <c r="S243" s="131" t="s">
        <v>56</v>
      </c>
      <c r="T243" s="131" t="s">
        <v>3593</v>
      </c>
      <c r="U243" s="131" t="s">
        <v>62</v>
      </c>
      <c r="V243" s="131" t="s">
        <v>57</v>
      </c>
      <c r="W243" s="131" t="s">
        <v>62</v>
      </c>
      <c r="X243" s="131" t="s">
        <v>57</v>
      </c>
      <c r="Y243" s="131" t="s">
        <v>2385</v>
      </c>
      <c r="Z243" s="131" t="s">
        <v>3594</v>
      </c>
      <c r="AA243" s="131" t="s">
        <v>56</v>
      </c>
      <c r="AB243" s="131" t="s">
        <v>56</v>
      </c>
      <c r="AC243" s="131" t="s">
        <v>56</v>
      </c>
      <c r="AD243" s="131" t="s">
        <v>2373</v>
      </c>
      <c r="AE243" s="131" t="s">
        <v>1738</v>
      </c>
      <c r="AG243" s="131" t="s">
        <v>56</v>
      </c>
      <c r="AH243" s="131">
        <v>45</v>
      </c>
      <c r="AI243" s="131" t="s">
        <v>56</v>
      </c>
      <c r="AJ243" s="131" t="s">
        <v>174</v>
      </c>
      <c r="AK243" s="131" t="s">
        <v>62</v>
      </c>
      <c r="AL243" s="131" t="s">
        <v>57</v>
      </c>
      <c r="AM243" s="131" t="s">
        <v>57</v>
      </c>
      <c r="AN243" s="131" t="s">
        <v>57</v>
      </c>
      <c r="AO243" s="174">
        <v>44505</v>
      </c>
      <c r="AP243" s="174">
        <v>44767</v>
      </c>
      <c r="AQ243" s="131">
        <f>AP243-AO243</f>
        <v>262</v>
      </c>
      <c r="AR243" s="131" t="s">
        <v>57</v>
      </c>
      <c r="AS243" s="131">
        <v>0</v>
      </c>
      <c r="AT243" s="131">
        <v>45</v>
      </c>
      <c r="AU243" s="131" t="str">
        <f>IF(AB243="Yes", "No", "")</f>
        <v>No</v>
      </c>
      <c r="AV243" s="51"/>
      <c r="AW243" s="51"/>
      <c r="AX243" s="51"/>
    </row>
    <row r="244" spans="1:50">
      <c r="A244" s="131">
        <v>243</v>
      </c>
      <c r="B244" s="131" t="s">
        <v>2611</v>
      </c>
      <c r="C244" s="131" t="s">
        <v>1382</v>
      </c>
      <c r="D244" s="131">
        <v>2022</v>
      </c>
      <c r="E244" s="131" t="s">
        <v>1008</v>
      </c>
      <c r="F244" s="139" t="s">
        <v>3596</v>
      </c>
      <c r="G244" s="131" t="s">
        <v>3597</v>
      </c>
      <c r="H244" s="139" t="s">
        <v>3598</v>
      </c>
      <c r="I244" s="131" t="s">
        <v>1181</v>
      </c>
      <c r="J244" s="131">
        <v>4</v>
      </c>
      <c r="K244" s="131" t="s">
        <v>62</v>
      </c>
      <c r="L244" s="131" t="s">
        <v>62</v>
      </c>
      <c r="M244" s="131" t="s">
        <v>62</v>
      </c>
      <c r="N244" s="131" t="s">
        <v>62</v>
      </c>
      <c r="O244" s="131" t="s">
        <v>57</v>
      </c>
      <c r="P244" s="131" t="s">
        <v>57</v>
      </c>
      <c r="Q244" s="131" t="s">
        <v>57</v>
      </c>
      <c r="R244" s="131" t="s">
        <v>57</v>
      </c>
      <c r="S244" s="131" t="s">
        <v>62</v>
      </c>
      <c r="T244" s="131" t="s">
        <v>57</v>
      </c>
      <c r="U244" s="131" t="s">
        <v>62</v>
      </c>
      <c r="V244" s="131" t="s">
        <v>57</v>
      </c>
      <c r="W244" s="131" t="s">
        <v>62</v>
      </c>
      <c r="X244" s="131" t="s">
        <v>57</v>
      </c>
      <c r="Y244" s="131" t="s">
        <v>2385</v>
      </c>
      <c r="Z244" s="131" t="s">
        <v>3599</v>
      </c>
      <c r="AA244" s="131" t="s">
        <v>3227</v>
      </c>
      <c r="AB244" s="131" t="s">
        <v>2385</v>
      </c>
      <c r="AC244" s="131" t="s">
        <v>57</v>
      </c>
      <c r="AD244" s="131" t="s">
        <v>2385</v>
      </c>
      <c r="AE244" s="131" t="s">
        <v>57</v>
      </c>
      <c r="AG244" s="131" t="s">
        <v>56</v>
      </c>
      <c r="AH244" s="131">
        <v>1</v>
      </c>
      <c r="AI244" s="131" t="s">
        <v>2385</v>
      </c>
      <c r="AJ244" s="131" t="s">
        <v>2385</v>
      </c>
      <c r="AK244" s="131" t="s">
        <v>62</v>
      </c>
      <c r="AL244" s="131" t="s">
        <v>57</v>
      </c>
      <c r="AM244" s="131" t="s">
        <v>57</v>
      </c>
      <c r="AN244" s="131" t="s">
        <v>57</v>
      </c>
      <c r="AO244" s="174">
        <v>44455</v>
      </c>
      <c r="AP244" s="174">
        <v>44567</v>
      </c>
      <c r="AR244" s="131" t="s">
        <v>57</v>
      </c>
      <c r="AS244" s="131">
        <v>1</v>
      </c>
      <c r="AT244" s="131">
        <v>0</v>
      </c>
      <c r="AV244" s="51"/>
      <c r="AW244" s="51"/>
      <c r="AX244" s="51"/>
    </row>
    <row r="245" spans="1:50">
      <c r="A245" s="131">
        <v>244</v>
      </c>
      <c r="B245" s="131" t="s">
        <v>2611</v>
      </c>
      <c r="C245" s="131" t="s">
        <v>1382</v>
      </c>
      <c r="D245" s="131">
        <v>2022</v>
      </c>
      <c r="E245" s="131" t="s">
        <v>1008</v>
      </c>
      <c r="F245" s="139" t="s">
        <v>3600</v>
      </c>
      <c r="G245" s="131" t="s">
        <v>3601</v>
      </c>
      <c r="H245" s="139" t="s">
        <v>3602</v>
      </c>
      <c r="I245" s="131" t="s">
        <v>1181</v>
      </c>
      <c r="J245" s="131">
        <v>8</v>
      </c>
      <c r="K245" s="131" t="s">
        <v>62</v>
      </c>
      <c r="L245" s="131" t="s">
        <v>62</v>
      </c>
      <c r="M245" s="131" t="s">
        <v>62</v>
      </c>
      <c r="N245" s="131" t="s">
        <v>62</v>
      </c>
      <c r="O245" s="131" t="s">
        <v>57</v>
      </c>
      <c r="P245" s="131" t="s">
        <v>57</v>
      </c>
      <c r="Q245" s="131" t="s">
        <v>57</v>
      </c>
      <c r="R245" s="131" t="s">
        <v>57</v>
      </c>
      <c r="S245" s="131" t="s">
        <v>2385</v>
      </c>
      <c r="T245" s="131" t="s">
        <v>57</v>
      </c>
      <c r="U245" s="131" t="s">
        <v>62</v>
      </c>
      <c r="V245" s="131" t="s">
        <v>57</v>
      </c>
      <c r="W245" s="131" t="s">
        <v>62</v>
      </c>
      <c r="X245" s="131" t="s">
        <v>57</v>
      </c>
      <c r="Y245" s="131" t="s">
        <v>2385</v>
      </c>
      <c r="Z245" s="131" t="s">
        <v>3603</v>
      </c>
      <c r="AA245" s="131" t="s">
        <v>57</v>
      </c>
      <c r="AB245" s="131" t="s">
        <v>2385</v>
      </c>
      <c r="AC245" s="131" t="s">
        <v>57</v>
      </c>
      <c r="AD245" s="131" t="s">
        <v>2385</v>
      </c>
      <c r="AE245" s="131" t="s">
        <v>57</v>
      </c>
      <c r="AG245" s="131" t="s">
        <v>57</v>
      </c>
      <c r="AH245" s="131" t="s">
        <v>57</v>
      </c>
      <c r="AI245" s="131" t="s">
        <v>2385</v>
      </c>
      <c r="AJ245" s="131" t="s">
        <v>2385</v>
      </c>
      <c r="AK245" s="131" t="s">
        <v>62</v>
      </c>
      <c r="AL245" s="131" t="s">
        <v>57</v>
      </c>
      <c r="AM245" s="131" t="s">
        <v>57</v>
      </c>
      <c r="AN245" s="131" t="s">
        <v>57</v>
      </c>
      <c r="AO245" s="174">
        <v>44265</v>
      </c>
      <c r="AP245" s="174" t="s">
        <v>3604</v>
      </c>
      <c r="AQ245" s="131" t="s">
        <v>57</v>
      </c>
      <c r="AR245" s="131" t="s">
        <v>57</v>
      </c>
      <c r="AS245" s="131" t="s">
        <v>57</v>
      </c>
      <c r="AT245" s="131" t="s">
        <v>57</v>
      </c>
      <c r="AV245" s="51"/>
      <c r="AW245" s="51"/>
      <c r="AX245" s="51"/>
    </row>
    <row r="246" spans="1:50">
      <c r="A246" s="131">
        <v>245</v>
      </c>
      <c r="B246" s="131" t="s">
        <v>2611</v>
      </c>
      <c r="C246" s="131" t="s">
        <v>1382</v>
      </c>
      <c r="D246" s="131">
        <v>2022</v>
      </c>
      <c r="E246" s="131" t="s">
        <v>1008</v>
      </c>
      <c r="F246" s="139" t="s">
        <v>3605</v>
      </c>
      <c r="G246" s="131" t="s">
        <v>3606</v>
      </c>
      <c r="H246" s="139" t="s">
        <v>3607</v>
      </c>
      <c r="I246" s="131" t="s">
        <v>935</v>
      </c>
      <c r="J246" s="131">
        <v>14</v>
      </c>
      <c r="K246" s="131" t="s">
        <v>62</v>
      </c>
      <c r="L246" s="131" t="s">
        <v>62</v>
      </c>
      <c r="M246" s="131" t="s">
        <v>62</v>
      </c>
      <c r="N246" s="131" t="s">
        <v>62</v>
      </c>
      <c r="O246" s="131" t="s">
        <v>57</v>
      </c>
      <c r="P246" s="131" t="s">
        <v>57</v>
      </c>
      <c r="Q246" s="131" t="s">
        <v>57</v>
      </c>
      <c r="R246" s="131" t="s">
        <v>57</v>
      </c>
      <c r="S246" s="131" t="s">
        <v>56</v>
      </c>
      <c r="T246" s="131" t="s">
        <v>3608</v>
      </c>
      <c r="U246" s="131" t="s">
        <v>56</v>
      </c>
      <c r="V246" s="131" t="s">
        <v>3609</v>
      </c>
      <c r="W246" s="131" t="s">
        <v>62</v>
      </c>
      <c r="X246" s="131" t="s">
        <v>57</v>
      </c>
      <c r="Y246" s="131" t="s">
        <v>2385</v>
      </c>
      <c r="Z246" s="131" t="s">
        <v>3610</v>
      </c>
      <c r="AA246" s="131" t="s">
        <v>56</v>
      </c>
      <c r="AB246" s="131" t="s">
        <v>56</v>
      </c>
      <c r="AC246" s="131" t="s">
        <v>56</v>
      </c>
      <c r="AD246" s="131" t="s">
        <v>2373</v>
      </c>
      <c r="AE246" s="131" t="s">
        <v>1738</v>
      </c>
      <c r="AG246" s="131" t="s">
        <v>56</v>
      </c>
      <c r="AH246" s="131">
        <v>112</v>
      </c>
      <c r="AI246" s="131" t="s">
        <v>62</v>
      </c>
      <c r="AJ246" s="131" t="s">
        <v>2385</v>
      </c>
      <c r="AK246" s="131" t="s">
        <v>62</v>
      </c>
      <c r="AL246" s="131" t="s">
        <v>57</v>
      </c>
      <c r="AM246" s="131" t="s">
        <v>57</v>
      </c>
      <c r="AN246" s="131" t="s">
        <v>57</v>
      </c>
      <c r="AO246" s="174">
        <v>44469</v>
      </c>
      <c r="AP246" s="174">
        <v>44742</v>
      </c>
      <c r="AQ246" s="131">
        <f>AP246-AO246</f>
        <v>273</v>
      </c>
      <c r="AR246" s="131" t="s">
        <v>57</v>
      </c>
      <c r="AS246" s="131">
        <v>57</v>
      </c>
      <c r="AT246" s="131">
        <v>55</v>
      </c>
      <c r="AU246" s="131" t="str">
        <f>IF(AB246="Yes", "No", "")</f>
        <v>No</v>
      </c>
      <c r="AV246" s="51"/>
      <c r="AW246" s="51"/>
      <c r="AX246" s="51"/>
    </row>
    <row r="247" spans="1:50">
      <c r="A247" s="131">
        <v>246</v>
      </c>
      <c r="B247" s="131" t="s">
        <v>2611</v>
      </c>
      <c r="C247" s="131" t="s">
        <v>1382</v>
      </c>
      <c r="D247" s="131">
        <v>2022</v>
      </c>
      <c r="E247" s="131" t="s">
        <v>1008</v>
      </c>
      <c r="F247" s="139" t="s">
        <v>3613</v>
      </c>
      <c r="G247" s="131" t="s">
        <v>3614</v>
      </c>
      <c r="H247" s="139" t="s">
        <v>3615</v>
      </c>
      <c r="I247" s="131" t="s">
        <v>1163</v>
      </c>
      <c r="J247" s="131">
        <v>17</v>
      </c>
      <c r="K247" s="131" t="s">
        <v>62</v>
      </c>
      <c r="L247" s="131" t="s">
        <v>62</v>
      </c>
      <c r="M247" s="131" t="s">
        <v>62</v>
      </c>
      <c r="N247" s="131" t="s">
        <v>2385</v>
      </c>
      <c r="O247" s="131" t="s">
        <v>57</v>
      </c>
      <c r="P247" s="131" t="s">
        <v>57</v>
      </c>
      <c r="Q247" s="131" t="s">
        <v>57</v>
      </c>
      <c r="R247" s="131" t="s">
        <v>57</v>
      </c>
      <c r="S247" s="131" t="s">
        <v>2385</v>
      </c>
      <c r="T247" s="131" t="s">
        <v>57</v>
      </c>
      <c r="U247" s="131" t="s">
        <v>62</v>
      </c>
      <c r="V247" s="131" t="s">
        <v>57</v>
      </c>
      <c r="W247" s="131" t="s">
        <v>62</v>
      </c>
      <c r="X247" s="131" t="s">
        <v>57</v>
      </c>
      <c r="Y247" s="131" t="s">
        <v>2385</v>
      </c>
      <c r="Z247" s="131" t="s">
        <v>3616</v>
      </c>
      <c r="AA247" s="131" t="s">
        <v>57</v>
      </c>
      <c r="AB247" s="131" t="s">
        <v>2385</v>
      </c>
      <c r="AC247" s="131" t="s">
        <v>57</v>
      </c>
      <c r="AD247" s="131" t="s">
        <v>2385</v>
      </c>
      <c r="AE247" s="131" t="s">
        <v>57</v>
      </c>
      <c r="AG247" s="131" t="s">
        <v>57</v>
      </c>
      <c r="AH247" s="131" t="s">
        <v>57</v>
      </c>
      <c r="AI247" s="131" t="s">
        <v>2385</v>
      </c>
      <c r="AJ247" s="131" t="s">
        <v>2385</v>
      </c>
      <c r="AK247" s="131" t="s">
        <v>62</v>
      </c>
      <c r="AL247" s="131" t="s">
        <v>57</v>
      </c>
      <c r="AM247" s="131" t="s">
        <v>57</v>
      </c>
      <c r="AN247" s="131" t="s">
        <v>57</v>
      </c>
      <c r="AO247" s="174">
        <v>44667</v>
      </c>
      <c r="AP247" s="174" t="s">
        <v>57</v>
      </c>
      <c r="AQ247" s="131" t="s">
        <v>57</v>
      </c>
      <c r="AR247" s="131" t="s">
        <v>57</v>
      </c>
      <c r="AS247" s="131" t="s">
        <v>57</v>
      </c>
      <c r="AT247" s="131" t="s">
        <v>57</v>
      </c>
      <c r="AV247" s="51"/>
      <c r="AW247" s="51"/>
      <c r="AX247" s="51"/>
    </row>
    <row r="248" spans="1:50">
      <c r="A248" s="131">
        <v>247</v>
      </c>
      <c r="B248" s="131" t="s">
        <v>2611</v>
      </c>
      <c r="C248" s="131" t="s">
        <v>1382</v>
      </c>
      <c r="D248" s="131">
        <v>2022</v>
      </c>
      <c r="E248" s="131" t="s">
        <v>1008</v>
      </c>
      <c r="F248" s="139" t="s">
        <v>3617</v>
      </c>
      <c r="G248" s="131" t="s">
        <v>3618</v>
      </c>
      <c r="H248" s="139" t="s">
        <v>3619</v>
      </c>
      <c r="I248" s="131" t="s">
        <v>929</v>
      </c>
      <c r="J248" s="131">
        <v>18</v>
      </c>
      <c r="K248" s="131" t="s">
        <v>56</v>
      </c>
      <c r="L248" s="131" t="s">
        <v>62</v>
      </c>
      <c r="M248" s="131" t="s">
        <v>2385</v>
      </c>
      <c r="N248" s="131" t="s">
        <v>2385</v>
      </c>
      <c r="O248" s="131" t="s">
        <v>57</v>
      </c>
      <c r="P248" s="131" t="s">
        <v>57</v>
      </c>
      <c r="Q248" s="131" t="s">
        <v>57</v>
      </c>
      <c r="R248" s="131" t="s">
        <v>57</v>
      </c>
      <c r="S248" s="131" t="s">
        <v>2385</v>
      </c>
      <c r="T248" s="131" t="s">
        <v>57</v>
      </c>
      <c r="U248" s="131" t="s">
        <v>56</v>
      </c>
      <c r="V248" s="131" t="s">
        <v>3620</v>
      </c>
      <c r="W248" s="131" t="s">
        <v>56</v>
      </c>
      <c r="X248" s="131" t="s">
        <v>3621</v>
      </c>
      <c r="Y248" s="131" t="s">
        <v>62</v>
      </c>
      <c r="Z248" s="134" t="s">
        <v>3622</v>
      </c>
      <c r="AA248" s="131" t="s">
        <v>57</v>
      </c>
      <c r="AB248" s="131" t="s">
        <v>2385</v>
      </c>
      <c r="AC248" s="131" t="s">
        <v>57</v>
      </c>
      <c r="AD248" s="131" t="s">
        <v>2385</v>
      </c>
      <c r="AE248" s="131" t="s">
        <v>57</v>
      </c>
      <c r="AG248" s="131" t="s">
        <v>57</v>
      </c>
      <c r="AH248" s="131" t="s">
        <v>57</v>
      </c>
      <c r="AI248" s="131" t="s">
        <v>2385</v>
      </c>
      <c r="AJ248" s="131" t="s">
        <v>2385</v>
      </c>
      <c r="AK248" s="131" t="s">
        <v>62</v>
      </c>
      <c r="AL248" s="131" t="s">
        <v>57</v>
      </c>
      <c r="AM248" s="162" t="s">
        <v>57</v>
      </c>
      <c r="AN248" s="162" t="s">
        <v>57</v>
      </c>
      <c r="AO248" s="175">
        <v>44431</v>
      </c>
      <c r="AP248" s="175" t="s">
        <v>3612</v>
      </c>
      <c r="AQ248" s="131" t="s">
        <v>57</v>
      </c>
      <c r="AR248" s="131" t="s">
        <v>57</v>
      </c>
      <c r="AS248" s="131" t="s">
        <v>57</v>
      </c>
      <c r="AT248" s="131" t="s">
        <v>57</v>
      </c>
      <c r="AV248" s="51"/>
      <c r="AW248" s="51"/>
      <c r="AX248" s="51"/>
    </row>
    <row r="249" spans="1:50">
      <c r="A249" s="131">
        <v>248</v>
      </c>
      <c r="B249" s="131" t="s">
        <v>2611</v>
      </c>
      <c r="C249" s="131" t="s">
        <v>1382</v>
      </c>
      <c r="D249" s="131">
        <v>2022</v>
      </c>
      <c r="E249" s="131" t="s">
        <v>1008</v>
      </c>
      <c r="F249" s="139" t="s">
        <v>1866</v>
      </c>
      <c r="G249" s="131" t="s">
        <v>3623</v>
      </c>
      <c r="H249" s="139" t="s">
        <v>3624</v>
      </c>
      <c r="I249" s="131" t="s">
        <v>975</v>
      </c>
      <c r="J249" s="131">
        <v>21</v>
      </c>
      <c r="K249" s="131" t="s">
        <v>62</v>
      </c>
      <c r="L249" s="131" t="s">
        <v>62</v>
      </c>
      <c r="M249" s="131" t="s">
        <v>2385</v>
      </c>
      <c r="N249" s="131" t="s">
        <v>2385</v>
      </c>
      <c r="O249" s="131" t="s">
        <v>57</v>
      </c>
      <c r="P249" s="131" t="s">
        <v>57</v>
      </c>
      <c r="Q249" s="131" t="s">
        <v>57</v>
      </c>
      <c r="R249" s="131" t="s">
        <v>57</v>
      </c>
      <c r="S249" s="131" t="s">
        <v>2385</v>
      </c>
      <c r="T249" s="131" t="s">
        <v>57</v>
      </c>
      <c r="U249" s="131" t="s">
        <v>2385</v>
      </c>
      <c r="V249" s="131" t="s">
        <v>57</v>
      </c>
      <c r="W249" s="131" t="s">
        <v>2385</v>
      </c>
      <c r="X249" s="131" t="s">
        <v>57</v>
      </c>
      <c r="Y249" s="131" t="s">
        <v>2385</v>
      </c>
      <c r="Z249" s="131" t="s">
        <v>1869</v>
      </c>
      <c r="AA249" s="131" t="s">
        <v>57</v>
      </c>
      <c r="AB249" s="131" t="s">
        <v>2385</v>
      </c>
      <c r="AC249" s="131" t="s">
        <v>57</v>
      </c>
      <c r="AD249" s="131" t="s">
        <v>2385</v>
      </c>
      <c r="AE249" s="131" t="s">
        <v>57</v>
      </c>
      <c r="AG249" s="131" t="s">
        <v>57</v>
      </c>
      <c r="AH249" s="131" t="s">
        <v>57</v>
      </c>
      <c r="AI249" s="131" t="s">
        <v>2385</v>
      </c>
      <c r="AJ249" s="131" t="s">
        <v>2385</v>
      </c>
      <c r="AK249" s="131" t="s">
        <v>2385</v>
      </c>
      <c r="AL249" s="131" t="s">
        <v>57</v>
      </c>
      <c r="AM249" s="131" t="s">
        <v>57</v>
      </c>
      <c r="AN249" s="131" t="s">
        <v>57</v>
      </c>
      <c r="AO249" s="174">
        <v>44237</v>
      </c>
      <c r="AP249" s="174" t="s">
        <v>3625</v>
      </c>
      <c r="AQ249" s="131" t="s">
        <v>57</v>
      </c>
      <c r="AR249" s="131" t="s">
        <v>57</v>
      </c>
      <c r="AS249" s="131" t="s">
        <v>57</v>
      </c>
      <c r="AT249" s="131" t="s">
        <v>57</v>
      </c>
      <c r="AV249" s="51"/>
      <c r="AW249" s="51"/>
      <c r="AX249" s="51"/>
    </row>
    <row r="250" spans="1:50">
      <c r="A250" s="131">
        <v>249</v>
      </c>
      <c r="B250" s="131" t="s">
        <v>2611</v>
      </c>
      <c r="C250" s="131" t="s">
        <v>1382</v>
      </c>
      <c r="D250" s="131">
        <v>2022</v>
      </c>
      <c r="E250" s="131" t="s">
        <v>1008</v>
      </c>
      <c r="F250" s="139" t="s">
        <v>3626</v>
      </c>
      <c r="G250" s="131" t="s">
        <v>3627</v>
      </c>
      <c r="H250" s="139" t="s">
        <v>3628</v>
      </c>
      <c r="I250" s="131" t="s">
        <v>975</v>
      </c>
      <c r="J250" s="131">
        <v>22</v>
      </c>
      <c r="K250" s="131" t="s">
        <v>62</v>
      </c>
      <c r="L250" s="131" t="s">
        <v>62</v>
      </c>
      <c r="M250" s="131" t="s">
        <v>2385</v>
      </c>
      <c r="N250" s="131" t="s">
        <v>2385</v>
      </c>
      <c r="O250" s="131" t="s">
        <v>57</v>
      </c>
      <c r="P250" s="131" t="s">
        <v>57</v>
      </c>
      <c r="Q250" s="131" t="s">
        <v>57</v>
      </c>
      <c r="R250" s="131" t="s">
        <v>57</v>
      </c>
      <c r="S250" s="131" t="s">
        <v>2385</v>
      </c>
      <c r="T250" s="131" t="s">
        <v>57</v>
      </c>
      <c r="U250" s="131" t="s">
        <v>2385</v>
      </c>
      <c r="V250" s="131" t="s">
        <v>57</v>
      </c>
      <c r="W250" s="131" t="s">
        <v>2385</v>
      </c>
      <c r="X250" s="131" t="s">
        <v>57</v>
      </c>
      <c r="Y250" s="131" t="s">
        <v>2385</v>
      </c>
      <c r="Z250" s="131" t="s">
        <v>3629</v>
      </c>
      <c r="AA250" s="131" t="s">
        <v>57</v>
      </c>
      <c r="AB250" s="131" t="s">
        <v>2385</v>
      </c>
      <c r="AC250" s="131" t="s">
        <v>57</v>
      </c>
      <c r="AD250" s="131" t="s">
        <v>2385</v>
      </c>
      <c r="AE250" s="131" t="s">
        <v>57</v>
      </c>
      <c r="AG250" s="131" t="s">
        <v>57</v>
      </c>
      <c r="AH250" s="131" t="s">
        <v>57</v>
      </c>
      <c r="AI250" s="131" t="s">
        <v>2385</v>
      </c>
      <c r="AJ250" s="131" t="s">
        <v>2385</v>
      </c>
      <c r="AK250" s="131" t="s">
        <v>2385</v>
      </c>
      <c r="AL250" s="131" t="s">
        <v>57</v>
      </c>
      <c r="AM250" s="131" t="s">
        <v>57</v>
      </c>
      <c r="AN250" s="131" t="s">
        <v>57</v>
      </c>
      <c r="AO250" s="174">
        <v>44446</v>
      </c>
      <c r="AP250" s="174" t="s">
        <v>3630</v>
      </c>
      <c r="AQ250" s="131" t="s">
        <v>57</v>
      </c>
      <c r="AR250" s="131" t="s">
        <v>57</v>
      </c>
      <c r="AS250" s="131" t="s">
        <v>57</v>
      </c>
      <c r="AT250" s="131" t="s">
        <v>57</v>
      </c>
      <c r="AV250" s="51"/>
      <c r="AW250" s="51"/>
      <c r="AX250" s="51"/>
    </row>
    <row r="251" spans="1:50">
      <c r="A251" s="131">
        <v>250</v>
      </c>
      <c r="B251" s="131" t="s">
        <v>2611</v>
      </c>
      <c r="C251" s="131" t="s">
        <v>1382</v>
      </c>
      <c r="D251" s="131">
        <v>2022</v>
      </c>
      <c r="E251" s="131" t="s">
        <v>1008</v>
      </c>
      <c r="F251" s="139" t="s">
        <v>243</v>
      </c>
      <c r="G251" s="131" t="s">
        <v>3631</v>
      </c>
      <c r="H251" s="139" t="s">
        <v>3632</v>
      </c>
      <c r="I251" s="131" t="s">
        <v>4421</v>
      </c>
      <c r="J251" s="131">
        <v>25</v>
      </c>
      <c r="K251" s="131" t="s">
        <v>62</v>
      </c>
      <c r="L251" s="131" t="s">
        <v>62</v>
      </c>
      <c r="M251" s="131" t="s">
        <v>2385</v>
      </c>
      <c r="N251" s="131" t="s">
        <v>2385</v>
      </c>
      <c r="O251" s="131" t="s">
        <v>57</v>
      </c>
      <c r="P251" s="131" t="s">
        <v>57</v>
      </c>
      <c r="Q251" s="131" t="s">
        <v>57</v>
      </c>
      <c r="R251" s="131" t="s">
        <v>57</v>
      </c>
      <c r="S251" s="131" t="s">
        <v>2385</v>
      </c>
      <c r="T251" s="131" t="s">
        <v>57</v>
      </c>
      <c r="U251" s="131" t="s">
        <v>2385</v>
      </c>
      <c r="V251" s="131" t="s">
        <v>57</v>
      </c>
      <c r="W251" s="131" t="s">
        <v>2385</v>
      </c>
      <c r="X251" s="131" t="s">
        <v>57</v>
      </c>
      <c r="Y251" s="131" t="s">
        <v>2385</v>
      </c>
      <c r="Z251" s="131" t="s">
        <v>1786</v>
      </c>
      <c r="AA251" s="131" t="s">
        <v>57</v>
      </c>
      <c r="AB251" s="131" t="s">
        <v>2385</v>
      </c>
      <c r="AC251" s="131" t="s">
        <v>57</v>
      </c>
      <c r="AD251" s="131" t="s">
        <v>2385</v>
      </c>
      <c r="AE251" s="131" t="s">
        <v>57</v>
      </c>
      <c r="AG251" s="131" t="s">
        <v>57</v>
      </c>
      <c r="AH251" s="131" t="s">
        <v>57</v>
      </c>
      <c r="AI251" s="131" t="s">
        <v>2385</v>
      </c>
      <c r="AJ251" s="131" t="s">
        <v>2385</v>
      </c>
      <c r="AK251" s="131" t="s">
        <v>2385</v>
      </c>
      <c r="AL251" s="131" t="s">
        <v>57</v>
      </c>
      <c r="AM251" s="131" t="s">
        <v>57</v>
      </c>
      <c r="AN251" s="131" t="s">
        <v>57</v>
      </c>
      <c r="AO251" s="174">
        <v>44655</v>
      </c>
      <c r="AP251" s="174">
        <v>44781</v>
      </c>
      <c r="AQ251" s="131">
        <f>AP251-AO251</f>
        <v>126</v>
      </c>
      <c r="AR251" s="131" t="s">
        <v>57</v>
      </c>
      <c r="AS251" s="131" t="s">
        <v>57</v>
      </c>
      <c r="AT251" s="131" t="s">
        <v>57</v>
      </c>
      <c r="AV251" s="51"/>
      <c r="AW251" s="51"/>
      <c r="AX251" s="51"/>
    </row>
    <row r="252" spans="1:50">
      <c r="A252" s="131">
        <v>251</v>
      </c>
      <c r="B252" s="131" t="s">
        <v>2611</v>
      </c>
      <c r="C252" s="131" t="s">
        <v>1382</v>
      </c>
      <c r="D252" s="131">
        <v>2022</v>
      </c>
      <c r="E252" s="131" t="s">
        <v>2533</v>
      </c>
      <c r="F252" s="139" t="s">
        <v>3633</v>
      </c>
      <c r="G252" s="131" t="s">
        <v>3634</v>
      </c>
      <c r="H252" s="139" t="s">
        <v>3635</v>
      </c>
      <c r="I252" s="131" t="s">
        <v>935</v>
      </c>
      <c r="J252" s="131">
        <v>4</v>
      </c>
      <c r="K252" s="131" t="s">
        <v>62</v>
      </c>
      <c r="L252" s="131" t="s">
        <v>62</v>
      </c>
      <c r="M252" s="131" t="s">
        <v>62</v>
      </c>
      <c r="N252" s="131" t="s">
        <v>56</v>
      </c>
      <c r="O252" s="131">
        <v>1</v>
      </c>
      <c r="P252" s="131" t="s">
        <v>438</v>
      </c>
      <c r="Q252" s="131" t="s">
        <v>3636</v>
      </c>
      <c r="R252" s="131" t="s">
        <v>3637</v>
      </c>
      <c r="S252" s="131" t="s">
        <v>62</v>
      </c>
      <c r="T252" s="131" t="s">
        <v>57</v>
      </c>
      <c r="U252" s="131" t="s">
        <v>62</v>
      </c>
      <c r="V252" s="131" t="s">
        <v>57</v>
      </c>
      <c r="W252" s="131" t="s">
        <v>62</v>
      </c>
      <c r="X252" s="131" t="s">
        <v>57</v>
      </c>
      <c r="Y252" s="131" t="s">
        <v>2385</v>
      </c>
      <c r="Z252" s="131" t="s">
        <v>3638</v>
      </c>
      <c r="AA252" s="131" t="s">
        <v>3227</v>
      </c>
      <c r="AB252" s="131" t="s">
        <v>62</v>
      </c>
      <c r="AC252" s="131" t="s">
        <v>57</v>
      </c>
      <c r="AD252" s="131" t="s">
        <v>2385</v>
      </c>
      <c r="AE252" s="131" t="s">
        <v>57</v>
      </c>
      <c r="AG252" s="131" t="s">
        <v>56</v>
      </c>
      <c r="AH252" s="131">
        <v>21</v>
      </c>
      <c r="AI252" s="131" t="s">
        <v>62</v>
      </c>
      <c r="AJ252" s="131" t="s">
        <v>2385</v>
      </c>
      <c r="AK252" s="131" t="s">
        <v>62</v>
      </c>
      <c r="AL252" s="131" t="s">
        <v>57</v>
      </c>
      <c r="AM252" s="131" t="s">
        <v>57</v>
      </c>
      <c r="AN252" s="131" t="s">
        <v>57</v>
      </c>
      <c r="AO252" s="174">
        <v>44582</v>
      </c>
      <c r="AP252" s="174">
        <v>44770</v>
      </c>
      <c r="AQ252" s="131">
        <f>AP252-AO252</f>
        <v>188</v>
      </c>
      <c r="AR252" s="131" t="s">
        <v>57</v>
      </c>
      <c r="AS252" s="131">
        <v>16</v>
      </c>
      <c r="AT252" s="131">
        <v>5</v>
      </c>
      <c r="AU252" s="131" t="s">
        <v>62</v>
      </c>
      <c r="AV252" s="51"/>
      <c r="AW252" s="51"/>
      <c r="AX252" s="51"/>
    </row>
    <row r="253" spans="1:50">
      <c r="A253" s="131">
        <v>252</v>
      </c>
      <c r="B253" s="131" t="s">
        <v>2611</v>
      </c>
      <c r="C253" s="131" t="s">
        <v>1382</v>
      </c>
      <c r="D253" s="131">
        <v>2022</v>
      </c>
      <c r="E253" s="131" t="s">
        <v>2533</v>
      </c>
      <c r="F253" s="139" t="s">
        <v>3640</v>
      </c>
      <c r="G253" s="131" t="s">
        <v>3641</v>
      </c>
      <c r="H253" s="139" t="s">
        <v>3642</v>
      </c>
      <c r="I253" s="131" t="s">
        <v>935</v>
      </c>
      <c r="J253" s="131">
        <v>5</v>
      </c>
      <c r="K253" s="131" t="s">
        <v>62</v>
      </c>
      <c r="L253" s="131" t="s">
        <v>62</v>
      </c>
      <c r="M253" s="131" t="s">
        <v>62</v>
      </c>
      <c r="N253" s="131" t="s">
        <v>62</v>
      </c>
      <c r="O253" s="131" t="s">
        <v>57</v>
      </c>
      <c r="P253" s="131" t="s">
        <v>57</v>
      </c>
      <c r="Q253" s="131" t="s">
        <v>57</v>
      </c>
      <c r="R253" s="131" t="s">
        <v>57</v>
      </c>
      <c r="S253" s="131" t="s">
        <v>56</v>
      </c>
      <c r="T253" s="131" t="s">
        <v>3643</v>
      </c>
      <c r="U253" s="131" t="s">
        <v>62</v>
      </c>
      <c r="V253" s="131" t="s">
        <v>57</v>
      </c>
      <c r="W253" s="131" t="s">
        <v>62</v>
      </c>
      <c r="X253" s="131" t="s">
        <v>57</v>
      </c>
      <c r="Y253" s="131" t="s">
        <v>2385</v>
      </c>
      <c r="Z253" s="131" t="s">
        <v>3644</v>
      </c>
      <c r="AA253" s="131" t="s">
        <v>56</v>
      </c>
      <c r="AB253" s="131" t="s">
        <v>56</v>
      </c>
      <c r="AC253" s="131" t="s">
        <v>56</v>
      </c>
      <c r="AD253" s="131" t="s">
        <v>2373</v>
      </c>
      <c r="AE253" s="131" t="s">
        <v>1738</v>
      </c>
      <c r="AG253" s="131" t="s">
        <v>56</v>
      </c>
      <c r="AH253" s="131">
        <v>36</v>
      </c>
      <c r="AI253" s="131" t="s">
        <v>62</v>
      </c>
      <c r="AJ253" s="131" t="s">
        <v>2385</v>
      </c>
      <c r="AK253" s="131" t="s">
        <v>62</v>
      </c>
      <c r="AL253" s="131" t="s">
        <v>57</v>
      </c>
      <c r="AM253" s="131" t="s">
        <v>57</v>
      </c>
      <c r="AN253" s="131" t="s">
        <v>57</v>
      </c>
      <c r="AO253" s="174">
        <v>44480</v>
      </c>
      <c r="AP253" s="174">
        <v>44774</v>
      </c>
      <c r="AQ253" s="131">
        <f>AP253-AO253</f>
        <v>294</v>
      </c>
      <c r="AR253" s="131" t="s">
        <v>57</v>
      </c>
      <c r="AS253" s="131" t="s">
        <v>57</v>
      </c>
      <c r="AT253" s="131" t="s">
        <v>57</v>
      </c>
      <c r="AU253" s="131" t="str">
        <f>IF(AB253="Yes", "No", "")</f>
        <v>No</v>
      </c>
      <c r="AV253" s="51"/>
      <c r="AW253" s="51"/>
      <c r="AX253" s="51"/>
    </row>
    <row r="254" spans="1:50">
      <c r="A254" s="131">
        <v>253</v>
      </c>
      <c r="B254" s="131" t="s">
        <v>2611</v>
      </c>
      <c r="C254" s="131" t="s">
        <v>1382</v>
      </c>
      <c r="D254" s="131">
        <v>2022</v>
      </c>
      <c r="E254" s="131" t="s">
        <v>2533</v>
      </c>
      <c r="F254" s="139" t="s">
        <v>3645</v>
      </c>
      <c r="G254" s="131" t="s">
        <v>3646</v>
      </c>
      <c r="H254" s="139" t="s">
        <v>3647</v>
      </c>
      <c r="I254" s="131" t="s">
        <v>935</v>
      </c>
      <c r="J254" s="131">
        <v>8</v>
      </c>
      <c r="K254" s="131" t="s">
        <v>62</v>
      </c>
      <c r="L254" s="131" t="s">
        <v>62</v>
      </c>
      <c r="M254" s="131" t="s">
        <v>62</v>
      </c>
      <c r="N254" s="131" t="s">
        <v>62</v>
      </c>
      <c r="O254" s="131" t="s">
        <v>57</v>
      </c>
      <c r="P254" s="131" t="s">
        <v>57</v>
      </c>
      <c r="Q254" s="131" t="s">
        <v>57</v>
      </c>
      <c r="R254" s="131" t="s">
        <v>57</v>
      </c>
      <c r="S254" s="131" t="s">
        <v>56</v>
      </c>
      <c r="T254" s="131" t="s">
        <v>3648</v>
      </c>
      <c r="U254" s="131" t="s">
        <v>62</v>
      </c>
      <c r="V254" s="131" t="s">
        <v>57</v>
      </c>
      <c r="W254" s="131" t="s">
        <v>62</v>
      </c>
      <c r="X254" s="131" t="s">
        <v>57</v>
      </c>
      <c r="Y254" s="131" t="s">
        <v>2385</v>
      </c>
      <c r="Z254" s="131" t="s">
        <v>3649</v>
      </c>
      <c r="AA254" s="131" t="s">
        <v>56</v>
      </c>
      <c r="AB254" s="131" t="s">
        <v>56</v>
      </c>
      <c r="AC254" s="131" t="s">
        <v>56</v>
      </c>
      <c r="AD254" s="131" t="s">
        <v>2373</v>
      </c>
      <c r="AE254" s="131" t="s">
        <v>1738</v>
      </c>
      <c r="AG254" s="131" t="s">
        <v>56</v>
      </c>
      <c r="AH254" s="131">
        <v>52384</v>
      </c>
      <c r="AI254" s="131" t="s">
        <v>62</v>
      </c>
      <c r="AJ254" s="131" t="s">
        <v>2385</v>
      </c>
      <c r="AK254" s="131" t="s">
        <v>62</v>
      </c>
      <c r="AL254" s="131" t="s">
        <v>57</v>
      </c>
      <c r="AM254" s="162" t="s">
        <v>57</v>
      </c>
      <c r="AN254" s="162" t="s">
        <v>57</v>
      </c>
      <c r="AO254" s="175">
        <v>44348</v>
      </c>
      <c r="AP254" s="175">
        <v>44765</v>
      </c>
      <c r="AQ254" s="131">
        <f>AP254-AO254</f>
        <v>417</v>
      </c>
      <c r="AR254" s="131" t="s">
        <v>57</v>
      </c>
      <c r="AS254" s="131">
        <v>27585</v>
      </c>
      <c r="AT254" s="131">
        <v>24799</v>
      </c>
      <c r="AU254" s="131" t="str">
        <f>IF(AB254="Yes", "No", "")</f>
        <v>No</v>
      </c>
      <c r="AV254" s="51"/>
      <c r="AW254" s="51"/>
      <c r="AX254" s="51"/>
    </row>
    <row r="255" spans="1:50">
      <c r="A255" s="131">
        <v>254</v>
      </c>
      <c r="B255" s="131" t="s">
        <v>2611</v>
      </c>
      <c r="C255" s="131" t="s">
        <v>1382</v>
      </c>
      <c r="D255" s="131">
        <v>2022</v>
      </c>
      <c r="E255" s="131" t="s">
        <v>2533</v>
      </c>
      <c r="F255" s="139" t="s">
        <v>3650</v>
      </c>
      <c r="G255" s="131" t="s">
        <v>3651</v>
      </c>
      <c r="H255" s="139" t="s">
        <v>3652</v>
      </c>
      <c r="I255" s="131" t="s">
        <v>975</v>
      </c>
      <c r="J255" s="131">
        <v>11</v>
      </c>
      <c r="K255" s="131" t="s">
        <v>62</v>
      </c>
      <c r="L255" s="131" t="s">
        <v>62</v>
      </c>
      <c r="M255" s="131" t="s">
        <v>2385</v>
      </c>
      <c r="N255" s="131" t="s">
        <v>2385</v>
      </c>
      <c r="O255" s="131" t="s">
        <v>57</v>
      </c>
      <c r="P255" s="131" t="s">
        <v>57</v>
      </c>
      <c r="Q255" s="131" t="s">
        <v>57</v>
      </c>
      <c r="R255" s="131" t="s">
        <v>57</v>
      </c>
      <c r="S255" s="131" t="s">
        <v>2385</v>
      </c>
      <c r="T255" s="131" t="s">
        <v>57</v>
      </c>
      <c r="U255" s="131" t="s">
        <v>2385</v>
      </c>
      <c r="V255" s="131" t="s">
        <v>57</v>
      </c>
      <c r="W255" s="131" t="s">
        <v>2385</v>
      </c>
      <c r="X255" s="131" t="s">
        <v>57</v>
      </c>
      <c r="Y255" s="131" t="s">
        <v>2385</v>
      </c>
      <c r="Z255" s="131" t="s">
        <v>57</v>
      </c>
      <c r="AA255" s="131" t="s">
        <v>57</v>
      </c>
      <c r="AB255" s="131" t="s">
        <v>2385</v>
      </c>
      <c r="AC255" s="131" t="s">
        <v>57</v>
      </c>
      <c r="AD255" s="131" t="s">
        <v>2385</v>
      </c>
      <c r="AE255" s="131" t="s">
        <v>57</v>
      </c>
      <c r="AG255" s="131" t="s">
        <v>57</v>
      </c>
      <c r="AH255" s="131" t="s">
        <v>57</v>
      </c>
      <c r="AI255" s="131" t="s">
        <v>2385</v>
      </c>
      <c r="AJ255" s="131" t="s">
        <v>2385</v>
      </c>
      <c r="AK255" s="131" t="s">
        <v>2385</v>
      </c>
      <c r="AL255" s="131" t="s">
        <v>57</v>
      </c>
      <c r="AM255" s="131" t="s">
        <v>57</v>
      </c>
      <c r="AN255" s="131" t="s">
        <v>57</v>
      </c>
      <c r="AO255" s="174" t="s">
        <v>57</v>
      </c>
      <c r="AP255" s="174" t="s">
        <v>57</v>
      </c>
      <c r="AQ255" s="131" t="s">
        <v>57</v>
      </c>
      <c r="AR255" s="131" t="s">
        <v>57</v>
      </c>
      <c r="AS255" s="131" t="s">
        <v>57</v>
      </c>
      <c r="AT255" s="131" t="s">
        <v>57</v>
      </c>
      <c r="AV255" s="51"/>
      <c r="AW255" s="51"/>
      <c r="AX255" s="51"/>
    </row>
    <row r="256" spans="1:50">
      <c r="A256" s="131">
        <v>255</v>
      </c>
      <c r="B256" s="131" t="s">
        <v>2611</v>
      </c>
      <c r="C256" s="131" t="s">
        <v>1382</v>
      </c>
      <c r="D256" s="131">
        <v>2022</v>
      </c>
      <c r="E256" s="131" t="s">
        <v>2533</v>
      </c>
      <c r="F256" s="139" t="s">
        <v>3653</v>
      </c>
      <c r="G256" s="131" t="s">
        <v>3654</v>
      </c>
      <c r="H256" s="139" t="s">
        <v>3655</v>
      </c>
      <c r="I256" s="131" t="s">
        <v>929</v>
      </c>
      <c r="J256" s="131">
        <v>14</v>
      </c>
      <c r="K256" s="131" t="s">
        <v>56</v>
      </c>
      <c r="L256" s="131" t="s">
        <v>62</v>
      </c>
      <c r="M256" s="131" t="s">
        <v>2385</v>
      </c>
      <c r="N256" s="131" t="s">
        <v>2385</v>
      </c>
      <c r="O256" s="131" t="s">
        <v>57</v>
      </c>
      <c r="P256" s="131" t="s">
        <v>57</v>
      </c>
      <c r="Q256" s="131" t="s">
        <v>57</v>
      </c>
      <c r="R256" s="131" t="s">
        <v>57</v>
      </c>
      <c r="S256" s="131" t="s">
        <v>2385</v>
      </c>
      <c r="T256" s="131" t="s">
        <v>57</v>
      </c>
      <c r="U256" s="131" t="s">
        <v>56</v>
      </c>
      <c r="V256" s="131" t="s">
        <v>3656</v>
      </c>
      <c r="W256" s="131" t="s">
        <v>62</v>
      </c>
      <c r="X256" s="131" t="s">
        <v>57</v>
      </c>
      <c r="Y256" s="131" t="s">
        <v>2385</v>
      </c>
      <c r="Z256" s="134" t="s">
        <v>3657</v>
      </c>
      <c r="AA256" s="131" t="s">
        <v>57</v>
      </c>
      <c r="AB256" s="131" t="s">
        <v>2385</v>
      </c>
      <c r="AC256" s="131" t="s">
        <v>57</v>
      </c>
      <c r="AD256" s="131" t="s">
        <v>2385</v>
      </c>
      <c r="AE256" s="131" t="s">
        <v>57</v>
      </c>
      <c r="AG256" s="131" t="s">
        <v>57</v>
      </c>
      <c r="AH256" s="131" t="s">
        <v>57</v>
      </c>
      <c r="AI256" s="131" t="s">
        <v>2385</v>
      </c>
      <c r="AJ256" s="131" t="s">
        <v>2385</v>
      </c>
      <c r="AK256" s="131" t="s">
        <v>62</v>
      </c>
      <c r="AL256" s="131" t="s">
        <v>57</v>
      </c>
      <c r="AM256" s="162" t="s">
        <v>57</v>
      </c>
      <c r="AN256" s="162" t="s">
        <v>57</v>
      </c>
      <c r="AO256" s="175">
        <v>44594</v>
      </c>
      <c r="AP256" s="175">
        <v>44569</v>
      </c>
      <c r="AR256" s="131" t="s">
        <v>57</v>
      </c>
      <c r="AS256" s="131" t="s">
        <v>57</v>
      </c>
      <c r="AT256" s="131" t="s">
        <v>57</v>
      </c>
      <c r="AV256" s="51"/>
      <c r="AW256" s="51"/>
      <c r="AX256" s="51"/>
    </row>
    <row r="257" spans="1:50">
      <c r="A257" s="131">
        <v>256</v>
      </c>
      <c r="B257" s="131" t="s">
        <v>2611</v>
      </c>
      <c r="C257" s="131" t="s">
        <v>1382</v>
      </c>
      <c r="D257" s="131">
        <v>2022</v>
      </c>
      <c r="E257" s="131" t="s">
        <v>2533</v>
      </c>
      <c r="F257" s="139" t="s">
        <v>3658</v>
      </c>
      <c r="G257" s="131" t="s">
        <v>3659</v>
      </c>
      <c r="H257" s="139" t="s">
        <v>3660</v>
      </c>
      <c r="I257" s="131" t="s">
        <v>935</v>
      </c>
      <c r="J257" s="131">
        <v>14</v>
      </c>
      <c r="K257" s="131" t="s">
        <v>62</v>
      </c>
      <c r="L257" s="131" t="s">
        <v>62</v>
      </c>
      <c r="M257" s="131" t="s">
        <v>62</v>
      </c>
      <c r="N257" s="131" t="s">
        <v>62</v>
      </c>
      <c r="O257" s="131" t="s">
        <v>57</v>
      </c>
      <c r="P257" s="131" t="s">
        <v>57</v>
      </c>
      <c r="Q257" s="131" t="s">
        <v>57</v>
      </c>
      <c r="R257" s="131" t="s">
        <v>57</v>
      </c>
      <c r="S257" s="131" t="s">
        <v>56</v>
      </c>
      <c r="T257" s="131" t="s">
        <v>3661</v>
      </c>
      <c r="U257" s="131" t="s">
        <v>62</v>
      </c>
      <c r="V257" s="131" t="s">
        <v>57</v>
      </c>
      <c r="W257" s="131" t="s">
        <v>62</v>
      </c>
      <c r="X257" s="131" t="s">
        <v>57</v>
      </c>
      <c r="Y257" s="131" t="s">
        <v>2385</v>
      </c>
      <c r="Z257" s="131" t="s">
        <v>3662</v>
      </c>
      <c r="AA257" s="131" t="s">
        <v>56</v>
      </c>
      <c r="AB257" s="131" t="s">
        <v>56</v>
      </c>
      <c r="AC257" s="131" t="s">
        <v>56</v>
      </c>
      <c r="AD257" s="131" t="s">
        <v>2373</v>
      </c>
      <c r="AE257" s="131" t="s">
        <v>1738</v>
      </c>
      <c r="AG257" s="131" t="s">
        <v>56</v>
      </c>
      <c r="AH257" s="131">
        <v>40</v>
      </c>
      <c r="AI257" s="131" t="s">
        <v>62</v>
      </c>
      <c r="AJ257" s="131" t="s">
        <v>2385</v>
      </c>
      <c r="AK257" s="131" t="s">
        <v>62</v>
      </c>
      <c r="AL257" s="131" t="s">
        <v>57</v>
      </c>
      <c r="AM257" s="162" t="s">
        <v>57</v>
      </c>
      <c r="AN257" s="162" t="s">
        <v>57</v>
      </c>
      <c r="AO257" s="175">
        <v>44316</v>
      </c>
      <c r="AP257" s="175">
        <v>44772</v>
      </c>
      <c r="AQ257" s="131">
        <f>AP257-AO257</f>
        <v>456</v>
      </c>
      <c r="AR257" s="131" t="s">
        <v>57</v>
      </c>
      <c r="AS257" s="131">
        <v>40</v>
      </c>
      <c r="AT257" s="131">
        <v>0</v>
      </c>
      <c r="AU257" s="131" t="str">
        <f>IF(AB257="Yes", "No", "")</f>
        <v>No</v>
      </c>
      <c r="AV257" s="51"/>
      <c r="AW257" s="51"/>
      <c r="AX257" s="51"/>
    </row>
    <row r="258" spans="1:50">
      <c r="A258" s="131">
        <v>257</v>
      </c>
      <c r="B258" s="131" t="s">
        <v>2611</v>
      </c>
      <c r="C258" s="131" t="s">
        <v>1382</v>
      </c>
      <c r="D258" s="131">
        <v>2022</v>
      </c>
      <c r="E258" s="131" t="s">
        <v>2533</v>
      </c>
      <c r="F258" s="139" t="s">
        <v>3664</v>
      </c>
      <c r="G258" s="131" t="s">
        <v>3665</v>
      </c>
      <c r="H258" s="139" t="s">
        <v>3666</v>
      </c>
      <c r="I258" s="131" t="s">
        <v>935</v>
      </c>
      <c r="J258" s="131">
        <v>18</v>
      </c>
      <c r="K258" s="131" t="s">
        <v>62</v>
      </c>
      <c r="L258" s="131" t="s">
        <v>62</v>
      </c>
      <c r="M258" s="131" t="s">
        <v>62</v>
      </c>
      <c r="N258" s="131" t="s">
        <v>56</v>
      </c>
      <c r="O258" s="131">
        <v>1</v>
      </c>
      <c r="P258" s="131" t="s">
        <v>170</v>
      </c>
      <c r="Q258" s="131" t="s">
        <v>3667</v>
      </c>
      <c r="R258" s="131" t="s">
        <v>3668</v>
      </c>
      <c r="S258" s="131" t="s">
        <v>56</v>
      </c>
      <c r="T258" s="131" t="s">
        <v>3669</v>
      </c>
      <c r="U258" s="131" t="s">
        <v>62</v>
      </c>
      <c r="V258" s="131" t="s">
        <v>57</v>
      </c>
      <c r="W258" s="131" t="s">
        <v>62</v>
      </c>
      <c r="X258" s="131" t="s">
        <v>57</v>
      </c>
      <c r="Y258" s="131" t="s">
        <v>2385</v>
      </c>
      <c r="Z258" s="131" t="s">
        <v>3670</v>
      </c>
      <c r="AA258" s="131" t="s">
        <v>56</v>
      </c>
      <c r="AB258" s="131" t="s">
        <v>56</v>
      </c>
      <c r="AC258" s="131" t="s">
        <v>56</v>
      </c>
      <c r="AD258" s="131" t="s">
        <v>2373</v>
      </c>
      <c r="AE258" s="131" t="s">
        <v>3671</v>
      </c>
      <c r="AG258" s="131" t="s">
        <v>56</v>
      </c>
      <c r="AH258" s="131">
        <v>114</v>
      </c>
      <c r="AI258" s="131" t="s">
        <v>56</v>
      </c>
      <c r="AJ258" s="131" t="s">
        <v>174</v>
      </c>
      <c r="AK258" s="131" t="s">
        <v>62</v>
      </c>
      <c r="AL258" s="131" t="s">
        <v>57</v>
      </c>
      <c r="AM258" s="162" t="s">
        <v>57</v>
      </c>
      <c r="AN258" s="162" t="s">
        <v>57</v>
      </c>
      <c r="AO258" s="175">
        <v>44372</v>
      </c>
      <c r="AP258" s="175">
        <v>44777</v>
      </c>
      <c r="AQ258" s="131">
        <f>AP258-AO258</f>
        <v>405</v>
      </c>
      <c r="AR258" s="131" t="s">
        <v>57</v>
      </c>
      <c r="AS258" s="131">
        <v>55</v>
      </c>
      <c r="AT258" s="131">
        <v>67</v>
      </c>
      <c r="AU258" s="131" t="str">
        <f>IF(AB258="Yes", "No", "")</f>
        <v>No</v>
      </c>
      <c r="AV258" s="51"/>
      <c r="AW258" s="51"/>
      <c r="AX258" s="51"/>
    </row>
    <row r="259" spans="1:50">
      <c r="A259" s="131">
        <v>258</v>
      </c>
      <c r="B259" s="131" t="s">
        <v>2611</v>
      </c>
      <c r="C259" s="131" t="s">
        <v>1382</v>
      </c>
      <c r="D259" s="131">
        <v>2022</v>
      </c>
      <c r="E259" s="131" t="s">
        <v>2533</v>
      </c>
      <c r="F259" s="139" t="s">
        <v>3672</v>
      </c>
      <c r="G259" s="131" t="s">
        <v>3673</v>
      </c>
      <c r="H259" s="139" t="s">
        <v>3674</v>
      </c>
      <c r="I259" s="131" t="s">
        <v>929</v>
      </c>
      <c r="J259" s="131">
        <v>13</v>
      </c>
      <c r="K259" s="131" t="s">
        <v>56</v>
      </c>
      <c r="L259" s="131" t="s">
        <v>62</v>
      </c>
      <c r="M259" s="131" t="s">
        <v>2385</v>
      </c>
      <c r="N259" s="131" t="s">
        <v>2385</v>
      </c>
      <c r="O259" s="131" t="s">
        <v>57</v>
      </c>
      <c r="P259" s="131" t="s">
        <v>3675</v>
      </c>
      <c r="Q259" s="131" t="s">
        <v>57</v>
      </c>
      <c r="R259" s="131" t="s">
        <v>57</v>
      </c>
      <c r="S259" s="131" t="s">
        <v>2385</v>
      </c>
      <c r="T259" s="131" t="s">
        <v>57</v>
      </c>
      <c r="U259" s="131" t="s">
        <v>56</v>
      </c>
      <c r="V259" s="131" t="s">
        <v>3676</v>
      </c>
      <c r="W259" s="131" t="s">
        <v>62</v>
      </c>
      <c r="X259" s="131" t="s">
        <v>57</v>
      </c>
      <c r="Y259" s="131" t="s">
        <v>2385</v>
      </c>
      <c r="Z259" s="131" t="s">
        <v>1814</v>
      </c>
      <c r="AA259" s="131" t="s">
        <v>57</v>
      </c>
      <c r="AB259" s="131" t="s">
        <v>2385</v>
      </c>
      <c r="AC259" s="131" t="s">
        <v>57</v>
      </c>
      <c r="AD259" s="131" t="s">
        <v>2385</v>
      </c>
      <c r="AE259" s="131" t="s">
        <v>57</v>
      </c>
      <c r="AG259" s="131" t="s">
        <v>57</v>
      </c>
      <c r="AH259" s="131" t="s">
        <v>57</v>
      </c>
      <c r="AI259" s="131" t="s">
        <v>2385</v>
      </c>
      <c r="AJ259" s="131" t="s">
        <v>2385</v>
      </c>
      <c r="AK259" s="131" t="s">
        <v>62</v>
      </c>
      <c r="AL259" s="131" t="s">
        <v>57</v>
      </c>
      <c r="AM259" s="162" t="s">
        <v>57</v>
      </c>
      <c r="AN259" s="162" t="s">
        <v>57</v>
      </c>
      <c r="AO259" s="175">
        <v>44386</v>
      </c>
      <c r="AP259" s="175" t="s">
        <v>3639</v>
      </c>
      <c r="AQ259" s="131" t="s">
        <v>57</v>
      </c>
      <c r="AR259" s="131" t="s">
        <v>57</v>
      </c>
      <c r="AS259" s="131" t="s">
        <v>57</v>
      </c>
      <c r="AT259" s="131" t="s">
        <v>57</v>
      </c>
      <c r="AV259" s="51"/>
      <c r="AW259" s="51"/>
      <c r="AX259" s="51"/>
    </row>
    <row r="260" spans="1:50">
      <c r="A260" s="131">
        <v>259</v>
      </c>
      <c r="B260" s="131" t="s">
        <v>2611</v>
      </c>
      <c r="C260" s="131" t="s">
        <v>1382</v>
      </c>
      <c r="D260" s="131">
        <v>2022</v>
      </c>
      <c r="E260" s="131" t="s">
        <v>2533</v>
      </c>
      <c r="F260" s="139" t="s">
        <v>3677</v>
      </c>
      <c r="G260" s="131" t="s">
        <v>3678</v>
      </c>
      <c r="H260" s="139" t="s">
        <v>3679</v>
      </c>
      <c r="I260" s="131" t="s">
        <v>929</v>
      </c>
      <c r="J260" s="131">
        <v>13</v>
      </c>
      <c r="K260" s="131" t="s">
        <v>56</v>
      </c>
      <c r="L260" s="131" t="s">
        <v>62</v>
      </c>
      <c r="M260" s="131" t="s">
        <v>2385</v>
      </c>
      <c r="N260" s="131" t="s">
        <v>2385</v>
      </c>
      <c r="O260" s="131" t="s">
        <v>57</v>
      </c>
      <c r="P260" s="131" t="s">
        <v>57</v>
      </c>
      <c r="Q260" s="131" t="s">
        <v>57</v>
      </c>
      <c r="R260" s="131" t="s">
        <v>3675</v>
      </c>
      <c r="S260" s="131" t="s">
        <v>2385</v>
      </c>
      <c r="T260" s="131" t="s">
        <v>57</v>
      </c>
      <c r="U260" s="131" t="s">
        <v>62</v>
      </c>
      <c r="V260" s="131" t="s">
        <v>57</v>
      </c>
      <c r="W260" s="131" t="s">
        <v>62</v>
      </c>
      <c r="X260" s="131" t="s">
        <v>57</v>
      </c>
      <c r="Y260" s="131" t="s">
        <v>2385</v>
      </c>
      <c r="Z260" s="134" t="s">
        <v>3680</v>
      </c>
      <c r="AA260" s="131" t="s">
        <v>57</v>
      </c>
      <c r="AB260" s="131" t="s">
        <v>2385</v>
      </c>
      <c r="AC260" s="131" t="s">
        <v>57</v>
      </c>
      <c r="AD260" s="131" t="s">
        <v>2385</v>
      </c>
      <c r="AE260" s="131" t="s">
        <v>57</v>
      </c>
      <c r="AG260" s="131" t="s">
        <v>57</v>
      </c>
      <c r="AH260" s="131" t="s">
        <v>57</v>
      </c>
      <c r="AI260" s="131" t="s">
        <v>2385</v>
      </c>
      <c r="AJ260" s="131" t="s">
        <v>2385</v>
      </c>
      <c r="AK260" s="131" t="s">
        <v>62</v>
      </c>
      <c r="AL260" s="131" t="s">
        <v>57</v>
      </c>
      <c r="AM260" s="162" t="s">
        <v>57</v>
      </c>
      <c r="AN260" s="162" t="s">
        <v>57</v>
      </c>
      <c r="AO260" s="175">
        <v>44487</v>
      </c>
      <c r="AP260" s="175" t="s">
        <v>3639</v>
      </c>
      <c r="AQ260" s="131" t="s">
        <v>57</v>
      </c>
      <c r="AR260" s="131" t="s">
        <v>57</v>
      </c>
      <c r="AS260" s="131" t="s">
        <v>57</v>
      </c>
      <c r="AT260" s="131" t="s">
        <v>57</v>
      </c>
      <c r="AV260" s="51"/>
      <c r="AW260" s="51"/>
      <c r="AX260" s="51"/>
    </row>
    <row r="261" spans="1:50">
      <c r="A261" s="131">
        <v>260</v>
      </c>
      <c r="B261" s="131" t="s">
        <v>2611</v>
      </c>
      <c r="C261" s="131" t="s">
        <v>1382</v>
      </c>
      <c r="D261" s="131">
        <v>2022</v>
      </c>
      <c r="E261" s="131" t="s">
        <v>2533</v>
      </c>
      <c r="F261" s="139" t="s">
        <v>3681</v>
      </c>
      <c r="G261" s="131" t="s">
        <v>3682</v>
      </c>
      <c r="H261" s="139" t="s">
        <v>3683</v>
      </c>
      <c r="I261" s="131" t="s">
        <v>935</v>
      </c>
      <c r="J261" s="131">
        <v>13</v>
      </c>
      <c r="K261" s="131" t="s">
        <v>62</v>
      </c>
      <c r="L261" s="131" t="s">
        <v>62</v>
      </c>
      <c r="M261" s="131" t="s">
        <v>62</v>
      </c>
      <c r="N261" s="131" t="s">
        <v>62</v>
      </c>
      <c r="O261" s="131" t="s">
        <v>57</v>
      </c>
      <c r="P261" s="131" t="s">
        <v>57</v>
      </c>
      <c r="Q261" s="131" t="s">
        <v>57</v>
      </c>
      <c r="R261" s="131" t="s">
        <v>57</v>
      </c>
      <c r="S261" s="131" t="s">
        <v>56</v>
      </c>
      <c r="T261" s="131" t="s">
        <v>3684</v>
      </c>
      <c r="U261" s="131" t="s">
        <v>56</v>
      </c>
      <c r="V261" s="131" t="s">
        <v>3685</v>
      </c>
      <c r="W261" s="131" t="s">
        <v>62</v>
      </c>
      <c r="X261" s="131" t="s">
        <v>57</v>
      </c>
      <c r="Y261" s="131" t="s">
        <v>2385</v>
      </c>
      <c r="Z261" s="131" t="s">
        <v>3686</v>
      </c>
      <c r="AA261" s="131" t="s">
        <v>56</v>
      </c>
      <c r="AB261" s="131" t="s">
        <v>56</v>
      </c>
      <c r="AC261" s="131" t="s">
        <v>56</v>
      </c>
      <c r="AD261" s="131" t="s">
        <v>2373</v>
      </c>
      <c r="AE261" s="131" t="s">
        <v>3249</v>
      </c>
      <c r="AG261" s="131" t="s">
        <v>56</v>
      </c>
      <c r="AH261" s="131">
        <v>130</v>
      </c>
      <c r="AI261" s="131" t="s">
        <v>62</v>
      </c>
      <c r="AJ261" s="131" t="s">
        <v>2385</v>
      </c>
      <c r="AK261" s="131" t="s">
        <v>62</v>
      </c>
      <c r="AL261" s="131" t="s">
        <v>57</v>
      </c>
      <c r="AM261" s="162" t="s">
        <v>57</v>
      </c>
      <c r="AN261" s="162" t="s">
        <v>57</v>
      </c>
      <c r="AO261" s="175">
        <v>44537</v>
      </c>
      <c r="AP261" s="175">
        <v>44779</v>
      </c>
      <c r="AQ261" s="131">
        <f>AP261-AO261</f>
        <v>242</v>
      </c>
      <c r="AR261" s="131" t="s">
        <v>57</v>
      </c>
      <c r="AS261" s="131">
        <v>69</v>
      </c>
      <c r="AT261" s="131">
        <v>61</v>
      </c>
      <c r="AU261" s="131" t="str">
        <f>IF(AB261="Yes", "No", "")</f>
        <v>No</v>
      </c>
      <c r="AV261" s="51"/>
      <c r="AW261" s="51"/>
      <c r="AX261" s="51"/>
    </row>
    <row r="262" spans="1:50">
      <c r="A262" s="131">
        <v>261</v>
      </c>
      <c r="B262" s="131" t="s">
        <v>2611</v>
      </c>
      <c r="C262" s="131" t="s">
        <v>1382</v>
      </c>
      <c r="D262" s="131">
        <v>2022</v>
      </c>
      <c r="E262" s="131" t="s">
        <v>2533</v>
      </c>
      <c r="F262" s="139" t="s">
        <v>1522</v>
      </c>
      <c r="G262" s="131" t="s">
        <v>3687</v>
      </c>
      <c r="H262" s="139" t="s">
        <v>3688</v>
      </c>
      <c r="I262" s="131" t="s">
        <v>935</v>
      </c>
      <c r="J262" s="131">
        <v>13</v>
      </c>
      <c r="K262" s="131" t="s">
        <v>62</v>
      </c>
      <c r="L262" s="131" t="s">
        <v>62</v>
      </c>
      <c r="M262" s="131" t="s">
        <v>62</v>
      </c>
      <c r="N262" s="131" t="s">
        <v>62</v>
      </c>
      <c r="O262" s="131" t="s">
        <v>57</v>
      </c>
      <c r="P262" s="131" t="s">
        <v>57</v>
      </c>
      <c r="Q262" s="131" t="s">
        <v>57</v>
      </c>
      <c r="R262" s="131" t="s">
        <v>57</v>
      </c>
      <c r="S262" s="131" t="s">
        <v>56</v>
      </c>
      <c r="T262" s="131" t="s">
        <v>3689</v>
      </c>
      <c r="U262" s="131" t="s">
        <v>62</v>
      </c>
      <c r="V262" s="131" t="s">
        <v>57</v>
      </c>
      <c r="W262" s="131" t="s">
        <v>62</v>
      </c>
      <c r="X262" s="131" t="s">
        <v>57</v>
      </c>
      <c r="Y262" s="131" t="s">
        <v>2385</v>
      </c>
      <c r="Z262" s="131" t="s">
        <v>3690</v>
      </c>
      <c r="AA262" s="131" t="s">
        <v>3227</v>
      </c>
      <c r="AB262" s="131" t="s">
        <v>62</v>
      </c>
      <c r="AC262" s="131" t="s">
        <v>57</v>
      </c>
      <c r="AD262" s="131" t="s">
        <v>2385</v>
      </c>
      <c r="AE262" s="131" t="s">
        <v>57</v>
      </c>
      <c r="AG262" s="131" t="s">
        <v>56</v>
      </c>
      <c r="AH262" s="131">
        <v>50</v>
      </c>
      <c r="AI262" s="131" t="s">
        <v>56</v>
      </c>
      <c r="AJ262" s="131" t="s">
        <v>174</v>
      </c>
      <c r="AK262" s="131" t="s">
        <v>62</v>
      </c>
      <c r="AL262" s="131" t="s">
        <v>57</v>
      </c>
      <c r="AM262" s="162" t="s">
        <v>57</v>
      </c>
      <c r="AN262" s="162" t="s">
        <v>57</v>
      </c>
      <c r="AO262" s="175">
        <v>44259</v>
      </c>
      <c r="AP262" s="175">
        <v>44748</v>
      </c>
      <c r="AQ262" s="131">
        <f>AP262-AO262</f>
        <v>489</v>
      </c>
      <c r="AR262" s="131" t="s">
        <v>57</v>
      </c>
      <c r="AS262" s="131">
        <v>19</v>
      </c>
      <c r="AT262" s="131">
        <v>31</v>
      </c>
      <c r="AU262" s="131" t="s">
        <v>62</v>
      </c>
      <c r="AV262" s="51"/>
      <c r="AW262" s="51"/>
      <c r="AX262" s="51"/>
    </row>
    <row r="263" spans="1:50">
      <c r="A263" s="131">
        <v>262</v>
      </c>
      <c r="B263" s="131" t="s">
        <v>2611</v>
      </c>
      <c r="C263" s="131" t="s">
        <v>1382</v>
      </c>
      <c r="D263" s="131">
        <v>2022</v>
      </c>
      <c r="E263" s="131" t="s">
        <v>2533</v>
      </c>
      <c r="F263" s="139" t="s">
        <v>3691</v>
      </c>
      <c r="G263" s="131" t="s">
        <v>3692</v>
      </c>
      <c r="H263" s="139" t="s">
        <v>4417</v>
      </c>
      <c r="I263" s="131" t="s">
        <v>4421</v>
      </c>
      <c r="J263" s="131">
        <v>25</v>
      </c>
      <c r="K263" s="131" t="s">
        <v>62</v>
      </c>
      <c r="L263" s="131" t="s">
        <v>62</v>
      </c>
      <c r="M263" s="131" t="s">
        <v>2385</v>
      </c>
      <c r="N263" s="131" t="s">
        <v>2385</v>
      </c>
      <c r="O263" s="131" t="s">
        <v>57</v>
      </c>
      <c r="P263" s="131" t="s">
        <v>57</v>
      </c>
      <c r="Q263" s="131" t="s">
        <v>57</v>
      </c>
      <c r="R263" s="131" t="s">
        <v>57</v>
      </c>
      <c r="S263" s="131" t="s">
        <v>2385</v>
      </c>
      <c r="T263" s="131" t="s">
        <v>57</v>
      </c>
      <c r="U263" s="131" t="s">
        <v>2385</v>
      </c>
      <c r="V263" s="131" t="s">
        <v>57</v>
      </c>
      <c r="W263" s="131" t="s">
        <v>2385</v>
      </c>
      <c r="X263" s="131" t="s">
        <v>57</v>
      </c>
      <c r="Y263" s="131" t="s">
        <v>2385</v>
      </c>
      <c r="Z263" s="131" t="s">
        <v>3693</v>
      </c>
      <c r="AA263" s="131" t="s">
        <v>57</v>
      </c>
      <c r="AB263" s="131" t="s">
        <v>2385</v>
      </c>
      <c r="AC263" s="131" t="s">
        <v>57</v>
      </c>
      <c r="AD263" s="131" t="s">
        <v>2385</v>
      </c>
      <c r="AE263" s="131" t="s">
        <v>57</v>
      </c>
      <c r="AG263" s="131" t="s">
        <v>57</v>
      </c>
      <c r="AH263" s="131" t="s">
        <v>57</v>
      </c>
      <c r="AI263" s="131" t="s">
        <v>2385</v>
      </c>
      <c r="AJ263" s="131" t="s">
        <v>2385</v>
      </c>
      <c r="AK263" s="131" t="s">
        <v>2385</v>
      </c>
      <c r="AL263" s="131" t="s">
        <v>57</v>
      </c>
      <c r="AM263" s="131" t="s">
        <v>57</v>
      </c>
      <c r="AN263" s="131" t="s">
        <v>57</v>
      </c>
      <c r="AO263" s="174">
        <v>44665</v>
      </c>
      <c r="AP263" s="174">
        <v>44569</v>
      </c>
      <c r="AR263" s="131" t="s">
        <v>57</v>
      </c>
      <c r="AS263" s="131" t="s">
        <v>57</v>
      </c>
      <c r="AT263" s="131" t="s">
        <v>57</v>
      </c>
      <c r="AV263" s="51"/>
      <c r="AW263" s="51"/>
      <c r="AX263" s="51"/>
    </row>
    <row r="264" spans="1:50">
      <c r="A264" s="131">
        <v>263</v>
      </c>
      <c r="B264" s="131" t="s">
        <v>2611</v>
      </c>
      <c r="C264" s="131" t="s">
        <v>1382</v>
      </c>
      <c r="D264" s="131">
        <v>2022</v>
      </c>
      <c r="E264" s="131" t="s">
        <v>2533</v>
      </c>
      <c r="F264" s="139" t="s">
        <v>3694</v>
      </c>
      <c r="G264" s="131" t="s">
        <v>3695</v>
      </c>
      <c r="H264" s="139" t="s">
        <v>4418</v>
      </c>
      <c r="I264" s="131" t="s">
        <v>4421</v>
      </c>
      <c r="J264" s="131">
        <v>25</v>
      </c>
      <c r="K264" s="131" t="s">
        <v>62</v>
      </c>
      <c r="L264" s="131" t="s">
        <v>62</v>
      </c>
      <c r="M264" s="131" t="s">
        <v>2385</v>
      </c>
      <c r="N264" s="131" t="s">
        <v>2385</v>
      </c>
      <c r="O264" s="131" t="s">
        <v>57</v>
      </c>
      <c r="P264" s="131" t="s">
        <v>57</v>
      </c>
      <c r="Q264" s="131" t="s">
        <v>57</v>
      </c>
      <c r="R264" s="131" t="s">
        <v>57</v>
      </c>
      <c r="S264" s="131" t="s">
        <v>2385</v>
      </c>
      <c r="T264" s="131" t="s">
        <v>57</v>
      </c>
      <c r="U264" s="131" t="s">
        <v>2385</v>
      </c>
      <c r="V264" s="131" t="s">
        <v>57</v>
      </c>
      <c r="W264" s="131" t="s">
        <v>2385</v>
      </c>
      <c r="X264" s="131" t="s">
        <v>57</v>
      </c>
      <c r="Y264" s="131" t="s">
        <v>2385</v>
      </c>
      <c r="Z264" s="131" t="s">
        <v>3696</v>
      </c>
      <c r="AA264" s="131" t="s">
        <v>57</v>
      </c>
      <c r="AB264" s="131" t="s">
        <v>2385</v>
      </c>
      <c r="AC264" s="131" t="s">
        <v>57</v>
      </c>
      <c r="AD264" s="131" t="s">
        <v>2385</v>
      </c>
      <c r="AE264" s="131" t="s">
        <v>57</v>
      </c>
      <c r="AG264" s="131" t="s">
        <v>57</v>
      </c>
      <c r="AH264" s="131" t="s">
        <v>57</v>
      </c>
      <c r="AI264" s="131" t="s">
        <v>2385</v>
      </c>
      <c r="AJ264" s="131" t="s">
        <v>2385</v>
      </c>
      <c r="AK264" s="131" t="s">
        <v>2385</v>
      </c>
      <c r="AL264" s="131" t="s">
        <v>57</v>
      </c>
      <c r="AM264" s="131" t="s">
        <v>57</v>
      </c>
      <c r="AN264" s="131" t="s">
        <v>57</v>
      </c>
      <c r="AO264" s="174">
        <v>44899</v>
      </c>
      <c r="AP264" s="174">
        <v>44873</v>
      </c>
      <c r="AR264" s="131" t="s">
        <v>57</v>
      </c>
      <c r="AS264" s="131" t="s">
        <v>57</v>
      </c>
      <c r="AT264" s="131" t="s">
        <v>57</v>
      </c>
      <c r="AV264" s="51"/>
      <c r="AW264" s="51"/>
      <c r="AX264" s="51"/>
    </row>
    <row r="265" spans="1:50">
      <c r="A265" s="131">
        <v>264</v>
      </c>
      <c r="B265" s="131" t="s">
        <v>2611</v>
      </c>
      <c r="C265" s="131" t="s">
        <v>1382</v>
      </c>
      <c r="D265" s="131">
        <v>2022</v>
      </c>
      <c r="E265" s="131" t="s">
        <v>2533</v>
      </c>
      <c r="F265" s="139" t="s">
        <v>3697</v>
      </c>
      <c r="G265" s="131" t="s">
        <v>3698</v>
      </c>
      <c r="H265" s="139" t="s">
        <v>3699</v>
      </c>
      <c r="I265" s="131" t="s">
        <v>4421</v>
      </c>
      <c r="J265" s="131">
        <v>25</v>
      </c>
      <c r="K265" s="131" t="s">
        <v>62</v>
      </c>
      <c r="L265" s="131" t="s">
        <v>62</v>
      </c>
      <c r="M265" s="131" t="s">
        <v>2385</v>
      </c>
      <c r="N265" s="131" t="s">
        <v>2385</v>
      </c>
      <c r="O265" s="131" t="s">
        <v>57</v>
      </c>
      <c r="P265" s="131" t="s">
        <v>57</v>
      </c>
      <c r="Q265" s="131" t="s">
        <v>57</v>
      </c>
      <c r="R265" s="131" t="s">
        <v>57</v>
      </c>
      <c r="S265" s="131" t="s">
        <v>2385</v>
      </c>
      <c r="T265" s="131" t="s">
        <v>57</v>
      </c>
      <c r="U265" s="131" t="s">
        <v>2385</v>
      </c>
      <c r="V265" s="131" t="s">
        <v>57</v>
      </c>
      <c r="W265" s="131" t="s">
        <v>2385</v>
      </c>
      <c r="X265" s="131" t="s">
        <v>57</v>
      </c>
      <c r="Y265" s="131" t="s">
        <v>2385</v>
      </c>
      <c r="Z265" s="131" t="s">
        <v>3700</v>
      </c>
      <c r="AA265" s="131" t="s">
        <v>57</v>
      </c>
      <c r="AB265" s="131" t="s">
        <v>2385</v>
      </c>
      <c r="AC265" s="131" t="s">
        <v>57</v>
      </c>
      <c r="AD265" s="131" t="s">
        <v>2385</v>
      </c>
      <c r="AE265" s="131" t="s">
        <v>57</v>
      </c>
      <c r="AG265" s="131" t="s">
        <v>57</v>
      </c>
      <c r="AH265" s="131" t="s">
        <v>57</v>
      </c>
      <c r="AI265" s="131" t="s">
        <v>2385</v>
      </c>
      <c r="AJ265" s="131" t="s">
        <v>2385</v>
      </c>
      <c r="AK265" s="131" t="s">
        <v>2385</v>
      </c>
      <c r="AL265" s="131" t="s">
        <v>57</v>
      </c>
      <c r="AM265" s="131" t="s">
        <v>57</v>
      </c>
      <c r="AN265" s="131" t="s">
        <v>57</v>
      </c>
      <c r="AO265" s="174">
        <v>44809</v>
      </c>
      <c r="AP265" s="174">
        <v>44873</v>
      </c>
      <c r="AR265" s="131" t="s">
        <v>57</v>
      </c>
      <c r="AS265" s="131" t="s">
        <v>57</v>
      </c>
      <c r="AT265" s="131" t="s">
        <v>57</v>
      </c>
      <c r="AV265" s="51"/>
      <c r="AW265" s="51"/>
      <c r="AX265" s="51"/>
    </row>
    <row r="266" spans="1:50">
      <c r="A266" s="131">
        <v>265</v>
      </c>
      <c r="B266" s="131" t="s">
        <v>2611</v>
      </c>
      <c r="C266" s="131" t="s">
        <v>1382</v>
      </c>
      <c r="D266" s="131">
        <v>2022</v>
      </c>
      <c r="E266" s="131" t="s">
        <v>2533</v>
      </c>
      <c r="F266" s="139" t="s">
        <v>57</v>
      </c>
      <c r="G266" s="131" t="s">
        <v>3701</v>
      </c>
      <c r="H266" s="139" t="s">
        <v>3702</v>
      </c>
      <c r="I266" s="131" t="s">
        <v>2597</v>
      </c>
      <c r="J266" s="131">
        <v>25</v>
      </c>
      <c r="K266" s="131" t="s">
        <v>62</v>
      </c>
      <c r="L266" s="131" t="s">
        <v>62</v>
      </c>
      <c r="M266" s="131" t="s">
        <v>2385</v>
      </c>
      <c r="N266" s="131" t="s">
        <v>2385</v>
      </c>
      <c r="O266" s="131" t="s">
        <v>57</v>
      </c>
      <c r="P266" s="131" t="s">
        <v>57</v>
      </c>
      <c r="Q266" s="131" t="s">
        <v>57</v>
      </c>
      <c r="R266" s="131" t="s">
        <v>57</v>
      </c>
      <c r="S266" s="131" t="s">
        <v>2385</v>
      </c>
      <c r="T266" s="131" t="s">
        <v>57</v>
      </c>
      <c r="U266" s="131" t="s">
        <v>2385</v>
      </c>
      <c r="V266" s="131" t="s">
        <v>57</v>
      </c>
      <c r="W266" s="131" t="s">
        <v>2385</v>
      </c>
      <c r="X266" s="131" t="s">
        <v>57</v>
      </c>
      <c r="Y266" s="131" t="s">
        <v>2385</v>
      </c>
      <c r="Z266" s="131" t="s">
        <v>57</v>
      </c>
      <c r="AA266" s="131" t="s">
        <v>57</v>
      </c>
      <c r="AB266" s="131" t="s">
        <v>2385</v>
      </c>
      <c r="AC266" s="131" t="s">
        <v>57</v>
      </c>
      <c r="AD266" s="131" t="s">
        <v>2385</v>
      </c>
      <c r="AE266" s="131" t="s">
        <v>57</v>
      </c>
      <c r="AG266" s="131" t="s">
        <v>57</v>
      </c>
      <c r="AH266" s="131" t="s">
        <v>57</v>
      </c>
      <c r="AI266" s="131" t="s">
        <v>2385</v>
      </c>
      <c r="AJ266" s="131" t="s">
        <v>2385</v>
      </c>
      <c r="AK266" s="131" t="s">
        <v>2385</v>
      </c>
      <c r="AL266" s="131" t="s">
        <v>57</v>
      </c>
      <c r="AM266" s="131" t="s">
        <v>57</v>
      </c>
      <c r="AN266" s="131" t="s">
        <v>57</v>
      </c>
      <c r="AO266" s="174" t="s">
        <v>57</v>
      </c>
      <c r="AP266" s="174" t="s">
        <v>57</v>
      </c>
      <c r="AQ266" s="131" t="s">
        <v>57</v>
      </c>
      <c r="AR266" s="131" t="s">
        <v>57</v>
      </c>
      <c r="AS266" s="131" t="s">
        <v>57</v>
      </c>
      <c r="AT266" s="131" t="s">
        <v>57</v>
      </c>
      <c r="AV266" s="51"/>
      <c r="AW266" s="51"/>
      <c r="AX266" s="51"/>
    </row>
    <row r="267" spans="1:50">
      <c r="A267" s="131">
        <v>266</v>
      </c>
      <c r="B267" s="131" t="s">
        <v>2611</v>
      </c>
      <c r="C267" s="131" t="s">
        <v>1382</v>
      </c>
      <c r="D267" s="131">
        <v>2022</v>
      </c>
      <c r="E267" s="131" t="s">
        <v>2533</v>
      </c>
      <c r="F267" s="139" t="s">
        <v>57</v>
      </c>
      <c r="G267" s="131" t="s">
        <v>3703</v>
      </c>
      <c r="H267" s="139" t="s">
        <v>3704</v>
      </c>
      <c r="I267" s="131" t="s">
        <v>4422</v>
      </c>
      <c r="J267" s="131">
        <v>25</v>
      </c>
      <c r="K267" s="131" t="s">
        <v>62</v>
      </c>
      <c r="L267" s="131" t="s">
        <v>62</v>
      </c>
      <c r="M267" s="131" t="s">
        <v>2385</v>
      </c>
      <c r="N267" s="131" t="s">
        <v>2385</v>
      </c>
      <c r="O267" s="131" t="s">
        <v>57</v>
      </c>
      <c r="P267" s="131" t="s">
        <v>57</v>
      </c>
      <c r="Q267" s="131" t="s">
        <v>57</v>
      </c>
      <c r="R267" s="131" t="s">
        <v>57</v>
      </c>
      <c r="S267" s="131" t="s">
        <v>2385</v>
      </c>
      <c r="T267" s="131" t="s">
        <v>57</v>
      </c>
      <c r="U267" s="131" t="s">
        <v>2385</v>
      </c>
      <c r="V267" s="131" t="s">
        <v>57</v>
      </c>
      <c r="W267" s="131" t="s">
        <v>2385</v>
      </c>
      <c r="X267" s="131" t="s">
        <v>57</v>
      </c>
      <c r="Y267" s="131" t="s">
        <v>2385</v>
      </c>
      <c r="Z267" s="131" t="s">
        <v>57</v>
      </c>
      <c r="AA267" s="131" t="s">
        <v>57</v>
      </c>
      <c r="AB267" s="131" t="s">
        <v>2385</v>
      </c>
      <c r="AC267" s="131" t="s">
        <v>57</v>
      </c>
      <c r="AD267" s="131" t="s">
        <v>2385</v>
      </c>
      <c r="AE267" s="131" t="s">
        <v>57</v>
      </c>
      <c r="AG267" s="131" t="s">
        <v>57</v>
      </c>
      <c r="AH267" s="131" t="s">
        <v>57</v>
      </c>
      <c r="AI267" s="131" t="s">
        <v>2385</v>
      </c>
      <c r="AJ267" s="131" t="s">
        <v>2385</v>
      </c>
      <c r="AK267" s="131" t="s">
        <v>2385</v>
      </c>
      <c r="AL267" s="131" t="s">
        <v>57</v>
      </c>
      <c r="AM267" s="131" t="s">
        <v>57</v>
      </c>
      <c r="AN267" s="131" t="s">
        <v>57</v>
      </c>
      <c r="AO267" s="174" t="s">
        <v>57</v>
      </c>
      <c r="AP267" s="174" t="s">
        <v>57</v>
      </c>
      <c r="AQ267" s="131" t="s">
        <v>57</v>
      </c>
      <c r="AR267" s="131" t="s">
        <v>57</v>
      </c>
      <c r="AS267" s="131" t="s">
        <v>57</v>
      </c>
      <c r="AT267" s="131" t="s">
        <v>57</v>
      </c>
      <c r="AV267" s="51"/>
      <c r="AW267" s="51"/>
      <c r="AX267" s="51"/>
    </row>
    <row r="268" spans="1:50">
      <c r="A268" s="131">
        <v>267</v>
      </c>
      <c r="B268" s="131" t="s">
        <v>2611</v>
      </c>
      <c r="C268" s="131" t="s">
        <v>1382</v>
      </c>
      <c r="D268" s="131">
        <v>2022</v>
      </c>
      <c r="E268" s="131" t="s">
        <v>1165</v>
      </c>
      <c r="F268" s="139" t="s">
        <v>1790</v>
      </c>
      <c r="G268" s="131" t="s">
        <v>3706</v>
      </c>
      <c r="H268" s="139" t="s">
        <v>3707</v>
      </c>
      <c r="I268" s="131" t="s">
        <v>926</v>
      </c>
      <c r="J268" s="131">
        <v>25</v>
      </c>
      <c r="K268" s="131" t="s">
        <v>62</v>
      </c>
      <c r="L268" s="131" t="s">
        <v>62</v>
      </c>
      <c r="M268" s="131" t="s">
        <v>2385</v>
      </c>
      <c r="N268" s="131" t="s">
        <v>2385</v>
      </c>
      <c r="O268" s="131" t="s">
        <v>57</v>
      </c>
      <c r="P268" s="131" t="s">
        <v>57</v>
      </c>
      <c r="Q268" s="131" t="s">
        <v>57</v>
      </c>
      <c r="R268" s="131" t="s">
        <v>57</v>
      </c>
      <c r="S268" s="131" t="s">
        <v>2385</v>
      </c>
      <c r="T268" s="131" t="s">
        <v>57</v>
      </c>
      <c r="U268" s="131" t="s">
        <v>2385</v>
      </c>
      <c r="V268" s="131" t="s">
        <v>57</v>
      </c>
      <c r="W268" s="131" t="s">
        <v>2385</v>
      </c>
      <c r="X268" s="131" t="s">
        <v>57</v>
      </c>
      <c r="Y268" s="131" t="s">
        <v>2385</v>
      </c>
      <c r="Z268" s="131" t="s">
        <v>3708</v>
      </c>
      <c r="AA268" s="131" t="s">
        <v>57</v>
      </c>
      <c r="AB268" s="131" t="s">
        <v>2385</v>
      </c>
      <c r="AC268" s="131" t="s">
        <v>57</v>
      </c>
      <c r="AD268" s="131" t="s">
        <v>2385</v>
      </c>
      <c r="AE268" s="131" t="s">
        <v>57</v>
      </c>
      <c r="AG268" s="131" t="s">
        <v>57</v>
      </c>
      <c r="AH268" s="131" t="s">
        <v>57</v>
      </c>
      <c r="AI268" s="131" t="s">
        <v>2385</v>
      </c>
      <c r="AJ268" s="131" t="s">
        <v>2385</v>
      </c>
      <c r="AK268" s="131" t="s">
        <v>2385</v>
      </c>
      <c r="AL268" s="131" t="s">
        <v>57</v>
      </c>
      <c r="AM268" s="131" t="s">
        <v>57</v>
      </c>
      <c r="AN268" s="131" t="s">
        <v>57</v>
      </c>
      <c r="AO268" s="174" t="s">
        <v>57</v>
      </c>
      <c r="AP268" s="174" t="s">
        <v>2349</v>
      </c>
      <c r="AQ268" s="131" t="s">
        <v>57</v>
      </c>
      <c r="AR268" s="131" t="s">
        <v>57</v>
      </c>
      <c r="AS268" s="131" t="s">
        <v>57</v>
      </c>
      <c r="AT268" s="131" t="s">
        <v>57</v>
      </c>
      <c r="AV268" s="51"/>
      <c r="AW268" s="51"/>
      <c r="AX268" s="51"/>
    </row>
    <row r="269" spans="1:50">
      <c r="A269" s="131">
        <v>268</v>
      </c>
      <c r="B269" s="131" t="s">
        <v>2611</v>
      </c>
      <c r="C269" s="131" t="s">
        <v>1382</v>
      </c>
      <c r="D269" s="131">
        <v>2022</v>
      </c>
      <c r="E269" s="131" t="s">
        <v>1165</v>
      </c>
      <c r="F269" s="139" t="s">
        <v>3709</v>
      </c>
      <c r="G269" s="131" t="s">
        <v>3710</v>
      </c>
      <c r="H269" s="139" t="s">
        <v>3711</v>
      </c>
      <c r="I269" s="131" t="s">
        <v>975</v>
      </c>
      <c r="J269" s="131">
        <v>25</v>
      </c>
      <c r="K269" s="131" t="s">
        <v>62</v>
      </c>
      <c r="L269" s="131" t="s">
        <v>62</v>
      </c>
      <c r="M269" s="131" t="s">
        <v>2385</v>
      </c>
      <c r="N269" s="131" t="s">
        <v>2385</v>
      </c>
      <c r="O269" s="131" t="s">
        <v>57</v>
      </c>
      <c r="P269" s="131" t="s">
        <v>57</v>
      </c>
      <c r="Q269" s="131" t="s">
        <v>57</v>
      </c>
      <c r="R269" s="131" t="s">
        <v>57</v>
      </c>
      <c r="S269" s="131" t="s">
        <v>2385</v>
      </c>
      <c r="T269" s="131" t="s">
        <v>57</v>
      </c>
      <c r="U269" s="131" t="s">
        <v>2385</v>
      </c>
      <c r="V269" s="131" t="s">
        <v>57</v>
      </c>
      <c r="W269" s="131" t="s">
        <v>2385</v>
      </c>
      <c r="X269" s="131" t="s">
        <v>57</v>
      </c>
      <c r="Y269" s="131" t="s">
        <v>2385</v>
      </c>
      <c r="Z269" s="131" t="s">
        <v>3712</v>
      </c>
      <c r="AA269" s="131" t="s">
        <v>57</v>
      </c>
      <c r="AB269" s="131" t="s">
        <v>2385</v>
      </c>
      <c r="AC269" s="131" t="s">
        <v>57</v>
      </c>
      <c r="AD269" s="131" t="s">
        <v>2385</v>
      </c>
      <c r="AE269" s="131" t="s">
        <v>57</v>
      </c>
      <c r="AG269" s="131" t="s">
        <v>57</v>
      </c>
      <c r="AH269" s="131" t="s">
        <v>57</v>
      </c>
      <c r="AI269" s="131" t="s">
        <v>2385</v>
      </c>
      <c r="AJ269" s="131" t="s">
        <v>2385</v>
      </c>
      <c r="AK269" s="131" t="s">
        <v>2385</v>
      </c>
      <c r="AL269" s="131" t="s">
        <v>57</v>
      </c>
      <c r="AM269" s="131" t="s">
        <v>57</v>
      </c>
      <c r="AN269" s="131" t="s">
        <v>57</v>
      </c>
      <c r="AO269" s="174">
        <v>44594</v>
      </c>
      <c r="AP269" s="174">
        <v>44689</v>
      </c>
      <c r="AR269" s="131" t="s">
        <v>57</v>
      </c>
      <c r="AS269" s="131" t="s">
        <v>57</v>
      </c>
      <c r="AT269" s="131" t="s">
        <v>57</v>
      </c>
      <c r="AV269" s="51"/>
      <c r="AW269" s="51"/>
      <c r="AX269" s="51"/>
    </row>
    <row r="270" spans="1:50">
      <c r="A270" s="131">
        <v>269</v>
      </c>
      <c r="B270" s="131" t="s">
        <v>2611</v>
      </c>
      <c r="C270" s="131" t="s">
        <v>1382</v>
      </c>
      <c r="D270" s="131">
        <v>2022</v>
      </c>
      <c r="E270" s="131" t="s">
        <v>1165</v>
      </c>
      <c r="F270" s="139" t="s">
        <v>3713</v>
      </c>
      <c r="G270" s="131" t="s">
        <v>3714</v>
      </c>
      <c r="H270" s="139" t="s">
        <v>3715</v>
      </c>
      <c r="I270" s="131" t="s">
        <v>975</v>
      </c>
      <c r="J270" s="131">
        <v>25</v>
      </c>
      <c r="K270" s="131" t="s">
        <v>62</v>
      </c>
      <c r="L270" s="131" t="s">
        <v>62</v>
      </c>
      <c r="M270" s="131" t="s">
        <v>2385</v>
      </c>
      <c r="N270" s="131" t="s">
        <v>2385</v>
      </c>
      <c r="O270" s="131" t="s">
        <v>57</v>
      </c>
      <c r="P270" s="131" t="s">
        <v>57</v>
      </c>
      <c r="Q270" s="131" t="s">
        <v>57</v>
      </c>
      <c r="R270" s="131" t="s">
        <v>57</v>
      </c>
      <c r="S270" s="131" t="s">
        <v>2385</v>
      </c>
      <c r="T270" s="131" t="s">
        <v>57</v>
      </c>
      <c r="U270" s="131" t="s">
        <v>2385</v>
      </c>
      <c r="V270" s="131" t="s">
        <v>57</v>
      </c>
      <c r="W270" s="131" t="s">
        <v>2385</v>
      </c>
      <c r="X270" s="131" t="s">
        <v>57</v>
      </c>
      <c r="Y270" s="131" t="s">
        <v>2385</v>
      </c>
      <c r="Z270" s="131" t="s">
        <v>3716</v>
      </c>
      <c r="AA270" s="131" t="s">
        <v>57</v>
      </c>
      <c r="AB270" s="131" t="s">
        <v>2385</v>
      </c>
      <c r="AC270" s="131" t="s">
        <v>57</v>
      </c>
      <c r="AD270" s="131" t="s">
        <v>2385</v>
      </c>
      <c r="AE270" s="131" t="s">
        <v>57</v>
      </c>
      <c r="AG270" s="131" t="s">
        <v>57</v>
      </c>
      <c r="AH270" s="131" t="s">
        <v>57</v>
      </c>
      <c r="AI270" s="131" t="s">
        <v>2385</v>
      </c>
      <c r="AJ270" s="131" t="s">
        <v>2385</v>
      </c>
      <c r="AK270" s="131" t="s">
        <v>2385</v>
      </c>
      <c r="AL270" s="131" t="s">
        <v>57</v>
      </c>
      <c r="AM270" s="131" t="s">
        <v>57</v>
      </c>
      <c r="AN270" s="131" t="s">
        <v>57</v>
      </c>
      <c r="AO270" s="174">
        <v>44637</v>
      </c>
      <c r="AP270" s="174">
        <v>44659</v>
      </c>
      <c r="AR270" s="131" t="s">
        <v>57</v>
      </c>
      <c r="AS270" s="131" t="s">
        <v>57</v>
      </c>
      <c r="AT270" s="131" t="s">
        <v>57</v>
      </c>
      <c r="AV270" s="51"/>
      <c r="AW270" s="51"/>
      <c r="AX270" s="51"/>
    </row>
    <row r="271" spans="1:50">
      <c r="A271" s="131">
        <v>270</v>
      </c>
      <c r="B271" s="131" t="s">
        <v>2611</v>
      </c>
      <c r="C271" s="131" t="s">
        <v>1382</v>
      </c>
      <c r="D271" s="131">
        <v>2022</v>
      </c>
      <c r="E271" s="131" t="s">
        <v>1165</v>
      </c>
      <c r="F271" s="139" t="s">
        <v>3718</v>
      </c>
      <c r="G271" s="131" t="s">
        <v>3719</v>
      </c>
      <c r="H271" s="139" t="s">
        <v>3720</v>
      </c>
      <c r="I271" s="131" t="s">
        <v>975</v>
      </c>
      <c r="J271" s="131">
        <v>25</v>
      </c>
      <c r="K271" s="131" t="s">
        <v>62</v>
      </c>
      <c r="L271" s="131" t="s">
        <v>62</v>
      </c>
      <c r="M271" s="131" t="s">
        <v>2385</v>
      </c>
      <c r="N271" s="131" t="s">
        <v>2385</v>
      </c>
      <c r="O271" s="131" t="s">
        <v>57</v>
      </c>
      <c r="P271" s="131" t="s">
        <v>57</v>
      </c>
      <c r="Q271" s="131" t="s">
        <v>57</v>
      </c>
      <c r="R271" s="131" t="s">
        <v>57</v>
      </c>
      <c r="S271" s="131" t="s">
        <v>2385</v>
      </c>
      <c r="T271" s="131" t="s">
        <v>57</v>
      </c>
      <c r="U271" s="131" t="s">
        <v>2385</v>
      </c>
      <c r="V271" s="131" t="s">
        <v>57</v>
      </c>
      <c r="W271" s="131" t="s">
        <v>2385</v>
      </c>
      <c r="X271" s="131" t="s">
        <v>57</v>
      </c>
      <c r="Y271" s="131" t="s">
        <v>2385</v>
      </c>
      <c r="Z271" s="131" t="s">
        <v>3721</v>
      </c>
      <c r="AA271" s="131" t="s">
        <v>57</v>
      </c>
      <c r="AB271" s="131" t="s">
        <v>2385</v>
      </c>
      <c r="AC271" s="131" t="s">
        <v>57</v>
      </c>
      <c r="AD271" s="131" t="s">
        <v>2385</v>
      </c>
      <c r="AE271" s="131" t="s">
        <v>57</v>
      </c>
      <c r="AG271" s="131" t="s">
        <v>57</v>
      </c>
      <c r="AH271" s="131" t="s">
        <v>57</v>
      </c>
      <c r="AI271" s="131" t="s">
        <v>2385</v>
      </c>
      <c r="AJ271" s="131" t="s">
        <v>2385</v>
      </c>
      <c r="AK271" s="131" t="s">
        <v>2385</v>
      </c>
      <c r="AL271" s="131" t="s">
        <v>57</v>
      </c>
      <c r="AM271" s="131" t="s">
        <v>57</v>
      </c>
      <c r="AN271" s="131" t="s">
        <v>57</v>
      </c>
      <c r="AO271" s="174">
        <v>44769</v>
      </c>
      <c r="AP271" s="174">
        <v>44751</v>
      </c>
      <c r="AR271" s="131" t="s">
        <v>57</v>
      </c>
      <c r="AS271" s="131" t="s">
        <v>57</v>
      </c>
      <c r="AT271" s="131" t="s">
        <v>57</v>
      </c>
      <c r="AV271" s="51"/>
      <c r="AW271" s="51"/>
      <c r="AX271" s="51"/>
    </row>
    <row r="272" spans="1:50">
      <c r="A272" s="131">
        <v>271</v>
      </c>
      <c r="B272" s="131" t="s">
        <v>2611</v>
      </c>
      <c r="C272" s="131" t="s">
        <v>1382</v>
      </c>
      <c r="D272" s="131">
        <v>2022</v>
      </c>
      <c r="E272" s="131" t="s">
        <v>1165</v>
      </c>
      <c r="F272" s="139" t="s">
        <v>3723</v>
      </c>
      <c r="G272" s="131" t="s">
        <v>3724</v>
      </c>
      <c r="H272" s="139" t="s">
        <v>3725</v>
      </c>
      <c r="I272" s="131" t="s">
        <v>935</v>
      </c>
      <c r="J272" s="131">
        <v>4</v>
      </c>
      <c r="K272" s="131" t="s">
        <v>62</v>
      </c>
      <c r="L272" s="131" t="s">
        <v>62</v>
      </c>
      <c r="M272" s="131" t="s">
        <v>62</v>
      </c>
      <c r="N272" s="131" t="s">
        <v>56</v>
      </c>
      <c r="O272" s="131">
        <v>1</v>
      </c>
      <c r="P272" s="131" t="s">
        <v>170</v>
      </c>
      <c r="Q272" s="131" t="s">
        <v>3726</v>
      </c>
      <c r="R272" s="131" t="s">
        <v>3727</v>
      </c>
      <c r="S272" s="131" t="s">
        <v>56</v>
      </c>
      <c r="T272" s="131" t="s">
        <v>3728</v>
      </c>
      <c r="U272" s="131" t="s">
        <v>62</v>
      </c>
      <c r="V272" s="131" t="s">
        <v>57</v>
      </c>
      <c r="W272" s="131" t="s">
        <v>62</v>
      </c>
      <c r="X272" s="131" t="s">
        <v>57</v>
      </c>
      <c r="Y272" s="131" t="s">
        <v>2385</v>
      </c>
      <c r="Z272" s="134" t="s">
        <v>3729</v>
      </c>
      <c r="AA272" s="131" t="s">
        <v>56</v>
      </c>
      <c r="AB272" s="131" t="s">
        <v>56</v>
      </c>
      <c r="AC272" s="131" t="s">
        <v>56</v>
      </c>
      <c r="AD272" s="131" t="s">
        <v>2373</v>
      </c>
      <c r="AE272" s="131" t="s">
        <v>1738</v>
      </c>
      <c r="AG272" s="131" t="s">
        <v>56</v>
      </c>
      <c r="AH272" s="131">
        <v>968</v>
      </c>
      <c r="AI272" s="131" t="s">
        <v>62</v>
      </c>
      <c r="AJ272" s="131" t="s">
        <v>2385</v>
      </c>
      <c r="AK272" s="131" t="s">
        <v>62</v>
      </c>
      <c r="AL272" s="131" t="s">
        <v>57</v>
      </c>
      <c r="AM272" s="162" t="s">
        <v>57</v>
      </c>
      <c r="AN272" s="162" t="s">
        <v>57</v>
      </c>
      <c r="AO272" s="175">
        <v>44623</v>
      </c>
      <c r="AP272" s="175">
        <v>44821</v>
      </c>
      <c r="AQ272" s="131">
        <f>AP272-AO272</f>
        <v>198</v>
      </c>
      <c r="AR272" s="131" t="s">
        <v>57</v>
      </c>
      <c r="AS272" s="131" t="s">
        <v>57</v>
      </c>
      <c r="AT272" s="131" t="s">
        <v>57</v>
      </c>
      <c r="AU272" s="131" t="str">
        <f>IF(AB272="Yes", "No", "")</f>
        <v>No</v>
      </c>
      <c r="AV272" s="51"/>
      <c r="AW272" s="51"/>
      <c r="AX272" s="51"/>
    </row>
    <row r="273" spans="1:50">
      <c r="A273" s="131">
        <v>272</v>
      </c>
      <c r="B273" s="131" t="s">
        <v>2611</v>
      </c>
      <c r="C273" s="131" t="s">
        <v>1382</v>
      </c>
      <c r="D273" s="131">
        <v>2022</v>
      </c>
      <c r="E273" s="131" t="s">
        <v>1165</v>
      </c>
      <c r="F273" s="139" t="s">
        <v>3730</v>
      </c>
      <c r="G273" s="131" t="s">
        <v>3731</v>
      </c>
      <c r="H273" s="139" t="s">
        <v>3732</v>
      </c>
      <c r="I273" s="131" t="s">
        <v>2599</v>
      </c>
      <c r="J273" s="131">
        <v>6</v>
      </c>
      <c r="K273" s="131" t="s">
        <v>62</v>
      </c>
      <c r="L273" s="131" t="s">
        <v>62</v>
      </c>
      <c r="M273" s="131" t="s">
        <v>62</v>
      </c>
      <c r="N273" s="131" t="s">
        <v>2385</v>
      </c>
      <c r="O273" s="131" t="s">
        <v>57</v>
      </c>
      <c r="P273" s="131" t="s">
        <v>57</v>
      </c>
      <c r="Q273" s="131" t="s">
        <v>57</v>
      </c>
      <c r="R273" s="131" t="s">
        <v>57</v>
      </c>
      <c r="S273" s="131" t="s">
        <v>2385</v>
      </c>
      <c r="T273" s="131" t="s">
        <v>57</v>
      </c>
      <c r="U273" s="131" t="s">
        <v>56</v>
      </c>
      <c r="V273" s="131" t="s">
        <v>3733</v>
      </c>
      <c r="W273" s="131" t="s">
        <v>2385</v>
      </c>
      <c r="X273" s="131" t="s">
        <v>57</v>
      </c>
      <c r="Y273" s="131" t="s">
        <v>2385</v>
      </c>
      <c r="Z273" s="131" t="s">
        <v>3734</v>
      </c>
      <c r="AA273" s="131" t="s">
        <v>57</v>
      </c>
      <c r="AB273" s="131" t="s">
        <v>2385</v>
      </c>
      <c r="AC273" s="131" t="s">
        <v>57</v>
      </c>
      <c r="AD273" s="131" t="s">
        <v>2385</v>
      </c>
      <c r="AE273" s="131" t="s">
        <v>57</v>
      </c>
      <c r="AG273" s="131" t="s">
        <v>57</v>
      </c>
      <c r="AH273" s="131" t="s">
        <v>57</v>
      </c>
      <c r="AI273" s="131" t="s">
        <v>2385</v>
      </c>
      <c r="AJ273" s="131" t="s">
        <v>2385</v>
      </c>
      <c r="AK273" s="131" t="s">
        <v>62</v>
      </c>
      <c r="AL273" s="131" t="s">
        <v>57</v>
      </c>
      <c r="AM273" s="131" t="s">
        <v>57</v>
      </c>
      <c r="AN273" s="131" t="s">
        <v>57</v>
      </c>
      <c r="AO273" s="174">
        <v>44589</v>
      </c>
      <c r="AP273" s="174" t="s">
        <v>3735</v>
      </c>
      <c r="AQ273" s="131" t="s">
        <v>57</v>
      </c>
      <c r="AR273" s="131" t="s">
        <v>57</v>
      </c>
      <c r="AS273" s="131" t="s">
        <v>57</v>
      </c>
      <c r="AT273" s="131" t="s">
        <v>57</v>
      </c>
      <c r="AV273" s="51"/>
      <c r="AW273" s="51"/>
      <c r="AX273" s="51"/>
    </row>
    <row r="274" spans="1:50">
      <c r="A274" s="131">
        <v>273</v>
      </c>
      <c r="B274" s="131" t="s">
        <v>2611</v>
      </c>
      <c r="C274" s="131" t="s">
        <v>1382</v>
      </c>
      <c r="D274" s="131">
        <v>2022</v>
      </c>
      <c r="E274" s="131" t="s">
        <v>1165</v>
      </c>
      <c r="F274" s="139" t="s">
        <v>1619</v>
      </c>
      <c r="G274" s="131" t="s">
        <v>3736</v>
      </c>
      <c r="H274" s="139" t="s">
        <v>3737</v>
      </c>
      <c r="I274" s="131" t="s">
        <v>2599</v>
      </c>
      <c r="J274" s="131">
        <v>14</v>
      </c>
      <c r="K274" s="131" t="s">
        <v>62</v>
      </c>
      <c r="L274" s="131" t="s">
        <v>62</v>
      </c>
      <c r="M274" s="131" t="s">
        <v>62</v>
      </c>
      <c r="N274" s="131" t="s">
        <v>2385</v>
      </c>
      <c r="O274" s="131" t="s">
        <v>57</v>
      </c>
      <c r="P274" s="131" t="s">
        <v>57</v>
      </c>
      <c r="Q274" s="131" t="s">
        <v>57</v>
      </c>
      <c r="R274" s="131" t="s">
        <v>57</v>
      </c>
      <c r="S274" s="131" t="s">
        <v>2385</v>
      </c>
      <c r="T274" s="131" t="s">
        <v>57</v>
      </c>
      <c r="U274" s="131" t="s">
        <v>56</v>
      </c>
      <c r="V274" s="131" t="s">
        <v>3738</v>
      </c>
      <c r="W274" s="131" t="s">
        <v>2385</v>
      </c>
      <c r="X274" s="131" t="s">
        <v>57</v>
      </c>
      <c r="Y274" s="131" t="s">
        <v>2385</v>
      </c>
      <c r="Z274" s="131" t="s">
        <v>1616</v>
      </c>
      <c r="AA274" s="131" t="s">
        <v>57</v>
      </c>
      <c r="AB274" s="131" t="s">
        <v>2385</v>
      </c>
      <c r="AC274" s="131" t="s">
        <v>57</v>
      </c>
      <c r="AD274" s="131" t="s">
        <v>2385</v>
      </c>
      <c r="AE274" s="131" t="s">
        <v>57</v>
      </c>
      <c r="AG274" s="131" t="s">
        <v>57</v>
      </c>
      <c r="AH274" s="131" t="s">
        <v>57</v>
      </c>
      <c r="AI274" s="131" t="s">
        <v>2385</v>
      </c>
      <c r="AJ274" s="131" t="s">
        <v>2385</v>
      </c>
      <c r="AK274" s="131" t="s">
        <v>62</v>
      </c>
      <c r="AL274" s="131" t="s">
        <v>57</v>
      </c>
      <c r="AM274" s="131" t="s">
        <v>57</v>
      </c>
      <c r="AN274" s="131" t="s">
        <v>57</v>
      </c>
      <c r="AO274" s="174">
        <v>44451</v>
      </c>
      <c r="AP274" s="174" t="s">
        <v>110</v>
      </c>
      <c r="AQ274" s="131" t="s">
        <v>57</v>
      </c>
      <c r="AR274" s="131" t="s">
        <v>57</v>
      </c>
      <c r="AS274" s="131" t="s">
        <v>57</v>
      </c>
      <c r="AT274" s="131" t="s">
        <v>57</v>
      </c>
      <c r="AV274" s="51"/>
      <c r="AW274" s="51"/>
      <c r="AX274" s="51"/>
    </row>
    <row r="275" spans="1:50">
      <c r="A275" s="131">
        <v>274</v>
      </c>
      <c r="B275" s="131" t="s">
        <v>2611</v>
      </c>
      <c r="C275" s="131" t="s">
        <v>1382</v>
      </c>
      <c r="D275" s="131">
        <v>2022</v>
      </c>
      <c r="E275" s="131" t="s">
        <v>1165</v>
      </c>
      <c r="F275" s="139" t="s">
        <v>1559</v>
      </c>
      <c r="G275" s="131" t="s">
        <v>3739</v>
      </c>
      <c r="H275" s="139" t="s">
        <v>3740</v>
      </c>
      <c r="I275" s="131" t="s">
        <v>929</v>
      </c>
      <c r="J275" s="131">
        <v>23</v>
      </c>
      <c r="K275" s="131" t="s">
        <v>56</v>
      </c>
      <c r="L275" s="131" t="s">
        <v>62</v>
      </c>
      <c r="M275" s="131" t="s">
        <v>2385</v>
      </c>
      <c r="N275" s="131" t="s">
        <v>2385</v>
      </c>
      <c r="O275" s="131" t="s">
        <v>57</v>
      </c>
      <c r="P275" s="131" t="s">
        <v>57</v>
      </c>
      <c r="Q275" s="131" t="s">
        <v>57</v>
      </c>
      <c r="R275" s="131" t="s">
        <v>57</v>
      </c>
      <c r="S275" s="131" t="s">
        <v>2385</v>
      </c>
      <c r="T275" s="131" t="s">
        <v>57</v>
      </c>
      <c r="U275" s="131" t="s">
        <v>56</v>
      </c>
      <c r="V275" s="134" t="s">
        <v>3741</v>
      </c>
      <c r="W275" s="131" t="s">
        <v>62</v>
      </c>
      <c r="X275" s="131" t="s">
        <v>57</v>
      </c>
      <c r="Y275" s="131" t="s">
        <v>2385</v>
      </c>
      <c r="Z275" s="134" t="s">
        <v>3742</v>
      </c>
      <c r="AA275" s="131" t="s">
        <v>57</v>
      </c>
      <c r="AB275" s="131" t="s">
        <v>2385</v>
      </c>
      <c r="AC275" s="131" t="s">
        <v>57</v>
      </c>
      <c r="AD275" s="131" t="s">
        <v>2385</v>
      </c>
      <c r="AE275" s="131" t="s">
        <v>57</v>
      </c>
      <c r="AG275" s="131" t="s">
        <v>57</v>
      </c>
      <c r="AH275" s="131" t="s">
        <v>57</v>
      </c>
      <c r="AI275" s="131" t="s">
        <v>2385</v>
      </c>
      <c r="AJ275" s="131" t="s">
        <v>2385</v>
      </c>
      <c r="AK275" s="131" t="s">
        <v>62</v>
      </c>
      <c r="AL275" s="131" t="s">
        <v>57</v>
      </c>
      <c r="AM275" s="162" t="s">
        <v>57</v>
      </c>
      <c r="AN275" s="162" t="s">
        <v>57</v>
      </c>
      <c r="AO275" s="175">
        <v>44205</v>
      </c>
      <c r="AP275" s="175">
        <v>44659</v>
      </c>
      <c r="AQ275" s="131" t="s">
        <v>57</v>
      </c>
      <c r="AR275" s="131" t="s">
        <v>57</v>
      </c>
      <c r="AS275" s="131" t="s">
        <v>57</v>
      </c>
      <c r="AT275" s="131" t="s">
        <v>57</v>
      </c>
      <c r="AV275" s="51"/>
      <c r="AW275" s="51"/>
      <c r="AX275" s="51"/>
    </row>
    <row r="276" spans="1:50">
      <c r="A276" s="131">
        <v>275</v>
      </c>
      <c r="B276" s="131" t="s">
        <v>2611</v>
      </c>
      <c r="C276" s="131" t="s">
        <v>1382</v>
      </c>
      <c r="D276" s="131">
        <v>2022</v>
      </c>
      <c r="E276" s="131" t="s">
        <v>1165</v>
      </c>
      <c r="F276" s="139" t="s">
        <v>3743</v>
      </c>
      <c r="G276" s="131" t="s">
        <v>3744</v>
      </c>
      <c r="H276" s="139" t="s">
        <v>4419</v>
      </c>
      <c r="I276" s="131" t="s">
        <v>4421</v>
      </c>
      <c r="J276" s="131">
        <v>25</v>
      </c>
      <c r="K276" s="131" t="s">
        <v>62</v>
      </c>
      <c r="L276" s="131" t="s">
        <v>62</v>
      </c>
      <c r="M276" s="131" t="s">
        <v>2385</v>
      </c>
      <c r="N276" s="131" t="s">
        <v>2385</v>
      </c>
      <c r="O276" s="131" t="s">
        <v>57</v>
      </c>
      <c r="P276" s="131" t="s">
        <v>57</v>
      </c>
      <c r="Q276" s="131" t="s">
        <v>57</v>
      </c>
      <c r="R276" s="131" t="s">
        <v>57</v>
      </c>
      <c r="S276" s="131" t="s">
        <v>2385</v>
      </c>
      <c r="T276" s="131" t="s">
        <v>57</v>
      </c>
      <c r="U276" s="131" t="s">
        <v>2385</v>
      </c>
      <c r="V276" s="131" t="s">
        <v>57</v>
      </c>
      <c r="W276" s="131" t="s">
        <v>2385</v>
      </c>
      <c r="X276" s="131" t="s">
        <v>57</v>
      </c>
      <c r="Y276" s="131" t="s">
        <v>2385</v>
      </c>
      <c r="Z276" s="131" t="s">
        <v>3745</v>
      </c>
      <c r="AA276" s="131" t="s">
        <v>57</v>
      </c>
      <c r="AB276" s="131" t="s">
        <v>2385</v>
      </c>
      <c r="AC276" s="131" t="s">
        <v>57</v>
      </c>
      <c r="AD276" s="131" t="s">
        <v>2385</v>
      </c>
      <c r="AE276" s="131" t="s">
        <v>57</v>
      </c>
      <c r="AG276" s="131" t="s">
        <v>57</v>
      </c>
      <c r="AH276" s="131" t="s">
        <v>57</v>
      </c>
      <c r="AI276" s="131" t="s">
        <v>2385</v>
      </c>
      <c r="AJ276" s="131" t="s">
        <v>2385</v>
      </c>
      <c r="AK276" s="131" t="s">
        <v>2385</v>
      </c>
      <c r="AL276" s="131" t="s">
        <v>57</v>
      </c>
      <c r="AM276" s="131" t="s">
        <v>57</v>
      </c>
      <c r="AN276" s="131" t="s">
        <v>57</v>
      </c>
      <c r="AO276" s="174">
        <v>44699</v>
      </c>
      <c r="AP276" s="174" t="s">
        <v>3746</v>
      </c>
      <c r="AQ276" s="131" t="s">
        <v>57</v>
      </c>
      <c r="AR276" s="131" t="s">
        <v>57</v>
      </c>
      <c r="AS276" s="131" t="s">
        <v>57</v>
      </c>
      <c r="AT276" s="131" t="s">
        <v>57</v>
      </c>
      <c r="AV276" s="51"/>
      <c r="AW276" s="51"/>
      <c r="AX276" s="51"/>
    </row>
    <row r="277" spans="1:50">
      <c r="A277" s="131">
        <v>276</v>
      </c>
      <c r="B277" s="131" t="s">
        <v>2611</v>
      </c>
      <c r="C277" s="131" t="s">
        <v>1382</v>
      </c>
      <c r="D277" s="131">
        <v>2022</v>
      </c>
      <c r="E277" s="131" t="s">
        <v>1165</v>
      </c>
      <c r="F277" s="139" t="s">
        <v>3322</v>
      </c>
      <c r="G277" s="131" t="s">
        <v>3747</v>
      </c>
      <c r="H277" s="139" t="s">
        <v>3748</v>
      </c>
      <c r="I277" s="131" t="s">
        <v>4421</v>
      </c>
      <c r="J277" s="131">
        <v>25</v>
      </c>
      <c r="K277" s="131" t="s">
        <v>62</v>
      </c>
      <c r="L277" s="131" t="s">
        <v>62</v>
      </c>
      <c r="M277" s="131" t="s">
        <v>2385</v>
      </c>
      <c r="N277" s="131" t="s">
        <v>2385</v>
      </c>
      <c r="O277" s="131" t="s">
        <v>57</v>
      </c>
      <c r="P277" s="131" t="s">
        <v>57</v>
      </c>
      <c r="Q277" s="131" t="s">
        <v>57</v>
      </c>
      <c r="R277" s="131" t="s">
        <v>57</v>
      </c>
      <c r="S277" s="131" t="s">
        <v>2385</v>
      </c>
      <c r="T277" s="131" t="s">
        <v>57</v>
      </c>
      <c r="U277" s="131" t="s">
        <v>2385</v>
      </c>
      <c r="V277" s="131" t="s">
        <v>57</v>
      </c>
      <c r="W277" s="131" t="s">
        <v>2385</v>
      </c>
      <c r="X277" s="131" t="s">
        <v>57</v>
      </c>
      <c r="Y277" s="131" t="s">
        <v>2385</v>
      </c>
      <c r="Z277" s="131" t="s">
        <v>3325</v>
      </c>
      <c r="AA277" s="131" t="s">
        <v>57</v>
      </c>
      <c r="AB277" s="131" t="s">
        <v>2385</v>
      </c>
      <c r="AC277" s="131" t="s">
        <v>57</v>
      </c>
      <c r="AD277" s="131" t="s">
        <v>2385</v>
      </c>
      <c r="AE277" s="131" t="s">
        <v>57</v>
      </c>
      <c r="AG277" s="131" t="s">
        <v>57</v>
      </c>
      <c r="AH277" s="131" t="s">
        <v>57</v>
      </c>
      <c r="AI277" s="131" t="s">
        <v>2385</v>
      </c>
      <c r="AJ277" s="131" t="s">
        <v>2385</v>
      </c>
      <c r="AK277" s="131" t="s">
        <v>2385</v>
      </c>
      <c r="AL277" s="131" t="s">
        <v>57</v>
      </c>
      <c r="AM277" s="131" t="s">
        <v>57</v>
      </c>
      <c r="AN277" s="131" t="s">
        <v>57</v>
      </c>
      <c r="AO277" s="174">
        <v>44626</v>
      </c>
      <c r="AP277" s="174" t="s">
        <v>1843</v>
      </c>
      <c r="AQ277" s="131" t="s">
        <v>57</v>
      </c>
      <c r="AR277" s="131" t="s">
        <v>57</v>
      </c>
      <c r="AS277" s="131" t="s">
        <v>57</v>
      </c>
      <c r="AT277" s="131" t="s">
        <v>57</v>
      </c>
      <c r="AV277" s="51"/>
      <c r="AW277" s="51"/>
      <c r="AX277" s="51"/>
    </row>
    <row r="278" spans="1:50">
      <c r="A278" s="131">
        <v>277</v>
      </c>
      <c r="B278" s="131" t="s">
        <v>2611</v>
      </c>
      <c r="C278" s="131" t="s">
        <v>1382</v>
      </c>
      <c r="D278" s="131">
        <v>2022</v>
      </c>
      <c r="E278" s="131" t="s">
        <v>1165</v>
      </c>
      <c r="F278" s="139" t="s">
        <v>3749</v>
      </c>
      <c r="G278" s="131" t="s">
        <v>3750</v>
      </c>
      <c r="H278" s="139" t="s">
        <v>4420</v>
      </c>
      <c r="I278" s="131" t="s">
        <v>4421</v>
      </c>
      <c r="J278" s="131">
        <v>25</v>
      </c>
      <c r="K278" s="131" t="s">
        <v>62</v>
      </c>
      <c r="L278" s="131" t="s">
        <v>62</v>
      </c>
      <c r="M278" s="131" t="s">
        <v>2385</v>
      </c>
      <c r="N278" s="131" t="s">
        <v>2385</v>
      </c>
      <c r="O278" s="131" t="s">
        <v>57</v>
      </c>
      <c r="P278" s="131" t="s">
        <v>57</v>
      </c>
      <c r="Q278" s="131" t="s">
        <v>57</v>
      </c>
      <c r="R278" s="131" t="s">
        <v>57</v>
      </c>
      <c r="S278" s="131" t="s">
        <v>2385</v>
      </c>
      <c r="T278" s="131" t="s">
        <v>57</v>
      </c>
      <c r="U278" s="131" t="s">
        <v>2385</v>
      </c>
      <c r="V278" s="131" t="s">
        <v>57</v>
      </c>
      <c r="W278" s="131" t="s">
        <v>2385</v>
      </c>
      <c r="X278" s="131" t="s">
        <v>57</v>
      </c>
      <c r="Y278" s="131" t="s">
        <v>2385</v>
      </c>
      <c r="Z278" s="131" t="s">
        <v>3751</v>
      </c>
      <c r="AA278" s="131" t="s">
        <v>57</v>
      </c>
      <c r="AB278" s="131" t="s">
        <v>2385</v>
      </c>
      <c r="AC278" s="131" t="s">
        <v>57</v>
      </c>
      <c r="AD278" s="131" t="s">
        <v>2385</v>
      </c>
      <c r="AE278" s="131" t="s">
        <v>57</v>
      </c>
      <c r="AG278" s="131" t="s">
        <v>57</v>
      </c>
      <c r="AH278" s="131" t="s">
        <v>57</v>
      </c>
      <c r="AI278" s="131" t="s">
        <v>2385</v>
      </c>
      <c r="AJ278" s="131" t="s">
        <v>2385</v>
      </c>
      <c r="AK278" s="131" t="s">
        <v>2385</v>
      </c>
      <c r="AL278" s="131" t="s">
        <v>57</v>
      </c>
      <c r="AM278" s="131" t="s">
        <v>57</v>
      </c>
      <c r="AN278" s="131" t="s">
        <v>57</v>
      </c>
      <c r="AO278" s="174">
        <v>44793</v>
      </c>
      <c r="AP278" s="174">
        <v>44630</v>
      </c>
      <c r="AQ278" s="131" t="s">
        <v>57</v>
      </c>
      <c r="AR278" s="131" t="s">
        <v>57</v>
      </c>
      <c r="AS278" s="131" t="s">
        <v>57</v>
      </c>
      <c r="AT278" s="131" t="s">
        <v>57</v>
      </c>
      <c r="AV278" s="51"/>
      <c r="AW278" s="51"/>
      <c r="AX278" s="51"/>
    </row>
    <row r="279" spans="1:50">
      <c r="A279" s="131">
        <v>278</v>
      </c>
      <c r="B279" s="131" t="s">
        <v>2611</v>
      </c>
      <c r="C279" s="131" t="s">
        <v>1382</v>
      </c>
      <c r="D279" s="131">
        <v>2022</v>
      </c>
      <c r="E279" s="131" t="s">
        <v>1165</v>
      </c>
      <c r="F279" s="139" t="s">
        <v>2138</v>
      </c>
      <c r="G279" s="131" t="s">
        <v>3752</v>
      </c>
      <c r="H279" s="139" t="s">
        <v>3753</v>
      </c>
      <c r="I279" s="131" t="s">
        <v>4421</v>
      </c>
      <c r="J279" s="131">
        <v>25</v>
      </c>
      <c r="K279" s="131" t="s">
        <v>62</v>
      </c>
      <c r="L279" s="131" t="s">
        <v>62</v>
      </c>
      <c r="M279" s="131" t="s">
        <v>2385</v>
      </c>
      <c r="N279" s="131" t="s">
        <v>2385</v>
      </c>
      <c r="O279" s="131" t="s">
        <v>57</v>
      </c>
      <c r="P279" s="131" t="s">
        <v>57</v>
      </c>
      <c r="Q279" s="131" t="s">
        <v>57</v>
      </c>
      <c r="R279" s="131" t="s">
        <v>57</v>
      </c>
      <c r="S279" s="131" t="s">
        <v>2385</v>
      </c>
      <c r="T279" s="131" t="s">
        <v>57</v>
      </c>
      <c r="U279" s="131" t="s">
        <v>2385</v>
      </c>
      <c r="V279" s="131" t="s">
        <v>57</v>
      </c>
      <c r="W279" s="131" t="s">
        <v>2385</v>
      </c>
      <c r="X279" s="131" t="s">
        <v>57</v>
      </c>
      <c r="Y279" s="131" t="s">
        <v>2385</v>
      </c>
      <c r="Z279" s="131" t="s">
        <v>2141</v>
      </c>
      <c r="AA279" s="131" t="s">
        <v>57</v>
      </c>
      <c r="AB279" s="131" t="s">
        <v>2385</v>
      </c>
      <c r="AC279" s="131" t="s">
        <v>57</v>
      </c>
      <c r="AD279" s="131" t="s">
        <v>2385</v>
      </c>
      <c r="AE279" s="131" t="s">
        <v>57</v>
      </c>
      <c r="AG279" s="131" t="s">
        <v>57</v>
      </c>
      <c r="AH279" s="131" t="s">
        <v>57</v>
      </c>
      <c r="AI279" s="131" t="s">
        <v>2385</v>
      </c>
      <c r="AJ279" s="131" t="s">
        <v>2385</v>
      </c>
      <c r="AK279" s="131" t="s">
        <v>2385</v>
      </c>
      <c r="AL279" s="131" t="s">
        <v>57</v>
      </c>
      <c r="AM279" s="131" t="s">
        <v>57</v>
      </c>
      <c r="AN279" s="131" t="s">
        <v>57</v>
      </c>
      <c r="AO279" s="174">
        <v>44802</v>
      </c>
      <c r="AP279" s="174">
        <v>44630</v>
      </c>
      <c r="AQ279" s="131" t="s">
        <v>57</v>
      </c>
      <c r="AR279" s="131" t="s">
        <v>57</v>
      </c>
      <c r="AS279" s="131" t="s">
        <v>57</v>
      </c>
      <c r="AT279" s="131" t="s">
        <v>57</v>
      </c>
      <c r="AV279" s="51"/>
      <c r="AW279" s="51"/>
      <c r="AX279" s="51"/>
    </row>
    <row r="280" spans="1:50">
      <c r="A280" s="131">
        <v>279</v>
      </c>
      <c r="B280" s="131" t="s">
        <v>2611</v>
      </c>
      <c r="C280" s="131" t="s">
        <v>1382</v>
      </c>
      <c r="D280" s="131">
        <v>2022</v>
      </c>
      <c r="E280" s="131" t="s">
        <v>1165</v>
      </c>
      <c r="F280" s="139" t="s">
        <v>57</v>
      </c>
      <c r="G280" s="131" t="s">
        <v>3754</v>
      </c>
      <c r="H280" s="139" t="s">
        <v>3755</v>
      </c>
      <c r="I280" s="131" t="s">
        <v>2597</v>
      </c>
      <c r="J280" s="131">
        <v>25</v>
      </c>
      <c r="K280" s="131" t="s">
        <v>62</v>
      </c>
      <c r="L280" s="131" t="s">
        <v>62</v>
      </c>
      <c r="M280" s="131" t="s">
        <v>2385</v>
      </c>
      <c r="N280" s="131" t="s">
        <v>2385</v>
      </c>
      <c r="O280" s="131" t="s">
        <v>57</v>
      </c>
      <c r="P280" s="131" t="s">
        <v>57</v>
      </c>
      <c r="Q280" s="131" t="s">
        <v>57</v>
      </c>
      <c r="R280" s="131" t="s">
        <v>57</v>
      </c>
      <c r="S280" s="131" t="s">
        <v>2385</v>
      </c>
      <c r="T280" s="131" t="s">
        <v>57</v>
      </c>
      <c r="U280" s="131" t="s">
        <v>2385</v>
      </c>
      <c r="V280" s="131" t="s">
        <v>57</v>
      </c>
      <c r="W280" s="131" t="s">
        <v>2385</v>
      </c>
      <c r="X280" s="131" t="s">
        <v>57</v>
      </c>
      <c r="Y280" s="131" t="s">
        <v>2385</v>
      </c>
      <c r="Z280" s="131" t="s">
        <v>57</v>
      </c>
      <c r="AA280" s="131" t="s">
        <v>57</v>
      </c>
      <c r="AB280" s="131" t="s">
        <v>2385</v>
      </c>
      <c r="AC280" s="131" t="s">
        <v>57</v>
      </c>
      <c r="AD280" s="131" t="s">
        <v>2385</v>
      </c>
      <c r="AE280" s="131" t="s">
        <v>57</v>
      </c>
      <c r="AG280" s="131" t="s">
        <v>57</v>
      </c>
      <c r="AH280" s="131" t="s">
        <v>57</v>
      </c>
      <c r="AI280" s="131" t="s">
        <v>2385</v>
      </c>
      <c r="AJ280" s="131" t="s">
        <v>2385</v>
      </c>
      <c r="AK280" s="131" t="s">
        <v>2385</v>
      </c>
      <c r="AL280" s="131" t="s">
        <v>57</v>
      </c>
      <c r="AM280" s="131" t="s">
        <v>57</v>
      </c>
      <c r="AN280" s="131" t="s">
        <v>57</v>
      </c>
      <c r="AO280" s="174" t="s">
        <v>57</v>
      </c>
      <c r="AP280" s="174" t="s">
        <v>57</v>
      </c>
      <c r="AQ280" s="131" t="s">
        <v>57</v>
      </c>
      <c r="AR280" s="131" t="s">
        <v>57</v>
      </c>
      <c r="AS280" s="131" t="s">
        <v>57</v>
      </c>
      <c r="AT280" s="131" t="s">
        <v>57</v>
      </c>
      <c r="AV280" s="51"/>
      <c r="AW280" s="51"/>
      <c r="AX280" s="51"/>
    </row>
    <row r="281" spans="1:50">
      <c r="A281" s="131">
        <v>280</v>
      </c>
      <c r="B281" s="131" t="s">
        <v>2611</v>
      </c>
      <c r="C281" s="131" t="s">
        <v>1382</v>
      </c>
      <c r="D281" s="131">
        <v>2022</v>
      </c>
      <c r="E281" s="131" t="s">
        <v>971</v>
      </c>
      <c r="F281" s="139" t="s">
        <v>3756</v>
      </c>
      <c r="G281" s="131" t="s">
        <v>3757</v>
      </c>
      <c r="H281" s="139" t="s">
        <v>3758</v>
      </c>
      <c r="I281" s="131" t="s">
        <v>975</v>
      </c>
      <c r="J281" s="131">
        <v>25</v>
      </c>
      <c r="K281" s="131" t="s">
        <v>62</v>
      </c>
      <c r="L281" s="131" t="s">
        <v>62</v>
      </c>
      <c r="M281" s="131" t="s">
        <v>2385</v>
      </c>
      <c r="N281" s="131" t="s">
        <v>2385</v>
      </c>
      <c r="O281" s="131" t="s">
        <v>57</v>
      </c>
      <c r="P281" s="131" t="s">
        <v>57</v>
      </c>
      <c r="Q281" s="131" t="s">
        <v>57</v>
      </c>
      <c r="R281" s="131" t="s">
        <v>57</v>
      </c>
      <c r="S281" s="131" t="s">
        <v>2385</v>
      </c>
      <c r="T281" s="131" t="s">
        <v>57</v>
      </c>
      <c r="U281" s="131" t="s">
        <v>2385</v>
      </c>
      <c r="V281" s="131" t="s">
        <v>57</v>
      </c>
      <c r="W281" s="131" t="s">
        <v>2385</v>
      </c>
      <c r="X281" s="131" t="s">
        <v>57</v>
      </c>
      <c r="Y281" s="131" t="s">
        <v>2385</v>
      </c>
      <c r="Z281" s="131" t="s">
        <v>3759</v>
      </c>
      <c r="AA281" s="131" t="s">
        <v>57</v>
      </c>
      <c r="AB281" s="131" t="s">
        <v>2385</v>
      </c>
      <c r="AC281" s="131" t="s">
        <v>57</v>
      </c>
      <c r="AD281" s="131" t="s">
        <v>2385</v>
      </c>
      <c r="AE281" s="131" t="s">
        <v>57</v>
      </c>
      <c r="AG281" s="131" t="s">
        <v>57</v>
      </c>
      <c r="AH281" s="131" t="s">
        <v>57</v>
      </c>
      <c r="AI281" s="131" t="s">
        <v>2385</v>
      </c>
      <c r="AJ281" s="131" t="s">
        <v>2385</v>
      </c>
      <c r="AK281" s="131" t="s">
        <v>2385</v>
      </c>
      <c r="AL281" s="131" t="s">
        <v>57</v>
      </c>
      <c r="AM281" s="131" t="s">
        <v>57</v>
      </c>
      <c r="AN281" s="131" t="s">
        <v>57</v>
      </c>
      <c r="AO281" s="174">
        <v>44648</v>
      </c>
      <c r="AP281" s="174" t="s">
        <v>57</v>
      </c>
      <c r="AQ281" s="131" t="s">
        <v>57</v>
      </c>
      <c r="AR281" s="131" t="s">
        <v>57</v>
      </c>
      <c r="AS281" s="131" t="s">
        <v>57</v>
      </c>
      <c r="AT281" s="131" t="s">
        <v>57</v>
      </c>
      <c r="AV281" s="51"/>
      <c r="AW281" s="51"/>
      <c r="AX281" s="51"/>
    </row>
    <row r="282" spans="1:50">
      <c r="A282" s="131">
        <v>281</v>
      </c>
      <c r="B282" s="131" t="s">
        <v>2611</v>
      </c>
      <c r="C282" s="131" t="s">
        <v>1382</v>
      </c>
      <c r="D282" s="131">
        <v>2022</v>
      </c>
      <c r="E282" s="131" t="s">
        <v>971</v>
      </c>
      <c r="F282" s="139" t="s">
        <v>3761</v>
      </c>
      <c r="G282" s="131" t="s">
        <v>3762</v>
      </c>
      <c r="H282" s="139" t="s">
        <v>3763</v>
      </c>
      <c r="I282" s="131" t="s">
        <v>975</v>
      </c>
      <c r="J282" s="131">
        <v>6</v>
      </c>
      <c r="K282" s="131" t="s">
        <v>62</v>
      </c>
      <c r="L282" s="131" t="s">
        <v>62</v>
      </c>
      <c r="M282" s="131" t="s">
        <v>2385</v>
      </c>
      <c r="N282" s="131" t="s">
        <v>2385</v>
      </c>
      <c r="O282" s="131" t="s">
        <v>57</v>
      </c>
      <c r="P282" s="131" t="s">
        <v>57</v>
      </c>
      <c r="Q282" s="131" t="s">
        <v>57</v>
      </c>
      <c r="R282" s="131" t="s">
        <v>57</v>
      </c>
      <c r="S282" s="131" t="s">
        <v>2385</v>
      </c>
      <c r="T282" s="131" t="s">
        <v>57</v>
      </c>
      <c r="U282" s="131" t="s">
        <v>2385</v>
      </c>
      <c r="V282" s="131" t="s">
        <v>57</v>
      </c>
      <c r="W282" s="131" t="s">
        <v>2385</v>
      </c>
      <c r="X282" s="131" t="s">
        <v>57</v>
      </c>
      <c r="Y282" s="131" t="s">
        <v>2385</v>
      </c>
      <c r="Z282" s="134" t="s">
        <v>3759</v>
      </c>
      <c r="AA282" s="131" t="s">
        <v>57</v>
      </c>
      <c r="AB282" s="131" t="s">
        <v>2385</v>
      </c>
      <c r="AC282" s="131" t="s">
        <v>57</v>
      </c>
      <c r="AD282" s="131" t="s">
        <v>2385</v>
      </c>
      <c r="AE282" s="131" t="s">
        <v>57</v>
      </c>
      <c r="AG282" s="131" t="s">
        <v>57</v>
      </c>
      <c r="AH282" s="131" t="s">
        <v>57</v>
      </c>
      <c r="AI282" s="131" t="s">
        <v>2385</v>
      </c>
      <c r="AJ282" s="131" t="s">
        <v>2385</v>
      </c>
      <c r="AK282" s="131" t="s">
        <v>2385</v>
      </c>
      <c r="AL282" s="131" t="s">
        <v>57</v>
      </c>
      <c r="AM282" s="131" t="s">
        <v>57</v>
      </c>
      <c r="AN282" s="131" t="s">
        <v>57</v>
      </c>
      <c r="AO282" s="174">
        <v>44510</v>
      </c>
      <c r="AP282" s="174">
        <v>44722</v>
      </c>
      <c r="AQ282" s="131" t="s">
        <v>57</v>
      </c>
      <c r="AR282" s="131" t="s">
        <v>57</v>
      </c>
      <c r="AS282" s="131" t="s">
        <v>57</v>
      </c>
      <c r="AT282" s="131" t="s">
        <v>57</v>
      </c>
      <c r="AV282" s="51"/>
      <c r="AW282" s="51"/>
      <c r="AX282" s="51"/>
    </row>
    <row r="283" spans="1:50">
      <c r="A283" s="131">
        <v>282</v>
      </c>
      <c r="B283" s="131" t="s">
        <v>2611</v>
      </c>
      <c r="C283" s="131" t="s">
        <v>1382</v>
      </c>
      <c r="D283" s="131">
        <v>2022</v>
      </c>
      <c r="E283" s="131" t="s">
        <v>971</v>
      </c>
      <c r="F283" s="139" t="s">
        <v>3764</v>
      </c>
      <c r="G283" s="131" t="s">
        <v>3765</v>
      </c>
      <c r="H283" s="139" t="s">
        <v>3766</v>
      </c>
      <c r="I283" s="131" t="s">
        <v>929</v>
      </c>
      <c r="J283" s="131">
        <v>6</v>
      </c>
      <c r="K283" s="131" t="s">
        <v>56</v>
      </c>
      <c r="L283" s="131" t="s">
        <v>62</v>
      </c>
      <c r="M283" s="131" t="s">
        <v>2385</v>
      </c>
      <c r="N283" s="131" t="s">
        <v>2385</v>
      </c>
      <c r="O283" s="131" t="s">
        <v>57</v>
      </c>
      <c r="P283" s="131" t="s">
        <v>57</v>
      </c>
      <c r="Q283" s="131" t="s">
        <v>57</v>
      </c>
      <c r="R283" s="131" t="s">
        <v>57</v>
      </c>
      <c r="S283" s="131" t="s">
        <v>2385</v>
      </c>
      <c r="T283" s="131" t="s">
        <v>57</v>
      </c>
      <c r="U283" s="131" t="s">
        <v>62</v>
      </c>
      <c r="V283" s="131" t="s">
        <v>57</v>
      </c>
      <c r="W283" s="131" t="s">
        <v>62</v>
      </c>
      <c r="X283" s="131" t="s">
        <v>57</v>
      </c>
      <c r="Y283" s="131" t="s">
        <v>2385</v>
      </c>
      <c r="Z283" s="134" t="s">
        <v>3767</v>
      </c>
      <c r="AA283" s="131" t="s">
        <v>57</v>
      </c>
      <c r="AB283" s="131" t="s">
        <v>2385</v>
      </c>
      <c r="AC283" s="131" t="s">
        <v>57</v>
      </c>
      <c r="AD283" s="131" t="s">
        <v>2385</v>
      </c>
      <c r="AE283" s="131" t="s">
        <v>57</v>
      </c>
      <c r="AG283" s="131" t="s">
        <v>57</v>
      </c>
      <c r="AH283" s="131" t="s">
        <v>57</v>
      </c>
      <c r="AI283" s="131" t="s">
        <v>2385</v>
      </c>
      <c r="AJ283" s="131" t="s">
        <v>2385</v>
      </c>
      <c r="AK283" s="131" t="s">
        <v>62</v>
      </c>
      <c r="AL283" s="131" t="s">
        <v>57</v>
      </c>
      <c r="AM283" s="162" t="s">
        <v>57</v>
      </c>
      <c r="AN283" s="162" t="s">
        <v>57</v>
      </c>
      <c r="AO283" s="175">
        <v>44510</v>
      </c>
      <c r="AP283" s="175">
        <v>44722</v>
      </c>
      <c r="AQ283" s="131" t="s">
        <v>57</v>
      </c>
      <c r="AR283" s="131" t="s">
        <v>57</v>
      </c>
      <c r="AS283" s="131" t="s">
        <v>57</v>
      </c>
      <c r="AT283" s="131" t="s">
        <v>57</v>
      </c>
      <c r="AV283" s="51"/>
      <c r="AW283" s="51"/>
      <c r="AX283" s="51"/>
    </row>
    <row r="284" spans="1:50">
      <c r="A284" s="131">
        <v>283</v>
      </c>
      <c r="B284" s="131" t="s">
        <v>2611</v>
      </c>
      <c r="C284" s="131" t="s">
        <v>1382</v>
      </c>
      <c r="D284" s="131">
        <v>2022</v>
      </c>
      <c r="E284" s="131" t="s">
        <v>971</v>
      </c>
      <c r="F284" s="139" t="s">
        <v>3768</v>
      </c>
      <c r="G284" s="131" t="s">
        <v>3769</v>
      </c>
      <c r="H284" s="139" t="s">
        <v>3770</v>
      </c>
      <c r="I284" s="131" t="s">
        <v>935</v>
      </c>
      <c r="J284" s="131">
        <v>6</v>
      </c>
      <c r="K284" s="131" t="s">
        <v>62</v>
      </c>
      <c r="L284" s="131" t="s">
        <v>62</v>
      </c>
      <c r="M284" s="131" t="s">
        <v>62</v>
      </c>
      <c r="N284" s="131" t="s">
        <v>62</v>
      </c>
      <c r="O284" s="131" t="s">
        <v>57</v>
      </c>
      <c r="P284" s="131" t="s">
        <v>57</v>
      </c>
      <c r="Q284" s="131" t="s">
        <v>57</v>
      </c>
      <c r="R284" s="131" t="s">
        <v>57</v>
      </c>
      <c r="S284" s="131" t="s">
        <v>62</v>
      </c>
      <c r="T284" s="131" t="s">
        <v>57</v>
      </c>
      <c r="U284" s="131" t="s">
        <v>62</v>
      </c>
      <c r="V284" s="131" t="s">
        <v>57</v>
      </c>
      <c r="W284" s="131" t="s">
        <v>62</v>
      </c>
      <c r="X284" s="131" t="s">
        <v>57</v>
      </c>
      <c r="Y284" s="131" t="s">
        <v>2385</v>
      </c>
      <c r="Z284" s="134" t="s">
        <v>3767</v>
      </c>
      <c r="AA284" s="131" t="s">
        <v>3227</v>
      </c>
      <c r="AB284" s="131" t="s">
        <v>62</v>
      </c>
      <c r="AC284" s="131" t="s">
        <v>57</v>
      </c>
      <c r="AD284" s="131" t="s">
        <v>2385</v>
      </c>
      <c r="AE284" s="131" t="s">
        <v>57</v>
      </c>
      <c r="AG284" s="131" t="s">
        <v>56</v>
      </c>
      <c r="AH284" s="131">
        <v>143</v>
      </c>
      <c r="AI284" s="131" t="s">
        <v>62</v>
      </c>
      <c r="AJ284" s="131" t="s">
        <v>2385</v>
      </c>
      <c r="AK284" s="131" t="s">
        <v>62</v>
      </c>
      <c r="AL284" s="131" t="s">
        <v>57</v>
      </c>
      <c r="AM284" s="131" t="s">
        <v>57</v>
      </c>
      <c r="AN284" s="131" t="s">
        <v>57</v>
      </c>
      <c r="AO284" s="174">
        <v>44480</v>
      </c>
      <c r="AP284" s="174">
        <v>44840</v>
      </c>
      <c r="AQ284" s="131">
        <f>AP284-AO284</f>
        <v>360</v>
      </c>
      <c r="AR284" s="131" t="s">
        <v>57</v>
      </c>
      <c r="AS284" s="131" t="s">
        <v>3227</v>
      </c>
      <c r="AT284" s="131" t="s">
        <v>3227</v>
      </c>
      <c r="AU284" s="131" t="s">
        <v>62</v>
      </c>
      <c r="AV284" s="51"/>
      <c r="AW284" s="51"/>
      <c r="AX284" s="51"/>
    </row>
    <row r="285" spans="1:50">
      <c r="A285" s="131">
        <v>284</v>
      </c>
      <c r="B285" s="131" t="s">
        <v>2611</v>
      </c>
      <c r="C285" s="131" t="s">
        <v>1382</v>
      </c>
      <c r="D285" s="131">
        <v>2022</v>
      </c>
      <c r="E285" s="131" t="s">
        <v>971</v>
      </c>
      <c r="F285" s="139" t="s">
        <v>3771</v>
      </c>
      <c r="G285" s="131" t="s">
        <v>3772</v>
      </c>
      <c r="H285" s="139" t="s">
        <v>3773</v>
      </c>
      <c r="I285" s="131" t="s">
        <v>935</v>
      </c>
      <c r="J285" s="131">
        <v>9</v>
      </c>
      <c r="K285" s="131" t="s">
        <v>62</v>
      </c>
      <c r="L285" s="131" t="s">
        <v>62</v>
      </c>
      <c r="M285" s="131" t="s">
        <v>62</v>
      </c>
      <c r="N285" s="131" t="s">
        <v>56</v>
      </c>
      <c r="O285" s="131">
        <v>1</v>
      </c>
      <c r="P285" s="131" t="s">
        <v>170</v>
      </c>
      <c r="Q285" s="131" t="s">
        <v>3774</v>
      </c>
      <c r="R285" s="131" t="s">
        <v>3775</v>
      </c>
      <c r="S285" s="131" t="s">
        <v>56</v>
      </c>
      <c r="T285" s="131" t="s">
        <v>3776</v>
      </c>
      <c r="U285" s="131" t="s">
        <v>56</v>
      </c>
      <c r="V285" s="131" t="s">
        <v>3777</v>
      </c>
      <c r="W285" s="131" t="s">
        <v>56</v>
      </c>
      <c r="X285" s="131" t="s">
        <v>3778</v>
      </c>
      <c r="Y285" s="131" t="s">
        <v>62</v>
      </c>
      <c r="Z285" s="131" t="s">
        <v>3779</v>
      </c>
      <c r="AA285" s="131" t="s">
        <v>56</v>
      </c>
      <c r="AB285" s="131" t="s">
        <v>56</v>
      </c>
      <c r="AC285" s="131" t="s">
        <v>56</v>
      </c>
      <c r="AD285" s="131" t="s">
        <v>962</v>
      </c>
      <c r="AE285" s="131" t="s">
        <v>1738</v>
      </c>
      <c r="AG285" s="131" t="s">
        <v>56</v>
      </c>
      <c r="AH285" s="131">
        <v>292</v>
      </c>
      <c r="AI285" s="131" t="s">
        <v>56</v>
      </c>
      <c r="AJ285" s="131" t="s">
        <v>4436</v>
      </c>
      <c r="AK285" s="131" t="s">
        <v>62</v>
      </c>
      <c r="AL285" s="131" t="s">
        <v>57</v>
      </c>
      <c r="AM285" s="162" t="s">
        <v>57</v>
      </c>
      <c r="AN285" s="162" t="s">
        <v>57</v>
      </c>
      <c r="AO285" s="175">
        <v>44484</v>
      </c>
      <c r="AP285" s="175">
        <v>44840</v>
      </c>
      <c r="AQ285" s="131">
        <f>AP285-AO285</f>
        <v>356</v>
      </c>
      <c r="AR285" s="131" t="s">
        <v>57</v>
      </c>
      <c r="AS285" s="131">
        <v>181</v>
      </c>
      <c r="AT285" s="131">
        <v>111</v>
      </c>
      <c r="AU285" s="131" t="str">
        <f>IF(AB285="Yes", "No", "")</f>
        <v>No</v>
      </c>
      <c r="AV285" s="51"/>
      <c r="AW285" s="51"/>
      <c r="AX285" s="51"/>
    </row>
    <row r="286" spans="1:50">
      <c r="A286" s="131">
        <v>285</v>
      </c>
      <c r="B286" s="131" t="s">
        <v>2611</v>
      </c>
      <c r="C286" s="131" t="s">
        <v>1382</v>
      </c>
      <c r="D286" s="131">
        <v>2022</v>
      </c>
      <c r="E286" s="131" t="s">
        <v>971</v>
      </c>
      <c r="F286" s="139" t="s">
        <v>3780</v>
      </c>
      <c r="G286" s="131" t="s">
        <v>3781</v>
      </c>
      <c r="H286" s="139" t="s">
        <v>3782</v>
      </c>
      <c r="I286" s="131" t="s">
        <v>929</v>
      </c>
      <c r="J286" s="131">
        <v>14</v>
      </c>
      <c r="K286" s="131" t="s">
        <v>56</v>
      </c>
      <c r="L286" s="131" t="s">
        <v>56</v>
      </c>
      <c r="M286" s="131" t="s">
        <v>2385</v>
      </c>
      <c r="N286" s="131" t="s">
        <v>2385</v>
      </c>
      <c r="O286" s="131" t="s">
        <v>57</v>
      </c>
      <c r="P286" s="131" t="s">
        <v>57</v>
      </c>
      <c r="Q286" s="131" t="s">
        <v>57</v>
      </c>
      <c r="R286" s="131" t="s">
        <v>57</v>
      </c>
      <c r="S286" s="131" t="s">
        <v>2385</v>
      </c>
      <c r="T286" s="131" t="s">
        <v>57</v>
      </c>
      <c r="U286" s="131" t="s">
        <v>56</v>
      </c>
      <c r="V286" s="131" t="s">
        <v>3783</v>
      </c>
      <c r="W286" s="131" t="s">
        <v>62</v>
      </c>
      <c r="X286" s="131" t="s">
        <v>57</v>
      </c>
      <c r="Y286" s="131" t="s">
        <v>2385</v>
      </c>
      <c r="Z286" s="131" t="s">
        <v>3784</v>
      </c>
      <c r="AA286" s="131" t="s">
        <v>57</v>
      </c>
      <c r="AB286" s="131" t="s">
        <v>2385</v>
      </c>
      <c r="AC286" s="131" t="s">
        <v>57</v>
      </c>
      <c r="AD286" s="131" t="s">
        <v>2385</v>
      </c>
      <c r="AE286" s="131" t="s">
        <v>57</v>
      </c>
      <c r="AG286" s="131" t="s">
        <v>57</v>
      </c>
      <c r="AH286" s="131" t="s">
        <v>57</v>
      </c>
      <c r="AI286" s="131" t="s">
        <v>2385</v>
      </c>
      <c r="AJ286" s="131" t="s">
        <v>2385</v>
      </c>
      <c r="AK286" s="131" t="s">
        <v>62</v>
      </c>
      <c r="AL286" s="131" t="s">
        <v>57</v>
      </c>
      <c r="AM286" s="162" t="s">
        <v>57</v>
      </c>
      <c r="AN286" s="162" t="s">
        <v>57</v>
      </c>
      <c r="AO286" s="175">
        <v>44559</v>
      </c>
      <c r="AP286" s="175" t="s">
        <v>87</v>
      </c>
      <c r="AQ286" s="131" t="s">
        <v>57</v>
      </c>
      <c r="AR286" s="131" t="s">
        <v>57</v>
      </c>
      <c r="AS286" s="131" t="s">
        <v>57</v>
      </c>
      <c r="AT286" s="131" t="s">
        <v>57</v>
      </c>
      <c r="AV286" s="51"/>
      <c r="AW286" s="51"/>
      <c r="AX286" s="51"/>
    </row>
    <row r="287" spans="1:50">
      <c r="A287" s="131">
        <v>286</v>
      </c>
      <c r="B287" s="131" t="s">
        <v>2611</v>
      </c>
      <c r="C287" s="131" t="s">
        <v>1382</v>
      </c>
      <c r="D287" s="131">
        <v>2022</v>
      </c>
      <c r="E287" s="131" t="s">
        <v>971</v>
      </c>
      <c r="F287" s="139" t="s">
        <v>3786</v>
      </c>
      <c r="G287" s="131" t="s">
        <v>3787</v>
      </c>
      <c r="H287" s="139" t="s">
        <v>3788</v>
      </c>
      <c r="I287" s="131" t="s">
        <v>929</v>
      </c>
      <c r="J287" s="131">
        <v>14</v>
      </c>
      <c r="K287" s="131" t="s">
        <v>56</v>
      </c>
      <c r="L287" s="131" t="s">
        <v>62</v>
      </c>
      <c r="M287" s="131" t="s">
        <v>2385</v>
      </c>
      <c r="N287" s="131" t="s">
        <v>2385</v>
      </c>
      <c r="O287" s="131" t="s">
        <v>57</v>
      </c>
      <c r="P287" s="131" t="s">
        <v>57</v>
      </c>
      <c r="Q287" s="131" t="s">
        <v>57</v>
      </c>
      <c r="R287" s="131" t="s">
        <v>57</v>
      </c>
      <c r="S287" s="131" t="s">
        <v>2385</v>
      </c>
      <c r="T287" s="131" t="s">
        <v>57</v>
      </c>
      <c r="U287" s="131" t="s">
        <v>56</v>
      </c>
      <c r="V287" s="131" t="s">
        <v>3789</v>
      </c>
      <c r="W287" s="131" t="s">
        <v>62</v>
      </c>
      <c r="X287" s="131" t="s">
        <v>57</v>
      </c>
      <c r="Y287" s="131" t="s">
        <v>2385</v>
      </c>
      <c r="Z287" s="134" t="s">
        <v>3790</v>
      </c>
      <c r="AA287" s="131" t="s">
        <v>57</v>
      </c>
      <c r="AB287" s="131" t="s">
        <v>2385</v>
      </c>
      <c r="AC287" s="131" t="s">
        <v>57</v>
      </c>
      <c r="AD287" s="131" t="s">
        <v>2385</v>
      </c>
      <c r="AE287" s="131" t="s">
        <v>57</v>
      </c>
      <c r="AG287" s="131" t="s">
        <v>57</v>
      </c>
      <c r="AH287" s="131" t="s">
        <v>57</v>
      </c>
      <c r="AI287" s="131" t="s">
        <v>2385</v>
      </c>
      <c r="AJ287" s="131" t="s">
        <v>2385</v>
      </c>
      <c r="AK287" s="131" t="s">
        <v>62</v>
      </c>
      <c r="AL287" s="131" t="s">
        <v>57</v>
      </c>
      <c r="AM287" s="162" t="s">
        <v>57</v>
      </c>
      <c r="AN287" s="162" t="s">
        <v>57</v>
      </c>
      <c r="AO287" s="175">
        <v>44529</v>
      </c>
      <c r="AP287" s="175">
        <v>44572</v>
      </c>
      <c r="AR287" s="131" t="s">
        <v>57</v>
      </c>
      <c r="AS287" s="131" t="s">
        <v>57</v>
      </c>
      <c r="AT287" s="131" t="s">
        <v>57</v>
      </c>
      <c r="AV287" s="51"/>
      <c r="AW287" s="51"/>
      <c r="AX287" s="51"/>
    </row>
    <row r="288" spans="1:50">
      <c r="A288" s="131">
        <v>287</v>
      </c>
      <c r="B288" s="131" t="s">
        <v>2611</v>
      </c>
      <c r="C288" s="131" t="s">
        <v>1382</v>
      </c>
      <c r="D288" s="131">
        <v>2022</v>
      </c>
      <c r="E288" s="131" t="s">
        <v>971</v>
      </c>
      <c r="F288" s="139" t="s">
        <v>3792</v>
      </c>
      <c r="G288" s="131" t="s">
        <v>3793</v>
      </c>
      <c r="H288" s="139" t="s">
        <v>3794</v>
      </c>
      <c r="I288" s="131" t="s">
        <v>935</v>
      </c>
      <c r="J288" s="131">
        <v>15</v>
      </c>
      <c r="K288" s="131" t="s">
        <v>62</v>
      </c>
      <c r="L288" s="131" t="s">
        <v>62</v>
      </c>
      <c r="M288" s="131" t="s">
        <v>62</v>
      </c>
      <c r="N288" s="131" t="s">
        <v>62</v>
      </c>
      <c r="O288" s="131" t="s">
        <v>57</v>
      </c>
      <c r="P288" s="131" t="s">
        <v>57</v>
      </c>
      <c r="Q288" s="131" t="s">
        <v>57</v>
      </c>
      <c r="R288" s="131" t="s">
        <v>57</v>
      </c>
      <c r="S288" s="131" t="s">
        <v>56</v>
      </c>
      <c r="T288" s="131" t="s">
        <v>3795</v>
      </c>
      <c r="U288" s="131" t="s">
        <v>56</v>
      </c>
      <c r="V288" s="131" t="s">
        <v>3796</v>
      </c>
      <c r="W288" s="131" t="s">
        <v>62</v>
      </c>
      <c r="X288" s="131" t="s">
        <v>57</v>
      </c>
      <c r="Y288" s="131" t="s">
        <v>2385</v>
      </c>
      <c r="Z288" s="131" t="s">
        <v>3797</v>
      </c>
      <c r="AA288" s="131" t="s">
        <v>56</v>
      </c>
      <c r="AB288" s="131" t="s">
        <v>56</v>
      </c>
      <c r="AC288" s="131" t="s">
        <v>56</v>
      </c>
      <c r="AD288" s="131" t="s">
        <v>2373</v>
      </c>
      <c r="AE288" s="131" t="s">
        <v>1307</v>
      </c>
      <c r="AG288" s="131" t="s">
        <v>56</v>
      </c>
      <c r="AH288" s="131">
        <v>28</v>
      </c>
      <c r="AI288" s="131" t="s">
        <v>62</v>
      </c>
      <c r="AJ288" s="131" t="s">
        <v>2385</v>
      </c>
      <c r="AK288" s="131" t="s">
        <v>62</v>
      </c>
      <c r="AL288" s="131" t="s">
        <v>57</v>
      </c>
      <c r="AM288" s="162" t="s">
        <v>57</v>
      </c>
      <c r="AN288" s="162" t="s">
        <v>57</v>
      </c>
      <c r="AO288" s="175">
        <v>44546</v>
      </c>
      <c r="AP288" s="175">
        <v>44834</v>
      </c>
      <c r="AQ288" s="131">
        <f>AP288-AO288</f>
        <v>288</v>
      </c>
      <c r="AR288" s="131" t="s">
        <v>57</v>
      </c>
      <c r="AS288" s="131">
        <v>14</v>
      </c>
      <c r="AT288" s="131">
        <v>14</v>
      </c>
      <c r="AU288" s="131" t="str">
        <f>IF(AB288="Yes", "No", "")</f>
        <v>No</v>
      </c>
      <c r="AV288" s="51"/>
      <c r="AW288" s="51"/>
      <c r="AX288" s="51"/>
    </row>
    <row r="289" spans="1:50">
      <c r="A289" s="131">
        <v>288</v>
      </c>
      <c r="B289" s="131" t="s">
        <v>2611</v>
      </c>
      <c r="C289" s="131" t="s">
        <v>1382</v>
      </c>
      <c r="D289" s="131">
        <v>2022</v>
      </c>
      <c r="E289" s="131" t="s">
        <v>971</v>
      </c>
      <c r="F289" s="139" t="s">
        <v>2845</v>
      </c>
      <c r="G289" s="131" t="s">
        <v>3798</v>
      </c>
      <c r="H289" s="139" t="s">
        <v>3799</v>
      </c>
      <c r="I289" s="131" t="s">
        <v>935</v>
      </c>
      <c r="J289" s="131">
        <v>17</v>
      </c>
      <c r="K289" s="131" t="s">
        <v>62</v>
      </c>
      <c r="L289" s="131" t="s">
        <v>62</v>
      </c>
      <c r="M289" s="131" t="s">
        <v>62</v>
      </c>
      <c r="N289" s="131" t="s">
        <v>56</v>
      </c>
      <c r="O289" s="131">
        <v>4</v>
      </c>
      <c r="P289" s="131" t="s">
        <v>2699</v>
      </c>
      <c r="Q289" s="131" t="s">
        <v>3800</v>
      </c>
      <c r="R289" s="131" t="s">
        <v>3801</v>
      </c>
      <c r="S289" s="131" t="s">
        <v>56</v>
      </c>
      <c r="T289" s="131" t="s">
        <v>3802</v>
      </c>
      <c r="U289" s="131" t="s">
        <v>56</v>
      </c>
      <c r="V289" s="131" t="s">
        <v>3803</v>
      </c>
      <c r="W289" s="131" t="s">
        <v>56</v>
      </c>
      <c r="X289" s="131" t="s">
        <v>3804</v>
      </c>
      <c r="Y289" s="131" t="s">
        <v>62</v>
      </c>
      <c r="Z289" s="134" t="s">
        <v>2850</v>
      </c>
      <c r="AA289" s="131" t="s">
        <v>56</v>
      </c>
      <c r="AB289" s="131" t="s">
        <v>56</v>
      </c>
      <c r="AC289" s="131" t="s">
        <v>56</v>
      </c>
      <c r="AD289" s="131" t="s">
        <v>2373</v>
      </c>
      <c r="AE289" s="131" t="s">
        <v>1738</v>
      </c>
      <c r="AG289" s="131" t="s">
        <v>3317</v>
      </c>
      <c r="AH289" s="131">
        <v>194</v>
      </c>
      <c r="AI289" s="131" t="s">
        <v>56</v>
      </c>
      <c r="AJ289" s="131" t="s">
        <v>985</v>
      </c>
      <c r="AK289" s="131" t="s">
        <v>62</v>
      </c>
      <c r="AL289" s="131" t="s">
        <v>57</v>
      </c>
      <c r="AM289" s="162" t="s">
        <v>57</v>
      </c>
      <c r="AN289" s="162" t="s">
        <v>57</v>
      </c>
      <c r="AO289" s="175">
        <v>44461</v>
      </c>
      <c r="AP289" s="175">
        <v>44843</v>
      </c>
      <c r="AQ289" s="131">
        <f>AP289-AO289</f>
        <v>382</v>
      </c>
      <c r="AR289" s="131" t="s">
        <v>57</v>
      </c>
      <c r="AS289" s="131">
        <v>193</v>
      </c>
      <c r="AT289" s="131">
        <v>1</v>
      </c>
      <c r="AU289" s="131" t="str">
        <f>IF(AB289="Yes", "No", "")</f>
        <v>No</v>
      </c>
      <c r="AV289" s="51"/>
      <c r="AW289" s="51"/>
      <c r="AX289" s="51"/>
    </row>
    <row r="290" spans="1:50">
      <c r="A290" s="131">
        <v>289</v>
      </c>
      <c r="B290" s="131" t="s">
        <v>2611</v>
      </c>
      <c r="C290" s="131" t="s">
        <v>1382</v>
      </c>
      <c r="D290" s="131">
        <v>2022</v>
      </c>
      <c r="E290" s="131" t="s">
        <v>971</v>
      </c>
      <c r="F290" s="139" t="s">
        <v>3805</v>
      </c>
      <c r="G290" s="131" t="s">
        <v>3806</v>
      </c>
      <c r="H290" s="139" t="s">
        <v>3807</v>
      </c>
      <c r="I290" s="131" t="s">
        <v>935</v>
      </c>
      <c r="J290" s="131">
        <v>13</v>
      </c>
      <c r="K290" s="131" t="s">
        <v>62</v>
      </c>
      <c r="L290" s="131" t="s">
        <v>62</v>
      </c>
      <c r="M290" s="131" t="s">
        <v>62</v>
      </c>
      <c r="N290" s="131" t="s">
        <v>62</v>
      </c>
      <c r="O290" s="131" t="s">
        <v>57</v>
      </c>
      <c r="P290" s="131" t="s">
        <v>57</v>
      </c>
      <c r="Q290" s="131" t="s">
        <v>57</v>
      </c>
      <c r="R290" s="131" t="s">
        <v>57</v>
      </c>
      <c r="S290" s="131" t="s">
        <v>56</v>
      </c>
      <c r="T290" s="131" t="s">
        <v>3808</v>
      </c>
      <c r="U290" s="131" t="s">
        <v>62</v>
      </c>
      <c r="V290" s="131" t="s">
        <v>57</v>
      </c>
      <c r="W290" s="131" t="s">
        <v>62</v>
      </c>
      <c r="X290" s="131" t="s">
        <v>57</v>
      </c>
      <c r="Y290" s="131" t="s">
        <v>2385</v>
      </c>
      <c r="Z290" s="131" t="s">
        <v>3809</v>
      </c>
      <c r="AA290" s="131" t="s">
        <v>3227</v>
      </c>
      <c r="AB290" s="131" t="s">
        <v>62</v>
      </c>
      <c r="AC290" s="131" t="s">
        <v>57</v>
      </c>
      <c r="AD290" s="131" t="s">
        <v>2385</v>
      </c>
      <c r="AE290" s="131" t="s">
        <v>57</v>
      </c>
      <c r="AG290" s="131" t="s">
        <v>56</v>
      </c>
      <c r="AH290" s="131">
        <v>24</v>
      </c>
      <c r="AI290" s="131" t="s">
        <v>62</v>
      </c>
      <c r="AJ290" s="131" t="s">
        <v>2385</v>
      </c>
      <c r="AK290" s="131" t="s">
        <v>62</v>
      </c>
      <c r="AL290" s="131" t="s">
        <v>57</v>
      </c>
      <c r="AM290" s="162" t="s">
        <v>57</v>
      </c>
      <c r="AN290" s="162" t="s">
        <v>57</v>
      </c>
      <c r="AO290" s="175">
        <v>44627</v>
      </c>
      <c r="AP290" s="175">
        <v>44824</v>
      </c>
      <c r="AQ290" s="131">
        <f>AP290-AO290</f>
        <v>197</v>
      </c>
      <c r="AR290" s="131" t="s">
        <v>57</v>
      </c>
      <c r="AS290" s="131" t="s">
        <v>57</v>
      </c>
      <c r="AT290" s="131" t="s">
        <v>57</v>
      </c>
      <c r="AU290" s="131" t="s">
        <v>62</v>
      </c>
      <c r="AV290" s="51"/>
      <c r="AW290" s="51"/>
      <c r="AX290" s="51"/>
    </row>
    <row r="291" spans="1:50">
      <c r="A291" s="131">
        <v>290</v>
      </c>
      <c r="B291" s="131" t="s">
        <v>2611</v>
      </c>
      <c r="C291" s="131" t="s">
        <v>1382</v>
      </c>
      <c r="D291" s="131">
        <v>2022</v>
      </c>
      <c r="E291" s="131" t="s">
        <v>971</v>
      </c>
      <c r="F291" s="139" t="s">
        <v>57</v>
      </c>
      <c r="G291" s="131" t="s">
        <v>3810</v>
      </c>
      <c r="H291" s="139" t="s">
        <v>3811</v>
      </c>
      <c r="I291" s="131" t="s">
        <v>2597</v>
      </c>
      <c r="J291" s="131">
        <v>25</v>
      </c>
      <c r="K291" s="131" t="s">
        <v>62</v>
      </c>
      <c r="L291" s="131" t="s">
        <v>62</v>
      </c>
      <c r="M291" s="131" t="s">
        <v>2385</v>
      </c>
      <c r="N291" s="131" t="s">
        <v>2385</v>
      </c>
      <c r="O291" s="131" t="s">
        <v>57</v>
      </c>
      <c r="P291" s="131" t="s">
        <v>57</v>
      </c>
      <c r="Q291" s="131" t="s">
        <v>57</v>
      </c>
      <c r="R291" s="131" t="s">
        <v>57</v>
      </c>
      <c r="S291" s="131" t="s">
        <v>2385</v>
      </c>
      <c r="T291" s="131" t="s">
        <v>57</v>
      </c>
      <c r="U291" s="131" t="s">
        <v>2385</v>
      </c>
      <c r="V291" s="131" t="s">
        <v>57</v>
      </c>
      <c r="W291" s="131" t="s">
        <v>2385</v>
      </c>
      <c r="X291" s="131" t="s">
        <v>57</v>
      </c>
      <c r="Y291" s="131" t="s">
        <v>2385</v>
      </c>
      <c r="Z291" s="131" t="s">
        <v>57</v>
      </c>
      <c r="AA291" s="131" t="s">
        <v>57</v>
      </c>
      <c r="AB291" s="131" t="s">
        <v>2385</v>
      </c>
      <c r="AC291" s="131" t="s">
        <v>57</v>
      </c>
      <c r="AD291" s="131" t="s">
        <v>2385</v>
      </c>
      <c r="AE291" s="131" t="s">
        <v>57</v>
      </c>
      <c r="AG291" s="131" t="s">
        <v>57</v>
      </c>
      <c r="AH291" s="131" t="s">
        <v>57</v>
      </c>
      <c r="AI291" s="131" t="s">
        <v>2385</v>
      </c>
      <c r="AJ291" s="131" t="s">
        <v>2385</v>
      </c>
      <c r="AK291" s="131" t="s">
        <v>2385</v>
      </c>
      <c r="AL291" s="131" t="s">
        <v>57</v>
      </c>
      <c r="AM291" s="131" t="s">
        <v>57</v>
      </c>
      <c r="AN291" s="131" t="s">
        <v>57</v>
      </c>
      <c r="AO291" s="174" t="s">
        <v>57</v>
      </c>
      <c r="AP291" s="174" t="s">
        <v>57</v>
      </c>
      <c r="AQ291" s="131" t="s">
        <v>57</v>
      </c>
      <c r="AR291" s="131" t="s">
        <v>57</v>
      </c>
      <c r="AS291" s="131" t="s">
        <v>57</v>
      </c>
      <c r="AT291" s="131" t="s">
        <v>57</v>
      </c>
      <c r="AV291" s="51"/>
      <c r="AW291" s="51"/>
      <c r="AX291" s="51"/>
    </row>
    <row r="292" spans="1:50" ht="16.899999999999999" customHeight="1">
      <c r="A292" s="131">
        <v>291</v>
      </c>
      <c r="B292" s="131" t="s">
        <v>2611</v>
      </c>
      <c r="C292" s="131" t="s">
        <v>2807</v>
      </c>
      <c r="D292" s="131">
        <v>2022</v>
      </c>
      <c r="E292" s="131" t="s">
        <v>2533</v>
      </c>
      <c r="F292" s="139" t="s">
        <v>3812</v>
      </c>
      <c r="G292" s="131" t="s">
        <v>3813</v>
      </c>
      <c r="H292" s="131" t="s">
        <v>3814</v>
      </c>
      <c r="I292" s="131" t="s">
        <v>926</v>
      </c>
      <c r="J292" s="131">
        <v>25</v>
      </c>
      <c r="K292" s="131" t="s">
        <v>62</v>
      </c>
      <c r="L292" s="131" t="s">
        <v>62</v>
      </c>
      <c r="M292" s="131" t="s">
        <v>2385</v>
      </c>
      <c r="N292" s="131" t="s">
        <v>2385</v>
      </c>
      <c r="O292" s="131" t="s">
        <v>57</v>
      </c>
      <c r="P292" s="131" t="s">
        <v>57</v>
      </c>
      <c r="Q292" s="131" t="s">
        <v>57</v>
      </c>
      <c r="R292" s="131" t="s">
        <v>57</v>
      </c>
      <c r="S292" s="131" t="s">
        <v>2385</v>
      </c>
      <c r="T292" s="131" t="s">
        <v>57</v>
      </c>
      <c r="U292" s="131" t="s">
        <v>2385</v>
      </c>
      <c r="V292" s="131" t="s">
        <v>57</v>
      </c>
      <c r="W292" s="131" t="s">
        <v>2385</v>
      </c>
      <c r="X292" s="131" t="s">
        <v>57</v>
      </c>
      <c r="Y292" s="131" t="s">
        <v>2385</v>
      </c>
      <c r="Z292" s="131" t="s">
        <v>57</v>
      </c>
      <c r="AA292" s="131" t="s">
        <v>57</v>
      </c>
      <c r="AB292" s="131" t="s">
        <v>2385</v>
      </c>
      <c r="AC292" s="131" t="s">
        <v>57</v>
      </c>
      <c r="AD292" s="131" t="s">
        <v>2385</v>
      </c>
      <c r="AE292" s="131" t="s">
        <v>57</v>
      </c>
      <c r="AG292" s="131" t="s">
        <v>57</v>
      </c>
      <c r="AH292" s="131" t="s">
        <v>57</v>
      </c>
      <c r="AI292" s="131" t="s">
        <v>2385</v>
      </c>
      <c r="AJ292" s="131" t="s">
        <v>2385</v>
      </c>
      <c r="AK292" s="131" t="s">
        <v>2385</v>
      </c>
      <c r="AL292" s="131" t="s">
        <v>57</v>
      </c>
      <c r="AM292" s="131" t="s">
        <v>57</v>
      </c>
      <c r="AN292" s="131" t="s">
        <v>57</v>
      </c>
      <c r="AO292" s="174" t="s">
        <v>57</v>
      </c>
      <c r="AP292" s="174" t="s">
        <v>2349</v>
      </c>
      <c r="AQ292" s="131" t="s">
        <v>57</v>
      </c>
      <c r="AR292" s="131" t="s">
        <v>57</v>
      </c>
      <c r="AS292" s="131" t="s">
        <v>57</v>
      </c>
      <c r="AT292" s="131" t="s">
        <v>57</v>
      </c>
      <c r="AV292" s="51"/>
      <c r="AW292" s="51"/>
      <c r="AX292" s="51"/>
    </row>
    <row r="293" spans="1:50">
      <c r="A293" s="131">
        <v>292</v>
      </c>
      <c r="B293" s="131" t="s">
        <v>2611</v>
      </c>
      <c r="C293" s="131" t="s">
        <v>2807</v>
      </c>
      <c r="D293" s="131">
        <v>2022</v>
      </c>
      <c r="E293" s="131" t="s">
        <v>2533</v>
      </c>
      <c r="F293" s="140" t="s">
        <v>2832</v>
      </c>
      <c r="G293" s="134" t="s">
        <v>3815</v>
      </c>
      <c r="H293" s="131" t="s">
        <v>3816</v>
      </c>
      <c r="I293" s="131" t="s">
        <v>926</v>
      </c>
      <c r="J293" s="131">
        <v>25</v>
      </c>
      <c r="K293" s="131" t="s">
        <v>62</v>
      </c>
      <c r="L293" s="131" t="s">
        <v>62</v>
      </c>
      <c r="M293" s="131" t="s">
        <v>2385</v>
      </c>
      <c r="N293" s="131" t="s">
        <v>2385</v>
      </c>
      <c r="O293" s="131" t="s">
        <v>57</v>
      </c>
      <c r="P293" s="131" t="s">
        <v>57</v>
      </c>
      <c r="Q293" s="131" t="s">
        <v>57</v>
      </c>
      <c r="R293" s="131" t="s">
        <v>57</v>
      </c>
      <c r="S293" s="131" t="s">
        <v>2385</v>
      </c>
      <c r="T293" s="131" t="s">
        <v>57</v>
      </c>
      <c r="U293" s="131" t="s">
        <v>2385</v>
      </c>
      <c r="V293" s="131" t="s">
        <v>57</v>
      </c>
      <c r="W293" s="131" t="s">
        <v>2385</v>
      </c>
      <c r="X293" s="131" t="s">
        <v>57</v>
      </c>
      <c r="Y293" s="131" t="s">
        <v>2385</v>
      </c>
      <c r="Z293" s="131" t="s">
        <v>57</v>
      </c>
      <c r="AA293" s="131" t="s">
        <v>57</v>
      </c>
      <c r="AB293" s="131" t="s">
        <v>2385</v>
      </c>
      <c r="AC293" s="131" t="s">
        <v>57</v>
      </c>
      <c r="AD293" s="131" t="s">
        <v>2385</v>
      </c>
      <c r="AE293" s="131" t="s">
        <v>57</v>
      </c>
      <c r="AG293" s="131" t="s">
        <v>57</v>
      </c>
      <c r="AH293" s="131" t="s">
        <v>57</v>
      </c>
      <c r="AI293" s="131" t="s">
        <v>2385</v>
      </c>
      <c r="AJ293" s="131" t="s">
        <v>2385</v>
      </c>
      <c r="AK293" s="131" t="s">
        <v>2385</v>
      </c>
      <c r="AL293" s="131" t="s">
        <v>57</v>
      </c>
      <c r="AM293" s="131" t="s">
        <v>57</v>
      </c>
      <c r="AN293" s="131" t="s">
        <v>57</v>
      </c>
      <c r="AO293" s="174" t="s">
        <v>57</v>
      </c>
      <c r="AP293" s="174" t="s">
        <v>2349</v>
      </c>
      <c r="AQ293" s="131" t="s">
        <v>57</v>
      </c>
      <c r="AR293" s="131" t="s">
        <v>57</v>
      </c>
      <c r="AS293" s="131" t="s">
        <v>57</v>
      </c>
      <c r="AT293" s="131" t="s">
        <v>57</v>
      </c>
      <c r="AV293" s="51"/>
      <c r="AW293" s="51"/>
      <c r="AX293" s="51"/>
    </row>
    <row r="294" spans="1:50">
      <c r="A294" s="131">
        <v>293</v>
      </c>
      <c r="B294" s="131" t="s">
        <v>2611</v>
      </c>
      <c r="C294" s="131" t="s">
        <v>2807</v>
      </c>
      <c r="D294" s="131">
        <v>2022</v>
      </c>
      <c r="E294" s="131" t="s">
        <v>2533</v>
      </c>
      <c r="F294" s="139" t="s">
        <v>57</v>
      </c>
      <c r="G294" s="131" t="s">
        <v>3817</v>
      </c>
      <c r="H294" s="139" t="s">
        <v>3818</v>
      </c>
      <c r="I294" s="131" t="s">
        <v>4424</v>
      </c>
      <c r="J294" s="131">
        <v>25</v>
      </c>
      <c r="K294" s="131" t="s">
        <v>62</v>
      </c>
      <c r="L294" s="131" t="s">
        <v>62</v>
      </c>
      <c r="M294" s="131" t="s">
        <v>2385</v>
      </c>
      <c r="N294" s="131" t="s">
        <v>2385</v>
      </c>
      <c r="O294" s="131" t="s">
        <v>57</v>
      </c>
      <c r="P294" s="131" t="s">
        <v>57</v>
      </c>
      <c r="Q294" s="131" t="s">
        <v>57</v>
      </c>
      <c r="R294" s="131" t="s">
        <v>57</v>
      </c>
      <c r="S294" s="131" t="s">
        <v>2385</v>
      </c>
      <c r="T294" s="131" t="s">
        <v>57</v>
      </c>
      <c r="U294" s="131" t="s">
        <v>2385</v>
      </c>
      <c r="V294" s="131" t="s">
        <v>57</v>
      </c>
      <c r="W294" s="131" t="s">
        <v>2385</v>
      </c>
      <c r="X294" s="131" t="s">
        <v>57</v>
      </c>
      <c r="Y294" s="131" t="s">
        <v>2385</v>
      </c>
      <c r="Z294" s="131" t="s">
        <v>57</v>
      </c>
      <c r="AA294" s="131" t="s">
        <v>57</v>
      </c>
      <c r="AB294" s="131" t="s">
        <v>2385</v>
      </c>
      <c r="AC294" s="131" t="s">
        <v>57</v>
      </c>
      <c r="AD294" s="131" t="s">
        <v>2385</v>
      </c>
      <c r="AE294" s="131" t="s">
        <v>57</v>
      </c>
      <c r="AG294" s="131" t="s">
        <v>57</v>
      </c>
      <c r="AH294" s="131" t="s">
        <v>57</v>
      </c>
      <c r="AI294" s="131" t="s">
        <v>2385</v>
      </c>
      <c r="AJ294" s="131" t="s">
        <v>2385</v>
      </c>
      <c r="AK294" s="131" t="s">
        <v>2385</v>
      </c>
      <c r="AL294" s="131" t="s">
        <v>57</v>
      </c>
      <c r="AM294" s="131" t="s">
        <v>57</v>
      </c>
      <c r="AN294" s="131" t="s">
        <v>57</v>
      </c>
      <c r="AO294" s="174" t="s">
        <v>57</v>
      </c>
      <c r="AP294" s="174" t="s">
        <v>57</v>
      </c>
      <c r="AQ294" s="131" t="s">
        <v>57</v>
      </c>
      <c r="AR294" s="131" t="s">
        <v>57</v>
      </c>
      <c r="AS294" s="131" t="s">
        <v>57</v>
      </c>
      <c r="AT294" s="131" t="s">
        <v>57</v>
      </c>
      <c r="AV294" s="51"/>
      <c r="AW294" s="51"/>
      <c r="AX294" s="51"/>
    </row>
    <row r="295" spans="1:50">
      <c r="A295" s="131">
        <v>294</v>
      </c>
      <c r="B295" s="131" t="s">
        <v>2611</v>
      </c>
      <c r="C295" s="131" t="s">
        <v>2807</v>
      </c>
      <c r="D295" s="131">
        <v>2022</v>
      </c>
      <c r="E295" s="131" t="s">
        <v>2533</v>
      </c>
      <c r="F295" s="140" t="s">
        <v>3018</v>
      </c>
      <c r="G295" s="131" t="s">
        <v>3819</v>
      </c>
      <c r="H295" s="131" t="s">
        <v>3820</v>
      </c>
      <c r="I295" s="131" t="s">
        <v>929</v>
      </c>
      <c r="J295" s="131">
        <v>14</v>
      </c>
      <c r="K295" s="131" t="s">
        <v>62</v>
      </c>
      <c r="L295" s="131" t="s">
        <v>62</v>
      </c>
      <c r="M295" s="131" t="s">
        <v>2385</v>
      </c>
      <c r="N295" s="131" t="s">
        <v>2385</v>
      </c>
      <c r="O295" s="131" t="s">
        <v>57</v>
      </c>
      <c r="P295" s="131" t="s">
        <v>57</v>
      </c>
      <c r="Q295" s="131" t="s">
        <v>57</v>
      </c>
      <c r="R295" s="131" t="s">
        <v>57</v>
      </c>
      <c r="S295" s="131" t="s">
        <v>2385</v>
      </c>
      <c r="T295" s="131" t="s">
        <v>57</v>
      </c>
      <c r="U295" s="131" t="s">
        <v>62</v>
      </c>
      <c r="V295" s="131" t="s">
        <v>57</v>
      </c>
      <c r="W295" s="131" t="s">
        <v>56</v>
      </c>
      <c r="X295" s="131" t="s">
        <v>3821</v>
      </c>
      <c r="Y295" s="131" t="s">
        <v>56</v>
      </c>
      <c r="Z295" s="131" t="s">
        <v>3822</v>
      </c>
      <c r="AA295" s="131" t="s">
        <v>57</v>
      </c>
      <c r="AB295" s="131" t="s">
        <v>2385</v>
      </c>
      <c r="AC295" s="131" t="s">
        <v>57</v>
      </c>
      <c r="AD295" s="131" t="s">
        <v>2385</v>
      </c>
      <c r="AE295" s="131" t="s">
        <v>57</v>
      </c>
      <c r="AG295" s="131" t="s">
        <v>57</v>
      </c>
      <c r="AH295" s="131" t="s">
        <v>57</v>
      </c>
      <c r="AI295" s="131" t="s">
        <v>2385</v>
      </c>
      <c r="AJ295" s="131" t="s">
        <v>2385</v>
      </c>
      <c r="AK295" s="131" t="s">
        <v>62</v>
      </c>
      <c r="AL295" s="131" t="s">
        <v>57</v>
      </c>
      <c r="AM295" s="162" t="s">
        <v>57</v>
      </c>
      <c r="AN295" s="162" t="s">
        <v>57</v>
      </c>
      <c r="AO295" s="175" t="s">
        <v>57</v>
      </c>
      <c r="AP295" s="175" t="s">
        <v>3823</v>
      </c>
      <c r="AQ295" s="131" t="s">
        <v>57</v>
      </c>
      <c r="AR295" s="131" t="s">
        <v>57</v>
      </c>
      <c r="AS295" s="131" t="s">
        <v>57</v>
      </c>
      <c r="AT295" s="131" t="s">
        <v>57</v>
      </c>
      <c r="AV295" s="51"/>
      <c r="AW295" s="51"/>
      <c r="AX295" s="51"/>
    </row>
    <row r="296" spans="1:50">
      <c r="A296" s="131">
        <v>295</v>
      </c>
      <c r="B296" s="131" t="s">
        <v>2611</v>
      </c>
      <c r="C296" s="131" t="s">
        <v>2807</v>
      </c>
      <c r="D296" s="131">
        <v>2022</v>
      </c>
      <c r="E296" s="131" t="s">
        <v>2533</v>
      </c>
      <c r="F296" s="140" t="s">
        <v>3824</v>
      </c>
      <c r="G296" s="131" t="s">
        <v>3825</v>
      </c>
      <c r="H296" s="131" t="s">
        <v>3826</v>
      </c>
      <c r="I296" s="131" t="s">
        <v>929</v>
      </c>
      <c r="J296" s="131">
        <v>24</v>
      </c>
      <c r="K296" s="131" t="s">
        <v>62</v>
      </c>
      <c r="L296" s="131" t="s">
        <v>62</v>
      </c>
      <c r="M296" s="131" t="s">
        <v>2385</v>
      </c>
      <c r="N296" s="131" t="s">
        <v>2385</v>
      </c>
      <c r="O296" s="131" t="s">
        <v>57</v>
      </c>
      <c r="P296" s="131" t="s">
        <v>57</v>
      </c>
      <c r="Q296" s="131" t="s">
        <v>57</v>
      </c>
      <c r="R296" s="131" t="s">
        <v>57</v>
      </c>
      <c r="S296" s="131" t="s">
        <v>2385</v>
      </c>
      <c r="T296" s="131" t="s">
        <v>57</v>
      </c>
      <c r="U296" s="131" t="s">
        <v>62</v>
      </c>
      <c r="V296" s="131" t="s">
        <v>57</v>
      </c>
      <c r="W296" s="131" t="s">
        <v>62</v>
      </c>
      <c r="X296" s="131" t="s">
        <v>57</v>
      </c>
      <c r="Y296" s="131" t="s">
        <v>2385</v>
      </c>
      <c r="Z296" s="131" t="s">
        <v>3827</v>
      </c>
      <c r="AA296" s="131" t="s">
        <v>57</v>
      </c>
      <c r="AB296" s="131" t="s">
        <v>2385</v>
      </c>
      <c r="AC296" s="131" t="s">
        <v>57</v>
      </c>
      <c r="AD296" s="131" t="s">
        <v>2385</v>
      </c>
      <c r="AE296" s="131" t="s">
        <v>57</v>
      </c>
      <c r="AG296" s="131" t="s">
        <v>57</v>
      </c>
      <c r="AH296" s="131" t="s">
        <v>57</v>
      </c>
      <c r="AI296" s="131" t="s">
        <v>2385</v>
      </c>
      <c r="AJ296" s="131" t="s">
        <v>2385</v>
      </c>
      <c r="AK296" s="131" t="s">
        <v>62</v>
      </c>
      <c r="AL296" s="131" t="s">
        <v>57</v>
      </c>
      <c r="AM296" s="162" t="s">
        <v>57</v>
      </c>
      <c r="AN296" s="162" t="s">
        <v>57</v>
      </c>
      <c r="AO296" s="175" t="s">
        <v>57</v>
      </c>
      <c r="AP296" s="175" t="s">
        <v>2349</v>
      </c>
      <c r="AQ296" s="131" t="s">
        <v>57</v>
      </c>
      <c r="AR296" s="131" t="s">
        <v>57</v>
      </c>
      <c r="AS296" s="131" t="s">
        <v>57</v>
      </c>
      <c r="AT296" s="131" t="s">
        <v>57</v>
      </c>
      <c r="AV296" s="51"/>
      <c r="AW296" s="51"/>
      <c r="AX296" s="51"/>
    </row>
    <row r="297" spans="1:50">
      <c r="A297" s="131">
        <v>296</v>
      </c>
      <c r="B297" s="131" t="s">
        <v>2611</v>
      </c>
      <c r="C297" s="131" t="s">
        <v>2807</v>
      </c>
      <c r="D297" s="131">
        <v>2022</v>
      </c>
      <c r="E297" s="131" t="s">
        <v>2533</v>
      </c>
      <c r="F297" s="140" t="s">
        <v>3828</v>
      </c>
      <c r="G297" s="131" t="s">
        <v>3829</v>
      </c>
      <c r="H297" s="131" t="s">
        <v>3830</v>
      </c>
      <c r="I297" s="131" t="s">
        <v>929</v>
      </c>
      <c r="J297" s="131">
        <v>18</v>
      </c>
      <c r="K297" s="131" t="s">
        <v>56</v>
      </c>
      <c r="L297" s="131" t="s">
        <v>56</v>
      </c>
      <c r="M297" s="131" t="s">
        <v>2385</v>
      </c>
      <c r="N297" s="131" t="s">
        <v>2385</v>
      </c>
      <c r="O297" s="131" t="s">
        <v>57</v>
      </c>
      <c r="P297" s="131" t="s">
        <v>57</v>
      </c>
      <c r="Q297" s="131" t="s">
        <v>57</v>
      </c>
      <c r="R297" s="131" t="s">
        <v>57</v>
      </c>
      <c r="S297" s="131" t="s">
        <v>2385</v>
      </c>
      <c r="T297" s="131" t="s">
        <v>57</v>
      </c>
      <c r="U297" s="131" t="s">
        <v>56</v>
      </c>
      <c r="V297" s="131" t="s">
        <v>3831</v>
      </c>
      <c r="W297" s="131" t="s">
        <v>56</v>
      </c>
      <c r="X297" s="131" t="s">
        <v>3832</v>
      </c>
      <c r="Y297" s="131" t="s">
        <v>56</v>
      </c>
      <c r="Z297" s="134" t="s">
        <v>3833</v>
      </c>
      <c r="AA297" s="131" t="s">
        <v>57</v>
      </c>
      <c r="AB297" s="131" t="s">
        <v>2385</v>
      </c>
      <c r="AC297" s="131" t="s">
        <v>57</v>
      </c>
      <c r="AD297" s="131" t="s">
        <v>2385</v>
      </c>
      <c r="AE297" s="131" t="s">
        <v>57</v>
      </c>
      <c r="AG297" s="131" t="s">
        <v>57</v>
      </c>
      <c r="AH297" s="131" t="s">
        <v>57</v>
      </c>
      <c r="AI297" s="131" t="s">
        <v>2385</v>
      </c>
      <c r="AJ297" s="131" t="s">
        <v>2385</v>
      </c>
      <c r="AK297" s="131" t="s">
        <v>62</v>
      </c>
      <c r="AL297" s="131" t="s">
        <v>57</v>
      </c>
      <c r="AM297" s="162" t="s">
        <v>57</v>
      </c>
      <c r="AN297" s="162" t="s">
        <v>57</v>
      </c>
      <c r="AO297" s="175" t="s">
        <v>57</v>
      </c>
      <c r="AP297" s="175" t="s">
        <v>3834</v>
      </c>
      <c r="AQ297" s="131" t="s">
        <v>57</v>
      </c>
      <c r="AR297" s="131" t="s">
        <v>57</v>
      </c>
      <c r="AS297" s="131" t="s">
        <v>57</v>
      </c>
      <c r="AT297" s="131" t="s">
        <v>57</v>
      </c>
      <c r="AV297" s="51"/>
      <c r="AW297" s="51"/>
      <c r="AX297" s="51"/>
    </row>
    <row r="298" spans="1:50">
      <c r="A298" s="131">
        <v>297</v>
      </c>
      <c r="B298" s="131" t="s">
        <v>2611</v>
      </c>
      <c r="C298" s="131" t="s">
        <v>2807</v>
      </c>
      <c r="D298" s="131">
        <v>2022</v>
      </c>
      <c r="E298" s="131" t="s">
        <v>2533</v>
      </c>
      <c r="F298" s="140" t="s">
        <v>3092</v>
      </c>
      <c r="G298" s="131" t="s">
        <v>3835</v>
      </c>
      <c r="H298" s="131" t="s">
        <v>3836</v>
      </c>
      <c r="I298" s="131" t="s">
        <v>929</v>
      </c>
      <c r="J298" s="131">
        <v>21</v>
      </c>
      <c r="K298" s="131" t="s">
        <v>56</v>
      </c>
      <c r="L298" s="131" t="s">
        <v>56</v>
      </c>
      <c r="M298" s="131" t="s">
        <v>2385</v>
      </c>
      <c r="N298" s="131" t="s">
        <v>2385</v>
      </c>
      <c r="O298" s="131" t="s">
        <v>57</v>
      </c>
      <c r="P298" s="131" t="s">
        <v>57</v>
      </c>
      <c r="Q298" s="131" t="s">
        <v>57</v>
      </c>
      <c r="R298" s="131" t="s">
        <v>57</v>
      </c>
      <c r="S298" s="131" t="s">
        <v>2385</v>
      </c>
      <c r="T298" s="131" t="s">
        <v>57</v>
      </c>
      <c r="U298" s="131" t="s">
        <v>56</v>
      </c>
      <c r="V298" s="131" t="s">
        <v>3227</v>
      </c>
      <c r="W298" s="131" t="s">
        <v>56</v>
      </c>
      <c r="X298" s="131" t="s">
        <v>3837</v>
      </c>
      <c r="Y298" s="131" t="s">
        <v>56</v>
      </c>
      <c r="Z298" s="131" t="s">
        <v>3838</v>
      </c>
      <c r="AA298" s="131" t="s">
        <v>57</v>
      </c>
      <c r="AB298" s="131" t="s">
        <v>2385</v>
      </c>
      <c r="AC298" s="131" t="s">
        <v>57</v>
      </c>
      <c r="AD298" s="131" t="s">
        <v>2385</v>
      </c>
      <c r="AE298" s="131" t="s">
        <v>57</v>
      </c>
      <c r="AG298" s="131" t="s">
        <v>57</v>
      </c>
      <c r="AH298" s="131" t="s">
        <v>57</v>
      </c>
      <c r="AI298" s="131" t="s">
        <v>2385</v>
      </c>
      <c r="AJ298" s="131" t="s">
        <v>2385</v>
      </c>
      <c r="AK298" s="131" t="s">
        <v>62</v>
      </c>
      <c r="AL298" s="131" t="s">
        <v>57</v>
      </c>
      <c r="AM298" s="162" t="s">
        <v>57</v>
      </c>
      <c r="AN298" s="162" t="s">
        <v>57</v>
      </c>
      <c r="AO298" s="175" t="s">
        <v>57</v>
      </c>
      <c r="AP298" s="175" t="s">
        <v>2349</v>
      </c>
      <c r="AQ298" s="131" t="s">
        <v>57</v>
      </c>
      <c r="AR298" s="131" t="s">
        <v>57</v>
      </c>
      <c r="AS298" s="131" t="s">
        <v>57</v>
      </c>
      <c r="AT298" s="131" t="s">
        <v>57</v>
      </c>
      <c r="AV298" s="51"/>
      <c r="AW298" s="51"/>
      <c r="AX298" s="51"/>
    </row>
    <row r="299" spans="1:50">
      <c r="A299" s="131">
        <v>298</v>
      </c>
      <c r="B299" s="131" t="s">
        <v>2611</v>
      </c>
      <c r="C299" s="131" t="s">
        <v>2807</v>
      </c>
      <c r="D299" s="131">
        <v>2022</v>
      </c>
      <c r="E299" s="131" t="s">
        <v>2533</v>
      </c>
      <c r="F299" s="140" t="s">
        <v>903</v>
      </c>
      <c r="G299" s="131" t="s">
        <v>3839</v>
      </c>
      <c r="H299" s="131" t="s">
        <v>3840</v>
      </c>
      <c r="I299" s="131" t="s">
        <v>935</v>
      </c>
      <c r="J299" s="131">
        <v>15</v>
      </c>
      <c r="K299" s="131" t="s">
        <v>62</v>
      </c>
      <c r="L299" s="131" t="s">
        <v>62</v>
      </c>
      <c r="M299" s="131" t="s">
        <v>62</v>
      </c>
      <c r="N299" s="131" t="s">
        <v>62</v>
      </c>
      <c r="O299" s="131" t="s">
        <v>57</v>
      </c>
      <c r="P299" s="131" t="s">
        <v>57</v>
      </c>
      <c r="Q299" s="131" t="s">
        <v>57</v>
      </c>
      <c r="R299" s="131" t="s">
        <v>57</v>
      </c>
      <c r="S299" s="131" t="s">
        <v>56</v>
      </c>
      <c r="T299" s="131" t="s">
        <v>3841</v>
      </c>
      <c r="U299" s="131" t="s">
        <v>56</v>
      </c>
      <c r="V299" s="131" t="s">
        <v>3842</v>
      </c>
      <c r="W299" s="131" t="s">
        <v>56</v>
      </c>
      <c r="X299" s="131" t="s">
        <v>3843</v>
      </c>
      <c r="Y299" s="131" t="s">
        <v>56</v>
      </c>
      <c r="Z299" s="131" t="s">
        <v>3844</v>
      </c>
      <c r="AA299" s="131" t="s">
        <v>3227</v>
      </c>
      <c r="AB299" s="131" t="s">
        <v>62</v>
      </c>
      <c r="AC299" s="131" t="s">
        <v>57</v>
      </c>
      <c r="AD299" s="131" t="s">
        <v>2385</v>
      </c>
      <c r="AE299" s="131" t="s">
        <v>57</v>
      </c>
      <c r="AG299" s="131" t="s">
        <v>56</v>
      </c>
      <c r="AH299" s="131">
        <v>144</v>
      </c>
      <c r="AI299" s="131" t="s">
        <v>56</v>
      </c>
      <c r="AJ299" s="131" t="s">
        <v>4436</v>
      </c>
      <c r="AK299" s="131" t="s">
        <v>62</v>
      </c>
      <c r="AL299" s="131" t="s">
        <v>57</v>
      </c>
      <c r="AM299" s="162" t="s">
        <v>57</v>
      </c>
      <c r="AN299" s="162" t="s">
        <v>57</v>
      </c>
      <c r="AO299" s="175" t="s">
        <v>57</v>
      </c>
      <c r="AP299" s="175" t="s">
        <v>3722</v>
      </c>
      <c r="AQ299" s="131" t="s">
        <v>57</v>
      </c>
      <c r="AR299" s="131" t="s">
        <v>57</v>
      </c>
      <c r="AS299" s="131">
        <v>32</v>
      </c>
      <c r="AT299" s="131">
        <v>112</v>
      </c>
      <c r="AU299" s="131" t="s">
        <v>62</v>
      </c>
      <c r="AV299" s="51"/>
      <c r="AW299" s="51"/>
      <c r="AX299" s="51"/>
    </row>
    <row r="300" spans="1:50">
      <c r="A300" s="131">
        <v>299</v>
      </c>
      <c r="B300" s="131" t="s">
        <v>2611</v>
      </c>
      <c r="C300" s="131" t="s">
        <v>2807</v>
      </c>
      <c r="D300" s="131">
        <v>2022</v>
      </c>
      <c r="E300" s="131" t="s">
        <v>2533</v>
      </c>
      <c r="F300" s="140" t="s">
        <v>580</v>
      </c>
      <c r="G300" s="131" t="s">
        <v>3845</v>
      </c>
      <c r="H300" s="131" t="s">
        <v>3846</v>
      </c>
      <c r="I300" s="131" t="s">
        <v>935</v>
      </c>
      <c r="J300" s="131">
        <v>22</v>
      </c>
      <c r="K300" s="131" t="s">
        <v>62</v>
      </c>
      <c r="L300" s="131" t="s">
        <v>62</v>
      </c>
      <c r="M300" s="131" t="s">
        <v>62</v>
      </c>
      <c r="N300" s="131" t="s">
        <v>62</v>
      </c>
      <c r="O300" s="131" t="s">
        <v>57</v>
      </c>
      <c r="P300" s="131" t="s">
        <v>57</v>
      </c>
      <c r="Q300" s="131" t="s">
        <v>57</v>
      </c>
      <c r="R300" s="131" t="s">
        <v>57</v>
      </c>
      <c r="S300" s="131" t="s">
        <v>56</v>
      </c>
      <c r="T300" s="131" t="s">
        <v>3847</v>
      </c>
      <c r="U300" s="131" t="s">
        <v>56</v>
      </c>
      <c r="V300" s="131" t="s">
        <v>3848</v>
      </c>
      <c r="W300" s="131" t="s">
        <v>56</v>
      </c>
      <c r="X300" s="131" t="s">
        <v>3849</v>
      </c>
      <c r="Y300" s="131" t="s">
        <v>62</v>
      </c>
      <c r="Z300" s="131" t="s">
        <v>583</v>
      </c>
      <c r="AA300" s="131" t="s">
        <v>3227</v>
      </c>
      <c r="AB300" s="131" t="s">
        <v>62</v>
      </c>
      <c r="AC300" s="131" t="s">
        <v>57</v>
      </c>
      <c r="AD300" s="131" t="s">
        <v>2385</v>
      </c>
      <c r="AE300" s="131" t="s">
        <v>57</v>
      </c>
      <c r="AG300" s="131" t="s">
        <v>56</v>
      </c>
      <c r="AH300" s="131">
        <v>2024</v>
      </c>
      <c r="AI300" s="131" t="s">
        <v>56</v>
      </c>
      <c r="AJ300" s="131" t="s">
        <v>4436</v>
      </c>
      <c r="AK300" s="131" t="s">
        <v>62</v>
      </c>
      <c r="AL300" s="131" t="s">
        <v>57</v>
      </c>
      <c r="AM300" s="162" t="s">
        <v>57</v>
      </c>
      <c r="AN300" s="162" t="s">
        <v>57</v>
      </c>
      <c r="AO300" s="175" t="s">
        <v>57</v>
      </c>
      <c r="AP300" s="175" t="s">
        <v>3834</v>
      </c>
      <c r="AQ300" s="131" t="s">
        <v>57</v>
      </c>
      <c r="AR300" s="131" t="s">
        <v>57</v>
      </c>
      <c r="AS300" s="131" t="s">
        <v>57</v>
      </c>
      <c r="AT300" s="131" t="s">
        <v>57</v>
      </c>
      <c r="AU300" s="131" t="s">
        <v>62</v>
      </c>
      <c r="AV300" s="51"/>
      <c r="AW300" s="51"/>
      <c r="AX300" s="51"/>
    </row>
    <row r="301" spans="1:50">
      <c r="A301" s="131">
        <v>300</v>
      </c>
      <c r="B301" s="131" t="s">
        <v>2611</v>
      </c>
      <c r="C301" s="131" t="s">
        <v>2807</v>
      </c>
      <c r="D301" s="131">
        <v>2022</v>
      </c>
      <c r="E301" s="131" t="s">
        <v>2533</v>
      </c>
      <c r="F301" s="140" t="s">
        <v>638</v>
      </c>
      <c r="G301" s="131" t="s">
        <v>3850</v>
      </c>
      <c r="H301" s="131" t="s">
        <v>3851</v>
      </c>
      <c r="I301" s="131" t="s">
        <v>4423</v>
      </c>
      <c r="J301" s="131">
        <v>25</v>
      </c>
      <c r="K301" s="131" t="s">
        <v>62</v>
      </c>
      <c r="L301" s="131" t="s">
        <v>62</v>
      </c>
      <c r="M301" s="131" t="s">
        <v>2385</v>
      </c>
      <c r="N301" s="131" t="s">
        <v>2385</v>
      </c>
      <c r="O301" s="131" t="s">
        <v>57</v>
      </c>
      <c r="P301" s="131" t="s">
        <v>57</v>
      </c>
      <c r="Q301" s="131" t="s">
        <v>57</v>
      </c>
      <c r="R301" s="131" t="s">
        <v>57</v>
      </c>
      <c r="S301" s="131" t="s">
        <v>56</v>
      </c>
      <c r="T301" s="131" t="s">
        <v>3852</v>
      </c>
      <c r="U301" s="131" t="s">
        <v>2385</v>
      </c>
      <c r="V301" s="131" t="s">
        <v>57</v>
      </c>
      <c r="W301" s="131" t="s">
        <v>2385</v>
      </c>
      <c r="X301" s="131" t="s">
        <v>57</v>
      </c>
      <c r="Y301" s="131" t="s">
        <v>2385</v>
      </c>
      <c r="Z301" s="131" t="s">
        <v>57</v>
      </c>
      <c r="AA301" s="131" t="s">
        <v>57</v>
      </c>
      <c r="AB301" s="131" t="s">
        <v>2385</v>
      </c>
      <c r="AC301" s="131" t="s">
        <v>57</v>
      </c>
      <c r="AD301" s="131" t="s">
        <v>2385</v>
      </c>
      <c r="AE301" s="131" t="s">
        <v>57</v>
      </c>
      <c r="AG301" s="131" t="s">
        <v>56</v>
      </c>
      <c r="AH301" s="131">
        <v>34</v>
      </c>
      <c r="AI301" s="131" t="s">
        <v>2385</v>
      </c>
      <c r="AJ301" s="131" t="s">
        <v>2385</v>
      </c>
      <c r="AK301" s="131" t="s">
        <v>2385</v>
      </c>
      <c r="AL301" s="131" t="s">
        <v>57</v>
      </c>
      <c r="AM301" s="162" t="s">
        <v>57</v>
      </c>
      <c r="AN301" s="162" t="s">
        <v>57</v>
      </c>
      <c r="AO301" s="175" t="s">
        <v>57</v>
      </c>
      <c r="AP301" s="175" t="s">
        <v>57</v>
      </c>
      <c r="AQ301" s="131" t="s">
        <v>57</v>
      </c>
      <c r="AR301" s="131" t="s">
        <v>57</v>
      </c>
      <c r="AS301" s="131" t="s">
        <v>57</v>
      </c>
      <c r="AT301" s="131" t="s">
        <v>57</v>
      </c>
      <c r="AV301" s="51"/>
      <c r="AW301" s="51"/>
      <c r="AX301" s="51"/>
    </row>
    <row r="302" spans="1:50">
      <c r="A302" s="131">
        <v>301</v>
      </c>
      <c r="B302" s="131" t="s">
        <v>2611</v>
      </c>
      <c r="C302" s="131" t="s">
        <v>2807</v>
      </c>
      <c r="D302" s="131">
        <v>2022</v>
      </c>
      <c r="E302" s="131" t="s">
        <v>2533</v>
      </c>
      <c r="F302" s="140" t="s">
        <v>3853</v>
      </c>
      <c r="G302" s="131" t="s">
        <v>3854</v>
      </c>
      <c r="H302" s="131" t="s">
        <v>3855</v>
      </c>
      <c r="I302" s="131" t="s">
        <v>945</v>
      </c>
      <c r="J302" s="131">
        <v>25</v>
      </c>
      <c r="K302" s="131" t="s">
        <v>62</v>
      </c>
      <c r="L302" s="131" t="s">
        <v>62</v>
      </c>
      <c r="M302" s="131" t="s">
        <v>2385</v>
      </c>
      <c r="N302" s="131" t="s">
        <v>2385</v>
      </c>
      <c r="O302" s="131" t="s">
        <v>57</v>
      </c>
      <c r="P302" s="131" t="s">
        <v>57</v>
      </c>
      <c r="Q302" s="131" t="s">
        <v>57</v>
      </c>
      <c r="R302" s="131" t="s">
        <v>57</v>
      </c>
      <c r="S302" s="131" t="s">
        <v>2385</v>
      </c>
      <c r="T302" s="131" t="s">
        <v>57</v>
      </c>
      <c r="U302" s="131" t="s">
        <v>2385</v>
      </c>
      <c r="V302" s="131" t="s">
        <v>57</v>
      </c>
      <c r="W302" s="131" t="s">
        <v>2385</v>
      </c>
      <c r="X302" s="131" t="s">
        <v>57</v>
      </c>
      <c r="Y302" s="131" t="s">
        <v>2385</v>
      </c>
      <c r="Z302" s="131" t="s">
        <v>57</v>
      </c>
      <c r="AA302" s="131" t="s">
        <v>57</v>
      </c>
      <c r="AB302" s="131" t="s">
        <v>2385</v>
      </c>
      <c r="AC302" s="131" t="s">
        <v>57</v>
      </c>
      <c r="AD302" s="131" t="s">
        <v>2385</v>
      </c>
      <c r="AE302" s="131" t="s">
        <v>57</v>
      </c>
      <c r="AG302" s="131" t="s">
        <v>57</v>
      </c>
      <c r="AH302" s="131" t="s">
        <v>57</v>
      </c>
      <c r="AI302" s="131" t="s">
        <v>2385</v>
      </c>
      <c r="AJ302" s="131" t="s">
        <v>2385</v>
      </c>
      <c r="AK302" s="131" t="s">
        <v>2385</v>
      </c>
      <c r="AL302" s="131" t="s">
        <v>57</v>
      </c>
      <c r="AM302" s="131" t="s">
        <v>57</v>
      </c>
      <c r="AN302" s="131" t="s">
        <v>57</v>
      </c>
      <c r="AO302" s="174" t="s">
        <v>57</v>
      </c>
      <c r="AP302" s="174" t="s">
        <v>57</v>
      </c>
      <c r="AQ302" s="131" t="s">
        <v>57</v>
      </c>
      <c r="AR302" s="131" t="s">
        <v>57</v>
      </c>
      <c r="AS302" s="131" t="s">
        <v>57</v>
      </c>
      <c r="AT302" s="131" t="s">
        <v>57</v>
      </c>
    </row>
    <row r="303" spans="1:50">
      <c r="A303" s="131">
        <v>302</v>
      </c>
      <c r="B303" s="131" t="s">
        <v>2611</v>
      </c>
      <c r="C303" s="131" t="s">
        <v>2807</v>
      </c>
      <c r="D303" s="131">
        <v>2022</v>
      </c>
      <c r="E303" s="131" t="s">
        <v>2533</v>
      </c>
      <c r="F303" s="140" t="s">
        <v>620</v>
      </c>
      <c r="G303" s="131" t="s">
        <v>3856</v>
      </c>
      <c r="H303" s="131" t="s">
        <v>3857</v>
      </c>
      <c r="I303" s="131" t="s">
        <v>4423</v>
      </c>
      <c r="J303" s="131">
        <v>19</v>
      </c>
      <c r="K303" s="131" t="s">
        <v>62</v>
      </c>
      <c r="L303" s="131" t="s">
        <v>62</v>
      </c>
      <c r="M303" s="131" t="s">
        <v>2385</v>
      </c>
      <c r="N303" s="131" t="s">
        <v>2385</v>
      </c>
      <c r="O303" s="131" t="s">
        <v>57</v>
      </c>
      <c r="P303" s="131" t="s">
        <v>57</v>
      </c>
      <c r="Q303" s="131" t="s">
        <v>57</v>
      </c>
      <c r="R303" s="131" t="s">
        <v>57</v>
      </c>
      <c r="S303" s="131" t="s">
        <v>56</v>
      </c>
      <c r="T303" s="131" t="s">
        <v>3858</v>
      </c>
      <c r="U303" s="131" t="s">
        <v>2385</v>
      </c>
      <c r="V303" s="131" t="s">
        <v>57</v>
      </c>
      <c r="W303" s="131" t="s">
        <v>2385</v>
      </c>
      <c r="X303" s="131" t="s">
        <v>57</v>
      </c>
      <c r="Y303" s="131" t="s">
        <v>2385</v>
      </c>
      <c r="Z303" s="131" t="s">
        <v>57</v>
      </c>
      <c r="AA303" s="131" t="s">
        <v>57</v>
      </c>
      <c r="AB303" s="131" t="s">
        <v>2385</v>
      </c>
      <c r="AC303" s="131" t="s">
        <v>57</v>
      </c>
      <c r="AD303" s="131" t="s">
        <v>2385</v>
      </c>
      <c r="AE303" s="131" t="s">
        <v>57</v>
      </c>
      <c r="AG303" s="131" t="s">
        <v>56</v>
      </c>
      <c r="AH303" s="131">
        <v>83</v>
      </c>
      <c r="AI303" s="131" t="s">
        <v>2385</v>
      </c>
      <c r="AJ303" s="131" t="s">
        <v>2385</v>
      </c>
      <c r="AK303" s="131" t="s">
        <v>2385</v>
      </c>
      <c r="AL303" s="131" t="s">
        <v>57</v>
      </c>
      <c r="AM303" s="162" t="s">
        <v>57</v>
      </c>
      <c r="AN303" s="162" t="s">
        <v>57</v>
      </c>
      <c r="AO303" s="175" t="s">
        <v>57</v>
      </c>
      <c r="AP303" s="175" t="s">
        <v>57</v>
      </c>
      <c r="AQ303" s="131" t="s">
        <v>57</v>
      </c>
      <c r="AR303" s="131" t="s">
        <v>57</v>
      </c>
      <c r="AS303" s="131" t="s">
        <v>57</v>
      </c>
      <c r="AT303" s="131" t="s">
        <v>57</v>
      </c>
    </row>
    <row r="304" spans="1:50">
      <c r="A304" s="131">
        <v>303</v>
      </c>
      <c r="B304" s="131" t="s">
        <v>2611</v>
      </c>
      <c r="C304" s="131" t="s">
        <v>2807</v>
      </c>
      <c r="D304" s="131">
        <v>2022</v>
      </c>
      <c r="E304" s="131" t="s">
        <v>2533</v>
      </c>
      <c r="F304" s="140" t="s">
        <v>3859</v>
      </c>
      <c r="G304" s="131" t="s">
        <v>3860</v>
      </c>
      <c r="H304" s="131" t="s">
        <v>3861</v>
      </c>
      <c r="I304" s="131" t="s">
        <v>945</v>
      </c>
      <c r="J304" s="131">
        <v>19</v>
      </c>
      <c r="K304" s="131" t="s">
        <v>62</v>
      </c>
      <c r="L304" s="131" t="s">
        <v>62</v>
      </c>
      <c r="M304" s="131" t="s">
        <v>2385</v>
      </c>
      <c r="N304" s="131" t="s">
        <v>2385</v>
      </c>
      <c r="O304" s="131" t="s">
        <v>57</v>
      </c>
      <c r="P304" s="131" t="s">
        <v>57</v>
      </c>
      <c r="Q304" s="131" t="s">
        <v>57</v>
      </c>
      <c r="R304" s="131" t="s">
        <v>57</v>
      </c>
      <c r="S304" s="131" t="s">
        <v>2385</v>
      </c>
      <c r="T304" s="131" t="s">
        <v>57</v>
      </c>
      <c r="U304" s="131" t="s">
        <v>2385</v>
      </c>
      <c r="V304" s="131" t="s">
        <v>57</v>
      </c>
      <c r="W304" s="131" t="s">
        <v>2385</v>
      </c>
      <c r="X304" s="131" t="s">
        <v>57</v>
      </c>
      <c r="Y304" s="131" t="s">
        <v>2385</v>
      </c>
      <c r="Z304" s="131" t="s">
        <v>57</v>
      </c>
      <c r="AA304" s="131" t="s">
        <v>57</v>
      </c>
      <c r="AB304" s="131" t="s">
        <v>2385</v>
      </c>
      <c r="AC304" s="131" t="s">
        <v>57</v>
      </c>
      <c r="AD304" s="131" t="s">
        <v>2385</v>
      </c>
      <c r="AE304" s="131" t="s">
        <v>57</v>
      </c>
      <c r="AG304" s="131" t="s">
        <v>57</v>
      </c>
      <c r="AH304" s="131" t="s">
        <v>57</v>
      </c>
      <c r="AI304" s="131" t="s">
        <v>2385</v>
      </c>
      <c r="AJ304" s="131" t="s">
        <v>2385</v>
      </c>
      <c r="AK304" s="131" t="s">
        <v>2385</v>
      </c>
      <c r="AL304" s="131" t="s">
        <v>57</v>
      </c>
      <c r="AM304" s="131" t="s">
        <v>57</v>
      </c>
      <c r="AN304" s="131" t="s">
        <v>57</v>
      </c>
      <c r="AO304" s="174" t="s">
        <v>57</v>
      </c>
      <c r="AP304" s="174" t="s">
        <v>57</v>
      </c>
      <c r="AQ304" s="131" t="s">
        <v>57</v>
      </c>
      <c r="AR304" s="131" t="s">
        <v>57</v>
      </c>
      <c r="AS304" s="131" t="s">
        <v>57</v>
      </c>
      <c r="AT304" s="131" t="s">
        <v>57</v>
      </c>
    </row>
    <row r="305" spans="1:50">
      <c r="A305" s="131">
        <v>304</v>
      </c>
      <c r="B305" s="131" t="s">
        <v>2611</v>
      </c>
      <c r="C305" s="131" t="s">
        <v>2807</v>
      </c>
      <c r="D305" s="131">
        <v>2022</v>
      </c>
      <c r="E305" s="131" t="s">
        <v>2533</v>
      </c>
      <c r="F305" s="140" t="s">
        <v>627</v>
      </c>
      <c r="G305" s="131" t="s">
        <v>3862</v>
      </c>
      <c r="H305" s="131" t="s">
        <v>3863</v>
      </c>
      <c r="I305" s="131" t="s">
        <v>4423</v>
      </c>
      <c r="J305" s="131">
        <v>7</v>
      </c>
      <c r="K305" s="131" t="s">
        <v>62</v>
      </c>
      <c r="L305" s="131" t="s">
        <v>62</v>
      </c>
      <c r="M305" s="131" t="s">
        <v>2385</v>
      </c>
      <c r="N305" s="131" t="s">
        <v>2385</v>
      </c>
      <c r="O305" s="131" t="s">
        <v>57</v>
      </c>
      <c r="P305" s="131" t="s">
        <v>57</v>
      </c>
      <c r="Q305" s="131" t="s">
        <v>57</v>
      </c>
      <c r="R305" s="131" t="s">
        <v>57</v>
      </c>
      <c r="S305" s="131" t="s">
        <v>56</v>
      </c>
      <c r="T305" s="131" t="s">
        <v>3864</v>
      </c>
      <c r="U305" s="131" t="s">
        <v>2385</v>
      </c>
      <c r="V305" s="131" t="s">
        <v>57</v>
      </c>
      <c r="W305" s="131" t="s">
        <v>2385</v>
      </c>
      <c r="X305" s="131" t="s">
        <v>57</v>
      </c>
      <c r="Y305" s="131" t="s">
        <v>2385</v>
      </c>
      <c r="Z305" s="131" t="s">
        <v>57</v>
      </c>
      <c r="AA305" s="131" t="s">
        <v>57</v>
      </c>
      <c r="AB305" s="131" t="s">
        <v>2385</v>
      </c>
      <c r="AC305" s="131" t="s">
        <v>57</v>
      </c>
      <c r="AD305" s="131" t="s">
        <v>2385</v>
      </c>
      <c r="AE305" s="131" t="s">
        <v>57</v>
      </c>
      <c r="AG305" s="131" t="s">
        <v>56</v>
      </c>
      <c r="AH305" s="131">
        <v>413</v>
      </c>
      <c r="AI305" s="131" t="s">
        <v>2385</v>
      </c>
      <c r="AJ305" s="131" t="s">
        <v>2385</v>
      </c>
      <c r="AK305" s="131" t="s">
        <v>2385</v>
      </c>
      <c r="AL305" s="131" t="s">
        <v>57</v>
      </c>
      <c r="AM305" s="162" t="s">
        <v>57</v>
      </c>
      <c r="AN305" s="162" t="s">
        <v>57</v>
      </c>
      <c r="AO305" s="175" t="s">
        <v>57</v>
      </c>
      <c r="AP305" s="175" t="s">
        <v>57</v>
      </c>
      <c r="AQ305" s="131" t="s">
        <v>57</v>
      </c>
      <c r="AR305" s="131" t="s">
        <v>57</v>
      </c>
      <c r="AS305" s="131" t="s">
        <v>57</v>
      </c>
      <c r="AT305" s="131" t="s">
        <v>57</v>
      </c>
    </row>
    <row r="306" spans="1:50">
      <c r="A306" s="131">
        <v>305</v>
      </c>
      <c r="B306" s="131" t="s">
        <v>2611</v>
      </c>
      <c r="C306" s="131" t="s">
        <v>2807</v>
      </c>
      <c r="D306" s="131">
        <v>2022</v>
      </c>
      <c r="E306" s="131" t="s">
        <v>2533</v>
      </c>
      <c r="F306" s="140" t="s">
        <v>3865</v>
      </c>
      <c r="G306" s="131" t="s">
        <v>3866</v>
      </c>
      <c r="H306" s="131" t="s">
        <v>3867</v>
      </c>
      <c r="I306" s="131" t="s">
        <v>945</v>
      </c>
      <c r="J306" s="131">
        <v>7</v>
      </c>
      <c r="K306" s="131" t="s">
        <v>62</v>
      </c>
      <c r="L306" s="131" t="s">
        <v>62</v>
      </c>
      <c r="M306" s="131" t="s">
        <v>2385</v>
      </c>
      <c r="N306" s="131" t="s">
        <v>2385</v>
      </c>
      <c r="O306" s="131" t="s">
        <v>57</v>
      </c>
      <c r="P306" s="131" t="s">
        <v>57</v>
      </c>
      <c r="Q306" s="131" t="s">
        <v>57</v>
      </c>
      <c r="R306" s="131" t="s">
        <v>57</v>
      </c>
      <c r="S306" s="131" t="s">
        <v>2385</v>
      </c>
      <c r="T306" s="131" t="s">
        <v>57</v>
      </c>
      <c r="U306" s="131" t="s">
        <v>2385</v>
      </c>
      <c r="V306" s="131" t="s">
        <v>57</v>
      </c>
      <c r="W306" s="131" t="s">
        <v>2385</v>
      </c>
      <c r="X306" s="131" t="s">
        <v>57</v>
      </c>
      <c r="Y306" s="131" t="s">
        <v>2385</v>
      </c>
      <c r="Z306" s="131" t="s">
        <v>57</v>
      </c>
      <c r="AA306" s="131" t="s">
        <v>57</v>
      </c>
      <c r="AB306" s="131" t="s">
        <v>2385</v>
      </c>
      <c r="AC306" s="131" t="s">
        <v>57</v>
      </c>
      <c r="AD306" s="131" t="s">
        <v>2385</v>
      </c>
      <c r="AE306" s="131" t="s">
        <v>57</v>
      </c>
      <c r="AG306" s="131" t="s">
        <v>57</v>
      </c>
      <c r="AH306" s="131" t="s">
        <v>57</v>
      </c>
      <c r="AI306" s="131" t="s">
        <v>2385</v>
      </c>
      <c r="AJ306" s="131" t="s">
        <v>2385</v>
      </c>
      <c r="AK306" s="131" t="s">
        <v>2385</v>
      </c>
      <c r="AL306" s="131" t="s">
        <v>57</v>
      </c>
      <c r="AM306" s="131" t="s">
        <v>57</v>
      </c>
      <c r="AN306" s="131" t="s">
        <v>57</v>
      </c>
      <c r="AO306" s="174" t="s">
        <v>57</v>
      </c>
      <c r="AP306" s="174" t="s">
        <v>57</v>
      </c>
      <c r="AQ306" s="131" t="s">
        <v>57</v>
      </c>
      <c r="AR306" s="131" t="s">
        <v>57</v>
      </c>
      <c r="AS306" s="131" t="s">
        <v>57</v>
      </c>
      <c r="AT306" s="131" t="s">
        <v>57</v>
      </c>
    </row>
    <row r="307" spans="1:50">
      <c r="A307" s="131">
        <v>306</v>
      </c>
      <c r="B307" s="131" t="s">
        <v>2611</v>
      </c>
      <c r="C307" s="131" t="s">
        <v>2807</v>
      </c>
      <c r="D307" s="131">
        <v>2022</v>
      </c>
      <c r="E307" s="131" t="s">
        <v>2533</v>
      </c>
      <c r="F307" s="140" t="s">
        <v>3868</v>
      </c>
      <c r="G307" s="131" t="s">
        <v>3869</v>
      </c>
      <c r="H307" s="131" t="s">
        <v>3870</v>
      </c>
      <c r="I307" s="131" t="s">
        <v>4423</v>
      </c>
      <c r="J307" s="131">
        <v>13</v>
      </c>
      <c r="K307" s="131" t="s">
        <v>62</v>
      </c>
      <c r="L307" s="131" t="s">
        <v>62</v>
      </c>
      <c r="M307" s="131" t="s">
        <v>2385</v>
      </c>
      <c r="N307" s="131" t="s">
        <v>2385</v>
      </c>
      <c r="O307" s="131" t="s">
        <v>57</v>
      </c>
      <c r="P307" s="131" t="s">
        <v>57</v>
      </c>
      <c r="Q307" s="131" t="s">
        <v>57</v>
      </c>
      <c r="R307" s="131" t="s">
        <v>57</v>
      </c>
      <c r="S307" s="131" t="s">
        <v>2385</v>
      </c>
      <c r="T307" s="131" t="s">
        <v>57</v>
      </c>
      <c r="U307" s="131" t="s">
        <v>2385</v>
      </c>
      <c r="V307" s="131" t="s">
        <v>57</v>
      </c>
      <c r="W307" s="131" t="s">
        <v>2385</v>
      </c>
      <c r="X307" s="131" t="s">
        <v>57</v>
      </c>
      <c r="Y307" s="131" t="s">
        <v>2385</v>
      </c>
      <c r="Z307" s="131" t="s">
        <v>57</v>
      </c>
      <c r="AA307" s="131" t="s">
        <v>57</v>
      </c>
      <c r="AB307" s="131" t="s">
        <v>2385</v>
      </c>
      <c r="AC307" s="131" t="s">
        <v>57</v>
      </c>
      <c r="AD307" s="131" t="s">
        <v>2385</v>
      </c>
      <c r="AE307" s="131" t="s">
        <v>57</v>
      </c>
      <c r="AG307" s="131" t="s">
        <v>57</v>
      </c>
      <c r="AH307" s="131" t="s">
        <v>57</v>
      </c>
      <c r="AI307" s="131" t="s">
        <v>2385</v>
      </c>
      <c r="AJ307" s="131" t="s">
        <v>2385</v>
      </c>
      <c r="AK307" s="131" t="s">
        <v>2385</v>
      </c>
      <c r="AL307" s="131" t="s">
        <v>57</v>
      </c>
      <c r="AM307" s="162" t="s">
        <v>57</v>
      </c>
      <c r="AN307" s="162" t="s">
        <v>57</v>
      </c>
      <c r="AO307" s="175" t="s">
        <v>57</v>
      </c>
      <c r="AP307" s="175" t="s">
        <v>57</v>
      </c>
      <c r="AQ307" s="131" t="s">
        <v>57</v>
      </c>
      <c r="AR307" s="131" t="s">
        <v>57</v>
      </c>
      <c r="AS307" s="131" t="s">
        <v>57</v>
      </c>
      <c r="AT307" s="131" t="s">
        <v>57</v>
      </c>
    </row>
    <row r="308" spans="1:50">
      <c r="A308" s="131">
        <v>307</v>
      </c>
      <c r="B308" s="131" t="s">
        <v>2611</v>
      </c>
      <c r="C308" s="131" t="s">
        <v>2807</v>
      </c>
      <c r="D308" s="131">
        <v>2022</v>
      </c>
      <c r="E308" s="131" t="s">
        <v>2533</v>
      </c>
      <c r="F308" s="140" t="s">
        <v>3871</v>
      </c>
      <c r="G308" s="131" t="s">
        <v>3872</v>
      </c>
      <c r="H308" s="131" t="s">
        <v>3873</v>
      </c>
      <c r="I308" s="131" t="s">
        <v>945</v>
      </c>
      <c r="J308" s="131">
        <v>13</v>
      </c>
      <c r="K308" s="131" t="s">
        <v>62</v>
      </c>
      <c r="L308" s="131" t="s">
        <v>62</v>
      </c>
      <c r="M308" s="131" t="s">
        <v>2385</v>
      </c>
      <c r="N308" s="131" t="s">
        <v>2385</v>
      </c>
      <c r="O308" s="131" t="s">
        <v>57</v>
      </c>
      <c r="P308" s="131" t="s">
        <v>57</v>
      </c>
      <c r="Q308" s="131" t="s">
        <v>57</v>
      </c>
      <c r="R308" s="131" t="s">
        <v>57</v>
      </c>
      <c r="S308" s="131" t="s">
        <v>2385</v>
      </c>
      <c r="T308" s="131" t="s">
        <v>57</v>
      </c>
      <c r="U308" s="131" t="s">
        <v>2385</v>
      </c>
      <c r="V308" s="131" t="s">
        <v>57</v>
      </c>
      <c r="W308" s="131" t="s">
        <v>2385</v>
      </c>
      <c r="X308" s="131" t="s">
        <v>57</v>
      </c>
      <c r="Y308" s="131" t="s">
        <v>2385</v>
      </c>
      <c r="Z308" s="131" t="s">
        <v>57</v>
      </c>
      <c r="AA308" s="131" t="s">
        <v>57</v>
      </c>
      <c r="AB308" s="131" t="s">
        <v>2385</v>
      </c>
      <c r="AC308" s="131" t="s">
        <v>57</v>
      </c>
      <c r="AD308" s="131" t="s">
        <v>2385</v>
      </c>
      <c r="AE308" s="131" t="s">
        <v>57</v>
      </c>
      <c r="AG308" s="131" t="s">
        <v>57</v>
      </c>
      <c r="AH308" s="131" t="s">
        <v>57</v>
      </c>
      <c r="AI308" s="131" t="s">
        <v>2385</v>
      </c>
      <c r="AJ308" s="131" t="s">
        <v>2385</v>
      </c>
      <c r="AK308" s="131" t="s">
        <v>2385</v>
      </c>
      <c r="AL308" s="131" t="s">
        <v>57</v>
      </c>
      <c r="AM308" s="131" t="s">
        <v>57</v>
      </c>
      <c r="AN308" s="131" t="s">
        <v>57</v>
      </c>
      <c r="AO308" s="174" t="s">
        <v>57</v>
      </c>
      <c r="AP308" s="174" t="s">
        <v>57</v>
      </c>
      <c r="AQ308" s="131" t="s">
        <v>57</v>
      </c>
      <c r="AR308" s="131" t="s">
        <v>57</v>
      </c>
      <c r="AS308" s="131" t="s">
        <v>57</v>
      </c>
      <c r="AT308" s="131" t="s">
        <v>57</v>
      </c>
      <c r="AV308" s="51"/>
      <c r="AW308" s="51"/>
      <c r="AX308" s="51"/>
    </row>
    <row r="309" spans="1:50">
      <c r="A309" s="131">
        <v>308</v>
      </c>
      <c r="B309" s="131" t="s">
        <v>2611</v>
      </c>
      <c r="C309" s="131" t="s">
        <v>2807</v>
      </c>
      <c r="D309" s="131">
        <v>2022</v>
      </c>
      <c r="E309" s="131" t="s">
        <v>2533</v>
      </c>
      <c r="F309" s="140" t="s">
        <v>580</v>
      </c>
      <c r="G309" s="131" t="s">
        <v>3874</v>
      </c>
      <c r="H309" s="131" t="s">
        <v>3875</v>
      </c>
      <c r="I309" s="131" t="s">
        <v>4423</v>
      </c>
      <c r="J309" s="131">
        <v>7</v>
      </c>
      <c r="K309" s="131" t="s">
        <v>62</v>
      </c>
      <c r="L309" s="131" t="s">
        <v>62</v>
      </c>
      <c r="M309" s="131" t="s">
        <v>2385</v>
      </c>
      <c r="N309" s="131" t="s">
        <v>2385</v>
      </c>
      <c r="O309" s="131" t="s">
        <v>57</v>
      </c>
      <c r="P309" s="131" t="s">
        <v>57</v>
      </c>
      <c r="Q309" s="131" t="s">
        <v>57</v>
      </c>
      <c r="R309" s="131" t="s">
        <v>57</v>
      </c>
      <c r="S309" s="131" t="s">
        <v>2385</v>
      </c>
      <c r="T309" s="131" t="s">
        <v>57</v>
      </c>
      <c r="U309" s="131" t="s">
        <v>2385</v>
      </c>
      <c r="V309" s="131" t="s">
        <v>57</v>
      </c>
      <c r="W309" s="131" t="s">
        <v>2385</v>
      </c>
      <c r="X309" s="131" t="s">
        <v>57</v>
      </c>
      <c r="Y309" s="131" t="s">
        <v>2385</v>
      </c>
      <c r="Z309" s="131" t="s">
        <v>57</v>
      </c>
      <c r="AA309" s="131" t="s">
        <v>57</v>
      </c>
      <c r="AB309" s="131" t="s">
        <v>2385</v>
      </c>
      <c r="AC309" s="131" t="s">
        <v>57</v>
      </c>
      <c r="AD309" s="131" t="s">
        <v>2385</v>
      </c>
      <c r="AE309" s="131" t="s">
        <v>57</v>
      </c>
      <c r="AG309" s="131" t="s">
        <v>57</v>
      </c>
      <c r="AH309" s="131" t="s">
        <v>57</v>
      </c>
      <c r="AI309" s="131" t="s">
        <v>2385</v>
      </c>
      <c r="AJ309" s="131" t="s">
        <v>2385</v>
      </c>
      <c r="AK309" s="131" t="s">
        <v>2385</v>
      </c>
      <c r="AL309" s="131" t="s">
        <v>57</v>
      </c>
      <c r="AM309" s="162" t="s">
        <v>57</v>
      </c>
      <c r="AN309" s="162" t="s">
        <v>57</v>
      </c>
      <c r="AO309" s="175" t="s">
        <v>57</v>
      </c>
      <c r="AP309" s="175" t="s">
        <v>57</v>
      </c>
      <c r="AQ309" s="131" t="s">
        <v>57</v>
      </c>
      <c r="AR309" s="131" t="s">
        <v>57</v>
      </c>
      <c r="AS309" s="131" t="s">
        <v>57</v>
      </c>
      <c r="AT309" s="131" t="s">
        <v>57</v>
      </c>
      <c r="AV309" s="51"/>
      <c r="AW309" s="51"/>
      <c r="AX309" s="51"/>
    </row>
    <row r="310" spans="1:50">
      <c r="A310" s="131">
        <v>309</v>
      </c>
      <c r="B310" s="131" t="s">
        <v>2611</v>
      </c>
      <c r="C310" s="131" t="s">
        <v>2807</v>
      </c>
      <c r="D310" s="131">
        <v>2022</v>
      </c>
      <c r="E310" s="131" t="s">
        <v>2533</v>
      </c>
      <c r="F310" s="140" t="s">
        <v>3876</v>
      </c>
      <c r="G310" s="131" t="s">
        <v>3877</v>
      </c>
      <c r="H310" s="131" t="s">
        <v>3878</v>
      </c>
      <c r="I310" s="131" t="s">
        <v>975</v>
      </c>
      <c r="J310" s="131">
        <v>25</v>
      </c>
      <c r="K310" s="131" t="s">
        <v>62</v>
      </c>
      <c r="L310" s="131" t="s">
        <v>62</v>
      </c>
      <c r="M310" s="131" t="s">
        <v>2385</v>
      </c>
      <c r="N310" s="131" t="s">
        <v>2385</v>
      </c>
      <c r="O310" s="131" t="s">
        <v>57</v>
      </c>
      <c r="P310" s="131" t="s">
        <v>57</v>
      </c>
      <c r="Q310" s="131" t="s">
        <v>57</v>
      </c>
      <c r="R310" s="131" t="s">
        <v>57</v>
      </c>
      <c r="S310" s="131" t="s">
        <v>2385</v>
      </c>
      <c r="T310" s="131" t="s">
        <v>57</v>
      </c>
      <c r="U310" s="131" t="s">
        <v>2385</v>
      </c>
      <c r="V310" s="131" t="s">
        <v>57</v>
      </c>
      <c r="W310" s="131" t="s">
        <v>2385</v>
      </c>
      <c r="X310" s="131" t="s">
        <v>57</v>
      </c>
      <c r="Y310" s="131" t="s">
        <v>2385</v>
      </c>
      <c r="Z310" s="131" t="s">
        <v>57</v>
      </c>
      <c r="AA310" s="131" t="s">
        <v>57</v>
      </c>
      <c r="AB310" s="131" t="s">
        <v>2385</v>
      </c>
      <c r="AC310" s="131" t="s">
        <v>57</v>
      </c>
      <c r="AD310" s="131" t="s">
        <v>2385</v>
      </c>
      <c r="AE310" s="131" t="s">
        <v>57</v>
      </c>
      <c r="AG310" s="131" t="s">
        <v>57</v>
      </c>
      <c r="AH310" s="131" t="s">
        <v>57</v>
      </c>
      <c r="AI310" s="131" t="s">
        <v>2385</v>
      </c>
      <c r="AJ310" s="131" t="s">
        <v>2385</v>
      </c>
      <c r="AK310" s="131" t="s">
        <v>2385</v>
      </c>
      <c r="AL310" s="131" t="s">
        <v>57</v>
      </c>
      <c r="AM310" s="131" t="s">
        <v>57</v>
      </c>
      <c r="AN310" s="131" t="s">
        <v>57</v>
      </c>
      <c r="AO310" s="174" t="s">
        <v>57</v>
      </c>
      <c r="AP310" s="174" t="s">
        <v>57</v>
      </c>
      <c r="AQ310" s="131" t="s">
        <v>57</v>
      </c>
      <c r="AR310" s="131" t="s">
        <v>57</v>
      </c>
      <c r="AS310" s="131" t="s">
        <v>57</v>
      </c>
      <c r="AT310" s="131" t="s">
        <v>57</v>
      </c>
      <c r="AV310" s="51"/>
      <c r="AW310" s="51"/>
      <c r="AX310" s="51"/>
    </row>
    <row r="311" spans="1:50">
      <c r="A311" s="131">
        <v>310</v>
      </c>
      <c r="B311" s="131" t="s">
        <v>2611</v>
      </c>
      <c r="C311" s="131" t="s">
        <v>2807</v>
      </c>
      <c r="D311" s="131">
        <v>2022</v>
      </c>
      <c r="E311" s="131" t="s">
        <v>2533</v>
      </c>
      <c r="F311" s="140" t="s">
        <v>3879</v>
      </c>
      <c r="G311" s="131" t="s">
        <v>3880</v>
      </c>
      <c r="H311" s="131" t="s">
        <v>3881</v>
      </c>
      <c r="I311" s="131" t="s">
        <v>945</v>
      </c>
      <c r="J311" s="131">
        <v>7</v>
      </c>
      <c r="K311" s="131" t="s">
        <v>62</v>
      </c>
      <c r="L311" s="131" t="s">
        <v>62</v>
      </c>
      <c r="M311" s="131" t="s">
        <v>2385</v>
      </c>
      <c r="N311" s="131" t="s">
        <v>2385</v>
      </c>
      <c r="O311" s="131" t="s">
        <v>57</v>
      </c>
      <c r="P311" s="131" t="s">
        <v>57</v>
      </c>
      <c r="Q311" s="131" t="s">
        <v>57</v>
      </c>
      <c r="R311" s="131" t="s">
        <v>57</v>
      </c>
      <c r="S311" s="131" t="s">
        <v>2385</v>
      </c>
      <c r="T311" s="131" t="s">
        <v>57</v>
      </c>
      <c r="U311" s="131" t="s">
        <v>2385</v>
      </c>
      <c r="V311" s="131" t="s">
        <v>57</v>
      </c>
      <c r="W311" s="131" t="s">
        <v>2385</v>
      </c>
      <c r="X311" s="131" t="s">
        <v>57</v>
      </c>
      <c r="Y311" s="131" t="s">
        <v>2385</v>
      </c>
      <c r="Z311" s="131" t="s">
        <v>57</v>
      </c>
      <c r="AA311" s="131" t="s">
        <v>57</v>
      </c>
      <c r="AB311" s="131" t="s">
        <v>2385</v>
      </c>
      <c r="AC311" s="131" t="s">
        <v>57</v>
      </c>
      <c r="AD311" s="131" t="s">
        <v>2385</v>
      </c>
      <c r="AE311" s="131" t="s">
        <v>57</v>
      </c>
      <c r="AG311" s="131" t="s">
        <v>57</v>
      </c>
      <c r="AH311" s="131" t="s">
        <v>57</v>
      </c>
      <c r="AI311" s="131" t="s">
        <v>2385</v>
      </c>
      <c r="AJ311" s="131" t="s">
        <v>2385</v>
      </c>
      <c r="AK311" s="131" t="s">
        <v>2385</v>
      </c>
      <c r="AL311" s="131" t="s">
        <v>57</v>
      </c>
      <c r="AM311" s="131" t="s">
        <v>57</v>
      </c>
      <c r="AN311" s="131" t="s">
        <v>57</v>
      </c>
      <c r="AO311" s="174" t="s">
        <v>57</v>
      </c>
      <c r="AP311" s="174" t="s">
        <v>57</v>
      </c>
      <c r="AQ311" s="131" t="s">
        <v>57</v>
      </c>
      <c r="AR311" s="131" t="s">
        <v>57</v>
      </c>
      <c r="AS311" s="131" t="s">
        <v>57</v>
      </c>
      <c r="AT311" s="131" t="s">
        <v>57</v>
      </c>
      <c r="AV311" s="51"/>
      <c r="AW311" s="51"/>
      <c r="AX311" s="51"/>
    </row>
    <row r="312" spans="1:50">
      <c r="A312" s="131">
        <v>311</v>
      </c>
      <c r="B312" s="131" t="s">
        <v>2611</v>
      </c>
      <c r="C312" s="131" t="s">
        <v>300</v>
      </c>
      <c r="D312" s="131">
        <v>2022</v>
      </c>
      <c r="E312" s="131" t="s">
        <v>3882</v>
      </c>
      <c r="F312" s="131" t="s">
        <v>3883</v>
      </c>
      <c r="G312" s="134" t="s">
        <v>3884</v>
      </c>
      <c r="H312" s="131" t="s">
        <v>3885</v>
      </c>
      <c r="I312" s="131" t="s">
        <v>926</v>
      </c>
      <c r="J312" s="131">
        <v>7</v>
      </c>
      <c r="K312" s="131" t="s">
        <v>62</v>
      </c>
      <c r="L312" s="131" t="s">
        <v>62</v>
      </c>
      <c r="M312" s="131" t="s">
        <v>2385</v>
      </c>
      <c r="N312" s="131" t="s">
        <v>2385</v>
      </c>
      <c r="O312" s="131" t="s">
        <v>57</v>
      </c>
      <c r="P312" s="131" t="s">
        <v>57</v>
      </c>
      <c r="Q312" s="131" t="s">
        <v>57</v>
      </c>
      <c r="R312" s="131" t="s">
        <v>57</v>
      </c>
      <c r="S312" s="131" t="s">
        <v>2385</v>
      </c>
      <c r="T312" s="131" t="s">
        <v>57</v>
      </c>
      <c r="U312" s="131" t="s">
        <v>2385</v>
      </c>
      <c r="V312" s="131" t="s">
        <v>57</v>
      </c>
      <c r="W312" s="131" t="s">
        <v>2385</v>
      </c>
      <c r="X312" s="131" t="s">
        <v>57</v>
      </c>
      <c r="Y312" s="131" t="s">
        <v>2385</v>
      </c>
      <c r="Z312" s="131" t="s">
        <v>3886</v>
      </c>
      <c r="AA312" s="131" t="s">
        <v>57</v>
      </c>
      <c r="AB312" s="131" t="s">
        <v>2385</v>
      </c>
      <c r="AC312" s="131" t="s">
        <v>57</v>
      </c>
      <c r="AD312" s="131" t="s">
        <v>2385</v>
      </c>
      <c r="AE312" s="131" t="s">
        <v>57</v>
      </c>
      <c r="AG312" s="131" t="s">
        <v>57</v>
      </c>
      <c r="AH312" s="131" t="s">
        <v>57</v>
      </c>
      <c r="AI312" s="131" t="s">
        <v>2385</v>
      </c>
      <c r="AJ312" s="131" t="s">
        <v>2385</v>
      </c>
      <c r="AK312" s="131" t="s">
        <v>2385</v>
      </c>
      <c r="AL312" s="131" t="s">
        <v>57</v>
      </c>
      <c r="AM312" s="131" t="s">
        <v>57</v>
      </c>
      <c r="AN312" s="131" t="s">
        <v>57</v>
      </c>
      <c r="AO312" s="131" t="s">
        <v>4441</v>
      </c>
      <c r="AP312" s="131" t="s">
        <v>1423</v>
      </c>
      <c r="AQ312" s="131">
        <v>106</v>
      </c>
      <c r="AR312" s="131" t="s">
        <v>57</v>
      </c>
      <c r="AS312" s="131" t="s">
        <v>57</v>
      </c>
      <c r="AT312" s="131" t="s">
        <v>57</v>
      </c>
    </row>
    <row r="313" spans="1:50">
      <c r="A313" s="131">
        <v>312</v>
      </c>
      <c r="B313" s="131" t="s">
        <v>2611</v>
      </c>
      <c r="C313" s="131" t="s">
        <v>300</v>
      </c>
      <c r="D313" s="131">
        <v>2022</v>
      </c>
      <c r="E313" s="131" t="s">
        <v>3882</v>
      </c>
      <c r="F313" s="131" t="s">
        <v>3887</v>
      </c>
      <c r="G313" s="134" t="s">
        <v>3888</v>
      </c>
      <c r="H313" s="131" t="s">
        <v>3889</v>
      </c>
      <c r="I313" s="131" t="s">
        <v>929</v>
      </c>
      <c r="J313" s="131">
        <v>13</v>
      </c>
      <c r="K313" s="131" t="s">
        <v>56</v>
      </c>
      <c r="L313" s="131" t="s">
        <v>56</v>
      </c>
      <c r="M313" s="131" t="s">
        <v>2385</v>
      </c>
      <c r="N313" s="131" t="s">
        <v>2385</v>
      </c>
      <c r="O313" s="131" t="s">
        <v>57</v>
      </c>
      <c r="P313" s="131" t="s">
        <v>57</v>
      </c>
      <c r="Q313" s="131" t="s">
        <v>57</v>
      </c>
      <c r="R313" s="131" t="s">
        <v>57</v>
      </c>
      <c r="S313" s="131" t="s">
        <v>2385</v>
      </c>
      <c r="T313" s="131" t="s">
        <v>57</v>
      </c>
      <c r="U313" s="131" t="s">
        <v>62</v>
      </c>
      <c r="V313" s="131" t="s">
        <v>57</v>
      </c>
      <c r="W313" s="131" t="s">
        <v>62</v>
      </c>
      <c r="X313" s="131" t="s">
        <v>57</v>
      </c>
      <c r="Y313" s="131" t="s">
        <v>2385</v>
      </c>
      <c r="Z313" s="131" t="s">
        <v>3890</v>
      </c>
      <c r="AA313" s="131" t="s">
        <v>57</v>
      </c>
      <c r="AB313" s="131" t="s">
        <v>2385</v>
      </c>
      <c r="AC313" s="131" t="s">
        <v>57</v>
      </c>
      <c r="AD313" s="131" t="s">
        <v>2385</v>
      </c>
      <c r="AE313" s="131" t="s">
        <v>57</v>
      </c>
      <c r="AG313" s="131" t="s">
        <v>57</v>
      </c>
      <c r="AH313" s="131" t="s">
        <v>57</v>
      </c>
      <c r="AI313" s="131" t="s">
        <v>2385</v>
      </c>
      <c r="AJ313" s="131" t="s">
        <v>2385</v>
      </c>
      <c r="AK313" s="131" t="s">
        <v>62</v>
      </c>
      <c r="AL313" s="131" t="s">
        <v>57</v>
      </c>
      <c r="AM313" s="162" t="s">
        <v>57</v>
      </c>
      <c r="AN313" s="162" t="s">
        <v>57</v>
      </c>
      <c r="AO313" s="164">
        <v>43835</v>
      </c>
      <c r="AP313" s="164">
        <v>44354</v>
      </c>
      <c r="AQ313" s="131">
        <v>519</v>
      </c>
      <c r="AR313" s="131" t="s">
        <v>57</v>
      </c>
      <c r="AS313" s="131" t="s">
        <v>57</v>
      </c>
      <c r="AT313" s="131" t="s">
        <v>57</v>
      </c>
    </row>
    <row r="314" spans="1:50">
      <c r="A314" s="131">
        <v>313</v>
      </c>
      <c r="B314" s="131" t="s">
        <v>2611</v>
      </c>
      <c r="C314" s="131" t="s">
        <v>300</v>
      </c>
      <c r="D314" s="131">
        <v>2022</v>
      </c>
      <c r="E314" s="131" t="s">
        <v>3882</v>
      </c>
      <c r="F314" s="131" t="s">
        <v>3891</v>
      </c>
      <c r="G314" s="134" t="s">
        <v>3892</v>
      </c>
      <c r="H314" s="131" t="s">
        <v>3893</v>
      </c>
      <c r="I314" s="131" t="s">
        <v>935</v>
      </c>
      <c r="J314" s="131">
        <v>3</v>
      </c>
      <c r="K314" s="131" t="s">
        <v>62</v>
      </c>
      <c r="L314" s="131" t="s">
        <v>62</v>
      </c>
      <c r="M314" s="131" t="s">
        <v>62</v>
      </c>
      <c r="N314" s="131" t="s">
        <v>62</v>
      </c>
      <c r="O314" s="131" t="s">
        <v>57</v>
      </c>
      <c r="P314" s="131" t="s">
        <v>57</v>
      </c>
      <c r="Q314" s="131" t="s">
        <v>57</v>
      </c>
      <c r="R314" s="131" t="s">
        <v>57</v>
      </c>
      <c r="S314" s="131" t="s">
        <v>62</v>
      </c>
      <c r="T314" s="131" t="s">
        <v>57</v>
      </c>
      <c r="U314" s="131" t="s">
        <v>62</v>
      </c>
      <c r="V314" s="131" t="s">
        <v>57</v>
      </c>
      <c r="W314" s="131" t="s">
        <v>62</v>
      </c>
      <c r="X314" s="131" t="s">
        <v>57</v>
      </c>
      <c r="Y314" s="131" t="s">
        <v>2385</v>
      </c>
      <c r="Z314" s="131" t="s">
        <v>3894</v>
      </c>
      <c r="AA314" s="131" t="s">
        <v>3227</v>
      </c>
      <c r="AB314" s="131" t="s">
        <v>62</v>
      </c>
      <c r="AC314" s="131" t="s">
        <v>57</v>
      </c>
      <c r="AD314" s="131" t="s">
        <v>2385</v>
      </c>
      <c r="AE314" s="131" t="s">
        <v>57</v>
      </c>
      <c r="AG314" s="131" t="s">
        <v>56</v>
      </c>
      <c r="AH314" s="131">
        <v>27</v>
      </c>
      <c r="AI314" s="131" t="s">
        <v>62</v>
      </c>
      <c r="AJ314" s="131" t="s">
        <v>2385</v>
      </c>
      <c r="AK314" s="131" t="s">
        <v>62</v>
      </c>
      <c r="AL314" s="131" t="s">
        <v>57</v>
      </c>
      <c r="AM314" s="131" t="s">
        <v>57</v>
      </c>
      <c r="AN314" s="131" t="s">
        <v>57</v>
      </c>
      <c r="AO314" s="136">
        <v>44001</v>
      </c>
      <c r="AP314" s="136">
        <v>44354</v>
      </c>
      <c r="AQ314" s="131">
        <v>353</v>
      </c>
      <c r="AR314" s="131" t="s">
        <v>57</v>
      </c>
      <c r="AS314" s="131">
        <v>27</v>
      </c>
      <c r="AT314" s="131">
        <v>0</v>
      </c>
      <c r="AU314" s="131" t="s">
        <v>62</v>
      </c>
    </row>
    <row r="315" spans="1:50">
      <c r="A315" s="131">
        <v>314</v>
      </c>
      <c r="B315" s="131" t="s">
        <v>2611</v>
      </c>
      <c r="C315" s="131" t="s">
        <v>300</v>
      </c>
      <c r="D315" s="131">
        <v>2022</v>
      </c>
      <c r="E315" s="131" t="s">
        <v>3882</v>
      </c>
      <c r="F315" s="131" t="s">
        <v>3895</v>
      </c>
      <c r="G315" s="131" t="s">
        <v>3896</v>
      </c>
      <c r="H315" s="131" t="s">
        <v>3897</v>
      </c>
      <c r="I315" s="131" t="s">
        <v>945</v>
      </c>
      <c r="J315" s="131">
        <v>25</v>
      </c>
      <c r="K315" s="131" t="s">
        <v>62</v>
      </c>
      <c r="L315" s="131" t="s">
        <v>62</v>
      </c>
      <c r="M315" s="131" t="s">
        <v>2385</v>
      </c>
      <c r="N315" s="131" t="s">
        <v>2385</v>
      </c>
      <c r="O315" s="131" t="s">
        <v>57</v>
      </c>
      <c r="P315" s="131" t="s">
        <v>57</v>
      </c>
      <c r="Q315" s="131" t="s">
        <v>57</v>
      </c>
      <c r="R315" s="131" t="s">
        <v>57</v>
      </c>
      <c r="S315" s="131" t="s">
        <v>2385</v>
      </c>
      <c r="T315" s="131" t="s">
        <v>57</v>
      </c>
      <c r="U315" s="131" t="s">
        <v>2385</v>
      </c>
      <c r="V315" s="131" t="s">
        <v>57</v>
      </c>
      <c r="W315" s="131" t="s">
        <v>2385</v>
      </c>
      <c r="X315" s="131" t="s">
        <v>57</v>
      </c>
      <c r="Y315" s="131" t="s">
        <v>2385</v>
      </c>
      <c r="Z315" s="131" t="s">
        <v>3898</v>
      </c>
      <c r="AA315" s="131" t="s">
        <v>57</v>
      </c>
      <c r="AB315" s="131" t="s">
        <v>2385</v>
      </c>
      <c r="AC315" s="131" t="s">
        <v>57</v>
      </c>
      <c r="AD315" s="131" t="s">
        <v>2385</v>
      </c>
      <c r="AE315" s="131" t="s">
        <v>57</v>
      </c>
      <c r="AG315" s="131" t="s">
        <v>57</v>
      </c>
      <c r="AH315" s="131" t="s">
        <v>57</v>
      </c>
      <c r="AI315" s="131" t="s">
        <v>2385</v>
      </c>
      <c r="AJ315" s="131" t="s">
        <v>2385</v>
      </c>
      <c r="AK315" s="131" t="s">
        <v>2385</v>
      </c>
      <c r="AL315" s="131" t="s">
        <v>57</v>
      </c>
      <c r="AM315" s="131" t="s">
        <v>57</v>
      </c>
      <c r="AN315" s="131" t="s">
        <v>57</v>
      </c>
      <c r="AO315" s="131" t="s">
        <v>57</v>
      </c>
      <c r="AP315" s="131" t="s">
        <v>57</v>
      </c>
      <c r="AQ315" s="131" t="s">
        <v>57</v>
      </c>
      <c r="AR315" s="131" t="s">
        <v>57</v>
      </c>
      <c r="AS315" s="131" t="s">
        <v>57</v>
      </c>
      <c r="AT315" s="131" t="s">
        <v>57</v>
      </c>
    </row>
    <row r="316" spans="1:50">
      <c r="A316" s="131">
        <v>315</v>
      </c>
      <c r="B316" s="131" t="s">
        <v>2611</v>
      </c>
      <c r="C316" s="131" t="s">
        <v>300</v>
      </c>
      <c r="D316" s="131">
        <v>2022</v>
      </c>
      <c r="E316" s="131" t="s">
        <v>3882</v>
      </c>
      <c r="F316" s="131" t="s">
        <v>3899</v>
      </c>
      <c r="G316" s="131" t="s">
        <v>3900</v>
      </c>
      <c r="H316" s="131" t="s">
        <v>3901</v>
      </c>
      <c r="I316" s="131" t="s">
        <v>929</v>
      </c>
      <c r="J316" s="131">
        <v>23</v>
      </c>
      <c r="K316" s="131" t="s">
        <v>62</v>
      </c>
      <c r="L316" s="131" t="s">
        <v>62</v>
      </c>
      <c r="M316" s="131" t="s">
        <v>2385</v>
      </c>
      <c r="N316" s="131" t="s">
        <v>2385</v>
      </c>
      <c r="O316" s="131" t="s">
        <v>57</v>
      </c>
      <c r="P316" s="131" t="s">
        <v>57</v>
      </c>
      <c r="Q316" s="131" t="s">
        <v>57</v>
      </c>
      <c r="R316" s="131" t="s">
        <v>57</v>
      </c>
      <c r="S316" s="131" t="s">
        <v>2385</v>
      </c>
      <c r="T316" s="131" t="s">
        <v>57</v>
      </c>
      <c r="U316" s="131" t="s">
        <v>62</v>
      </c>
      <c r="V316" s="131" t="s">
        <v>57</v>
      </c>
      <c r="W316" s="131" t="s">
        <v>62</v>
      </c>
      <c r="X316" s="131" t="s">
        <v>57</v>
      </c>
      <c r="Y316" s="131" t="s">
        <v>2385</v>
      </c>
      <c r="Z316" s="131" t="s">
        <v>3902</v>
      </c>
      <c r="AA316" s="131" t="s">
        <v>57</v>
      </c>
      <c r="AB316" s="131" t="s">
        <v>2385</v>
      </c>
      <c r="AC316" s="131" t="s">
        <v>57</v>
      </c>
      <c r="AD316" s="131" t="s">
        <v>2385</v>
      </c>
      <c r="AE316" s="131" t="s">
        <v>57</v>
      </c>
      <c r="AG316" s="131" t="s">
        <v>57</v>
      </c>
      <c r="AH316" s="131" t="s">
        <v>57</v>
      </c>
      <c r="AI316" s="131" t="s">
        <v>2385</v>
      </c>
      <c r="AJ316" s="131" t="s">
        <v>2385</v>
      </c>
      <c r="AK316" s="131" t="s">
        <v>62</v>
      </c>
      <c r="AL316" s="131" t="s">
        <v>57</v>
      </c>
      <c r="AM316" s="162" t="s">
        <v>57</v>
      </c>
      <c r="AN316" s="162" t="s">
        <v>57</v>
      </c>
      <c r="AO316" s="162" t="s">
        <v>3903</v>
      </c>
      <c r="AP316" s="164">
        <v>44354</v>
      </c>
      <c r="AQ316" s="131">
        <v>357</v>
      </c>
      <c r="AR316" s="131" t="s">
        <v>57</v>
      </c>
      <c r="AS316" s="131" t="s">
        <v>57</v>
      </c>
      <c r="AT316" s="131" t="s">
        <v>57</v>
      </c>
    </row>
    <row r="317" spans="1:50">
      <c r="A317" s="131">
        <v>316</v>
      </c>
      <c r="B317" s="131" t="s">
        <v>2611</v>
      </c>
      <c r="C317" s="131" t="s">
        <v>300</v>
      </c>
      <c r="D317" s="131">
        <v>2022</v>
      </c>
      <c r="E317" s="131" t="s">
        <v>3882</v>
      </c>
      <c r="F317" s="131" t="s">
        <v>3904</v>
      </c>
      <c r="G317" s="131" t="s">
        <v>3905</v>
      </c>
      <c r="H317" s="131" t="s">
        <v>3906</v>
      </c>
      <c r="I317" s="131" t="s">
        <v>935</v>
      </c>
      <c r="J317" s="131">
        <v>14</v>
      </c>
      <c r="K317" s="131" t="s">
        <v>62</v>
      </c>
      <c r="L317" s="131" t="s">
        <v>62</v>
      </c>
      <c r="M317" s="131" t="s">
        <v>62</v>
      </c>
      <c r="N317" s="131" t="s">
        <v>62</v>
      </c>
      <c r="O317" s="131" t="s">
        <v>57</v>
      </c>
      <c r="P317" s="131" t="s">
        <v>57</v>
      </c>
      <c r="Q317" s="131" t="s">
        <v>57</v>
      </c>
      <c r="R317" s="131" t="s">
        <v>57</v>
      </c>
      <c r="S317" s="131" t="s">
        <v>56</v>
      </c>
      <c r="T317" s="131" t="s">
        <v>3907</v>
      </c>
      <c r="U317" s="131" t="s">
        <v>62</v>
      </c>
      <c r="V317" s="131" t="s">
        <v>57</v>
      </c>
      <c r="W317" s="131" t="s">
        <v>62</v>
      </c>
      <c r="X317" s="131" t="s">
        <v>57</v>
      </c>
      <c r="Y317" s="131" t="s">
        <v>2385</v>
      </c>
      <c r="Z317" s="131" t="s">
        <v>3908</v>
      </c>
      <c r="AA317" s="131" t="s">
        <v>56</v>
      </c>
      <c r="AB317" s="131" t="s">
        <v>56</v>
      </c>
      <c r="AC317" s="131" t="s">
        <v>56</v>
      </c>
      <c r="AD317" s="131" t="s">
        <v>2373</v>
      </c>
      <c r="AE317" s="131" t="s">
        <v>424</v>
      </c>
      <c r="AG317" s="131" t="s">
        <v>56</v>
      </c>
      <c r="AH317" s="131">
        <v>525</v>
      </c>
      <c r="AI317" s="131" t="s">
        <v>62</v>
      </c>
      <c r="AJ317" s="131" t="s">
        <v>2385</v>
      </c>
      <c r="AK317" s="131" t="s">
        <v>62</v>
      </c>
      <c r="AL317" s="131" t="s">
        <v>57</v>
      </c>
      <c r="AM317" s="162" t="s">
        <v>57</v>
      </c>
      <c r="AN317" s="162" t="s">
        <v>57</v>
      </c>
      <c r="AO317" s="164">
        <v>43941</v>
      </c>
      <c r="AP317" s="164">
        <v>44358</v>
      </c>
      <c r="AQ317" s="131">
        <v>417</v>
      </c>
      <c r="AR317" s="131" t="s">
        <v>57</v>
      </c>
      <c r="AS317" s="131" t="s">
        <v>57</v>
      </c>
      <c r="AT317" s="131" t="s">
        <v>57</v>
      </c>
      <c r="AU317" s="131" t="str">
        <f>IF(AB317="Yes", "No", "")</f>
        <v>No</v>
      </c>
    </row>
    <row r="318" spans="1:50">
      <c r="A318" s="131">
        <v>317</v>
      </c>
      <c r="B318" s="131" t="s">
        <v>2611</v>
      </c>
      <c r="C318" s="131" t="s">
        <v>300</v>
      </c>
      <c r="D318" s="131">
        <v>2022</v>
      </c>
      <c r="E318" s="131" t="s">
        <v>3909</v>
      </c>
      <c r="F318" s="131" t="s">
        <v>3384</v>
      </c>
      <c r="G318" s="131" t="s">
        <v>3910</v>
      </c>
      <c r="H318" s="131" t="s">
        <v>3911</v>
      </c>
      <c r="I318" s="131" t="s">
        <v>935</v>
      </c>
      <c r="J318" s="131">
        <v>22</v>
      </c>
      <c r="K318" s="131" t="s">
        <v>62</v>
      </c>
      <c r="L318" s="131" t="s">
        <v>62</v>
      </c>
      <c r="M318" s="131" t="s">
        <v>62</v>
      </c>
      <c r="N318" s="131" t="s">
        <v>56</v>
      </c>
      <c r="O318" s="131">
        <v>1</v>
      </c>
      <c r="P318" s="131" t="s">
        <v>2699</v>
      </c>
      <c r="Q318" s="131" t="s">
        <v>3912</v>
      </c>
      <c r="R318" s="131" t="s">
        <v>3913</v>
      </c>
      <c r="S318" s="131" t="s">
        <v>56</v>
      </c>
      <c r="T318" s="131" t="s">
        <v>3914</v>
      </c>
      <c r="U318" s="131" t="s">
        <v>62</v>
      </c>
      <c r="V318" s="131" t="s">
        <v>57</v>
      </c>
      <c r="W318" s="131" t="s">
        <v>62</v>
      </c>
      <c r="X318" s="131" t="s">
        <v>57</v>
      </c>
      <c r="Y318" s="131" t="s">
        <v>2385</v>
      </c>
      <c r="Z318" s="131" t="s">
        <v>3915</v>
      </c>
      <c r="AA318" s="131" t="s">
        <v>56</v>
      </c>
      <c r="AB318" s="131" t="s">
        <v>56</v>
      </c>
      <c r="AC318" s="131" t="s">
        <v>56</v>
      </c>
      <c r="AD318" s="131" t="s">
        <v>2373</v>
      </c>
      <c r="AE318" s="131" t="s">
        <v>424</v>
      </c>
      <c r="AG318" s="131" t="s">
        <v>56</v>
      </c>
      <c r="AH318" s="131">
        <v>272</v>
      </c>
      <c r="AI318" s="131" t="s">
        <v>62</v>
      </c>
      <c r="AJ318" s="131" t="s">
        <v>2385</v>
      </c>
      <c r="AK318" s="131" t="s">
        <v>62</v>
      </c>
      <c r="AL318" s="131" t="s">
        <v>57</v>
      </c>
      <c r="AM318" s="162" t="s">
        <v>57</v>
      </c>
      <c r="AN318" s="162" t="s">
        <v>57</v>
      </c>
      <c r="AO318" s="164">
        <v>44050</v>
      </c>
      <c r="AP318" s="164">
        <v>44358</v>
      </c>
      <c r="AQ318" s="131">
        <v>308</v>
      </c>
      <c r="AR318" s="131" t="s">
        <v>57</v>
      </c>
      <c r="AS318" s="131">
        <v>202</v>
      </c>
      <c r="AT318" s="131">
        <v>70</v>
      </c>
      <c r="AU318" s="131" t="str">
        <f>IF(AB318="Yes", "No", "")</f>
        <v>No</v>
      </c>
    </row>
    <row r="319" spans="1:50">
      <c r="A319" s="131">
        <v>318</v>
      </c>
      <c r="B319" s="131" t="s">
        <v>2611</v>
      </c>
      <c r="C319" s="131" t="s">
        <v>300</v>
      </c>
      <c r="D319" s="131">
        <v>2022</v>
      </c>
      <c r="E319" s="131" t="s">
        <v>3882</v>
      </c>
      <c r="F319" s="131" t="s">
        <v>3916</v>
      </c>
      <c r="G319" s="131" t="s">
        <v>3917</v>
      </c>
      <c r="H319" s="131" t="s">
        <v>3918</v>
      </c>
      <c r="I319" s="131" t="s">
        <v>945</v>
      </c>
      <c r="J319" s="131">
        <v>25</v>
      </c>
      <c r="K319" s="131" t="s">
        <v>62</v>
      </c>
      <c r="L319" s="131" t="s">
        <v>62</v>
      </c>
      <c r="M319" s="131" t="s">
        <v>2385</v>
      </c>
      <c r="N319" s="131" t="s">
        <v>2385</v>
      </c>
      <c r="O319" s="131" t="s">
        <v>57</v>
      </c>
      <c r="P319" s="131" t="s">
        <v>57</v>
      </c>
      <c r="Q319" s="131" t="s">
        <v>57</v>
      </c>
      <c r="R319" s="131" t="s">
        <v>57</v>
      </c>
      <c r="S319" s="131" t="s">
        <v>2385</v>
      </c>
      <c r="T319" s="131" t="s">
        <v>57</v>
      </c>
      <c r="U319" s="131" t="s">
        <v>2385</v>
      </c>
      <c r="V319" s="131" t="s">
        <v>57</v>
      </c>
      <c r="W319" s="131" t="s">
        <v>2385</v>
      </c>
      <c r="X319" s="131" t="s">
        <v>57</v>
      </c>
      <c r="Y319" s="131" t="s">
        <v>2385</v>
      </c>
      <c r="Z319" s="131" t="s">
        <v>3919</v>
      </c>
      <c r="AA319" s="131" t="s">
        <v>57</v>
      </c>
      <c r="AB319" s="131" t="s">
        <v>2385</v>
      </c>
      <c r="AC319" s="131" t="s">
        <v>57</v>
      </c>
      <c r="AD319" s="131" t="s">
        <v>2385</v>
      </c>
      <c r="AE319" s="131" t="s">
        <v>57</v>
      </c>
      <c r="AG319" s="131" t="s">
        <v>57</v>
      </c>
      <c r="AH319" s="131" t="s">
        <v>57</v>
      </c>
      <c r="AI319" s="131" t="s">
        <v>2385</v>
      </c>
      <c r="AJ319" s="131" t="s">
        <v>2385</v>
      </c>
      <c r="AK319" s="131" t="s">
        <v>2385</v>
      </c>
      <c r="AL319" s="131" t="s">
        <v>57</v>
      </c>
      <c r="AM319" s="131" t="s">
        <v>57</v>
      </c>
      <c r="AN319" s="131" t="s">
        <v>57</v>
      </c>
      <c r="AO319" s="131" t="s">
        <v>57</v>
      </c>
      <c r="AP319" s="131" t="s">
        <v>57</v>
      </c>
      <c r="AQ319" s="131" t="s">
        <v>57</v>
      </c>
      <c r="AR319" s="131" t="s">
        <v>57</v>
      </c>
      <c r="AS319" s="131" t="s">
        <v>57</v>
      </c>
      <c r="AT319" s="131" t="s">
        <v>57</v>
      </c>
    </row>
    <row r="320" spans="1:50">
      <c r="A320" s="131">
        <v>319</v>
      </c>
      <c r="B320" s="131" t="s">
        <v>2611</v>
      </c>
      <c r="C320" s="131" t="s">
        <v>300</v>
      </c>
      <c r="D320" s="131">
        <v>2022</v>
      </c>
      <c r="E320" s="131" t="s">
        <v>3882</v>
      </c>
      <c r="F320" s="131" t="s">
        <v>3920</v>
      </c>
      <c r="G320" s="131" t="s">
        <v>3921</v>
      </c>
      <c r="H320" s="131" t="s">
        <v>3922</v>
      </c>
      <c r="I320" s="131" t="s">
        <v>935</v>
      </c>
      <c r="J320" s="131">
        <v>14</v>
      </c>
      <c r="K320" s="131" t="s">
        <v>62</v>
      </c>
      <c r="L320" s="131" t="s">
        <v>62</v>
      </c>
      <c r="M320" s="131" t="s">
        <v>62</v>
      </c>
      <c r="N320" s="131" t="s">
        <v>62</v>
      </c>
      <c r="O320" s="131" t="s">
        <v>57</v>
      </c>
      <c r="P320" s="131" t="s">
        <v>57</v>
      </c>
      <c r="Q320" s="131" t="s">
        <v>57</v>
      </c>
      <c r="R320" s="131" t="s">
        <v>57</v>
      </c>
      <c r="S320" s="131" t="s">
        <v>62</v>
      </c>
      <c r="T320" s="131" t="s">
        <v>57</v>
      </c>
      <c r="U320" s="131" t="s">
        <v>62</v>
      </c>
      <c r="V320" s="131" t="s">
        <v>57</v>
      </c>
      <c r="W320" s="131" t="s">
        <v>62</v>
      </c>
      <c r="X320" s="131" t="s">
        <v>57</v>
      </c>
      <c r="Y320" s="131" t="s">
        <v>2385</v>
      </c>
      <c r="Z320" s="131" t="s">
        <v>3923</v>
      </c>
      <c r="AA320" s="131" t="s">
        <v>3227</v>
      </c>
      <c r="AB320" s="131" t="s">
        <v>62</v>
      </c>
      <c r="AC320" s="131" t="s">
        <v>57</v>
      </c>
      <c r="AD320" s="131" t="s">
        <v>2385</v>
      </c>
      <c r="AE320" s="131" t="s">
        <v>57</v>
      </c>
      <c r="AG320" s="131" t="s">
        <v>56</v>
      </c>
      <c r="AH320" s="131">
        <v>76</v>
      </c>
      <c r="AI320" s="131" t="s">
        <v>62</v>
      </c>
      <c r="AJ320" s="131" t="s">
        <v>2385</v>
      </c>
      <c r="AK320" s="131" t="s">
        <v>62</v>
      </c>
      <c r="AL320" s="131" t="s">
        <v>57</v>
      </c>
      <c r="AM320" s="131" t="s">
        <v>57</v>
      </c>
      <c r="AN320" s="131" t="s">
        <v>57</v>
      </c>
      <c r="AO320" s="136">
        <v>44025</v>
      </c>
      <c r="AP320" s="164">
        <v>44358</v>
      </c>
      <c r="AQ320" s="131">
        <v>363</v>
      </c>
      <c r="AR320" s="131" t="s">
        <v>57</v>
      </c>
      <c r="AS320" s="131" t="s">
        <v>57</v>
      </c>
      <c r="AT320" s="131" t="s">
        <v>57</v>
      </c>
      <c r="AU320" s="131" t="s">
        <v>62</v>
      </c>
    </row>
    <row r="321" spans="1:47">
      <c r="A321" s="131">
        <v>320</v>
      </c>
      <c r="B321" s="131" t="s">
        <v>2611</v>
      </c>
      <c r="C321" s="131" t="s">
        <v>300</v>
      </c>
      <c r="D321" s="131">
        <v>2022</v>
      </c>
      <c r="E321" s="131" t="s">
        <v>3882</v>
      </c>
      <c r="F321" s="131" t="s">
        <v>3924</v>
      </c>
      <c r="G321" s="131" t="s">
        <v>3925</v>
      </c>
      <c r="H321" s="131" t="s">
        <v>3926</v>
      </c>
      <c r="I321" s="131" t="s">
        <v>929</v>
      </c>
      <c r="J321" s="131">
        <v>25</v>
      </c>
      <c r="K321" s="131" t="s">
        <v>62</v>
      </c>
      <c r="L321" s="131" t="s">
        <v>62</v>
      </c>
      <c r="M321" s="131" t="s">
        <v>2385</v>
      </c>
      <c r="N321" s="131" t="s">
        <v>2385</v>
      </c>
      <c r="O321" s="131" t="s">
        <v>57</v>
      </c>
      <c r="P321" s="131" t="s">
        <v>57</v>
      </c>
      <c r="Q321" s="131" t="s">
        <v>57</v>
      </c>
      <c r="R321" s="131" t="s">
        <v>57</v>
      </c>
      <c r="S321" s="131" t="s">
        <v>2385</v>
      </c>
      <c r="T321" s="131" t="s">
        <v>57</v>
      </c>
      <c r="U321" s="131" t="s">
        <v>62</v>
      </c>
      <c r="V321" s="131" t="s">
        <v>57</v>
      </c>
      <c r="W321" s="131" t="s">
        <v>62</v>
      </c>
      <c r="X321" s="131" t="s">
        <v>57</v>
      </c>
      <c r="Y321" s="131" t="s">
        <v>2385</v>
      </c>
      <c r="Z321" s="131" t="s">
        <v>3927</v>
      </c>
      <c r="AA321" s="131" t="s">
        <v>57</v>
      </c>
      <c r="AB321" s="131" t="s">
        <v>2385</v>
      </c>
      <c r="AC321" s="131" t="s">
        <v>57</v>
      </c>
      <c r="AD321" s="131" t="s">
        <v>2385</v>
      </c>
      <c r="AE321" s="131" t="s">
        <v>57</v>
      </c>
      <c r="AG321" s="131" t="s">
        <v>57</v>
      </c>
      <c r="AH321" s="131" t="s">
        <v>57</v>
      </c>
      <c r="AI321" s="131" t="s">
        <v>2385</v>
      </c>
      <c r="AJ321" s="131" t="s">
        <v>2385</v>
      </c>
      <c r="AK321" s="131" t="s">
        <v>62</v>
      </c>
      <c r="AL321" s="131" t="s">
        <v>57</v>
      </c>
      <c r="AM321" s="162" t="s">
        <v>57</v>
      </c>
      <c r="AN321" s="162" t="s">
        <v>57</v>
      </c>
      <c r="AO321" s="164">
        <v>43864</v>
      </c>
      <c r="AP321" s="164">
        <v>44354</v>
      </c>
      <c r="AQ321" s="131">
        <v>490</v>
      </c>
      <c r="AR321" s="131" t="s">
        <v>57</v>
      </c>
      <c r="AS321" s="131" t="s">
        <v>57</v>
      </c>
      <c r="AT321" s="131" t="s">
        <v>57</v>
      </c>
    </row>
    <row r="322" spans="1:47">
      <c r="A322" s="131">
        <v>321</v>
      </c>
      <c r="B322" s="131" t="s">
        <v>2611</v>
      </c>
      <c r="C322" s="131" t="s">
        <v>300</v>
      </c>
      <c r="D322" s="131">
        <v>2022</v>
      </c>
      <c r="E322" s="131" t="s">
        <v>3882</v>
      </c>
      <c r="F322" s="131" t="s">
        <v>3928</v>
      </c>
      <c r="G322" s="131" t="s">
        <v>3929</v>
      </c>
      <c r="H322" s="131" t="s">
        <v>3930</v>
      </c>
      <c r="I322" s="131" t="s">
        <v>935</v>
      </c>
      <c r="J322" s="131">
        <v>25</v>
      </c>
      <c r="K322" s="131" t="s">
        <v>62</v>
      </c>
      <c r="L322" s="131" t="s">
        <v>62</v>
      </c>
      <c r="M322" s="131" t="s">
        <v>62</v>
      </c>
      <c r="N322" s="131" t="s">
        <v>62</v>
      </c>
      <c r="O322" s="131" t="s">
        <v>57</v>
      </c>
      <c r="P322" s="131" t="s">
        <v>57</v>
      </c>
      <c r="Q322" s="131" t="s">
        <v>57</v>
      </c>
      <c r="R322" s="131" t="s">
        <v>57</v>
      </c>
      <c r="S322" s="131" t="s">
        <v>62</v>
      </c>
      <c r="T322" s="131" t="s">
        <v>57</v>
      </c>
      <c r="U322" s="131" t="s">
        <v>62</v>
      </c>
      <c r="V322" s="131" t="s">
        <v>57</v>
      </c>
      <c r="W322" s="131" t="s">
        <v>62</v>
      </c>
      <c r="X322" s="131" t="s">
        <v>57</v>
      </c>
      <c r="Y322" s="131" t="s">
        <v>2385</v>
      </c>
      <c r="Z322" s="131" t="s">
        <v>3931</v>
      </c>
      <c r="AA322" s="131" t="s">
        <v>3227</v>
      </c>
      <c r="AB322" s="131" t="s">
        <v>62</v>
      </c>
      <c r="AC322" s="131" t="s">
        <v>57</v>
      </c>
      <c r="AD322" s="131" t="s">
        <v>2385</v>
      </c>
      <c r="AE322" s="131" t="s">
        <v>57</v>
      </c>
      <c r="AG322" s="131" t="s">
        <v>56</v>
      </c>
      <c r="AH322" s="131">
        <v>61</v>
      </c>
      <c r="AI322" s="131" t="s">
        <v>62</v>
      </c>
      <c r="AJ322" s="131" t="s">
        <v>2385</v>
      </c>
      <c r="AK322" s="131" t="s">
        <v>62</v>
      </c>
      <c r="AL322" s="131" t="s">
        <v>57</v>
      </c>
      <c r="AM322" s="131" t="s">
        <v>57</v>
      </c>
      <c r="AN322" s="131" t="s">
        <v>57</v>
      </c>
      <c r="AO322" s="136">
        <v>43988</v>
      </c>
      <c r="AP322" s="136">
        <v>44250</v>
      </c>
      <c r="AQ322" s="131">
        <v>262</v>
      </c>
      <c r="AR322" s="131" t="s">
        <v>57</v>
      </c>
      <c r="AS322" s="131" t="s">
        <v>57</v>
      </c>
      <c r="AT322" s="131" t="s">
        <v>57</v>
      </c>
      <c r="AU322" s="131" t="s">
        <v>62</v>
      </c>
    </row>
    <row r="323" spans="1:47">
      <c r="A323" s="131">
        <v>322</v>
      </c>
      <c r="B323" s="131" t="s">
        <v>2611</v>
      </c>
      <c r="C323" s="131" t="s">
        <v>300</v>
      </c>
      <c r="D323" s="131">
        <v>2022</v>
      </c>
      <c r="E323" s="131" t="s">
        <v>3882</v>
      </c>
      <c r="F323" s="131" t="s">
        <v>3932</v>
      </c>
      <c r="G323" s="131" t="s">
        <v>3933</v>
      </c>
      <c r="H323" s="131" t="s">
        <v>3934</v>
      </c>
      <c r="I323" s="131" t="s">
        <v>945</v>
      </c>
      <c r="J323" s="131">
        <v>25</v>
      </c>
      <c r="K323" s="131" t="s">
        <v>62</v>
      </c>
      <c r="L323" s="131" t="s">
        <v>62</v>
      </c>
      <c r="M323" s="131" t="s">
        <v>2385</v>
      </c>
      <c r="N323" s="131" t="s">
        <v>2385</v>
      </c>
      <c r="O323" s="131" t="s">
        <v>57</v>
      </c>
      <c r="P323" s="131" t="s">
        <v>57</v>
      </c>
      <c r="Q323" s="131" t="s">
        <v>57</v>
      </c>
      <c r="R323" s="131" t="s">
        <v>57</v>
      </c>
      <c r="S323" s="131" t="s">
        <v>2385</v>
      </c>
      <c r="T323" s="131" t="s">
        <v>57</v>
      </c>
      <c r="U323" s="131" t="s">
        <v>2385</v>
      </c>
      <c r="V323" s="131" t="s">
        <v>57</v>
      </c>
      <c r="W323" s="131" t="s">
        <v>2385</v>
      </c>
      <c r="X323" s="131" t="s">
        <v>57</v>
      </c>
      <c r="Y323" s="131" t="s">
        <v>2385</v>
      </c>
      <c r="Z323" s="131" t="s">
        <v>3935</v>
      </c>
      <c r="AA323" s="131" t="s">
        <v>57</v>
      </c>
      <c r="AB323" s="131" t="s">
        <v>2385</v>
      </c>
      <c r="AC323" s="131" t="s">
        <v>57</v>
      </c>
      <c r="AD323" s="131" t="s">
        <v>2385</v>
      </c>
      <c r="AE323" s="131" t="s">
        <v>57</v>
      </c>
      <c r="AG323" s="131" t="s">
        <v>57</v>
      </c>
      <c r="AH323" s="131" t="s">
        <v>57</v>
      </c>
      <c r="AI323" s="131" t="s">
        <v>2385</v>
      </c>
      <c r="AJ323" s="131" t="s">
        <v>2385</v>
      </c>
      <c r="AK323" s="131" t="s">
        <v>2385</v>
      </c>
      <c r="AL323" s="131" t="s">
        <v>57</v>
      </c>
      <c r="AM323" s="131" t="s">
        <v>57</v>
      </c>
      <c r="AN323" s="131" t="s">
        <v>57</v>
      </c>
      <c r="AO323" s="131" t="s">
        <v>57</v>
      </c>
      <c r="AP323" s="131" t="s">
        <v>57</v>
      </c>
      <c r="AQ323" s="131" t="s">
        <v>57</v>
      </c>
      <c r="AR323" s="131" t="s">
        <v>57</v>
      </c>
      <c r="AS323" s="131" t="s">
        <v>57</v>
      </c>
      <c r="AT323" s="131" t="s">
        <v>57</v>
      </c>
    </row>
    <row r="324" spans="1:47">
      <c r="A324" s="131">
        <v>323</v>
      </c>
      <c r="B324" s="131" t="s">
        <v>2611</v>
      </c>
      <c r="C324" s="131" t="s">
        <v>300</v>
      </c>
      <c r="D324" s="131">
        <v>2022</v>
      </c>
      <c r="E324" s="131" t="s">
        <v>3882</v>
      </c>
      <c r="F324" s="131" t="s">
        <v>3936</v>
      </c>
      <c r="G324" s="134" t="s">
        <v>3937</v>
      </c>
      <c r="H324" s="131" t="s">
        <v>3938</v>
      </c>
      <c r="I324" s="131" t="s">
        <v>935</v>
      </c>
      <c r="J324" s="131">
        <v>25</v>
      </c>
      <c r="K324" s="131" t="s">
        <v>62</v>
      </c>
      <c r="L324" s="131" t="s">
        <v>62</v>
      </c>
      <c r="M324" s="131" t="s">
        <v>62</v>
      </c>
      <c r="N324" s="131" t="s">
        <v>62</v>
      </c>
      <c r="O324" s="131" t="s">
        <v>57</v>
      </c>
      <c r="P324" s="131" t="s">
        <v>57</v>
      </c>
      <c r="Q324" s="131" t="s">
        <v>57</v>
      </c>
      <c r="R324" s="131" t="s">
        <v>57</v>
      </c>
      <c r="S324" s="131" t="s">
        <v>56</v>
      </c>
      <c r="T324" s="131" t="s">
        <v>3939</v>
      </c>
      <c r="U324" s="131" t="s">
        <v>62</v>
      </c>
      <c r="V324" s="131" t="s">
        <v>57</v>
      </c>
      <c r="W324" s="131" t="s">
        <v>62</v>
      </c>
      <c r="X324" s="131" t="s">
        <v>57</v>
      </c>
      <c r="Y324" s="131" t="s">
        <v>2385</v>
      </c>
      <c r="Z324" s="131" t="s">
        <v>3940</v>
      </c>
      <c r="AA324" s="131" t="s">
        <v>56</v>
      </c>
      <c r="AB324" s="131" t="s">
        <v>56</v>
      </c>
      <c r="AC324" s="131" t="s">
        <v>56</v>
      </c>
      <c r="AD324" s="131" t="s">
        <v>2373</v>
      </c>
      <c r="AE324" s="131" t="s">
        <v>424</v>
      </c>
      <c r="AG324" s="131" t="s">
        <v>56</v>
      </c>
      <c r="AH324" s="131">
        <v>21</v>
      </c>
      <c r="AI324" s="131" t="s">
        <v>62</v>
      </c>
      <c r="AJ324" s="131" t="s">
        <v>2385</v>
      </c>
      <c r="AK324" s="131" t="s">
        <v>62</v>
      </c>
      <c r="AL324" s="131" t="s">
        <v>57</v>
      </c>
      <c r="AM324" s="162" t="s">
        <v>57</v>
      </c>
      <c r="AN324" s="162" t="s">
        <v>57</v>
      </c>
      <c r="AO324" s="164">
        <v>43936</v>
      </c>
      <c r="AP324" s="164">
        <v>44358</v>
      </c>
      <c r="AQ324" s="131">
        <v>422</v>
      </c>
      <c r="AR324" s="131" t="s">
        <v>57</v>
      </c>
      <c r="AS324" s="131">
        <v>8</v>
      </c>
      <c r="AT324" s="131">
        <v>13</v>
      </c>
      <c r="AU324" s="131" t="str">
        <f>IF(AB324="Yes", "No", "")</f>
        <v>No</v>
      </c>
    </row>
    <row r="325" spans="1:47">
      <c r="A325" s="131">
        <v>324</v>
      </c>
      <c r="B325" s="131" t="s">
        <v>2611</v>
      </c>
      <c r="C325" s="131" t="s">
        <v>300</v>
      </c>
      <c r="D325" s="131">
        <v>2022</v>
      </c>
      <c r="E325" s="131" t="s">
        <v>286</v>
      </c>
      <c r="F325" s="131" t="s">
        <v>3941</v>
      </c>
      <c r="G325" s="131" t="s">
        <v>3942</v>
      </c>
      <c r="H325" s="131" t="s">
        <v>3943</v>
      </c>
      <c r="I325" s="131" t="s">
        <v>926</v>
      </c>
      <c r="J325" s="131">
        <v>25</v>
      </c>
      <c r="K325" s="131" t="s">
        <v>62</v>
      </c>
      <c r="L325" s="131" t="s">
        <v>62</v>
      </c>
      <c r="M325" s="131" t="s">
        <v>2385</v>
      </c>
      <c r="N325" s="131" t="s">
        <v>2385</v>
      </c>
      <c r="O325" s="131" t="s">
        <v>57</v>
      </c>
      <c r="P325" s="131" t="s">
        <v>57</v>
      </c>
      <c r="Q325" s="131" t="s">
        <v>57</v>
      </c>
      <c r="R325" s="131" t="s">
        <v>57</v>
      </c>
      <c r="S325" s="131" t="s">
        <v>2385</v>
      </c>
      <c r="T325" s="131" t="s">
        <v>57</v>
      </c>
      <c r="U325" s="131" t="s">
        <v>2385</v>
      </c>
      <c r="V325" s="131" t="s">
        <v>57</v>
      </c>
      <c r="W325" s="131" t="s">
        <v>2385</v>
      </c>
      <c r="X325" s="131" t="s">
        <v>57</v>
      </c>
      <c r="Y325" s="131" t="s">
        <v>2385</v>
      </c>
      <c r="Z325" s="131" t="s">
        <v>3944</v>
      </c>
      <c r="AA325" s="131" t="s">
        <v>57</v>
      </c>
      <c r="AB325" s="131" t="s">
        <v>2385</v>
      </c>
      <c r="AC325" s="131" t="s">
        <v>57</v>
      </c>
      <c r="AD325" s="131" t="s">
        <v>2385</v>
      </c>
      <c r="AE325" s="131" t="s">
        <v>57</v>
      </c>
      <c r="AG325" s="131" t="s">
        <v>57</v>
      </c>
      <c r="AH325" s="131" t="s">
        <v>57</v>
      </c>
      <c r="AI325" s="131" t="s">
        <v>2385</v>
      </c>
      <c r="AJ325" s="131" t="s">
        <v>2385</v>
      </c>
      <c r="AK325" s="131" t="s">
        <v>2385</v>
      </c>
      <c r="AL325" s="131" t="s">
        <v>57</v>
      </c>
      <c r="AM325" s="131" t="s">
        <v>57</v>
      </c>
      <c r="AN325" s="131" t="s">
        <v>57</v>
      </c>
      <c r="AO325" s="131" t="s">
        <v>57</v>
      </c>
      <c r="AP325" s="131" t="s">
        <v>57</v>
      </c>
      <c r="AQ325" s="131" t="s">
        <v>57</v>
      </c>
      <c r="AR325" s="131" t="s">
        <v>57</v>
      </c>
      <c r="AS325" s="131" t="s">
        <v>57</v>
      </c>
      <c r="AT325" s="131" t="s">
        <v>57</v>
      </c>
    </row>
    <row r="326" spans="1:47">
      <c r="A326" s="131">
        <v>325</v>
      </c>
      <c r="B326" s="131" t="s">
        <v>2611</v>
      </c>
      <c r="C326" s="131" t="s">
        <v>300</v>
      </c>
      <c r="D326" s="131">
        <v>2022</v>
      </c>
      <c r="E326" s="131" t="s">
        <v>286</v>
      </c>
      <c r="F326" s="131" t="s">
        <v>3945</v>
      </c>
      <c r="G326" s="131" t="s">
        <v>3946</v>
      </c>
      <c r="H326" s="131" t="s">
        <v>3947</v>
      </c>
      <c r="I326" s="131" t="s">
        <v>935</v>
      </c>
      <c r="J326" s="131">
        <v>24</v>
      </c>
      <c r="K326" s="131" t="s">
        <v>62</v>
      </c>
      <c r="L326" s="131" t="s">
        <v>62</v>
      </c>
      <c r="M326" s="131" t="s">
        <v>62</v>
      </c>
      <c r="N326" s="131" t="s">
        <v>56</v>
      </c>
      <c r="O326" s="131">
        <v>1</v>
      </c>
      <c r="P326" s="131" t="s">
        <v>2699</v>
      </c>
      <c r="Q326" s="131" t="s">
        <v>3948</v>
      </c>
      <c r="R326" s="131" t="s">
        <v>3949</v>
      </c>
      <c r="S326" s="131" t="s">
        <v>56</v>
      </c>
      <c r="T326" s="131" t="s">
        <v>3950</v>
      </c>
      <c r="U326" s="131" t="s">
        <v>56</v>
      </c>
      <c r="V326" s="131" t="s">
        <v>3951</v>
      </c>
      <c r="W326" s="131" t="s">
        <v>62</v>
      </c>
      <c r="X326" s="131" t="s">
        <v>57</v>
      </c>
      <c r="Y326" s="131" t="s">
        <v>2385</v>
      </c>
      <c r="Z326" s="131" t="s">
        <v>3952</v>
      </c>
      <c r="AA326" s="131" t="s">
        <v>56</v>
      </c>
      <c r="AB326" s="131" t="s">
        <v>56</v>
      </c>
      <c r="AC326" s="131" t="s">
        <v>56</v>
      </c>
      <c r="AD326" s="131" t="s">
        <v>2373</v>
      </c>
      <c r="AE326" s="131" t="s">
        <v>424</v>
      </c>
      <c r="AG326" s="131" t="s">
        <v>56</v>
      </c>
      <c r="AH326" s="131">
        <v>81</v>
      </c>
      <c r="AI326" s="131" t="s">
        <v>56</v>
      </c>
      <c r="AJ326" s="131" t="s">
        <v>174</v>
      </c>
      <c r="AK326" s="131" t="s">
        <v>62</v>
      </c>
      <c r="AL326" s="131" t="s">
        <v>57</v>
      </c>
      <c r="AM326" s="162" t="s">
        <v>57</v>
      </c>
      <c r="AN326" s="162" t="s">
        <v>57</v>
      </c>
      <c r="AO326" s="164">
        <v>43977</v>
      </c>
      <c r="AP326" s="164">
        <v>44358</v>
      </c>
      <c r="AQ326" s="131">
        <v>381</v>
      </c>
      <c r="AR326" s="131" t="s">
        <v>3227</v>
      </c>
      <c r="AS326" s="131">
        <v>81</v>
      </c>
      <c r="AT326" s="131">
        <v>0</v>
      </c>
      <c r="AU326" s="131" t="str">
        <f>IF(AB326="Yes", "No", "")</f>
        <v>No</v>
      </c>
    </row>
    <row r="327" spans="1:47">
      <c r="A327" s="131">
        <v>326</v>
      </c>
      <c r="B327" s="131" t="s">
        <v>2611</v>
      </c>
      <c r="C327" s="131" t="s">
        <v>300</v>
      </c>
      <c r="D327" s="131">
        <v>2022</v>
      </c>
      <c r="E327" s="131" t="s">
        <v>286</v>
      </c>
      <c r="F327" s="131" t="s">
        <v>3954</v>
      </c>
      <c r="G327" s="131" t="s">
        <v>3955</v>
      </c>
      <c r="H327" s="131" t="s">
        <v>3956</v>
      </c>
      <c r="I327" s="131" t="s">
        <v>935</v>
      </c>
      <c r="J327" s="131">
        <v>18</v>
      </c>
      <c r="K327" s="131" t="s">
        <v>62</v>
      </c>
      <c r="L327" s="131" t="s">
        <v>62</v>
      </c>
      <c r="M327" s="131" t="s">
        <v>62</v>
      </c>
      <c r="N327" s="131" t="s">
        <v>62</v>
      </c>
      <c r="O327" s="131" t="s">
        <v>57</v>
      </c>
      <c r="P327" s="131" t="s">
        <v>57</v>
      </c>
      <c r="Q327" s="131" t="s">
        <v>57</v>
      </c>
      <c r="R327" s="131" t="s">
        <v>57</v>
      </c>
      <c r="S327" s="131" t="s">
        <v>56</v>
      </c>
      <c r="T327" s="131" t="s">
        <v>3957</v>
      </c>
      <c r="U327" s="131" t="s">
        <v>62</v>
      </c>
      <c r="V327" s="131" t="s">
        <v>57</v>
      </c>
      <c r="W327" s="131" t="s">
        <v>56</v>
      </c>
      <c r="X327" s="131" t="s">
        <v>3958</v>
      </c>
      <c r="Y327" s="131" t="s">
        <v>62</v>
      </c>
      <c r="Z327" s="131" t="s">
        <v>3959</v>
      </c>
      <c r="AA327" s="131" t="s">
        <v>56</v>
      </c>
      <c r="AB327" s="131" t="s">
        <v>56</v>
      </c>
      <c r="AC327" s="131" t="s">
        <v>56</v>
      </c>
      <c r="AD327" s="131" t="s">
        <v>2373</v>
      </c>
      <c r="AE327" s="131" t="s">
        <v>1245</v>
      </c>
      <c r="AG327" s="131" t="s">
        <v>56</v>
      </c>
      <c r="AH327" s="131">
        <v>1143</v>
      </c>
      <c r="AI327" s="131" t="s">
        <v>62</v>
      </c>
      <c r="AJ327" s="131" t="s">
        <v>2385</v>
      </c>
      <c r="AK327" s="131" t="s">
        <v>62</v>
      </c>
      <c r="AL327" s="131" t="s">
        <v>57</v>
      </c>
      <c r="AM327" s="162" t="s">
        <v>57</v>
      </c>
      <c r="AN327" s="162" t="s">
        <v>57</v>
      </c>
      <c r="AO327" s="164">
        <v>43986</v>
      </c>
      <c r="AP327" s="164">
        <v>44358</v>
      </c>
      <c r="AQ327" s="131">
        <v>372</v>
      </c>
      <c r="AR327" s="131" t="s">
        <v>57</v>
      </c>
      <c r="AS327" s="131">
        <v>688</v>
      </c>
      <c r="AT327" s="131">
        <v>455</v>
      </c>
      <c r="AU327" s="131" t="str">
        <f>IF(AB327="Yes", "No", "")</f>
        <v>No</v>
      </c>
    </row>
    <row r="328" spans="1:47">
      <c r="A328" s="131">
        <v>327</v>
      </c>
      <c r="B328" s="131" t="s">
        <v>2611</v>
      </c>
      <c r="C328" s="131" t="s">
        <v>300</v>
      </c>
      <c r="D328" s="131">
        <v>2022</v>
      </c>
      <c r="E328" s="131" t="s">
        <v>286</v>
      </c>
      <c r="F328" s="131" t="s">
        <v>3960</v>
      </c>
      <c r="G328" s="131" t="s">
        <v>3961</v>
      </c>
      <c r="H328" s="131" t="s">
        <v>3962</v>
      </c>
      <c r="I328" s="131" t="s">
        <v>935</v>
      </c>
      <c r="J328" s="131">
        <v>19</v>
      </c>
      <c r="K328" s="131" t="s">
        <v>62</v>
      </c>
      <c r="L328" s="131" t="s">
        <v>62</v>
      </c>
      <c r="M328" s="131" t="s">
        <v>62</v>
      </c>
      <c r="N328" s="131" t="s">
        <v>56</v>
      </c>
      <c r="O328" s="131">
        <v>1</v>
      </c>
      <c r="P328" s="131" t="s">
        <v>438</v>
      </c>
      <c r="Q328" s="131" t="s">
        <v>3963</v>
      </c>
      <c r="R328" s="131" t="s">
        <v>3964</v>
      </c>
      <c r="S328" s="131" t="s">
        <v>56</v>
      </c>
      <c r="T328" s="131" t="s">
        <v>3965</v>
      </c>
      <c r="U328" s="131" t="s">
        <v>56</v>
      </c>
      <c r="V328" s="131" t="s">
        <v>3966</v>
      </c>
      <c r="W328" s="131" t="s">
        <v>62</v>
      </c>
      <c r="X328" s="131" t="s">
        <v>57</v>
      </c>
      <c r="Y328" s="131" t="s">
        <v>2385</v>
      </c>
      <c r="Z328" s="131" t="s">
        <v>57</v>
      </c>
      <c r="AA328" s="131" t="s">
        <v>56</v>
      </c>
      <c r="AB328" s="131" t="s">
        <v>56</v>
      </c>
      <c r="AC328" s="131" t="s">
        <v>56</v>
      </c>
      <c r="AD328" s="131" t="s">
        <v>2373</v>
      </c>
      <c r="AE328" s="131" t="s">
        <v>3967</v>
      </c>
      <c r="AG328" s="131" t="s">
        <v>56</v>
      </c>
      <c r="AH328" s="131">
        <v>26</v>
      </c>
      <c r="AI328" s="131" t="s">
        <v>56</v>
      </c>
      <c r="AJ328" s="131" t="s">
        <v>174</v>
      </c>
      <c r="AK328" s="131" t="s">
        <v>62</v>
      </c>
      <c r="AL328" s="131" t="s">
        <v>57</v>
      </c>
      <c r="AM328" s="162" t="s">
        <v>57</v>
      </c>
      <c r="AN328" s="162" t="s">
        <v>57</v>
      </c>
      <c r="AO328" s="164">
        <v>43995</v>
      </c>
      <c r="AP328" s="164">
        <v>44358</v>
      </c>
      <c r="AQ328" s="131">
        <v>363</v>
      </c>
      <c r="AR328" s="131" t="s">
        <v>57</v>
      </c>
      <c r="AS328" s="131">
        <v>15</v>
      </c>
      <c r="AT328" s="131">
        <v>11</v>
      </c>
      <c r="AU328" s="131" t="str">
        <f>IF(AB328="Yes", "No", "")</f>
        <v>No</v>
      </c>
    </row>
    <row r="329" spans="1:47">
      <c r="A329" s="131">
        <v>328</v>
      </c>
      <c r="B329" s="131" t="s">
        <v>2611</v>
      </c>
      <c r="C329" s="131" t="s">
        <v>300</v>
      </c>
      <c r="D329" s="131">
        <v>2022</v>
      </c>
      <c r="E329" s="131" t="s">
        <v>286</v>
      </c>
      <c r="F329" s="131" t="s">
        <v>3968</v>
      </c>
      <c r="G329" s="131" t="s">
        <v>3969</v>
      </c>
      <c r="H329" s="131" t="s">
        <v>3970</v>
      </c>
      <c r="I329" s="131" t="s">
        <v>935</v>
      </c>
      <c r="J329" s="131">
        <v>14</v>
      </c>
      <c r="K329" s="131" t="s">
        <v>62</v>
      </c>
      <c r="L329" s="131" t="s">
        <v>62</v>
      </c>
      <c r="M329" s="131" t="s">
        <v>62</v>
      </c>
      <c r="N329" s="131" t="s">
        <v>56</v>
      </c>
      <c r="O329" s="131">
        <v>1</v>
      </c>
      <c r="P329" s="131" t="s">
        <v>170</v>
      </c>
      <c r="Q329" s="131" t="s">
        <v>3971</v>
      </c>
      <c r="R329" s="131" t="s">
        <v>3972</v>
      </c>
      <c r="S329" s="131" t="s">
        <v>56</v>
      </c>
      <c r="T329" s="131" t="s">
        <v>3973</v>
      </c>
      <c r="U329" s="131" t="s">
        <v>62</v>
      </c>
      <c r="V329" s="131" t="s">
        <v>57</v>
      </c>
      <c r="W329" s="131" t="s">
        <v>62</v>
      </c>
      <c r="X329" s="131" t="s">
        <v>57</v>
      </c>
      <c r="Y329" s="131" t="s">
        <v>2385</v>
      </c>
      <c r="Z329" s="131" t="s">
        <v>3974</v>
      </c>
      <c r="AA329" s="131" t="s">
        <v>56</v>
      </c>
      <c r="AB329" s="131" t="s">
        <v>56</v>
      </c>
      <c r="AC329" s="131" t="s">
        <v>56</v>
      </c>
      <c r="AD329" s="131" t="s">
        <v>2373</v>
      </c>
      <c r="AE329" s="131" t="s">
        <v>3975</v>
      </c>
      <c r="AG329" s="131" t="s">
        <v>56</v>
      </c>
      <c r="AH329" s="131" t="s">
        <v>3976</v>
      </c>
      <c r="AI329" s="131" t="s">
        <v>56</v>
      </c>
      <c r="AJ329" s="131" t="s">
        <v>174</v>
      </c>
      <c r="AK329" s="131" t="s">
        <v>62</v>
      </c>
      <c r="AL329" s="131" t="s">
        <v>57</v>
      </c>
      <c r="AM329" s="162" t="s">
        <v>57</v>
      </c>
      <c r="AN329" s="162" t="s">
        <v>57</v>
      </c>
      <c r="AO329" s="164">
        <v>44048</v>
      </c>
      <c r="AP329" s="164">
        <v>44489</v>
      </c>
      <c r="AQ329" s="131">
        <v>441</v>
      </c>
      <c r="AR329" s="131" t="s">
        <v>57</v>
      </c>
      <c r="AS329" s="131">
        <v>76</v>
      </c>
      <c r="AT329" s="131">
        <v>22</v>
      </c>
      <c r="AU329" s="131" t="str">
        <f>IF(AB329="Yes", "No", "")</f>
        <v>No</v>
      </c>
    </row>
    <row r="330" spans="1:47">
      <c r="A330" s="131">
        <v>329</v>
      </c>
      <c r="B330" s="131" t="s">
        <v>2611</v>
      </c>
      <c r="C330" s="131" t="s">
        <v>300</v>
      </c>
      <c r="D330" s="131">
        <v>2022</v>
      </c>
      <c r="E330" s="131" t="s">
        <v>286</v>
      </c>
      <c r="F330" s="131" t="s">
        <v>3977</v>
      </c>
      <c r="G330" s="131" t="s">
        <v>3978</v>
      </c>
      <c r="H330" s="131" t="s">
        <v>3979</v>
      </c>
      <c r="I330" s="131" t="s">
        <v>935</v>
      </c>
      <c r="J330" s="131">
        <v>24</v>
      </c>
      <c r="K330" s="131" t="s">
        <v>62</v>
      </c>
      <c r="L330" s="131" t="s">
        <v>62</v>
      </c>
      <c r="M330" s="131" t="s">
        <v>62</v>
      </c>
      <c r="N330" s="131" t="s">
        <v>62</v>
      </c>
      <c r="O330" s="131" t="s">
        <v>57</v>
      </c>
      <c r="P330" s="131" t="s">
        <v>57</v>
      </c>
      <c r="Q330" s="131" t="s">
        <v>57</v>
      </c>
      <c r="R330" s="131" t="s">
        <v>57</v>
      </c>
      <c r="S330" s="131" t="s">
        <v>56</v>
      </c>
      <c r="T330" s="131" t="s">
        <v>3980</v>
      </c>
      <c r="U330" s="131" t="s">
        <v>62</v>
      </c>
      <c r="V330" s="131" t="s">
        <v>57</v>
      </c>
      <c r="W330" s="131" t="s">
        <v>62</v>
      </c>
      <c r="X330" s="131" t="s">
        <v>57</v>
      </c>
      <c r="Y330" s="131" t="s">
        <v>2385</v>
      </c>
      <c r="Z330" s="131" t="s">
        <v>3981</v>
      </c>
      <c r="AA330" s="131" t="s">
        <v>56</v>
      </c>
      <c r="AB330" s="131" t="s">
        <v>56</v>
      </c>
      <c r="AC330" s="131" t="s">
        <v>3227</v>
      </c>
      <c r="AD330" s="131" t="s">
        <v>984</v>
      </c>
      <c r="AE330" s="131" t="s">
        <v>57</v>
      </c>
      <c r="AG330" s="131" t="s">
        <v>56</v>
      </c>
      <c r="AH330" s="131">
        <v>140</v>
      </c>
      <c r="AI330" s="131" t="s">
        <v>62</v>
      </c>
      <c r="AJ330" s="131" t="s">
        <v>2385</v>
      </c>
      <c r="AK330" s="131" t="s">
        <v>62</v>
      </c>
      <c r="AL330" s="131" t="s">
        <v>57</v>
      </c>
      <c r="AM330" s="162" t="s">
        <v>57</v>
      </c>
      <c r="AN330" s="162" t="s">
        <v>57</v>
      </c>
      <c r="AO330" s="164">
        <v>44006</v>
      </c>
      <c r="AP330" s="164">
        <v>43907</v>
      </c>
      <c r="AQ330" s="131">
        <v>631</v>
      </c>
      <c r="AR330" s="131" t="s">
        <v>57</v>
      </c>
      <c r="AS330" s="131">
        <v>140</v>
      </c>
      <c r="AT330" s="131">
        <v>0</v>
      </c>
      <c r="AU330" s="131" t="str">
        <f>IF(AB330="Yes", "No", "")</f>
        <v>No</v>
      </c>
    </row>
    <row r="331" spans="1:47">
      <c r="A331" s="131">
        <v>330</v>
      </c>
      <c r="B331" s="131" t="s">
        <v>2611</v>
      </c>
      <c r="C331" s="131" t="s">
        <v>300</v>
      </c>
      <c r="D331" s="131">
        <v>2022</v>
      </c>
      <c r="E331" s="131" t="s">
        <v>286</v>
      </c>
      <c r="F331" s="131" t="s">
        <v>3982</v>
      </c>
      <c r="G331" s="131" t="s">
        <v>3983</v>
      </c>
      <c r="H331" s="131" t="s">
        <v>3984</v>
      </c>
      <c r="I331" s="131" t="s">
        <v>929</v>
      </c>
      <c r="J331" s="131">
        <v>25</v>
      </c>
      <c r="K331" s="131" t="s">
        <v>62</v>
      </c>
      <c r="L331" s="131" t="s">
        <v>62</v>
      </c>
      <c r="M331" s="131" t="s">
        <v>2385</v>
      </c>
      <c r="N331" s="131" t="s">
        <v>2385</v>
      </c>
      <c r="O331" s="131" t="s">
        <v>57</v>
      </c>
      <c r="P331" s="131" t="s">
        <v>57</v>
      </c>
      <c r="Q331" s="131" t="s">
        <v>57</v>
      </c>
      <c r="R331" s="131" t="s">
        <v>57</v>
      </c>
      <c r="S331" s="131" t="s">
        <v>2385</v>
      </c>
      <c r="T331" s="131" t="s">
        <v>57</v>
      </c>
      <c r="U331" s="131" t="s">
        <v>62</v>
      </c>
      <c r="V331" s="131" t="s">
        <v>57</v>
      </c>
      <c r="W331" s="131" t="s">
        <v>62</v>
      </c>
      <c r="X331" s="131" t="s">
        <v>57</v>
      </c>
      <c r="Y331" s="131" t="s">
        <v>2385</v>
      </c>
      <c r="Z331" s="131" t="s">
        <v>3985</v>
      </c>
      <c r="AA331" s="131" t="s">
        <v>57</v>
      </c>
      <c r="AB331" s="131" t="s">
        <v>2385</v>
      </c>
      <c r="AC331" s="131" t="s">
        <v>57</v>
      </c>
      <c r="AD331" s="131" t="s">
        <v>2385</v>
      </c>
      <c r="AE331" s="131" t="s">
        <v>57</v>
      </c>
      <c r="AG331" s="131" t="s">
        <v>57</v>
      </c>
      <c r="AH331" s="131" t="s">
        <v>57</v>
      </c>
      <c r="AI331" s="131" t="s">
        <v>2385</v>
      </c>
      <c r="AJ331" s="131" t="s">
        <v>2385</v>
      </c>
      <c r="AK331" s="131" t="s">
        <v>62</v>
      </c>
      <c r="AL331" s="131" t="s">
        <v>57</v>
      </c>
      <c r="AM331" s="162" t="s">
        <v>57</v>
      </c>
      <c r="AN331" s="162" t="s">
        <v>57</v>
      </c>
      <c r="AO331" s="162" t="s">
        <v>3986</v>
      </c>
      <c r="AP331" s="162" t="s">
        <v>3987</v>
      </c>
      <c r="AQ331" s="131">
        <v>358</v>
      </c>
      <c r="AR331" s="131" t="s">
        <v>57</v>
      </c>
      <c r="AS331" s="131" t="s">
        <v>57</v>
      </c>
      <c r="AT331" s="131" t="s">
        <v>57</v>
      </c>
    </row>
    <row r="332" spans="1:47">
      <c r="A332" s="131">
        <v>331</v>
      </c>
      <c r="B332" s="131" t="s">
        <v>2611</v>
      </c>
      <c r="C332" s="131" t="s">
        <v>300</v>
      </c>
      <c r="D332" s="131">
        <v>2022</v>
      </c>
      <c r="E332" s="131" t="s">
        <v>286</v>
      </c>
      <c r="F332" s="131" t="s">
        <v>3988</v>
      </c>
      <c r="G332" s="131" t="s">
        <v>3989</v>
      </c>
      <c r="H332" s="131" t="s">
        <v>3990</v>
      </c>
      <c r="I332" s="131" t="s">
        <v>935</v>
      </c>
      <c r="J332" s="131">
        <v>25</v>
      </c>
      <c r="K332" s="131" t="s">
        <v>62</v>
      </c>
      <c r="L332" s="131" t="s">
        <v>62</v>
      </c>
      <c r="M332" s="131" t="s">
        <v>62</v>
      </c>
      <c r="N332" s="131" t="s">
        <v>62</v>
      </c>
      <c r="O332" s="131" t="s">
        <v>57</v>
      </c>
      <c r="P332" s="131" t="s">
        <v>57</v>
      </c>
      <c r="Q332" s="131" t="s">
        <v>57</v>
      </c>
      <c r="R332" s="131" t="s">
        <v>57</v>
      </c>
      <c r="S332" s="131" t="s">
        <v>56</v>
      </c>
      <c r="T332" s="131" t="s">
        <v>3991</v>
      </c>
      <c r="U332" s="131" t="s">
        <v>62</v>
      </c>
      <c r="V332" s="131" t="s">
        <v>57</v>
      </c>
      <c r="W332" s="131" t="s">
        <v>62</v>
      </c>
      <c r="X332" s="131" t="s">
        <v>57</v>
      </c>
      <c r="Y332" s="131" t="s">
        <v>2385</v>
      </c>
      <c r="Z332" s="131" t="s">
        <v>3992</v>
      </c>
      <c r="AA332" s="131" t="s">
        <v>56</v>
      </c>
      <c r="AB332" s="131" t="s">
        <v>56</v>
      </c>
      <c r="AC332" s="131" t="s">
        <v>56</v>
      </c>
      <c r="AD332" s="131" t="s">
        <v>2373</v>
      </c>
      <c r="AE332" s="131" t="s">
        <v>3967</v>
      </c>
      <c r="AG332" s="131" t="s">
        <v>57</v>
      </c>
      <c r="AH332" s="131" t="s">
        <v>57</v>
      </c>
      <c r="AI332" s="131" t="s">
        <v>62</v>
      </c>
      <c r="AJ332" s="131" t="s">
        <v>2385</v>
      </c>
      <c r="AK332" s="131" t="s">
        <v>62</v>
      </c>
      <c r="AL332" s="131" t="s">
        <v>57</v>
      </c>
      <c r="AM332" s="162" t="s">
        <v>57</v>
      </c>
      <c r="AN332" s="162" t="s">
        <v>57</v>
      </c>
      <c r="AO332" s="164">
        <v>44017</v>
      </c>
      <c r="AP332" s="164">
        <v>44358</v>
      </c>
      <c r="AQ332" s="131">
        <v>341</v>
      </c>
      <c r="AR332" s="131" t="s">
        <v>57</v>
      </c>
      <c r="AS332" s="131" t="s">
        <v>57</v>
      </c>
      <c r="AT332" s="131" t="s">
        <v>57</v>
      </c>
      <c r="AU332" s="131" t="str">
        <f>IF(AB332="Yes", "No", "")</f>
        <v>No</v>
      </c>
    </row>
    <row r="333" spans="1:47">
      <c r="A333" s="131">
        <v>332</v>
      </c>
      <c r="B333" s="131" t="s">
        <v>2611</v>
      </c>
      <c r="C333" s="131" t="s">
        <v>300</v>
      </c>
      <c r="D333" s="131">
        <v>2022</v>
      </c>
      <c r="E333" s="131" t="s">
        <v>286</v>
      </c>
      <c r="F333" s="131" t="s">
        <v>3993</v>
      </c>
      <c r="G333" s="131" t="s">
        <v>3994</v>
      </c>
      <c r="H333" s="131" t="s">
        <v>3995</v>
      </c>
      <c r="I333" s="131" t="s">
        <v>945</v>
      </c>
      <c r="J333" s="131">
        <v>25</v>
      </c>
      <c r="K333" s="131" t="s">
        <v>62</v>
      </c>
      <c r="L333" s="131" t="s">
        <v>62</v>
      </c>
      <c r="M333" s="131" t="s">
        <v>2385</v>
      </c>
      <c r="N333" s="131" t="s">
        <v>2385</v>
      </c>
      <c r="O333" s="131" t="s">
        <v>57</v>
      </c>
      <c r="P333" s="131" t="s">
        <v>57</v>
      </c>
      <c r="Q333" s="131" t="s">
        <v>57</v>
      </c>
      <c r="R333" s="131" t="s">
        <v>57</v>
      </c>
      <c r="S333" s="131" t="s">
        <v>2385</v>
      </c>
      <c r="T333" s="131" t="s">
        <v>57</v>
      </c>
      <c r="U333" s="131" t="s">
        <v>2385</v>
      </c>
      <c r="V333" s="131" t="s">
        <v>57</v>
      </c>
      <c r="W333" s="131" t="s">
        <v>2385</v>
      </c>
      <c r="X333" s="131" t="s">
        <v>57</v>
      </c>
      <c r="Y333" s="131" t="s">
        <v>2385</v>
      </c>
      <c r="Z333" s="131" t="s">
        <v>3996</v>
      </c>
      <c r="AA333" s="131" t="s">
        <v>57</v>
      </c>
      <c r="AB333" s="131" t="s">
        <v>2385</v>
      </c>
      <c r="AC333" s="131" t="s">
        <v>57</v>
      </c>
      <c r="AD333" s="131" t="s">
        <v>2385</v>
      </c>
      <c r="AE333" s="131" t="s">
        <v>57</v>
      </c>
      <c r="AG333" s="131" t="s">
        <v>57</v>
      </c>
      <c r="AH333" s="131" t="s">
        <v>57</v>
      </c>
      <c r="AI333" s="131" t="s">
        <v>2385</v>
      </c>
      <c r="AJ333" s="131" t="s">
        <v>2385</v>
      </c>
      <c r="AK333" s="131" t="s">
        <v>2385</v>
      </c>
      <c r="AL333" s="131" t="s">
        <v>57</v>
      </c>
      <c r="AM333" s="131" t="s">
        <v>57</v>
      </c>
      <c r="AN333" s="131" t="s">
        <v>57</v>
      </c>
      <c r="AO333" s="131" t="s">
        <v>57</v>
      </c>
      <c r="AP333" s="131" t="s">
        <v>57</v>
      </c>
      <c r="AQ333" s="131" t="s">
        <v>57</v>
      </c>
      <c r="AR333" s="131" t="s">
        <v>57</v>
      </c>
      <c r="AS333" s="131" t="s">
        <v>57</v>
      </c>
      <c r="AT333" s="131" t="s">
        <v>57</v>
      </c>
    </row>
    <row r="334" spans="1:47">
      <c r="A334" s="131">
        <v>333</v>
      </c>
      <c r="B334" s="131" t="s">
        <v>2611</v>
      </c>
      <c r="C334" s="131" t="s">
        <v>300</v>
      </c>
      <c r="D334" s="131">
        <v>2022</v>
      </c>
      <c r="E334" s="131" t="s">
        <v>286</v>
      </c>
      <c r="F334" s="131" t="s">
        <v>3997</v>
      </c>
      <c r="G334" s="131" t="s">
        <v>3998</v>
      </c>
      <c r="H334" s="131" t="s">
        <v>3999</v>
      </c>
      <c r="I334" s="131" t="s">
        <v>929</v>
      </c>
      <c r="J334" s="131">
        <v>25</v>
      </c>
      <c r="K334" s="131" t="s">
        <v>62</v>
      </c>
      <c r="L334" s="131" t="s">
        <v>62</v>
      </c>
      <c r="M334" s="131" t="s">
        <v>2385</v>
      </c>
      <c r="N334" s="131" t="s">
        <v>2385</v>
      </c>
      <c r="O334" s="131" t="s">
        <v>57</v>
      </c>
      <c r="P334" s="131" t="s">
        <v>57</v>
      </c>
      <c r="Q334" s="131" t="s">
        <v>57</v>
      </c>
      <c r="R334" s="131" t="s">
        <v>57</v>
      </c>
      <c r="S334" s="131" t="s">
        <v>2385</v>
      </c>
      <c r="T334" s="131" t="s">
        <v>57</v>
      </c>
      <c r="U334" s="131" t="s">
        <v>62</v>
      </c>
      <c r="V334" s="131" t="s">
        <v>57</v>
      </c>
      <c r="W334" s="131" t="s">
        <v>62</v>
      </c>
      <c r="X334" s="131" t="s">
        <v>57</v>
      </c>
      <c r="Y334" s="131" t="s">
        <v>2385</v>
      </c>
      <c r="Z334" s="131" t="s">
        <v>4000</v>
      </c>
      <c r="AA334" s="131" t="s">
        <v>57</v>
      </c>
      <c r="AB334" s="131" t="s">
        <v>2385</v>
      </c>
      <c r="AC334" s="131" t="s">
        <v>57</v>
      </c>
      <c r="AD334" s="131" t="s">
        <v>2385</v>
      </c>
      <c r="AE334" s="131" t="s">
        <v>57</v>
      </c>
      <c r="AG334" s="131" t="s">
        <v>57</v>
      </c>
      <c r="AH334" s="131" t="s">
        <v>57</v>
      </c>
      <c r="AI334" s="131" t="s">
        <v>2385</v>
      </c>
      <c r="AJ334" s="131" t="s">
        <v>2385</v>
      </c>
      <c r="AK334" s="131" t="s">
        <v>62</v>
      </c>
      <c r="AL334" s="131" t="s">
        <v>57</v>
      </c>
      <c r="AM334" s="162" t="s">
        <v>57</v>
      </c>
      <c r="AN334" s="162" t="s">
        <v>57</v>
      </c>
      <c r="AO334" s="162" t="s">
        <v>4001</v>
      </c>
      <c r="AP334" s="162" t="s">
        <v>3717</v>
      </c>
      <c r="AQ334" s="131">
        <v>507</v>
      </c>
      <c r="AR334" s="131" t="s">
        <v>57</v>
      </c>
      <c r="AS334" s="131" t="s">
        <v>57</v>
      </c>
      <c r="AT334" s="131" t="s">
        <v>57</v>
      </c>
    </row>
    <row r="335" spans="1:47">
      <c r="A335" s="131">
        <v>334</v>
      </c>
      <c r="B335" s="131" t="s">
        <v>2611</v>
      </c>
      <c r="C335" s="131" t="s">
        <v>300</v>
      </c>
      <c r="D335" s="131">
        <v>2022</v>
      </c>
      <c r="E335" s="131" t="s">
        <v>286</v>
      </c>
      <c r="F335" s="131" t="s">
        <v>4002</v>
      </c>
      <c r="G335" s="131" t="s">
        <v>4003</v>
      </c>
      <c r="H335" s="131" t="s">
        <v>4004</v>
      </c>
      <c r="I335" s="131" t="s">
        <v>945</v>
      </c>
      <c r="J335" s="131">
        <v>25</v>
      </c>
      <c r="K335" s="131" t="s">
        <v>62</v>
      </c>
      <c r="L335" s="131" t="s">
        <v>62</v>
      </c>
      <c r="M335" s="131" t="s">
        <v>2385</v>
      </c>
      <c r="N335" s="131" t="s">
        <v>2385</v>
      </c>
      <c r="O335" s="131" t="s">
        <v>57</v>
      </c>
      <c r="P335" s="131" t="s">
        <v>57</v>
      </c>
      <c r="Q335" s="131" t="s">
        <v>57</v>
      </c>
      <c r="R335" s="131" t="s">
        <v>57</v>
      </c>
      <c r="S335" s="131" t="s">
        <v>2385</v>
      </c>
      <c r="T335" s="131" t="s">
        <v>57</v>
      </c>
      <c r="U335" s="131" t="s">
        <v>2385</v>
      </c>
      <c r="V335" s="131" t="s">
        <v>57</v>
      </c>
      <c r="W335" s="131" t="s">
        <v>62</v>
      </c>
      <c r="X335" s="131" t="s">
        <v>57</v>
      </c>
      <c r="Y335" s="131" t="s">
        <v>2385</v>
      </c>
      <c r="Z335" s="131" t="s">
        <v>4005</v>
      </c>
      <c r="AA335" s="131" t="s">
        <v>57</v>
      </c>
      <c r="AB335" s="131" t="s">
        <v>2385</v>
      </c>
      <c r="AC335" s="131" t="s">
        <v>57</v>
      </c>
      <c r="AD335" s="131" t="s">
        <v>2385</v>
      </c>
      <c r="AE335" s="131" t="s">
        <v>57</v>
      </c>
      <c r="AG335" s="131" t="s">
        <v>57</v>
      </c>
      <c r="AH335" s="131" t="s">
        <v>57</v>
      </c>
      <c r="AI335" s="131" t="s">
        <v>2385</v>
      </c>
      <c r="AJ335" s="131" t="s">
        <v>2385</v>
      </c>
      <c r="AK335" s="131" t="s">
        <v>62</v>
      </c>
      <c r="AL335" s="131" t="s">
        <v>57</v>
      </c>
      <c r="AM335" s="131" t="s">
        <v>57</v>
      </c>
      <c r="AN335" s="131" t="s">
        <v>57</v>
      </c>
      <c r="AO335" s="131" t="s">
        <v>57</v>
      </c>
      <c r="AP335" s="131" t="s">
        <v>57</v>
      </c>
      <c r="AQ335" s="131" t="s">
        <v>57</v>
      </c>
      <c r="AR335" s="131" t="s">
        <v>57</v>
      </c>
      <c r="AS335" s="131" t="s">
        <v>57</v>
      </c>
      <c r="AT335" s="131" t="s">
        <v>57</v>
      </c>
    </row>
    <row r="336" spans="1:47">
      <c r="A336" s="131">
        <v>335</v>
      </c>
      <c r="B336" s="131" t="s">
        <v>2611</v>
      </c>
      <c r="C336" s="131" t="s">
        <v>300</v>
      </c>
      <c r="D336" s="131">
        <v>2022</v>
      </c>
      <c r="E336" s="131" t="s">
        <v>286</v>
      </c>
      <c r="F336" s="131" t="s">
        <v>4006</v>
      </c>
      <c r="G336" s="131" t="s">
        <v>4007</v>
      </c>
      <c r="H336" s="131" t="s">
        <v>4008</v>
      </c>
      <c r="I336" s="131" t="s">
        <v>1181</v>
      </c>
      <c r="J336" s="131">
        <v>6</v>
      </c>
      <c r="K336" s="131" t="s">
        <v>62</v>
      </c>
      <c r="L336" s="131" t="s">
        <v>62</v>
      </c>
      <c r="M336" s="131" t="s">
        <v>62</v>
      </c>
      <c r="N336" s="131" t="s">
        <v>62</v>
      </c>
      <c r="O336" s="131" t="s">
        <v>57</v>
      </c>
      <c r="P336" s="131" t="s">
        <v>57</v>
      </c>
      <c r="Q336" s="131" t="s">
        <v>57</v>
      </c>
      <c r="R336" s="131" t="s">
        <v>57</v>
      </c>
      <c r="S336" s="131" t="s">
        <v>62</v>
      </c>
      <c r="T336" s="131" t="s">
        <v>57</v>
      </c>
      <c r="U336" s="131" t="s">
        <v>62</v>
      </c>
      <c r="V336" s="131" t="s">
        <v>57</v>
      </c>
      <c r="W336" s="131" t="s">
        <v>62</v>
      </c>
      <c r="X336" s="131" t="s">
        <v>57</v>
      </c>
      <c r="Y336" s="131" t="s">
        <v>2385</v>
      </c>
      <c r="Z336" s="131" t="s">
        <v>4009</v>
      </c>
      <c r="AA336" s="131" t="s">
        <v>3227</v>
      </c>
      <c r="AB336" s="131" t="s">
        <v>2385</v>
      </c>
      <c r="AC336" s="131" t="s">
        <v>57</v>
      </c>
      <c r="AD336" s="131" t="s">
        <v>2385</v>
      </c>
      <c r="AE336" s="131" t="s">
        <v>57</v>
      </c>
      <c r="AG336" s="131" t="s">
        <v>56</v>
      </c>
      <c r="AH336" s="131">
        <v>3</v>
      </c>
      <c r="AI336" s="131" t="s">
        <v>62</v>
      </c>
      <c r="AJ336" s="131" t="s">
        <v>2385</v>
      </c>
      <c r="AK336" s="131" t="s">
        <v>62</v>
      </c>
      <c r="AL336" s="131" t="s">
        <v>57</v>
      </c>
      <c r="AM336" s="131" t="s">
        <v>57</v>
      </c>
      <c r="AN336" s="131" t="s">
        <v>57</v>
      </c>
      <c r="AO336" s="136">
        <v>44081</v>
      </c>
      <c r="AP336" s="136">
        <v>44358</v>
      </c>
      <c r="AQ336" s="131">
        <v>277</v>
      </c>
      <c r="AR336" s="131" t="s">
        <v>57</v>
      </c>
      <c r="AS336" s="131" t="s">
        <v>57</v>
      </c>
      <c r="AT336" s="131" t="s">
        <v>57</v>
      </c>
    </row>
    <row r="337" spans="1:50">
      <c r="A337" s="131">
        <v>336</v>
      </c>
      <c r="B337" s="131" t="s">
        <v>2611</v>
      </c>
      <c r="C337" s="131" t="s">
        <v>300</v>
      </c>
      <c r="D337" s="131">
        <v>2022</v>
      </c>
      <c r="E337" s="131" t="s">
        <v>286</v>
      </c>
      <c r="F337" s="131" t="s">
        <v>4010</v>
      </c>
      <c r="G337" s="131" t="s">
        <v>4011</v>
      </c>
      <c r="H337" s="131" t="s">
        <v>4012</v>
      </c>
      <c r="I337" s="131" t="s">
        <v>945</v>
      </c>
      <c r="J337" s="131">
        <v>25</v>
      </c>
      <c r="K337" s="131" t="s">
        <v>62</v>
      </c>
      <c r="L337" s="131" t="s">
        <v>62</v>
      </c>
      <c r="M337" s="131" t="s">
        <v>2385</v>
      </c>
      <c r="N337" s="131" t="s">
        <v>2385</v>
      </c>
      <c r="O337" s="131" t="s">
        <v>57</v>
      </c>
      <c r="P337" s="131" t="s">
        <v>57</v>
      </c>
      <c r="Q337" s="131" t="s">
        <v>57</v>
      </c>
      <c r="R337" s="131" t="s">
        <v>57</v>
      </c>
      <c r="S337" s="131" t="s">
        <v>2385</v>
      </c>
      <c r="T337" s="131" t="s">
        <v>57</v>
      </c>
      <c r="U337" s="131" t="s">
        <v>2385</v>
      </c>
      <c r="V337" s="131" t="s">
        <v>57</v>
      </c>
      <c r="W337" s="131" t="s">
        <v>2385</v>
      </c>
      <c r="X337" s="131" t="s">
        <v>57</v>
      </c>
      <c r="Y337" s="131" t="s">
        <v>2385</v>
      </c>
      <c r="Z337" s="131" t="s">
        <v>57</v>
      </c>
      <c r="AA337" s="131" t="s">
        <v>57</v>
      </c>
      <c r="AB337" s="131" t="s">
        <v>2385</v>
      </c>
      <c r="AC337" s="131" t="s">
        <v>57</v>
      </c>
      <c r="AD337" s="131" t="s">
        <v>2385</v>
      </c>
      <c r="AE337" s="131" t="s">
        <v>57</v>
      </c>
      <c r="AG337" s="131" t="s">
        <v>57</v>
      </c>
      <c r="AH337" s="131" t="s">
        <v>57</v>
      </c>
      <c r="AI337" s="131" t="s">
        <v>2385</v>
      </c>
      <c r="AJ337" s="131" t="s">
        <v>2385</v>
      </c>
      <c r="AK337" s="131" t="s">
        <v>2385</v>
      </c>
      <c r="AL337" s="131" t="s">
        <v>57</v>
      </c>
      <c r="AM337" s="131" t="s">
        <v>57</v>
      </c>
      <c r="AN337" s="131" t="s">
        <v>57</v>
      </c>
      <c r="AO337" s="131" t="s">
        <v>57</v>
      </c>
      <c r="AP337" s="131" t="s">
        <v>57</v>
      </c>
      <c r="AQ337" s="131" t="s">
        <v>57</v>
      </c>
      <c r="AR337" s="131" t="s">
        <v>57</v>
      </c>
      <c r="AS337" s="131" t="s">
        <v>57</v>
      </c>
      <c r="AT337" s="131" t="s">
        <v>57</v>
      </c>
    </row>
    <row r="338" spans="1:50">
      <c r="A338" s="131">
        <v>337</v>
      </c>
      <c r="B338" s="131" t="s">
        <v>2611</v>
      </c>
      <c r="C338" s="131" t="s">
        <v>300</v>
      </c>
      <c r="D338" s="131">
        <v>2022</v>
      </c>
      <c r="E338" s="131" t="s">
        <v>286</v>
      </c>
      <c r="F338" s="131" t="s">
        <v>4013</v>
      </c>
      <c r="G338" s="131" t="s">
        <v>4014</v>
      </c>
      <c r="H338" s="131" t="s">
        <v>4015</v>
      </c>
      <c r="I338" s="131" t="s">
        <v>935</v>
      </c>
      <c r="J338" s="131">
        <v>18</v>
      </c>
      <c r="K338" s="131" t="s">
        <v>62</v>
      </c>
      <c r="L338" s="131" t="s">
        <v>62</v>
      </c>
      <c r="M338" s="131" t="s">
        <v>62</v>
      </c>
      <c r="N338" s="131" t="s">
        <v>62</v>
      </c>
      <c r="O338" s="131" t="s">
        <v>57</v>
      </c>
      <c r="P338" s="131" t="s">
        <v>57</v>
      </c>
      <c r="Q338" s="131" t="s">
        <v>57</v>
      </c>
      <c r="R338" s="131" t="s">
        <v>57</v>
      </c>
      <c r="S338" s="131" t="s">
        <v>62</v>
      </c>
      <c r="T338" s="131" t="s">
        <v>57</v>
      </c>
      <c r="U338" s="131" t="s">
        <v>62</v>
      </c>
      <c r="V338" s="131" t="s">
        <v>57</v>
      </c>
      <c r="W338" s="131" t="s">
        <v>62</v>
      </c>
      <c r="X338" s="131" t="s">
        <v>57</v>
      </c>
      <c r="Y338" s="131" t="s">
        <v>2385</v>
      </c>
      <c r="Z338" s="131" t="s">
        <v>4016</v>
      </c>
      <c r="AA338" s="131" t="s">
        <v>57</v>
      </c>
      <c r="AB338" s="131" t="s">
        <v>62</v>
      </c>
      <c r="AC338" s="131" t="s">
        <v>57</v>
      </c>
      <c r="AD338" s="131" t="s">
        <v>2385</v>
      </c>
      <c r="AE338" s="131" t="s">
        <v>57</v>
      </c>
      <c r="AG338" s="131" t="s">
        <v>56</v>
      </c>
      <c r="AH338" s="131">
        <v>10</v>
      </c>
      <c r="AI338" s="131" t="s">
        <v>62</v>
      </c>
      <c r="AJ338" s="131" t="s">
        <v>2385</v>
      </c>
      <c r="AK338" s="131" t="s">
        <v>62</v>
      </c>
      <c r="AL338" s="131" t="s">
        <v>57</v>
      </c>
      <c r="AM338" s="131" t="s">
        <v>57</v>
      </c>
      <c r="AN338" s="131" t="s">
        <v>57</v>
      </c>
      <c r="AO338" s="136">
        <v>44043</v>
      </c>
      <c r="AP338" s="136">
        <v>44358</v>
      </c>
      <c r="AQ338" s="131">
        <v>315</v>
      </c>
      <c r="AR338" s="131" t="s">
        <v>57</v>
      </c>
      <c r="AS338" s="131" t="s">
        <v>57</v>
      </c>
      <c r="AT338" s="131" t="s">
        <v>57</v>
      </c>
      <c r="AU338" s="131" t="s">
        <v>62</v>
      </c>
    </row>
    <row r="339" spans="1:50">
      <c r="A339" s="131">
        <v>338</v>
      </c>
      <c r="B339" s="131" t="s">
        <v>2611</v>
      </c>
      <c r="C339" s="131" t="s">
        <v>300</v>
      </c>
      <c r="D339" s="131">
        <v>2022</v>
      </c>
      <c r="E339" s="131" t="s">
        <v>286</v>
      </c>
      <c r="F339" s="131" t="s">
        <v>4017</v>
      </c>
      <c r="G339" s="131" t="s">
        <v>4018</v>
      </c>
      <c r="H339" s="131" t="s">
        <v>4019</v>
      </c>
      <c r="I339" s="131" t="s">
        <v>945</v>
      </c>
      <c r="J339" s="131">
        <v>25</v>
      </c>
      <c r="K339" s="131" t="s">
        <v>62</v>
      </c>
      <c r="L339" s="131" t="s">
        <v>62</v>
      </c>
      <c r="M339" s="131" t="s">
        <v>2385</v>
      </c>
      <c r="N339" s="131" t="s">
        <v>2385</v>
      </c>
      <c r="O339" s="131" t="s">
        <v>57</v>
      </c>
      <c r="P339" s="131" t="s">
        <v>57</v>
      </c>
      <c r="Q339" s="131" t="s">
        <v>57</v>
      </c>
      <c r="R339" s="131" t="s">
        <v>57</v>
      </c>
      <c r="S339" s="131" t="s">
        <v>2385</v>
      </c>
      <c r="T339" s="131" t="s">
        <v>57</v>
      </c>
      <c r="U339" s="131" t="s">
        <v>2385</v>
      </c>
      <c r="V339" s="131" t="s">
        <v>57</v>
      </c>
      <c r="W339" s="131" t="s">
        <v>2385</v>
      </c>
      <c r="X339" s="131" t="s">
        <v>57</v>
      </c>
      <c r="Y339" s="131" t="s">
        <v>2385</v>
      </c>
      <c r="Z339" s="131" t="s">
        <v>57</v>
      </c>
      <c r="AA339" s="131" t="s">
        <v>57</v>
      </c>
      <c r="AB339" s="131" t="s">
        <v>2385</v>
      </c>
      <c r="AC339" s="131" t="s">
        <v>57</v>
      </c>
      <c r="AD339" s="131" t="s">
        <v>2385</v>
      </c>
      <c r="AE339" s="131" t="s">
        <v>57</v>
      </c>
      <c r="AG339" s="131" t="s">
        <v>57</v>
      </c>
      <c r="AH339" s="131" t="s">
        <v>57</v>
      </c>
      <c r="AI339" s="131" t="s">
        <v>2385</v>
      </c>
      <c r="AJ339" s="131" t="s">
        <v>2385</v>
      </c>
      <c r="AK339" s="131" t="s">
        <v>2385</v>
      </c>
      <c r="AL339" s="131" t="s">
        <v>57</v>
      </c>
      <c r="AM339" s="131" t="s">
        <v>57</v>
      </c>
      <c r="AN339" s="131" t="s">
        <v>57</v>
      </c>
      <c r="AO339" s="131" t="s">
        <v>57</v>
      </c>
      <c r="AP339" s="131" t="s">
        <v>57</v>
      </c>
      <c r="AQ339" s="131" t="s">
        <v>57</v>
      </c>
      <c r="AR339" s="131" t="s">
        <v>57</v>
      </c>
      <c r="AS339" s="131" t="s">
        <v>57</v>
      </c>
      <c r="AT339" s="131" t="s">
        <v>57</v>
      </c>
    </row>
    <row r="340" spans="1:50">
      <c r="A340" s="131">
        <v>339</v>
      </c>
      <c r="B340" s="131" t="s">
        <v>2611</v>
      </c>
      <c r="C340" s="131" t="s">
        <v>300</v>
      </c>
      <c r="D340" s="131">
        <v>2022</v>
      </c>
      <c r="E340" s="131" t="s">
        <v>1031</v>
      </c>
      <c r="F340" s="131" t="s">
        <v>4010</v>
      </c>
      <c r="G340" s="131" t="s">
        <v>4020</v>
      </c>
      <c r="H340" s="131" t="s">
        <v>4021</v>
      </c>
      <c r="I340" s="131" t="s">
        <v>926</v>
      </c>
      <c r="J340" s="131">
        <v>8</v>
      </c>
      <c r="K340" s="131" t="s">
        <v>62</v>
      </c>
      <c r="L340" s="131" t="s">
        <v>62</v>
      </c>
      <c r="M340" s="131" t="s">
        <v>2385</v>
      </c>
      <c r="N340" s="131" t="s">
        <v>2385</v>
      </c>
      <c r="O340" s="131" t="s">
        <v>57</v>
      </c>
      <c r="P340" s="131" t="s">
        <v>57</v>
      </c>
      <c r="Q340" s="131" t="s">
        <v>57</v>
      </c>
      <c r="R340" s="131" t="s">
        <v>57</v>
      </c>
      <c r="S340" s="131" t="s">
        <v>2385</v>
      </c>
      <c r="T340" s="131" t="s">
        <v>57</v>
      </c>
      <c r="U340" s="131" t="s">
        <v>2385</v>
      </c>
      <c r="V340" s="131" t="s">
        <v>57</v>
      </c>
      <c r="W340" s="131" t="s">
        <v>2385</v>
      </c>
      <c r="X340" s="131" t="s">
        <v>57</v>
      </c>
      <c r="Y340" s="131" t="s">
        <v>2385</v>
      </c>
      <c r="Z340" s="131" t="s">
        <v>57</v>
      </c>
      <c r="AA340" s="131" t="s">
        <v>57</v>
      </c>
      <c r="AB340" s="131" t="s">
        <v>2385</v>
      </c>
      <c r="AC340" s="131" t="s">
        <v>57</v>
      </c>
      <c r="AD340" s="131" t="s">
        <v>2385</v>
      </c>
      <c r="AE340" s="131" t="s">
        <v>57</v>
      </c>
      <c r="AG340" s="131" t="s">
        <v>57</v>
      </c>
      <c r="AH340" s="131" t="s">
        <v>57</v>
      </c>
      <c r="AI340" s="131" t="s">
        <v>2385</v>
      </c>
      <c r="AJ340" s="131" t="s">
        <v>2385</v>
      </c>
      <c r="AK340" s="131" t="s">
        <v>2385</v>
      </c>
      <c r="AL340" s="131" t="s">
        <v>57</v>
      </c>
      <c r="AM340" s="131" t="s">
        <v>57</v>
      </c>
      <c r="AN340" s="131" t="s">
        <v>57</v>
      </c>
      <c r="AO340" s="131" t="s">
        <v>57</v>
      </c>
      <c r="AP340" s="131" t="s">
        <v>57</v>
      </c>
      <c r="AQ340" s="131" t="s">
        <v>57</v>
      </c>
      <c r="AR340" s="131" t="s">
        <v>57</v>
      </c>
      <c r="AS340" s="131" t="s">
        <v>57</v>
      </c>
      <c r="AT340" s="131" t="s">
        <v>57</v>
      </c>
    </row>
    <row r="341" spans="1:50">
      <c r="A341" s="131">
        <v>340</v>
      </c>
      <c r="B341" s="131" t="s">
        <v>2611</v>
      </c>
      <c r="C341" s="131" t="s">
        <v>300</v>
      </c>
      <c r="D341" s="131">
        <v>2022</v>
      </c>
      <c r="E341" s="131" t="s">
        <v>1031</v>
      </c>
      <c r="F341" s="131" t="s">
        <v>4022</v>
      </c>
      <c r="G341" s="131" t="s">
        <v>4023</v>
      </c>
      <c r="H341" s="131" t="s">
        <v>4024</v>
      </c>
      <c r="I341" s="131" t="s">
        <v>935</v>
      </c>
      <c r="J341" s="131">
        <v>14</v>
      </c>
      <c r="K341" s="131" t="s">
        <v>62</v>
      </c>
      <c r="L341" s="131" t="s">
        <v>62</v>
      </c>
      <c r="M341" s="131" t="s">
        <v>62</v>
      </c>
      <c r="N341" s="131" t="s">
        <v>56</v>
      </c>
      <c r="O341" s="131">
        <v>1</v>
      </c>
      <c r="P341" s="131" t="s">
        <v>170</v>
      </c>
      <c r="Q341" s="131" t="s">
        <v>4025</v>
      </c>
      <c r="R341" s="131" t="s">
        <v>4026</v>
      </c>
      <c r="S341" s="131" t="s">
        <v>56</v>
      </c>
      <c r="T341" s="131" t="s">
        <v>4027</v>
      </c>
      <c r="U341" s="131" t="s">
        <v>62</v>
      </c>
      <c r="V341" s="131" t="s">
        <v>57</v>
      </c>
      <c r="W341" s="131" t="s">
        <v>62</v>
      </c>
      <c r="X341" s="131" t="s">
        <v>57</v>
      </c>
      <c r="Y341" s="131" t="s">
        <v>2385</v>
      </c>
      <c r="Z341" s="131" t="s">
        <v>4028</v>
      </c>
      <c r="AA341" s="131" t="s">
        <v>56</v>
      </c>
      <c r="AB341" s="131" t="s">
        <v>56</v>
      </c>
      <c r="AC341" s="131" t="s">
        <v>56</v>
      </c>
      <c r="AD341" s="131" t="s">
        <v>2373</v>
      </c>
      <c r="AE341" s="131" t="s">
        <v>3967</v>
      </c>
      <c r="AG341" s="131" t="s">
        <v>56</v>
      </c>
      <c r="AH341" s="131">
        <v>48</v>
      </c>
      <c r="AI341" s="131" t="s">
        <v>62</v>
      </c>
      <c r="AJ341" s="131" t="s">
        <v>2385</v>
      </c>
      <c r="AK341" s="131" t="s">
        <v>62</v>
      </c>
      <c r="AL341" s="131" t="s">
        <v>57</v>
      </c>
      <c r="AM341" s="162" t="s">
        <v>57</v>
      </c>
      <c r="AN341" s="162" t="s">
        <v>57</v>
      </c>
      <c r="AO341" s="164">
        <v>44065</v>
      </c>
      <c r="AP341" s="164">
        <v>43999</v>
      </c>
      <c r="AQ341" s="131">
        <v>664</v>
      </c>
      <c r="AR341" s="131" t="s">
        <v>57</v>
      </c>
      <c r="AS341" s="131">
        <v>34</v>
      </c>
      <c r="AT341" s="131">
        <v>14</v>
      </c>
      <c r="AU341" s="131" t="str">
        <f>IF(AB341="Yes", "No", "")</f>
        <v>No</v>
      </c>
    </row>
    <row r="342" spans="1:50">
      <c r="A342" s="131">
        <v>341</v>
      </c>
      <c r="B342" s="131" t="s">
        <v>2611</v>
      </c>
      <c r="C342" s="131" t="s">
        <v>300</v>
      </c>
      <c r="D342" s="131">
        <v>2022</v>
      </c>
      <c r="E342" s="131" t="s">
        <v>1031</v>
      </c>
      <c r="F342" s="131" t="s">
        <v>4029</v>
      </c>
      <c r="G342" s="131" t="s">
        <v>4030</v>
      </c>
      <c r="H342" s="131" t="s">
        <v>4445</v>
      </c>
      <c r="I342" s="131" t="s">
        <v>935</v>
      </c>
      <c r="J342" s="131">
        <v>22</v>
      </c>
      <c r="K342" s="131" t="s">
        <v>62</v>
      </c>
      <c r="L342" s="131" t="s">
        <v>62</v>
      </c>
      <c r="M342" s="131" t="s">
        <v>62</v>
      </c>
      <c r="N342" s="131" t="s">
        <v>62</v>
      </c>
      <c r="O342" s="131" t="s">
        <v>3227</v>
      </c>
      <c r="P342" s="131" t="s">
        <v>57</v>
      </c>
      <c r="Q342" s="131" t="s">
        <v>57</v>
      </c>
      <c r="R342" s="131" t="s">
        <v>57</v>
      </c>
      <c r="S342" s="131" t="s">
        <v>62</v>
      </c>
      <c r="T342" s="131" t="s">
        <v>57</v>
      </c>
      <c r="U342" s="131" t="s">
        <v>62</v>
      </c>
      <c r="V342" s="131" t="s">
        <v>57</v>
      </c>
      <c r="W342" s="131" t="s">
        <v>62</v>
      </c>
      <c r="X342" s="131" t="s">
        <v>57</v>
      </c>
      <c r="Y342" s="131" t="s">
        <v>2385</v>
      </c>
      <c r="Z342" s="131" t="s">
        <v>4031</v>
      </c>
      <c r="AA342" s="131" t="s">
        <v>57</v>
      </c>
      <c r="AB342" s="131" t="s">
        <v>62</v>
      </c>
      <c r="AC342" s="131" t="s">
        <v>57</v>
      </c>
      <c r="AD342" s="131" t="s">
        <v>2385</v>
      </c>
      <c r="AE342" s="131" t="s">
        <v>57</v>
      </c>
      <c r="AG342" s="131" t="s">
        <v>56</v>
      </c>
      <c r="AH342" s="131">
        <v>27</v>
      </c>
      <c r="AI342" s="131" t="s">
        <v>62</v>
      </c>
      <c r="AJ342" s="131" t="s">
        <v>2385</v>
      </c>
      <c r="AK342" s="131" t="s">
        <v>62</v>
      </c>
      <c r="AL342" s="131" t="s">
        <v>57</v>
      </c>
      <c r="AM342" s="131" t="s">
        <v>57</v>
      </c>
      <c r="AN342" s="131" t="s">
        <v>57</v>
      </c>
      <c r="AO342" s="131" t="s">
        <v>57</v>
      </c>
      <c r="AP342" s="136">
        <v>44506</v>
      </c>
      <c r="AQ342" s="131" t="s">
        <v>57</v>
      </c>
      <c r="AR342" s="131" t="s">
        <v>57</v>
      </c>
      <c r="AS342" s="131">
        <v>21</v>
      </c>
      <c r="AT342" s="131">
        <v>6</v>
      </c>
      <c r="AU342" s="131" t="s">
        <v>62</v>
      </c>
    </row>
    <row r="343" spans="1:50">
      <c r="A343" s="131">
        <v>342</v>
      </c>
      <c r="B343" s="131" t="s">
        <v>2611</v>
      </c>
      <c r="C343" s="131" t="s">
        <v>300</v>
      </c>
      <c r="D343" s="131">
        <v>2022</v>
      </c>
      <c r="E343" s="131" t="s">
        <v>1031</v>
      </c>
      <c r="F343" s="131" t="s">
        <v>4033</v>
      </c>
      <c r="G343" s="131" t="s">
        <v>4034</v>
      </c>
      <c r="H343" s="131" t="s">
        <v>4035</v>
      </c>
      <c r="I343" s="131" t="s">
        <v>945</v>
      </c>
      <c r="J343" s="131">
        <v>25</v>
      </c>
      <c r="K343" s="131" t="s">
        <v>62</v>
      </c>
      <c r="L343" s="131" t="s">
        <v>62</v>
      </c>
      <c r="M343" s="131" t="s">
        <v>2385</v>
      </c>
      <c r="N343" s="131" t="s">
        <v>2385</v>
      </c>
      <c r="O343" s="131" t="s">
        <v>57</v>
      </c>
      <c r="P343" s="131" t="s">
        <v>57</v>
      </c>
      <c r="Q343" s="131" t="s">
        <v>57</v>
      </c>
      <c r="R343" s="131" t="s">
        <v>57</v>
      </c>
      <c r="S343" s="131" t="s">
        <v>2385</v>
      </c>
      <c r="T343" s="131" t="s">
        <v>57</v>
      </c>
      <c r="U343" s="131" t="s">
        <v>2385</v>
      </c>
      <c r="V343" s="131" t="s">
        <v>57</v>
      </c>
      <c r="W343" s="131" t="s">
        <v>2385</v>
      </c>
      <c r="X343" s="131" t="s">
        <v>57</v>
      </c>
      <c r="Y343" s="131" t="s">
        <v>2385</v>
      </c>
      <c r="Z343" s="131" t="s">
        <v>57</v>
      </c>
      <c r="AA343" s="131" t="s">
        <v>57</v>
      </c>
      <c r="AB343" s="131" t="s">
        <v>2385</v>
      </c>
      <c r="AC343" s="131" t="s">
        <v>57</v>
      </c>
      <c r="AD343" s="131" t="s">
        <v>2385</v>
      </c>
      <c r="AE343" s="131" t="s">
        <v>57</v>
      </c>
      <c r="AG343" s="131" t="s">
        <v>57</v>
      </c>
      <c r="AH343" s="131" t="s">
        <v>57</v>
      </c>
      <c r="AI343" s="131" t="s">
        <v>2385</v>
      </c>
      <c r="AJ343" s="131" t="s">
        <v>2385</v>
      </c>
      <c r="AK343" s="131" t="s">
        <v>2385</v>
      </c>
      <c r="AL343" s="131" t="s">
        <v>57</v>
      </c>
      <c r="AM343" s="131" t="s">
        <v>57</v>
      </c>
      <c r="AN343" s="131" t="s">
        <v>57</v>
      </c>
      <c r="AO343" s="131" t="s">
        <v>57</v>
      </c>
      <c r="AP343" s="131" t="s">
        <v>57</v>
      </c>
      <c r="AQ343" s="131" t="s">
        <v>57</v>
      </c>
      <c r="AR343" s="131" t="s">
        <v>57</v>
      </c>
      <c r="AS343" s="131" t="s">
        <v>57</v>
      </c>
      <c r="AT343" s="131" t="s">
        <v>57</v>
      </c>
    </row>
    <row r="344" spans="1:50">
      <c r="A344" s="131">
        <v>343</v>
      </c>
      <c r="B344" s="131" t="s">
        <v>2611</v>
      </c>
      <c r="C344" s="131" t="s">
        <v>300</v>
      </c>
      <c r="D344" s="131">
        <v>2022</v>
      </c>
      <c r="E344" s="131" t="s">
        <v>1031</v>
      </c>
      <c r="F344" s="131" t="s">
        <v>2962</v>
      </c>
      <c r="G344" s="131" t="s">
        <v>4036</v>
      </c>
      <c r="H344" s="131" t="s">
        <v>4037</v>
      </c>
      <c r="I344" s="131" t="s">
        <v>935</v>
      </c>
      <c r="J344" s="131">
        <v>25</v>
      </c>
      <c r="K344" s="131" t="s">
        <v>56</v>
      </c>
      <c r="L344" s="131" t="s">
        <v>62</v>
      </c>
      <c r="M344" s="131" t="s">
        <v>62</v>
      </c>
      <c r="N344" s="131" t="s">
        <v>62</v>
      </c>
      <c r="O344" s="131" t="s">
        <v>57</v>
      </c>
      <c r="P344" s="131" t="s">
        <v>57</v>
      </c>
      <c r="Q344" s="131" t="s">
        <v>57</v>
      </c>
      <c r="R344" s="131" t="s">
        <v>57</v>
      </c>
      <c r="S344" s="131" t="s">
        <v>62</v>
      </c>
      <c r="T344" s="131" t="s">
        <v>57</v>
      </c>
      <c r="U344" s="131" t="s">
        <v>62</v>
      </c>
      <c r="V344" s="131" t="s">
        <v>57</v>
      </c>
      <c r="W344" s="131" t="s">
        <v>62</v>
      </c>
      <c r="X344" s="131" t="s">
        <v>57</v>
      </c>
      <c r="Y344" s="131" t="s">
        <v>2385</v>
      </c>
      <c r="Z344" s="131" t="s">
        <v>4038</v>
      </c>
      <c r="AA344" s="131" t="s">
        <v>57</v>
      </c>
      <c r="AB344" s="131" t="s">
        <v>62</v>
      </c>
      <c r="AC344" s="131" t="s">
        <v>57</v>
      </c>
      <c r="AD344" s="131" t="s">
        <v>2385</v>
      </c>
      <c r="AE344" s="131" t="s">
        <v>57</v>
      </c>
      <c r="AG344" s="131" t="s">
        <v>56</v>
      </c>
      <c r="AH344" s="131">
        <v>15</v>
      </c>
      <c r="AI344" s="131" t="s">
        <v>56</v>
      </c>
      <c r="AJ344" s="131" t="s">
        <v>174</v>
      </c>
      <c r="AK344" s="131" t="s">
        <v>62</v>
      </c>
      <c r="AL344" s="131" t="s">
        <v>57</v>
      </c>
      <c r="AM344" s="131" t="s">
        <v>57</v>
      </c>
      <c r="AN344" s="131" t="s">
        <v>57</v>
      </c>
      <c r="AO344" s="136">
        <v>44202</v>
      </c>
      <c r="AP344" s="136">
        <v>43999</v>
      </c>
      <c r="AQ344" s="131">
        <v>527</v>
      </c>
      <c r="AR344" s="131" t="s">
        <v>57</v>
      </c>
      <c r="AS344" s="131">
        <v>13</v>
      </c>
      <c r="AT344" s="131">
        <v>2</v>
      </c>
      <c r="AU344" s="131" t="s">
        <v>56</v>
      </c>
    </row>
    <row r="345" spans="1:50">
      <c r="A345" s="131">
        <v>344</v>
      </c>
      <c r="B345" s="131" t="s">
        <v>2611</v>
      </c>
      <c r="C345" s="131" t="s">
        <v>300</v>
      </c>
      <c r="D345" s="131">
        <v>2022</v>
      </c>
      <c r="E345" s="131" t="s">
        <v>1031</v>
      </c>
      <c r="F345" s="131" t="s">
        <v>4039</v>
      </c>
      <c r="G345" s="131" t="s">
        <v>4040</v>
      </c>
      <c r="H345" s="131" t="s">
        <v>4041</v>
      </c>
      <c r="I345" s="131" t="s">
        <v>935</v>
      </c>
      <c r="J345" s="131">
        <v>3</v>
      </c>
      <c r="K345" s="131" t="s">
        <v>62</v>
      </c>
      <c r="L345" s="131" t="s">
        <v>62</v>
      </c>
      <c r="M345" s="131" t="s">
        <v>62</v>
      </c>
      <c r="N345" s="131" t="s">
        <v>62</v>
      </c>
      <c r="O345" s="131" t="s">
        <v>57</v>
      </c>
      <c r="P345" s="131" t="s">
        <v>57</v>
      </c>
      <c r="Q345" s="131" t="s">
        <v>57</v>
      </c>
      <c r="R345" s="131" t="s">
        <v>57</v>
      </c>
      <c r="S345" s="131" t="s">
        <v>62</v>
      </c>
      <c r="T345" s="131" t="s">
        <v>57</v>
      </c>
      <c r="U345" s="131" t="s">
        <v>62</v>
      </c>
      <c r="V345" s="131" t="s">
        <v>57</v>
      </c>
      <c r="W345" s="131" t="s">
        <v>62</v>
      </c>
      <c r="X345" s="131" t="s">
        <v>57</v>
      </c>
      <c r="Y345" s="131" t="s">
        <v>2385</v>
      </c>
      <c r="Z345" s="131" t="s">
        <v>4042</v>
      </c>
      <c r="AA345" s="131" t="s">
        <v>57</v>
      </c>
      <c r="AB345" s="131" t="s">
        <v>62</v>
      </c>
      <c r="AC345" s="131" t="s">
        <v>57</v>
      </c>
      <c r="AD345" s="131" t="s">
        <v>2385</v>
      </c>
      <c r="AE345" s="131" t="s">
        <v>57</v>
      </c>
      <c r="AG345" s="131" t="s">
        <v>56</v>
      </c>
      <c r="AH345" s="131">
        <v>14</v>
      </c>
      <c r="AI345" s="131" t="s">
        <v>62</v>
      </c>
      <c r="AJ345" s="131" t="s">
        <v>2385</v>
      </c>
      <c r="AK345" s="131" t="s">
        <v>62</v>
      </c>
      <c r="AL345" s="131" t="s">
        <v>57</v>
      </c>
      <c r="AM345" s="131" t="s">
        <v>57</v>
      </c>
      <c r="AN345" s="131" t="s">
        <v>57</v>
      </c>
      <c r="AO345" s="136">
        <v>44033</v>
      </c>
      <c r="AP345" s="136">
        <v>43960</v>
      </c>
      <c r="AQ345" s="131">
        <v>657</v>
      </c>
      <c r="AR345" s="131" t="s">
        <v>57</v>
      </c>
      <c r="AS345" s="131" t="s">
        <v>57</v>
      </c>
      <c r="AT345" s="131" t="s">
        <v>57</v>
      </c>
      <c r="AU345" s="131" t="s">
        <v>62</v>
      </c>
    </row>
    <row r="346" spans="1:50">
      <c r="A346" s="131">
        <v>345</v>
      </c>
      <c r="B346" s="131" t="s">
        <v>2611</v>
      </c>
      <c r="C346" s="131" t="s">
        <v>300</v>
      </c>
      <c r="D346" s="131">
        <v>2022</v>
      </c>
      <c r="E346" s="131" t="s">
        <v>1031</v>
      </c>
      <c r="F346" s="131" t="s">
        <v>4043</v>
      </c>
      <c r="G346" s="131" t="s">
        <v>4044</v>
      </c>
      <c r="H346" s="131" t="s">
        <v>4045</v>
      </c>
      <c r="I346" s="131" t="s">
        <v>945</v>
      </c>
      <c r="J346" s="131">
        <v>25</v>
      </c>
      <c r="K346" s="131" t="s">
        <v>62</v>
      </c>
      <c r="L346" s="131" t="s">
        <v>62</v>
      </c>
      <c r="M346" s="131" t="s">
        <v>2385</v>
      </c>
      <c r="N346" s="131" t="s">
        <v>2385</v>
      </c>
      <c r="O346" s="131" t="s">
        <v>57</v>
      </c>
      <c r="P346" s="131" t="s">
        <v>57</v>
      </c>
      <c r="Q346" s="131" t="s">
        <v>57</v>
      </c>
      <c r="R346" s="131" t="s">
        <v>57</v>
      </c>
      <c r="S346" s="131" t="s">
        <v>2385</v>
      </c>
      <c r="T346" s="131" t="s">
        <v>57</v>
      </c>
      <c r="U346" s="131" t="s">
        <v>2385</v>
      </c>
      <c r="V346" s="131" t="s">
        <v>57</v>
      </c>
      <c r="W346" s="131" t="s">
        <v>2385</v>
      </c>
      <c r="X346" s="131" t="s">
        <v>57</v>
      </c>
      <c r="Y346" s="131" t="s">
        <v>2385</v>
      </c>
      <c r="Z346" s="131" t="s">
        <v>57</v>
      </c>
      <c r="AA346" s="131" t="s">
        <v>57</v>
      </c>
      <c r="AB346" s="131" t="s">
        <v>2385</v>
      </c>
      <c r="AC346" s="131" t="s">
        <v>57</v>
      </c>
      <c r="AD346" s="131" t="s">
        <v>2385</v>
      </c>
      <c r="AE346" s="131" t="s">
        <v>57</v>
      </c>
      <c r="AG346" s="131" t="s">
        <v>57</v>
      </c>
      <c r="AH346" s="131" t="s">
        <v>57</v>
      </c>
      <c r="AI346" s="131" t="s">
        <v>2385</v>
      </c>
      <c r="AJ346" s="131" t="s">
        <v>2385</v>
      </c>
      <c r="AK346" s="131" t="s">
        <v>2385</v>
      </c>
      <c r="AL346" s="131" t="s">
        <v>57</v>
      </c>
      <c r="AM346" s="131" t="s">
        <v>57</v>
      </c>
      <c r="AN346" s="131" t="s">
        <v>57</v>
      </c>
      <c r="AO346" s="131" t="s">
        <v>57</v>
      </c>
      <c r="AP346" s="131" t="s">
        <v>57</v>
      </c>
      <c r="AQ346" s="131" t="s">
        <v>57</v>
      </c>
      <c r="AR346" s="131" t="s">
        <v>57</v>
      </c>
      <c r="AS346" s="131" t="s">
        <v>57</v>
      </c>
      <c r="AT346" s="131" t="s">
        <v>57</v>
      </c>
    </row>
    <row r="347" spans="1:50">
      <c r="A347" s="131">
        <v>346</v>
      </c>
      <c r="B347" s="131" t="s">
        <v>2611</v>
      </c>
      <c r="C347" s="131" t="s">
        <v>300</v>
      </c>
      <c r="D347" s="131">
        <v>2022</v>
      </c>
      <c r="E347" s="131" t="s">
        <v>1031</v>
      </c>
      <c r="F347" s="131" t="s">
        <v>4046</v>
      </c>
      <c r="G347" s="131" t="s">
        <v>4047</v>
      </c>
      <c r="H347" s="131" t="s">
        <v>4048</v>
      </c>
      <c r="I347" s="131" t="s">
        <v>935</v>
      </c>
      <c r="J347" s="131">
        <v>18</v>
      </c>
      <c r="K347" s="131" t="s">
        <v>62</v>
      </c>
      <c r="L347" s="131" t="s">
        <v>62</v>
      </c>
      <c r="M347" s="131" t="s">
        <v>62</v>
      </c>
      <c r="N347" s="131" t="s">
        <v>62</v>
      </c>
      <c r="O347" s="131" t="s">
        <v>57</v>
      </c>
      <c r="P347" s="131" t="s">
        <v>57</v>
      </c>
      <c r="Q347" s="131" t="s">
        <v>57</v>
      </c>
      <c r="R347" s="131" t="s">
        <v>57</v>
      </c>
      <c r="S347" s="131" t="s">
        <v>56</v>
      </c>
      <c r="T347" s="131" t="s">
        <v>4049</v>
      </c>
      <c r="U347" s="131" t="s">
        <v>62</v>
      </c>
      <c r="V347" s="131" t="s">
        <v>57</v>
      </c>
      <c r="W347" s="131" t="s">
        <v>62</v>
      </c>
      <c r="X347" s="131" t="s">
        <v>57</v>
      </c>
      <c r="Y347" s="131" t="s">
        <v>2385</v>
      </c>
      <c r="Z347" s="131" t="s">
        <v>4050</v>
      </c>
      <c r="AA347" s="131" t="s">
        <v>3227</v>
      </c>
      <c r="AB347" s="131" t="s">
        <v>62</v>
      </c>
      <c r="AC347" s="131" t="s">
        <v>57</v>
      </c>
      <c r="AD347" s="131" t="s">
        <v>2385</v>
      </c>
      <c r="AE347" s="131" t="s">
        <v>57</v>
      </c>
      <c r="AG347" s="131" t="s">
        <v>56</v>
      </c>
      <c r="AH347" s="131">
        <v>279</v>
      </c>
      <c r="AI347" s="131" t="s">
        <v>62</v>
      </c>
      <c r="AJ347" s="131" t="s">
        <v>2385</v>
      </c>
      <c r="AK347" s="131" t="s">
        <v>62</v>
      </c>
      <c r="AL347" s="131" t="s">
        <v>57</v>
      </c>
      <c r="AM347" s="162" t="s">
        <v>57</v>
      </c>
      <c r="AN347" s="162" t="s">
        <v>57</v>
      </c>
      <c r="AO347" s="164">
        <v>44061</v>
      </c>
      <c r="AP347" s="164">
        <v>44520</v>
      </c>
      <c r="AQ347" s="131">
        <v>450</v>
      </c>
      <c r="AR347" s="131" t="s">
        <v>57</v>
      </c>
      <c r="AS347" s="131">
        <v>174</v>
      </c>
      <c r="AT347" s="131">
        <v>105</v>
      </c>
      <c r="AU347" s="131" t="s">
        <v>62</v>
      </c>
      <c r="AV347" s="159"/>
      <c r="AW347" s="159"/>
      <c r="AX347" s="159"/>
    </row>
    <row r="348" spans="1:50">
      <c r="A348" s="131">
        <v>347</v>
      </c>
      <c r="B348" s="131" t="s">
        <v>2611</v>
      </c>
      <c r="C348" s="131" t="s">
        <v>300</v>
      </c>
      <c r="D348" s="131">
        <v>2022</v>
      </c>
      <c r="E348" s="131" t="s">
        <v>1031</v>
      </c>
      <c r="F348" s="131" t="s">
        <v>4051</v>
      </c>
      <c r="G348" s="131" t="s">
        <v>4052</v>
      </c>
      <c r="H348" s="131" t="s">
        <v>4053</v>
      </c>
      <c r="I348" s="131" t="s">
        <v>945</v>
      </c>
      <c r="J348" s="131">
        <v>25</v>
      </c>
      <c r="K348" s="131" t="s">
        <v>2385</v>
      </c>
      <c r="L348" s="131" t="s">
        <v>2385</v>
      </c>
      <c r="M348" s="131" t="s">
        <v>2385</v>
      </c>
      <c r="N348" s="131" t="s">
        <v>2385</v>
      </c>
      <c r="O348" s="131" t="s">
        <v>57</v>
      </c>
      <c r="P348" s="131" t="s">
        <v>57</v>
      </c>
      <c r="Q348" s="131" t="s">
        <v>57</v>
      </c>
      <c r="R348" s="131" t="s">
        <v>57</v>
      </c>
      <c r="S348" s="131" t="s">
        <v>2385</v>
      </c>
      <c r="T348" s="131" t="s">
        <v>57</v>
      </c>
      <c r="U348" s="131" t="s">
        <v>2385</v>
      </c>
      <c r="V348" s="131" t="s">
        <v>57</v>
      </c>
      <c r="W348" s="131" t="s">
        <v>2385</v>
      </c>
      <c r="X348" s="131" t="s">
        <v>57</v>
      </c>
      <c r="Y348" s="131" t="s">
        <v>2385</v>
      </c>
      <c r="Z348" s="131" t="s">
        <v>57</v>
      </c>
      <c r="AA348" s="131" t="s">
        <v>57</v>
      </c>
      <c r="AB348" s="131" t="s">
        <v>2385</v>
      </c>
      <c r="AC348" s="131" t="s">
        <v>57</v>
      </c>
      <c r="AD348" s="131" t="s">
        <v>2385</v>
      </c>
      <c r="AE348" s="131" t="s">
        <v>57</v>
      </c>
      <c r="AG348" s="131" t="s">
        <v>57</v>
      </c>
      <c r="AH348" s="131" t="s">
        <v>57</v>
      </c>
      <c r="AI348" s="131" t="s">
        <v>2385</v>
      </c>
      <c r="AJ348" s="131" t="s">
        <v>2385</v>
      </c>
      <c r="AK348" s="131" t="s">
        <v>2385</v>
      </c>
      <c r="AL348" s="131" t="s">
        <v>57</v>
      </c>
      <c r="AM348" s="131" t="s">
        <v>57</v>
      </c>
      <c r="AN348" s="131" t="s">
        <v>57</v>
      </c>
      <c r="AO348" s="131" t="s">
        <v>57</v>
      </c>
      <c r="AP348" s="131" t="s">
        <v>57</v>
      </c>
      <c r="AQ348" s="131" t="s">
        <v>57</v>
      </c>
      <c r="AR348" s="131" t="s">
        <v>57</v>
      </c>
      <c r="AS348" s="131" t="s">
        <v>57</v>
      </c>
      <c r="AT348" s="131" t="s">
        <v>57</v>
      </c>
      <c r="AV348" s="159"/>
      <c r="AW348" s="159"/>
      <c r="AX348" s="159"/>
    </row>
    <row r="349" spans="1:50">
      <c r="A349" s="131">
        <v>348</v>
      </c>
      <c r="B349" s="131" t="s">
        <v>2611</v>
      </c>
      <c r="C349" s="131" t="s">
        <v>300</v>
      </c>
      <c r="D349" s="131">
        <v>2022</v>
      </c>
      <c r="E349" s="131" t="s">
        <v>1031</v>
      </c>
      <c r="F349" s="131" t="s">
        <v>4054</v>
      </c>
      <c r="G349" s="131" t="s">
        <v>4055</v>
      </c>
      <c r="H349" s="131" t="s">
        <v>4056</v>
      </c>
      <c r="I349" s="131" t="s">
        <v>935</v>
      </c>
      <c r="J349" s="131">
        <v>25</v>
      </c>
      <c r="K349" s="131" t="s">
        <v>62</v>
      </c>
      <c r="L349" s="131" t="s">
        <v>62</v>
      </c>
      <c r="M349" s="131" t="s">
        <v>62</v>
      </c>
      <c r="N349" s="131" t="s">
        <v>62</v>
      </c>
      <c r="O349" s="131" t="s">
        <v>57</v>
      </c>
      <c r="P349" s="131" t="s">
        <v>57</v>
      </c>
      <c r="Q349" s="131" t="s">
        <v>57</v>
      </c>
      <c r="R349" s="131" t="s">
        <v>57</v>
      </c>
      <c r="S349" s="131" t="s">
        <v>62</v>
      </c>
      <c r="T349" s="131" t="s">
        <v>57</v>
      </c>
      <c r="U349" s="131" t="s">
        <v>62</v>
      </c>
      <c r="V349" s="131" t="s">
        <v>57</v>
      </c>
      <c r="W349" s="131" t="s">
        <v>62</v>
      </c>
      <c r="X349" s="131" t="s">
        <v>57</v>
      </c>
      <c r="Y349" s="131" t="s">
        <v>2385</v>
      </c>
      <c r="Z349" s="134" t="s">
        <v>4057</v>
      </c>
      <c r="AA349" s="131" t="s">
        <v>57</v>
      </c>
      <c r="AB349" s="131" t="s">
        <v>62</v>
      </c>
      <c r="AC349" s="131" t="s">
        <v>57</v>
      </c>
      <c r="AD349" s="131" t="s">
        <v>2385</v>
      </c>
      <c r="AE349" s="131" t="s">
        <v>57</v>
      </c>
      <c r="AG349" s="131" t="s">
        <v>56</v>
      </c>
      <c r="AH349" s="131">
        <v>44</v>
      </c>
      <c r="AI349" s="131" t="s">
        <v>62</v>
      </c>
      <c r="AJ349" s="131" t="s">
        <v>2385</v>
      </c>
      <c r="AK349" s="131" t="s">
        <v>62</v>
      </c>
      <c r="AL349" s="131" t="s">
        <v>57</v>
      </c>
      <c r="AM349" s="131" t="s">
        <v>57</v>
      </c>
      <c r="AN349" s="131" t="s">
        <v>57</v>
      </c>
      <c r="AO349" s="136">
        <v>43949</v>
      </c>
      <c r="AP349" s="136">
        <v>44229</v>
      </c>
      <c r="AQ349" s="131">
        <v>645</v>
      </c>
      <c r="AR349" s="131" t="s">
        <v>57</v>
      </c>
      <c r="AS349" s="131">
        <v>29</v>
      </c>
      <c r="AT349" s="131">
        <v>15</v>
      </c>
      <c r="AU349" s="131" t="s">
        <v>56</v>
      </c>
      <c r="AV349" s="159"/>
      <c r="AW349" s="159"/>
      <c r="AX349" s="159"/>
    </row>
    <row r="350" spans="1:50">
      <c r="A350" s="131">
        <v>349</v>
      </c>
      <c r="B350" s="131" t="s">
        <v>2611</v>
      </c>
      <c r="C350" s="131" t="s">
        <v>300</v>
      </c>
      <c r="D350" s="131">
        <v>2022</v>
      </c>
      <c r="E350" s="131" t="s">
        <v>1031</v>
      </c>
      <c r="F350" s="131" t="s">
        <v>4058</v>
      </c>
      <c r="G350" s="131" t="s">
        <v>4059</v>
      </c>
      <c r="H350" s="131" t="s">
        <v>4060</v>
      </c>
      <c r="I350" s="131" t="s">
        <v>935</v>
      </c>
      <c r="J350" s="131">
        <v>6</v>
      </c>
      <c r="K350" s="131" t="s">
        <v>62</v>
      </c>
      <c r="L350" s="131" t="s">
        <v>62</v>
      </c>
      <c r="M350" s="131" t="s">
        <v>62</v>
      </c>
      <c r="N350" s="131" t="s">
        <v>62</v>
      </c>
      <c r="O350" s="131" t="s">
        <v>57</v>
      </c>
      <c r="P350" s="131" t="s">
        <v>57</v>
      </c>
      <c r="Q350" s="131" t="s">
        <v>57</v>
      </c>
      <c r="R350" s="131" t="s">
        <v>57</v>
      </c>
      <c r="S350" s="131" t="s">
        <v>62</v>
      </c>
      <c r="T350" s="131" t="s">
        <v>57</v>
      </c>
      <c r="U350" s="131" t="s">
        <v>62</v>
      </c>
      <c r="V350" s="131" t="s">
        <v>57</v>
      </c>
      <c r="W350" s="131" t="s">
        <v>62</v>
      </c>
      <c r="X350" s="131" t="s">
        <v>57</v>
      </c>
      <c r="Y350" s="131" t="s">
        <v>2385</v>
      </c>
      <c r="Z350" s="131" t="s">
        <v>4061</v>
      </c>
      <c r="AA350" s="131" t="s">
        <v>57</v>
      </c>
      <c r="AB350" s="131" t="s">
        <v>62</v>
      </c>
      <c r="AC350" s="131" t="s">
        <v>57</v>
      </c>
      <c r="AD350" s="131" t="s">
        <v>2385</v>
      </c>
      <c r="AE350" s="131" t="s">
        <v>57</v>
      </c>
      <c r="AG350" s="131" t="s">
        <v>3227</v>
      </c>
      <c r="AH350" s="131" t="s">
        <v>57</v>
      </c>
      <c r="AI350" s="131" t="s">
        <v>62</v>
      </c>
      <c r="AJ350" s="131" t="s">
        <v>2385</v>
      </c>
      <c r="AK350" s="131" t="s">
        <v>62</v>
      </c>
      <c r="AL350" s="131" t="s">
        <v>57</v>
      </c>
      <c r="AM350" s="131" t="s">
        <v>57</v>
      </c>
      <c r="AN350" s="131" t="s">
        <v>57</v>
      </c>
      <c r="AO350" s="136">
        <v>44083</v>
      </c>
      <c r="AP350" s="136">
        <v>44496</v>
      </c>
      <c r="AQ350" s="131">
        <v>413</v>
      </c>
      <c r="AR350" s="131" t="s">
        <v>57</v>
      </c>
      <c r="AS350" s="131" t="s">
        <v>57</v>
      </c>
      <c r="AT350" s="131" t="s">
        <v>57</v>
      </c>
      <c r="AU350" s="131" t="s">
        <v>56</v>
      </c>
      <c r="AV350" s="159"/>
      <c r="AW350" s="159"/>
      <c r="AX350" s="159"/>
    </row>
    <row r="351" spans="1:50">
      <c r="A351" s="131">
        <v>350</v>
      </c>
      <c r="B351" s="131" t="s">
        <v>2611</v>
      </c>
      <c r="C351" s="131" t="s">
        <v>300</v>
      </c>
      <c r="D351" s="131">
        <v>2022</v>
      </c>
      <c r="E351" s="131" t="s">
        <v>1031</v>
      </c>
      <c r="F351" s="131" t="s">
        <v>4063</v>
      </c>
      <c r="G351" s="131" t="s">
        <v>4064</v>
      </c>
      <c r="H351" s="131" t="s">
        <v>4065</v>
      </c>
      <c r="I351" s="131" t="s">
        <v>945</v>
      </c>
      <c r="K351" s="131" t="s">
        <v>62</v>
      </c>
      <c r="L351" s="131" t="s">
        <v>62</v>
      </c>
      <c r="M351" s="131" t="s">
        <v>2385</v>
      </c>
      <c r="N351" s="131" t="s">
        <v>2385</v>
      </c>
      <c r="O351" s="131" t="s">
        <v>57</v>
      </c>
      <c r="P351" s="131" t="s">
        <v>57</v>
      </c>
      <c r="Q351" s="131" t="s">
        <v>57</v>
      </c>
      <c r="R351" s="131" t="s">
        <v>57</v>
      </c>
      <c r="S351" s="131" t="s">
        <v>2385</v>
      </c>
      <c r="T351" s="131" t="s">
        <v>57</v>
      </c>
      <c r="U351" s="131" t="s">
        <v>2385</v>
      </c>
      <c r="V351" s="131" t="s">
        <v>57</v>
      </c>
      <c r="W351" s="131" t="s">
        <v>2385</v>
      </c>
      <c r="X351" s="131" t="s">
        <v>57</v>
      </c>
      <c r="Y351" s="131" t="s">
        <v>2385</v>
      </c>
      <c r="Z351" s="131" t="s">
        <v>57</v>
      </c>
      <c r="AA351" s="131" t="s">
        <v>57</v>
      </c>
      <c r="AB351" s="131" t="s">
        <v>2385</v>
      </c>
      <c r="AC351" s="131" t="s">
        <v>57</v>
      </c>
      <c r="AD351" s="131" t="s">
        <v>2385</v>
      </c>
      <c r="AE351" s="131" t="s">
        <v>57</v>
      </c>
      <c r="AG351" s="131" t="s">
        <v>57</v>
      </c>
      <c r="AH351" s="131" t="s">
        <v>57</v>
      </c>
      <c r="AI351" s="131" t="s">
        <v>2385</v>
      </c>
      <c r="AJ351" s="131" t="s">
        <v>2385</v>
      </c>
      <c r="AK351" s="131" t="s">
        <v>2385</v>
      </c>
      <c r="AL351" s="131" t="s">
        <v>57</v>
      </c>
      <c r="AM351" s="131" t="s">
        <v>57</v>
      </c>
      <c r="AN351" s="131" t="s">
        <v>57</v>
      </c>
      <c r="AO351" s="131" t="s">
        <v>57</v>
      </c>
      <c r="AP351" s="131" t="s">
        <v>57</v>
      </c>
      <c r="AQ351" s="131" t="s">
        <v>57</v>
      </c>
      <c r="AR351" s="131" t="s">
        <v>57</v>
      </c>
      <c r="AS351" s="131" t="s">
        <v>57</v>
      </c>
      <c r="AT351" s="131" t="s">
        <v>57</v>
      </c>
      <c r="AV351" s="159"/>
      <c r="AW351" s="159"/>
      <c r="AX351" s="159"/>
    </row>
    <row r="352" spans="1:50">
      <c r="A352" s="131">
        <v>351</v>
      </c>
      <c r="B352" s="131" t="s">
        <v>2611</v>
      </c>
      <c r="C352" s="131" t="s">
        <v>300</v>
      </c>
      <c r="D352" s="131">
        <v>2022</v>
      </c>
      <c r="E352" s="131" t="s">
        <v>1031</v>
      </c>
      <c r="F352" s="131" t="s">
        <v>4066</v>
      </c>
      <c r="G352" s="131" t="s">
        <v>4067</v>
      </c>
      <c r="H352" s="131" t="s">
        <v>4068</v>
      </c>
      <c r="I352" s="131" t="s">
        <v>935</v>
      </c>
      <c r="J352" s="131">
        <v>6</v>
      </c>
      <c r="K352" s="131" t="s">
        <v>62</v>
      </c>
      <c r="L352" s="131" t="s">
        <v>62</v>
      </c>
      <c r="M352" s="131" t="s">
        <v>62</v>
      </c>
      <c r="N352" s="131" t="s">
        <v>62</v>
      </c>
      <c r="O352" s="131" t="s">
        <v>57</v>
      </c>
      <c r="P352" s="131" t="s">
        <v>57</v>
      </c>
      <c r="Q352" s="131" t="s">
        <v>57</v>
      </c>
      <c r="R352" s="131" t="s">
        <v>57</v>
      </c>
      <c r="S352" s="131" t="s">
        <v>62</v>
      </c>
      <c r="T352" s="131" t="s">
        <v>57</v>
      </c>
      <c r="U352" s="131" t="s">
        <v>62</v>
      </c>
      <c r="V352" s="131" t="s">
        <v>57</v>
      </c>
      <c r="W352" s="131" t="s">
        <v>62</v>
      </c>
      <c r="X352" s="131" t="s">
        <v>57</v>
      </c>
      <c r="Y352" s="131" t="s">
        <v>2385</v>
      </c>
      <c r="Z352" s="131" t="s">
        <v>4069</v>
      </c>
      <c r="AA352" s="131" t="s">
        <v>57</v>
      </c>
      <c r="AB352" s="131" t="s">
        <v>62</v>
      </c>
      <c r="AC352" s="131" t="s">
        <v>57</v>
      </c>
      <c r="AD352" s="131" t="s">
        <v>2385</v>
      </c>
      <c r="AE352" s="131" t="s">
        <v>57</v>
      </c>
      <c r="AG352" s="131" t="s">
        <v>56</v>
      </c>
      <c r="AH352" s="131">
        <v>12</v>
      </c>
      <c r="AI352" s="131" t="s">
        <v>62</v>
      </c>
      <c r="AJ352" s="131" t="s">
        <v>2385</v>
      </c>
      <c r="AK352" s="131" t="s">
        <v>62</v>
      </c>
      <c r="AL352" s="131" t="s">
        <v>57</v>
      </c>
      <c r="AM352" s="131" t="s">
        <v>57</v>
      </c>
      <c r="AN352" s="131" t="s">
        <v>57</v>
      </c>
      <c r="AO352" s="136">
        <v>44129</v>
      </c>
      <c r="AP352" s="136">
        <v>43999</v>
      </c>
      <c r="AQ352" s="131">
        <v>600</v>
      </c>
      <c r="AR352" s="131" t="s">
        <v>57</v>
      </c>
      <c r="AS352" s="131" t="s">
        <v>57</v>
      </c>
      <c r="AT352" s="131" t="s">
        <v>57</v>
      </c>
      <c r="AU352" s="131" t="s">
        <v>62</v>
      </c>
      <c r="AV352" s="159"/>
      <c r="AW352" s="159"/>
      <c r="AX352" s="159"/>
    </row>
    <row r="353" spans="1:50">
      <c r="A353" s="131">
        <v>352</v>
      </c>
      <c r="B353" s="131" t="s">
        <v>2611</v>
      </c>
      <c r="C353" s="131" t="s">
        <v>300</v>
      </c>
      <c r="D353" s="131">
        <v>2022</v>
      </c>
      <c r="E353" s="131" t="s">
        <v>1031</v>
      </c>
      <c r="F353" s="131" t="s">
        <v>4070</v>
      </c>
      <c r="G353" s="131" t="s">
        <v>4071</v>
      </c>
      <c r="H353" s="131" t="s">
        <v>4072</v>
      </c>
      <c r="I353" s="131" t="s">
        <v>935</v>
      </c>
      <c r="J353" s="131">
        <v>22</v>
      </c>
      <c r="K353" s="131" t="s">
        <v>62</v>
      </c>
      <c r="L353" s="131" t="s">
        <v>62</v>
      </c>
      <c r="M353" s="131" t="s">
        <v>62</v>
      </c>
      <c r="N353" s="131" t="s">
        <v>62</v>
      </c>
      <c r="O353" s="131" t="s">
        <v>57</v>
      </c>
      <c r="P353" s="131" t="s">
        <v>57</v>
      </c>
      <c r="Q353" s="131" t="s">
        <v>57</v>
      </c>
      <c r="R353" s="131" t="s">
        <v>57</v>
      </c>
      <c r="S353" s="131" t="s">
        <v>56</v>
      </c>
      <c r="T353" s="131" t="s">
        <v>4073</v>
      </c>
      <c r="U353" s="131" t="s">
        <v>62</v>
      </c>
      <c r="V353" s="131" t="s">
        <v>57</v>
      </c>
      <c r="W353" s="131" t="s">
        <v>62</v>
      </c>
      <c r="X353" s="131" t="s">
        <v>57</v>
      </c>
      <c r="Y353" s="131" t="s">
        <v>2385</v>
      </c>
      <c r="Z353" s="131" t="s">
        <v>4074</v>
      </c>
      <c r="AA353" s="131" t="s">
        <v>56</v>
      </c>
      <c r="AB353" s="131" t="s">
        <v>56</v>
      </c>
      <c r="AC353" s="131" t="s">
        <v>56</v>
      </c>
      <c r="AD353" s="131" t="s">
        <v>984</v>
      </c>
      <c r="AE353" s="131" t="s">
        <v>57</v>
      </c>
      <c r="AG353" s="131" t="s">
        <v>56</v>
      </c>
      <c r="AH353" s="131">
        <v>4216</v>
      </c>
      <c r="AI353" s="131" t="s">
        <v>62</v>
      </c>
      <c r="AJ353" s="131" t="s">
        <v>2385</v>
      </c>
      <c r="AK353" s="131" t="s">
        <v>62</v>
      </c>
      <c r="AL353" s="131" t="s">
        <v>57</v>
      </c>
      <c r="AM353" s="162" t="s">
        <v>57</v>
      </c>
      <c r="AN353" s="162" t="s">
        <v>57</v>
      </c>
      <c r="AO353" s="164">
        <v>44127</v>
      </c>
      <c r="AP353" s="164">
        <v>43837</v>
      </c>
      <c r="AQ353" s="131">
        <v>441</v>
      </c>
      <c r="AR353" s="131" t="s">
        <v>57</v>
      </c>
      <c r="AS353" s="131" t="s">
        <v>57</v>
      </c>
      <c r="AT353" s="131" t="s">
        <v>57</v>
      </c>
      <c r="AU353" s="131" t="str">
        <f>IF(AB353="Yes", "No", "")</f>
        <v>No</v>
      </c>
      <c r="AV353" s="159"/>
      <c r="AW353" s="159"/>
      <c r="AX353" s="159"/>
    </row>
    <row r="354" spans="1:50" s="127" customFormat="1">
      <c r="A354" s="127">
        <v>353</v>
      </c>
      <c r="B354" s="127" t="s">
        <v>2611</v>
      </c>
      <c r="C354" s="127" t="s">
        <v>300</v>
      </c>
      <c r="D354" s="127">
        <v>2022</v>
      </c>
      <c r="E354" s="127" t="s">
        <v>1031</v>
      </c>
      <c r="F354" s="127" t="s">
        <v>471</v>
      </c>
      <c r="G354" s="127" t="s">
        <v>4075</v>
      </c>
      <c r="H354" s="127" t="s">
        <v>4076</v>
      </c>
      <c r="I354" s="127" t="s">
        <v>935</v>
      </c>
      <c r="J354" s="127">
        <v>13</v>
      </c>
      <c r="K354" s="127" t="s">
        <v>62</v>
      </c>
      <c r="L354" s="127" t="s">
        <v>62</v>
      </c>
      <c r="M354" s="127" t="s">
        <v>62</v>
      </c>
      <c r="N354" s="127" t="s">
        <v>56</v>
      </c>
      <c r="O354" s="127">
        <v>1</v>
      </c>
      <c r="P354" s="127" t="s">
        <v>438</v>
      </c>
      <c r="Q354" s="127" t="s">
        <v>4428</v>
      </c>
      <c r="R354" s="127" t="s">
        <v>4429</v>
      </c>
      <c r="S354" s="127" t="s">
        <v>56</v>
      </c>
      <c r="T354" s="127" t="s">
        <v>4431</v>
      </c>
      <c r="U354" s="127" t="s">
        <v>62</v>
      </c>
      <c r="V354" s="127" t="s">
        <v>57</v>
      </c>
      <c r="W354" s="127" t="s">
        <v>62</v>
      </c>
      <c r="X354" s="127" t="s">
        <v>57</v>
      </c>
      <c r="Y354" s="127" t="s">
        <v>2385</v>
      </c>
      <c r="Z354" s="127" t="s">
        <v>4430</v>
      </c>
      <c r="AA354" s="127" t="s">
        <v>62</v>
      </c>
      <c r="AB354" s="127" t="s">
        <v>62</v>
      </c>
      <c r="AC354" s="127" t="s">
        <v>57</v>
      </c>
      <c r="AD354" s="127" t="s">
        <v>2385</v>
      </c>
      <c r="AE354" s="127" t="s">
        <v>57</v>
      </c>
      <c r="AG354" s="127" t="s">
        <v>56</v>
      </c>
      <c r="AH354" s="127">
        <v>3</v>
      </c>
      <c r="AI354" s="127" t="s">
        <v>62</v>
      </c>
      <c r="AJ354" s="127" t="s">
        <v>2385</v>
      </c>
      <c r="AK354" s="127" t="s">
        <v>2385</v>
      </c>
      <c r="AL354" s="127" t="s">
        <v>57</v>
      </c>
      <c r="AM354" s="163" t="s">
        <v>57</v>
      </c>
      <c r="AN354" s="163" t="s">
        <v>57</v>
      </c>
      <c r="AO354" s="176">
        <v>44138</v>
      </c>
      <c r="AP354" s="176">
        <v>44750</v>
      </c>
      <c r="AQ354" s="127">
        <v>612</v>
      </c>
      <c r="AR354" s="127" t="s">
        <v>57</v>
      </c>
      <c r="AS354" s="127">
        <v>1</v>
      </c>
      <c r="AT354" s="127">
        <v>2</v>
      </c>
      <c r="AU354" s="131" t="s">
        <v>62</v>
      </c>
      <c r="AV354" s="159"/>
      <c r="AW354" s="159"/>
      <c r="AX354" s="159"/>
    </row>
    <row r="355" spans="1:50">
      <c r="A355" s="131">
        <v>354</v>
      </c>
      <c r="B355" s="131" t="s">
        <v>2611</v>
      </c>
      <c r="C355" s="131" t="s">
        <v>300</v>
      </c>
      <c r="D355" s="131">
        <v>2022</v>
      </c>
      <c r="E355" s="131" t="s">
        <v>1165</v>
      </c>
      <c r="F355" s="131" t="s">
        <v>397</v>
      </c>
      <c r="G355" s="131" t="s">
        <v>4077</v>
      </c>
      <c r="H355" s="131" t="s">
        <v>4078</v>
      </c>
      <c r="I355" s="131" t="s">
        <v>926</v>
      </c>
      <c r="J355" s="131">
        <v>25</v>
      </c>
      <c r="K355" s="131" t="s">
        <v>62</v>
      </c>
      <c r="L355" s="131" t="s">
        <v>62</v>
      </c>
      <c r="M355" s="131" t="s">
        <v>2385</v>
      </c>
      <c r="N355" s="131" t="s">
        <v>2385</v>
      </c>
      <c r="O355" s="131" t="s">
        <v>57</v>
      </c>
      <c r="P355" s="131" t="s">
        <v>57</v>
      </c>
      <c r="Q355" s="131" t="s">
        <v>57</v>
      </c>
      <c r="R355" s="131" t="s">
        <v>57</v>
      </c>
      <c r="S355" s="131" t="s">
        <v>2385</v>
      </c>
      <c r="T355" s="131" t="s">
        <v>57</v>
      </c>
      <c r="U355" s="131" t="s">
        <v>2385</v>
      </c>
      <c r="V355" s="131" t="s">
        <v>57</v>
      </c>
      <c r="W355" s="131" t="s">
        <v>2385</v>
      </c>
      <c r="X355" s="131" t="s">
        <v>57</v>
      </c>
      <c r="Y355" s="131" t="s">
        <v>2385</v>
      </c>
      <c r="Z355" s="131" t="s">
        <v>57</v>
      </c>
      <c r="AA355" s="131" t="s">
        <v>57</v>
      </c>
      <c r="AB355" s="131" t="s">
        <v>2385</v>
      </c>
      <c r="AC355" s="131" t="s">
        <v>57</v>
      </c>
      <c r="AD355" s="131" t="s">
        <v>2385</v>
      </c>
      <c r="AE355" s="131" t="s">
        <v>57</v>
      </c>
      <c r="AG355" s="131" t="s">
        <v>57</v>
      </c>
      <c r="AH355" s="131" t="s">
        <v>57</v>
      </c>
      <c r="AI355" s="131" t="s">
        <v>2385</v>
      </c>
      <c r="AJ355" s="131" t="s">
        <v>2385</v>
      </c>
      <c r="AK355" s="131" t="s">
        <v>2385</v>
      </c>
      <c r="AL355" s="131" t="s">
        <v>57</v>
      </c>
      <c r="AM355" s="131" t="s">
        <v>57</v>
      </c>
      <c r="AN355" s="131" t="s">
        <v>57</v>
      </c>
      <c r="AO355" s="131" t="s">
        <v>57</v>
      </c>
      <c r="AP355" s="136">
        <v>44662</v>
      </c>
      <c r="AQ355" s="131" t="s">
        <v>57</v>
      </c>
      <c r="AR355" s="131" t="s">
        <v>57</v>
      </c>
      <c r="AS355" s="131" t="s">
        <v>57</v>
      </c>
      <c r="AT355" s="131" t="s">
        <v>57</v>
      </c>
      <c r="AV355" s="159"/>
      <c r="AW355" s="159"/>
      <c r="AX355" s="159"/>
    </row>
    <row r="356" spans="1:50">
      <c r="A356" s="131">
        <v>355</v>
      </c>
      <c r="B356" s="131" t="s">
        <v>2611</v>
      </c>
      <c r="C356" s="131" t="s">
        <v>300</v>
      </c>
      <c r="D356" s="131">
        <v>2022</v>
      </c>
      <c r="E356" s="131" t="s">
        <v>1165</v>
      </c>
      <c r="F356" s="131" t="s">
        <v>4079</v>
      </c>
      <c r="G356" s="131" t="s">
        <v>4080</v>
      </c>
      <c r="H356" s="131" t="s">
        <v>4081</v>
      </c>
      <c r="I356" s="131" t="s">
        <v>929</v>
      </c>
      <c r="J356" s="131">
        <v>25</v>
      </c>
      <c r="K356" s="131" t="s">
        <v>62</v>
      </c>
      <c r="L356" s="131" t="s">
        <v>62</v>
      </c>
      <c r="M356" s="131" t="s">
        <v>2385</v>
      </c>
      <c r="N356" s="131" t="s">
        <v>2385</v>
      </c>
      <c r="O356" s="131" t="s">
        <v>57</v>
      </c>
      <c r="P356" s="131" t="s">
        <v>57</v>
      </c>
      <c r="Q356" s="131" t="s">
        <v>57</v>
      </c>
      <c r="R356" s="131" t="s">
        <v>57</v>
      </c>
      <c r="S356" s="131" t="s">
        <v>2385</v>
      </c>
      <c r="T356" s="131" t="s">
        <v>57</v>
      </c>
      <c r="U356" s="131" t="s">
        <v>62</v>
      </c>
      <c r="V356" s="131" t="s">
        <v>57</v>
      </c>
      <c r="W356" s="131" t="s">
        <v>62</v>
      </c>
      <c r="X356" s="131" t="s">
        <v>57</v>
      </c>
      <c r="Y356" s="131" t="s">
        <v>2385</v>
      </c>
      <c r="Z356" s="131" t="s">
        <v>4082</v>
      </c>
      <c r="AA356" s="131" t="s">
        <v>57</v>
      </c>
      <c r="AB356" s="131" t="s">
        <v>2385</v>
      </c>
      <c r="AC356" s="131" t="s">
        <v>57</v>
      </c>
      <c r="AD356" s="131" t="s">
        <v>2385</v>
      </c>
      <c r="AE356" s="131" t="s">
        <v>57</v>
      </c>
      <c r="AG356" s="131" t="s">
        <v>57</v>
      </c>
      <c r="AH356" s="131" t="s">
        <v>57</v>
      </c>
      <c r="AI356" s="131" t="s">
        <v>2385</v>
      </c>
      <c r="AJ356" s="131" t="s">
        <v>2385</v>
      </c>
      <c r="AK356" s="131" t="s">
        <v>62</v>
      </c>
      <c r="AL356" s="131" t="s">
        <v>57</v>
      </c>
      <c r="AM356" s="162" t="s">
        <v>57</v>
      </c>
      <c r="AN356" s="162" t="s">
        <v>57</v>
      </c>
      <c r="AO356" s="162" t="s">
        <v>316</v>
      </c>
      <c r="AP356" s="162" t="s">
        <v>3791</v>
      </c>
      <c r="AQ356" s="131">
        <v>276</v>
      </c>
      <c r="AR356" s="131" t="s">
        <v>57</v>
      </c>
      <c r="AS356" s="131" t="s">
        <v>57</v>
      </c>
      <c r="AT356" s="131" t="s">
        <v>57</v>
      </c>
      <c r="AV356" s="159"/>
      <c r="AW356" s="159"/>
      <c r="AX356" s="159"/>
    </row>
    <row r="357" spans="1:50">
      <c r="A357" s="131">
        <v>356</v>
      </c>
      <c r="B357" s="131" t="s">
        <v>2611</v>
      </c>
      <c r="C357" s="131" t="s">
        <v>300</v>
      </c>
      <c r="D357" s="131">
        <v>2022</v>
      </c>
      <c r="E357" s="131" t="s">
        <v>1165</v>
      </c>
      <c r="F357" s="131" t="s">
        <v>4083</v>
      </c>
      <c r="G357" s="131" t="s">
        <v>4084</v>
      </c>
      <c r="H357" s="131" t="s">
        <v>4085</v>
      </c>
      <c r="I357" s="131" t="s">
        <v>945</v>
      </c>
      <c r="J357" s="131">
        <v>25</v>
      </c>
      <c r="K357" s="131" t="s">
        <v>62</v>
      </c>
      <c r="L357" s="131" t="s">
        <v>62</v>
      </c>
      <c r="M357" s="131" t="s">
        <v>2385</v>
      </c>
      <c r="N357" s="131" t="s">
        <v>2385</v>
      </c>
      <c r="O357" s="131" t="s">
        <v>57</v>
      </c>
      <c r="P357" s="131" t="s">
        <v>57</v>
      </c>
      <c r="Q357" s="131" t="s">
        <v>57</v>
      </c>
      <c r="R357" s="131" t="s">
        <v>57</v>
      </c>
      <c r="S357" s="131" t="s">
        <v>2385</v>
      </c>
      <c r="T357" s="131" t="s">
        <v>57</v>
      </c>
      <c r="U357" s="131" t="s">
        <v>2385</v>
      </c>
      <c r="V357" s="131" t="s">
        <v>57</v>
      </c>
      <c r="W357" s="131" t="s">
        <v>2385</v>
      </c>
      <c r="X357" s="131" t="s">
        <v>57</v>
      </c>
      <c r="Y357" s="131" t="s">
        <v>2385</v>
      </c>
      <c r="Z357" s="131" t="s">
        <v>57</v>
      </c>
      <c r="AA357" s="131" t="s">
        <v>57</v>
      </c>
      <c r="AB357" s="131" t="s">
        <v>2385</v>
      </c>
      <c r="AC357" s="131" t="s">
        <v>57</v>
      </c>
      <c r="AD357" s="131" t="s">
        <v>2385</v>
      </c>
      <c r="AE357" s="131" t="s">
        <v>57</v>
      </c>
      <c r="AG357" s="131" t="s">
        <v>57</v>
      </c>
      <c r="AH357" s="131" t="s">
        <v>57</v>
      </c>
      <c r="AI357" s="131" t="s">
        <v>2385</v>
      </c>
      <c r="AJ357" s="131" t="s">
        <v>2385</v>
      </c>
      <c r="AK357" s="131" t="s">
        <v>2385</v>
      </c>
      <c r="AL357" s="131" t="s">
        <v>57</v>
      </c>
      <c r="AM357" s="131" t="s">
        <v>57</v>
      </c>
      <c r="AN357" s="131" t="s">
        <v>57</v>
      </c>
      <c r="AO357" s="131" t="s">
        <v>57</v>
      </c>
      <c r="AP357" s="131" t="s">
        <v>57</v>
      </c>
      <c r="AQ357" s="131" t="s">
        <v>57</v>
      </c>
      <c r="AR357" s="131" t="s">
        <v>57</v>
      </c>
      <c r="AS357" s="131" t="s">
        <v>57</v>
      </c>
      <c r="AT357" s="131" t="s">
        <v>57</v>
      </c>
      <c r="AV357" s="159"/>
      <c r="AW357" s="159"/>
      <c r="AX357" s="159"/>
    </row>
    <row r="358" spans="1:50">
      <c r="A358" s="131">
        <v>357</v>
      </c>
      <c r="B358" s="131" t="s">
        <v>2611</v>
      </c>
      <c r="C358" s="131" t="s">
        <v>300</v>
      </c>
      <c r="D358" s="131">
        <v>2022</v>
      </c>
      <c r="E358" s="131" t="s">
        <v>1165</v>
      </c>
      <c r="F358" s="131" t="s">
        <v>4086</v>
      </c>
      <c r="G358" s="131" t="s">
        <v>4087</v>
      </c>
      <c r="H358" s="131" t="s">
        <v>4088</v>
      </c>
      <c r="I358" s="131" t="s">
        <v>935</v>
      </c>
      <c r="J358" s="131">
        <v>14</v>
      </c>
      <c r="K358" s="131" t="s">
        <v>62</v>
      </c>
      <c r="L358" s="131" t="s">
        <v>62</v>
      </c>
      <c r="M358" s="131" t="s">
        <v>62</v>
      </c>
      <c r="N358" s="131" t="s">
        <v>62</v>
      </c>
      <c r="O358" s="131" t="s">
        <v>57</v>
      </c>
      <c r="P358" s="131" t="s">
        <v>57</v>
      </c>
      <c r="Q358" s="131" t="s">
        <v>57</v>
      </c>
      <c r="R358" s="131" t="s">
        <v>57</v>
      </c>
      <c r="S358" s="131" t="s">
        <v>56</v>
      </c>
      <c r="T358" s="131" t="s">
        <v>4089</v>
      </c>
      <c r="U358" s="131" t="s">
        <v>62</v>
      </c>
      <c r="V358" s="131" t="s">
        <v>57</v>
      </c>
      <c r="W358" s="131" t="s">
        <v>62</v>
      </c>
      <c r="X358" s="131" t="s">
        <v>57</v>
      </c>
      <c r="Y358" s="131" t="s">
        <v>2385</v>
      </c>
      <c r="Z358" s="134" t="s">
        <v>4090</v>
      </c>
      <c r="AA358" s="131" t="s">
        <v>56</v>
      </c>
      <c r="AB358" s="131" t="s">
        <v>56</v>
      </c>
      <c r="AC358" s="131" t="s">
        <v>3227</v>
      </c>
      <c r="AD358" s="131" t="s">
        <v>984</v>
      </c>
      <c r="AE358" s="131" t="s">
        <v>57</v>
      </c>
      <c r="AG358" s="131" t="s">
        <v>56</v>
      </c>
      <c r="AH358" s="131">
        <v>133</v>
      </c>
      <c r="AI358" s="131" t="s">
        <v>56</v>
      </c>
      <c r="AJ358" s="131" t="s">
        <v>174</v>
      </c>
      <c r="AK358" s="131" t="s">
        <v>62</v>
      </c>
      <c r="AL358" s="131" t="s">
        <v>57</v>
      </c>
      <c r="AM358" s="162" t="s">
        <v>57</v>
      </c>
      <c r="AN358" s="162" t="s">
        <v>57</v>
      </c>
      <c r="AO358" s="164">
        <v>44293</v>
      </c>
      <c r="AP358" s="164">
        <v>44580</v>
      </c>
      <c r="AQ358" s="131">
        <v>287</v>
      </c>
      <c r="AR358" s="131" t="s">
        <v>57</v>
      </c>
      <c r="AS358" s="131">
        <v>68</v>
      </c>
      <c r="AT358" s="131">
        <v>65</v>
      </c>
      <c r="AU358" s="131" t="str">
        <f>IF(AB358="Yes", "No", "")</f>
        <v>No</v>
      </c>
      <c r="AV358" s="159"/>
      <c r="AW358" s="159"/>
      <c r="AX358" s="159"/>
    </row>
    <row r="359" spans="1:50">
      <c r="A359" s="131">
        <v>358</v>
      </c>
      <c r="B359" s="131" t="s">
        <v>2611</v>
      </c>
      <c r="C359" s="131" t="s">
        <v>300</v>
      </c>
      <c r="D359" s="131">
        <v>2022</v>
      </c>
      <c r="E359" s="131" t="s">
        <v>1165</v>
      </c>
      <c r="F359" s="131" t="s">
        <v>4091</v>
      </c>
      <c r="G359" s="131" t="s">
        <v>4092</v>
      </c>
      <c r="H359" s="131" t="s">
        <v>4093</v>
      </c>
      <c r="I359" s="131" t="s">
        <v>945</v>
      </c>
      <c r="J359" s="131">
        <v>25</v>
      </c>
      <c r="K359" s="131" t="s">
        <v>62</v>
      </c>
      <c r="L359" s="131" t="s">
        <v>62</v>
      </c>
      <c r="M359" s="131" t="s">
        <v>2385</v>
      </c>
      <c r="N359" s="131" t="s">
        <v>2385</v>
      </c>
      <c r="O359" s="131" t="s">
        <v>57</v>
      </c>
      <c r="P359" s="131" t="s">
        <v>57</v>
      </c>
      <c r="Q359" s="131" t="s">
        <v>57</v>
      </c>
      <c r="R359" s="131" t="s">
        <v>57</v>
      </c>
      <c r="S359" s="131" t="s">
        <v>2385</v>
      </c>
      <c r="T359" s="131" t="s">
        <v>57</v>
      </c>
      <c r="U359" s="131" t="s">
        <v>2385</v>
      </c>
      <c r="V359" s="131" t="s">
        <v>57</v>
      </c>
      <c r="W359" s="131" t="s">
        <v>2385</v>
      </c>
      <c r="X359" s="131" t="s">
        <v>57</v>
      </c>
      <c r="Y359" s="131" t="s">
        <v>2385</v>
      </c>
      <c r="Z359" s="131" t="s">
        <v>57</v>
      </c>
      <c r="AA359" s="131" t="s">
        <v>57</v>
      </c>
      <c r="AB359" s="131" t="s">
        <v>2385</v>
      </c>
      <c r="AC359" s="131" t="s">
        <v>57</v>
      </c>
      <c r="AD359" s="131" t="s">
        <v>2385</v>
      </c>
      <c r="AE359" s="131" t="s">
        <v>57</v>
      </c>
      <c r="AG359" s="131" t="s">
        <v>57</v>
      </c>
      <c r="AH359" s="131" t="s">
        <v>57</v>
      </c>
      <c r="AI359" s="131" t="s">
        <v>2385</v>
      </c>
      <c r="AJ359" s="131" t="s">
        <v>2385</v>
      </c>
      <c r="AK359" s="131" t="s">
        <v>2385</v>
      </c>
      <c r="AL359" s="131" t="s">
        <v>57</v>
      </c>
      <c r="AM359" s="131" t="s">
        <v>57</v>
      </c>
      <c r="AN359" s="131" t="s">
        <v>57</v>
      </c>
      <c r="AO359" s="131" t="s">
        <v>57</v>
      </c>
      <c r="AP359" s="131" t="s">
        <v>57</v>
      </c>
      <c r="AQ359" s="131" t="s">
        <v>57</v>
      </c>
      <c r="AR359" s="131" t="s">
        <v>57</v>
      </c>
      <c r="AS359" s="131" t="s">
        <v>57</v>
      </c>
      <c r="AT359" s="131" t="s">
        <v>57</v>
      </c>
      <c r="AV359" s="159"/>
      <c r="AW359" s="159"/>
      <c r="AX359" s="159"/>
    </row>
    <row r="360" spans="1:50" s="127" customFormat="1">
      <c r="A360" s="127">
        <v>359</v>
      </c>
      <c r="B360" s="127" t="s">
        <v>2611</v>
      </c>
      <c r="C360" s="127" t="s">
        <v>300</v>
      </c>
      <c r="D360" s="127">
        <v>2022</v>
      </c>
      <c r="E360" s="127" t="s">
        <v>1165</v>
      </c>
      <c r="F360" s="127" t="s">
        <v>4094</v>
      </c>
      <c r="G360" s="127" t="s">
        <v>4095</v>
      </c>
      <c r="H360" s="127" t="s">
        <v>4096</v>
      </c>
      <c r="I360" s="127" t="s">
        <v>935</v>
      </c>
      <c r="J360" s="127">
        <v>11</v>
      </c>
      <c r="K360" s="127" t="s">
        <v>62</v>
      </c>
      <c r="L360" s="127" t="s">
        <v>62</v>
      </c>
      <c r="M360" s="127" t="s">
        <v>62</v>
      </c>
      <c r="N360" s="127" t="s">
        <v>62</v>
      </c>
      <c r="O360" s="127" t="s">
        <v>57</v>
      </c>
      <c r="P360" s="127" t="s">
        <v>57</v>
      </c>
      <c r="Q360" s="127" t="s">
        <v>57</v>
      </c>
      <c r="R360" s="127" t="s">
        <v>57</v>
      </c>
      <c r="S360" s="127" t="s">
        <v>56</v>
      </c>
      <c r="T360" s="127" t="s">
        <v>4097</v>
      </c>
      <c r="U360" s="127" t="s">
        <v>62</v>
      </c>
      <c r="V360" s="127" t="s">
        <v>57</v>
      </c>
      <c r="W360" s="127" t="s">
        <v>62</v>
      </c>
      <c r="X360" s="127" t="s">
        <v>57</v>
      </c>
      <c r="Y360" s="127" t="s">
        <v>2385</v>
      </c>
      <c r="Z360" s="127" t="s">
        <v>4098</v>
      </c>
      <c r="AA360" s="127" t="s">
        <v>56</v>
      </c>
      <c r="AB360" s="127" t="s">
        <v>56</v>
      </c>
      <c r="AC360" s="127" t="s">
        <v>56</v>
      </c>
      <c r="AD360" s="127" t="s">
        <v>984</v>
      </c>
      <c r="AE360" s="127" t="s">
        <v>57</v>
      </c>
      <c r="AG360" s="127" t="s">
        <v>56</v>
      </c>
      <c r="AH360" s="127">
        <v>167</v>
      </c>
      <c r="AI360" s="127" t="s">
        <v>62</v>
      </c>
      <c r="AJ360" s="127" t="s">
        <v>2385</v>
      </c>
      <c r="AK360" s="127" t="s">
        <v>62</v>
      </c>
      <c r="AL360" s="127" t="s">
        <v>57</v>
      </c>
      <c r="AM360" s="163" t="s">
        <v>57</v>
      </c>
      <c r="AN360" s="163" t="s">
        <v>57</v>
      </c>
      <c r="AO360" s="176">
        <v>44196</v>
      </c>
      <c r="AP360" s="176">
        <v>44686</v>
      </c>
      <c r="AQ360" s="127">
        <v>490</v>
      </c>
      <c r="AR360" s="127" t="s">
        <v>57</v>
      </c>
      <c r="AS360" s="127" t="s">
        <v>57</v>
      </c>
      <c r="AT360" s="127" t="s">
        <v>57</v>
      </c>
      <c r="AU360" s="131" t="str">
        <f>IF(AB360="Yes", "No", "")</f>
        <v>No</v>
      </c>
      <c r="AV360" s="159"/>
      <c r="AW360" s="159"/>
      <c r="AX360" s="159"/>
    </row>
    <row r="361" spans="1:50">
      <c r="A361" s="131">
        <v>360</v>
      </c>
      <c r="B361" s="131" t="s">
        <v>2611</v>
      </c>
      <c r="C361" s="131" t="s">
        <v>300</v>
      </c>
      <c r="D361" s="131">
        <v>2022</v>
      </c>
      <c r="E361" s="131" t="s">
        <v>1165</v>
      </c>
      <c r="F361" s="131" t="s">
        <v>650</v>
      </c>
      <c r="G361" s="131" t="s">
        <v>4099</v>
      </c>
      <c r="H361" s="131" t="s">
        <v>4100</v>
      </c>
      <c r="I361" s="131" t="s">
        <v>935</v>
      </c>
      <c r="J361" s="131">
        <v>7</v>
      </c>
      <c r="K361" s="131" t="s">
        <v>62</v>
      </c>
      <c r="L361" s="131" t="s">
        <v>62</v>
      </c>
      <c r="M361" s="131" t="s">
        <v>62</v>
      </c>
      <c r="N361" s="131" t="s">
        <v>62</v>
      </c>
      <c r="O361" s="131" t="s">
        <v>57</v>
      </c>
      <c r="P361" s="131" t="s">
        <v>57</v>
      </c>
      <c r="Q361" s="131" t="s">
        <v>57</v>
      </c>
      <c r="R361" s="131" t="s">
        <v>57</v>
      </c>
      <c r="S361" s="131" t="s">
        <v>56</v>
      </c>
      <c r="T361" s="131" t="s">
        <v>4101</v>
      </c>
      <c r="U361" s="131" t="s">
        <v>62</v>
      </c>
      <c r="V361" s="131" t="s">
        <v>57</v>
      </c>
      <c r="W361" s="131" t="s">
        <v>62</v>
      </c>
      <c r="X361" s="131" t="s">
        <v>57</v>
      </c>
      <c r="Y361" s="131" t="s">
        <v>2385</v>
      </c>
      <c r="Z361" s="131" t="s">
        <v>4102</v>
      </c>
      <c r="AA361" s="131" t="s">
        <v>56</v>
      </c>
      <c r="AB361" s="131" t="s">
        <v>56</v>
      </c>
      <c r="AC361" s="131" t="s">
        <v>56</v>
      </c>
      <c r="AD361" s="131" t="s">
        <v>3233</v>
      </c>
      <c r="AE361" s="131" t="s">
        <v>3967</v>
      </c>
      <c r="AG361" s="131" t="s">
        <v>56</v>
      </c>
      <c r="AH361" s="131">
        <v>105</v>
      </c>
      <c r="AI361" s="131" t="s">
        <v>62</v>
      </c>
      <c r="AJ361" s="131" t="s">
        <v>2385</v>
      </c>
      <c r="AK361" s="131" t="s">
        <v>62</v>
      </c>
      <c r="AL361" s="131" t="s">
        <v>57</v>
      </c>
      <c r="AM361" s="162" t="s">
        <v>57</v>
      </c>
      <c r="AN361" s="162" t="s">
        <v>57</v>
      </c>
      <c r="AO361" s="164">
        <v>44138</v>
      </c>
      <c r="AP361" s="164">
        <v>43946</v>
      </c>
      <c r="AQ361" s="131">
        <v>538</v>
      </c>
      <c r="AR361" s="131" t="s">
        <v>57</v>
      </c>
      <c r="AS361" s="131" t="s">
        <v>57</v>
      </c>
      <c r="AT361" s="131" t="s">
        <v>57</v>
      </c>
      <c r="AU361" s="131" t="str">
        <f>IF(AB361="Yes", "No", "")</f>
        <v>No</v>
      </c>
      <c r="AV361" s="159"/>
      <c r="AW361" s="159"/>
      <c r="AX361" s="159"/>
    </row>
    <row r="362" spans="1:50">
      <c r="A362" s="131">
        <v>361</v>
      </c>
      <c r="B362" s="131" t="s">
        <v>2611</v>
      </c>
      <c r="C362" s="131" t="s">
        <v>300</v>
      </c>
      <c r="D362" s="131">
        <v>2022</v>
      </c>
      <c r="E362" s="131" t="s">
        <v>1165</v>
      </c>
      <c r="F362" s="131" t="s">
        <v>4103</v>
      </c>
      <c r="G362" s="131" t="s">
        <v>4104</v>
      </c>
      <c r="H362" s="131" t="s">
        <v>4105</v>
      </c>
      <c r="I362" s="131" t="s">
        <v>929</v>
      </c>
      <c r="J362" s="131">
        <v>13</v>
      </c>
      <c r="K362" s="131" t="s">
        <v>62</v>
      </c>
      <c r="L362" s="131" t="s">
        <v>62</v>
      </c>
      <c r="M362" s="131" t="s">
        <v>2385</v>
      </c>
      <c r="N362" s="131" t="s">
        <v>2385</v>
      </c>
      <c r="O362" s="131" t="s">
        <v>57</v>
      </c>
      <c r="P362" s="131" t="s">
        <v>57</v>
      </c>
      <c r="Q362" s="131" t="s">
        <v>57</v>
      </c>
      <c r="R362" s="131" t="s">
        <v>57</v>
      </c>
      <c r="S362" s="131" t="s">
        <v>2385</v>
      </c>
      <c r="T362" s="131" t="s">
        <v>57</v>
      </c>
      <c r="U362" s="131" t="s">
        <v>62</v>
      </c>
      <c r="V362" s="131" t="s">
        <v>57</v>
      </c>
      <c r="W362" s="131" t="s">
        <v>62</v>
      </c>
      <c r="X362" s="131" t="s">
        <v>57</v>
      </c>
      <c r="Y362" s="131" t="s">
        <v>2385</v>
      </c>
      <c r="Z362" s="131" t="s">
        <v>4106</v>
      </c>
      <c r="AA362" s="131" t="s">
        <v>57</v>
      </c>
      <c r="AB362" s="131" t="s">
        <v>2385</v>
      </c>
      <c r="AC362" s="131" t="s">
        <v>57</v>
      </c>
      <c r="AD362" s="131" t="s">
        <v>2385</v>
      </c>
      <c r="AE362" s="131" t="s">
        <v>57</v>
      </c>
      <c r="AG362" s="131" t="s">
        <v>57</v>
      </c>
      <c r="AH362" s="131" t="s">
        <v>57</v>
      </c>
      <c r="AI362" s="131" t="s">
        <v>2385</v>
      </c>
      <c r="AJ362" s="131" t="s">
        <v>2385</v>
      </c>
      <c r="AK362" s="131" t="s">
        <v>62</v>
      </c>
      <c r="AL362" s="131" t="s">
        <v>57</v>
      </c>
      <c r="AM362" s="162" t="s">
        <v>57</v>
      </c>
      <c r="AN362" s="162" t="s">
        <v>57</v>
      </c>
      <c r="AO362" s="162" t="s">
        <v>4107</v>
      </c>
      <c r="AP362" s="164" t="s">
        <v>1668</v>
      </c>
      <c r="AQ362" s="131">
        <v>498</v>
      </c>
      <c r="AR362" s="131" t="s">
        <v>57</v>
      </c>
      <c r="AS362" s="131" t="s">
        <v>57</v>
      </c>
      <c r="AT362" s="131" t="s">
        <v>57</v>
      </c>
      <c r="AV362" s="159"/>
      <c r="AW362" s="159"/>
      <c r="AX362" s="159"/>
    </row>
    <row r="363" spans="1:50" s="127" customFormat="1">
      <c r="A363" s="127">
        <v>362</v>
      </c>
      <c r="B363" s="127" t="s">
        <v>2611</v>
      </c>
      <c r="C363" s="127" t="s">
        <v>300</v>
      </c>
      <c r="D363" s="127">
        <v>2022</v>
      </c>
      <c r="E363" s="127" t="s">
        <v>1165</v>
      </c>
      <c r="F363" s="127" t="s">
        <v>2919</v>
      </c>
      <c r="G363" s="127" t="s">
        <v>4108</v>
      </c>
      <c r="H363" s="127" t="s">
        <v>4109</v>
      </c>
      <c r="I363" s="127" t="s">
        <v>935</v>
      </c>
      <c r="J363" s="127">
        <v>25</v>
      </c>
      <c r="K363" s="127" t="s">
        <v>62</v>
      </c>
      <c r="L363" s="127" t="s">
        <v>62</v>
      </c>
      <c r="M363" s="127" t="s">
        <v>62</v>
      </c>
      <c r="N363" s="127" t="s">
        <v>62</v>
      </c>
      <c r="O363" s="127" t="s">
        <v>57</v>
      </c>
      <c r="P363" s="127" t="s">
        <v>57</v>
      </c>
      <c r="Q363" s="127" t="s">
        <v>57</v>
      </c>
      <c r="R363" s="127" t="s">
        <v>57</v>
      </c>
      <c r="S363" s="127" t="s">
        <v>56</v>
      </c>
      <c r="T363" s="127" t="s">
        <v>4432</v>
      </c>
      <c r="U363" s="127" t="s">
        <v>62</v>
      </c>
      <c r="V363" s="127" t="s">
        <v>57</v>
      </c>
      <c r="W363" s="127" t="s">
        <v>62</v>
      </c>
      <c r="X363" s="127" t="s">
        <v>57</v>
      </c>
      <c r="Y363" s="127" t="s">
        <v>2385</v>
      </c>
      <c r="Z363" s="127" t="s">
        <v>57</v>
      </c>
      <c r="AA363" s="127" t="s">
        <v>56</v>
      </c>
      <c r="AB363" s="127" t="s">
        <v>56</v>
      </c>
      <c r="AC363" s="127" t="s">
        <v>56</v>
      </c>
      <c r="AD363" s="127" t="s">
        <v>984</v>
      </c>
      <c r="AE363" s="127" t="s">
        <v>57</v>
      </c>
      <c r="AG363" s="127" t="s">
        <v>56</v>
      </c>
      <c r="AH363" s="127">
        <v>665</v>
      </c>
      <c r="AI363" s="127" t="s">
        <v>62</v>
      </c>
      <c r="AJ363" s="127" t="s">
        <v>2385</v>
      </c>
      <c r="AK363" s="127" t="s">
        <v>62</v>
      </c>
      <c r="AL363" s="127" t="s">
        <v>57</v>
      </c>
      <c r="AM363" s="163" t="s">
        <v>57</v>
      </c>
      <c r="AN363" s="163" t="s">
        <v>57</v>
      </c>
      <c r="AO363" s="176">
        <v>44110</v>
      </c>
      <c r="AP363" s="176">
        <v>44768</v>
      </c>
      <c r="AQ363" s="127">
        <v>658</v>
      </c>
      <c r="AR363" s="127" t="s">
        <v>57</v>
      </c>
      <c r="AS363" s="127">
        <v>386</v>
      </c>
      <c r="AT363" s="127">
        <v>279</v>
      </c>
      <c r="AU363" s="131" t="str">
        <f>IF(AB363="Yes", "No", "")</f>
        <v>No</v>
      </c>
      <c r="AV363" s="159"/>
      <c r="AW363" s="159"/>
      <c r="AX363" s="159"/>
    </row>
    <row r="364" spans="1:50">
      <c r="A364" s="131">
        <v>363</v>
      </c>
      <c r="B364" s="131" t="s">
        <v>2611</v>
      </c>
      <c r="C364" s="131" t="s">
        <v>300</v>
      </c>
      <c r="D364" s="131">
        <v>2022</v>
      </c>
      <c r="E364" s="131" t="s">
        <v>1165</v>
      </c>
      <c r="F364" s="131" t="s">
        <v>4111</v>
      </c>
      <c r="G364" s="131" t="s">
        <v>4112</v>
      </c>
      <c r="H364" s="131" t="s">
        <v>4113</v>
      </c>
      <c r="I364" s="131" t="s">
        <v>929</v>
      </c>
      <c r="J364" s="131">
        <v>25</v>
      </c>
      <c r="K364" s="131" t="s">
        <v>62</v>
      </c>
      <c r="L364" s="131" t="s">
        <v>62</v>
      </c>
      <c r="M364" s="131" t="s">
        <v>2385</v>
      </c>
      <c r="N364" s="131" t="s">
        <v>2385</v>
      </c>
      <c r="O364" s="131" t="s">
        <v>57</v>
      </c>
      <c r="P364" s="131" t="s">
        <v>57</v>
      </c>
      <c r="Q364" s="131" t="s">
        <v>57</v>
      </c>
      <c r="R364" s="131" t="s">
        <v>57</v>
      </c>
      <c r="S364" s="131" t="s">
        <v>2385</v>
      </c>
      <c r="T364" s="131" t="s">
        <v>57</v>
      </c>
      <c r="U364" s="131" t="s">
        <v>2385</v>
      </c>
      <c r="V364" s="131" t="s">
        <v>57</v>
      </c>
      <c r="W364" s="131" t="s">
        <v>2385</v>
      </c>
      <c r="X364" s="131" t="s">
        <v>57</v>
      </c>
      <c r="Y364" s="131" t="s">
        <v>2385</v>
      </c>
      <c r="Z364" s="131" t="s">
        <v>57</v>
      </c>
      <c r="AA364" s="131" t="s">
        <v>57</v>
      </c>
      <c r="AB364" s="131" t="s">
        <v>2385</v>
      </c>
      <c r="AC364" s="131" t="s">
        <v>57</v>
      </c>
      <c r="AD364" s="131" t="s">
        <v>2385</v>
      </c>
      <c r="AE364" s="131" t="s">
        <v>57</v>
      </c>
      <c r="AG364" s="131" t="s">
        <v>57</v>
      </c>
      <c r="AH364" s="131" t="s">
        <v>57</v>
      </c>
      <c r="AI364" s="131" t="s">
        <v>2385</v>
      </c>
      <c r="AJ364" s="131" t="s">
        <v>2385</v>
      </c>
      <c r="AK364" s="131" t="s">
        <v>2385</v>
      </c>
      <c r="AL364" s="131" t="s">
        <v>57</v>
      </c>
      <c r="AM364" s="162" t="s">
        <v>57</v>
      </c>
      <c r="AN364" s="162" t="s">
        <v>57</v>
      </c>
      <c r="AO364" s="162" t="s">
        <v>4442</v>
      </c>
      <c r="AP364" s="162" t="s">
        <v>4114</v>
      </c>
      <c r="AQ364" s="131">
        <v>551</v>
      </c>
      <c r="AR364" s="131" t="s">
        <v>57</v>
      </c>
      <c r="AS364" s="131" t="s">
        <v>57</v>
      </c>
      <c r="AT364" s="131" t="s">
        <v>57</v>
      </c>
      <c r="AV364" s="159"/>
      <c r="AW364" s="159"/>
      <c r="AX364" s="159"/>
    </row>
    <row r="365" spans="1:50" s="127" customFormat="1">
      <c r="A365" s="127">
        <v>364</v>
      </c>
      <c r="B365" s="127" t="s">
        <v>2611</v>
      </c>
      <c r="C365" s="127" t="s">
        <v>300</v>
      </c>
      <c r="D365" s="127">
        <v>2022</v>
      </c>
      <c r="E365" s="127" t="s">
        <v>1165</v>
      </c>
      <c r="F365" s="127" t="s">
        <v>4115</v>
      </c>
      <c r="G365" s="127" t="s">
        <v>4116</v>
      </c>
      <c r="H365" s="127" t="s">
        <v>4117</v>
      </c>
      <c r="I365" s="127" t="s">
        <v>935</v>
      </c>
      <c r="J365" s="127">
        <v>14</v>
      </c>
      <c r="K365" s="127" t="s">
        <v>62</v>
      </c>
      <c r="L365" s="127" t="s">
        <v>62</v>
      </c>
      <c r="M365" s="127" t="s">
        <v>62</v>
      </c>
      <c r="N365" s="127" t="s">
        <v>62</v>
      </c>
      <c r="O365" s="127" t="s">
        <v>57</v>
      </c>
      <c r="P365" s="127" t="s">
        <v>57</v>
      </c>
      <c r="Q365" s="127" t="s">
        <v>57</v>
      </c>
      <c r="R365" s="127" t="s">
        <v>57</v>
      </c>
      <c r="S365" s="127" t="s">
        <v>56</v>
      </c>
      <c r="T365" s="127" t="s">
        <v>4433</v>
      </c>
      <c r="U365" s="127" t="s">
        <v>62</v>
      </c>
      <c r="V365" s="127" t="s">
        <v>57</v>
      </c>
      <c r="W365" s="127" t="s">
        <v>62</v>
      </c>
      <c r="X365" s="127" t="s">
        <v>57</v>
      </c>
      <c r="Y365" s="127" t="s">
        <v>2385</v>
      </c>
      <c r="Z365" s="127" t="s">
        <v>57</v>
      </c>
      <c r="AA365" s="127" t="s">
        <v>62</v>
      </c>
      <c r="AB365" s="127" t="s">
        <v>62</v>
      </c>
      <c r="AC365" s="127" t="s">
        <v>57</v>
      </c>
      <c r="AD365" s="127" t="s">
        <v>2385</v>
      </c>
      <c r="AE365" s="127" t="s">
        <v>57</v>
      </c>
      <c r="AG365" s="127" t="s">
        <v>56</v>
      </c>
      <c r="AH365" s="127">
        <v>40</v>
      </c>
      <c r="AI365" s="127" t="s">
        <v>56</v>
      </c>
      <c r="AJ365" s="127" t="s">
        <v>985</v>
      </c>
      <c r="AK365" s="127" t="s">
        <v>62</v>
      </c>
      <c r="AL365" s="127" t="s">
        <v>57</v>
      </c>
      <c r="AM365" s="163" t="s">
        <v>57</v>
      </c>
      <c r="AN365" s="163" t="s">
        <v>57</v>
      </c>
      <c r="AO365" s="176">
        <v>44103</v>
      </c>
      <c r="AP365" s="176">
        <v>44797</v>
      </c>
      <c r="AQ365" s="127">
        <v>694</v>
      </c>
      <c r="AR365" s="127" t="s">
        <v>57</v>
      </c>
      <c r="AS365" s="127">
        <v>30</v>
      </c>
      <c r="AT365" s="127">
        <v>10</v>
      </c>
      <c r="AU365" s="131" t="s">
        <v>62</v>
      </c>
      <c r="AV365" s="159"/>
      <c r="AW365" s="159"/>
      <c r="AX365" s="159"/>
    </row>
    <row r="366" spans="1:50">
      <c r="A366" s="131">
        <v>365</v>
      </c>
      <c r="B366" s="131" t="s">
        <v>2611</v>
      </c>
      <c r="C366" s="131" t="s">
        <v>4434</v>
      </c>
      <c r="D366" s="131">
        <v>2022</v>
      </c>
      <c r="E366" s="131" t="s">
        <v>4118</v>
      </c>
      <c r="F366" s="131" t="s">
        <v>4119</v>
      </c>
      <c r="G366" s="131" t="s">
        <v>4120</v>
      </c>
      <c r="H366" s="131" t="s">
        <v>4121</v>
      </c>
      <c r="I366" s="131" t="s">
        <v>929</v>
      </c>
      <c r="J366" s="131">
        <v>14</v>
      </c>
      <c r="K366" s="131" t="s">
        <v>56</v>
      </c>
      <c r="L366" s="131" t="s">
        <v>56</v>
      </c>
      <c r="M366" s="131" t="s">
        <v>2385</v>
      </c>
      <c r="N366" s="131" t="s">
        <v>62</v>
      </c>
      <c r="O366" s="131" t="s">
        <v>57</v>
      </c>
      <c r="P366" s="131" t="s">
        <v>57</v>
      </c>
      <c r="Q366" s="131" t="s">
        <v>57</v>
      </c>
      <c r="R366" s="131" t="s">
        <v>57</v>
      </c>
      <c r="S366" s="131" t="s">
        <v>62</v>
      </c>
      <c r="T366" s="131" t="s">
        <v>57</v>
      </c>
      <c r="U366" s="131" t="s">
        <v>56</v>
      </c>
      <c r="V366" s="131" t="s">
        <v>4122</v>
      </c>
      <c r="W366" s="131" t="s">
        <v>56</v>
      </c>
      <c r="X366" s="131" t="s">
        <v>4123</v>
      </c>
      <c r="Y366" s="131" t="s">
        <v>56</v>
      </c>
      <c r="Z366" s="131" t="s">
        <v>4124</v>
      </c>
      <c r="AA366" s="131" t="s">
        <v>57</v>
      </c>
      <c r="AB366" s="131" t="s">
        <v>2385</v>
      </c>
      <c r="AC366" s="131" t="s">
        <v>57</v>
      </c>
      <c r="AD366" s="131" t="s">
        <v>2385</v>
      </c>
      <c r="AE366" s="131" t="s">
        <v>57</v>
      </c>
      <c r="AG366" s="131" t="s">
        <v>57</v>
      </c>
      <c r="AH366" s="131" t="s">
        <v>57</v>
      </c>
      <c r="AI366" s="131" t="s">
        <v>2385</v>
      </c>
      <c r="AJ366" s="131" t="s">
        <v>2385</v>
      </c>
      <c r="AK366" s="131" t="s">
        <v>62</v>
      </c>
      <c r="AL366" s="131" t="s">
        <v>57</v>
      </c>
      <c r="AM366" s="162" t="s">
        <v>57</v>
      </c>
      <c r="AN366" s="162" t="s">
        <v>57</v>
      </c>
      <c r="AO366" s="162" t="s">
        <v>57</v>
      </c>
      <c r="AP366" s="162" t="s">
        <v>3497</v>
      </c>
      <c r="AQ366" s="131" t="s">
        <v>57</v>
      </c>
      <c r="AR366" s="131" t="s">
        <v>57</v>
      </c>
      <c r="AS366" s="131" t="s">
        <v>57</v>
      </c>
      <c r="AT366" s="131" t="s">
        <v>57</v>
      </c>
      <c r="AV366" s="159"/>
      <c r="AW366" s="159"/>
      <c r="AX366" s="159"/>
    </row>
    <row r="367" spans="1:50">
      <c r="A367" s="131">
        <v>366</v>
      </c>
      <c r="B367" s="131" t="s">
        <v>2611</v>
      </c>
      <c r="C367" s="131" t="s">
        <v>4434</v>
      </c>
      <c r="D367" s="131">
        <v>2022</v>
      </c>
      <c r="E367" s="131" t="s">
        <v>4118</v>
      </c>
      <c r="F367" s="131" t="s">
        <v>4125</v>
      </c>
      <c r="G367" s="131" t="s">
        <v>4126</v>
      </c>
      <c r="H367" s="131" t="s">
        <v>4127</v>
      </c>
      <c r="I367" s="131" t="s">
        <v>935</v>
      </c>
      <c r="J367" s="131">
        <v>3</v>
      </c>
      <c r="K367" s="131" t="s">
        <v>62</v>
      </c>
      <c r="L367" s="131" t="s">
        <v>62</v>
      </c>
      <c r="M367" s="131" t="s">
        <v>62</v>
      </c>
      <c r="N367" s="131" t="s">
        <v>56</v>
      </c>
      <c r="O367" s="131">
        <v>1</v>
      </c>
      <c r="P367" s="131" t="s">
        <v>438</v>
      </c>
      <c r="Q367" s="131" t="s">
        <v>4128</v>
      </c>
      <c r="R367" s="131" t="s">
        <v>4129</v>
      </c>
      <c r="S367" s="131" t="s">
        <v>56</v>
      </c>
      <c r="T367" s="131" t="s">
        <v>4130</v>
      </c>
      <c r="U367" s="131" t="s">
        <v>62</v>
      </c>
      <c r="V367" s="131" t="s">
        <v>57</v>
      </c>
      <c r="W367" s="131" t="s">
        <v>62</v>
      </c>
      <c r="X367" s="131" t="s">
        <v>57</v>
      </c>
      <c r="Y367" s="131" t="s">
        <v>2385</v>
      </c>
      <c r="Z367" s="131" t="s">
        <v>4131</v>
      </c>
      <c r="AA367" s="131" t="s">
        <v>56</v>
      </c>
      <c r="AB367" s="131" t="s">
        <v>56</v>
      </c>
      <c r="AC367" s="131" t="s">
        <v>56</v>
      </c>
      <c r="AD367" s="131" t="s">
        <v>2373</v>
      </c>
      <c r="AE367" s="131" t="s">
        <v>1738</v>
      </c>
      <c r="AG367" s="131" t="s">
        <v>56</v>
      </c>
      <c r="AH367" s="131">
        <v>76</v>
      </c>
      <c r="AI367" s="131" t="s">
        <v>56</v>
      </c>
      <c r="AJ367" s="131" t="s">
        <v>174</v>
      </c>
      <c r="AK367" s="131" t="s">
        <v>62</v>
      </c>
      <c r="AL367" s="131" t="s">
        <v>57</v>
      </c>
      <c r="AM367" s="162" t="s">
        <v>57</v>
      </c>
      <c r="AN367" s="162" t="s">
        <v>57</v>
      </c>
      <c r="AO367" s="162" t="s">
        <v>57</v>
      </c>
      <c r="AP367" s="162" t="s">
        <v>4132</v>
      </c>
      <c r="AQ367" s="131" t="s">
        <v>57</v>
      </c>
      <c r="AR367" s="131" t="s">
        <v>57</v>
      </c>
      <c r="AS367" s="131">
        <v>19</v>
      </c>
      <c r="AT367" s="131">
        <v>57</v>
      </c>
      <c r="AU367" s="131" t="str">
        <f>IF(AB367="Yes", "No", "")</f>
        <v>No</v>
      </c>
      <c r="AV367" s="159"/>
      <c r="AW367" s="159"/>
      <c r="AX367" s="159"/>
    </row>
    <row r="368" spans="1:50">
      <c r="A368" s="131">
        <v>367</v>
      </c>
      <c r="B368" s="131" t="s">
        <v>2611</v>
      </c>
      <c r="C368" s="131" t="s">
        <v>4434</v>
      </c>
      <c r="D368" s="131">
        <v>2022</v>
      </c>
      <c r="E368" s="131" t="s">
        <v>4118</v>
      </c>
      <c r="F368" s="131" t="s">
        <v>4133</v>
      </c>
      <c r="G368" s="131" t="s">
        <v>4134</v>
      </c>
      <c r="H368" s="131" t="s">
        <v>4135</v>
      </c>
      <c r="I368" s="131" t="s">
        <v>935</v>
      </c>
      <c r="J368" s="131">
        <v>24</v>
      </c>
      <c r="K368" s="131" t="s">
        <v>62</v>
      </c>
      <c r="L368" s="131" t="s">
        <v>62</v>
      </c>
      <c r="M368" s="131" t="s">
        <v>62</v>
      </c>
      <c r="N368" s="131" t="s">
        <v>62</v>
      </c>
      <c r="O368" s="131" t="s">
        <v>57</v>
      </c>
      <c r="P368" s="131" t="s">
        <v>57</v>
      </c>
      <c r="Q368" s="131" t="s">
        <v>57</v>
      </c>
      <c r="R368" s="131" t="s">
        <v>57</v>
      </c>
      <c r="S368" s="131" t="s">
        <v>62</v>
      </c>
      <c r="T368" s="131" t="s">
        <v>57</v>
      </c>
      <c r="U368" s="131" t="s">
        <v>56</v>
      </c>
      <c r="V368" s="131" t="s">
        <v>4136</v>
      </c>
      <c r="W368" s="131" t="s">
        <v>62</v>
      </c>
      <c r="X368" s="131" t="s">
        <v>57</v>
      </c>
      <c r="Y368" s="131" t="s">
        <v>2385</v>
      </c>
      <c r="Z368" s="131" t="s">
        <v>4137</v>
      </c>
      <c r="AA368" s="131" t="s">
        <v>57</v>
      </c>
      <c r="AB368" s="131" t="s">
        <v>62</v>
      </c>
      <c r="AC368" s="131" t="s">
        <v>57</v>
      </c>
      <c r="AD368" s="131" t="s">
        <v>2385</v>
      </c>
      <c r="AE368" s="131" t="s">
        <v>57</v>
      </c>
      <c r="AG368" s="131" t="s">
        <v>56</v>
      </c>
      <c r="AH368" s="131">
        <v>9</v>
      </c>
      <c r="AI368" s="131" t="s">
        <v>62</v>
      </c>
      <c r="AJ368" s="131" t="s">
        <v>2385</v>
      </c>
      <c r="AK368" s="131" t="s">
        <v>62</v>
      </c>
      <c r="AL368" s="131" t="s">
        <v>57</v>
      </c>
      <c r="AM368" s="131" t="s">
        <v>57</v>
      </c>
      <c r="AN368" s="131" t="s">
        <v>57</v>
      </c>
      <c r="AO368" s="131" t="s">
        <v>57</v>
      </c>
      <c r="AP368" s="131" t="s">
        <v>4138</v>
      </c>
      <c r="AQ368" s="131" t="s">
        <v>57</v>
      </c>
      <c r="AR368" s="131" t="s">
        <v>57</v>
      </c>
      <c r="AS368" s="131">
        <v>9</v>
      </c>
      <c r="AT368" s="131">
        <v>0</v>
      </c>
      <c r="AU368" s="131" t="s">
        <v>62</v>
      </c>
      <c r="AV368" s="159"/>
      <c r="AW368" s="159"/>
      <c r="AX368" s="159"/>
    </row>
    <row r="369" spans="1:50">
      <c r="A369" s="131">
        <v>368</v>
      </c>
      <c r="B369" s="131" t="s">
        <v>2611</v>
      </c>
      <c r="C369" s="131" t="s">
        <v>4434</v>
      </c>
      <c r="D369" s="131">
        <v>2022</v>
      </c>
      <c r="E369" s="131" t="s">
        <v>4118</v>
      </c>
      <c r="F369" s="131" t="s">
        <v>4139</v>
      </c>
      <c r="G369" s="131" t="s">
        <v>4140</v>
      </c>
      <c r="H369" s="131" t="s">
        <v>4141</v>
      </c>
      <c r="I369" s="131" t="s">
        <v>935</v>
      </c>
      <c r="J369" s="131">
        <v>14</v>
      </c>
      <c r="K369" s="131" t="s">
        <v>62</v>
      </c>
      <c r="L369" s="131" t="s">
        <v>62</v>
      </c>
      <c r="M369" s="131" t="s">
        <v>62</v>
      </c>
      <c r="N369" s="131" t="s">
        <v>62</v>
      </c>
      <c r="O369" s="131" t="s">
        <v>57</v>
      </c>
      <c r="P369" s="131" t="s">
        <v>57</v>
      </c>
      <c r="Q369" s="131" t="s">
        <v>57</v>
      </c>
      <c r="R369" s="131" t="s">
        <v>57</v>
      </c>
      <c r="S369" s="131" t="s">
        <v>56</v>
      </c>
      <c r="T369" s="131" t="s">
        <v>4142</v>
      </c>
      <c r="U369" s="131" t="s">
        <v>56</v>
      </c>
      <c r="V369" s="131" t="s">
        <v>4143</v>
      </c>
      <c r="W369" s="131" t="s">
        <v>62</v>
      </c>
      <c r="X369" s="131" t="s">
        <v>57</v>
      </c>
      <c r="Y369" s="131" t="s">
        <v>2385</v>
      </c>
      <c r="Z369" s="131" t="s">
        <v>4144</v>
      </c>
      <c r="AA369" s="131" t="s">
        <v>56</v>
      </c>
      <c r="AB369" s="131" t="s">
        <v>56</v>
      </c>
      <c r="AC369" s="131" t="s">
        <v>56</v>
      </c>
      <c r="AD369" s="131" t="s">
        <v>2373</v>
      </c>
      <c r="AE369" s="131" t="s">
        <v>1738</v>
      </c>
      <c r="AG369" s="131" t="s">
        <v>56</v>
      </c>
      <c r="AH369" s="131">
        <v>27</v>
      </c>
      <c r="AI369" s="131" t="s">
        <v>56</v>
      </c>
      <c r="AJ369" s="131" t="s">
        <v>174</v>
      </c>
      <c r="AK369" s="131" t="s">
        <v>62</v>
      </c>
      <c r="AL369" s="131" t="s">
        <v>57</v>
      </c>
      <c r="AM369" s="162" t="s">
        <v>57</v>
      </c>
      <c r="AN369" s="162" t="s">
        <v>57</v>
      </c>
      <c r="AO369" s="162" t="s">
        <v>57</v>
      </c>
      <c r="AP369" s="162" t="s">
        <v>3611</v>
      </c>
      <c r="AQ369" s="131" t="s">
        <v>57</v>
      </c>
      <c r="AR369" s="131" t="s">
        <v>57</v>
      </c>
      <c r="AS369" s="131">
        <v>27</v>
      </c>
      <c r="AT369" s="131">
        <v>0</v>
      </c>
      <c r="AU369" s="131" t="str">
        <f>IF(AB369="Yes", "No", "")</f>
        <v>No</v>
      </c>
      <c r="AV369" s="159"/>
      <c r="AW369" s="159"/>
      <c r="AX369" s="159"/>
    </row>
    <row r="370" spans="1:50">
      <c r="A370" s="131">
        <v>369</v>
      </c>
      <c r="B370" s="131" t="s">
        <v>2611</v>
      </c>
      <c r="C370" s="131" t="s">
        <v>4434</v>
      </c>
      <c r="D370" s="131">
        <v>2022</v>
      </c>
      <c r="E370" s="131" t="s">
        <v>4118</v>
      </c>
      <c r="F370" s="131" t="s">
        <v>243</v>
      </c>
      <c r="G370" s="131" t="s">
        <v>4145</v>
      </c>
      <c r="H370" s="131" t="s">
        <v>4146</v>
      </c>
      <c r="I370" s="131" t="s">
        <v>929</v>
      </c>
      <c r="J370" s="131">
        <v>4</v>
      </c>
      <c r="K370" s="131" t="s">
        <v>62</v>
      </c>
      <c r="L370" s="131" t="s">
        <v>62</v>
      </c>
      <c r="M370" s="131" t="s">
        <v>2385</v>
      </c>
      <c r="N370" s="131" t="s">
        <v>2385</v>
      </c>
      <c r="O370" s="131" t="s">
        <v>57</v>
      </c>
      <c r="P370" s="131" t="s">
        <v>57</v>
      </c>
      <c r="Q370" s="131" t="s">
        <v>57</v>
      </c>
      <c r="R370" s="131" t="s">
        <v>57</v>
      </c>
      <c r="S370" s="131" t="s">
        <v>2385</v>
      </c>
      <c r="T370" s="131" t="s">
        <v>57</v>
      </c>
      <c r="U370" s="131" t="s">
        <v>62</v>
      </c>
      <c r="V370" s="131" t="s">
        <v>57</v>
      </c>
      <c r="W370" s="131" t="s">
        <v>62</v>
      </c>
      <c r="X370" s="131" t="s">
        <v>57</v>
      </c>
      <c r="Y370" s="131" t="s">
        <v>2385</v>
      </c>
      <c r="Z370" s="131" t="s">
        <v>1786</v>
      </c>
      <c r="AA370" s="131" t="s">
        <v>57</v>
      </c>
      <c r="AB370" s="131" t="s">
        <v>2385</v>
      </c>
      <c r="AC370" s="131" t="s">
        <v>57</v>
      </c>
      <c r="AD370" s="131" t="s">
        <v>2385</v>
      </c>
      <c r="AE370" s="131" t="s">
        <v>57</v>
      </c>
      <c r="AG370" s="131" t="s">
        <v>57</v>
      </c>
      <c r="AH370" s="131" t="s">
        <v>57</v>
      </c>
      <c r="AI370" s="131" t="s">
        <v>2385</v>
      </c>
      <c r="AJ370" s="131" t="s">
        <v>2385</v>
      </c>
      <c r="AK370" s="131" t="s">
        <v>62</v>
      </c>
      <c r="AL370" s="131" t="s">
        <v>57</v>
      </c>
      <c r="AM370" s="162" t="s">
        <v>57</v>
      </c>
      <c r="AN370" s="162" t="s">
        <v>57</v>
      </c>
      <c r="AO370" s="162" t="s">
        <v>57</v>
      </c>
      <c r="AP370" s="162" t="s">
        <v>530</v>
      </c>
      <c r="AQ370" s="131" t="s">
        <v>57</v>
      </c>
      <c r="AR370" s="131" t="s">
        <v>57</v>
      </c>
      <c r="AS370" s="131" t="s">
        <v>57</v>
      </c>
      <c r="AT370" s="131" t="s">
        <v>57</v>
      </c>
      <c r="AV370" s="159"/>
      <c r="AW370" s="159"/>
      <c r="AX370" s="159"/>
    </row>
    <row r="371" spans="1:50">
      <c r="A371" s="131">
        <v>370</v>
      </c>
      <c r="B371" s="131" t="s">
        <v>2611</v>
      </c>
      <c r="C371" s="131" t="s">
        <v>4434</v>
      </c>
      <c r="D371" s="131">
        <v>2022</v>
      </c>
      <c r="E371" s="131" t="s">
        <v>4118</v>
      </c>
      <c r="F371" s="131" t="s">
        <v>4147</v>
      </c>
      <c r="G371" s="131" t="s">
        <v>4148</v>
      </c>
      <c r="H371" s="131" t="s">
        <v>4149</v>
      </c>
      <c r="I371" s="131" t="s">
        <v>935</v>
      </c>
      <c r="J371" s="131">
        <v>23</v>
      </c>
      <c r="K371" s="131" t="s">
        <v>62</v>
      </c>
      <c r="L371" s="131" t="s">
        <v>62</v>
      </c>
      <c r="M371" s="131" t="s">
        <v>62</v>
      </c>
      <c r="N371" s="131" t="s">
        <v>62</v>
      </c>
      <c r="O371" s="131" t="s">
        <v>57</v>
      </c>
      <c r="P371" s="131" t="s">
        <v>57</v>
      </c>
      <c r="Q371" s="131" t="s">
        <v>57</v>
      </c>
      <c r="R371" s="131" t="s">
        <v>57</v>
      </c>
      <c r="S371" s="131" t="s">
        <v>56</v>
      </c>
      <c r="T371" s="131" t="s">
        <v>4150</v>
      </c>
      <c r="U371" s="131" t="s">
        <v>56</v>
      </c>
      <c r="V371" s="131" t="s">
        <v>4151</v>
      </c>
      <c r="W371" s="131" t="s">
        <v>56</v>
      </c>
      <c r="X371" s="131" t="s">
        <v>4152</v>
      </c>
      <c r="Y371" s="131" t="s">
        <v>56</v>
      </c>
      <c r="Z371" s="131" t="s">
        <v>4153</v>
      </c>
      <c r="AA371" s="131" t="s">
        <v>56</v>
      </c>
      <c r="AB371" s="131" t="s">
        <v>56</v>
      </c>
      <c r="AC371" s="131" t="s">
        <v>56</v>
      </c>
      <c r="AD371" s="131" t="s">
        <v>984</v>
      </c>
      <c r="AE371" s="131" t="s">
        <v>57</v>
      </c>
      <c r="AG371" s="131" t="s">
        <v>56</v>
      </c>
      <c r="AH371" s="131">
        <v>109</v>
      </c>
      <c r="AI371" s="131" t="s">
        <v>62</v>
      </c>
      <c r="AJ371" s="131" t="s">
        <v>2385</v>
      </c>
      <c r="AK371" s="131" t="s">
        <v>62</v>
      </c>
      <c r="AL371" s="131" t="s">
        <v>57</v>
      </c>
      <c r="AM371" s="162" t="s">
        <v>57</v>
      </c>
      <c r="AN371" s="162" t="s">
        <v>57</v>
      </c>
      <c r="AO371" s="162" t="s">
        <v>57</v>
      </c>
      <c r="AP371" s="162" t="s">
        <v>4138</v>
      </c>
      <c r="AQ371" s="131" t="s">
        <v>57</v>
      </c>
      <c r="AR371" s="131" t="s">
        <v>57</v>
      </c>
      <c r="AS371" s="131">
        <v>59</v>
      </c>
      <c r="AT371" s="131">
        <v>50</v>
      </c>
      <c r="AU371" s="131" t="str">
        <f>IF(AB371="Yes", "No", "")</f>
        <v>No</v>
      </c>
      <c r="AV371" s="159"/>
      <c r="AW371" s="159"/>
      <c r="AX371" s="159"/>
    </row>
    <row r="372" spans="1:50">
      <c r="A372" s="131">
        <v>371</v>
      </c>
      <c r="B372" s="131" t="s">
        <v>2611</v>
      </c>
      <c r="C372" s="131" t="s">
        <v>4434</v>
      </c>
      <c r="D372" s="131">
        <v>2022</v>
      </c>
      <c r="E372" s="131" t="s">
        <v>4118</v>
      </c>
      <c r="F372" s="131" t="s">
        <v>4154</v>
      </c>
      <c r="G372" s="131" t="s">
        <v>4155</v>
      </c>
      <c r="H372" s="131" t="s">
        <v>4156</v>
      </c>
      <c r="I372" s="131" t="s">
        <v>929</v>
      </c>
      <c r="J372" s="131">
        <v>14</v>
      </c>
      <c r="K372" s="131" t="s">
        <v>56</v>
      </c>
      <c r="L372" s="131" t="s">
        <v>56</v>
      </c>
      <c r="M372" s="131" t="s">
        <v>2385</v>
      </c>
      <c r="N372" s="131" t="s">
        <v>2385</v>
      </c>
      <c r="O372" s="131" t="s">
        <v>57</v>
      </c>
      <c r="P372" s="131" t="s">
        <v>57</v>
      </c>
      <c r="Q372" s="131" t="s">
        <v>57</v>
      </c>
      <c r="R372" s="131" t="s">
        <v>57</v>
      </c>
      <c r="S372" s="131" t="s">
        <v>2385</v>
      </c>
      <c r="T372" s="131" t="s">
        <v>57</v>
      </c>
      <c r="U372" s="131" t="s">
        <v>56</v>
      </c>
      <c r="V372" s="131" t="s">
        <v>4157</v>
      </c>
      <c r="W372" s="131" t="s">
        <v>56</v>
      </c>
      <c r="X372" s="131" t="s">
        <v>4158</v>
      </c>
      <c r="Y372" s="131" t="s">
        <v>56</v>
      </c>
      <c r="Z372" s="131" t="s">
        <v>4159</v>
      </c>
      <c r="AA372" s="131" t="s">
        <v>57</v>
      </c>
      <c r="AB372" s="131" t="s">
        <v>2385</v>
      </c>
      <c r="AC372" s="131" t="s">
        <v>57</v>
      </c>
      <c r="AD372" s="131" t="s">
        <v>2385</v>
      </c>
      <c r="AE372" s="131" t="s">
        <v>57</v>
      </c>
      <c r="AG372" s="131" t="s">
        <v>57</v>
      </c>
      <c r="AH372" s="131" t="s">
        <v>57</v>
      </c>
      <c r="AI372" s="131" t="s">
        <v>2385</v>
      </c>
      <c r="AJ372" s="131" t="s">
        <v>2385</v>
      </c>
      <c r="AK372" s="131" t="s">
        <v>62</v>
      </c>
      <c r="AL372" s="131" t="s">
        <v>57</v>
      </c>
      <c r="AM372" s="162" t="s">
        <v>57</v>
      </c>
      <c r="AN372" s="162" t="s">
        <v>57</v>
      </c>
      <c r="AO372" s="162" t="s">
        <v>57</v>
      </c>
      <c r="AP372" s="164">
        <v>44510</v>
      </c>
      <c r="AQ372" s="131" t="s">
        <v>57</v>
      </c>
      <c r="AR372" s="131" t="s">
        <v>57</v>
      </c>
      <c r="AS372" s="131" t="s">
        <v>57</v>
      </c>
      <c r="AT372" s="131" t="s">
        <v>57</v>
      </c>
      <c r="AV372" s="159"/>
      <c r="AW372" s="159"/>
      <c r="AX372" s="159"/>
    </row>
    <row r="373" spans="1:50">
      <c r="A373" s="131">
        <v>372</v>
      </c>
      <c r="B373" s="131" t="s">
        <v>2611</v>
      </c>
      <c r="C373" s="131" t="s">
        <v>4434</v>
      </c>
      <c r="D373" s="131">
        <v>2022</v>
      </c>
      <c r="E373" s="131" t="s">
        <v>4118</v>
      </c>
      <c r="F373" s="131" t="s">
        <v>4160</v>
      </c>
      <c r="G373" s="131" t="s">
        <v>4161</v>
      </c>
      <c r="H373" s="131" t="s">
        <v>4162</v>
      </c>
      <c r="I373" s="131" t="s">
        <v>929</v>
      </c>
      <c r="J373" s="131">
        <v>14</v>
      </c>
      <c r="K373" s="131" t="s">
        <v>62</v>
      </c>
      <c r="L373" s="131" t="s">
        <v>62</v>
      </c>
      <c r="M373" s="131" t="s">
        <v>2385</v>
      </c>
      <c r="N373" s="131" t="s">
        <v>2385</v>
      </c>
      <c r="O373" s="131" t="s">
        <v>57</v>
      </c>
      <c r="P373" s="131" t="s">
        <v>57</v>
      </c>
      <c r="Q373" s="131" t="s">
        <v>57</v>
      </c>
      <c r="R373" s="131" t="s">
        <v>57</v>
      </c>
      <c r="S373" s="131" t="s">
        <v>2385</v>
      </c>
      <c r="T373" s="131" t="s">
        <v>57</v>
      </c>
      <c r="U373" s="131" t="s">
        <v>62</v>
      </c>
      <c r="V373" s="131" t="s">
        <v>57</v>
      </c>
      <c r="W373" s="131" t="s">
        <v>56</v>
      </c>
      <c r="X373" s="131" t="s">
        <v>4163</v>
      </c>
      <c r="Y373" s="131" t="s">
        <v>56</v>
      </c>
      <c r="Z373" s="131" t="s">
        <v>4164</v>
      </c>
      <c r="AA373" s="131" t="s">
        <v>57</v>
      </c>
      <c r="AB373" s="131" t="s">
        <v>2385</v>
      </c>
      <c r="AC373" s="131" t="s">
        <v>57</v>
      </c>
      <c r="AD373" s="131" t="s">
        <v>2385</v>
      </c>
      <c r="AE373" s="131" t="s">
        <v>57</v>
      </c>
      <c r="AG373" s="131" t="s">
        <v>57</v>
      </c>
      <c r="AH373" s="131" t="s">
        <v>57</v>
      </c>
      <c r="AI373" s="131" t="s">
        <v>2385</v>
      </c>
      <c r="AJ373" s="131" t="s">
        <v>2385</v>
      </c>
      <c r="AK373" s="131" t="s">
        <v>62</v>
      </c>
      <c r="AL373" s="131" t="s">
        <v>57</v>
      </c>
      <c r="AM373" s="162" t="s">
        <v>57</v>
      </c>
      <c r="AN373" s="162" t="s">
        <v>57</v>
      </c>
      <c r="AO373" s="162" t="s">
        <v>57</v>
      </c>
      <c r="AP373" s="162" t="s">
        <v>4165</v>
      </c>
      <c r="AQ373" s="131" t="s">
        <v>57</v>
      </c>
      <c r="AR373" s="131" t="s">
        <v>57</v>
      </c>
      <c r="AS373" s="131" t="s">
        <v>57</v>
      </c>
      <c r="AT373" s="131" t="s">
        <v>57</v>
      </c>
      <c r="AV373" s="51"/>
      <c r="AW373" s="51"/>
      <c r="AX373" s="51"/>
    </row>
    <row r="374" spans="1:50">
      <c r="A374" s="131">
        <v>373</v>
      </c>
      <c r="B374" s="131" t="s">
        <v>2611</v>
      </c>
      <c r="C374" s="131" t="s">
        <v>4434</v>
      </c>
      <c r="D374" s="131">
        <v>2022</v>
      </c>
      <c r="E374" s="131" t="s">
        <v>4118</v>
      </c>
      <c r="F374" s="131" t="s">
        <v>4166</v>
      </c>
      <c r="G374" s="131" t="s">
        <v>4167</v>
      </c>
      <c r="H374" s="131" t="s">
        <v>4168</v>
      </c>
      <c r="I374" s="131" t="s">
        <v>935</v>
      </c>
      <c r="J374" s="131">
        <v>13</v>
      </c>
      <c r="K374" s="131" t="s">
        <v>62</v>
      </c>
      <c r="L374" s="131" t="s">
        <v>62</v>
      </c>
      <c r="M374" s="131" t="s">
        <v>62</v>
      </c>
      <c r="N374" s="131" t="s">
        <v>62</v>
      </c>
      <c r="O374" s="131" t="s">
        <v>57</v>
      </c>
      <c r="P374" s="131" t="s">
        <v>57</v>
      </c>
      <c r="Q374" s="131" t="s">
        <v>57</v>
      </c>
      <c r="R374" s="131" t="s">
        <v>57</v>
      </c>
      <c r="S374" s="131" t="s">
        <v>56</v>
      </c>
      <c r="T374" s="131" t="s">
        <v>4169</v>
      </c>
      <c r="U374" s="131" t="s">
        <v>62</v>
      </c>
      <c r="V374" s="131" t="s">
        <v>57</v>
      </c>
      <c r="W374" s="131" t="s">
        <v>56</v>
      </c>
      <c r="X374" s="131" t="s">
        <v>4170</v>
      </c>
      <c r="Y374" s="131" t="s">
        <v>56</v>
      </c>
      <c r="Z374" s="131" t="s">
        <v>4171</v>
      </c>
      <c r="AA374" s="131" t="s">
        <v>56</v>
      </c>
      <c r="AB374" s="131" t="s">
        <v>56</v>
      </c>
      <c r="AC374" s="131" t="s">
        <v>56</v>
      </c>
      <c r="AD374" s="131" t="s">
        <v>2373</v>
      </c>
      <c r="AE374" s="131" t="s">
        <v>1738</v>
      </c>
      <c r="AG374" s="131" t="s">
        <v>56</v>
      </c>
      <c r="AH374" s="131">
        <v>497</v>
      </c>
      <c r="AI374" s="131" t="s">
        <v>56</v>
      </c>
      <c r="AJ374" s="131" t="s">
        <v>174</v>
      </c>
      <c r="AK374" s="131" t="s">
        <v>62</v>
      </c>
      <c r="AL374" s="131" t="s">
        <v>57</v>
      </c>
      <c r="AM374" s="162" t="s">
        <v>57</v>
      </c>
      <c r="AN374" s="162" t="s">
        <v>57</v>
      </c>
      <c r="AO374" s="162" t="s">
        <v>57</v>
      </c>
      <c r="AP374" s="164">
        <v>44511</v>
      </c>
      <c r="AQ374" s="131" t="s">
        <v>57</v>
      </c>
      <c r="AR374" s="131" t="s">
        <v>57</v>
      </c>
      <c r="AS374" s="131">
        <v>255</v>
      </c>
      <c r="AT374" s="131">
        <v>126</v>
      </c>
      <c r="AU374" s="131" t="str">
        <f>IF(AB374="Yes", "No", "")</f>
        <v>No</v>
      </c>
      <c r="AV374" s="51"/>
      <c r="AW374" s="51"/>
      <c r="AX374" s="51"/>
    </row>
    <row r="375" spans="1:50">
      <c r="A375" s="131">
        <v>374</v>
      </c>
      <c r="B375" s="131" t="s">
        <v>2611</v>
      </c>
      <c r="C375" s="131" t="s">
        <v>4434</v>
      </c>
      <c r="D375" s="131">
        <v>2022</v>
      </c>
      <c r="E375" s="131" t="s">
        <v>4118</v>
      </c>
      <c r="F375" s="131" t="s">
        <v>4172</v>
      </c>
      <c r="G375" s="131" t="s">
        <v>4173</v>
      </c>
      <c r="H375" s="131" t="s">
        <v>4174</v>
      </c>
      <c r="I375" s="131" t="s">
        <v>935</v>
      </c>
      <c r="J375" s="131">
        <v>7</v>
      </c>
      <c r="K375" s="131" t="s">
        <v>62</v>
      </c>
      <c r="L375" s="131" t="s">
        <v>62</v>
      </c>
      <c r="M375" s="131" t="s">
        <v>62</v>
      </c>
      <c r="N375" s="131" t="s">
        <v>62</v>
      </c>
      <c r="O375" s="131" t="s">
        <v>57</v>
      </c>
      <c r="P375" s="131" t="s">
        <v>57</v>
      </c>
      <c r="Q375" s="131" t="s">
        <v>57</v>
      </c>
      <c r="R375" s="131" t="s">
        <v>57</v>
      </c>
      <c r="S375" s="131" t="s">
        <v>56</v>
      </c>
      <c r="T375" s="131" t="s">
        <v>4175</v>
      </c>
      <c r="U375" s="131" t="s">
        <v>62</v>
      </c>
      <c r="V375" s="131" t="s">
        <v>57</v>
      </c>
      <c r="W375" s="131" t="s">
        <v>62</v>
      </c>
      <c r="X375" s="131" t="s">
        <v>57</v>
      </c>
      <c r="Y375" s="131" t="s">
        <v>2385</v>
      </c>
      <c r="Z375" s="131" t="s">
        <v>4176</v>
      </c>
      <c r="AA375" s="131" t="s">
        <v>56</v>
      </c>
      <c r="AB375" s="131" t="s">
        <v>56</v>
      </c>
      <c r="AC375" s="131" t="s">
        <v>3227</v>
      </c>
      <c r="AD375" s="131" t="s">
        <v>2373</v>
      </c>
      <c r="AE375" s="131" t="s">
        <v>1738</v>
      </c>
      <c r="AG375" s="131" t="s">
        <v>56</v>
      </c>
      <c r="AH375" s="131">
        <v>177</v>
      </c>
      <c r="AI375" s="131" t="s">
        <v>62</v>
      </c>
      <c r="AJ375" s="131" t="s">
        <v>2385</v>
      </c>
      <c r="AK375" s="131" t="s">
        <v>62</v>
      </c>
      <c r="AL375" s="131" t="s">
        <v>57</v>
      </c>
      <c r="AM375" s="162" t="s">
        <v>57</v>
      </c>
      <c r="AN375" s="162" t="s">
        <v>57</v>
      </c>
      <c r="AO375" s="162" t="s">
        <v>57</v>
      </c>
      <c r="AP375" s="162" t="s">
        <v>1595</v>
      </c>
      <c r="AQ375" s="131" t="s">
        <v>57</v>
      </c>
      <c r="AR375" s="131" t="s">
        <v>57</v>
      </c>
      <c r="AS375" s="131">
        <v>177</v>
      </c>
      <c r="AT375" s="131">
        <v>0</v>
      </c>
      <c r="AU375" s="131" t="str">
        <f>IF(AB375="Yes", "No", "")</f>
        <v>No</v>
      </c>
      <c r="AV375" s="51"/>
      <c r="AW375" s="51"/>
      <c r="AX375" s="51"/>
    </row>
    <row r="376" spans="1:50">
      <c r="A376" s="131">
        <v>375</v>
      </c>
      <c r="B376" s="131" t="s">
        <v>2611</v>
      </c>
      <c r="C376" s="131" t="s">
        <v>4434</v>
      </c>
      <c r="D376" s="131">
        <v>2022</v>
      </c>
      <c r="E376" s="131" t="s">
        <v>4118</v>
      </c>
      <c r="F376" s="131" t="s">
        <v>4177</v>
      </c>
      <c r="G376" s="131" t="s">
        <v>4178</v>
      </c>
      <c r="H376" s="131" t="s">
        <v>4179</v>
      </c>
      <c r="I376" s="131" t="s">
        <v>935</v>
      </c>
      <c r="J376" s="131">
        <v>4</v>
      </c>
      <c r="K376" s="131" t="s">
        <v>62</v>
      </c>
      <c r="L376" s="131" t="s">
        <v>62</v>
      </c>
      <c r="M376" s="131" t="s">
        <v>62</v>
      </c>
      <c r="N376" s="131" t="s">
        <v>62</v>
      </c>
      <c r="O376" s="131" t="s">
        <v>57</v>
      </c>
      <c r="P376" s="131" t="s">
        <v>57</v>
      </c>
      <c r="Q376" s="131" t="s">
        <v>57</v>
      </c>
      <c r="R376" s="131" t="s">
        <v>57</v>
      </c>
      <c r="S376" s="131" t="s">
        <v>56</v>
      </c>
      <c r="T376" s="131" t="s">
        <v>4180</v>
      </c>
      <c r="U376" s="131" t="s">
        <v>62</v>
      </c>
      <c r="V376" s="131" t="s">
        <v>57</v>
      </c>
      <c r="W376" s="131" t="s">
        <v>56</v>
      </c>
      <c r="X376" s="131" t="s">
        <v>4181</v>
      </c>
      <c r="Y376" s="131" t="s">
        <v>56</v>
      </c>
      <c r="Z376" s="131" t="s">
        <v>4182</v>
      </c>
      <c r="AA376" s="131" t="s">
        <v>3227</v>
      </c>
      <c r="AB376" s="131" t="s">
        <v>62</v>
      </c>
      <c r="AC376" s="131" t="s">
        <v>57</v>
      </c>
      <c r="AD376" s="131" t="s">
        <v>2385</v>
      </c>
      <c r="AE376" s="131" t="s">
        <v>57</v>
      </c>
      <c r="AG376" s="131" t="s">
        <v>56</v>
      </c>
      <c r="AH376" s="131">
        <v>13</v>
      </c>
      <c r="AI376" s="131" t="s">
        <v>62</v>
      </c>
      <c r="AJ376" s="131" t="s">
        <v>2385</v>
      </c>
      <c r="AK376" s="131" t="s">
        <v>62</v>
      </c>
      <c r="AL376" s="131" t="s">
        <v>57</v>
      </c>
      <c r="AM376" s="162" t="s">
        <v>57</v>
      </c>
      <c r="AN376" s="162" t="s">
        <v>57</v>
      </c>
      <c r="AO376" s="162" t="s">
        <v>57</v>
      </c>
      <c r="AP376" s="162" t="s">
        <v>538</v>
      </c>
      <c r="AQ376" s="131" t="s">
        <v>57</v>
      </c>
      <c r="AR376" s="131" t="s">
        <v>57</v>
      </c>
      <c r="AS376" s="131">
        <v>4</v>
      </c>
      <c r="AT376" s="131">
        <v>9</v>
      </c>
      <c r="AU376" s="131" t="s">
        <v>62</v>
      </c>
      <c r="AV376" s="51"/>
      <c r="AW376" s="51"/>
      <c r="AX376" s="51"/>
    </row>
    <row r="377" spans="1:50">
      <c r="A377" s="131">
        <v>376</v>
      </c>
      <c r="B377" s="131" t="s">
        <v>2611</v>
      </c>
      <c r="C377" s="131" t="s">
        <v>4434</v>
      </c>
      <c r="D377" s="131">
        <v>2022</v>
      </c>
      <c r="E377" s="131" t="s">
        <v>4118</v>
      </c>
      <c r="F377" s="131" t="s">
        <v>599</v>
      </c>
      <c r="G377" s="131" t="s">
        <v>4183</v>
      </c>
      <c r="H377" s="131" t="s">
        <v>4184</v>
      </c>
      <c r="I377" s="131" t="s">
        <v>935</v>
      </c>
      <c r="J377" s="131">
        <v>18</v>
      </c>
      <c r="K377" s="131" t="s">
        <v>62</v>
      </c>
      <c r="L377" s="131" t="s">
        <v>62</v>
      </c>
      <c r="M377" s="131" t="s">
        <v>62</v>
      </c>
      <c r="N377" s="131" t="s">
        <v>62</v>
      </c>
      <c r="O377" s="131" t="s">
        <v>57</v>
      </c>
      <c r="P377" s="131" t="s">
        <v>57</v>
      </c>
      <c r="Q377" s="131" t="s">
        <v>57</v>
      </c>
      <c r="R377" s="131" t="s">
        <v>57</v>
      </c>
      <c r="S377" s="131" t="s">
        <v>56</v>
      </c>
      <c r="T377" s="131" t="s">
        <v>4185</v>
      </c>
      <c r="U377" s="131" t="s">
        <v>62</v>
      </c>
      <c r="V377" s="131" t="s">
        <v>57</v>
      </c>
      <c r="W377" s="131" t="s">
        <v>56</v>
      </c>
      <c r="X377" s="131" t="s">
        <v>4186</v>
      </c>
      <c r="Y377" s="131" t="s">
        <v>56</v>
      </c>
      <c r="Z377" s="131" t="s">
        <v>4187</v>
      </c>
      <c r="AA377" s="131" t="s">
        <v>56</v>
      </c>
      <c r="AB377" s="131" t="s">
        <v>56</v>
      </c>
      <c r="AC377" s="131" t="s">
        <v>56</v>
      </c>
      <c r="AD377" s="131" t="s">
        <v>2373</v>
      </c>
      <c r="AE377" s="131" t="s">
        <v>1738</v>
      </c>
      <c r="AG377" s="131" t="s">
        <v>56</v>
      </c>
      <c r="AH377" s="131">
        <v>50</v>
      </c>
      <c r="AI377" s="131" t="s">
        <v>62</v>
      </c>
      <c r="AJ377" s="131" t="s">
        <v>2385</v>
      </c>
      <c r="AK377" s="131" t="s">
        <v>62</v>
      </c>
      <c r="AL377" s="131" t="s">
        <v>57</v>
      </c>
      <c r="AM377" s="162" t="s">
        <v>57</v>
      </c>
      <c r="AN377" s="162" t="s">
        <v>57</v>
      </c>
      <c r="AO377" s="162" t="s">
        <v>57</v>
      </c>
      <c r="AP377" s="162" t="s">
        <v>4165</v>
      </c>
      <c r="AQ377" s="131" t="s">
        <v>57</v>
      </c>
      <c r="AR377" s="131" t="s">
        <v>57</v>
      </c>
      <c r="AS377" s="131">
        <v>45</v>
      </c>
      <c r="AT377" s="131">
        <v>5</v>
      </c>
      <c r="AU377" s="131" t="str">
        <f>IF(AB377="Yes", "No", "")</f>
        <v>No</v>
      </c>
      <c r="AV377" s="51"/>
      <c r="AW377" s="51"/>
      <c r="AX377" s="51"/>
    </row>
    <row r="378" spans="1:50">
      <c r="A378" s="131">
        <v>377</v>
      </c>
      <c r="B378" s="131" t="s">
        <v>2611</v>
      </c>
      <c r="C378" s="131" t="s">
        <v>4434</v>
      </c>
      <c r="D378" s="131">
        <v>2022</v>
      </c>
      <c r="E378" s="131" t="s">
        <v>977</v>
      </c>
      <c r="F378" s="131" t="s">
        <v>4188</v>
      </c>
      <c r="G378" s="131" t="s">
        <v>4189</v>
      </c>
      <c r="H378" s="131" t="s">
        <v>4190</v>
      </c>
      <c r="I378" s="131" t="s">
        <v>935</v>
      </c>
      <c r="J378" s="131">
        <v>14</v>
      </c>
      <c r="K378" s="131" t="s">
        <v>62</v>
      </c>
      <c r="L378" s="131" t="s">
        <v>62</v>
      </c>
      <c r="M378" s="131" t="s">
        <v>62</v>
      </c>
      <c r="N378" s="131" t="s">
        <v>62</v>
      </c>
      <c r="O378" s="131" t="s">
        <v>57</v>
      </c>
      <c r="P378" s="131" t="s">
        <v>57</v>
      </c>
      <c r="Q378" s="131" t="s">
        <v>57</v>
      </c>
      <c r="R378" s="131" t="s">
        <v>57</v>
      </c>
      <c r="S378" s="131" t="s">
        <v>62</v>
      </c>
      <c r="T378" s="131" t="s">
        <v>57</v>
      </c>
      <c r="U378" s="131" t="s">
        <v>62</v>
      </c>
      <c r="V378" s="131" t="s">
        <v>57</v>
      </c>
      <c r="W378" s="131" t="s">
        <v>62</v>
      </c>
      <c r="X378" s="131" t="s">
        <v>57</v>
      </c>
      <c r="Y378" s="131" t="s">
        <v>2385</v>
      </c>
      <c r="Z378" s="131" t="s">
        <v>4191</v>
      </c>
      <c r="AA378" s="131" t="s">
        <v>3227</v>
      </c>
      <c r="AB378" s="131" t="s">
        <v>62</v>
      </c>
      <c r="AC378" s="131" t="s">
        <v>57</v>
      </c>
      <c r="AD378" s="131" t="s">
        <v>2385</v>
      </c>
      <c r="AE378" s="131" t="s">
        <v>57</v>
      </c>
      <c r="AG378" s="131" t="s">
        <v>4192</v>
      </c>
      <c r="AH378" s="131">
        <v>44</v>
      </c>
      <c r="AI378" s="131" t="s">
        <v>62</v>
      </c>
      <c r="AJ378" s="131" t="s">
        <v>2385</v>
      </c>
      <c r="AK378" s="131" t="s">
        <v>62</v>
      </c>
      <c r="AL378" s="131" t="s">
        <v>57</v>
      </c>
      <c r="AM378" s="131" t="s">
        <v>57</v>
      </c>
      <c r="AN378" s="131" t="s">
        <v>57</v>
      </c>
      <c r="AO378" s="131" t="s">
        <v>57</v>
      </c>
      <c r="AP378" s="136">
        <v>44539</v>
      </c>
      <c r="AQ378" s="131" t="s">
        <v>57</v>
      </c>
      <c r="AR378" s="131" t="s">
        <v>57</v>
      </c>
      <c r="AS378" s="131">
        <v>33</v>
      </c>
      <c r="AT378" s="131">
        <v>9</v>
      </c>
      <c r="AU378" s="131" t="s">
        <v>62</v>
      </c>
      <c r="AV378" s="51"/>
      <c r="AW378" s="51"/>
      <c r="AX378" s="51"/>
    </row>
    <row r="379" spans="1:50">
      <c r="A379" s="131">
        <v>378</v>
      </c>
      <c r="B379" s="131" t="s">
        <v>2611</v>
      </c>
      <c r="C379" s="131" t="s">
        <v>4434</v>
      </c>
      <c r="D379" s="131">
        <v>2022</v>
      </c>
      <c r="E379" s="131" t="s">
        <v>977</v>
      </c>
      <c r="F379" s="131" t="s">
        <v>4193</v>
      </c>
      <c r="G379" s="131" t="s">
        <v>4194</v>
      </c>
      <c r="H379" s="131" t="s">
        <v>4195</v>
      </c>
      <c r="I379" s="131" t="s">
        <v>935</v>
      </c>
      <c r="J379" s="131">
        <v>13</v>
      </c>
      <c r="K379" s="131" t="s">
        <v>62</v>
      </c>
      <c r="L379" s="131" t="s">
        <v>62</v>
      </c>
      <c r="M379" s="131" t="s">
        <v>62</v>
      </c>
      <c r="N379" s="131" t="s">
        <v>62</v>
      </c>
      <c r="O379" s="131" t="s">
        <v>57</v>
      </c>
      <c r="P379" s="131" t="s">
        <v>57</v>
      </c>
      <c r="Q379" s="131" t="s">
        <v>57</v>
      </c>
      <c r="R379" s="131" t="s">
        <v>57</v>
      </c>
      <c r="S379" s="131" t="s">
        <v>56</v>
      </c>
      <c r="T379" s="131" t="s">
        <v>4196</v>
      </c>
      <c r="U379" s="131" t="s">
        <v>62</v>
      </c>
      <c r="V379" s="131" t="s">
        <v>57</v>
      </c>
      <c r="W379" s="131" t="s">
        <v>62</v>
      </c>
      <c r="X379" s="131" t="s">
        <v>57</v>
      </c>
      <c r="Y379" s="131" t="s">
        <v>2385</v>
      </c>
      <c r="Z379" s="131" t="s">
        <v>4197</v>
      </c>
      <c r="AA379" s="131" t="s">
        <v>3227</v>
      </c>
      <c r="AB379" s="131" t="s">
        <v>62</v>
      </c>
      <c r="AC379" s="131" t="s">
        <v>57</v>
      </c>
      <c r="AD379" s="131" t="s">
        <v>2385</v>
      </c>
      <c r="AE379" s="131" t="s">
        <v>57</v>
      </c>
      <c r="AG379" s="131" t="s">
        <v>56</v>
      </c>
      <c r="AH379" s="131">
        <v>28</v>
      </c>
      <c r="AI379" s="131" t="s">
        <v>62</v>
      </c>
      <c r="AJ379" s="131" t="s">
        <v>2385</v>
      </c>
      <c r="AK379" s="131" t="s">
        <v>62</v>
      </c>
      <c r="AL379" s="131" t="s">
        <v>57</v>
      </c>
      <c r="AM379" s="162" t="s">
        <v>57</v>
      </c>
      <c r="AN379" s="162" t="s">
        <v>57</v>
      </c>
      <c r="AO379" s="162" t="s">
        <v>57</v>
      </c>
      <c r="AP379" s="162" t="s">
        <v>4198</v>
      </c>
      <c r="AQ379" s="131" t="s">
        <v>57</v>
      </c>
      <c r="AR379" s="131" t="s">
        <v>57</v>
      </c>
      <c r="AS379" s="131">
        <v>19</v>
      </c>
      <c r="AT379" s="131">
        <v>9</v>
      </c>
      <c r="AU379" s="131" t="s">
        <v>62</v>
      </c>
      <c r="AV379" s="51"/>
      <c r="AW379" s="51"/>
      <c r="AX379" s="51"/>
    </row>
    <row r="380" spans="1:50">
      <c r="A380" s="131">
        <v>379</v>
      </c>
      <c r="B380" s="131" t="s">
        <v>2611</v>
      </c>
      <c r="C380" s="131" t="s">
        <v>4434</v>
      </c>
      <c r="D380" s="131">
        <v>2022</v>
      </c>
      <c r="E380" s="131" t="s">
        <v>977</v>
      </c>
      <c r="F380" s="131" t="s">
        <v>4199</v>
      </c>
      <c r="G380" s="131" t="s">
        <v>4200</v>
      </c>
      <c r="H380" s="131" t="s">
        <v>4201</v>
      </c>
      <c r="I380" s="131" t="s">
        <v>935</v>
      </c>
      <c r="J380" s="131">
        <v>3</v>
      </c>
      <c r="K380" s="131" t="s">
        <v>62</v>
      </c>
      <c r="L380" s="131" t="s">
        <v>62</v>
      </c>
      <c r="M380" s="131" t="s">
        <v>62</v>
      </c>
      <c r="N380" s="131" t="s">
        <v>62</v>
      </c>
      <c r="O380" s="131" t="s">
        <v>57</v>
      </c>
      <c r="P380" s="131" t="s">
        <v>57</v>
      </c>
      <c r="Q380" s="131" t="s">
        <v>57</v>
      </c>
      <c r="R380" s="131" t="s">
        <v>57</v>
      </c>
      <c r="S380" s="131" t="s">
        <v>56</v>
      </c>
      <c r="T380" s="131" t="s">
        <v>4202</v>
      </c>
      <c r="U380" s="131" t="s">
        <v>56</v>
      </c>
      <c r="V380" s="131" t="s">
        <v>4203</v>
      </c>
      <c r="W380" s="131" t="s">
        <v>62</v>
      </c>
      <c r="X380" s="131" t="s">
        <v>57</v>
      </c>
      <c r="Y380" s="131" t="s">
        <v>2385</v>
      </c>
      <c r="Z380" s="131" t="s">
        <v>4204</v>
      </c>
      <c r="AA380" s="131" t="s">
        <v>3227</v>
      </c>
      <c r="AB380" s="131" t="s">
        <v>62</v>
      </c>
      <c r="AC380" s="131" t="s">
        <v>57</v>
      </c>
      <c r="AD380" s="131" t="s">
        <v>2385</v>
      </c>
      <c r="AE380" s="131" t="s">
        <v>57</v>
      </c>
      <c r="AG380" s="131" t="s">
        <v>56</v>
      </c>
      <c r="AH380" s="131">
        <v>32</v>
      </c>
      <c r="AI380" s="131" t="s">
        <v>62</v>
      </c>
      <c r="AJ380" s="131" t="s">
        <v>2385</v>
      </c>
      <c r="AK380" s="131" t="s">
        <v>62</v>
      </c>
      <c r="AL380" s="131" t="s">
        <v>57</v>
      </c>
      <c r="AM380" s="162" t="s">
        <v>57</v>
      </c>
      <c r="AN380" s="162" t="s">
        <v>57</v>
      </c>
      <c r="AO380" s="162" t="s">
        <v>57</v>
      </c>
      <c r="AP380" s="162" t="s">
        <v>3791</v>
      </c>
      <c r="AQ380" s="131" t="s">
        <v>57</v>
      </c>
      <c r="AR380" s="131" t="s">
        <v>57</v>
      </c>
      <c r="AS380" s="131">
        <v>11</v>
      </c>
      <c r="AT380" s="131">
        <v>21</v>
      </c>
      <c r="AU380" s="131" t="s">
        <v>62</v>
      </c>
      <c r="AV380" s="51"/>
      <c r="AW380" s="51"/>
      <c r="AX380" s="51"/>
    </row>
    <row r="381" spans="1:50">
      <c r="A381" s="131">
        <v>380</v>
      </c>
      <c r="B381" s="131" t="s">
        <v>2611</v>
      </c>
      <c r="C381" s="131" t="s">
        <v>4434</v>
      </c>
      <c r="D381" s="131">
        <v>2022</v>
      </c>
      <c r="E381" s="131" t="s">
        <v>977</v>
      </c>
      <c r="F381" s="131" t="s">
        <v>4205</v>
      </c>
      <c r="G381" s="131" t="s">
        <v>4206</v>
      </c>
      <c r="H381" s="131" t="s">
        <v>4207</v>
      </c>
      <c r="I381" s="131" t="s">
        <v>935</v>
      </c>
      <c r="J381" s="131">
        <v>14</v>
      </c>
      <c r="K381" s="131" t="s">
        <v>62</v>
      </c>
      <c r="L381" s="131" t="s">
        <v>62</v>
      </c>
      <c r="M381" s="131" t="s">
        <v>62</v>
      </c>
      <c r="N381" s="131" t="s">
        <v>56</v>
      </c>
      <c r="O381" s="131">
        <v>1</v>
      </c>
      <c r="P381" s="131" t="s">
        <v>170</v>
      </c>
      <c r="Q381" s="131" t="s">
        <v>4208</v>
      </c>
      <c r="R381" s="131" t="s">
        <v>4209</v>
      </c>
      <c r="S381" s="131" t="s">
        <v>56</v>
      </c>
      <c r="T381" s="131" t="s">
        <v>4210</v>
      </c>
      <c r="U381" s="131" t="s">
        <v>56</v>
      </c>
      <c r="V381" s="131" t="s">
        <v>4211</v>
      </c>
      <c r="W381" s="131" t="s">
        <v>56</v>
      </c>
      <c r="X381" s="131" t="s">
        <v>4212</v>
      </c>
      <c r="Y381" s="131" t="s">
        <v>62</v>
      </c>
      <c r="Z381" s="131" t="s">
        <v>4213</v>
      </c>
      <c r="AA381" s="131" t="s">
        <v>56</v>
      </c>
      <c r="AB381" s="131" t="s">
        <v>56</v>
      </c>
      <c r="AC381" s="131" t="s">
        <v>56</v>
      </c>
      <c r="AD381" s="131" t="s">
        <v>2373</v>
      </c>
      <c r="AE381" s="131" t="s">
        <v>4214</v>
      </c>
      <c r="AG381" s="131" t="s">
        <v>56</v>
      </c>
      <c r="AH381" s="131">
        <v>604</v>
      </c>
      <c r="AI381" s="131" t="s">
        <v>62</v>
      </c>
      <c r="AJ381" s="131" t="s">
        <v>2385</v>
      </c>
      <c r="AK381" s="131" t="s">
        <v>62</v>
      </c>
      <c r="AL381" s="131" t="s">
        <v>57</v>
      </c>
      <c r="AM381" s="162" t="s">
        <v>57</v>
      </c>
      <c r="AN381" s="162" t="s">
        <v>57</v>
      </c>
      <c r="AO381" s="162" t="s">
        <v>57</v>
      </c>
      <c r="AP381" s="162" t="s">
        <v>4215</v>
      </c>
      <c r="AQ381" s="131" t="s">
        <v>57</v>
      </c>
      <c r="AR381" s="131" t="s">
        <v>57</v>
      </c>
      <c r="AS381" s="131">
        <v>525</v>
      </c>
      <c r="AT381" s="131">
        <v>79</v>
      </c>
      <c r="AU381" s="131" t="str">
        <f>IF(AB381="Yes", "No", "")</f>
        <v>No</v>
      </c>
      <c r="AV381" s="51"/>
      <c r="AW381" s="51"/>
      <c r="AX381" s="51"/>
    </row>
    <row r="382" spans="1:50">
      <c r="A382" s="131">
        <v>381</v>
      </c>
      <c r="B382" s="131" t="s">
        <v>2611</v>
      </c>
      <c r="C382" s="131" t="s">
        <v>4434</v>
      </c>
      <c r="D382" s="131">
        <v>2022</v>
      </c>
      <c r="E382" s="131" t="s">
        <v>977</v>
      </c>
      <c r="F382" s="131" t="s">
        <v>4216</v>
      </c>
      <c r="G382" s="131" t="s">
        <v>4217</v>
      </c>
      <c r="H382" s="131" t="s">
        <v>4218</v>
      </c>
      <c r="I382" s="131" t="s">
        <v>929</v>
      </c>
      <c r="J382" s="131">
        <v>3</v>
      </c>
      <c r="K382" s="131" t="s">
        <v>56</v>
      </c>
      <c r="L382" s="131" t="s">
        <v>62</v>
      </c>
      <c r="M382" s="131" t="s">
        <v>2385</v>
      </c>
      <c r="N382" s="131" t="s">
        <v>2385</v>
      </c>
      <c r="O382" s="131" t="s">
        <v>57</v>
      </c>
      <c r="P382" s="131" t="s">
        <v>57</v>
      </c>
      <c r="Q382" s="131" t="s">
        <v>57</v>
      </c>
      <c r="R382" s="131" t="s">
        <v>57</v>
      </c>
      <c r="S382" s="131" t="s">
        <v>2385</v>
      </c>
      <c r="T382" s="131" t="s">
        <v>57</v>
      </c>
      <c r="U382" s="131" t="s">
        <v>56</v>
      </c>
      <c r="V382" s="131" t="s">
        <v>4219</v>
      </c>
      <c r="W382" s="131" t="s">
        <v>56</v>
      </c>
      <c r="X382" s="131" t="s">
        <v>4220</v>
      </c>
      <c r="Y382" s="131" t="s">
        <v>56</v>
      </c>
      <c r="Z382" s="134" t="s">
        <v>4221</v>
      </c>
      <c r="AA382" s="131" t="s">
        <v>57</v>
      </c>
      <c r="AB382" s="131" t="s">
        <v>2385</v>
      </c>
      <c r="AC382" s="131" t="s">
        <v>57</v>
      </c>
      <c r="AD382" s="131" t="s">
        <v>2385</v>
      </c>
      <c r="AE382" s="131" t="s">
        <v>57</v>
      </c>
      <c r="AG382" s="131" t="s">
        <v>57</v>
      </c>
      <c r="AH382" s="131" t="s">
        <v>57</v>
      </c>
      <c r="AI382" s="131" t="s">
        <v>2385</v>
      </c>
      <c r="AJ382" s="131" t="s">
        <v>2385</v>
      </c>
      <c r="AK382" s="131" t="s">
        <v>62</v>
      </c>
      <c r="AL382" s="131" t="s">
        <v>57</v>
      </c>
      <c r="AM382" s="162" t="s">
        <v>57</v>
      </c>
      <c r="AN382" s="162" t="s">
        <v>57</v>
      </c>
      <c r="AO382" s="162" t="s">
        <v>57</v>
      </c>
      <c r="AP382" s="162" t="s">
        <v>2943</v>
      </c>
      <c r="AQ382" s="131" t="s">
        <v>57</v>
      </c>
      <c r="AR382" s="131" t="s">
        <v>57</v>
      </c>
      <c r="AS382" s="131" t="s">
        <v>57</v>
      </c>
      <c r="AT382" s="131" t="s">
        <v>57</v>
      </c>
      <c r="AV382" s="51"/>
      <c r="AW382" s="51"/>
      <c r="AX382" s="51"/>
    </row>
    <row r="383" spans="1:50">
      <c r="A383" s="131">
        <v>382</v>
      </c>
      <c r="B383" s="131" t="s">
        <v>2611</v>
      </c>
      <c r="C383" s="131" t="s">
        <v>4434</v>
      </c>
      <c r="D383" s="131">
        <v>2022</v>
      </c>
      <c r="E383" s="131" t="s">
        <v>977</v>
      </c>
      <c r="F383" s="131" t="s">
        <v>3681</v>
      </c>
      <c r="G383" s="131" t="s">
        <v>4222</v>
      </c>
      <c r="H383" s="131" t="s">
        <v>4223</v>
      </c>
      <c r="I383" s="131" t="s">
        <v>929</v>
      </c>
      <c r="J383" s="131">
        <v>16</v>
      </c>
      <c r="K383" s="131" t="s">
        <v>56</v>
      </c>
      <c r="L383" s="131" t="s">
        <v>62</v>
      </c>
      <c r="M383" s="131" t="s">
        <v>2385</v>
      </c>
      <c r="N383" s="131" t="s">
        <v>2385</v>
      </c>
      <c r="O383" s="131" t="s">
        <v>57</v>
      </c>
      <c r="P383" s="131" t="s">
        <v>57</v>
      </c>
      <c r="Q383" s="131" t="s">
        <v>57</v>
      </c>
      <c r="R383" s="131" t="s">
        <v>57</v>
      </c>
      <c r="S383" s="131" t="s">
        <v>2385</v>
      </c>
      <c r="T383" s="131" t="s">
        <v>57</v>
      </c>
      <c r="U383" s="131" t="s">
        <v>56</v>
      </c>
      <c r="V383" s="131" t="s">
        <v>4224</v>
      </c>
      <c r="W383" s="131" t="s">
        <v>56</v>
      </c>
      <c r="X383" s="131" t="s">
        <v>4225</v>
      </c>
      <c r="Y383" s="131" t="s">
        <v>56</v>
      </c>
      <c r="Z383" s="131" t="s">
        <v>4226</v>
      </c>
      <c r="AA383" s="131" t="s">
        <v>57</v>
      </c>
      <c r="AB383" s="131" t="s">
        <v>2385</v>
      </c>
      <c r="AC383" s="131" t="s">
        <v>57</v>
      </c>
      <c r="AD383" s="131" t="s">
        <v>2385</v>
      </c>
      <c r="AE383" s="131" t="s">
        <v>57</v>
      </c>
      <c r="AG383" s="131" t="s">
        <v>57</v>
      </c>
      <c r="AH383" s="131" t="s">
        <v>57</v>
      </c>
      <c r="AI383" s="131" t="s">
        <v>2385</v>
      </c>
      <c r="AJ383" s="131" t="s">
        <v>2385</v>
      </c>
      <c r="AK383" s="131" t="s">
        <v>62</v>
      </c>
      <c r="AL383" s="131" t="s">
        <v>57</v>
      </c>
      <c r="AM383" s="162" t="s">
        <v>57</v>
      </c>
      <c r="AN383" s="162" t="s">
        <v>57</v>
      </c>
      <c r="AO383" s="162" t="s">
        <v>57</v>
      </c>
      <c r="AP383" s="162" t="s">
        <v>3373</v>
      </c>
      <c r="AQ383" s="131" t="s">
        <v>57</v>
      </c>
      <c r="AR383" s="131" t="s">
        <v>57</v>
      </c>
      <c r="AS383" s="131" t="s">
        <v>57</v>
      </c>
      <c r="AT383" s="131" t="s">
        <v>57</v>
      </c>
      <c r="AV383" s="51"/>
      <c r="AW383" s="51"/>
      <c r="AX383" s="51"/>
    </row>
    <row r="384" spans="1:50">
      <c r="A384" s="131">
        <v>383</v>
      </c>
      <c r="B384" s="131" t="s">
        <v>2611</v>
      </c>
      <c r="C384" s="131" t="s">
        <v>4434</v>
      </c>
      <c r="D384" s="131">
        <v>2022</v>
      </c>
      <c r="E384" s="131" t="s">
        <v>977</v>
      </c>
      <c r="F384" s="131" t="s">
        <v>4227</v>
      </c>
      <c r="G384" s="131" t="s">
        <v>4228</v>
      </c>
      <c r="H384" s="131" t="s">
        <v>4229</v>
      </c>
      <c r="I384" s="131" t="s">
        <v>935</v>
      </c>
      <c r="J384" s="131">
        <v>14</v>
      </c>
      <c r="K384" s="131" t="s">
        <v>62</v>
      </c>
      <c r="L384" s="131" t="s">
        <v>62</v>
      </c>
      <c r="M384" s="131" t="s">
        <v>62</v>
      </c>
      <c r="N384" s="131" t="s">
        <v>56</v>
      </c>
      <c r="O384" s="131">
        <v>1</v>
      </c>
      <c r="P384" s="131" t="s">
        <v>438</v>
      </c>
      <c r="Q384" s="131" t="s">
        <v>4230</v>
      </c>
      <c r="R384" s="131" t="s">
        <v>4231</v>
      </c>
      <c r="S384" s="131" t="s">
        <v>56</v>
      </c>
      <c r="T384" s="131" t="s">
        <v>4231</v>
      </c>
      <c r="U384" s="131" t="s">
        <v>56</v>
      </c>
      <c r="V384" s="131" t="s">
        <v>4232</v>
      </c>
      <c r="W384" s="131" t="s">
        <v>62</v>
      </c>
      <c r="X384" s="131" t="s">
        <v>57</v>
      </c>
      <c r="Y384" s="131" t="s">
        <v>2385</v>
      </c>
      <c r="Z384" s="131" t="s">
        <v>4233</v>
      </c>
      <c r="AA384" s="131" t="s">
        <v>56</v>
      </c>
      <c r="AB384" s="131" t="s">
        <v>56</v>
      </c>
      <c r="AC384" s="131" t="s">
        <v>56</v>
      </c>
      <c r="AD384" s="131" t="s">
        <v>962</v>
      </c>
      <c r="AE384" s="131" t="s">
        <v>4214</v>
      </c>
      <c r="AG384" s="131" t="s">
        <v>56</v>
      </c>
      <c r="AH384" s="131">
        <v>57</v>
      </c>
      <c r="AI384" s="131" t="s">
        <v>56</v>
      </c>
      <c r="AJ384" s="131" t="s">
        <v>985</v>
      </c>
      <c r="AK384" s="131" t="s">
        <v>62</v>
      </c>
      <c r="AL384" s="131" t="s">
        <v>57</v>
      </c>
      <c r="AM384" s="162" t="s">
        <v>57</v>
      </c>
      <c r="AN384" s="162" t="s">
        <v>57</v>
      </c>
      <c r="AO384" s="162" t="s">
        <v>57</v>
      </c>
      <c r="AP384" s="164">
        <v>44208</v>
      </c>
      <c r="AQ384" s="131" t="s">
        <v>57</v>
      </c>
      <c r="AR384" s="131" t="s">
        <v>57</v>
      </c>
      <c r="AS384" s="131">
        <v>23</v>
      </c>
      <c r="AT384" s="131">
        <v>34</v>
      </c>
      <c r="AU384" s="131" t="str">
        <f>IF(AB384="Yes", "No", "")</f>
        <v>No</v>
      </c>
      <c r="AV384" s="51"/>
      <c r="AW384" s="51"/>
      <c r="AX384" s="51"/>
    </row>
    <row r="385" spans="1:50">
      <c r="A385" s="131">
        <v>384</v>
      </c>
      <c r="B385" s="131" t="s">
        <v>2611</v>
      </c>
      <c r="C385" s="131" t="s">
        <v>4434</v>
      </c>
      <c r="D385" s="131">
        <v>2022</v>
      </c>
      <c r="E385" s="131" t="s">
        <v>977</v>
      </c>
      <c r="F385" s="131" t="s">
        <v>1670</v>
      </c>
      <c r="G385" s="131" t="s">
        <v>4235</v>
      </c>
      <c r="H385" s="131" t="s">
        <v>4236</v>
      </c>
      <c r="I385" s="131" t="s">
        <v>935</v>
      </c>
      <c r="J385" s="131">
        <v>22</v>
      </c>
      <c r="K385" s="131" t="s">
        <v>62</v>
      </c>
      <c r="L385" s="131" t="s">
        <v>62</v>
      </c>
      <c r="M385" s="131" t="s">
        <v>62</v>
      </c>
      <c r="N385" s="131" t="s">
        <v>62</v>
      </c>
      <c r="O385" s="131" t="s">
        <v>57</v>
      </c>
      <c r="P385" s="131" t="s">
        <v>57</v>
      </c>
      <c r="Q385" s="131" t="s">
        <v>57</v>
      </c>
      <c r="R385" s="131" t="s">
        <v>57</v>
      </c>
      <c r="S385" s="131" t="s">
        <v>56</v>
      </c>
      <c r="T385" s="131" t="s">
        <v>4237</v>
      </c>
      <c r="U385" s="131" t="s">
        <v>62</v>
      </c>
      <c r="V385" s="131" t="s">
        <v>57</v>
      </c>
      <c r="W385" s="131" t="s">
        <v>62</v>
      </c>
      <c r="X385" s="131" t="s">
        <v>57</v>
      </c>
      <c r="Y385" s="131" t="s">
        <v>2385</v>
      </c>
      <c r="Z385" s="131" t="s">
        <v>4238</v>
      </c>
      <c r="AA385" s="131" t="s">
        <v>56</v>
      </c>
      <c r="AB385" s="131" t="s">
        <v>56</v>
      </c>
      <c r="AC385" s="131" t="s">
        <v>56</v>
      </c>
      <c r="AD385" s="131" t="s">
        <v>984</v>
      </c>
      <c r="AE385" s="131" t="s">
        <v>57</v>
      </c>
      <c r="AG385" s="131" t="s">
        <v>57</v>
      </c>
      <c r="AH385" s="131" t="s">
        <v>57</v>
      </c>
      <c r="AI385" s="131" t="s">
        <v>62</v>
      </c>
      <c r="AJ385" s="131" t="s">
        <v>2385</v>
      </c>
      <c r="AK385" s="131" t="s">
        <v>62</v>
      </c>
      <c r="AL385" s="131" t="s">
        <v>57</v>
      </c>
      <c r="AM385" s="162" t="s">
        <v>57</v>
      </c>
      <c r="AN385" s="162" t="s">
        <v>57</v>
      </c>
      <c r="AO385" s="162" t="s">
        <v>57</v>
      </c>
      <c r="AP385" s="162" t="s">
        <v>4239</v>
      </c>
      <c r="AQ385" s="131" t="s">
        <v>57</v>
      </c>
      <c r="AR385" s="131" t="s">
        <v>57</v>
      </c>
      <c r="AS385" s="131" t="s">
        <v>57</v>
      </c>
      <c r="AT385" s="131" t="s">
        <v>57</v>
      </c>
      <c r="AU385" s="131" t="str">
        <f>IF(AB385="Yes", "No", "")</f>
        <v>No</v>
      </c>
      <c r="AV385" s="51"/>
      <c r="AW385" s="51"/>
      <c r="AX385" s="51"/>
    </row>
    <row r="386" spans="1:50">
      <c r="A386" s="131">
        <v>385</v>
      </c>
      <c r="B386" s="131" t="s">
        <v>2611</v>
      </c>
      <c r="C386" s="131" t="s">
        <v>4434</v>
      </c>
      <c r="D386" s="131">
        <v>2022</v>
      </c>
      <c r="E386" s="131" t="s">
        <v>977</v>
      </c>
      <c r="F386" s="131" t="s">
        <v>4240</v>
      </c>
      <c r="G386" s="131" t="s">
        <v>4241</v>
      </c>
      <c r="H386" s="131" t="s">
        <v>4242</v>
      </c>
      <c r="I386" s="131" t="s">
        <v>935</v>
      </c>
      <c r="J386" s="131">
        <v>6</v>
      </c>
      <c r="K386" s="131" t="s">
        <v>62</v>
      </c>
      <c r="L386" s="131" t="s">
        <v>62</v>
      </c>
      <c r="M386" s="131" t="s">
        <v>62</v>
      </c>
      <c r="N386" s="131" t="s">
        <v>62</v>
      </c>
      <c r="O386" s="131" t="s">
        <v>57</v>
      </c>
      <c r="P386" s="131" t="s">
        <v>57</v>
      </c>
      <c r="Q386" s="131" t="s">
        <v>57</v>
      </c>
      <c r="R386" s="131" t="s">
        <v>57</v>
      </c>
      <c r="S386" s="131" t="s">
        <v>62</v>
      </c>
      <c r="T386" s="131" t="s">
        <v>57</v>
      </c>
      <c r="U386" s="131" t="s">
        <v>62</v>
      </c>
      <c r="V386" s="131" t="s">
        <v>57</v>
      </c>
      <c r="W386" s="131" t="s">
        <v>62</v>
      </c>
      <c r="X386" s="131" t="s">
        <v>57</v>
      </c>
      <c r="Y386" s="131" t="s">
        <v>2385</v>
      </c>
      <c r="Z386" s="131" t="s">
        <v>4243</v>
      </c>
      <c r="AA386" s="131" t="s">
        <v>57</v>
      </c>
      <c r="AB386" s="131" t="s">
        <v>62</v>
      </c>
      <c r="AC386" s="131" t="s">
        <v>57</v>
      </c>
      <c r="AD386" s="131" t="s">
        <v>2385</v>
      </c>
      <c r="AE386" s="131" t="s">
        <v>57</v>
      </c>
      <c r="AG386" s="131" t="s">
        <v>57</v>
      </c>
      <c r="AH386" s="131" t="s">
        <v>57</v>
      </c>
      <c r="AI386" s="131" t="s">
        <v>62</v>
      </c>
      <c r="AJ386" s="131" t="s">
        <v>2385</v>
      </c>
      <c r="AK386" s="131" t="s">
        <v>62</v>
      </c>
      <c r="AL386" s="131" t="s">
        <v>57</v>
      </c>
      <c r="AM386" s="131" t="s">
        <v>57</v>
      </c>
      <c r="AN386" s="131" t="s">
        <v>57</v>
      </c>
      <c r="AO386" s="131" t="s">
        <v>57</v>
      </c>
      <c r="AP386" s="136">
        <v>44837</v>
      </c>
      <c r="AQ386" s="131" t="s">
        <v>57</v>
      </c>
      <c r="AR386" s="131" t="s">
        <v>57</v>
      </c>
      <c r="AS386" s="131" t="s">
        <v>57</v>
      </c>
      <c r="AT386" s="131" t="s">
        <v>57</v>
      </c>
      <c r="AU386" s="131" t="s">
        <v>62</v>
      </c>
      <c r="AV386" s="51"/>
      <c r="AW386" s="51"/>
      <c r="AX386" s="51"/>
    </row>
    <row r="387" spans="1:50">
      <c r="A387" s="131">
        <v>386</v>
      </c>
      <c r="B387" s="131" t="s">
        <v>2611</v>
      </c>
      <c r="C387" s="131" t="s">
        <v>4434</v>
      </c>
      <c r="D387" s="131">
        <v>2022</v>
      </c>
      <c r="E387" s="131" t="s">
        <v>977</v>
      </c>
      <c r="F387" s="131" t="s">
        <v>4244</v>
      </c>
      <c r="G387" s="131" t="s">
        <v>4245</v>
      </c>
      <c r="H387" s="131" t="s">
        <v>4246</v>
      </c>
      <c r="I387" s="131" t="s">
        <v>935</v>
      </c>
      <c r="J387" s="131">
        <v>15</v>
      </c>
      <c r="K387" s="131" t="s">
        <v>62</v>
      </c>
      <c r="L387" s="131" t="s">
        <v>62</v>
      </c>
      <c r="M387" s="131" t="s">
        <v>62</v>
      </c>
      <c r="N387" s="131" t="s">
        <v>56</v>
      </c>
      <c r="O387" s="131">
        <v>1</v>
      </c>
      <c r="P387" s="131" t="s">
        <v>170</v>
      </c>
      <c r="Q387" s="131" t="s">
        <v>4247</v>
      </c>
      <c r="R387" s="131" t="s">
        <v>4248</v>
      </c>
      <c r="S387" s="131" t="s">
        <v>56</v>
      </c>
      <c r="T387" s="131" t="s">
        <v>4249</v>
      </c>
      <c r="U387" s="131" t="s">
        <v>56</v>
      </c>
      <c r="V387" s="131" t="s">
        <v>4250</v>
      </c>
      <c r="W387" s="131" t="s">
        <v>56</v>
      </c>
      <c r="X387" s="131" t="s">
        <v>4251</v>
      </c>
      <c r="Y387" s="131" t="s">
        <v>56</v>
      </c>
      <c r="Z387" s="131" t="s">
        <v>3174</v>
      </c>
      <c r="AA387" s="131" t="s">
        <v>56</v>
      </c>
      <c r="AB387" s="131" t="s">
        <v>56</v>
      </c>
      <c r="AC387" s="131" t="s">
        <v>56</v>
      </c>
      <c r="AD387" s="131" t="s">
        <v>962</v>
      </c>
      <c r="AE387" s="131" t="s">
        <v>4214</v>
      </c>
      <c r="AG387" s="131" t="s">
        <v>56</v>
      </c>
      <c r="AH387" s="131">
        <v>32</v>
      </c>
      <c r="AI387" s="131" t="s">
        <v>56</v>
      </c>
      <c r="AJ387" s="131" t="s">
        <v>174</v>
      </c>
      <c r="AK387" s="131" t="s">
        <v>62</v>
      </c>
      <c r="AL387" s="131" t="s">
        <v>57</v>
      </c>
      <c r="AM387" s="162" t="s">
        <v>57</v>
      </c>
      <c r="AN387" s="162" t="s">
        <v>57</v>
      </c>
      <c r="AO387" s="162" t="s">
        <v>57</v>
      </c>
      <c r="AP387" s="162" t="s">
        <v>4252</v>
      </c>
      <c r="AQ387" s="131" t="s">
        <v>57</v>
      </c>
      <c r="AR387" s="131" t="s">
        <v>57</v>
      </c>
      <c r="AS387" s="131">
        <v>19</v>
      </c>
      <c r="AT387" s="131">
        <v>13</v>
      </c>
      <c r="AU387" s="131" t="str">
        <f>IF(AB387="Yes", "No", "")</f>
        <v>No</v>
      </c>
      <c r="AV387" s="51"/>
      <c r="AW387" s="51"/>
      <c r="AX387" s="51"/>
    </row>
    <row r="388" spans="1:50">
      <c r="A388" s="131">
        <v>387</v>
      </c>
      <c r="B388" s="131" t="s">
        <v>2611</v>
      </c>
      <c r="C388" s="131" t="s">
        <v>4434</v>
      </c>
      <c r="D388" s="131">
        <v>2022</v>
      </c>
      <c r="E388" s="131" t="s">
        <v>977</v>
      </c>
      <c r="F388" s="131" t="s">
        <v>4253</v>
      </c>
      <c r="G388" s="131" t="s">
        <v>4254</v>
      </c>
      <c r="H388" s="131" t="s">
        <v>4255</v>
      </c>
      <c r="I388" s="131" t="s">
        <v>935</v>
      </c>
      <c r="J388" s="131">
        <v>19</v>
      </c>
      <c r="K388" s="131" t="s">
        <v>62</v>
      </c>
      <c r="L388" s="131" t="s">
        <v>62</v>
      </c>
      <c r="M388" s="131" t="s">
        <v>62</v>
      </c>
      <c r="N388" s="131" t="s">
        <v>62</v>
      </c>
      <c r="O388" s="131" t="s">
        <v>57</v>
      </c>
      <c r="P388" s="131" t="s">
        <v>57</v>
      </c>
      <c r="Q388" s="131" t="s">
        <v>57</v>
      </c>
      <c r="R388" s="131" t="s">
        <v>57</v>
      </c>
      <c r="S388" s="131" t="s">
        <v>62</v>
      </c>
      <c r="T388" s="131" t="s">
        <v>57</v>
      </c>
      <c r="U388" s="131" t="s">
        <v>62</v>
      </c>
      <c r="V388" s="131" t="s">
        <v>57</v>
      </c>
      <c r="W388" s="131" t="s">
        <v>56</v>
      </c>
      <c r="X388" s="131" t="s">
        <v>4256</v>
      </c>
      <c r="Y388" s="131" t="s">
        <v>56</v>
      </c>
      <c r="Z388" s="131" t="s">
        <v>4257</v>
      </c>
      <c r="AA388" s="131" t="s">
        <v>57</v>
      </c>
      <c r="AB388" s="131" t="s">
        <v>62</v>
      </c>
      <c r="AC388" s="131" t="s">
        <v>57</v>
      </c>
      <c r="AD388" s="131" t="s">
        <v>2385</v>
      </c>
      <c r="AE388" s="131" t="s">
        <v>57</v>
      </c>
      <c r="AG388" s="131" t="s">
        <v>56</v>
      </c>
      <c r="AH388" s="131">
        <v>25</v>
      </c>
      <c r="AI388" s="131" t="s">
        <v>62</v>
      </c>
      <c r="AJ388" s="131" t="s">
        <v>2385</v>
      </c>
      <c r="AK388" s="131" t="s">
        <v>62</v>
      </c>
      <c r="AL388" s="131" t="s">
        <v>57</v>
      </c>
      <c r="AM388" s="131" t="s">
        <v>57</v>
      </c>
      <c r="AN388" s="131" t="s">
        <v>57</v>
      </c>
      <c r="AO388" s="131" t="s">
        <v>57</v>
      </c>
      <c r="AP388" s="131" t="s">
        <v>4258</v>
      </c>
      <c r="AQ388" s="131" t="s">
        <v>57</v>
      </c>
      <c r="AR388" s="131" t="s">
        <v>57</v>
      </c>
      <c r="AS388" s="131">
        <v>18</v>
      </c>
      <c r="AT388" s="131">
        <v>7</v>
      </c>
      <c r="AU388" s="131" t="s">
        <v>56</v>
      </c>
      <c r="AV388" s="51"/>
      <c r="AW388" s="51"/>
      <c r="AX388" s="51"/>
    </row>
    <row r="389" spans="1:50">
      <c r="A389" s="131">
        <v>388</v>
      </c>
      <c r="B389" s="131" t="s">
        <v>2611</v>
      </c>
      <c r="C389" s="131" t="s">
        <v>4434</v>
      </c>
      <c r="D389" s="131">
        <v>2022</v>
      </c>
      <c r="E389" s="131" t="s">
        <v>977</v>
      </c>
      <c r="F389" s="131" t="s">
        <v>4259</v>
      </c>
      <c r="G389" s="131" t="s">
        <v>4260</v>
      </c>
      <c r="H389" s="131" t="s">
        <v>4261</v>
      </c>
      <c r="I389" s="131" t="s">
        <v>935</v>
      </c>
      <c r="J389" s="131">
        <v>8</v>
      </c>
      <c r="K389" s="131" t="s">
        <v>62</v>
      </c>
      <c r="L389" s="131" t="s">
        <v>62</v>
      </c>
      <c r="M389" s="131" t="s">
        <v>62</v>
      </c>
      <c r="N389" s="131" t="s">
        <v>62</v>
      </c>
      <c r="O389" s="131" t="s">
        <v>57</v>
      </c>
      <c r="P389" s="131" t="s">
        <v>57</v>
      </c>
      <c r="Q389" s="131" t="s">
        <v>57</v>
      </c>
      <c r="R389" s="131" t="s">
        <v>57</v>
      </c>
      <c r="S389" s="131" t="s">
        <v>62</v>
      </c>
      <c r="T389" s="131" t="s">
        <v>57</v>
      </c>
      <c r="U389" s="131" t="s">
        <v>62</v>
      </c>
      <c r="V389" s="131" t="s">
        <v>57</v>
      </c>
      <c r="W389" s="131" t="s">
        <v>56</v>
      </c>
      <c r="X389" s="131" t="s">
        <v>4212</v>
      </c>
      <c r="Y389" s="131" t="s">
        <v>62</v>
      </c>
      <c r="Z389" s="131" t="s">
        <v>4262</v>
      </c>
      <c r="AA389" s="131" t="s">
        <v>57</v>
      </c>
      <c r="AB389" s="131" t="s">
        <v>62</v>
      </c>
      <c r="AC389" s="131" t="s">
        <v>57</v>
      </c>
      <c r="AD389" s="131" t="s">
        <v>2385</v>
      </c>
      <c r="AE389" s="131" t="s">
        <v>57</v>
      </c>
      <c r="AG389" s="131" t="s">
        <v>56</v>
      </c>
      <c r="AH389" s="131">
        <v>33</v>
      </c>
      <c r="AI389" s="131" t="s">
        <v>56</v>
      </c>
      <c r="AJ389" s="131" t="s">
        <v>4437</v>
      </c>
      <c r="AK389" s="131" t="s">
        <v>62</v>
      </c>
      <c r="AL389" s="131" t="s">
        <v>57</v>
      </c>
      <c r="AM389" s="131" t="s">
        <v>57</v>
      </c>
      <c r="AN389" s="131" t="s">
        <v>57</v>
      </c>
      <c r="AO389" s="131" t="s">
        <v>57</v>
      </c>
      <c r="AP389" s="131" t="s">
        <v>1423</v>
      </c>
      <c r="AQ389" s="131" t="s">
        <v>57</v>
      </c>
      <c r="AR389" s="131" t="s">
        <v>57</v>
      </c>
      <c r="AS389" s="131">
        <v>19</v>
      </c>
      <c r="AT389" s="131">
        <v>14</v>
      </c>
      <c r="AU389" s="131" t="s">
        <v>56</v>
      </c>
      <c r="AV389" s="51"/>
      <c r="AW389" s="51"/>
      <c r="AX389" s="51"/>
    </row>
    <row r="390" spans="1:50">
      <c r="A390" s="131">
        <v>389</v>
      </c>
      <c r="B390" s="131" t="s">
        <v>2611</v>
      </c>
      <c r="C390" s="131" t="s">
        <v>4434</v>
      </c>
      <c r="D390" s="131">
        <v>2022</v>
      </c>
      <c r="E390" s="131" t="s">
        <v>4263</v>
      </c>
      <c r="F390" s="131" t="s">
        <v>4264</v>
      </c>
      <c r="G390" s="131" t="s">
        <v>4265</v>
      </c>
      <c r="H390" s="131" t="s">
        <v>4266</v>
      </c>
      <c r="I390" s="131" t="s">
        <v>935</v>
      </c>
      <c r="J390" s="131">
        <v>7</v>
      </c>
      <c r="K390" s="131" t="s">
        <v>62</v>
      </c>
      <c r="L390" s="131" t="s">
        <v>62</v>
      </c>
      <c r="M390" s="131" t="s">
        <v>62</v>
      </c>
      <c r="N390" s="131" t="s">
        <v>56</v>
      </c>
      <c r="O390" s="131">
        <v>1</v>
      </c>
      <c r="P390" s="131" t="s">
        <v>2699</v>
      </c>
      <c r="Q390" s="131" t="s">
        <v>4267</v>
      </c>
      <c r="R390" s="131" t="s">
        <v>4268</v>
      </c>
      <c r="S390" s="131" t="s">
        <v>56</v>
      </c>
      <c r="T390" s="131" t="s">
        <v>4269</v>
      </c>
      <c r="U390" s="131" t="s">
        <v>62</v>
      </c>
      <c r="V390" s="131" t="s">
        <v>57</v>
      </c>
      <c r="W390" s="131" t="s">
        <v>56</v>
      </c>
      <c r="X390" s="131" t="s">
        <v>4270</v>
      </c>
      <c r="Y390" s="131" t="s">
        <v>62</v>
      </c>
      <c r="Z390" s="131" t="s">
        <v>4271</v>
      </c>
      <c r="AA390" s="131" t="s">
        <v>56</v>
      </c>
      <c r="AB390" s="131" t="s">
        <v>56</v>
      </c>
      <c r="AC390" s="131" t="s">
        <v>3227</v>
      </c>
      <c r="AD390" s="131" t="s">
        <v>2373</v>
      </c>
      <c r="AE390" s="131" t="s">
        <v>4214</v>
      </c>
      <c r="AG390" s="131" t="s">
        <v>56</v>
      </c>
      <c r="AH390" s="131">
        <v>200</v>
      </c>
      <c r="AI390" s="131" t="s">
        <v>56</v>
      </c>
      <c r="AJ390" s="131" t="s">
        <v>174</v>
      </c>
      <c r="AK390" s="131" t="s">
        <v>62</v>
      </c>
      <c r="AL390" s="131" t="s">
        <v>57</v>
      </c>
      <c r="AM390" s="162" t="s">
        <v>57</v>
      </c>
      <c r="AN390" s="162" t="s">
        <v>57</v>
      </c>
      <c r="AO390" s="162" t="s">
        <v>57</v>
      </c>
      <c r="AP390" s="164">
        <v>44623</v>
      </c>
      <c r="AQ390" s="131" t="s">
        <v>57</v>
      </c>
      <c r="AR390" s="131" t="s">
        <v>57</v>
      </c>
      <c r="AS390" s="131">
        <v>160</v>
      </c>
      <c r="AT390" s="131">
        <v>40</v>
      </c>
      <c r="AU390" s="131" t="str">
        <f>IF(AB390="Yes", "No", "")</f>
        <v>No</v>
      </c>
      <c r="AV390" s="51"/>
      <c r="AW390" s="51"/>
      <c r="AX390" s="51"/>
    </row>
    <row r="391" spans="1:50">
      <c r="A391" s="131">
        <v>390</v>
      </c>
      <c r="B391" s="131" t="s">
        <v>2611</v>
      </c>
      <c r="C391" s="131" t="s">
        <v>4434</v>
      </c>
      <c r="D391" s="131">
        <v>2022</v>
      </c>
      <c r="E391" s="131" t="s">
        <v>4263</v>
      </c>
      <c r="F391" s="131" t="s">
        <v>4272</v>
      </c>
      <c r="G391" s="131" t="s">
        <v>4273</v>
      </c>
      <c r="H391" s="131" t="s">
        <v>4274</v>
      </c>
      <c r="I391" s="131" t="s">
        <v>935</v>
      </c>
      <c r="J391" s="131">
        <v>25</v>
      </c>
      <c r="K391" s="131" t="s">
        <v>62</v>
      </c>
      <c r="L391" s="131" t="s">
        <v>62</v>
      </c>
      <c r="M391" s="131" t="s">
        <v>62</v>
      </c>
      <c r="N391" s="131" t="s">
        <v>62</v>
      </c>
      <c r="O391" s="131" t="s">
        <v>57</v>
      </c>
      <c r="P391" s="131" t="s">
        <v>57</v>
      </c>
      <c r="Q391" s="131" t="s">
        <v>57</v>
      </c>
      <c r="R391" s="131" t="s">
        <v>57</v>
      </c>
      <c r="S391" s="131" t="s">
        <v>62</v>
      </c>
      <c r="T391" s="131" t="s">
        <v>57</v>
      </c>
      <c r="U391" s="131" t="s">
        <v>62</v>
      </c>
      <c r="V391" s="131" t="s">
        <v>57</v>
      </c>
      <c r="W391" s="131" t="s">
        <v>56</v>
      </c>
      <c r="X391" s="131" t="s">
        <v>4275</v>
      </c>
      <c r="Y391" s="131" t="s">
        <v>56</v>
      </c>
      <c r="Z391" s="131" t="s">
        <v>4276</v>
      </c>
      <c r="AA391" s="131" t="s">
        <v>3227</v>
      </c>
      <c r="AB391" s="131" t="s">
        <v>62</v>
      </c>
      <c r="AC391" s="131" t="s">
        <v>57</v>
      </c>
      <c r="AD391" s="131" t="s">
        <v>2385</v>
      </c>
      <c r="AE391" s="131" t="s">
        <v>57</v>
      </c>
      <c r="AG391" s="131" t="s">
        <v>56</v>
      </c>
      <c r="AH391" s="131">
        <v>15</v>
      </c>
      <c r="AI391" s="131" t="s">
        <v>56</v>
      </c>
      <c r="AJ391" s="131" t="s">
        <v>174</v>
      </c>
      <c r="AK391" s="131" t="s">
        <v>62</v>
      </c>
      <c r="AL391" s="131" t="s">
        <v>3227</v>
      </c>
      <c r="AM391" s="131" t="s">
        <v>57</v>
      </c>
      <c r="AN391" s="131" t="s">
        <v>57</v>
      </c>
      <c r="AO391" s="131" t="s">
        <v>57</v>
      </c>
      <c r="AP391" s="136">
        <v>44594</v>
      </c>
      <c r="AQ391" s="131" t="s">
        <v>57</v>
      </c>
      <c r="AR391" s="131" t="s">
        <v>57</v>
      </c>
      <c r="AS391" s="131">
        <v>13</v>
      </c>
      <c r="AT391" s="131">
        <v>2</v>
      </c>
      <c r="AU391" s="131" t="s">
        <v>56</v>
      </c>
    </row>
    <row r="392" spans="1:50">
      <c r="A392" s="131">
        <v>391</v>
      </c>
      <c r="B392" s="131" t="s">
        <v>2611</v>
      </c>
      <c r="C392" s="131" t="s">
        <v>4434</v>
      </c>
      <c r="D392" s="131">
        <v>2022</v>
      </c>
      <c r="E392" s="131" t="s">
        <v>4263</v>
      </c>
      <c r="F392" s="131" t="s">
        <v>281</v>
      </c>
      <c r="G392" s="131" t="s">
        <v>4277</v>
      </c>
      <c r="H392" s="131" t="s">
        <v>4278</v>
      </c>
      <c r="I392" s="131" t="s">
        <v>935</v>
      </c>
      <c r="J392" s="131">
        <v>25</v>
      </c>
      <c r="K392" s="131" t="s">
        <v>62</v>
      </c>
      <c r="L392" s="131" t="s">
        <v>62</v>
      </c>
      <c r="M392" s="131" t="s">
        <v>62</v>
      </c>
      <c r="N392" s="131" t="s">
        <v>62</v>
      </c>
      <c r="O392" s="131" t="s">
        <v>57</v>
      </c>
      <c r="P392" s="131" t="s">
        <v>57</v>
      </c>
      <c r="Q392" s="131" t="s">
        <v>57</v>
      </c>
      <c r="R392" s="131" t="s">
        <v>57</v>
      </c>
      <c r="S392" s="131" t="s">
        <v>62</v>
      </c>
      <c r="T392" s="131" t="s">
        <v>57</v>
      </c>
      <c r="U392" s="131" t="s">
        <v>62</v>
      </c>
      <c r="V392" s="131" t="s">
        <v>57</v>
      </c>
      <c r="W392" s="131" t="s">
        <v>56</v>
      </c>
      <c r="X392" s="131" t="s">
        <v>4212</v>
      </c>
      <c r="Y392" s="131" t="s">
        <v>62</v>
      </c>
      <c r="Z392" s="131" t="s">
        <v>284</v>
      </c>
      <c r="AA392" s="131" t="s">
        <v>3227</v>
      </c>
      <c r="AB392" s="131" t="s">
        <v>62</v>
      </c>
      <c r="AC392" s="131" t="s">
        <v>57</v>
      </c>
      <c r="AD392" s="131" t="s">
        <v>2385</v>
      </c>
      <c r="AE392" s="131" t="s">
        <v>57</v>
      </c>
      <c r="AG392" s="131" t="s">
        <v>56</v>
      </c>
      <c r="AH392" s="131">
        <v>21</v>
      </c>
      <c r="AI392" s="131" t="s">
        <v>62</v>
      </c>
      <c r="AJ392" s="131" t="s">
        <v>2385</v>
      </c>
      <c r="AK392" s="131" t="s">
        <v>62</v>
      </c>
      <c r="AL392" s="131" t="s">
        <v>57</v>
      </c>
      <c r="AM392" s="131" t="s">
        <v>57</v>
      </c>
      <c r="AN392" s="131" t="s">
        <v>57</v>
      </c>
      <c r="AO392" s="136">
        <v>44320</v>
      </c>
      <c r="AP392" s="136">
        <v>44867</v>
      </c>
      <c r="AQ392" s="131" t="s">
        <v>57</v>
      </c>
      <c r="AR392" s="131" t="s">
        <v>57</v>
      </c>
      <c r="AS392" s="131">
        <v>15</v>
      </c>
      <c r="AT392" s="131">
        <v>6</v>
      </c>
      <c r="AU392" s="131" t="s">
        <v>62</v>
      </c>
    </row>
    <row r="393" spans="1:50">
      <c r="A393" s="131">
        <v>392</v>
      </c>
      <c r="B393" s="131" t="s">
        <v>2611</v>
      </c>
      <c r="C393" s="131" t="s">
        <v>4434</v>
      </c>
      <c r="D393" s="131">
        <v>2022</v>
      </c>
      <c r="E393" s="131" t="s">
        <v>4263</v>
      </c>
      <c r="F393" s="131" t="s">
        <v>4279</v>
      </c>
      <c r="G393" s="131" t="s">
        <v>4280</v>
      </c>
      <c r="H393" s="131" t="s">
        <v>4281</v>
      </c>
      <c r="I393" s="131" t="s">
        <v>929</v>
      </c>
      <c r="J393" s="131">
        <v>22</v>
      </c>
      <c r="K393" s="131" t="s">
        <v>56</v>
      </c>
      <c r="L393" s="131" t="s">
        <v>62</v>
      </c>
      <c r="M393" s="131" t="s">
        <v>62</v>
      </c>
      <c r="N393" s="131" t="s">
        <v>2385</v>
      </c>
      <c r="O393" s="131" t="s">
        <v>57</v>
      </c>
      <c r="P393" s="131" t="s">
        <v>57</v>
      </c>
      <c r="Q393" s="131" t="s">
        <v>57</v>
      </c>
      <c r="R393" s="131" t="s">
        <v>57</v>
      </c>
      <c r="S393" s="131" t="s">
        <v>2385</v>
      </c>
      <c r="T393" s="131" t="s">
        <v>57</v>
      </c>
      <c r="U393" s="131" t="s">
        <v>56</v>
      </c>
      <c r="V393" s="131" t="s">
        <v>4282</v>
      </c>
      <c r="W393" s="131" t="s">
        <v>56</v>
      </c>
      <c r="X393" s="131" t="s">
        <v>4212</v>
      </c>
      <c r="Y393" s="131" t="s">
        <v>62</v>
      </c>
      <c r="Z393" s="131" t="s">
        <v>4283</v>
      </c>
      <c r="AA393" s="131" t="s">
        <v>57</v>
      </c>
      <c r="AB393" s="131" t="s">
        <v>2385</v>
      </c>
      <c r="AC393" s="131" t="s">
        <v>57</v>
      </c>
      <c r="AD393" s="131" t="s">
        <v>2385</v>
      </c>
      <c r="AE393" s="131" t="s">
        <v>57</v>
      </c>
      <c r="AG393" s="131" t="s">
        <v>57</v>
      </c>
      <c r="AH393" s="131" t="s">
        <v>57</v>
      </c>
      <c r="AI393" s="131" t="s">
        <v>2385</v>
      </c>
      <c r="AJ393" s="131" t="s">
        <v>2385</v>
      </c>
      <c r="AK393" s="131" t="s">
        <v>62</v>
      </c>
      <c r="AL393" s="131" t="s">
        <v>57</v>
      </c>
      <c r="AM393" s="162" t="s">
        <v>57</v>
      </c>
      <c r="AN393" s="162" t="s">
        <v>57</v>
      </c>
      <c r="AO393" s="162" t="s">
        <v>57</v>
      </c>
      <c r="AP393" s="164">
        <v>44683</v>
      </c>
      <c r="AQ393" s="131" t="s">
        <v>57</v>
      </c>
      <c r="AR393" s="131" t="s">
        <v>57</v>
      </c>
      <c r="AS393" s="131" t="s">
        <v>57</v>
      </c>
      <c r="AT393" s="131" t="s">
        <v>57</v>
      </c>
    </row>
    <row r="394" spans="1:50">
      <c r="A394" s="131">
        <v>393</v>
      </c>
      <c r="B394" s="131" t="s">
        <v>2611</v>
      </c>
      <c r="C394" s="131" t="s">
        <v>4434</v>
      </c>
      <c r="D394" s="131">
        <v>2022</v>
      </c>
      <c r="E394" s="131" t="s">
        <v>4263</v>
      </c>
      <c r="F394" s="131" t="s">
        <v>4284</v>
      </c>
      <c r="G394" s="131" t="s">
        <v>4285</v>
      </c>
      <c r="H394" s="131" t="s">
        <v>4286</v>
      </c>
      <c r="I394" s="131" t="s">
        <v>929</v>
      </c>
      <c r="J394" s="131">
        <v>2</v>
      </c>
      <c r="K394" s="131" t="s">
        <v>56</v>
      </c>
      <c r="L394" s="131" t="s">
        <v>62</v>
      </c>
      <c r="M394" s="131" t="s">
        <v>2385</v>
      </c>
      <c r="N394" s="131" t="s">
        <v>2385</v>
      </c>
      <c r="O394" s="131" t="s">
        <v>57</v>
      </c>
      <c r="P394" s="131" t="s">
        <v>57</v>
      </c>
      <c r="Q394" s="131" t="s">
        <v>57</v>
      </c>
      <c r="R394" s="131" t="s">
        <v>57</v>
      </c>
      <c r="S394" s="131" t="s">
        <v>2385</v>
      </c>
      <c r="T394" s="131" t="s">
        <v>57</v>
      </c>
      <c r="U394" s="131" t="s">
        <v>56</v>
      </c>
      <c r="V394" s="131" t="s">
        <v>4287</v>
      </c>
      <c r="W394" s="131" t="s">
        <v>56</v>
      </c>
      <c r="X394" s="131" t="s">
        <v>4212</v>
      </c>
      <c r="Y394" s="131" t="s">
        <v>62</v>
      </c>
      <c r="Z394" s="131" t="s">
        <v>4288</v>
      </c>
      <c r="AA394" s="131" t="s">
        <v>57</v>
      </c>
      <c r="AB394" s="131" t="s">
        <v>2385</v>
      </c>
      <c r="AC394" s="131" t="s">
        <v>57</v>
      </c>
      <c r="AD394" s="131" t="s">
        <v>2385</v>
      </c>
      <c r="AE394" s="131" t="s">
        <v>57</v>
      </c>
      <c r="AG394" s="131" t="s">
        <v>57</v>
      </c>
      <c r="AH394" s="131" t="s">
        <v>57</v>
      </c>
      <c r="AI394" s="131" t="s">
        <v>2385</v>
      </c>
      <c r="AJ394" s="131" t="s">
        <v>2385</v>
      </c>
      <c r="AK394" s="131" t="s">
        <v>62</v>
      </c>
      <c r="AL394" s="131" t="s">
        <v>57</v>
      </c>
      <c r="AM394" s="162" t="s">
        <v>57</v>
      </c>
      <c r="AN394" s="162" t="s">
        <v>57</v>
      </c>
      <c r="AO394" s="162" t="s">
        <v>57</v>
      </c>
      <c r="AP394" s="162" t="s">
        <v>3241</v>
      </c>
      <c r="AQ394" s="131" t="s">
        <v>57</v>
      </c>
      <c r="AR394" s="131" t="s">
        <v>57</v>
      </c>
      <c r="AS394" s="131" t="s">
        <v>57</v>
      </c>
      <c r="AT394" s="131" t="s">
        <v>57</v>
      </c>
    </row>
    <row r="395" spans="1:50">
      <c r="A395" s="131">
        <v>394</v>
      </c>
      <c r="B395" s="131" t="s">
        <v>2611</v>
      </c>
      <c r="C395" s="131" t="s">
        <v>4434</v>
      </c>
      <c r="D395" s="131">
        <v>2022</v>
      </c>
      <c r="E395" s="131" t="s">
        <v>4263</v>
      </c>
      <c r="F395" s="131" t="s">
        <v>4289</v>
      </c>
      <c r="G395" s="131" t="s">
        <v>4290</v>
      </c>
      <c r="H395" s="131" t="s">
        <v>4291</v>
      </c>
      <c r="I395" s="131" t="s">
        <v>935</v>
      </c>
      <c r="J395" s="131">
        <v>15</v>
      </c>
      <c r="K395" s="131" t="s">
        <v>62</v>
      </c>
      <c r="L395" s="131" t="s">
        <v>62</v>
      </c>
      <c r="M395" s="131" t="s">
        <v>62</v>
      </c>
      <c r="N395" s="131" t="s">
        <v>62</v>
      </c>
      <c r="O395" s="131" t="s">
        <v>57</v>
      </c>
      <c r="P395" s="131" t="s">
        <v>57</v>
      </c>
      <c r="Q395" s="131" t="s">
        <v>57</v>
      </c>
      <c r="R395" s="131" t="s">
        <v>57</v>
      </c>
      <c r="S395" s="131" t="s">
        <v>56</v>
      </c>
      <c r="T395" s="131" t="s">
        <v>4292</v>
      </c>
      <c r="U395" s="131" t="s">
        <v>56</v>
      </c>
      <c r="V395" s="131" t="s">
        <v>4293</v>
      </c>
      <c r="W395" s="131" t="s">
        <v>56</v>
      </c>
      <c r="X395" s="131" t="s">
        <v>4294</v>
      </c>
      <c r="Y395" s="131" t="s">
        <v>56</v>
      </c>
      <c r="Z395" s="131" t="s">
        <v>4295</v>
      </c>
      <c r="AA395" s="131" t="s">
        <v>56</v>
      </c>
      <c r="AB395" s="131" t="s">
        <v>56</v>
      </c>
      <c r="AC395" s="131" t="s">
        <v>56</v>
      </c>
      <c r="AD395" s="131" t="s">
        <v>2373</v>
      </c>
      <c r="AE395" s="131" t="s">
        <v>4214</v>
      </c>
      <c r="AG395" s="131" t="s">
        <v>56</v>
      </c>
      <c r="AH395" s="131">
        <v>12</v>
      </c>
      <c r="AI395" s="131" t="s">
        <v>62</v>
      </c>
      <c r="AJ395" s="131" t="s">
        <v>2385</v>
      </c>
      <c r="AK395" s="131" t="s">
        <v>62</v>
      </c>
      <c r="AL395" s="131" t="s">
        <v>57</v>
      </c>
      <c r="AM395" s="162" t="s">
        <v>57</v>
      </c>
      <c r="AN395" s="162" t="s">
        <v>57</v>
      </c>
      <c r="AO395" s="162" t="s">
        <v>57</v>
      </c>
      <c r="AP395" s="164">
        <v>44777</v>
      </c>
      <c r="AQ395" s="131" t="s">
        <v>57</v>
      </c>
      <c r="AR395" s="131" t="s">
        <v>57</v>
      </c>
      <c r="AS395" s="131">
        <v>6</v>
      </c>
      <c r="AT395" s="131">
        <v>6</v>
      </c>
      <c r="AU395" s="131" t="str">
        <f>IF(AB395="Yes", "No", "")</f>
        <v>No</v>
      </c>
    </row>
    <row r="396" spans="1:50">
      <c r="A396" s="131">
        <v>395</v>
      </c>
      <c r="B396" s="131" t="s">
        <v>2611</v>
      </c>
      <c r="C396" s="131" t="s">
        <v>4434</v>
      </c>
      <c r="D396" s="131">
        <v>2022</v>
      </c>
      <c r="E396" s="131" t="s">
        <v>4263</v>
      </c>
      <c r="F396" s="131" t="s">
        <v>4296</v>
      </c>
      <c r="G396" s="131" t="s">
        <v>4297</v>
      </c>
      <c r="H396" s="131" t="s">
        <v>4298</v>
      </c>
      <c r="I396" s="131" t="s">
        <v>929</v>
      </c>
      <c r="J396" s="131">
        <v>8</v>
      </c>
      <c r="K396" s="131" t="s">
        <v>56</v>
      </c>
      <c r="L396" s="131" t="s">
        <v>62</v>
      </c>
      <c r="M396" s="131" t="s">
        <v>2385</v>
      </c>
      <c r="N396" s="131" t="s">
        <v>2385</v>
      </c>
      <c r="O396" s="131" t="s">
        <v>57</v>
      </c>
      <c r="P396" s="131" t="s">
        <v>57</v>
      </c>
      <c r="Q396" s="131" t="s">
        <v>57</v>
      </c>
      <c r="R396" s="131" t="s">
        <v>57</v>
      </c>
      <c r="S396" s="131" t="s">
        <v>2385</v>
      </c>
      <c r="T396" s="131" t="s">
        <v>57</v>
      </c>
      <c r="U396" s="131" t="s">
        <v>56</v>
      </c>
      <c r="V396" s="131" t="s">
        <v>4299</v>
      </c>
      <c r="W396" s="131" t="s">
        <v>62</v>
      </c>
      <c r="X396" s="131" t="s">
        <v>57</v>
      </c>
      <c r="Y396" s="131" t="s">
        <v>2385</v>
      </c>
      <c r="Z396" s="131" t="s">
        <v>4300</v>
      </c>
      <c r="AA396" s="131" t="s">
        <v>57</v>
      </c>
      <c r="AB396" s="131" t="s">
        <v>2385</v>
      </c>
      <c r="AC396" s="131" t="s">
        <v>57</v>
      </c>
      <c r="AD396" s="131" t="s">
        <v>2385</v>
      </c>
      <c r="AE396" s="131" t="s">
        <v>57</v>
      </c>
      <c r="AG396" s="131" t="s">
        <v>57</v>
      </c>
      <c r="AH396" s="131" t="s">
        <v>57</v>
      </c>
      <c r="AI396" s="131" t="s">
        <v>2385</v>
      </c>
      <c r="AJ396" s="131" t="s">
        <v>2385</v>
      </c>
      <c r="AK396" s="131" t="s">
        <v>62</v>
      </c>
      <c r="AL396" s="131" t="s">
        <v>57</v>
      </c>
      <c r="AM396" s="162" t="s">
        <v>57</v>
      </c>
      <c r="AN396" s="162" t="s">
        <v>57</v>
      </c>
      <c r="AO396" s="162" t="s">
        <v>57</v>
      </c>
      <c r="AP396" s="162" t="s">
        <v>4301</v>
      </c>
      <c r="AQ396" s="131" t="s">
        <v>57</v>
      </c>
      <c r="AR396" s="131" t="s">
        <v>57</v>
      </c>
      <c r="AS396" s="131" t="s">
        <v>57</v>
      </c>
      <c r="AT396" s="131" t="s">
        <v>57</v>
      </c>
    </row>
    <row r="397" spans="1:50">
      <c r="A397" s="131">
        <v>396</v>
      </c>
      <c r="B397" s="131" t="s">
        <v>2611</v>
      </c>
      <c r="C397" s="131" t="s">
        <v>4434</v>
      </c>
      <c r="D397" s="131">
        <v>2022</v>
      </c>
      <c r="E397" s="131" t="s">
        <v>4263</v>
      </c>
      <c r="F397" s="131" t="s">
        <v>4302</v>
      </c>
      <c r="G397" s="131" t="s">
        <v>4303</v>
      </c>
      <c r="H397" s="131" t="s">
        <v>4304</v>
      </c>
      <c r="I397" s="131" t="s">
        <v>935</v>
      </c>
      <c r="J397" s="131">
        <v>2</v>
      </c>
      <c r="K397" s="131" t="s">
        <v>62</v>
      </c>
      <c r="L397" s="131" t="s">
        <v>62</v>
      </c>
      <c r="M397" s="131" t="s">
        <v>62</v>
      </c>
      <c r="N397" s="131" t="s">
        <v>62</v>
      </c>
      <c r="O397" s="131" t="s">
        <v>57</v>
      </c>
      <c r="P397" s="131" t="s">
        <v>57</v>
      </c>
      <c r="Q397" s="131" t="s">
        <v>57</v>
      </c>
      <c r="R397" s="131" t="s">
        <v>57</v>
      </c>
      <c r="S397" s="131" t="s">
        <v>56</v>
      </c>
      <c r="T397" s="131" t="s">
        <v>4305</v>
      </c>
      <c r="U397" s="131" t="s">
        <v>56</v>
      </c>
      <c r="V397" s="131" t="s">
        <v>4306</v>
      </c>
      <c r="W397" s="131" t="s">
        <v>56</v>
      </c>
      <c r="X397" s="131" t="s">
        <v>4212</v>
      </c>
      <c r="Y397" s="131" t="s">
        <v>62</v>
      </c>
      <c r="Z397" s="131" t="s">
        <v>4307</v>
      </c>
      <c r="AA397" s="131" t="s">
        <v>56</v>
      </c>
      <c r="AB397" s="131" t="s">
        <v>56</v>
      </c>
      <c r="AC397" s="131" t="s">
        <v>56</v>
      </c>
      <c r="AD397" s="131" t="s">
        <v>2373</v>
      </c>
      <c r="AE397" s="131" t="s">
        <v>4214</v>
      </c>
      <c r="AG397" s="131" t="s">
        <v>56</v>
      </c>
      <c r="AH397" s="131">
        <v>30</v>
      </c>
      <c r="AI397" s="131" t="s">
        <v>56</v>
      </c>
      <c r="AJ397" s="131" t="s">
        <v>174</v>
      </c>
      <c r="AK397" s="131" t="s">
        <v>62</v>
      </c>
      <c r="AL397" s="131" t="s">
        <v>57</v>
      </c>
      <c r="AM397" s="162" t="s">
        <v>57</v>
      </c>
      <c r="AN397" s="162" t="s">
        <v>57</v>
      </c>
      <c r="AO397" s="162" t="s">
        <v>57</v>
      </c>
      <c r="AP397" s="162" t="s">
        <v>4308</v>
      </c>
      <c r="AQ397" s="131" t="s">
        <v>57</v>
      </c>
      <c r="AR397" s="131" t="s">
        <v>57</v>
      </c>
      <c r="AS397" s="131">
        <v>10</v>
      </c>
      <c r="AT397" s="131">
        <v>20</v>
      </c>
      <c r="AU397" s="131" t="str">
        <f>IF(AB397="Yes", "No", "")</f>
        <v>No</v>
      </c>
    </row>
    <row r="398" spans="1:50">
      <c r="A398" s="131">
        <v>397</v>
      </c>
      <c r="B398" s="131" t="s">
        <v>2611</v>
      </c>
      <c r="C398" s="131" t="s">
        <v>4434</v>
      </c>
      <c r="D398" s="131">
        <v>2022</v>
      </c>
      <c r="E398" s="131" t="s">
        <v>4263</v>
      </c>
      <c r="F398" s="131" t="s">
        <v>4309</v>
      </c>
      <c r="G398" s="131" t="s">
        <v>4310</v>
      </c>
      <c r="H398" s="131" t="s">
        <v>4311</v>
      </c>
      <c r="I398" s="131" t="s">
        <v>935</v>
      </c>
      <c r="J398" s="131">
        <v>14</v>
      </c>
      <c r="K398" s="131" t="s">
        <v>62</v>
      </c>
      <c r="L398" s="131" t="s">
        <v>62</v>
      </c>
      <c r="M398" s="131" t="s">
        <v>62</v>
      </c>
      <c r="N398" s="131" t="s">
        <v>62</v>
      </c>
      <c r="O398" s="131" t="s">
        <v>57</v>
      </c>
      <c r="P398" s="131" t="s">
        <v>57</v>
      </c>
      <c r="Q398" s="131" t="s">
        <v>57</v>
      </c>
      <c r="R398" s="131" t="s">
        <v>57</v>
      </c>
      <c r="S398" s="131" t="s">
        <v>56</v>
      </c>
      <c r="T398" s="131" t="s">
        <v>4312</v>
      </c>
      <c r="U398" s="131" t="s">
        <v>62</v>
      </c>
      <c r="V398" s="131" t="s">
        <v>57</v>
      </c>
      <c r="W398" s="131" t="s">
        <v>56</v>
      </c>
      <c r="X398" s="131" t="s">
        <v>4313</v>
      </c>
      <c r="Y398" s="131" t="s">
        <v>56</v>
      </c>
      <c r="Z398" s="131" t="s">
        <v>4314</v>
      </c>
      <c r="AA398" s="131" t="s">
        <v>56</v>
      </c>
      <c r="AB398" s="131" t="s">
        <v>56</v>
      </c>
      <c r="AC398" s="131" t="s">
        <v>56</v>
      </c>
      <c r="AD398" s="131" t="s">
        <v>2373</v>
      </c>
      <c r="AE398" s="131" t="s">
        <v>4214</v>
      </c>
      <c r="AG398" s="131" t="s">
        <v>56</v>
      </c>
      <c r="AH398" s="131">
        <v>20</v>
      </c>
      <c r="AI398" s="131" t="s">
        <v>56</v>
      </c>
      <c r="AJ398" s="131" t="s">
        <v>174</v>
      </c>
      <c r="AK398" s="131" t="s">
        <v>62</v>
      </c>
      <c r="AL398" s="131" t="s">
        <v>57</v>
      </c>
      <c r="AM398" s="162" t="s">
        <v>57</v>
      </c>
      <c r="AN398" s="162" t="s">
        <v>57</v>
      </c>
      <c r="AO398" s="162" t="s">
        <v>57</v>
      </c>
      <c r="AP398" s="162" t="s">
        <v>3388</v>
      </c>
      <c r="AQ398" s="131" t="s">
        <v>57</v>
      </c>
      <c r="AR398" s="131" t="s">
        <v>57</v>
      </c>
      <c r="AS398" s="131">
        <v>0</v>
      </c>
      <c r="AT398" s="131">
        <v>20</v>
      </c>
      <c r="AU398" s="131" t="str">
        <f>IF(AB398="Yes", "No", "")</f>
        <v>No</v>
      </c>
    </row>
    <row r="399" spans="1:50">
      <c r="A399" s="131">
        <v>398</v>
      </c>
      <c r="B399" s="131" t="s">
        <v>2611</v>
      </c>
      <c r="C399" s="131" t="s">
        <v>4434</v>
      </c>
      <c r="D399" s="131">
        <v>2022</v>
      </c>
      <c r="E399" s="131" t="s">
        <v>4263</v>
      </c>
      <c r="F399" s="131" t="s">
        <v>4315</v>
      </c>
      <c r="G399" s="131" t="s">
        <v>4316</v>
      </c>
      <c r="H399" s="131" t="s">
        <v>4317</v>
      </c>
      <c r="I399" s="131" t="s">
        <v>935</v>
      </c>
      <c r="J399" s="131">
        <v>18</v>
      </c>
      <c r="K399" s="131" t="s">
        <v>62</v>
      </c>
      <c r="L399" s="131" t="s">
        <v>62</v>
      </c>
      <c r="M399" s="131" t="s">
        <v>62</v>
      </c>
      <c r="N399" s="131" t="s">
        <v>62</v>
      </c>
      <c r="O399" s="131" t="s">
        <v>57</v>
      </c>
      <c r="P399" s="131" t="s">
        <v>57</v>
      </c>
      <c r="Q399" s="131" t="s">
        <v>57</v>
      </c>
      <c r="R399" s="131" t="s">
        <v>57</v>
      </c>
      <c r="S399" s="131" t="s">
        <v>62</v>
      </c>
      <c r="T399" s="131" t="s">
        <v>57</v>
      </c>
      <c r="U399" s="131" t="s">
        <v>62</v>
      </c>
      <c r="V399" s="131" t="s">
        <v>57</v>
      </c>
      <c r="W399" s="131" t="s">
        <v>62</v>
      </c>
      <c r="X399" s="131" t="s">
        <v>57</v>
      </c>
      <c r="Y399" s="131" t="s">
        <v>2385</v>
      </c>
      <c r="Z399" s="131" t="s">
        <v>4318</v>
      </c>
      <c r="AA399" s="131" t="s">
        <v>57</v>
      </c>
      <c r="AB399" s="131" t="s">
        <v>62</v>
      </c>
      <c r="AC399" s="131" t="s">
        <v>57</v>
      </c>
      <c r="AD399" s="131" t="s">
        <v>2385</v>
      </c>
      <c r="AE399" s="131" t="s">
        <v>57</v>
      </c>
      <c r="AG399" s="131" t="s">
        <v>56</v>
      </c>
      <c r="AH399" s="131">
        <v>26</v>
      </c>
      <c r="AI399" s="131" t="s">
        <v>56</v>
      </c>
      <c r="AJ399" s="131" t="s">
        <v>985</v>
      </c>
      <c r="AK399" s="131" t="s">
        <v>62</v>
      </c>
      <c r="AL399" s="131" t="s">
        <v>57</v>
      </c>
      <c r="AM399" s="131" t="s">
        <v>57</v>
      </c>
      <c r="AN399" s="131" t="s">
        <v>57</v>
      </c>
      <c r="AO399" s="131" t="s">
        <v>57</v>
      </c>
      <c r="AP399" s="136">
        <v>44837</v>
      </c>
      <c r="AQ399" s="131" t="s">
        <v>57</v>
      </c>
      <c r="AR399" s="131" t="s">
        <v>57</v>
      </c>
      <c r="AS399" s="131">
        <v>14</v>
      </c>
      <c r="AT399" s="131">
        <v>12</v>
      </c>
      <c r="AU399" s="131" t="s">
        <v>56</v>
      </c>
    </row>
    <row r="400" spans="1:50">
      <c r="A400" s="131">
        <v>399</v>
      </c>
      <c r="B400" s="131" t="s">
        <v>2611</v>
      </c>
      <c r="C400" s="131" t="s">
        <v>4434</v>
      </c>
      <c r="D400" s="131">
        <v>2022</v>
      </c>
      <c r="E400" s="131" t="s">
        <v>4263</v>
      </c>
      <c r="F400" s="131" t="s">
        <v>4319</v>
      </c>
      <c r="G400" s="131" t="s">
        <v>4320</v>
      </c>
      <c r="H400" s="131" t="s">
        <v>4321</v>
      </c>
      <c r="I400" s="131" t="s">
        <v>935</v>
      </c>
      <c r="J400" s="131">
        <v>19</v>
      </c>
      <c r="K400" s="131" t="s">
        <v>62</v>
      </c>
      <c r="L400" s="131" t="s">
        <v>62</v>
      </c>
      <c r="M400" s="131" t="s">
        <v>62</v>
      </c>
      <c r="N400" s="131" t="s">
        <v>62</v>
      </c>
      <c r="O400" s="131" t="s">
        <v>57</v>
      </c>
      <c r="P400" s="131" t="s">
        <v>57</v>
      </c>
      <c r="Q400" s="131" t="s">
        <v>57</v>
      </c>
      <c r="R400" s="131" t="s">
        <v>57</v>
      </c>
      <c r="S400" s="131" t="s">
        <v>62</v>
      </c>
      <c r="T400" s="131" t="s">
        <v>57</v>
      </c>
      <c r="U400" s="131" t="s">
        <v>56</v>
      </c>
      <c r="V400" s="131" t="s">
        <v>4322</v>
      </c>
      <c r="W400" s="131" t="s">
        <v>56</v>
      </c>
      <c r="X400" s="131" t="s">
        <v>4212</v>
      </c>
      <c r="Y400" s="131" t="s">
        <v>62</v>
      </c>
      <c r="Z400" s="131" t="s">
        <v>4323</v>
      </c>
      <c r="AA400" s="131" t="s">
        <v>3227</v>
      </c>
      <c r="AB400" s="131" t="s">
        <v>62</v>
      </c>
      <c r="AC400" s="131" t="s">
        <v>57</v>
      </c>
      <c r="AD400" s="131" t="s">
        <v>2385</v>
      </c>
      <c r="AE400" s="131" t="s">
        <v>57</v>
      </c>
      <c r="AG400" s="131" t="s">
        <v>56</v>
      </c>
      <c r="AH400" s="131">
        <v>19</v>
      </c>
      <c r="AI400" s="131" t="s">
        <v>56</v>
      </c>
      <c r="AJ400" s="131" t="s">
        <v>985</v>
      </c>
      <c r="AK400" s="131" t="s">
        <v>62</v>
      </c>
      <c r="AL400" s="131" t="s">
        <v>57</v>
      </c>
      <c r="AM400" s="131" t="s">
        <v>57</v>
      </c>
      <c r="AN400" s="131" t="s">
        <v>57</v>
      </c>
      <c r="AO400" s="131" t="s">
        <v>57</v>
      </c>
      <c r="AP400" s="131" t="s">
        <v>2974</v>
      </c>
      <c r="AQ400" s="131" t="s">
        <v>57</v>
      </c>
      <c r="AR400" s="131" t="s">
        <v>57</v>
      </c>
      <c r="AS400" s="131">
        <v>5</v>
      </c>
      <c r="AT400" s="131">
        <v>14</v>
      </c>
      <c r="AU400" s="131" t="s">
        <v>62</v>
      </c>
    </row>
    <row r="401" spans="1:47">
      <c r="A401" s="131">
        <v>400</v>
      </c>
      <c r="B401" s="131" t="s">
        <v>2611</v>
      </c>
      <c r="C401" s="131" t="s">
        <v>4434</v>
      </c>
      <c r="D401" s="131">
        <v>2022</v>
      </c>
      <c r="E401" s="131" t="s">
        <v>4263</v>
      </c>
      <c r="F401" s="131" t="s">
        <v>657</v>
      </c>
      <c r="G401" s="131" t="s">
        <v>4324</v>
      </c>
      <c r="H401" s="131" t="s">
        <v>4325</v>
      </c>
      <c r="I401" s="131" t="s">
        <v>935</v>
      </c>
      <c r="J401" s="131">
        <v>19</v>
      </c>
      <c r="K401" s="131" t="s">
        <v>62</v>
      </c>
      <c r="L401" s="131" t="s">
        <v>62</v>
      </c>
      <c r="M401" s="131" t="s">
        <v>62</v>
      </c>
      <c r="N401" s="131" t="s">
        <v>62</v>
      </c>
      <c r="O401" s="131" t="s">
        <v>57</v>
      </c>
      <c r="P401" s="131" t="s">
        <v>57</v>
      </c>
      <c r="Q401" s="131" t="s">
        <v>57</v>
      </c>
      <c r="R401" s="131" t="s">
        <v>57</v>
      </c>
      <c r="S401" s="131" t="s">
        <v>56</v>
      </c>
      <c r="T401" s="131" t="s">
        <v>4326</v>
      </c>
      <c r="U401" s="131" t="s">
        <v>62</v>
      </c>
      <c r="V401" s="131" t="s">
        <v>57</v>
      </c>
      <c r="W401" s="131" t="s">
        <v>56</v>
      </c>
      <c r="X401" s="131" t="s">
        <v>4327</v>
      </c>
      <c r="Y401" s="131" t="s">
        <v>62</v>
      </c>
      <c r="Z401" s="131" t="s">
        <v>4328</v>
      </c>
      <c r="AA401" s="131" t="s">
        <v>56</v>
      </c>
      <c r="AB401" s="131" t="s">
        <v>56</v>
      </c>
      <c r="AC401" s="131" t="s">
        <v>56</v>
      </c>
      <c r="AD401" s="131" t="s">
        <v>984</v>
      </c>
      <c r="AE401" s="131" t="s">
        <v>57</v>
      </c>
      <c r="AG401" s="131" t="s">
        <v>56</v>
      </c>
      <c r="AH401" s="131">
        <v>245</v>
      </c>
      <c r="AI401" s="131" t="s">
        <v>62</v>
      </c>
      <c r="AJ401" s="131" t="s">
        <v>2385</v>
      </c>
      <c r="AK401" s="131" t="s">
        <v>62</v>
      </c>
      <c r="AL401" s="131" t="s">
        <v>57</v>
      </c>
      <c r="AM401" s="162" t="s">
        <v>57</v>
      </c>
      <c r="AN401" s="162" t="s">
        <v>57</v>
      </c>
      <c r="AO401" s="162" t="s">
        <v>57</v>
      </c>
      <c r="AP401" s="162" t="s">
        <v>4329</v>
      </c>
      <c r="AQ401" s="131" t="s">
        <v>57</v>
      </c>
      <c r="AR401" s="131" t="s">
        <v>57</v>
      </c>
      <c r="AS401" s="131">
        <v>112</v>
      </c>
      <c r="AT401" s="131">
        <v>133</v>
      </c>
      <c r="AU401" s="131" t="str">
        <f>IF(AB401="Yes", "No", "")</f>
        <v>No</v>
      </c>
    </row>
    <row r="402" spans="1:47">
      <c r="A402" s="131">
        <v>401</v>
      </c>
      <c r="B402" s="131" t="s">
        <v>2611</v>
      </c>
      <c r="C402" s="131" t="s">
        <v>4434</v>
      </c>
      <c r="D402" s="131">
        <v>2022</v>
      </c>
      <c r="E402" s="131" t="s">
        <v>4330</v>
      </c>
      <c r="F402" s="131" t="s">
        <v>291</v>
      </c>
      <c r="G402" s="131" t="s">
        <v>4331</v>
      </c>
      <c r="H402" s="131" t="s">
        <v>4332</v>
      </c>
      <c r="I402" s="131" t="s">
        <v>4421</v>
      </c>
      <c r="J402" s="131">
        <v>25</v>
      </c>
      <c r="K402" s="131" t="s">
        <v>62</v>
      </c>
      <c r="L402" s="131" t="s">
        <v>62</v>
      </c>
      <c r="M402" s="131" t="s">
        <v>2385</v>
      </c>
      <c r="N402" s="131" t="s">
        <v>2385</v>
      </c>
      <c r="O402" s="131" t="s">
        <v>57</v>
      </c>
      <c r="P402" s="131" t="s">
        <v>57</v>
      </c>
      <c r="Q402" s="131" t="s">
        <v>57</v>
      </c>
      <c r="R402" s="131" t="s">
        <v>57</v>
      </c>
      <c r="S402" s="131" t="s">
        <v>2385</v>
      </c>
      <c r="T402" s="131" t="s">
        <v>57</v>
      </c>
      <c r="U402" s="131" t="s">
        <v>2385</v>
      </c>
      <c r="V402" s="131" t="s">
        <v>57</v>
      </c>
      <c r="W402" s="131" t="s">
        <v>2385</v>
      </c>
      <c r="X402" s="131" t="s">
        <v>57</v>
      </c>
      <c r="Y402" s="131" t="s">
        <v>2385</v>
      </c>
      <c r="Z402" s="131" t="s">
        <v>294</v>
      </c>
      <c r="AA402" s="131" t="s">
        <v>57</v>
      </c>
      <c r="AB402" s="131" t="s">
        <v>2385</v>
      </c>
      <c r="AC402" s="131" t="s">
        <v>57</v>
      </c>
      <c r="AD402" s="131" t="s">
        <v>2385</v>
      </c>
      <c r="AE402" s="131" t="s">
        <v>57</v>
      </c>
      <c r="AG402" s="131" t="s">
        <v>57</v>
      </c>
      <c r="AH402" s="131" t="s">
        <v>57</v>
      </c>
      <c r="AI402" s="131" t="s">
        <v>2385</v>
      </c>
      <c r="AJ402" s="131" t="s">
        <v>2385</v>
      </c>
      <c r="AK402" s="131" t="s">
        <v>62</v>
      </c>
      <c r="AL402" s="131" t="s">
        <v>57</v>
      </c>
      <c r="AM402" s="131" t="s">
        <v>57</v>
      </c>
      <c r="AN402" s="131" t="s">
        <v>57</v>
      </c>
      <c r="AO402" s="131" t="s">
        <v>57</v>
      </c>
      <c r="AP402" s="131" t="s">
        <v>104</v>
      </c>
      <c r="AQ402" s="131" t="s">
        <v>57</v>
      </c>
      <c r="AR402" s="131" t="s">
        <v>57</v>
      </c>
      <c r="AS402" s="131" t="s">
        <v>57</v>
      </c>
      <c r="AT402" s="131" t="s">
        <v>57</v>
      </c>
    </row>
    <row r="403" spans="1:47">
      <c r="A403" s="131">
        <v>402</v>
      </c>
      <c r="B403" s="131" t="s">
        <v>2611</v>
      </c>
      <c r="C403" s="131" t="s">
        <v>4434</v>
      </c>
      <c r="D403" s="131">
        <v>2022</v>
      </c>
      <c r="E403" s="131" t="s">
        <v>4330</v>
      </c>
      <c r="F403" s="131" t="s">
        <v>4333</v>
      </c>
      <c r="G403" s="134" t="s">
        <v>4334</v>
      </c>
      <c r="H403" s="131" t="s">
        <v>4335</v>
      </c>
      <c r="I403" s="131" t="s">
        <v>935</v>
      </c>
      <c r="J403" s="131">
        <v>5</v>
      </c>
      <c r="K403" s="131" t="s">
        <v>62</v>
      </c>
      <c r="L403" s="131" t="s">
        <v>62</v>
      </c>
      <c r="M403" s="131" t="s">
        <v>62</v>
      </c>
      <c r="N403" s="131" t="s">
        <v>62</v>
      </c>
      <c r="O403" s="131" t="s">
        <v>57</v>
      </c>
      <c r="P403" s="131" t="s">
        <v>57</v>
      </c>
      <c r="Q403" s="131" t="s">
        <v>57</v>
      </c>
      <c r="R403" s="131" t="s">
        <v>57</v>
      </c>
      <c r="S403" s="131" t="s">
        <v>56</v>
      </c>
      <c r="T403" s="131" t="s">
        <v>4336</v>
      </c>
      <c r="U403" s="131" t="s">
        <v>62</v>
      </c>
      <c r="V403" s="131" t="s">
        <v>57</v>
      </c>
      <c r="W403" s="131" t="s">
        <v>62</v>
      </c>
      <c r="X403" s="131" t="s">
        <v>57</v>
      </c>
      <c r="Y403" s="131" t="s">
        <v>2385</v>
      </c>
      <c r="Z403" s="131" t="s">
        <v>4337</v>
      </c>
      <c r="AA403" s="131" t="s">
        <v>56</v>
      </c>
      <c r="AB403" s="131" t="s">
        <v>56</v>
      </c>
      <c r="AC403" s="131" t="s">
        <v>56</v>
      </c>
      <c r="AD403" s="131" t="s">
        <v>962</v>
      </c>
      <c r="AE403" s="131" t="s">
        <v>4214</v>
      </c>
      <c r="AG403" s="131" t="s">
        <v>56</v>
      </c>
      <c r="AH403" s="131">
        <v>44</v>
      </c>
      <c r="AI403" s="131" t="s">
        <v>56</v>
      </c>
      <c r="AJ403" s="131" t="s">
        <v>174</v>
      </c>
      <c r="AK403" s="131" t="s">
        <v>62</v>
      </c>
      <c r="AL403" s="131" t="s">
        <v>57</v>
      </c>
      <c r="AM403" s="162" t="s">
        <v>57</v>
      </c>
      <c r="AN403" s="162" t="s">
        <v>57</v>
      </c>
      <c r="AO403" s="162" t="s">
        <v>57</v>
      </c>
      <c r="AP403" s="164">
        <v>44601</v>
      </c>
      <c r="AQ403" s="131" t="s">
        <v>57</v>
      </c>
      <c r="AR403" s="131" t="s">
        <v>57</v>
      </c>
      <c r="AS403" s="131">
        <v>35</v>
      </c>
      <c r="AT403" s="131">
        <v>9</v>
      </c>
      <c r="AU403" s="131" t="str">
        <f>IF(AB403="Yes", "No", "")</f>
        <v>No</v>
      </c>
    </row>
    <row r="404" spans="1:47">
      <c r="A404" s="131">
        <v>403</v>
      </c>
      <c r="B404" s="131" t="s">
        <v>2611</v>
      </c>
      <c r="C404" s="131" t="s">
        <v>4434</v>
      </c>
      <c r="D404" s="131">
        <v>2022</v>
      </c>
      <c r="E404" s="131" t="s">
        <v>4330</v>
      </c>
      <c r="F404" s="131" t="s">
        <v>4338</v>
      </c>
      <c r="G404" s="131" t="s">
        <v>4339</v>
      </c>
      <c r="H404" s="131" t="s">
        <v>4340</v>
      </c>
      <c r="I404" s="131" t="s">
        <v>929</v>
      </c>
      <c r="J404" s="131">
        <v>15</v>
      </c>
      <c r="K404" s="131" t="s">
        <v>56</v>
      </c>
      <c r="L404" s="131" t="s">
        <v>56</v>
      </c>
      <c r="M404" s="131" t="s">
        <v>2385</v>
      </c>
      <c r="N404" s="131" t="s">
        <v>2385</v>
      </c>
      <c r="O404" s="131" t="s">
        <v>57</v>
      </c>
      <c r="P404" s="131" t="s">
        <v>57</v>
      </c>
      <c r="Q404" s="131" t="s">
        <v>57</v>
      </c>
      <c r="R404" s="131" t="s">
        <v>57</v>
      </c>
      <c r="S404" s="131" t="s">
        <v>2385</v>
      </c>
      <c r="T404" s="131" t="s">
        <v>57</v>
      </c>
      <c r="U404" s="131" t="s">
        <v>56</v>
      </c>
      <c r="V404" s="131" t="s">
        <v>4341</v>
      </c>
      <c r="W404" s="131" t="s">
        <v>56</v>
      </c>
      <c r="X404" s="131" t="s">
        <v>4342</v>
      </c>
      <c r="Y404" s="131" t="s">
        <v>62</v>
      </c>
      <c r="Z404" s="131" t="s">
        <v>4343</v>
      </c>
      <c r="AA404" s="131" t="s">
        <v>57</v>
      </c>
      <c r="AB404" s="131" t="s">
        <v>2385</v>
      </c>
      <c r="AC404" s="131" t="s">
        <v>57</v>
      </c>
      <c r="AD404" s="131" t="s">
        <v>2385</v>
      </c>
      <c r="AE404" s="131" t="s">
        <v>57</v>
      </c>
      <c r="AG404" s="131" t="s">
        <v>57</v>
      </c>
      <c r="AH404" s="131" t="s">
        <v>57</v>
      </c>
      <c r="AI404" s="131" t="s">
        <v>2385</v>
      </c>
      <c r="AJ404" s="131" t="s">
        <v>2385</v>
      </c>
      <c r="AK404" s="131" t="s">
        <v>62</v>
      </c>
      <c r="AL404" s="131" t="s">
        <v>57</v>
      </c>
      <c r="AM404" s="162" t="s">
        <v>57</v>
      </c>
      <c r="AN404" s="162" t="s">
        <v>57</v>
      </c>
      <c r="AO404" s="162" t="s">
        <v>57</v>
      </c>
      <c r="AP404" s="162" t="s">
        <v>4344</v>
      </c>
      <c r="AQ404" s="131" t="s">
        <v>57</v>
      </c>
      <c r="AR404" s="131" t="s">
        <v>57</v>
      </c>
      <c r="AS404" s="131" t="s">
        <v>57</v>
      </c>
      <c r="AT404" s="131" t="s">
        <v>57</v>
      </c>
    </row>
    <row r="405" spans="1:47">
      <c r="A405" s="131">
        <v>404</v>
      </c>
      <c r="B405" s="131" t="s">
        <v>2611</v>
      </c>
      <c r="C405" s="131" t="s">
        <v>4434</v>
      </c>
      <c r="D405" s="131">
        <v>2022</v>
      </c>
      <c r="E405" s="131" t="s">
        <v>4330</v>
      </c>
      <c r="F405" s="131" t="s">
        <v>4345</v>
      </c>
      <c r="G405" s="131" t="s">
        <v>4346</v>
      </c>
      <c r="H405" s="131" t="s">
        <v>4347</v>
      </c>
      <c r="I405" s="131" t="s">
        <v>935</v>
      </c>
      <c r="J405" s="131">
        <v>13</v>
      </c>
      <c r="K405" s="131" t="s">
        <v>62</v>
      </c>
      <c r="L405" s="131" t="s">
        <v>62</v>
      </c>
      <c r="M405" s="131" t="s">
        <v>62</v>
      </c>
      <c r="N405" s="131" t="s">
        <v>56</v>
      </c>
      <c r="O405" s="131">
        <v>2</v>
      </c>
      <c r="P405" s="131" t="s">
        <v>170</v>
      </c>
      <c r="Q405" s="131" t="s">
        <v>4348</v>
      </c>
      <c r="R405" s="131" t="s">
        <v>4349</v>
      </c>
      <c r="S405" s="131" t="s">
        <v>56</v>
      </c>
      <c r="T405" s="131" t="s">
        <v>4350</v>
      </c>
      <c r="U405" s="131" t="s">
        <v>62</v>
      </c>
      <c r="V405" s="131" t="s">
        <v>57</v>
      </c>
      <c r="W405" s="131" t="s">
        <v>62</v>
      </c>
      <c r="X405" s="131" t="s">
        <v>57</v>
      </c>
      <c r="Y405" s="131" t="s">
        <v>2385</v>
      </c>
      <c r="Z405" s="131" t="s">
        <v>4351</v>
      </c>
      <c r="AA405" s="131" t="s">
        <v>56</v>
      </c>
      <c r="AB405" s="131" t="s">
        <v>56</v>
      </c>
      <c r="AC405" s="131" t="s">
        <v>56</v>
      </c>
      <c r="AD405" s="131" t="s">
        <v>2373</v>
      </c>
      <c r="AE405" s="131" t="s">
        <v>1245</v>
      </c>
      <c r="AG405" s="131" t="s">
        <v>56</v>
      </c>
      <c r="AH405" s="131">
        <v>150</v>
      </c>
      <c r="AI405" s="131" t="s">
        <v>62</v>
      </c>
      <c r="AJ405" s="131" t="s">
        <v>2385</v>
      </c>
      <c r="AK405" s="131" t="s">
        <v>62</v>
      </c>
      <c r="AL405" s="131" t="s">
        <v>57</v>
      </c>
      <c r="AM405" s="162" t="s">
        <v>57</v>
      </c>
      <c r="AN405" s="162" t="s">
        <v>57</v>
      </c>
      <c r="AO405" s="162" t="s">
        <v>57</v>
      </c>
      <c r="AP405" s="162" t="s">
        <v>4352</v>
      </c>
      <c r="AQ405" s="131" t="s">
        <v>57</v>
      </c>
      <c r="AR405" s="131" t="s">
        <v>57</v>
      </c>
      <c r="AS405" s="131">
        <v>100</v>
      </c>
      <c r="AT405" s="131">
        <v>50</v>
      </c>
      <c r="AU405" s="131" t="str">
        <f>IF(AB405="Yes", "No", "")</f>
        <v>No</v>
      </c>
    </row>
    <row r="406" spans="1:47">
      <c r="A406" s="131">
        <v>405</v>
      </c>
      <c r="B406" s="131" t="s">
        <v>2611</v>
      </c>
      <c r="C406" s="131" t="s">
        <v>4434</v>
      </c>
      <c r="D406" s="131">
        <v>2022</v>
      </c>
      <c r="E406" s="131" t="s">
        <v>4330</v>
      </c>
      <c r="F406" s="131" t="s">
        <v>4353</v>
      </c>
      <c r="G406" s="131" t="s">
        <v>4354</v>
      </c>
      <c r="H406" s="131" t="s">
        <v>4355</v>
      </c>
      <c r="I406" s="131" t="s">
        <v>4421</v>
      </c>
      <c r="J406" s="131">
        <v>25</v>
      </c>
      <c r="K406" s="131" t="s">
        <v>62</v>
      </c>
      <c r="L406" s="131" t="s">
        <v>62</v>
      </c>
      <c r="M406" s="131" t="s">
        <v>2385</v>
      </c>
      <c r="N406" s="131" t="s">
        <v>2385</v>
      </c>
      <c r="O406" s="131" t="s">
        <v>57</v>
      </c>
      <c r="P406" s="131" t="s">
        <v>57</v>
      </c>
      <c r="Q406" s="131" t="s">
        <v>57</v>
      </c>
      <c r="R406" s="131" t="s">
        <v>57</v>
      </c>
      <c r="S406" s="131" t="s">
        <v>2385</v>
      </c>
      <c r="T406" s="131" t="s">
        <v>57</v>
      </c>
      <c r="U406" s="131" t="s">
        <v>2385</v>
      </c>
      <c r="V406" s="131" t="s">
        <v>57</v>
      </c>
      <c r="W406" s="131" t="s">
        <v>2385</v>
      </c>
      <c r="X406" s="131" t="s">
        <v>57</v>
      </c>
      <c r="Y406" s="131" t="s">
        <v>2385</v>
      </c>
      <c r="Z406" s="134" t="s">
        <v>4356</v>
      </c>
      <c r="AA406" s="131" t="s">
        <v>57</v>
      </c>
      <c r="AB406" s="131" t="s">
        <v>2385</v>
      </c>
      <c r="AC406" s="131" t="s">
        <v>57</v>
      </c>
      <c r="AD406" s="131" t="s">
        <v>2385</v>
      </c>
      <c r="AE406" s="131" t="s">
        <v>57</v>
      </c>
      <c r="AG406" s="131" t="s">
        <v>57</v>
      </c>
      <c r="AH406" s="131" t="s">
        <v>57</v>
      </c>
      <c r="AI406" s="131" t="s">
        <v>2385</v>
      </c>
      <c r="AJ406" s="131" t="s">
        <v>2385</v>
      </c>
      <c r="AK406" s="131" t="s">
        <v>2385</v>
      </c>
      <c r="AL406" s="131" t="s">
        <v>57</v>
      </c>
      <c r="AM406" s="131" t="s">
        <v>57</v>
      </c>
      <c r="AN406" s="131" t="s">
        <v>57</v>
      </c>
      <c r="AO406" s="131" t="s">
        <v>57</v>
      </c>
      <c r="AP406" s="136">
        <v>44628</v>
      </c>
      <c r="AQ406" s="131" t="s">
        <v>57</v>
      </c>
      <c r="AR406" s="131" t="s">
        <v>57</v>
      </c>
      <c r="AS406" s="131" t="s">
        <v>57</v>
      </c>
      <c r="AT406" s="131" t="s">
        <v>57</v>
      </c>
    </row>
    <row r="407" spans="1:47">
      <c r="A407" s="131">
        <v>406</v>
      </c>
      <c r="B407" s="131" t="s">
        <v>2611</v>
      </c>
      <c r="C407" s="131" t="s">
        <v>4434</v>
      </c>
      <c r="D407" s="131">
        <v>2022</v>
      </c>
      <c r="E407" s="131" t="s">
        <v>4330</v>
      </c>
      <c r="F407" s="131" t="s">
        <v>4357</v>
      </c>
      <c r="G407" s="131" t="s">
        <v>4358</v>
      </c>
      <c r="H407" s="131" t="s">
        <v>4359</v>
      </c>
      <c r="I407" s="131" t="s">
        <v>935</v>
      </c>
      <c r="J407" s="131">
        <v>23</v>
      </c>
      <c r="K407" s="131" t="s">
        <v>62</v>
      </c>
      <c r="L407" s="131" t="s">
        <v>62</v>
      </c>
      <c r="M407" s="131" t="s">
        <v>62</v>
      </c>
      <c r="N407" s="131" t="s">
        <v>62</v>
      </c>
      <c r="O407" s="131" t="s">
        <v>57</v>
      </c>
      <c r="P407" s="131" t="s">
        <v>57</v>
      </c>
      <c r="Q407" s="131" t="s">
        <v>57</v>
      </c>
      <c r="R407" s="131" t="s">
        <v>57</v>
      </c>
      <c r="S407" s="131" t="s">
        <v>62</v>
      </c>
      <c r="T407" s="131" t="s">
        <v>57</v>
      </c>
      <c r="U407" s="131" t="s">
        <v>62</v>
      </c>
      <c r="V407" s="131" t="s">
        <v>57</v>
      </c>
      <c r="W407" s="131" t="s">
        <v>56</v>
      </c>
      <c r="X407" s="131" t="s">
        <v>4360</v>
      </c>
      <c r="Y407" s="131" t="s">
        <v>56</v>
      </c>
      <c r="Z407" s="131" t="s">
        <v>4361</v>
      </c>
      <c r="AA407" s="131" t="s">
        <v>57</v>
      </c>
      <c r="AB407" s="131" t="s">
        <v>62</v>
      </c>
      <c r="AC407" s="131" t="s">
        <v>57</v>
      </c>
      <c r="AD407" s="131" t="s">
        <v>2385</v>
      </c>
      <c r="AE407" s="131" t="s">
        <v>57</v>
      </c>
      <c r="AG407" s="131" t="s">
        <v>56</v>
      </c>
      <c r="AH407" s="131">
        <v>65</v>
      </c>
      <c r="AI407" s="131" t="s">
        <v>56</v>
      </c>
      <c r="AJ407" s="131" t="s">
        <v>4438</v>
      </c>
      <c r="AK407" s="131" t="s">
        <v>62</v>
      </c>
      <c r="AL407" s="131" t="s">
        <v>57</v>
      </c>
      <c r="AM407" s="131" t="s">
        <v>57</v>
      </c>
      <c r="AN407" s="131" t="s">
        <v>57</v>
      </c>
      <c r="AO407" s="131" t="s">
        <v>57</v>
      </c>
      <c r="AP407" s="131" t="s">
        <v>110</v>
      </c>
      <c r="AQ407" s="131" t="s">
        <v>57</v>
      </c>
      <c r="AR407" s="131" t="s">
        <v>57</v>
      </c>
      <c r="AS407" s="131">
        <v>13</v>
      </c>
      <c r="AT407" s="131">
        <v>52</v>
      </c>
      <c r="AU407" s="131" t="s">
        <v>56</v>
      </c>
    </row>
    <row r="408" spans="1:47">
      <c r="A408" s="131">
        <v>407</v>
      </c>
      <c r="B408" s="131" t="s">
        <v>2611</v>
      </c>
      <c r="C408" s="131" t="s">
        <v>4434</v>
      </c>
      <c r="D408" s="131">
        <v>2022</v>
      </c>
      <c r="E408" s="131" t="s">
        <v>4330</v>
      </c>
      <c r="F408" s="131" t="s">
        <v>4362</v>
      </c>
      <c r="G408" s="131" t="s">
        <v>4363</v>
      </c>
      <c r="H408" s="131" t="s">
        <v>4364</v>
      </c>
      <c r="I408" s="131" t="s">
        <v>935</v>
      </c>
      <c r="J408" s="131">
        <v>14</v>
      </c>
      <c r="K408" s="131" t="s">
        <v>62</v>
      </c>
      <c r="L408" s="131" t="s">
        <v>62</v>
      </c>
      <c r="M408" s="131" t="s">
        <v>62</v>
      </c>
      <c r="N408" s="131" t="s">
        <v>62</v>
      </c>
      <c r="O408" s="131" t="s">
        <v>57</v>
      </c>
      <c r="P408" s="131" t="s">
        <v>57</v>
      </c>
      <c r="Q408" s="131" t="s">
        <v>57</v>
      </c>
      <c r="R408" s="131" t="s">
        <v>57</v>
      </c>
      <c r="S408" s="131" t="s">
        <v>62</v>
      </c>
      <c r="T408" s="131" t="s">
        <v>57</v>
      </c>
      <c r="U408" s="131" t="s">
        <v>62</v>
      </c>
      <c r="V408" s="131" t="s">
        <v>57</v>
      </c>
      <c r="W408" s="131" t="s">
        <v>62</v>
      </c>
      <c r="X408" s="131" t="s">
        <v>57</v>
      </c>
      <c r="Y408" s="131" t="s">
        <v>2385</v>
      </c>
      <c r="Z408" s="131" t="s">
        <v>4365</v>
      </c>
      <c r="AA408" s="131" t="s">
        <v>57</v>
      </c>
      <c r="AB408" s="131" t="s">
        <v>62</v>
      </c>
      <c r="AC408" s="131" t="s">
        <v>57</v>
      </c>
      <c r="AD408" s="131" t="s">
        <v>2385</v>
      </c>
      <c r="AE408" s="131" t="s">
        <v>57</v>
      </c>
      <c r="AG408" s="131" t="s">
        <v>56</v>
      </c>
      <c r="AH408" s="131">
        <v>14</v>
      </c>
      <c r="AI408" s="131" t="s">
        <v>62</v>
      </c>
      <c r="AJ408" s="131" t="s">
        <v>2385</v>
      </c>
      <c r="AK408" s="131" t="s">
        <v>62</v>
      </c>
      <c r="AL408" s="131" t="s">
        <v>57</v>
      </c>
      <c r="AM408" s="131" t="s">
        <v>57</v>
      </c>
      <c r="AN408" s="131" t="s">
        <v>57</v>
      </c>
      <c r="AO408" s="131" t="s">
        <v>57</v>
      </c>
      <c r="AP408" s="131" t="s">
        <v>110</v>
      </c>
      <c r="AQ408" s="131" t="s">
        <v>57</v>
      </c>
      <c r="AR408" s="131" t="s">
        <v>57</v>
      </c>
      <c r="AS408" s="131">
        <v>9</v>
      </c>
      <c r="AT408" s="131">
        <v>5</v>
      </c>
      <c r="AU408" s="131" t="s">
        <v>56</v>
      </c>
    </row>
    <row r="409" spans="1:47">
      <c r="A409" s="131">
        <v>408</v>
      </c>
      <c r="B409" s="131" t="s">
        <v>2611</v>
      </c>
      <c r="C409" s="131" t="s">
        <v>4434</v>
      </c>
      <c r="D409" s="131">
        <v>2022</v>
      </c>
      <c r="E409" s="131" t="s">
        <v>4330</v>
      </c>
      <c r="F409" s="131" t="s">
        <v>3274</v>
      </c>
      <c r="G409" s="131" t="s">
        <v>4366</v>
      </c>
      <c r="H409" s="131" t="s">
        <v>4367</v>
      </c>
      <c r="I409" s="131" t="s">
        <v>935</v>
      </c>
      <c r="J409" s="131">
        <v>19</v>
      </c>
      <c r="K409" s="131" t="s">
        <v>62</v>
      </c>
      <c r="L409" s="131" t="s">
        <v>62</v>
      </c>
      <c r="M409" s="131" t="s">
        <v>62</v>
      </c>
      <c r="N409" s="131" t="s">
        <v>62</v>
      </c>
      <c r="O409" s="131" t="s">
        <v>57</v>
      </c>
      <c r="P409" s="131" t="s">
        <v>57</v>
      </c>
      <c r="Q409" s="131" t="s">
        <v>57</v>
      </c>
      <c r="R409" s="131" t="s">
        <v>57</v>
      </c>
      <c r="S409" s="131" t="s">
        <v>56</v>
      </c>
      <c r="T409" s="131" t="s">
        <v>4368</v>
      </c>
      <c r="U409" s="131" t="s">
        <v>56</v>
      </c>
      <c r="V409" s="131" t="s">
        <v>4369</v>
      </c>
      <c r="W409" s="131" t="s">
        <v>62</v>
      </c>
      <c r="X409" s="131" t="s">
        <v>57</v>
      </c>
      <c r="Y409" s="131" t="s">
        <v>2385</v>
      </c>
      <c r="Z409" s="131" t="s">
        <v>4370</v>
      </c>
      <c r="AA409" s="131" t="s">
        <v>56</v>
      </c>
      <c r="AB409" s="131" t="s">
        <v>56</v>
      </c>
      <c r="AC409" s="131" t="s">
        <v>56</v>
      </c>
      <c r="AD409" s="131" t="s">
        <v>2373</v>
      </c>
      <c r="AE409" s="131" t="s">
        <v>1245</v>
      </c>
      <c r="AG409" s="131" t="s">
        <v>56</v>
      </c>
      <c r="AH409" s="131">
        <v>66</v>
      </c>
      <c r="AI409" s="131" t="s">
        <v>56</v>
      </c>
      <c r="AJ409" s="131" t="s">
        <v>174</v>
      </c>
      <c r="AK409" s="131" t="s">
        <v>62</v>
      </c>
      <c r="AL409" s="131" t="s">
        <v>57</v>
      </c>
      <c r="AM409" s="162" t="s">
        <v>57</v>
      </c>
      <c r="AN409" s="162" t="s">
        <v>57</v>
      </c>
      <c r="AO409" s="162" t="s">
        <v>57</v>
      </c>
      <c r="AP409" s="162" t="s">
        <v>2136</v>
      </c>
      <c r="AQ409" s="131" t="s">
        <v>57</v>
      </c>
      <c r="AR409" s="131" t="s">
        <v>57</v>
      </c>
      <c r="AS409" s="131">
        <v>66</v>
      </c>
      <c r="AT409" s="131">
        <v>0</v>
      </c>
      <c r="AU409" s="131" t="str">
        <f>IF(AB409="Yes", "No", "")</f>
        <v>No</v>
      </c>
    </row>
    <row r="410" spans="1:47">
      <c r="A410" s="131">
        <v>409</v>
      </c>
      <c r="B410" s="131" t="s">
        <v>2611</v>
      </c>
      <c r="C410" s="131" t="s">
        <v>4434</v>
      </c>
      <c r="D410" s="131">
        <v>2022</v>
      </c>
      <c r="E410" s="131" t="s">
        <v>4330</v>
      </c>
      <c r="F410" s="131" t="s">
        <v>4371</v>
      </c>
      <c r="G410" s="131" t="s">
        <v>4372</v>
      </c>
      <c r="H410" s="131" t="s">
        <v>4373</v>
      </c>
      <c r="I410" s="131" t="s">
        <v>935</v>
      </c>
      <c r="J410" s="131">
        <v>1</v>
      </c>
      <c r="K410" s="131" t="s">
        <v>62</v>
      </c>
      <c r="L410" s="131" t="s">
        <v>62</v>
      </c>
      <c r="M410" s="131" t="s">
        <v>62</v>
      </c>
      <c r="N410" s="131" t="s">
        <v>62</v>
      </c>
      <c r="O410" s="131" t="s">
        <v>57</v>
      </c>
      <c r="P410" s="131" t="s">
        <v>57</v>
      </c>
      <c r="Q410" s="131" t="s">
        <v>57</v>
      </c>
      <c r="R410" s="131" t="s">
        <v>57</v>
      </c>
      <c r="S410" s="131" t="s">
        <v>56</v>
      </c>
      <c r="T410" s="131" t="s">
        <v>4374</v>
      </c>
      <c r="U410" s="131" t="s">
        <v>56</v>
      </c>
      <c r="V410" s="131" t="s">
        <v>4375</v>
      </c>
      <c r="W410" s="131" t="s">
        <v>56</v>
      </c>
      <c r="X410" s="131" t="s">
        <v>4376</v>
      </c>
      <c r="Y410" s="131" t="s">
        <v>56</v>
      </c>
      <c r="Z410" s="131" t="s">
        <v>4377</v>
      </c>
      <c r="AA410" s="131" t="s">
        <v>3227</v>
      </c>
      <c r="AB410" s="131" t="s">
        <v>62</v>
      </c>
      <c r="AC410" s="131" t="s">
        <v>57</v>
      </c>
      <c r="AD410" s="131" t="s">
        <v>2385</v>
      </c>
      <c r="AE410" s="131" t="s">
        <v>57</v>
      </c>
      <c r="AG410" s="131" t="s">
        <v>56</v>
      </c>
      <c r="AH410" s="131">
        <v>129</v>
      </c>
      <c r="AI410" s="131" t="s">
        <v>56</v>
      </c>
      <c r="AJ410" s="131" t="s">
        <v>4436</v>
      </c>
      <c r="AK410" s="131" t="s">
        <v>62</v>
      </c>
      <c r="AL410" s="131" t="s">
        <v>57</v>
      </c>
      <c r="AM410" s="162" t="s">
        <v>57</v>
      </c>
      <c r="AN410" s="162" t="s">
        <v>57</v>
      </c>
      <c r="AO410" s="162" t="s">
        <v>57</v>
      </c>
      <c r="AP410" s="162" t="s">
        <v>3091</v>
      </c>
      <c r="AQ410" s="131" t="s">
        <v>57</v>
      </c>
      <c r="AR410" s="131" t="s">
        <v>57</v>
      </c>
      <c r="AS410" s="131">
        <v>45</v>
      </c>
      <c r="AT410" s="131">
        <v>84</v>
      </c>
      <c r="AU410" s="131" t="s">
        <v>62</v>
      </c>
    </row>
    <row r="411" spans="1:47">
      <c r="A411" s="131">
        <v>410</v>
      </c>
      <c r="B411" s="131" t="s">
        <v>2611</v>
      </c>
      <c r="C411" s="131" t="s">
        <v>4434</v>
      </c>
      <c r="D411" s="131">
        <v>2022</v>
      </c>
      <c r="E411" s="131" t="s">
        <v>4330</v>
      </c>
      <c r="F411" s="131" t="s">
        <v>4378</v>
      </c>
      <c r="G411" s="131" t="s">
        <v>4379</v>
      </c>
      <c r="H411" s="131" t="s">
        <v>4380</v>
      </c>
      <c r="I411" s="131" t="s">
        <v>929</v>
      </c>
      <c r="J411" s="131">
        <v>19</v>
      </c>
      <c r="K411" s="131" t="s">
        <v>56</v>
      </c>
      <c r="L411" s="131" t="s">
        <v>62</v>
      </c>
      <c r="M411" s="131" t="s">
        <v>2385</v>
      </c>
      <c r="N411" s="131" t="s">
        <v>2385</v>
      </c>
      <c r="O411" s="131" t="s">
        <v>57</v>
      </c>
      <c r="P411" s="131" t="s">
        <v>57</v>
      </c>
      <c r="Q411" s="131" t="s">
        <v>57</v>
      </c>
      <c r="R411" s="131" t="s">
        <v>57</v>
      </c>
      <c r="S411" s="131" t="s">
        <v>2385</v>
      </c>
      <c r="T411" s="131" t="s">
        <v>57</v>
      </c>
      <c r="U411" s="131" t="s">
        <v>56</v>
      </c>
      <c r="V411" s="131" t="s">
        <v>4381</v>
      </c>
      <c r="W411" s="131" t="s">
        <v>56</v>
      </c>
      <c r="X411" s="131" t="s">
        <v>4382</v>
      </c>
      <c r="Y411" s="131" t="s">
        <v>56</v>
      </c>
      <c r="Z411" s="131" t="s">
        <v>4383</v>
      </c>
      <c r="AA411" s="131" t="s">
        <v>57</v>
      </c>
      <c r="AB411" s="131" t="s">
        <v>2385</v>
      </c>
      <c r="AC411" s="131" t="s">
        <v>57</v>
      </c>
      <c r="AD411" s="131" t="s">
        <v>2385</v>
      </c>
      <c r="AE411" s="131" t="s">
        <v>57</v>
      </c>
      <c r="AG411" s="131" t="s">
        <v>57</v>
      </c>
      <c r="AH411" s="131" t="s">
        <v>57</v>
      </c>
      <c r="AI411" s="131" t="s">
        <v>2385</v>
      </c>
      <c r="AJ411" s="131" t="s">
        <v>2385</v>
      </c>
      <c r="AK411" s="131" t="s">
        <v>62</v>
      </c>
      <c r="AL411" s="131" t="s">
        <v>57</v>
      </c>
      <c r="AM411" s="162" t="s">
        <v>57</v>
      </c>
      <c r="AN411" s="162" t="s">
        <v>57</v>
      </c>
      <c r="AO411" s="162" t="s">
        <v>57</v>
      </c>
      <c r="AP411" s="164">
        <v>44690</v>
      </c>
      <c r="AQ411" s="131" t="s">
        <v>57</v>
      </c>
      <c r="AR411" s="131" t="s">
        <v>57</v>
      </c>
      <c r="AS411" s="131" t="s">
        <v>57</v>
      </c>
      <c r="AT411" s="131" t="s">
        <v>57</v>
      </c>
    </row>
    <row r="412" spans="1:47">
      <c r="A412" s="131">
        <v>411</v>
      </c>
      <c r="B412" s="131" t="s">
        <v>2611</v>
      </c>
      <c r="C412" s="131" t="s">
        <v>4434</v>
      </c>
      <c r="D412" s="131">
        <v>2022</v>
      </c>
      <c r="E412" s="131" t="s">
        <v>4330</v>
      </c>
      <c r="F412" s="131" t="s">
        <v>4384</v>
      </c>
      <c r="G412" s="131" t="s">
        <v>4385</v>
      </c>
      <c r="H412" s="131" t="s">
        <v>4386</v>
      </c>
      <c r="I412" s="131" t="s">
        <v>975</v>
      </c>
      <c r="J412" s="131">
        <v>6</v>
      </c>
      <c r="K412" s="131" t="s">
        <v>62</v>
      </c>
      <c r="L412" s="131" t="s">
        <v>62</v>
      </c>
      <c r="M412" s="131" t="s">
        <v>2385</v>
      </c>
      <c r="N412" s="131" t="s">
        <v>2385</v>
      </c>
      <c r="O412" s="131" t="s">
        <v>57</v>
      </c>
      <c r="P412" s="131" t="s">
        <v>57</v>
      </c>
      <c r="Q412" s="131" t="s">
        <v>57</v>
      </c>
      <c r="R412" s="131" t="s">
        <v>57</v>
      </c>
      <c r="S412" s="131" t="s">
        <v>2385</v>
      </c>
      <c r="T412" s="131" t="s">
        <v>57</v>
      </c>
      <c r="U412" s="131" t="s">
        <v>2385</v>
      </c>
      <c r="V412" s="131" t="s">
        <v>57</v>
      </c>
      <c r="W412" s="131" t="s">
        <v>2385</v>
      </c>
      <c r="X412" s="131" t="s">
        <v>57</v>
      </c>
      <c r="Y412" s="131" t="s">
        <v>2385</v>
      </c>
      <c r="Z412" s="131" t="s">
        <v>4387</v>
      </c>
      <c r="AA412" s="131" t="s">
        <v>57</v>
      </c>
      <c r="AB412" s="131" t="s">
        <v>2385</v>
      </c>
      <c r="AC412" s="131" t="s">
        <v>57</v>
      </c>
      <c r="AD412" s="131" t="s">
        <v>2385</v>
      </c>
      <c r="AE412" s="131" t="s">
        <v>57</v>
      </c>
      <c r="AG412" s="131" t="s">
        <v>57</v>
      </c>
      <c r="AH412" s="131" t="s">
        <v>57</v>
      </c>
      <c r="AI412" s="131" t="s">
        <v>2385</v>
      </c>
      <c r="AJ412" s="131" t="s">
        <v>2385</v>
      </c>
      <c r="AK412" s="131" t="s">
        <v>2385</v>
      </c>
      <c r="AL412" s="131" t="s">
        <v>57</v>
      </c>
      <c r="AM412" s="131" t="s">
        <v>57</v>
      </c>
      <c r="AN412" s="131" t="s">
        <v>57</v>
      </c>
      <c r="AO412" s="131" t="s">
        <v>57</v>
      </c>
      <c r="AP412" s="131" t="s">
        <v>57</v>
      </c>
      <c r="AQ412" s="131" t="s">
        <v>57</v>
      </c>
      <c r="AR412" s="131" t="s">
        <v>57</v>
      </c>
      <c r="AS412" s="131" t="s">
        <v>57</v>
      </c>
      <c r="AT412" s="131" t="s">
        <v>57</v>
      </c>
    </row>
    <row r="413" spans="1:47">
      <c r="A413" s="131">
        <v>412</v>
      </c>
      <c r="B413" s="131" t="s">
        <v>2611</v>
      </c>
      <c r="C413" s="131" t="s">
        <v>4434</v>
      </c>
      <c r="D413" s="131">
        <v>2022</v>
      </c>
      <c r="E413" s="131" t="s">
        <v>4330</v>
      </c>
      <c r="F413" s="131" t="s">
        <v>4388</v>
      </c>
      <c r="G413" s="131" t="s">
        <v>4389</v>
      </c>
      <c r="H413" s="131" t="s">
        <v>4390</v>
      </c>
      <c r="I413" s="131" t="s">
        <v>935</v>
      </c>
      <c r="J413" s="131">
        <v>22</v>
      </c>
      <c r="K413" s="131" t="s">
        <v>62</v>
      </c>
      <c r="L413" s="131" t="s">
        <v>62</v>
      </c>
      <c r="M413" s="131" t="s">
        <v>62</v>
      </c>
      <c r="N413" s="131" t="s">
        <v>62</v>
      </c>
      <c r="O413" s="131" t="s">
        <v>57</v>
      </c>
      <c r="P413" s="131" t="s">
        <v>57</v>
      </c>
      <c r="Q413" s="131" t="s">
        <v>57</v>
      </c>
      <c r="R413" s="131" t="s">
        <v>57</v>
      </c>
      <c r="S413" s="131" t="s">
        <v>62</v>
      </c>
      <c r="T413" s="131" t="s">
        <v>57</v>
      </c>
      <c r="U413" s="131" t="s">
        <v>62</v>
      </c>
      <c r="V413" s="131" t="s">
        <v>57</v>
      </c>
      <c r="W413" s="131" t="s">
        <v>62</v>
      </c>
      <c r="X413" s="131" t="s">
        <v>57</v>
      </c>
      <c r="Y413" s="131" t="s">
        <v>2385</v>
      </c>
      <c r="Z413" s="131" t="s">
        <v>4391</v>
      </c>
      <c r="AA413" s="131" t="s">
        <v>57</v>
      </c>
      <c r="AB413" s="131" t="s">
        <v>62</v>
      </c>
      <c r="AC413" s="131" t="s">
        <v>57</v>
      </c>
      <c r="AD413" s="131" t="s">
        <v>2385</v>
      </c>
      <c r="AE413" s="131" t="s">
        <v>57</v>
      </c>
      <c r="AG413" s="131" t="s">
        <v>56</v>
      </c>
      <c r="AH413" s="131">
        <v>6</v>
      </c>
      <c r="AI413" s="131" t="s">
        <v>62</v>
      </c>
      <c r="AJ413" s="131" t="s">
        <v>2385</v>
      </c>
      <c r="AK413" s="131" t="s">
        <v>62</v>
      </c>
      <c r="AL413" s="131" t="s">
        <v>57</v>
      </c>
      <c r="AM413" s="131" t="s">
        <v>57</v>
      </c>
      <c r="AN413" s="131" t="s">
        <v>57</v>
      </c>
      <c r="AO413" s="131" t="s">
        <v>57</v>
      </c>
      <c r="AP413" s="136">
        <v>44690</v>
      </c>
      <c r="AQ413" s="131" t="s">
        <v>57</v>
      </c>
      <c r="AR413" s="131" t="s">
        <v>57</v>
      </c>
      <c r="AS413" s="131">
        <v>4</v>
      </c>
      <c r="AT413" s="131">
        <v>2</v>
      </c>
      <c r="AU413" s="131" t="s">
        <v>56</v>
      </c>
    </row>
    <row r="414" spans="1:47">
      <c r="A414" s="131">
        <v>413</v>
      </c>
      <c r="B414" s="131" t="s">
        <v>2611</v>
      </c>
      <c r="C414" s="131" t="s">
        <v>4434</v>
      </c>
      <c r="D414" s="131">
        <v>2022</v>
      </c>
      <c r="E414" s="131" t="s">
        <v>4330</v>
      </c>
      <c r="F414" s="131" t="s">
        <v>4392</v>
      </c>
      <c r="G414" s="131" t="s">
        <v>4393</v>
      </c>
      <c r="H414" s="131" t="s">
        <v>4394</v>
      </c>
      <c r="I414" s="131" t="s">
        <v>935</v>
      </c>
      <c r="J414" s="131">
        <v>14</v>
      </c>
      <c r="K414" s="131" t="s">
        <v>62</v>
      </c>
      <c r="L414" s="131" t="s">
        <v>62</v>
      </c>
      <c r="M414" s="131" t="s">
        <v>62</v>
      </c>
      <c r="N414" s="131" t="s">
        <v>56</v>
      </c>
      <c r="O414" s="131">
        <v>1</v>
      </c>
      <c r="P414" s="131" t="s">
        <v>170</v>
      </c>
      <c r="Q414" s="131" t="s">
        <v>4395</v>
      </c>
      <c r="R414" s="131" t="s">
        <v>4396</v>
      </c>
      <c r="S414" s="131" t="s">
        <v>56</v>
      </c>
      <c r="T414" s="131" t="s">
        <v>4397</v>
      </c>
      <c r="U414" s="131" t="s">
        <v>56</v>
      </c>
      <c r="V414" s="131" t="s">
        <v>4398</v>
      </c>
      <c r="W414" s="131" t="s">
        <v>62</v>
      </c>
      <c r="X414" s="131" t="s">
        <v>57</v>
      </c>
      <c r="Y414" s="131" t="s">
        <v>2385</v>
      </c>
      <c r="Z414" s="131" t="s">
        <v>4399</v>
      </c>
      <c r="AA414" s="131" t="s">
        <v>56</v>
      </c>
      <c r="AB414" s="131" t="s">
        <v>56</v>
      </c>
      <c r="AC414" s="131" t="s">
        <v>56</v>
      </c>
      <c r="AD414" s="131" t="s">
        <v>2373</v>
      </c>
      <c r="AE414" s="131" t="s">
        <v>1245</v>
      </c>
      <c r="AG414" s="131" t="s">
        <v>56</v>
      </c>
      <c r="AH414" s="131">
        <v>46</v>
      </c>
      <c r="AI414" s="131" t="s">
        <v>56</v>
      </c>
      <c r="AJ414" s="131" t="s">
        <v>985</v>
      </c>
      <c r="AK414" s="131" t="s">
        <v>62</v>
      </c>
      <c r="AL414" s="131" t="s">
        <v>57</v>
      </c>
      <c r="AM414" s="162" t="s">
        <v>57</v>
      </c>
      <c r="AN414" s="162" t="s">
        <v>57</v>
      </c>
      <c r="AO414" s="162" t="s">
        <v>57</v>
      </c>
      <c r="AP414" s="164">
        <v>44751</v>
      </c>
      <c r="AQ414" s="131" t="s">
        <v>57</v>
      </c>
      <c r="AR414" s="131" t="s">
        <v>57</v>
      </c>
      <c r="AS414" s="131">
        <v>10</v>
      </c>
      <c r="AT414" s="131">
        <v>36</v>
      </c>
      <c r="AU414" s="131" t="str">
        <f>IF(AB414="Yes", "No", "")</f>
        <v>No</v>
      </c>
    </row>
    <row r="415" spans="1:47">
      <c r="A415" s="131">
        <v>414</v>
      </c>
      <c r="B415" s="131" t="s">
        <v>2611</v>
      </c>
      <c r="C415" s="131" t="s">
        <v>4434</v>
      </c>
      <c r="D415" s="131">
        <v>2022</v>
      </c>
      <c r="E415" s="131" t="s">
        <v>4330</v>
      </c>
      <c r="F415" s="131" t="s">
        <v>4400</v>
      </c>
      <c r="G415" s="131" t="s">
        <v>4401</v>
      </c>
      <c r="H415" s="131" t="s">
        <v>4402</v>
      </c>
      <c r="I415" s="131" t="s">
        <v>926</v>
      </c>
      <c r="J415" s="131">
        <v>6</v>
      </c>
      <c r="K415" s="131" t="s">
        <v>62</v>
      </c>
      <c r="L415" s="131" t="s">
        <v>62</v>
      </c>
      <c r="M415" s="131" t="s">
        <v>2385</v>
      </c>
      <c r="N415" s="131" t="s">
        <v>2385</v>
      </c>
      <c r="O415" s="131" t="s">
        <v>57</v>
      </c>
      <c r="P415" s="131" t="s">
        <v>57</v>
      </c>
      <c r="Q415" s="131" t="s">
        <v>57</v>
      </c>
      <c r="R415" s="131" t="s">
        <v>57</v>
      </c>
      <c r="S415" s="131" t="s">
        <v>2385</v>
      </c>
      <c r="T415" s="131" t="s">
        <v>57</v>
      </c>
      <c r="U415" s="131" t="s">
        <v>2385</v>
      </c>
      <c r="V415" s="131" t="s">
        <v>57</v>
      </c>
      <c r="W415" s="131" t="s">
        <v>2385</v>
      </c>
      <c r="X415" s="131" t="s">
        <v>57</v>
      </c>
      <c r="Y415" s="131" t="s">
        <v>2385</v>
      </c>
      <c r="Z415" s="131" t="s">
        <v>4403</v>
      </c>
      <c r="AA415" s="131" t="s">
        <v>57</v>
      </c>
      <c r="AB415" s="131" t="s">
        <v>2385</v>
      </c>
      <c r="AC415" s="131" t="s">
        <v>57</v>
      </c>
      <c r="AD415" s="131" t="s">
        <v>2385</v>
      </c>
      <c r="AE415" s="131" t="s">
        <v>57</v>
      </c>
      <c r="AG415" s="131" t="s">
        <v>57</v>
      </c>
      <c r="AH415" s="131" t="s">
        <v>57</v>
      </c>
      <c r="AI415" s="131" t="s">
        <v>2385</v>
      </c>
      <c r="AJ415" s="131" t="s">
        <v>2385</v>
      </c>
      <c r="AK415" s="131" t="s">
        <v>62</v>
      </c>
      <c r="AL415" s="131" t="s">
        <v>57</v>
      </c>
      <c r="AM415" s="131" t="s">
        <v>57</v>
      </c>
      <c r="AN415" s="131" t="s">
        <v>57</v>
      </c>
      <c r="AO415" s="131" t="s">
        <v>57</v>
      </c>
      <c r="AP415" s="131" t="s">
        <v>4404</v>
      </c>
      <c r="AQ415" s="131" t="s">
        <v>57</v>
      </c>
      <c r="AR415" s="131" t="s">
        <v>57</v>
      </c>
      <c r="AS415" s="131" t="s">
        <v>57</v>
      </c>
      <c r="AT415" s="131" t="s">
        <v>57</v>
      </c>
    </row>
    <row r="416" spans="1:47">
      <c r="A416" s="131">
        <v>415</v>
      </c>
      <c r="B416" s="131" t="s">
        <v>2611</v>
      </c>
      <c r="C416" s="131" t="s">
        <v>4434</v>
      </c>
      <c r="D416" s="131">
        <v>2022</v>
      </c>
      <c r="E416" s="131" t="s">
        <v>4330</v>
      </c>
      <c r="F416" s="131" t="s">
        <v>4405</v>
      </c>
      <c r="G416" s="131" t="s">
        <v>4406</v>
      </c>
      <c r="H416" s="131" t="s">
        <v>4407</v>
      </c>
      <c r="I416" s="131" t="s">
        <v>935</v>
      </c>
      <c r="J416" s="131">
        <v>14</v>
      </c>
      <c r="K416" s="131" t="s">
        <v>62</v>
      </c>
      <c r="L416" s="131" t="s">
        <v>62</v>
      </c>
      <c r="M416" s="131" t="s">
        <v>62</v>
      </c>
      <c r="N416" s="131" t="s">
        <v>62</v>
      </c>
      <c r="O416" s="131" t="s">
        <v>57</v>
      </c>
      <c r="P416" s="131" t="s">
        <v>57</v>
      </c>
      <c r="Q416" s="131" t="s">
        <v>57</v>
      </c>
      <c r="R416" s="131" t="s">
        <v>57</v>
      </c>
      <c r="S416" s="131" t="s">
        <v>62</v>
      </c>
      <c r="T416" s="131" t="s">
        <v>57</v>
      </c>
      <c r="U416" s="131" t="s">
        <v>62</v>
      </c>
      <c r="V416" s="131" t="s">
        <v>57</v>
      </c>
      <c r="W416" s="131" t="s">
        <v>56</v>
      </c>
      <c r="X416" s="131" t="s">
        <v>4408</v>
      </c>
      <c r="Y416" s="131" t="s">
        <v>56</v>
      </c>
      <c r="Z416" s="131" t="s">
        <v>4409</v>
      </c>
      <c r="AA416" s="131" t="s">
        <v>3227</v>
      </c>
      <c r="AB416" s="131" t="s">
        <v>62</v>
      </c>
      <c r="AC416" s="131" t="s">
        <v>57</v>
      </c>
      <c r="AD416" s="131" t="s">
        <v>2385</v>
      </c>
      <c r="AE416" s="131" t="s">
        <v>57</v>
      </c>
      <c r="AG416" s="131" t="s">
        <v>56</v>
      </c>
      <c r="AH416" s="131">
        <v>99</v>
      </c>
      <c r="AI416" s="131" t="s">
        <v>56</v>
      </c>
      <c r="AJ416" s="131" t="s">
        <v>174</v>
      </c>
      <c r="AK416" s="131" t="s">
        <v>62</v>
      </c>
      <c r="AL416" s="131" t="s">
        <v>57</v>
      </c>
      <c r="AM416" s="131" t="s">
        <v>57</v>
      </c>
      <c r="AN416" s="131" t="s">
        <v>57</v>
      </c>
      <c r="AO416" s="131" t="s">
        <v>57</v>
      </c>
      <c r="AP416" s="131" t="s">
        <v>4410</v>
      </c>
      <c r="AQ416" s="131" t="s">
        <v>57</v>
      </c>
      <c r="AR416" s="131" t="s">
        <v>57</v>
      </c>
      <c r="AS416" s="131">
        <v>56</v>
      </c>
      <c r="AT416" s="131">
        <v>44</v>
      </c>
      <c r="AU416" s="131" t="s">
        <v>62</v>
      </c>
    </row>
    <row r="417" spans="1:50">
      <c r="A417" s="131">
        <v>416</v>
      </c>
      <c r="B417" s="51" t="s">
        <v>577</v>
      </c>
      <c r="C417" s="51" t="s">
        <v>2807</v>
      </c>
      <c r="D417" s="51">
        <v>2023</v>
      </c>
      <c r="E417" s="51" t="s">
        <v>579</v>
      </c>
      <c r="F417" s="51" t="s">
        <v>580</v>
      </c>
      <c r="G417" s="51" t="s">
        <v>581</v>
      </c>
      <c r="H417" s="51" t="s">
        <v>582</v>
      </c>
      <c r="I417" s="51" t="s">
        <v>926</v>
      </c>
      <c r="J417" s="173">
        <v>11</v>
      </c>
      <c r="K417" s="51" t="s">
        <v>2385</v>
      </c>
      <c r="L417" s="51" t="s">
        <v>2385</v>
      </c>
      <c r="M417" s="51" t="s">
        <v>2385</v>
      </c>
      <c r="N417" s="51" t="s">
        <v>2385</v>
      </c>
      <c r="O417" s="51" t="s">
        <v>57</v>
      </c>
      <c r="P417" s="51" t="s">
        <v>57</v>
      </c>
      <c r="Q417" s="51" t="s">
        <v>57</v>
      </c>
      <c r="R417" s="51" t="s">
        <v>57</v>
      </c>
      <c r="S417" s="51" t="s">
        <v>2385</v>
      </c>
      <c r="T417" s="51" t="s">
        <v>57</v>
      </c>
      <c r="U417" s="51" t="s">
        <v>2385</v>
      </c>
      <c r="V417" s="51" t="s">
        <v>57</v>
      </c>
      <c r="W417" s="51" t="s">
        <v>2385</v>
      </c>
      <c r="X417" s="51" t="s">
        <v>57</v>
      </c>
      <c r="Y417" s="51" t="s">
        <v>2385</v>
      </c>
      <c r="Z417" s="105" t="s">
        <v>583</v>
      </c>
      <c r="AA417" s="51" t="s">
        <v>57</v>
      </c>
      <c r="AB417" s="51" t="s">
        <v>2385</v>
      </c>
      <c r="AC417" s="51" t="s">
        <v>57</v>
      </c>
      <c r="AD417" s="51" t="s">
        <v>2385</v>
      </c>
      <c r="AE417" s="51" t="s">
        <v>57</v>
      </c>
      <c r="AF417" s="51"/>
      <c r="AG417" s="51" t="s">
        <v>57</v>
      </c>
      <c r="AH417" s="51" t="s">
        <v>57</v>
      </c>
      <c r="AI417" s="51" t="s">
        <v>2385</v>
      </c>
      <c r="AJ417" s="51" t="s">
        <v>2385</v>
      </c>
      <c r="AK417" s="51" t="s">
        <v>2385</v>
      </c>
      <c r="AL417" s="51" t="s">
        <v>57</v>
      </c>
      <c r="AM417" s="51" t="s">
        <v>57</v>
      </c>
      <c r="AN417" s="51" t="s">
        <v>57</v>
      </c>
      <c r="AO417" s="51" t="s">
        <v>57</v>
      </c>
      <c r="AP417" s="51" t="s">
        <v>584</v>
      </c>
      <c r="AQ417" s="51" t="s">
        <v>57</v>
      </c>
      <c r="AR417" s="51" t="s">
        <v>57</v>
      </c>
      <c r="AS417" s="51" t="s">
        <v>57</v>
      </c>
      <c r="AT417" s="51" t="s">
        <v>57</v>
      </c>
      <c r="AU417" s="173"/>
    </row>
    <row r="418" spans="1:50">
      <c r="A418" s="131">
        <v>417</v>
      </c>
      <c r="B418" s="51" t="s">
        <v>577</v>
      </c>
      <c r="C418" s="51" t="s">
        <v>2807</v>
      </c>
      <c r="D418" s="51">
        <v>2023</v>
      </c>
      <c r="E418" s="51" t="s">
        <v>579</v>
      </c>
      <c r="F418" s="51" t="s">
        <v>585</v>
      </c>
      <c r="G418" s="51" t="s">
        <v>586</v>
      </c>
      <c r="H418" s="141" t="s">
        <v>587</v>
      </c>
      <c r="I418" s="51" t="s">
        <v>4425</v>
      </c>
      <c r="J418" s="173">
        <v>3</v>
      </c>
      <c r="K418" s="51" t="s">
        <v>2385</v>
      </c>
      <c r="L418" s="51" t="s">
        <v>2385</v>
      </c>
      <c r="M418" s="51" t="s">
        <v>2385</v>
      </c>
      <c r="N418" s="51" t="s">
        <v>2385</v>
      </c>
      <c r="O418" s="51" t="s">
        <v>57</v>
      </c>
      <c r="P418" s="51" t="s">
        <v>57</v>
      </c>
      <c r="Q418" s="51" t="s">
        <v>57</v>
      </c>
      <c r="R418" s="51" t="s">
        <v>57</v>
      </c>
      <c r="S418" s="51" t="s">
        <v>2385</v>
      </c>
      <c r="T418" s="51" t="s">
        <v>57</v>
      </c>
      <c r="U418" s="51" t="s">
        <v>2385</v>
      </c>
      <c r="V418" s="51" t="s">
        <v>57</v>
      </c>
      <c r="W418" s="51" t="s">
        <v>2385</v>
      </c>
      <c r="X418" s="51" t="s">
        <v>57</v>
      </c>
      <c r="Y418" s="51" t="s">
        <v>2385</v>
      </c>
      <c r="Z418" s="105" t="s">
        <v>589</v>
      </c>
      <c r="AA418" s="51" t="s">
        <v>57</v>
      </c>
      <c r="AB418" s="51" t="s">
        <v>2385</v>
      </c>
      <c r="AC418" s="51" t="s">
        <v>57</v>
      </c>
      <c r="AD418" s="51" t="s">
        <v>2385</v>
      </c>
      <c r="AE418" s="51" t="s">
        <v>57</v>
      </c>
      <c r="AF418" s="51"/>
      <c r="AG418" s="51" t="s">
        <v>57</v>
      </c>
      <c r="AH418" s="51" t="s">
        <v>57</v>
      </c>
      <c r="AI418" s="51" t="s">
        <v>2385</v>
      </c>
      <c r="AJ418" s="51" t="s">
        <v>2385</v>
      </c>
      <c r="AK418" s="51" t="s">
        <v>2385</v>
      </c>
      <c r="AL418" s="51" t="s">
        <v>57</v>
      </c>
      <c r="AM418" s="160" t="s">
        <v>57</v>
      </c>
      <c r="AN418" s="160" t="s">
        <v>57</v>
      </c>
      <c r="AO418" s="160" t="s">
        <v>57</v>
      </c>
      <c r="AP418" s="160" t="s">
        <v>584</v>
      </c>
      <c r="AQ418" s="51" t="s">
        <v>57</v>
      </c>
      <c r="AR418" s="51" t="s">
        <v>57</v>
      </c>
      <c r="AS418" s="51" t="s">
        <v>57</v>
      </c>
      <c r="AT418" s="51" t="s">
        <v>57</v>
      </c>
      <c r="AU418" s="173"/>
    </row>
    <row r="419" spans="1:50">
      <c r="A419" s="131">
        <v>418</v>
      </c>
      <c r="B419" s="51" t="s">
        <v>577</v>
      </c>
      <c r="C419" s="51" t="s">
        <v>2807</v>
      </c>
      <c r="D419" s="51">
        <v>2023</v>
      </c>
      <c r="E419" s="51" t="s">
        <v>579</v>
      </c>
      <c r="F419" s="51" t="s">
        <v>387</v>
      </c>
      <c r="G419" s="51" t="s">
        <v>590</v>
      </c>
      <c r="H419" s="141" t="s">
        <v>591</v>
      </c>
      <c r="I419" s="51" t="s">
        <v>929</v>
      </c>
      <c r="J419" s="173">
        <v>3</v>
      </c>
      <c r="K419" s="51" t="s">
        <v>62</v>
      </c>
      <c r="L419" s="51" t="s">
        <v>62</v>
      </c>
      <c r="M419" s="51" t="s">
        <v>2385</v>
      </c>
      <c r="N419" s="51" t="s">
        <v>2385</v>
      </c>
      <c r="O419" s="51" t="s">
        <v>57</v>
      </c>
      <c r="P419" s="51" t="s">
        <v>57</v>
      </c>
      <c r="Q419" s="51" t="s">
        <v>57</v>
      </c>
      <c r="R419" s="51" t="s">
        <v>57</v>
      </c>
      <c r="S419" s="51" t="s">
        <v>2385</v>
      </c>
      <c r="T419" s="51" t="s">
        <v>57</v>
      </c>
      <c r="U419" s="51" t="s">
        <v>2385</v>
      </c>
      <c r="V419" s="51" t="s">
        <v>57</v>
      </c>
      <c r="W419" s="51" t="s">
        <v>2385</v>
      </c>
      <c r="X419" s="51" t="s">
        <v>57</v>
      </c>
      <c r="Y419" s="51" t="s">
        <v>2385</v>
      </c>
      <c r="Z419" s="105" t="s">
        <v>592</v>
      </c>
      <c r="AA419" s="51" t="s">
        <v>57</v>
      </c>
      <c r="AB419" s="51" t="s">
        <v>2385</v>
      </c>
      <c r="AC419" s="51" t="s">
        <v>57</v>
      </c>
      <c r="AD419" s="51" t="s">
        <v>2385</v>
      </c>
      <c r="AE419" s="51" t="s">
        <v>57</v>
      </c>
      <c r="AF419" s="51"/>
      <c r="AG419" s="51" t="s">
        <v>57</v>
      </c>
      <c r="AH419" s="51" t="s">
        <v>57</v>
      </c>
      <c r="AI419" s="51" t="s">
        <v>2385</v>
      </c>
      <c r="AJ419" s="51" t="s">
        <v>2385</v>
      </c>
      <c r="AK419" s="51" t="s">
        <v>2385</v>
      </c>
      <c r="AL419" s="51" t="s">
        <v>57</v>
      </c>
      <c r="AM419" s="160" t="s">
        <v>57</v>
      </c>
      <c r="AN419" s="160" t="s">
        <v>57</v>
      </c>
      <c r="AO419" s="160" t="s">
        <v>57</v>
      </c>
      <c r="AP419" s="160" t="s">
        <v>593</v>
      </c>
      <c r="AQ419" s="51" t="s">
        <v>57</v>
      </c>
      <c r="AR419" s="51" t="s">
        <v>57</v>
      </c>
      <c r="AS419" s="51" t="s">
        <v>57</v>
      </c>
      <c r="AT419" s="51" t="s">
        <v>57</v>
      </c>
      <c r="AU419" s="173"/>
    </row>
    <row r="420" spans="1:50">
      <c r="A420" s="131">
        <v>419</v>
      </c>
      <c r="B420" s="51" t="s">
        <v>577</v>
      </c>
      <c r="C420" s="51" t="s">
        <v>2807</v>
      </c>
      <c r="D420" s="51">
        <v>2023</v>
      </c>
      <c r="E420" s="51" t="s">
        <v>579</v>
      </c>
      <c r="F420" s="51" t="s">
        <v>594</v>
      </c>
      <c r="G420" s="51" t="s">
        <v>595</v>
      </c>
      <c r="H420" s="141" t="s">
        <v>596</v>
      </c>
      <c r="I420" s="51" t="s">
        <v>929</v>
      </c>
      <c r="J420" s="173">
        <v>3</v>
      </c>
      <c r="K420" s="51" t="s">
        <v>56</v>
      </c>
      <c r="L420" s="51" t="s">
        <v>62</v>
      </c>
      <c r="M420" s="51" t="s">
        <v>2385</v>
      </c>
      <c r="N420" s="51" t="s">
        <v>2385</v>
      </c>
      <c r="O420" s="51" t="s">
        <v>57</v>
      </c>
      <c r="P420" s="51" t="s">
        <v>57</v>
      </c>
      <c r="Q420" s="51" t="s">
        <v>57</v>
      </c>
      <c r="R420" s="51" t="s">
        <v>57</v>
      </c>
      <c r="S420" s="51" t="s">
        <v>2385</v>
      </c>
      <c r="T420" s="51" t="s">
        <v>57</v>
      </c>
      <c r="U420" s="173" t="s">
        <v>56</v>
      </c>
      <c r="V420" s="142" t="s">
        <v>597</v>
      </c>
      <c r="W420" s="51" t="s">
        <v>2385</v>
      </c>
      <c r="X420" s="51" t="s">
        <v>57</v>
      </c>
      <c r="Y420" s="51" t="s">
        <v>2385</v>
      </c>
      <c r="Z420" s="11" t="s">
        <v>598</v>
      </c>
      <c r="AA420" s="51" t="s">
        <v>57</v>
      </c>
      <c r="AB420" s="51" t="s">
        <v>2385</v>
      </c>
      <c r="AC420" s="51" t="s">
        <v>57</v>
      </c>
      <c r="AD420" s="51" t="s">
        <v>2385</v>
      </c>
      <c r="AE420" s="51" t="s">
        <v>57</v>
      </c>
      <c r="AF420" s="51"/>
      <c r="AG420" s="51" t="s">
        <v>57</v>
      </c>
      <c r="AH420" s="51" t="s">
        <v>57</v>
      </c>
      <c r="AI420" s="51" t="s">
        <v>2385</v>
      </c>
      <c r="AJ420" s="51" t="s">
        <v>2385</v>
      </c>
      <c r="AK420" s="51" t="s">
        <v>2385</v>
      </c>
      <c r="AL420" s="51" t="s">
        <v>57</v>
      </c>
      <c r="AM420" s="160" t="s">
        <v>57</v>
      </c>
      <c r="AN420" s="160" t="s">
        <v>57</v>
      </c>
      <c r="AO420" s="160" t="s">
        <v>57</v>
      </c>
      <c r="AP420" s="167" t="s">
        <v>593</v>
      </c>
      <c r="AQ420" s="51" t="s">
        <v>57</v>
      </c>
      <c r="AR420" s="51" t="s">
        <v>57</v>
      </c>
      <c r="AS420" s="51" t="s">
        <v>57</v>
      </c>
      <c r="AT420" s="51" t="s">
        <v>57</v>
      </c>
      <c r="AU420" s="173"/>
    </row>
    <row r="421" spans="1:50">
      <c r="A421" s="131">
        <v>420</v>
      </c>
      <c r="B421" s="51" t="s">
        <v>577</v>
      </c>
      <c r="C421" s="51" t="s">
        <v>2807</v>
      </c>
      <c r="D421" s="51">
        <v>2023</v>
      </c>
      <c r="E421" s="51" t="s">
        <v>579</v>
      </c>
      <c r="F421" s="51" t="s">
        <v>599</v>
      </c>
      <c r="G421" s="3" t="s">
        <v>600</v>
      </c>
      <c r="H421" s="141" t="s">
        <v>601</v>
      </c>
      <c r="I421" s="51" t="s">
        <v>929</v>
      </c>
      <c r="J421" s="158">
        <v>18</v>
      </c>
      <c r="K421" s="51" t="s">
        <v>56</v>
      </c>
      <c r="L421" s="51" t="s">
        <v>62</v>
      </c>
      <c r="M421" s="51" t="s">
        <v>2385</v>
      </c>
      <c r="N421" s="51" t="s">
        <v>2385</v>
      </c>
      <c r="O421" s="51" t="s">
        <v>57</v>
      </c>
      <c r="P421" s="51" t="s">
        <v>57</v>
      </c>
      <c r="Q421" s="51" t="s">
        <v>57</v>
      </c>
      <c r="R421" s="51" t="s">
        <v>57</v>
      </c>
      <c r="S421" s="51" t="s">
        <v>2385</v>
      </c>
      <c r="T421" s="51" t="s">
        <v>57</v>
      </c>
      <c r="U421" s="51" t="s">
        <v>2385</v>
      </c>
      <c r="V421" s="51" t="s">
        <v>57</v>
      </c>
      <c r="W421" s="51" t="s">
        <v>2385</v>
      </c>
      <c r="X421" s="51" t="s">
        <v>57</v>
      </c>
      <c r="Y421" s="51" t="s">
        <v>2385</v>
      </c>
      <c r="Z421" s="105" t="s">
        <v>602</v>
      </c>
      <c r="AA421" s="51" t="s">
        <v>57</v>
      </c>
      <c r="AB421" s="51" t="s">
        <v>2385</v>
      </c>
      <c r="AC421" s="51" t="s">
        <v>57</v>
      </c>
      <c r="AD421" s="51" t="s">
        <v>2385</v>
      </c>
      <c r="AE421" s="51" t="s">
        <v>57</v>
      </c>
      <c r="AF421" s="51"/>
      <c r="AG421" s="51" t="s">
        <v>57</v>
      </c>
      <c r="AH421" s="51" t="s">
        <v>57</v>
      </c>
      <c r="AI421" s="51" t="s">
        <v>2385</v>
      </c>
      <c r="AJ421" s="51" t="s">
        <v>2385</v>
      </c>
      <c r="AK421" s="51" t="s">
        <v>2385</v>
      </c>
      <c r="AL421" s="51" t="s">
        <v>57</v>
      </c>
      <c r="AM421" s="160" t="s">
        <v>57</v>
      </c>
      <c r="AN421" s="160" t="s">
        <v>57</v>
      </c>
      <c r="AO421" s="160" t="s">
        <v>57</v>
      </c>
      <c r="AP421" s="167" t="s">
        <v>603</v>
      </c>
      <c r="AQ421" s="51" t="s">
        <v>57</v>
      </c>
      <c r="AR421" s="51" t="s">
        <v>57</v>
      </c>
      <c r="AS421" s="51" t="s">
        <v>57</v>
      </c>
      <c r="AT421" s="51" t="s">
        <v>57</v>
      </c>
      <c r="AU421" s="173"/>
      <c r="AV421" s="158"/>
      <c r="AW421" s="158"/>
      <c r="AX421" s="158"/>
    </row>
    <row r="422" spans="1:50">
      <c r="A422" s="131">
        <v>421</v>
      </c>
      <c r="B422" s="51" t="s">
        <v>577</v>
      </c>
      <c r="C422" s="51" t="s">
        <v>2807</v>
      </c>
      <c r="D422" s="51">
        <v>2023</v>
      </c>
      <c r="E422" s="51" t="s">
        <v>579</v>
      </c>
      <c r="F422" s="51" t="s">
        <v>604</v>
      </c>
      <c r="G422" s="105" t="s">
        <v>605</v>
      </c>
      <c r="H422" s="141" t="s">
        <v>606</v>
      </c>
      <c r="I422" s="51" t="s">
        <v>935</v>
      </c>
      <c r="J422" s="158">
        <v>14</v>
      </c>
      <c r="K422" s="51" t="s">
        <v>62</v>
      </c>
      <c r="L422" s="51" t="s">
        <v>62</v>
      </c>
      <c r="M422" s="51" t="s">
        <v>62</v>
      </c>
      <c r="N422" s="51" t="s">
        <v>62</v>
      </c>
      <c r="O422" s="51" t="s">
        <v>57</v>
      </c>
      <c r="P422" s="51" t="s">
        <v>57</v>
      </c>
      <c r="Q422" s="51" t="s">
        <v>57</v>
      </c>
      <c r="R422" s="51" t="s">
        <v>57</v>
      </c>
      <c r="S422" s="51" t="s">
        <v>62</v>
      </c>
      <c r="T422" s="51" t="s">
        <v>57</v>
      </c>
      <c r="U422" s="51" t="s">
        <v>56</v>
      </c>
      <c r="V422" s="51" t="s">
        <v>607</v>
      </c>
      <c r="W422" s="51" t="s">
        <v>56</v>
      </c>
      <c r="X422" s="51" t="s">
        <v>608</v>
      </c>
      <c r="Y422" s="51" t="s">
        <v>56</v>
      </c>
      <c r="Z422" s="105" t="s">
        <v>609</v>
      </c>
      <c r="AA422" s="51" t="s">
        <v>62</v>
      </c>
      <c r="AB422" s="51" t="s">
        <v>62</v>
      </c>
      <c r="AC422" s="51" t="s">
        <v>57</v>
      </c>
      <c r="AD422" s="51" t="s">
        <v>2385</v>
      </c>
      <c r="AE422" s="51" t="s">
        <v>57</v>
      </c>
      <c r="AF422" s="51"/>
      <c r="AG422" s="51" t="s">
        <v>56</v>
      </c>
      <c r="AH422" s="51">
        <v>204</v>
      </c>
      <c r="AI422" s="51" t="s">
        <v>62</v>
      </c>
      <c r="AJ422" s="51" t="s">
        <v>2385</v>
      </c>
      <c r="AK422" s="51" t="s">
        <v>62</v>
      </c>
      <c r="AL422" s="51" t="s">
        <v>57</v>
      </c>
      <c r="AM422" s="51" t="s">
        <v>57</v>
      </c>
      <c r="AN422" s="51" t="s">
        <v>57</v>
      </c>
      <c r="AO422" s="51" t="s">
        <v>57</v>
      </c>
      <c r="AP422" s="52" t="s">
        <v>584</v>
      </c>
      <c r="AQ422" s="51" t="s">
        <v>57</v>
      </c>
      <c r="AR422" s="51" t="s">
        <v>57</v>
      </c>
      <c r="AS422" s="51">
        <v>167</v>
      </c>
      <c r="AT422" s="51">
        <v>37</v>
      </c>
      <c r="AU422" s="131" t="s">
        <v>62</v>
      </c>
      <c r="AV422" s="158"/>
      <c r="AW422" s="158"/>
      <c r="AX422" s="158"/>
    </row>
    <row r="423" spans="1:50">
      <c r="A423" s="131">
        <v>422</v>
      </c>
      <c r="B423" s="51" t="s">
        <v>577</v>
      </c>
      <c r="C423" s="51" t="s">
        <v>2807</v>
      </c>
      <c r="D423" s="51">
        <v>2023</v>
      </c>
      <c r="E423" s="51" t="s">
        <v>579</v>
      </c>
      <c r="F423" s="51" t="s">
        <v>610</v>
      </c>
      <c r="G423" s="3" t="s">
        <v>611</v>
      </c>
      <c r="H423" s="141" t="s">
        <v>612</v>
      </c>
      <c r="I423" s="51" t="s">
        <v>935</v>
      </c>
      <c r="J423" s="158">
        <v>14</v>
      </c>
      <c r="K423" s="51" t="s">
        <v>62</v>
      </c>
      <c r="L423" s="51" t="s">
        <v>62</v>
      </c>
      <c r="M423" s="51" t="s">
        <v>62</v>
      </c>
      <c r="N423" s="51" t="s">
        <v>62</v>
      </c>
      <c r="O423" s="51" t="s">
        <v>57</v>
      </c>
      <c r="P423" s="51" t="s">
        <v>57</v>
      </c>
      <c r="Q423" s="51" t="s">
        <v>57</v>
      </c>
      <c r="R423" s="51" t="s">
        <v>57</v>
      </c>
      <c r="S423" s="51" t="s">
        <v>56</v>
      </c>
      <c r="T423" s="51" t="s">
        <v>613</v>
      </c>
      <c r="U423" s="51" t="s">
        <v>56</v>
      </c>
      <c r="V423" s="3" t="s">
        <v>614</v>
      </c>
      <c r="W423" s="51" t="s">
        <v>62</v>
      </c>
      <c r="X423" s="51" t="s">
        <v>57</v>
      </c>
      <c r="Y423" s="51" t="s">
        <v>2385</v>
      </c>
      <c r="Z423" s="105" t="s">
        <v>615</v>
      </c>
      <c r="AA423" s="51" t="s">
        <v>62</v>
      </c>
      <c r="AB423" s="51" t="s">
        <v>62</v>
      </c>
      <c r="AC423" s="51" t="s">
        <v>57</v>
      </c>
      <c r="AD423" s="51" t="s">
        <v>2385</v>
      </c>
      <c r="AE423" s="51" t="s">
        <v>57</v>
      </c>
      <c r="AF423" s="51"/>
      <c r="AG423" s="51" t="s">
        <v>56</v>
      </c>
      <c r="AH423" s="51">
        <v>52</v>
      </c>
      <c r="AI423" s="51" t="s">
        <v>62</v>
      </c>
      <c r="AJ423" s="51" t="s">
        <v>2385</v>
      </c>
      <c r="AK423" s="51" t="s">
        <v>62</v>
      </c>
      <c r="AL423" s="51" t="s">
        <v>57</v>
      </c>
      <c r="AM423" s="160" t="s">
        <v>57</v>
      </c>
      <c r="AN423" s="160" t="s">
        <v>57</v>
      </c>
      <c r="AO423" s="160" t="s">
        <v>57</v>
      </c>
      <c r="AP423" s="167" t="s">
        <v>584</v>
      </c>
      <c r="AQ423" s="51" t="s">
        <v>57</v>
      </c>
      <c r="AR423" s="51" t="s">
        <v>57</v>
      </c>
      <c r="AS423" s="51" t="s">
        <v>62</v>
      </c>
      <c r="AT423" s="51" t="s">
        <v>62</v>
      </c>
      <c r="AU423" s="131" t="s">
        <v>62</v>
      </c>
      <c r="AV423" s="158"/>
      <c r="AW423" s="158"/>
      <c r="AX423" s="158"/>
    </row>
    <row r="424" spans="1:50">
      <c r="A424" s="131">
        <v>423</v>
      </c>
      <c r="B424" s="51" t="s">
        <v>577</v>
      </c>
      <c r="C424" s="51" t="s">
        <v>2807</v>
      </c>
      <c r="D424" s="51">
        <v>2023</v>
      </c>
      <c r="E424" s="51" t="s">
        <v>579</v>
      </c>
      <c r="F424" s="51" t="s">
        <v>616</v>
      </c>
      <c r="G424" s="3" t="s">
        <v>617</v>
      </c>
      <c r="H424" s="141" t="s">
        <v>618</v>
      </c>
      <c r="I424" s="51" t="s">
        <v>929</v>
      </c>
      <c r="J424" s="158">
        <v>14</v>
      </c>
      <c r="K424" s="51" t="s">
        <v>56</v>
      </c>
      <c r="L424" s="51" t="s">
        <v>62</v>
      </c>
      <c r="M424" s="51" t="s">
        <v>2385</v>
      </c>
      <c r="N424" s="51" t="s">
        <v>2385</v>
      </c>
      <c r="O424" s="51" t="s">
        <v>57</v>
      </c>
      <c r="P424" s="51" t="s">
        <v>57</v>
      </c>
      <c r="Q424" s="51" t="s">
        <v>57</v>
      </c>
      <c r="R424" s="51" t="s">
        <v>57</v>
      </c>
      <c r="S424" s="51" t="s">
        <v>2385</v>
      </c>
      <c r="T424" s="51" t="s">
        <v>57</v>
      </c>
      <c r="U424" s="51" t="s">
        <v>2385</v>
      </c>
      <c r="V424" s="51" t="s">
        <v>57</v>
      </c>
      <c r="W424" s="51" t="s">
        <v>2385</v>
      </c>
      <c r="X424" s="51" t="s">
        <v>57</v>
      </c>
      <c r="Y424" s="51" t="s">
        <v>2385</v>
      </c>
      <c r="Z424" s="173" t="s">
        <v>619</v>
      </c>
      <c r="AA424" s="51" t="s">
        <v>57</v>
      </c>
      <c r="AB424" s="51" t="s">
        <v>2385</v>
      </c>
      <c r="AC424" s="51" t="s">
        <v>57</v>
      </c>
      <c r="AD424" s="51" t="s">
        <v>2385</v>
      </c>
      <c r="AE424" s="51" t="s">
        <v>57</v>
      </c>
      <c r="AF424" s="51"/>
      <c r="AG424" s="51" t="s">
        <v>57</v>
      </c>
      <c r="AH424" s="51" t="s">
        <v>57</v>
      </c>
      <c r="AI424" s="51" t="s">
        <v>2385</v>
      </c>
      <c r="AJ424" s="51" t="s">
        <v>2385</v>
      </c>
      <c r="AK424" s="51" t="s">
        <v>2385</v>
      </c>
      <c r="AL424" s="51" t="s">
        <v>57</v>
      </c>
      <c r="AM424" s="160" t="s">
        <v>57</v>
      </c>
      <c r="AN424" s="160" t="s">
        <v>57</v>
      </c>
      <c r="AO424" s="160" t="s">
        <v>57</v>
      </c>
      <c r="AP424" s="167" t="s">
        <v>593</v>
      </c>
      <c r="AQ424" s="51" t="s">
        <v>57</v>
      </c>
      <c r="AR424" s="51" t="s">
        <v>57</v>
      </c>
      <c r="AS424" s="51" t="s">
        <v>57</v>
      </c>
      <c r="AT424" s="51" t="s">
        <v>57</v>
      </c>
      <c r="AU424" s="173"/>
      <c r="AV424" s="158"/>
      <c r="AW424" s="158"/>
      <c r="AX424" s="158"/>
    </row>
    <row r="425" spans="1:50">
      <c r="A425" s="131">
        <v>424</v>
      </c>
      <c r="B425" s="51" t="s">
        <v>577</v>
      </c>
      <c r="C425" s="51" t="s">
        <v>2807</v>
      </c>
      <c r="D425" s="51">
        <v>2023</v>
      </c>
      <c r="E425" s="51" t="s">
        <v>579</v>
      </c>
      <c r="F425" s="51" t="s">
        <v>620</v>
      </c>
      <c r="G425" s="51" t="s">
        <v>621</v>
      </c>
      <c r="H425" s="141" t="s">
        <v>622</v>
      </c>
      <c r="I425" s="51" t="s">
        <v>4423</v>
      </c>
      <c r="J425" s="158">
        <v>3</v>
      </c>
      <c r="K425" s="51" t="s">
        <v>2385</v>
      </c>
      <c r="L425" s="51" t="s">
        <v>2385</v>
      </c>
      <c r="M425" s="51" t="s">
        <v>2385</v>
      </c>
      <c r="N425" s="51" t="s">
        <v>2385</v>
      </c>
      <c r="O425" s="51" t="s">
        <v>57</v>
      </c>
      <c r="P425" s="51" t="s">
        <v>57</v>
      </c>
      <c r="Q425" s="51" t="s">
        <v>57</v>
      </c>
      <c r="R425" s="51" t="s">
        <v>57</v>
      </c>
      <c r="S425" s="51" t="s">
        <v>2385</v>
      </c>
      <c r="T425" s="51" t="s">
        <v>57</v>
      </c>
      <c r="U425" s="51" t="s">
        <v>2385</v>
      </c>
      <c r="V425" s="51" t="s">
        <v>57</v>
      </c>
      <c r="W425" s="51" t="s">
        <v>2385</v>
      </c>
      <c r="X425" s="51" t="s">
        <v>57</v>
      </c>
      <c r="Y425" s="51" t="s">
        <v>2385</v>
      </c>
      <c r="Z425" s="51" t="s">
        <v>57</v>
      </c>
      <c r="AA425" s="51" t="s">
        <v>57</v>
      </c>
      <c r="AB425" s="51" t="s">
        <v>2385</v>
      </c>
      <c r="AC425" s="51" t="s">
        <v>57</v>
      </c>
      <c r="AD425" s="51" t="s">
        <v>2385</v>
      </c>
      <c r="AE425" s="51" t="s">
        <v>57</v>
      </c>
      <c r="AF425" s="51"/>
      <c r="AG425" s="51" t="s">
        <v>57</v>
      </c>
      <c r="AH425" s="51" t="s">
        <v>57</v>
      </c>
      <c r="AI425" s="51" t="s">
        <v>2385</v>
      </c>
      <c r="AJ425" s="51" t="s">
        <v>2385</v>
      </c>
      <c r="AK425" s="51" t="s">
        <v>2385</v>
      </c>
      <c r="AL425" s="51" t="s">
        <v>57</v>
      </c>
      <c r="AM425" s="160" t="s">
        <v>57</v>
      </c>
      <c r="AN425" s="160" t="s">
        <v>57</v>
      </c>
      <c r="AO425" s="160" t="s">
        <v>57</v>
      </c>
      <c r="AP425" s="160" t="s">
        <v>584</v>
      </c>
      <c r="AQ425" s="51" t="s">
        <v>57</v>
      </c>
      <c r="AR425" s="51" t="s">
        <v>57</v>
      </c>
      <c r="AS425" s="51" t="s">
        <v>57</v>
      </c>
      <c r="AT425" s="51" t="s">
        <v>57</v>
      </c>
      <c r="AU425" s="173"/>
      <c r="AV425" s="158"/>
      <c r="AW425" s="158"/>
      <c r="AX425" s="158"/>
    </row>
    <row r="426" spans="1:50">
      <c r="A426" s="131">
        <v>425</v>
      </c>
      <c r="B426" s="51" t="s">
        <v>577</v>
      </c>
      <c r="C426" s="51" t="s">
        <v>2807</v>
      </c>
      <c r="D426" s="51">
        <v>2023</v>
      </c>
      <c r="E426" s="51" t="s">
        <v>579</v>
      </c>
      <c r="F426" s="51" t="s">
        <v>624</v>
      </c>
      <c r="G426" s="4" t="s">
        <v>625</v>
      </c>
      <c r="H426" s="141" t="s">
        <v>626</v>
      </c>
      <c r="I426" s="51" t="s">
        <v>945</v>
      </c>
      <c r="J426" s="158">
        <v>3</v>
      </c>
      <c r="K426" s="51" t="s">
        <v>2385</v>
      </c>
      <c r="L426" s="51" t="s">
        <v>2385</v>
      </c>
      <c r="M426" s="51" t="s">
        <v>2385</v>
      </c>
      <c r="N426" s="51" t="s">
        <v>2385</v>
      </c>
      <c r="O426" s="51" t="s">
        <v>57</v>
      </c>
      <c r="P426" s="51" t="s">
        <v>57</v>
      </c>
      <c r="Q426" s="51" t="s">
        <v>57</v>
      </c>
      <c r="R426" s="51" t="s">
        <v>57</v>
      </c>
      <c r="S426" s="51" t="s">
        <v>2385</v>
      </c>
      <c r="T426" s="51" t="s">
        <v>57</v>
      </c>
      <c r="U426" s="51" t="s">
        <v>2385</v>
      </c>
      <c r="V426" s="51" t="s">
        <v>57</v>
      </c>
      <c r="W426" s="51" t="s">
        <v>2385</v>
      </c>
      <c r="X426" s="51" t="s">
        <v>57</v>
      </c>
      <c r="Y426" s="51" t="s">
        <v>2385</v>
      </c>
      <c r="Z426" s="51" t="s">
        <v>57</v>
      </c>
      <c r="AA426" s="51" t="s">
        <v>57</v>
      </c>
      <c r="AB426" s="51" t="s">
        <v>2385</v>
      </c>
      <c r="AC426" s="51" t="s">
        <v>57</v>
      </c>
      <c r="AD426" s="51" t="s">
        <v>2385</v>
      </c>
      <c r="AE426" s="51" t="s">
        <v>57</v>
      </c>
      <c r="AF426" s="51"/>
      <c r="AG426" s="51" t="s">
        <v>57</v>
      </c>
      <c r="AH426" s="51" t="s">
        <v>57</v>
      </c>
      <c r="AI426" s="51" t="s">
        <v>2385</v>
      </c>
      <c r="AJ426" s="51" t="s">
        <v>2385</v>
      </c>
      <c r="AK426" s="51" t="s">
        <v>2385</v>
      </c>
      <c r="AL426" s="51" t="s">
        <v>57</v>
      </c>
      <c r="AM426" s="51" t="s">
        <v>57</v>
      </c>
      <c r="AN426" s="51" t="s">
        <v>57</v>
      </c>
      <c r="AO426" s="51" t="s">
        <v>57</v>
      </c>
      <c r="AP426" s="51" t="s">
        <v>584</v>
      </c>
      <c r="AQ426" s="51" t="s">
        <v>57</v>
      </c>
      <c r="AR426" s="51" t="s">
        <v>57</v>
      </c>
      <c r="AS426" s="51" t="s">
        <v>57</v>
      </c>
      <c r="AT426" s="51" t="s">
        <v>57</v>
      </c>
      <c r="AU426" s="173"/>
      <c r="AV426" s="158"/>
      <c r="AW426" s="158"/>
      <c r="AX426" s="158"/>
    </row>
    <row r="427" spans="1:50">
      <c r="A427" s="131">
        <v>426</v>
      </c>
      <c r="B427" s="51" t="s">
        <v>577</v>
      </c>
      <c r="C427" s="51" t="s">
        <v>2807</v>
      </c>
      <c r="D427" s="51">
        <v>2023</v>
      </c>
      <c r="E427" s="51" t="s">
        <v>579</v>
      </c>
      <c r="F427" s="51" t="s">
        <v>627</v>
      </c>
      <c r="G427" s="4" t="s">
        <v>628</v>
      </c>
      <c r="H427" s="141" t="s">
        <v>629</v>
      </c>
      <c r="I427" s="51" t="s">
        <v>4423</v>
      </c>
      <c r="J427" s="158">
        <v>3</v>
      </c>
      <c r="K427" s="51" t="s">
        <v>2385</v>
      </c>
      <c r="L427" s="51" t="s">
        <v>2385</v>
      </c>
      <c r="M427" s="51" t="s">
        <v>2385</v>
      </c>
      <c r="N427" s="51" t="s">
        <v>2385</v>
      </c>
      <c r="O427" s="51" t="s">
        <v>57</v>
      </c>
      <c r="P427" s="51" t="s">
        <v>57</v>
      </c>
      <c r="Q427" s="51" t="s">
        <v>57</v>
      </c>
      <c r="R427" s="51" t="s">
        <v>57</v>
      </c>
      <c r="S427" s="51" t="s">
        <v>2385</v>
      </c>
      <c r="T427" s="51" t="s">
        <v>57</v>
      </c>
      <c r="U427" s="51" t="s">
        <v>2385</v>
      </c>
      <c r="V427" s="51" t="s">
        <v>57</v>
      </c>
      <c r="W427" s="51" t="s">
        <v>2385</v>
      </c>
      <c r="X427" s="51" t="s">
        <v>57</v>
      </c>
      <c r="Y427" s="51" t="s">
        <v>2385</v>
      </c>
      <c r="Z427" s="51" t="s">
        <v>57</v>
      </c>
      <c r="AA427" s="51" t="s">
        <v>57</v>
      </c>
      <c r="AB427" s="51" t="s">
        <v>2385</v>
      </c>
      <c r="AC427" s="51" t="s">
        <v>57</v>
      </c>
      <c r="AD427" s="51" t="s">
        <v>2385</v>
      </c>
      <c r="AE427" s="51" t="s">
        <v>57</v>
      </c>
      <c r="AF427" s="51"/>
      <c r="AG427" s="51" t="s">
        <v>57</v>
      </c>
      <c r="AH427" s="51" t="s">
        <v>57</v>
      </c>
      <c r="AI427" s="51" t="s">
        <v>2385</v>
      </c>
      <c r="AJ427" s="51" t="s">
        <v>2385</v>
      </c>
      <c r="AK427" s="51" t="s">
        <v>2385</v>
      </c>
      <c r="AL427" s="51" t="s">
        <v>57</v>
      </c>
      <c r="AM427" s="160" t="s">
        <v>57</v>
      </c>
      <c r="AN427" s="160" t="s">
        <v>57</v>
      </c>
      <c r="AO427" s="160" t="s">
        <v>57</v>
      </c>
      <c r="AP427" s="160" t="s">
        <v>593</v>
      </c>
      <c r="AQ427" s="51" t="s">
        <v>57</v>
      </c>
      <c r="AR427" s="51" t="s">
        <v>57</v>
      </c>
      <c r="AS427" s="51" t="s">
        <v>57</v>
      </c>
      <c r="AT427" s="51" t="s">
        <v>57</v>
      </c>
      <c r="AU427" s="173"/>
      <c r="AV427" s="158"/>
      <c r="AW427" s="158"/>
      <c r="AX427" s="158"/>
    </row>
    <row r="428" spans="1:50">
      <c r="A428" s="131">
        <v>427</v>
      </c>
      <c r="B428" s="51" t="s">
        <v>577</v>
      </c>
      <c r="C428" s="51" t="s">
        <v>2807</v>
      </c>
      <c r="D428" s="51">
        <v>2023</v>
      </c>
      <c r="E428" s="51" t="s">
        <v>579</v>
      </c>
      <c r="F428" s="51" t="s">
        <v>630</v>
      </c>
      <c r="G428" s="51" t="s">
        <v>631</v>
      </c>
      <c r="H428" s="141" t="s">
        <v>632</v>
      </c>
      <c r="I428" s="51" t="s">
        <v>945</v>
      </c>
      <c r="J428" s="173">
        <v>3</v>
      </c>
      <c r="K428" s="51" t="s">
        <v>2385</v>
      </c>
      <c r="L428" s="51" t="s">
        <v>2385</v>
      </c>
      <c r="M428" s="51" t="s">
        <v>2385</v>
      </c>
      <c r="N428" s="51" t="s">
        <v>2385</v>
      </c>
      <c r="O428" s="51" t="s">
        <v>57</v>
      </c>
      <c r="P428" s="51" t="s">
        <v>57</v>
      </c>
      <c r="Q428" s="51" t="s">
        <v>57</v>
      </c>
      <c r="R428" s="51" t="s">
        <v>57</v>
      </c>
      <c r="S428" s="51" t="s">
        <v>2385</v>
      </c>
      <c r="T428" s="51" t="s">
        <v>57</v>
      </c>
      <c r="U428" s="51" t="s">
        <v>2385</v>
      </c>
      <c r="V428" s="51" t="s">
        <v>57</v>
      </c>
      <c r="W428" s="51" t="s">
        <v>2385</v>
      </c>
      <c r="X428" s="51" t="s">
        <v>57</v>
      </c>
      <c r="Y428" s="51" t="s">
        <v>2385</v>
      </c>
      <c r="Z428" s="51" t="s">
        <v>57</v>
      </c>
      <c r="AA428" s="51" t="s">
        <v>57</v>
      </c>
      <c r="AB428" s="51" t="s">
        <v>2385</v>
      </c>
      <c r="AC428" s="51" t="s">
        <v>57</v>
      </c>
      <c r="AD428" s="51" t="s">
        <v>2385</v>
      </c>
      <c r="AE428" s="51" t="s">
        <v>57</v>
      </c>
      <c r="AF428" s="51"/>
      <c r="AG428" s="51" t="s">
        <v>57</v>
      </c>
      <c r="AH428" s="51" t="s">
        <v>57</v>
      </c>
      <c r="AI428" s="51" t="s">
        <v>2385</v>
      </c>
      <c r="AJ428" s="51" t="s">
        <v>2385</v>
      </c>
      <c r="AK428" s="51" t="s">
        <v>2385</v>
      </c>
      <c r="AL428" s="51" t="s">
        <v>57</v>
      </c>
      <c r="AM428" s="51" t="s">
        <v>57</v>
      </c>
      <c r="AN428" s="51" t="s">
        <v>57</v>
      </c>
      <c r="AO428" s="51" t="s">
        <v>57</v>
      </c>
      <c r="AP428" s="51" t="s">
        <v>593</v>
      </c>
      <c r="AQ428" s="51" t="s">
        <v>57</v>
      </c>
      <c r="AR428" s="51" t="s">
        <v>57</v>
      </c>
      <c r="AS428" s="51" t="s">
        <v>57</v>
      </c>
      <c r="AT428" s="51" t="s">
        <v>57</v>
      </c>
      <c r="AU428" s="173"/>
      <c r="AV428" s="51"/>
      <c r="AW428" s="51"/>
      <c r="AX428" s="51"/>
    </row>
    <row r="429" spans="1:50">
      <c r="A429" s="131">
        <v>428</v>
      </c>
      <c r="B429" s="51" t="s">
        <v>577</v>
      </c>
      <c r="C429" s="51" t="s">
        <v>2807</v>
      </c>
      <c r="D429" s="51">
        <v>2023</v>
      </c>
      <c r="E429" s="51" t="s">
        <v>579</v>
      </c>
      <c r="F429" s="19" t="s">
        <v>633</v>
      </c>
      <c r="G429" s="3" t="s">
        <v>634</v>
      </c>
      <c r="H429" s="105" t="s">
        <v>635</v>
      </c>
      <c r="I429" s="51" t="s">
        <v>4423</v>
      </c>
      <c r="J429" s="173">
        <v>3</v>
      </c>
      <c r="K429" s="51" t="s">
        <v>2385</v>
      </c>
      <c r="L429" s="51" t="s">
        <v>2385</v>
      </c>
      <c r="M429" s="51" t="s">
        <v>2385</v>
      </c>
      <c r="N429" s="51" t="s">
        <v>2385</v>
      </c>
      <c r="O429" s="51" t="s">
        <v>57</v>
      </c>
      <c r="P429" s="51" t="s">
        <v>57</v>
      </c>
      <c r="Q429" s="51" t="s">
        <v>57</v>
      </c>
      <c r="R429" s="51" t="s">
        <v>57</v>
      </c>
      <c r="S429" s="51" t="s">
        <v>2385</v>
      </c>
      <c r="T429" s="51" t="s">
        <v>57</v>
      </c>
      <c r="U429" s="51" t="s">
        <v>2385</v>
      </c>
      <c r="V429" s="51" t="s">
        <v>57</v>
      </c>
      <c r="W429" s="51" t="s">
        <v>2385</v>
      </c>
      <c r="X429" s="51" t="s">
        <v>57</v>
      </c>
      <c r="Y429" s="51" t="s">
        <v>2385</v>
      </c>
      <c r="Z429" s="51" t="s">
        <v>57</v>
      </c>
      <c r="AA429" s="51" t="s">
        <v>57</v>
      </c>
      <c r="AB429" s="51" t="s">
        <v>2385</v>
      </c>
      <c r="AC429" s="51" t="s">
        <v>57</v>
      </c>
      <c r="AD429" s="51" t="s">
        <v>2385</v>
      </c>
      <c r="AE429" s="51" t="s">
        <v>57</v>
      </c>
      <c r="AF429" s="51"/>
      <c r="AG429" s="51" t="s">
        <v>57</v>
      </c>
      <c r="AH429" s="51" t="s">
        <v>57</v>
      </c>
      <c r="AI429" s="51" t="s">
        <v>2385</v>
      </c>
      <c r="AJ429" s="51" t="s">
        <v>2385</v>
      </c>
      <c r="AK429" s="51" t="s">
        <v>2385</v>
      </c>
      <c r="AL429" s="51" t="s">
        <v>57</v>
      </c>
      <c r="AM429" s="160" t="s">
        <v>57</v>
      </c>
      <c r="AN429" s="160" t="s">
        <v>57</v>
      </c>
      <c r="AO429" s="160" t="s">
        <v>57</v>
      </c>
      <c r="AP429" s="160" t="s">
        <v>593</v>
      </c>
      <c r="AQ429" s="51" t="s">
        <v>57</v>
      </c>
      <c r="AR429" s="51" t="s">
        <v>57</v>
      </c>
      <c r="AS429" s="51" t="s">
        <v>57</v>
      </c>
      <c r="AT429" s="51" t="s">
        <v>57</v>
      </c>
      <c r="AU429" s="173"/>
      <c r="AV429" s="51"/>
      <c r="AW429" s="51"/>
      <c r="AX429" s="51"/>
    </row>
    <row r="430" spans="1:50">
      <c r="A430" s="131">
        <v>429</v>
      </c>
      <c r="B430" s="51" t="s">
        <v>577</v>
      </c>
      <c r="C430" s="51" t="s">
        <v>2807</v>
      </c>
      <c r="D430" s="51">
        <v>2023</v>
      </c>
      <c r="E430" s="51" t="s">
        <v>579</v>
      </c>
      <c r="F430" s="51" t="s">
        <v>585</v>
      </c>
      <c r="G430" s="3" t="s">
        <v>636</v>
      </c>
      <c r="H430" s="105" t="s">
        <v>637</v>
      </c>
      <c r="I430" s="51" t="s">
        <v>945</v>
      </c>
      <c r="J430" s="173">
        <v>3</v>
      </c>
      <c r="K430" s="51" t="s">
        <v>2385</v>
      </c>
      <c r="L430" s="51" t="s">
        <v>2385</v>
      </c>
      <c r="M430" s="51" t="s">
        <v>2385</v>
      </c>
      <c r="N430" s="51" t="s">
        <v>2385</v>
      </c>
      <c r="O430" s="51" t="s">
        <v>57</v>
      </c>
      <c r="P430" s="51" t="s">
        <v>57</v>
      </c>
      <c r="Q430" s="51" t="s">
        <v>57</v>
      </c>
      <c r="R430" s="51" t="s">
        <v>57</v>
      </c>
      <c r="S430" s="51" t="s">
        <v>2385</v>
      </c>
      <c r="T430" s="51" t="s">
        <v>57</v>
      </c>
      <c r="U430" s="51" t="s">
        <v>2385</v>
      </c>
      <c r="V430" s="51" t="s">
        <v>57</v>
      </c>
      <c r="W430" s="51" t="s">
        <v>2385</v>
      </c>
      <c r="X430" s="51" t="s">
        <v>57</v>
      </c>
      <c r="Y430" s="51" t="s">
        <v>2385</v>
      </c>
      <c r="Z430" s="51" t="s">
        <v>57</v>
      </c>
      <c r="AA430" s="51" t="s">
        <v>57</v>
      </c>
      <c r="AB430" s="51" t="s">
        <v>2385</v>
      </c>
      <c r="AC430" s="51" t="s">
        <v>57</v>
      </c>
      <c r="AD430" s="51" t="s">
        <v>2385</v>
      </c>
      <c r="AE430" s="51" t="s">
        <v>57</v>
      </c>
      <c r="AF430" s="51"/>
      <c r="AG430" s="51" t="s">
        <v>57</v>
      </c>
      <c r="AH430" s="51" t="s">
        <v>57</v>
      </c>
      <c r="AI430" s="51" t="s">
        <v>2385</v>
      </c>
      <c r="AJ430" s="51" t="s">
        <v>2385</v>
      </c>
      <c r="AK430" s="51" t="s">
        <v>2385</v>
      </c>
      <c r="AL430" s="51" t="s">
        <v>57</v>
      </c>
      <c r="AM430" s="51" t="s">
        <v>57</v>
      </c>
      <c r="AN430" s="51" t="s">
        <v>57</v>
      </c>
      <c r="AO430" s="51" t="s">
        <v>57</v>
      </c>
      <c r="AP430" s="51" t="s">
        <v>593</v>
      </c>
      <c r="AQ430" s="51" t="s">
        <v>57</v>
      </c>
      <c r="AR430" s="51" t="s">
        <v>57</v>
      </c>
      <c r="AS430" s="51" t="s">
        <v>57</v>
      </c>
      <c r="AT430" s="51" t="s">
        <v>57</v>
      </c>
      <c r="AU430" s="173"/>
      <c r="AV430" s="144"/>
      <c r="AW430" s="144"/>
      <c r="AX430" s="144"/>
    </row>
    <row r="431" spans="1:50">
      <c r="A431" s="131">
        <v>430</v>
      </c>
      <c r="B431" s="51" t="s">
        <v>577</v>
      </c>
      <c r="C431" s="51" t="s">
        <v>2807</v>
      </c>
      <c r="D431" s="51">
        <v>2023</v>
      </c>
      <c r="E431" s="51" t="s">
        <v>579</v>
      </c>
      <c r="F431" s="51" t="s">
        <v>638</v>
      </c>
      <c r="G431" s="51" t="s">
        <v>639</v>
      </c>
      <c r="H431" s="141" t="s">
        <v>640</v>
      </c>
      <c r="I431" s="51" t="s">
        <v>4423</v>
      </c>
      <c r="J431" s="173">
        <v>14</v>
      </c>
      <c r="K431" s="51" t="s">
        <v>2385</v>
      </c>
      <c r="L431" s="51" t="s">
        <v>2385</v>
      </c>
      <c r="M431" s="51" t="s">
        <v>2385</v>
      </c>
      <c r="N431" s="51" t="s">
        <v>2385</v>
      </c>
      <c r="O431" s="51" t="s">
        <v>57</v>
      </c>
      <c r="P431" s="51" t="s">
        <v>57</v>
      </c>
      <c r="Q431" s="51" t="s">
        <v>57</v>
      </c>
      <c r="R431" s="51" t="s">
        <v>57</v>
      </c>
      <c r="S431" s="51" t="s">
        <v>2385</v>
      </c>
      <c r="T431" s="51" t="s">
        <v>57</v>
      </c>
      <c r="U431" s="51" t="s">
        <v>2385</v>
      </c>
      <c r="V431" s="51" t="s">
        <v>57</v>
      </c>
      <c r="W431" s="51" t="s">
        <v>2385</v>
      </c>
      <c r="X431" s="51" t="s">
        <v>57</v>
      </c>
      <c r="Y431" s="51" t="s">
        <v>2385</v>
      </c>
      <c r="Z431" s="51" t="s">
        <v>57</v>
      </c>
      <c r="AA431" s="51" t="s">
        <v>57</v>
      </c>
      <c r="AB431" s="51" t="s">
        <v>2385</v>
      </c>
      <c r="AC431" s="51" t="s">
        <v>57</v>
      </c>
      <c r="AD431" s="51" t="s">
        <v>2385</v>
      </c>
      <c r="AE431" s="51" t="s">
        <v>57</v>
      </c>
      <c r="AF431" s="51"/>
      <c r="AG431" s="51" t="s">
        <v>57</v>
      </c>
      <c r="AH431" s="51" t="s">
        <v>57</v>
      </c>
      <c r="AI431" s="51" t="s">
        <v>2385</v>
      </c>
      <c r="AJ431" s="51" t="s">
        <v>2385</v>
      </c>
      <c r="AK431" s="51" t="s">
        <v>2385</v>
      </c>
      <c r="AL431" s="51" t="s">
        <v>57</v>
      </c>
      <c r="AM431" s="160" t="s">
        <v>57</v>
      </c>
      <c r="AN431" s="160" t="s">
        <v>57</v>
      </c>
      <c r="AO431" s="160" t="s">
        <v>57</v>
      </c>
      <c r="AP431" s="160" t="s">
        <v>603</v>
      </c>
      <c r="AQ431" s="51" t="s">
        <v>57</v>
      </c>
      <c r="AR431" s="51" t="s">
        <v>57</v>
      </c>
      <c r="AS431" s="51" t="s">
        <v>57</v>
      </c>
      <c r="AT431" s="51" t="s">
        <v>57</v>
      </c>
      <c r="AU431" s="173"/>
      <c r="AV431" s="51"/>
      <c r="AW431" s="51"/>
      <c r="AX431" s="51"/>
    </row>
    <row r="432" spans="1:50">
      <c r="A432" s="131">
        <v>431</v>
      </c>
      <c r="B432" s="51" t="s">
        <v>577</v>
      </c>
      <c r="C432" s="51" t="s">
        <v>2807</v>
      </c>
      <c r="D432" s="51">
        <v>2023</v>
      </c>
      <c r="E432" s="51" t="s">
        <v>579</v>
      </c>
      <c r="F432" s="51" t="s">
        <v>641</v>
      </c>
      <c r="G432" s="3" t="s">
        <v>642</v>
      </c>
      <c r="H432" s="105" t="s">
        <v>643</v>
      </c>
      <c r="I432" s="51" t="s">
        <v>945</v>
      </c>
      <c r="J432" s="173">
        <v>14</v>
      </c>
      <c r="K432" s="51" t="s">
        <v>2385</v>
      </c>
      <c r="L432" s="51" t="s">
        <v>2385</v>
      </c>
      <c r="M432" s="51" t="s">
        <v>2385</v>
      </c>
      <c r="N432" s="51" t="s">
        <v>2385</v>
      </c>
      <c r="O432" s="51" t="s">
        <v>57</v>
      </c>
      <c r="P432" s="51" t="s">
        <v>57</v>
      </c>
      <c r="Q432" s="51" t="s">
        <v>57</v>
      </c>
      <c r="R432" s="51" t="s">
        <v>57</v>
      </c>
      <c r="S432" s="51" t="s">
        <v>2385</v>
      </c>
      <c r="T432" s="51" t="s">
        <v>57</v>
      </c>
      <c r="U432" s="51" t="s">
        <v>2385</v>
      </c>
      <c r="V432" s="51" t="s">
        <v>57</v>
      </c>
      <c r="W432" s="51" t="s">
        <v>2385</v>
      </c>
      <c r="X432" s="51" t="s">
        <v>57</v>
      </c>
      <c r="Y432" s="51" t="s">
        <v>2385</v>
      </c>
      <c r="Z432" s="51" t="s">
        <v>57</v>
      </c>
      <c r="AA432" s="51" t="s">
        <v>57</v>
      </c>
      <c r="AB432" s="51" t="s">
        <v>2385</v>
      </c>
      <c r="AC432" s="51" t="s">
        <v>57</v>
      </c>
      <c r="AD432" s="51" t="s">
        <v>2385</v>
      </c>
      <c r="AE432" s="51" t="s">
        <v>57</v>
      </c>
      <c r="AF432" s="51"/>
      <c r="AG432" s="51" t="s">
        <v>57</v>
      </c>
      <c r="AH432" s="51" t="s">
        <v>57</v>
      </c>
      <c r="AI432" s="51" t="s">
        <v>2385</v>
      </c>
      <c r="AJ432" s="51" t="s">
        <v>2385</v>
      </c>
      <c r="AK432" s="51" t="s">
        <v>2385</v>
      </c>
      <c r="AL432" s="51" t="s">
        <v>57</v>
      </c>
      <c r="AM432" s="51" t="s">
        <v>57</v>
      </c>
      <c r="AN432" s="51" t="s">
        <v>57</v>
      </c>
      <c r="AO432" s="51" t="s">
        <v>57</v>
      </c>
      <c r="AP432" s="51" t="s">
        <v>603</v>
      </c>
      <c r="AQ432" s="51" t="s">
        <v>57</v>
      </c>
      <c r="AR432" s="51" t="s">
        <v>57</v>
      </c>
      <c r="AS432" s="51" t="s">
        <v>57</v>
      </c>
      <c r="AT432" s="51" t="s">
        <v>57</v>
      </c>
      <c r="AU432" s="173"/>
      <c r="AV432" s="51"/>
      <c r="AW432" s="51"/>
      <c r="AX432" s="51"/>
    </row>
    <row r="433" spans="1:50">
      <c r="A433" s="131">
        <v>432</v>
      </c>
      <c r="B433" s="51" t="s">
        <v>577</v>
      </c>
      <c r="C433" s="51" t="s">
        <v>2807</v>
      </c>
      <c r="D433" s="51">
        <v>2023</v>
      </c>
      <c r="E433" s="51" t="s">
        <v>579</v>
      </c>
      <c r="F433" s="51" t="s">
        <v>644</v>
      </c>
      <c r="G433" s="3" t="s">
        <v>645</v>
      </c>
      <c r="H433" s="141" t="s">
        <v>646</v>
      </c>
      <c r="I433" s="51" t="s">
        <v>4423</v>
      </c>
      <c r="J433" s="173">
        <v>13</v>
      </c>
      <c r="K433" s="51" t="s">
        <v>2385</v>
      </c>
      <c r="L433" s="51" t="s">
        <v>2385</v>
      </c>
      <c r="M433" s="51" t="s">
        <v>2385</v>
      </c>
      <c r="N433" s="51" t="s">
        <v>2385</v>
      </c>
      <c r="O433" s="51" t="s">
        <v>57</v>
      </c>
      <c r="P433" s="51" t="s">
        <v>57</v>
      </c>
      <c r="Q433" s="51" t="s">
        <v>57</v>
      </c>
      <c r="R433" s="51" t="s">
        <v>57</v>
      </c>
      <c r="S433" s="51" t="s">
        <v>2385</v>
      </c>
      <c r="T433" s="51" t="s">
        <v>57</v>
      </c>
      <c r="U433" s="51" t="s">
        <v>2385</v>
      </c>
      <c r="V433" s="51" t="s">
        <v>57</v>
      </c>
      <c r="W433" s="51" t="s">
        <v>2385</v>
      </c>
      <c r="X433" s="51" t="s">
        <v>57</v>
      </c>
      <c r="Y433" s="51" t="s">
        <v>2385</v>
      </c>
      <c r="Z433" s="51" t="s">
        <v>57</v>
      </c>
      <c r="AA433" s="51" t="s">
        <v>57</v>
      </c>
      <c r="AB433" s="51" t="s">
        <v>2385</v>
      </c>
      <c r="AC433" s="51" t="s">
        <v>57</v>
      </c>
      <c r="AD433" s="51" t="s">
        <v>2385</v>
      </c>
      <c r="AE433" s="51" t="s">
        <v>57</v>
      </c>
      <c r="AF433" s="51"/>
      <c r="AG433" s="51" t="s">
        <v>57</v>
      </c>
      <c r="AH433" s="51" t="s">
        <v>57</v>
      </c>
      <c r="AI433" s="51" t="s">
        <v>2385</v>
      </c>
      <c r="AJ433" s="51" t="s">
        <v>2385</v>
      </c>
      <c r="AK433" s="51" t="s">
        <v>2385</v>
      </c>
      <c r="AL433" s="51" t="s">
        <v>57</v>
      </c>
      <c r="AM433" s="160" t="s">
        <v>57</v>
      </c>
      <c r="AN433" s="160" t="s">
        <v>57</v>
      </c>
      <c r="AO433" s="160" t="s">
        <v>57</v>
      </c>
      <c r="AP433" s="178" t="s">
        <v>603</v>
      </c>
      <c r="AQ433" s="51" t="s">
        <v>57</v>
      </c>
      <c r="AR433" s="51" t="s">
        <v>57</v>
      </c>
      <c r="AS433" s="51" t="s">
        <v>57</v>
      </c>
      <c r="AT433" s="51" t="s">
        <v>57</v>
      </c>
      <c r="AU433" s="173"/>
      <c r="AV433" s="51"/>
      <c r="AW433" s="51"/>
      <c r="AX433" s="51"/>
    </row>
    <row r="434" spans="1:50">
      <c r="A434" s="131">
        <v>433</v>
      </c>
      <c r="B434" s="51" t="s">
        <v>577</v>
      </c>
      <c r="C434" s="51" t="s">
        <v>2807</v>
      </c>
      <c r="D434" s="51">
        <v>2023</v>
      </c>
      <c r="E434" s="51" t="s">
        <v>579</v>
      </c>
      <c r="F434" s="51" t="s">
        <v>647</v>
      </c>
      <c r="G434" s="3" t="s">
        <v>648</v>
      </c>
      <c r="H434" s="141" t="s">
        <v>649</v>
      </c>
      <c r="I434" s="51" t="s">
        <v>945</v>
      </c>
      <c r="J434" s="173">
        <v>13</v>
      </c>
      <c r="K434" s="51" t="s">
        <v>2385</v>
      </c>
      <c r="L434" s="51" t="s">
        <v>2385</v>
      </c>
      <c r="M434" s="51" t="s">
        <v>2385</v>
      </c>
      <c r="N434" s="51" t="s">
        <v>2385</v>
      </c>
      <c r="O434" s="51" t="s">
        <v>57</v>
      </c>
      <c r="P434" s="51" t="s">
        <v>57</v>
      </c>
      <c r="Q434" s="51" t="s">
        <v>57</v>
      </c>
      <c r="R434" s="51" t="s">
        <v>57</v>
      </c>
      <c r="S434" s="51" t="s">
        <v>2385</v>
      </c>
      <c r="T434" s="51" t="s">
        <v>57</v>
      </c>
      <c r="U434" s="51" t="s">
        <v>2385</v>
      </c>
      <c r="V434" s="51" t="s">
        <v>57</v>
      </c>
      <c r="W434" s="51" t="s">
        <v>2385</v>
      </c>
      <c r="X434" s="51" t="s">
        <v>57</v>
      </c>
      <c r="Y434" s="51" t="s">
        <v>2385</v>
      </c>
      <c r="Z434" s="51" t="s">
        <v>57</v>
      </c>
      <c r="AA434" s="51" t="s">
        <v>57</v>
      </c>
      <c r="AB434" s="51" t="s">
        <v>2385</v>
      </c>
      <c r="AC434" s="51" t="s">
        <v>57</v>
      </c>
      <c r="AD434" s="51" t="s">
        <v>2385</v>
      </c>
      <c r="AE434" s="51" t="s">
        <v>57</v>
      </c>
      <c r="AF434" s="51"/>
      <c r="AG434" s="51" t="s">
        <v>57</v>
      </c>
      <c r="AH434" s="51" t="s">
        <v>57</v>
      </c>
      <c r="AI434" s="51" t="s">
        <v>2385</v>
      </c>
      <c r="AJ434" s="51" t="s">
        <v>2385</v>
      </c>
      <c r="AK434" s="51" t="s">
        <v>2385</v>
      </c>
      <c r="AL434" s="51" t="s">
        <v>57</v>
      </c>
      <c r="AM434" s="51" t="s">
        <v>57</v>
      </c>
      <c r="AN434" s="51" t="s">
        <v>57</v>
      </c>
      <c r="AO434" s="51" t="s">
        <v>57</v>
      </c>
      <c r="AP434" s="137" t="s">
        <v>584</v>
      </c>
      <c r="AQ434" s="51" t="s">
        <v>57</v>
      </c>
      <c r="AR434" s="51" t="s">
        <v>57</v>
      </c>
      <c r="AS434" s="51" t="s">
        <v>57</v>
      </c>
      <c r="AT434" s="51" t="s">
        <v>57</v>
      </c>
      <c r="AU434" s="173"/>
      <c r="AV434" s="51"/>
      <c r="AW434" s="51"/>
      <c r="AX434" s="51"/>
    </row>
    <row r="435" spans="1:50">
      <c r="A435" s="131">
        <v>434</v>
      </c>
      <c r="B435" s="51" t="s">
        <v>577</v>
      </c>
      <c r="C435" s="51" t="s">
        <v>2807</v>
      </c>
      <c r="D435" s="51">
        <v>2023</v>
      </c>
      <c r="E435" s="51" t="s">
        <v>579</v>
      </c>
      <c r="F435" s="51" t="s">
        <v>650</v>
      </c>
      <c r="G435" s="51" t="s">
        <v>651</v>
      </c>
      <c r="H435" s="141" t="s">
        <v>652</v>
      </c>
      <c r="I435" s="51" t="s">
        <v>4423</v>
      </c>
      <c r="J435" s="173">
        <v>7</v>
      </c>
      <c r="K435" s="51" t="s">
        <v>2385</v>
      </c>
      <c r="L435" s="51" t="s">
        <v>2385</v>
      </c>
      <c r="M435" s="51" t="s">
        <v>2385</v>
      </c>
      <c r="N435" s="51" t="s">
        <v>2385</v>
      </c>
      <c r="O435" s="51" t="s">
        <v>57</v>
      </c>
      <c r="P435" s="51" t="s">
        <v>57</v>
      </c>
      <c r="Q435" s="51" t="s">
        <v>57</v>
      </c>
      <c r="R435" s="51" t="s">
        <v>57</v>
      </c>
      <c r="S435" s="51" t="s">
        <v>2385</v>
      </c>
      <c r="T435" s="51" t="s">
        <v>57</v>
      </c>
      <c r="U435" s="51" t="s">
        <v>2385</v>
      </c>
      <c r="V435" s="51" t="s">
        <v>57</v>
      </c>
      <c r="W435" s="51" t="s">
        <v>2385</v>
      </c>
      <c r="X435" s="51" t="s">
        <v>57</v>
      </c>
      <c r="Y435" s="51" t="s">
        <v>2385</v>
      </c>
      <c r="Z435" s="51" t="s">
        <v>57</v>
      </c>
      <c r="AA435" s="51" t="s">
        <v>57</v>
      </c>
      <c r="AB435" s="51" t="s">
        <v>2385</v>
      </c>
      <c r="AC435" s="51" t="s">
        <v>57</v>
      </c>
      <c r="AD435" s="51" t="s">
        <v>2385</v>
      </c>
      <c r="AE435" s="51" t="s">
        <v>57</v>
      </c>
      <c r="AF435" s="51"/>
      <c r="AG435" s="51" t="s">
        <v>57</v>
      </c>
      <c r="AH435" s="51" t="s">
        <v>57</v>
      </c>
      <c r="AI435" s="51" t="s">
        <v>2385</v>
      </c>
      <c r="AJ435" s="51" t="s">
        <v>2385</v>
      </c>
      <c r="AK435" s="51" t="s">
        <v>2385</v>
      </c>
      <c r="AL435" s="51" t="s">
        <v>57</v>
      </c>
      <c r="AM435" s="160" t="s">
        <v>57</v>
      </c>
      <c r="AN435" s="160" t="s">
        <v>57</v>
      </c>
      <c r="AO435" s="160" t="s">
        <v>57</v>
      </c>
      <c r="AP435" s="178" t="s">
        <v>584</v>
      </c>
      <c r="AQ435" s="51" t="s">
        <v>57</v>
      </c>
      <c r="AR435" s="51" t="s">
        <v>57</v>
      </c>
      <c r="AS435" s="51" t="s">
        <v>57</v>
      </c>
      <c r="AT435" s="51" t="s">
        <v>57</v>
      </c>
      <c r="AU435" s="173"/>
      <c r="AV435" s="51"/>
      <c r="AW435" s="51"/>
      <c r="AX435" s="51"/>
    </row>
    <row r="436" spans="1:50">
      <c r="A436" s="131">
        <v>435</v>
      </c>
      <c r="B436" s="51" t="s">
        <v>577</v>
      </c>
      <c r="C436" s="51" t="s">
        <v>2807</v>
      </c>
      <c r="D436" s="51">
        <v>2023</v>
      </c>
      <c r="E436" s="51" t="s">
        <v>579</v>
      </c>
      <c r="F436" s="51" t="s">
        <v>653</v>
      </c>
      <c r="G436" s="51" t="s">
        <v>654</v>
      </c>
      <c r="H436" s="141" t="s">
        <v>655</v>
      </c>
      <c r="I436" s="51" t="s">
        <v>945</v>
      </c>
      <c r="J436" s="173">
        <v>7</v>
      </c>
      <c r="K436" s="51" t="s">
        <v>2385</v>
      </c>
      <c r="L436" s="51" t="s">
        <v>2385</v>
      </c>
      <c r="M436" s="51" t="s">
        <v>2385</v>
      </c>
      <c r="N436" s="51" t="s">
        <v>2385</v>
      </c>
      <c r="O436" s="51" t="s">
        <v>57</v>
      </c>
      <c r="P436" s="51" t="s">
        <v>57</v>
      </c>
      <c r="Q436" s="51" t="s">
        <v>57</v>
      </c>
      <c r="R436" s="51" t="s">
        <v>57</v>
      </c>
      <c r="S436" s="51" t="s">
        <v>2385</v>
      </c>
      <c r="T436" s="51" t="s">
        <v>57</v>
      </c>
      <c r="U436" s="51" t="s">
        <v>2385</v>
      </c>
      <c r="V436" s="51" t="s">
        <v>57</v>
      </c>
      <c r="W436" s="51" t="s">
        <v>2385</v>
      </c>
      <c r="X436" s="51" t="s">
        <v>57</v>
      </c>
      <c r="Y436" s="51" t="s">
        <v>2385</v>
      </c>
      <c r="Z436" s="51" t="s">
        <v>57</v>
      </c>
      <c r="AA436" s="51" t="s">
        <v>57</v>
      </c>
      <c r="AB436" s="51" t="s">
        <v>2385</v>
      </c>
      <c r="AC436" s="51" t="s">
        <v>57</v>
      </c>
      <c r="AD436" s="51" t="s">
        <v>2385</v>
      </c>
      <c r="AE436" s="51" t="s">
        <v>57</v>
      </c>
      <c r="AF436" s="51"/>
      <c r="AG436" s="51" t="s">
        <v>57</v>
      </c>
      <c r="AH436" s="51" t="s">
        <v>57</v>
      </c>
      <c r="AI436" s="51" t="s">
        <v>2385</v>
      </c>
      <c r="AJ436" s="51" t="s">
        <v>2385</v>
      </c>
      <c r="AK436" s="51" t="s">
        <v>2385</v>
      </c>
      <c r="AL436" s="51" t="s">
        <v>57</v>
      </c>
      <c r="AM436" s="51" t="s">
        <v>57</v>
      </c>
      <c r="AN436" s="51" t="s">
        <v>57</v>
      </c>
      <c r="AO436" s="51" t="s">
        <v>57</v>
      </c>
      <c r="AP436" s="137" t="s">
        <v>656</v>
      </c>
      <c r="AQ436" s="51" t="s">
        <v>57</v>
      </c>
      <c r="AR436" s="51" t="s">
        <v>57</v>
      </c>
      <c r="AS436" s="51" t="s">
        <v>57</v>
      </c>
      <c r="AT436" s="51" t="s">
        <v>57</v>
      </c>
      <c r="AU436" s="173"/>
      <c r="AV436" s="158"/>
      <c r="AW436" s="158"/>
      <c r="AX436" s="158"/>
    </row>
    <row r="437" spans="1:50">
      <c r="A437" s="131">
        <v>436</v>
      </c>
      <c r="B437" s="51" t="s">
        <v>577</v>
      </c>
      <c r="C437" s="51" t="s">
        <v>2807</v>
      </c>
      <c r="D437" s="51">
        <v>2023</v>
      </c>
      <c r="E437" s="51" t="s">
        <v>579</v>
      </c>
      <c r="F437" s="51" t="s">
        <v>657</v>
      </c>
      <c r="G437" s="3" t="s">
        <v>658</v>
      </c>
      <c r="H437" s="141" t="s">
        <v>659</v>
      </c>
      <c r="I437" s="51" t="s">
        <v>975</v>
      </c>
      <c r="J437" s="173">
        <v>25</v>
      </c>
      <c r="K437" s="51" t="s">
        <v>2385</v>
      </c>
      <c r="L437" s="51" t="s">
        <v>2385</v>
      </c>
      <c r="M437" s="51" t="s">
        <v>2385</v>
      </c>
      <c r="N437" s="51" t="s">
        <v>2385</v>
      </c>
      <c r="O437" s="51" t="s">
        <v>57</v>
      </c>
      <c r="P437" s="51" t="s">
        <v>57</v>
      </c>
      <c r="Q437" s="51" t="s">
        <v>57</v>
      </c>
      <c r="R437" s="51" t="s">
        <v>57</v>
      </c>
      <c r="S437" s="51" t="s">
        <v>2385</v>
      </c>
      <c r="T437" s="51" t="s">
        <v>57</v>
      </c>
      <c r="U437" s="51" t="s">
        <v>2385</v>
      </c>
      <c r="V437" s="51" t="s">
        <v>57</v>
      </c>
      <c r="W437" s="51" t="s">
        <v>2385</v>
      </c>
      <c r="X437" s="51" t="s">
        <v>57</v>
      </c>
      <c r="Y437" s="51" t="s">
        <v>2385</v>
      </c>
      <c r="Z437" s="51" t="s">
        <v>57</v>
      </c>
      <c r="AA437" s="51" t="s">
        <v>57</v>
      </c>
      <c r="AB437" s="51" t="s">
        <v>2385</v>
      </c>
      <c r="AC437" s="51" t="s">
        <v>57</v>
      </c>
      <c r="AD437" s="51" t="s">
        <v>2385</v>
      </c>
      <c r="AE437" s="51" t="s">
        <v>57</v>
      </c>
      <c r="AF437" s="51"/>
      <c r="AG437" s="51" t="s">
        <v>57</v>
      </c>
      <c r="AH437" s="51" t="s">
        <v>57</v>
      </c>
      <c r="AI437" s="51" t="s">
        <v>2385</v>
      </c>
      <c r="AJ437" s="51" t="s">
        <v>2385</v>
      </c>
      <c r="AK437" s="51" t="s">
        <v>2385</v>
      </c>
      <c r="AL437" s="51" t="s">
        <v>57</v>
      </c>
      <c r="AM437" s="160" t="s">
        <v>57</v>
      </c>
      <c r="AN437" s="160" t="s">
        <v>57</v>
      </c>
      <c r="AO437" s="160" t="s">
        <v>57</v>
      </c>
      <c r="AP437" s="178" t="s">
        <v>660</v>
      </c>
      <c r="AQ437" s="51" t="s">
        <v>57</v>
      </c>
      <c r="AR437" s="51" t="s">
        <v>57</v>
      </c>
      <c r="AS437" s="51" t="s">
        <v>57</v>
      </c>
      <c r="AT437" s="51" t="s">
        <v>57</v>
      </c>
      <c r="AU437" s="173"/>
    </row>
    <row r="438" spans="1:50">
      <c r="A438" s="131">
        <v>437</v>
      </c>
      <c r="B438" s="51" t="s">
        <v>577</v>
      </c>
      <c r="C438" s="51" t="s">
        <v>2807</v>
      </c>
      <c r="D438" s="51">
        <v>2023</v>
      </c>
      <c r="E438" s="51" t="s">
        <v>661</v>
      </c>
      <c r="F438" s="51" t="s">
        <v>662</v>
      </c>
      <c r="G438" s="51" t="s">
        <v>663</v>
      </c>
      <c r="H438" s="141" t="s">
        <v>664</v>
      </c>
      <c r="I438" s="51" t="s">
        <v>926</v>
      </c>
      <c r="J438" s="173">
        <v>8</v>
      </c>
      <c r="K438" s="51" t="s">
        <v>2385</v>
      </c>
      <c r="L438" s="51" t="s">
        <v>2385</v>
      </c>
      <c r="M438" s="51" t="s">
        <v>2385</v>
      </c>
      <c r="N438" s="51" t="s">
        <v>2385</v>
      </c>
      <c r="O438" s="51" t="s">
        <v>57</v>
      </c>
      <c r="P438" s="51" t="s">
        <v>57</v>
      </c>
      <c r="Q438" s="51" t="s">
        <v>57</v>
      </c>
      <c r="R438" s="51" t="s">
        <v>57</v>
      </c>
      <c r="S438" s="51" t="s">
        <v>2385</v>
      </c>
      <c r="T438" s="51" t="s">
        <v>57</v>
      </c>
      <c r="U438" s="51" t="s">
        <v>2385</v>
      </c>
      <c r="V438" s="51" t="s">
        <v>57</v>
      </c>
      <c r="W438" s="51" t="s">
        <v>2385</v>
      </c>
      <c r="X438" s="51" t="s">
        <v>57</v>
      </c>
      <c r="Y438" s="51" t="s">
        <v>2385</v>
      </c>
      <c r="Z438" s="105" t="s">
        <v>665</v>
      </c>
      <c r="AA438" s="51" t="s">
        <v>57</v>
      </c>
      <c r="AB438" s="51" t="s">
        <v>2385</v>
      </c>
      <c r="AC438" s="51" t="s">
        <v>57</v>
      </c>
      <c r="AD438" s="51" t="s">
        <v>2385</v>
      </c>
      <c r="AE438" s="51" t="s">
        <v>57</v>
      </c>
      <c r="AF438" s="51"/>
      <c r="AG438" s="51" t="s">
        <v>57</v>
      </c>
      <c r="AH438" s="51" t="s">
        <v>57</v>
      </c>
      <c r="AI438" s="51" t="s">
        <v>2385</v>
      </c>
      <c r="AJ438" s="51" t="s">
        <v>2385</v>
      </c>
      <c r="AK438" s="51" t="s">
        <v>2385</v>
      </c>
      <c r="AL438" s="51" t="s">
        <v>57</v>
      </c>
      <c r="AM438" s="51" t="s">
        <v>57</v>
      </c>
      <c r="AN438" s="51" t="s">
        <v>57</v>
      </c>
      <c r="AO438" s="51" t="s">
        <v>57</v>
      </c>
      <c r="AP438" s="16" t="s">
        <v>666</v>
      </c>
      <c r="AQ438" s="51" t="s">
        <v>57</v>
      </c>
      <c r="AR438" s="51" t="s">
        <v>57</v>
      </c>
      <c r="AS438" s="51" t="s">
        <v>57</v>
      </c>
      <c r="AT438" s="51" t="s">
        <v>57</v>
      </c>
      <c r="AU438" s="173"/>
    </row>
    <row r="439" spans="1:50">
      <c r="A439" s="131">
        <v>438</v>
      </c>
      <c r="B439" s="51" t="s">
        <v>577</v>
      </c>
      <c r="C439" s="51" t="s">
        <v>2807</v>
      </c>
      <c r="D439" s="51">
        <v>2023</v>
      </c>
      <c r="E439" s="51" t="s">
        <v>661</v>
      </c>
      <c r="F439" s="51" t="s">
        <v>667</v>
      </c>
      <c r="G439" s="4" t="s">
        <v>668</v>
      </c>
      <c r="H439" s="141" t="s">
        <v>669</v>
      </c>
      <c r="I439" s="51" t="s">
        <v>926</v>
      </c>
      <c r="J439" s="173">
        <v>24</v>
      </c>
      <c r="K439" s="51" t="s">
        <v>2385</v>
      </c>
      <c r="L439" s="51" t="s">
        <v>2385</v>
      </c>
      <c r="M439" s="51" t="s">
        <v>2385</v>
      </c>
      <c r="N439" s="51" t="s">
        <v>2385</v>
      </c>
      <c r="O439" s="51" t="s">
        <v>57</v>
      </c>
      <c r="P439" s="51" t="s">
        <v>57</v>
      </c>
      <c r="Q439" s="51" t="s">
        <v>57</v>
      </c>
      <c r="R439" s="51" t="s">
        <v>57</v>
      </c>
      <c r="S439" s="51" t="s">
        <v>2385</v>
      </c>
      <c r="T439" s="51" t="s">
        <v>57</v>
      </c>
      <c r="U439" s="51" t="s">
        <v>2385</v>
      </c>
      <c r="V439" s="51" t="s">
        <v>57</v>
      </c>
      <c r="W439" s="51" t="s">
        <v>2385</v>
      </c>
      <c r="X439" s="51" t="s">
        <v>57</v>
      </c>
      <c r="Y439" s="51" t="s">
        <v>2385</v>
      </c>
      <c r="Z439" s="142" t="s">
        <v>589</v>
      </c>
      <c r="AA439" s="51" t="s">
        <v>57</v>
      </c>
      <c r="AB439" s="51" t="s">
        <v>2385</v>
      </c>
      <c r="AC439" s="51" t="s">
        <v>57</v>
      </c>
      <c r="AD439" s="51" t="s">
        <v>2385</v>
      </c>
      <c r="AE439" s="51" t="s">
        <v>57</v>
      </c>
      <c r="AF439" s="51"/>
      <c r="AG439" s="51" t="s">
        <v>57</v>
      </c>
      <c r="AH439" s="51" t="s">
        <v>57</v>
      </c>
      <c r="AI439" s="51" t="s">
        <v>2385</v>
      </c>
      <c r="AJ439" s="51" t="s">
        <v>2385</v>
      </c>
      <c r="AK439" s="51" t="s">
        <v>2385</v>
      </c>
      <c r="AL439" s="51" t="s">
        <v>57</v>
      </c>
      <c r="AM439" s="51" t="s">
        <v>57</v>
      </c>
      <c r="AN439" s="51" t="s">
        <v>57</v>
      </c>
      <c r="AO439" s="51" t="s">
        <v>57</v>
      </c>
      <c r="AP439" s="16" t="s">
        <v>670</v>
      </c>
      <c r="AQ439" s="51" t="s">
        <v>57</v>
      </c>
      <c r="AR439" s="51" t="s">
        <v>57</v>
      </c>
      <c r="AS439" s="51" t="s">
        <v>57</v>
      </c>
      <c r="AT439" s="51" t="s">
        <v>57</v>
      </c>
      <c r="AU439" s="173"/>
    </row>
    <row r="440" spans="1:50">
      <c r="A440" s="131">
        <v>439</v>
      </c>
      <c r="B440" s="51" t="s">
        <v>577</v>
      </c>
      <c r="C440" s="51" t="s">
        <v>2807</v>
      </c>
      <c r="D440" s="51">
        <v>2023</v>
      </c>
      <c r="E440" s="51" t="s">
        <v>661</v>
      </c>
      <c r="F440" s="51" t="s">
        <v>671</v>
      </c>
      <c r="G440" s="51" t="s">
        <v>672</v>
      </c>
      <c r="H440" s="141" t="s">
        <v>673</v>
      </c>
      <c r="I440" s="51" t="s">
        <v>929</v>
      </c>
      <c r="J440" s="173">
        <v>17</v>
      </c>
      <c r="K440" s="51" t="s">
        <v>62</v>
      </c>
      <c r="L440" s="51" t="s">
        <v>62</v>
      </c>
      <c r="M440" s="51" t="s">
        <v>2385</v>
      </c>
      <c r="N440" s="51" t="s">
        <v>2385</v>
      </c>
      <c r="O440" s="51" t="s">
        <v>57</v>
      </c>
      <c r="P440" s="51" t="s">
        <v>57</v>
      </c>
      <c r="Q440" s="51" t="s">
        <v>57</v>
      </c>
      <c r="R440" s="51" t="s">
        <v>57</v>
      </c>
      <c r="S440" s="51" t="s">
        <v>2385</v>
      </c>
      <c r="T440" s="51" t="s">
        <v>57</v>
      </c>
      <c r="U440" s="51" t="s">
        <v>2385</v>
      </c>
      <c r="V440" s="51" t="s">
        <v>57</v>
      </c>
      <c r="W440" s="51" t="s">
        <v>2385</v>
      </c>
      <c r="X440" s="51" t="s">
        <v>57</v>
      </c>
      <c r="Y440" s="51" t="s">
        <v>2385</v>
      </c>
      <c r="Z440" s="105" t="s">
        <v>674</v>
      </c>
      <c r="AA440" s="51" t="s">
        <v>57</v>
      </c>
      <c r="AB440" s="51" t="s">
        <v>2385</v>
      </c>
      <c r="AC440" s="51" t="s">
        <v>57</v>
      </c>
      <c r="AD440" s="51" t="s">
        <v>2385</v>
      </c>
      <c r="AE440" s="51" t="s">
        <v>57</v>
      </c>
      <c r="AF440" s="51"/>
      <c r="AG440" s="51" t="s">
        <v>57</v>
      </c>
      <c r="AH440" s="51" t="s">
        <v>57</v>
      </c>
      <c r="AI440" s="51" t="s">
        <v>2385</v>
      </c>
      <c r="AJ440" s="51" t="s">
        <v>2385</v>
      </c>
      <c r="AK440" s="51" t="s">
        <v>2385</v>
      </c>
      <c r="AL440" s="51" t="s">
        <v>57</v>
      </c>
      <c r="AM440" s="160" t="s">
        <v>57</v>
      </c>
      <c r="AN440" s="160" t="s">
        <v>57</v>
      </c>
      <c r="AO440" s="160" t="s">
        <v>57</v>
      </c>
      <c r="AP440" s="160" t="s">
        <v>675</v>
      </c>
      <c r="AQ440" s="51" t="s">
        <v>57</v>
      </c>
      <c r="AR440" s="51" t="s">
        <v>57</v>
      </c>
      <c r="AS440" s="51" t="s">
        <v>57</v>
      </c>
      <c r="AT440" s="51" t="s">
        <v>57</v>
      </c>
      <c r="AU440" s="173"/>
      <c r="AV440" s="51"/>
      <c r="AW440" s="51"/>
      <c r="AX440" s="51"/>
    </row>
    <row r="441" spans="1:50">
      <c r="A441" s="131">
        <v>440</v>
      </c>
      <c r="B441" s="51" t="s">
        <v>577</v>
      </c>
      <c r="C441" s="51" t="s">
        <v>2807</v>
      </c>
      <c r="D441" s="51">
        <v>2023</v>
      </c>
      <c r="E441" s="51" t="s">
        <v>661</v>
      </c>
      <c r="F441" s="51" t="s">
        <v>676</v>
      </c>
      <c r="G441" s="51" t="s">
        <v>677</v>
      </c>
      <c r="H441" s="141" t="s">
        <v>678</v>
      </c>
      <c r="I441" s="51" t="s">
        <v>929</v>
      </c>
      <c r="J441" s="173">
        <v>14</v>
      </c>
      <c r="K441" s="51" t="s">
        <v>56</v>
      </c>
      <c r="L441" s="51" t="s">
        <v>62</v>
      </c>
      <c r="M441" s="51" t="s">
        <v>2385</v>
      </c>
      <c r="N441" s="51" t="s">
        <v>2385</v>
      </c>
      <c r="O441" s="51" t="s">
        <v>57</v>
      </c>
      <c r="P441" s="51" t="s">
        <v>57</v>
      </c>
      <c r="Q441" s="51" t="s">
        <v>57</v>
      </c>
      <c r="R441" s="51" t="s">
        <v>57</v>
      </c>
      <c r="S441" s="51" t="s">
        <v>2385</v>
      </c>
      <c r="T441" s="51" t="s">
        <v>57</v>
      </c>
      <c r="U441" s="51" t="s">
        <v>2385</v>
      </c>
      <c r="V441" s="51" t="s">
        <v>57</v>
      </c>
      <c r="W441" s="51" t="s">
        <v>2385</v>
      </c>
      <c r="X441" s="51" t="s">
        <v>57</v>
      </c>
      <c r="Y441" s="51" t="s">
        <v>2385</v>
      </c>
      <c r="Z441" s="18" t="s">
        <v>679</v>
      </c>
      <c r="AA441" s="51" t="s">
        <v>57</v>
      </c>
      <c r="AB441" s="51" t="s">
        <v>2385</v>
      </c>
      <c r="AC441" s="51" t="s">
        <v>57</v>
      </c>
      <c r="AD441" s="51" t="s">
        <v>2385</v>
      </c>
      <c r="AE441" s="51" t="s">
        <v>57</v>
      </c>
      <c r="AF441" s="51"/>
      <c r="AG441" s="51" t="s">
        <v>57</v>
      </c>
      <c r="AH441" s="51" t="s">
        <v>57</v>
      </c>
      <c r="AI441" s="51" t="s">
        <v>2385</v>
      </c>
      <c r="AJ441" s="51" t="s">
        <v>2385</v>
      </c>
      <c r="AK441" s="51" t="s">
        <v>2385</v>
      </c>
      <c r="AL441" s="51" t="s">
        <v>57</v>
      </c>
      <c r="AM441" s="160" t="s">
        <v>57</v>
      </c>
      <c r="AN441" s="160" t="s">
        <v>57</v>
      </c>
      <c r="AO441" s="160" t="s">
        <v>57</v>
      </c>
      <c r="AP441" s="160" t="s">
        <v>675</v>
      </c>
      <c r="AQ441" s="51" t="s">
        <v>57</v>
      </c>
      <c r="AR441" s="51" t="s">
        <v>57</v>
      </c>
      <c r="AS441" s="51" t="s">
        <v>57</v>
      </c>
      <c r="AT441" s="51" t="s">
        <v>57</v>
      </c>
      <c r="AU441" s="173"/>
      <c r="AV441" s="51"/>
      <c r="AW441" s="51"/>
      <c r="AX441" s="51"/>
    </row>
    <row r="442" spans="1:50">
      <c r="A442" s="131">
        <v>441</v>
      </c>
      <c r="B442" s="51" t="s">
        <v>577</v>
      </c>
      <c r="C442" s="51" t="s">
        <v>2807</v>
      </c>
      <c r="D442" s="51">
        <v>2023</v>
      </c>
      <c r="E442" s="51" t="s">
        <v>661</v>
      </c>
      <c r="F442" s="51" t="s">
        <v>680</v>
      </c>
      <c r="G442" s="105" t="s">
        <v>681</v>
      </c>
      <c r="H442" s="19" t="s">
        <v>682</v>
      </c>
      <c r="I442" s="51" t="s">
        <v>935</v>
      </c>
      <c r="J442" s="173">
        <v>18</v>
      </c>
      <c r="K442" s="51" t="s">
        <v>62</v>
      </c>
      <c r="L442" s="51" t="s">
        <v>62</v>
      </c>
      <c r="M442" s="51" t="s">
        <v>62</v>
      </c>
      <c r="N442" s="51" t="s">
        <v>56</v>
      </c>
      <c r="O442" s="51">
        <v>1</v>
      </c>
      <c r="P442" s="51" t="s">
        <v>2699</v>
      </c>
      <c r="Q442" s="51" t="s">
        <v>683</v>
      </c>
      <c r="R442" s="51" t="s">
        <v>684</v>
      </c>
      <c r="S442" s="51" t="s">
        <v>56</v>
      </c>
      <c r="T442" s="51" t="s">
        <v>685</v>
      </c>
      <c r="U442" s="51" t="s">
        <v>56</v>
      </c>
      <c r="V442" s="105" t="s">
        <v>686</v>
      </c>
      <c r="W442" s="51" t="s">
        <v>56</v>
      </c>
      <c r="X442" s="51" t="s">
        <v>687</v>
      </c>
      <c r="Y442" s="51" t="s">
        <v>56</v>
      </c>
      <c r="Z442" s="51" t="s">
        <v>688</v>
      </c>
      <c r="AA442" s="51" t="s">
        <v>62</v>
      </c>
      <c r="AB442" s="51" t="s">
        <v>62</v>
      </c>
      <c r="AC442" s="51" t="s">
        <v>57</v>
      </c>
      <c r="AD442" s="51" t="s">
        <v>2385</v>
      </c>
      <c r="AE442" s="51" t="s">
        <v>57</v>
      </c>
      <c r="AF442" s="51"/>
      <c r="AG442" s="51" t="s">
        <v>56</v>
      </c>
      <c r="AH442" s="51">
        <v>100</v>
      </c>
      <c r="AI442" s="51" t="s">
        <v>56</v>
      </c>
      <c r="AJ442" s="51" t="s">
        <v>4436</v>
      </c>
      <c r="AK442" s="51" t="s">
        <v>62</v>
      </c>
      <c r="AL442" s="51" t="s">
        <v>57</v>
      </c>
      <c r="AM442" s="160" t="s">
        <v>57</v>
      </c>
      <c r="AN442" s="160" t="s">
        <v>57</v>
      </c>
      <c r="AO442" s="167" t="s">
        <v>57</v>
      </c>
      <c r="AP442" s="167" t="s">
        <v>675</v>
      </c>
      <c r="AQ442" s="51" t="s">
        <v>57</v>
      </c>
      <c r="AR442" s="51" t="s">
        <v>57</v>
      </c>
      <c r="AS442" s="51">
        <v>68</v>
      </c>
      <c r="AT442" s="51">
        <v>32</v>
      </c>
      <c r="AU442" s="131" t="s">
        <v>62</v>
      </c>
      <c r="AV442" s="51"/>
      <c r="AW442" s="51"/>
      <c r="AX442" s="51"/>
    </row>
    <row r="443" spans="1:50">
      <c r="A443" s="131">
        <v>442</v>
      </c>
      <c r="B443" s="51" t="s">
        <v>577</v>
      </c>
      <c r="C443" s="51" t="s">
        <v>2807</v>
      </c>
      <c r="D443" s="51">
        <v>2023</v>
      </c>
      <c r="E443" s="51" t="s">
        <v>661</v>
      </c>
      <c r="F443" s="51" t="s">
        <v>689</v>
      </c>
      <c r="G443" s="3" t="s">
        <v>690</v>
      </c>
      <c r="H443" s="141" t="s">
        <v>691</v>
      </c>
      <c r="I443" s="51" t="s">
        <v>935</v>
      </c>
      <c r="J443" s="173">
        <v>9</v>
      </c>
      <c r="K443" s="51" t="s">
        <v>62</v>
      </c>
      <c r="L443" s="51" t="s">
        <v>62</v>
      </c>
      <c r="M443" s="51" t="s">
        <v>62</v>
      </c>
      <c r="N443" s="51" t="s">
        <v>62</v>
      </c>
      <c r="O443" s="51" t="s">
        <v>57</v>
      </c>
      <c r="P443" s="51" t="s">
        <v>57</v>
      </c>
      <c r="Q443" s="51" t="s">
        <v>57</v>
      </c>
      <c r="R443" s="51" t="s">
        <v>57</v>
      </c>
      <c r="S443" s="51" t="s">
        <v>56</v>
      </c>
      <c r="T443" s="51" t="s">
        <v>692</v>
      </c>
      <c r="U443" s="51" t="s">
        <v>56</v>
      </c>
      <c r="V443" s="105" t="s">
        <v>693</v>
      </c>
      <c r="W443" s="51" t="s">
        <v>62</v>
      </c>
      <c r="X443" s="51" t="s">
        <v>57</v>
      </c>
      <c r="Y443" s="51" t="s">
        <v>2385</v>
      </c>
      <c r="Z443" s="3" t="s">
        <v>694</v>
      </c>
      <c r="AA443" s="51" t="s">
        <v>56</v>
      </c>
      <c r="AB443" s="51" t="s">
        <v>56</v>
      </c>
      <c r="AC443" s="51" t="s">
        <v>56</v>
      </c>
      <c r="AD443" s="51" t="s">
        <v>962</v>
      </c>
      <c r="AE443" s="51" t="s">
        <v>695</v>
      </c>
      <c r="AF443" s="51"/>
      <c r="AG443" s="51" t="s">
        <v>56</v>
      </c>
      <c r="AH443" s="51">
        <v>1779</v>
      </c>
      <c r="AI443" s="51" t="s">
        <v>62</v>
      </c>
      <c r="AJ443" s="51" t="s">
        <v>2385</v>
      </c>
      <c r="AK443" s="51" t="s">
        <v>62</v>
      </c>
      <c r="AL443" s="51" t="s">
        <v>57</v>
      </c>
      <c r="AM443" s="160" t="s">
        <v>57</v>
      </c>
      <c r="AN443" s="160" t="s">
        <v>57</v>
      </c>
      <c r="AO443" s="167" t="s">
        <v>57</v>
      </c>
      <c r="AP443" s="167" t="s">
        <v>675</v>
      </c>
      <c r="AQ443" s="51" t="s">
        <v>57</v>
      </c>
      <c r="AR443" s="51" t="s">
        <v>57</v>
      </c>
      <c r="AS443" s="51">
        <v>1216</v>
      </c>
      <c r="AT443" s="51">
        <v>563</v>
      </c>
      <c r="AU443" s="131" t="str">
        <f>IF(AB443="Yes", "No", "")</f>
        <v>No</v>
      </c>
      <c r="AV443" s="51"/>
      <c r="AW443" s="51"/>
      <c r="AX443" s="51"/>
    </row>
    <row r="444" spans="1:50">
      <c r="A444" s="131">
        <v>443</v>
      </c>
      <c r="B444" s="51" t="s">
        <v>577</v>
      </c>
      <c r="C444" s="51" t="s">
        <v>2807</v>
      </c>
      <c r="D444" s="51">
        <v>2023</v>
      </c>
      <c r="E444" s="51" t="s">
        <v>661</v>
      </c>
      <c r="F444" s="51" t="s">
        <v>696</v>
      </c>
      <c r="G444" s="3" t="s">
        <v>697</v>
      </c>
      <c r="H444" s="141" t="s">
        <v>698</v>
      </c>
      <c r="I444" s="51" t="s">
        <v>935</v>
      </c>
      <c r="J444" s="173">
        <v>3</v>
      </c>
      <c r="K444" s="51" t="s">
        <v>62</v>
      </c>
      <c r="L444" s="51" t="s">
        <v>62</v>
      </c>
      <c r="M444" s="51" t="s">
        <v>62</v>
      </c>
      <c r="N444" s="51" t="s">
        <v>62</v>
      </c>
      <c r="O444" s="51" t="s">
        <v>57</v>
      </c>
      <c r="P444" s="51" t="s">
        <v>57</v>
      </c>
      <c r="Q444" s="51" t="s">
        <v>57</v>
      </c>
      <c r="R444" s="51" t="s">
        <v>57</v>
      </c>
      <c r="S444" s="51" t="s">
        <v>56</v>
      </c>
      <c r="T444" s="51" t="s">
        <v>699</v>
      </c>
      <c r="U444" s="51" t="s">
        <v>62</v>
      </c>
      <c r="V444" s="51" t="s">
        <v>57</v>
      </c>
      <c r="W444" s="51" t="s">
        <v>56</v>
      </c>
      <c r="X444" s="51" t="s">
        <v>700</v>
      </c>
      <c r="Y444" s="51" t="s">
        <v>56</v>
      </c>
      <c r="Z444" s="3" t="s">
        <v>701</v>
      </c>
      <c r="AA444" s="51" t="s">
        <v>62</v>
      </c>
      <c r="AB444" s="51" t="s">
        <v>62</v>
      </c>
      <c r="AC444" s="51" t="s">
        <v>57</v>
      </c>
      <c r="AD444" s="51" t="s">
        <v>2385</v>
      </c>
      <c r="AE444" s="51" t="s">
        <v>57</v>
      </c>
      <c r="AF444" s="51"/>
      <c r="AG444" s="51" t="s">
        <v>56</v>
      </c>
      <c r="AH444" s="51">
        <v>80</v>
      </c>
      <c r="AI444" s="51" t="s">
        <v>62</v>
      </c>
      <c r="AJ444" s="51" t="s">
        <v>2385</v>
      </c>
      <c r="AK444" s="51" t="s">
        <v>62</v>
      </c>
      <c r="AL444" s="51" t="s">
        <v>57</v>
      </c>
      <c r="AM444" s="160" t="s">
        <v>57</v>
      </c>
      <c r="AN444" s="160" t="s">
        <v>57</v>
      </c>
      <c r="AO444" s="167" t="s">
        <v>57</v>
      </c>
      <c r="AP444" s="167" t="s">
        <v>675</v>
      </c>
      <c r="AQ444" s="51" t="s">
        <v>57</v>
      </c>
      <c r="AR444" s="51" t="s">
        <v>57</v>
      </c>
      <c r="AS444" s="51">
        <v>37</v>
      </c>
      <c r="AT444" s="51">
        <v>43</v>
      </c>
      <c r="AU444" s="131" t="s">
        <v>62</v>
      </c>
    </row>
    <row r="445" spans="1:50">
      <c r="A445" s="131">
        <v>444</v>
      </c>
      <c r="B445" s="51" t="s">
        <v>577</v>
      </c>
      <c r="C445" s="51" t="s">
        <v>2807</v>
      </c>
      <c r="D445" s="51">
        <v>2023</v>
      </c>
      <c r="E445" s="51" t="s">
        <v>661</v>
      </c>
      <c r="F445" s="51" t="s">
        <v>702</v>
      </c>
      <c r="G445" s="51" t="s">
        <v>703</v>
      </c>
      <c r="H445" s="141" t="s">
        <v>704</v>
      </c>
      <c r="I445" s="51" t="s">
        <v>935</v>
      </c>
      <c r="J445" s="173">
        <v>22</v>
      </c>
      <c r="K445" s="51" t="s">
        <v>62</v>
      </c>
      <c r="L445" s="51" t="s">
        <v>62</v>
      </c>
      <c r="M445" s="51" t="s">
        <v>62</v>
      </c>
      <c r="N445" s="51" t="s">
        <v>62</v>
      </c>
      <c r="O445" s="51" t="s">
        <v>57</v>
      </c>
      <c r="P445" s="51" t="s">
        <v>57</v>
      </c>
      <c r="Q445" s="51" t="s">
        <v>57</v>
      </c>
      <c r="R445" s="51" t="s">
        <v>57</v>
      </c>
      <c r="S445" s="51" t="s">
        <v>62</v>
      </c>
      <c r="T445" s="51" t="s">
        <v>57</v>
      </c>
      <c r="U445" s="51" t="s">
        <v>62</v>
      </c>
      <c r="V445" s="51" t="s">
        <v>57</v>
      </c>
      <c r="W445" s="51" t="s">
        <v>62</v>
      </c>
      <c r="X445" s="51" t="s">
        <v>57</v>
      </c>
      <c r="Y445" s="51" t="s">
        <v>2385</v>
      </c>
      <c r="Z445" s="51" t="s">
        <v>705</v>
      </c>
      <c r="AA445" s="51" t="s">
        <v>62</v>
      </c>
      <c r="AB445" s="51" t="s">
        <v>62</v>
      </c>
      <c r="AC445" s="51" t="s">
        <v>57</v>
      </c>
      <c r="AD445" s="51" t="s">
        <v>2385</v>
      </c>
      <c r="AE445" s="51" t="s">
        <v>57</v>
      </c>
      <c r="AF445" s="51"/>
      <c r="AG445" s="51" t="s">
        <v>56</v>
      </c>
      <c r="AH445" s="51">
        <v>273</v>
      </c>
      <c r="AI445" s="51" t="s">
        <v>62</v>
      </c>
      <c r="AJ445" s="51" t="s">
        <v>2385</v>
      </c>
      <c r="AK445" s="51" t="s">
        <v>62</v>
      </c>
      <c r="AL445" s="51" t="s">
        <v>57</v>
      </c>
      <c r="AM445" s="51" t="s">
        <v>57</v>
      </c>
      <c r="AN445" s="51" t="s">
        <v>57</v>
      </c>
      <c r="AO445" s="52" t="s">
        <v>57</v>
      </c>
      <c r="AP445" s="52" t="s">
        <v>675</v>
      </c>
      <c r="AQ445" s="51" t="s">
        <v>57</v>
      </c>
      <c r="AR445" s="51" t="s">
        <v>57</v>
      </c>
      <c r="AS445" s="51">
        <v>196</v>
      </c>
      <c r="AT445" s="51">
        <v>75</v>
      </c>
      <c r="AU445" s="131" t="s">
        <v>56</v>
      </c>
    </row>
    <row r="446" spans="1:50">
      <c r="A446" s="131">
        <v>445</v>
      </c>
      <c r="B446" s="51" t="s">
        <v>577</v>
      </c>
      <c r="C446" s="51" t="s">
        <v>2807</v>
      </c>
      <c r="D446" s="51">
        <v>2023</v>
      </c>
      <c r="E446" s="51" t="s">
        <v>661</v>
      </c>
      <c r="F446" s="51" t="s">
        <v>638</v>
      </c>
      <c r="G446" s="3" t="s">
        <v>706</v>
      </c>
      <c r="H446" s="141" t="s">
        <v>707</v>
      </c>
      <c r="I446" s="51" t="s">
        <v>4423</v>
      </c>
      <c r="J446" s="173">
        <v>3</v>
      </c>
      <c r="K446" s="51" t="s">
        <v>2385</v>
      </c>
      <c r="L446" s="51" t="s">
        <v>2385</v>
      </c>
      <c r="M446" s="51" t="s">
        <v>2385</v>
      </c>
      <c r="N446" s="51" t="s">
        <v>2385</v>
      </c>
      <c r="O446" s="51" t="s">
        <v>57</v>
      </c>
      <c r="P446" s="51" t="s">
        <v>57</v>
      </c>
      <c r="Q446" s="51" t="s">
        <v>57</v>
      </c>
      <c r="R446" s="51" t="s">
        <v>57</v>
      </c>
      <c r="S446" s="51" t="s">
        <v>2385</v>
      </c>
      <c r="T446" s="51" t="s">
        <v>57</v>
      </c>
      <c r="U446" s="51" t="s">
        <v>2385</v>
      </c>
      <c r="V446" s="51" t="s">
        <v>57</v>
      </c>
      <c r="W446" s="51" t="s">
        <v>2385</v>
      </c>
      <c r="X446" s="51" t="s">
        <v>57</v>
      </c>
      <c r="Y446" s="51" t="s">
        <v>2385</v>
      </c>
      <c r="Z446" s="51" t="s">
        <v>57</v>
      </c>
      <c r="AA446" s="51" t="s">
        <v>57</v>
      </c>
      <c r="AB446" s="51" t="s">
        <v>2385</v>
      </c>
      <c r="AC446" s="51" t="s">
        <v>57</v>
      </c>
      <c r="AD446" s="51" t="s">
        <v>2385</v>
      </c>
      <c r="AE446" s="51" t="s">
        <v>57</v>
      </c>
      <c r="AF446" s="51"/>
      <c r="AG446" s="51" t="s">
        <v>57</v>
      </c>
      <c r="AH446" s="51" t="s">
        <v>57</v>
      </c>
      <c r="AI446" s="51" t="s">
        <v>2385</v>
      </c>
      <c r="AJ446" s="51" t="s">
        <v>2385</v>
      </c>
      <c r="AK446" s="51" t="s">
        <v>2385</v>
      </c>
      <c r="AL446" s="51" t="s">
        <v>57</v>
      </c>
      <c r="AM446" s="160" t="s">
        <v>57</v>
      </c>
      <c r="AN446" s="160" t="s">
        <v>57</v>
      </c>
      <c r="AO446" s="160" t="s">
        <v>57</v>
      </c>
      <c r="AP446" s="177" t="s">
        <v>708</v>
      </c>
      <c r="AQ446" s="51" t="s">
        <v>57</v>
      </c>
      <c r="AR446" s="51" t="s">
        <v>57</v>
      </c>
      <c r="AS446" s="51" t="s">
        <v>57</v>
      </c>
      <c r="AT446" s="51" t="s">
        <v>57</v>
      </c>
      <c r="AU446" s="173"/>
    </row>
    <row r="447" spans="1:50">
      <c r="A447" s="131">
        <v>446</v>
      </c>
      <c r="B447" s="51" t="s">
        <v>577</v>
      </c>
      <c r="C447" s="51" t="s">
        <v>2807</v>
      </c>
      <c r="D447" s="51">
        <v>2023</v>
      </c>
      <c r="E447" s="51" t="s">
        <v>661</v>
      </c>
      <c r="F447" s="51" t="s">
        <v>709</v>
      </c>
      <c r="G447" s="3" t="s">
        <v>710</v>
      </c>
      <c r="H447" s="141" t="s">
        <v>711</v>
      </c>
      <c r="I447" s="51" t="s">
        <v>945</v>
      </c>
      <c r="J447" s="173">
        <v>3</v>
      </c>
      <c r="K447" s="51" t="s">
        <v>2385</v>
      </c>
      <c r="L447" s="51" t="s">
        <v>2385</v>
      </c>
      <c r="M447" s="51" t="s">
        <v>2385</v>
      </c>
      <c r="N447" s="51" t="s">
        <v>2385</v>
      </c>
      <c r="O447" s="51" t="s">
        <v>57</v>
      </c>
      <c r="P447" s="51" t="s">
        <v>57</v>
      </c>
      <c r="Q447" s="51" t="s">
        <v>57</v>
      </c>
      <c r="R447" s="51" t="s">
        <v>57</v>
      </c>
      <c r="S447" s="51" t="s">
        <v>2385</v>
      </c>
      <c r="T447" s="51" t="s">
        <v>57</v>
      </c>
      <c r="U447" s="51" t="s">
        <v>2385</v>
      </c>
      <c r="V447" s="51" t="s">
        <v>57</v>
      </c>
      <c r="W447" s="51" t="s">
        <v>2385</v>
      </c>
      <c r="X447" s="51" t="s">
        <v>57</v>
      </c>
      <c r="Y447" s="51" t="s">
        <v>2385</v>
      </c>
      <c r="Z447" s="51" t="s">
        <v>57</v>
      </c>
      <c r="AA447" s="51" t="s">
        <v>57</v>
      </c>
      <c r="AB447" s="51" t="s">
        <v>2385</v>
      </c>
      <c r="AC447" s="51" t="s">
        <v>57</v>
      </c>
      <c r="AD447" s="51" t="s">
        <v>2385</v>
      </c>
      <c r="AE447" s="51" t="s">
        <v>57</v>
      </c>
      <c r="AF447" s="51"/>
      <c r="AG447" s="51" t="s">
        <v>57</v>
      </c>
      <c r="AH447" s="51" t="s">
        <v>57</v>
      </c>
      <c r="AI447" s="51" t="s">
        <v>2385</v>
      </c>
      <c r="AJ447" s="51" t="s">
        <v>2385</v>
      </c>
      <c r="AK447" s="51" t="s">
        <v>2385</v>
      </c>
      <c r="AL447" s="51" t="s">
        <v>57</v>
      </c>
      <c r="AM447" s="51" t="s">
        <v>57</v>
      </c>
      <c r="AN447" s="51" t="s">
        <v>57</v>
      </c>
      <c r="AO447" s="51" t="s">
        <v>57</v>
      </c>
      <c r="AP447" s="51" t="s">
        <v>708</v>
      </c>
      <c r="AQ447" s="51" t="s">
        <v>57</v>
      </c>
      <c r="AR447" s="51" t="s">
        <v>57</v>
      </c>
      <c r="AS447" s="51" t="s">
        <v>57</v>
      </c>
      <c r="AT447" s="51" t="s">
        <v>57</v>
      </c>
      <c r="AU447" s="173"/>
    </row>
    <row r="448" spans="1:50">
      <c r="A448" s="131">
        <v>447</v>
      </c>
      <c r="B448" s="51" t="s">
        <v>577</v>
      </c>
      <c r="C448" s="51" t="s">
        <v>2807</v>
      </c>
      <c r="D448" s="51">
        <v>2023</v>
      </c>
      <c r="E448" s="51" t="s">
        <v>661</v>
      </c>
      <c r="F448" s="51" t="s">
        <v>633</v>
      </c>
      <c r="G448" s="3" t="s">
        <v>712</v>
      </c>
      <c r="H448" s="141" t="s">
        <v>713</v>
      </c>
      <c r="I448" s="51" t="s">
        <v>4423</v>
      </c>
      <c r="J448" s="173">
        <v>23</v>
      </c>
      <c r="K448" s="51" t="s">
        <v>2385</v>
      </c>
      <c r="L448" s="51" t="s">
        <v>2385</v>
      </c>
      <c r="M448" s="51" t="s">
        <v>2385</v>
      </c>
      <c r="N448" s="51" t="s">
        <v>2385</v>
      </c>
      <c r="O448" s="51" t="s">
        <v>57</v>
      </c>
      <c r="P448" s="51" t="s">
        <v>57</v>
      </c>
      <c r="Q448" s="51" t="s">
        <v>57</v>
      </c>
      <c r="R448" s="51" t="s">
        <v>57</v>
      </c>
      <c r="S448" s="51" t="s">
        <v>2385</v>
      </c>
      <c r="T448" s="51" t="s">
        <v>57</v>
      </c>
      <c r="U448" s="51" t="s">
        <v>2385</v>
      </c>
      <c r="V448" s="51" t="s">
        <v>57</v>
      </c>
      <c r="W448" s="51" t="s">
        <v>2385</v>
      </c>
      <c r="X448" s="51" t="s">
        <v>57</v>
      </c>
      <c r="Y448" s="51" t="s">
        <v>2385</v>
      </c>
      <c r="Z448" s="51" t="s">
        <v>57</v>
      </c>
      <c r="AA448" s="51" t="s">
        <v>57</v>
      </c>
      <c r="AB448" s="51" t="s">
        <v>2385</v>
      </c>
      <c r="AC448" s="51" t="s">
        <v>57</v>
      </c>
      <c r="AD448" s="51" t="s">
        <v>2385</v>
      </c>
      <c r="AE448" s="51" t="s">
        <v>57</v>
      </c>
      <c r="AF448" s="51"/>
      <c r="AG448" s="51" t="s">
        <v>57</v>
      </c>
      <c r="AH448" s="51" t="s">
        <v>57</v>
      </c>
      <c r="AI448" s="51" t="s">
        <v>2385</v>
      </c>
      <c r="AJ448" s="51" t="s">
        <v>2385</v>
      </c>
      <c r="AK448" s="51" t="s">
        <v>2385</v>
      </c>
      <c r="AL448" s="51" t="s">
        <v>57</v>
      </c>
      <c r="AM448" s="160" t="s">
        <v>57</v>
      </c>
      <c r="AN448" s="160" t="s">
        <v>57</v>
      </c>
      <c r="AO448" s="160" t="s">
        <v>57</v>
      </c>
      <c r="AP448" s="160" t="s">
        <v>714</v>
      </c>
      <c r="AQ448" s="51" t="s">
        <v>57</v>
      </c>
      <c r="AR448" s="51" t="s">
        <v>57</v>
      </c>
      <c r="AS448" s="51" t="s">
        <v>57</v>
      </c>
      <c r="AT448" s="51" t="s">
        <v>57</v>
      </c>
      <c r="AU448" s="173"/>
    </row>
    <row r="449" spans="1:47">
      <c r="A449" s="131">
        <v>448</v>
      </c>
      <c r="B449" s="51" t="s">
        <v>577</v>
      </c>
      <c r="C449" s="51" t="s">
        <v>2807</v>
      </c>
      <c r="D449" s="51">
        <v>2023</v>
      </c>
      <c r="E449" s="51" t="s">
        <v>661</v>
      </c>
      <c r="F449" s="51" t="s">
        <v>715</v>
      </c>
      <c r="G449" s="3" t="s">
        <v>716</v>
      </c>
      <c r="H449" s="141" t="s">
        <v>717</v>
      </c>
      <c r="I449" s="51" t="s">
        <v>945</v>
      </c>
      <c r="J449" s="173">
        <v>23</v>
      </c>
      <c r="K449" s="51" t="s">
        <v>2385</v>
      </c>
      <c r="L449" s="51" t="s">
        <v>2385</v>
      </c>
      <c r="M449" s="51" t="s">
        <v>2385</v>
      </c>
      <c r="N449" s="51" t="s">
        <v>2385</v>
      </c>
      <c r="O449" s="51" t="s">
        <v>57</v>
      </c>
      <c r="P449" s="51" t="s">
        <v>57</v>
      </c>
      <c r="Q449" s="51" t="s">
        <v>57</v>
      </c>
      <c r="R449" s="51" t="s">
        <v>57</v>
      </c>
      <c r="S449" s="51" t="s">
        <v>2385</v>
      </c>
      <c r="T449" s="51" t="s">
        <v>57</v>
      </c>
      <c r="U449" s="51" t="s">
        <v>2385</v>
      </c>
      <c r="V449" s="51" t="s">
        <v>57</v>
      </c>
      <c r="W449" s="51" t="s">
        <v>2385</v>
      </c>
      <c r="X449" s="51" t="s">
        <v>57</v>
      </c>
      <c r="Y449" s="51" t="s">
        <v>2385</v>
      </c>
      <c r="Z449" s="51" t="s">
        <v>57</v>
      </c>
      <c r="AA449" s="51" t="s">
        <v>57</v>
      </c>
      <c r="AB449" s="51" t="s">
        <v>2385</v>
      </c>
      <c r="AC449" s="51" t="s">
        <v>57</v>
      </c>
      <c r="AD449" s="51" t="s">
        <v>2385</v>
      </c>
      <c r="AE449" s="51" t="s">
        <v>57</v>
      </c>
      <c r="AF449" s="51"/>
      <c r="AG449" s="51" t="s">
        <v>57</v>
      </c>
      <c r="AH449" s="51" t="s">
        <v>57</v>
      </c>
      <c r="AI449" s="51" t="s">
        <v>2385</v>
      </c>
      <c r="AJ449" s="51" t="s">
        <v>2385</v>
      </c>
      <c r="AK449" s="51" t="s">
        <v>2385</v>
      </c>
      <c r="AL449" s="51" t="s">
        <v>57</v>
      </c>
      <c r="AM449" s="51" t="s">
        <v>57</v>
      </c>
      <c r="AN449" s="51" t="s">
        <v>57</v>
      </c>
      <c r="AO449" s="51" t="s">
        <v>57</v>
      </c>
      <c r="AP449" s="51" t="s">
        <v>714</v>
      </c>
      <c r="AQ449" s="51" t="s">
        <v>57</v>
      </c>
      <c r="AR449" s="51" t="s">
        <v>57</v>
      </c>
      <c r="AS449" s="51" t="s">
        <v>57</v>
      </c>
      <c r="AT449" s="51" t="s">
        <v>57</v>
      </c>
      <c r="AU449" s="173"/>
    </row>
    <row r="450" spans="1:47">
      <c r="A450" s="131">
        <v>449</v>
      </c>
      <c r="B450" s="51" t="s">
        <v>577</v>
      </c>
      <c r="C450" s="51" t="s">
        <v>2807</v>
      </c>
      <c r="D450" s="51">
        <v>2023</v>
      </c>
      <c r="E450" s="51" t="s">
        <v>661</v>
      </c>
      <c r="F450" s="51" t="s">
        <v>627</v>
      </c>
      <c r="G450" s="3" t="s">
        <v>718</v>
      </c>
      <c r="H450" s="141" t="s">
        <v>719</v>
      </c>
      <c r="I450" s="51" t="s">
        <v>4423</v>
      </c>
      <c r="J450" s="173">
        <v>7</v>
      </c>
      <c r="K450" s="51" t="s">
        <v>2385</v>
      </c>
      <c r="L450" s="51" t="s">
        <v>2385</v>
      </c>
      <c r="M450" s="51" t="s">
        <v>2385</v>
      </c>
      <c r="N450" s="51" t="s">
        <v>2385</v>
      </c>
      <c r="O450" s="51" t="s">
        <v>57</v>
      </c>
      <c r="P450" s="51" t="s">
        <v>57</v>
      </c>
      <c r="Q450" s="51" t="s">
        <v>57</v>
      </c>
      <c r="R450" s="51" t="s">
        <v>57</v>
      </c>
      <c r="S450" s="51" t="s">
        <v>2385</v>
      </c>
      <c r="T450" s="51" t="s">
        <v>57</v>
      </c>
      <c r="U450" s="51" t="s">
        <v>2385</v>
      </c>
      <c r="V450" s="51" t="s">
        <v>57</v>
      </c>
      <c r="W450" s="51" t="s">
        <v>2385</v>
      </c>
      <c r="X450" s="51" t="s">
        <v>57</v>
      </c>
      <c r="Y450" s="51" t="s">
        <v>2385</v>
      </c>
      <c r="Z450" s="51" t="s">
        <v>57</v>
      </c>
      <c r="AA450" s="51" t="s">
        <v>57</v>
      </c>
      <c r="AB450" s="51" t="s">
        <v>2385</v>
      </c>
      <c r="AC450" s="51" t="s">
        <v>57</v>
      </c>
      <c r="AD450" s="51" t="s">
        <v>2385</v>
      </c>
      <c r="AE450" s="51" t="s">
        <v>57</v>
      </c>
      <c r="AF450" s="51"/>
      <c r="AG450" s="51" t="s">
        <v>57</v>
      </c>
      <c r="AH450" s="51" t="s">
        <v>57</v>
      </c>
      <c r="AI450" s="51" t="s">
        <v>2385</v>
      </c>
      <c r="AJ450" s="51" t="s">
        <v>2385</v>
      </c>
      <c r="AK450" s="51" t="s">
        <v>2385</v>
      </c>
      <c r="AL450" s="51" t="s">
        <v>57</v>
      </c>
      <c r="AM450" s="160" t="s">
        <v>57</v>
      </c>
      <c r="AN450" s="160" t="s">
        <v>57</v>
      </c>
      <c r="AO450" s="160" t="s">
        <v>57</v>
      </c>
      <c r="AP450" s="160" t="s">
        <v>720</v>
      </c>
      <c r="AQ450" s="51" t="s">
        <v>57</v>
      </c>
      <c r="AR450" s="51" t="s">
        <v>57</v>
      </c>
      <c r="AS450" s="51" t="s">
        <v>57</v>
      </c>
      <c r="AT450" s="51" t="s">
        <v>57</v>
      </c>
      <c r="AU450" s="173"/>
    </row>
    <row r="451" spans="1:47">
      <c r="A451" s="131">
        <v>450</v>
      </c>
      <c r="B451" s="51" t="s">
        <v>577</v>
      </c>
      <c r="C451" s="51" t="s">
        <v>2807</v>
      </c>
      <c r="D451" s="51">
        <v>2023</v>
      </c>
      <c r="E451" s="51" t="s">
        <v>661</v>
      </c>
      <c r="F451" s="51" t="s">
        <v>721</v>
      </c>
      <c r="G451" s="3" t="s">
        <v>722</v>
      </c>
      <c r="H451" s="141" t="s">
        <v>723</v>
      </c>
      <c r="I451" s="51" t="s">
        <v>945</v>
      </c>
      <c r="J451" s="173">
        <v>7</v>
      </c>
      <c r="K451" s="51" t="s">
        <v>2385</v>
      </c>
      <c r="L451" s="51" t="s">
        <v>2385</v>
      </c>
      <c r="M451" s="51" t="s">
        <v>2385</v>
      </c>
      <c r="N451" s="51" t="s">
        <v>2385</v>
      </c>
      <c r="O451" s="51" t="s">
        <v>57</v>
      </c>
      <c r="P451" s="51" t="s">
        <v>57</v>
      </c>
      <c r="Q451" s="51" t="s">
        <v>57</v>
      </c>
      <c r="R451" s="51" t="s">
        <v>57</v>
      </c>
      <c r="S451" s="51" t="s">
        <v>2385</v>
      </c>
      <c r="T451" s="51" t="s">
        <v>57</v>
      </c>
      <c r="U451" s="51" t="s">
        <v>2385</v>
      </c>
      <c r="V451" s="51" t="s">
        <v>57</v>
      </c>
      <c r="W451" s="51" t="s">
        <v>2385</v>
      </c>
      <c r="X451" s="51" t="s">
        <v>57</v>
      </c>
      <c r="Y451" s="51" t="s">
        <v>2385</v>
      </c>
      <c r="Z451" s="51" t="s">
        <v>57</v>
      </c>
      <c r="AA451" s="51" t="s">
        <v>57</v>
      </c>
      <c r="AB451" s="51" t="s">
        <v>2385</v>
      </c>
      <c r="AC451" s="51" t="s">
        <v>57</v>
      </c>
      <c r="AD451" s="51" t="s">
        <v>2385</v>
      </c>
      <c r="AE451" s="51" t="s">
        <v>57</v>
      </c>
      <c r="AF451" s="51"/>
      <c r="AG451" s="51" t="s">
        <v>57</v>
      </c>
      <c r="AH451" s="51" t="s">
        <v>57</v>
      </c>
      <c r="AI451" s="51" t="s">
        <v>2385</v>
      </c>
      <c r="AJ451" s="51" t="s">
        <v>2385</v>
      </c>
      <c r="AK451" s="51" t="s">
        <v>2385</v>
      </c>
      <c r="AL451" s="51" t="s">
        <v>57</v>
      </c>
      <c r="AM451" s="51" t="s">
        <v>57</v>
      </c>
      <c r="AN451" s="51" t="s">
        <v>57</v>
      </c>
      <c r="AO451" s="51" t="s">
        <v>57</v>
      </c>
      <c r="AP451" s="51" t="s">
        <v>720</v>
      </c>
      <c r="AQ451" s="51" t="s">
        <v>57</v>
      </c>
      <c r="AR451" s="51" t="s">
        <v>57</v>
      </c>
      <c r="AS451" s="51" t="s">
        <v>57</v>
      </c>
      <c r="AT451" s="51" t="s">
        <v>57</v>
      </c>
      <c r="AU451" s="173"/>
    </row>
    <row r="452" spans="1:47">
      <c r="A452" s="131">
        <v>451</v>
      </c>
      <c r="B452" s="51" t="s">
        <v>577</v>
      </c>
      <c r="C452" s="51" t="s">
        <v>2807</v>
      </c>
      <c r="D452" s="51">
        <v>2023</v>
      </c>
      <c r="E452" s="51" t="s">
        <v>661</v>
      </c>
      <c r="F452" s="51" t="s">
        <v>724</v>
      </c>
      <c r="G452" s="3" t="s">
        <v>725</v>
      </c>
      <c r="H452" s="141" t="s">
        <v>726</v>
      </c>
      <c r="I452" s="51" t="s">
        <v>4423</v>
      </c>
      <c r="J452" s="173">
        <v>13</v>
      </c>
      <c r="K452" s="51" t="s">
        <v>2385</v>
      </c>
      <c r="L452" s="51" t="s">
        <v>2385</v>
      </c>
      <c r="M452" s="51" t="s">
        <v>2385</v>
      </c>
      <c r="N452" s="51" t="s">
        <v>2385</v>
      </c>
      <c r="O452" s="51" t="s">
        <v>57</v>
      </c>
      <c r="P452" s="51" t="s">
        <v>57</v>
      </c>
      <c r="Q452" s="51" t="s">
        <v>57</v>
      </c>
      <c r="R452" s="51" t="s">
        <v>57</v>
      </c>
      <c r="S452" s="51" t="s">
        <v>2385</v>
      </c>
      <c r="T452" s="51" t="s">
        <v>57</v>
      </c>
      <c r="U452" s="51" t="s">
        <v>2385</v>
      </c>
      <c r="V452" s="51" t="s">
        <v>57</v>
      </c>
      <c r="W452" s="51" t="s">
        <v>2385</v>
      </c>
      <c r="X452" s="51" t="s">
        <v>57</v>
      </c>
      <c r="Y452" s="51" t="s">
        <v>2385</v>
      </c>
      <c r="Z452" s="51" t="s">
        <v>57</v>
      </c>
      <c r="AA452" s="51" t="s">
        <v>57</v>
      </c>
      <c r="AB452" s="51" t="s">
        <v>2385</v>
      </c>
      <c r="AC452" s="51" t="s">
        <v>57</v>
      </c>
      <c r="AD452" s="51" t="s">
        <v>2385</v>
      </c>
      <c r="AE452" s="51" t="s">
        <v>57</v>
      </c>
      <c r="AF452" s="51"/>
      <c r="AG452" s="51" t="s">
        <v>57</v>
      </c>
      <c r="AH452" s="51" t="s">
        <v>57</v>
      </c>
      <c r="AI452" s="51" t="s">
        <v>2385</v>
      </c>
      <c r="AJ452" s="51" t="s">
        <v>2385</v>
      </c>
      <c r="AK452" s="51" t="s">
        <v>2385</v>
      </c>
      <c r="AL452" s="51" t="s">
        <v>57</v>
      </c>
      <c r="AM452" s="160" t="s">
        <v>57</v>
      </c>
      <c r="AN452" s="160" t="s">
        <v>57</v>
      </c>
      <c r="AO452" s="160" t="s">
        <v>57</v>
      </c>
      <c r="AP452" s="177" t="s">
        <v>584</v>
      </c>
      <c r="AQ452" s="51" t="s">
        <v>57</v>
      </c>
      <c r="AR452" s="51" t="s">
        <v>57</v>
      </c>
      <c r="AS452" s="51" t="s">
        <v>57</v>
      </c>
      <c r="AT452" s="51" t="s">
        <v>57</v>
      </c>
      <c r="AU452" s="173"/>
    </row>
    <row r="453" spans="1:47">
      <c r="A453" s="131">
        <v>452</v>
      </c>
      <c r="B453" s="51" t="s">
        <v>577</v>
      </c>
      <c r="C453" s="51" t="s">
        <v>2807</v>
      </c>
      <c r="D453" s="51">
        <v>2023</v>
      </c>
      <c r="E453" s="51" t="s">
        <v>661</v>
      </c>
      <c r="F453" s="51" t="s">
        <v>727</v>
      </c>
      <c r="G453" s="3" t="s">
        <v>728</v>
      </c>
      <c r="H453" s="141" t="s">
        <v>729</v>
      </c>
      <c r="I453" s="51" t="s">
        <v>4423</v>
      </c>
      <c r="J453" s="173">
        <v>13</v>
      </c>
      <c r="K453" s="51" t="s">
        <v>2385</v>
      </c>
      <c r="L453" s="51" t="s">
        <v>2385</v>
      </c>
      <c r="M453" s="51" t="s">
        <v>2385</v>
      </c>
      <c r="N453" s="51" t="s">
        <v>2385</v>
      </c>
      <c r="O453" s="51" t="s">
        <v>57</v>
      </c>
      <c r="P453" s="51" t="s">
        <v>57</v>
      </c>
      <c r="Q453" s="51" t="s">
        <v>57</v>
      </c>
      <c r="R453" s="51" t="s">
        <v>57</v>
      </c>
      <c r="S453" s="51" t="s">
        <v>2385</v>
      </c>
      <c r="T453" s="51" t="s">
        <v>57</v>
      </c>
      <c r="U453" s="51" t="s">
        <v>2385</v>
      </c>
      <c r="V453" s="51" t="s">
        <v>57</v>
      </c>
      <c r="W453" s="51" t="s">
        <v>2385</v>
      </c>
      <c r="X453" s="51" t="s">
        <v>57</v>
      </c>
      <c r="Y453" s="51" t="s">
        <v>2385</v>
      </c>
      <c r="Z453" s="51" t="s">
        <v>57</v>
      </c>
      <c r="AA453" s="51" t="s">
        <v>57</v>
      </c>
      <c r="AB453" s="51" t="s">
        <v>2385</v>
      </c>
      <c r="AC453" s="51" t="s">
        <v>57</v>
      </c>
      <c r="AD453" s="51" t="s">
        <v>2385</v>
      </c>
      <c r="AE453" s="51" t="s">
        <v>57</v>
      </c>
      <c r="AF453" s="51"/>
      <c r="AG453" s="51" t="s">
        <v>57</v>
      </c>
      <c r="AH453" s="51" t="s">
        <v>57</v>
      </c>
      <c r="AI453" s="51" t="s">
        <v>2385</v>
      </c>
      <c r="AJ453" s="51" t="s">
        <v>2385</v>
      </c>
      <c r="AK453" s="51" t="s">
        <v>2385</v>
      </c>
      <c r="AL453" s="51" t="s">
        <v>57</v>
      </c>
      <c r="AM453" s="160" t="s">
        <v>57</v>
      </c>
      <c r="AN453" s="160" t="s">
        <v>57</v>
      </c>
      <c r="AO453" s="160" t="s">
        <v>57</v>
      </c>
      <c r="AP453" s="177" t="s">
        <v>584</v>
      </c>
      <c r="AQ453" s="51" t="s">
        <v>57</v>
      </c>
      <c r="AR453" s="51" t="s">
        <v>57</v>
      </c>
      <c r="AS453" s="51" t="s">
        <v>57</v>
      </c>
      <c r="AT453" s="51" t="s">
        <v>57</v>
      </c>
      <c r="AU453" s="173"/>
    </row>
    <row r="454" spans="1:47">
      <c r="A454" s="131">
        <v>453</v>
      </c>
      <c r="B454" s="51" t="s">
        <v>577</v>
      </c>
      <c r="C454" s="51" t="s">
        <v>2807</v>
      </c>
      <c r="D454" s="51">
        <v>2023</v>
      </c>
      <c r="E454" s="51" t="s">
        <v>661</v>
      </c>
      <c r="F454" s="19" t="s">
        <v>580</v>
      </c>
      <c r="G454" s="3" t="s">
        <v>730</v>
      </c>
      <c r="H454" s="141" t="s">
        <v>731</v>
      </c>
      <c r="I454" s="51" t="s">
        <v>945</v>
      </c>
      <c r="J454" s="173">
        <v>9</v>
      </c>
      <c r="K454" s="51" t="s">
        <v>2385</v>
      </c>
      <c r="L454" s="51" t="s">
        <v>2385</v>
      </c>
      <c r="M454" s="51" t="s">
        <v>2385</v>
      </c>
      <c r="N454" s="51" t="s">
        <v>2385</v>
      </c>
      <c r="O454" s="51" t="s">
        <v>57</v>
      </c>
      <c r="P454" s="51" t="s">
        <v>57</v>
      </c>
      <c r="Q454" s="51" t="s">
        <v>57</v>
      </c>
      <c r="R454" s="51" t="s">
        <v>57</v>
      </c>
      <c r="S454" s="51" t="s">
        <v>2385</v>
      </c>
      <c r="T454" s="51" t="s">
        <v>57</v>
      </c>
      <c r="U454" s="51" t="s">
        <v>2385</v>
      </c>
      <c r="V454" s="51" t="s">
        <v>57</v>
      </c>
      <c r="W454" s="51" t="s">
        <v>2385</v>
      </c>
      <c r="X454" s="51" t="s">
        <v>57</v>
      </c>
      <c r="Y454" s="51" t="s">
        <v>2385</v>
      </c>
      <c r="Z454" s="51" t="s">
        <v>57</v>
      </c>
      <c r="AA454" s="51" t="s">
        <v>57</v>
      </c>
      <c r="AB454" s="51" t="s">
        <v>2385</v>
      </c>
      <c r="AC454" s="51" t="s">
        <v>57</v>
      </c>
      <c r="AD454" s="51" t="s">
        <v>2385</v>
      </c>
      <c r="AE454" s="51" t="s">
        <v>57</v>
      </c>
      <c r="AF454" s="51"/>
      <c r="AG454" s="51" t="s">
        <v>57</v>
      </c>
      <c r="AH454" s="51" t="s">
        <v>57</v>
      </c>
      <c r="AI454" s="51" t="s">
        <v>2385</v>
      </c>
      <c r="AJ454" s="51" t="s">
        <v>2385</v>
      </c>
      <c r="AK454" s="51" t="s">
        <v>2385</v>
      </c>
      <c r="AL454" s="51" t="s">
        <v>57</v>
      </c>
      <c r="AM454" s="51" t="s">
        <v>57</v>
      </c>
      <c r="AN454" s="51" t="s">
        <v>57</v>
      </c>
      <c r="AO454" s="51" t="s">
        <v>57</v>
      </c>
      <c r="AP454" s="16" t="s">
        <v>666</v>
      </c>
      <c r="AQ454" s="51" t="s">
        <v>57</v>
      </c>
      <c r="AR454" s="51" t="s">
        <v>57</v>
      </c>
      <c r="AS454" s="51" t="s">
        <v>57</v>
      </c>
      <c r="AT454" s="51" t="s">
        <v>57</v>
      </c>
      <c r="AU454" s="173"/>
    </row>
    <row r="455" spans="1:47">
      <c r="A455" s="131">
        <v>454</v>
      </c>
      <c r="B455" s="51" t="s">
        <v>577</v>
      </c>
      <c r="C455" s="51" t="s">
        <v>2807</v>
      </c>
      <c r="D455" s="51">
        <v>2023</v>
      </c>
      <c r="E455" s="51" t="s">
        <v>661</v>
      </c>
      <c r="F455" s="19" t="s">
        <v>580</v>
      </c>
      <c r="G455" s="3" t="s">
        <v>732</v>
      </c>
      <c r="H455" s="141" t="s">
        <v>733</v>
      </c>
      <c r="I455" s="51" t="s">
        <v>945</v>
      </c>
      <c r="J455" s="173">
        <v>9</v>
      </c>
      <c r="K455" s="51" t="s">
        <v>2385</v>
      </c>
      <c r="L455" s="51" t="s">
        <v>2385</v>
      </c>
      <c r="M455" s="51" t="s">
        <v>2385</v>
      </c>
      <c r="N455" s="51" t="s">
        <v>2385</v>
      </c>
      <c r="O455" s="51" t="s">
        <v>57</v>
      </c>
      <c r="P455" s="51" t="s">
        <v>57</v>
      </c>
      <c r="Q455" s="51" t="s">
        <v>57</v>
      </c>
      <c r="R455" s="51" t="s">
        <v>57</v>
      </c>
      <c r="S455" s="51" t="s">
        <v>2385</v>
      </c>
      <c r="T455" s="51" t="s">
        <v>57</v>
      </c>
      <c r="U455" s="51" t="s">
        <v>2385</v>
      </c>
      <c r="V455" s="51" t="s">
        <v>57</v>
      </c>
      <c r="W455" s="51" t="s">
        <v>2385</v>
      </c>
      <c r="X455" s="51" t="s">
        <v>57</v>
      </c>
      <c r="Y455" s="51" t="s">
        <v>2385</v>
      </c>
      <c r="Z455" s="51" t="s">
        <v>57</v>
      </c>
      <c r="AA455" s="51" t="s">
        <v>57</v>
      </c>
      <c r="AB455" s="51" t="s">
        <v>2385</v>
      </c>
      <c r="AC455" s="51" t="s">
        <v>57</v>
      </c>
      <c r="AD455" s="51" t="s">
        <v>2385</v>
      </c>
      <c r="AE455" s="51" t="s">
        <v>57</v>
      </c>
      <c r="AF455" s="51"/>
      <c r="AG455" s="51" t="s">
        <v>57</v>
      </c>
      <c r="AH455" s="51" t="s">
        <v>57</v>
      </c>
      <c r="AI455" s="51" t="s">
        <v>2385</v>
      </c>
      <c r="AJ455" s="51" t="s">
        <v>2385</v>
      </c>
      <c r="AK455" s="51" t="s">
        <v>2385</v>
      </c>
      <c r="AL455" s="51" t="s">
        <v>57</v>
      </c>
      <c r="AM455" s="51" t="s">
        <v>57</v>
      </c>
      <c r="AN455" s="51" t="s">
        <v>57</v>
      </c>
      <c r="AO455" s="51" t="s">
        <v>57</v>
      </c>
      <c r="AP455" s="16" t="s">
        <v>666</v>
      </c>
      <c r="AQ455" s="51" t="s">
        <v>57</v>
      </c>
      <c r="AR455" s="51" t="s">
        <v>57</v>
      </c>
      <c r="AS455" s="51" t="s">
        <v>57</v>
      </c>
      <c r="AT455" s="51" t="s">
        <v>57</v>
      </c>
      <c r="AU455" s="173"/>
    </row>
    <row r="456" spans="1:47">
      <c r="A456" s="131">
        <v>455</v>
      </c>
      <c r="B456" s="51" t="s">
        <v>577</v>
      </c>
      <c r="C456" s="51" t="s">
        <v>2807</v>
      </c>
      <c r="D456" s="51">
        <v>2023</v>
      </c>
      <c r="E456" s="51" t="s">
        <v>661</v>
      </c>
      <c r="F456" s="51" t="s">
        <v>734</v>
      </c>
      <c r="G456" s="4" t="s">
        <v>735</v>
      </c>
      <c r="H456" s="141" t="s">
        <v>736</v>
      </c>
      <c r="I456" s="51" t="s">
        <v>975</v>
      </c>
      <c r="J456" s="173">
        <v>9</v>
      </c>
      <c r="K456" s="51" t="s">
        <v>2385</v>
      </c>
      <c r="L456" s="51" t="s">
        <v>2385</v>
      </c>
      <c r="M456" s="51" t="s">
        <v>2385</v>
      </c>
      <c r="N456" s="51" t="s">
        <v>2385</v>
      </c>
      <c r="O456" s="51" t="s">
        <v>57</v>
      </c>
      <c r="P456" s="51" t="s">
        <v>57</v>
      </c>
      <c r="Q456" s="51" t="s">
        <v>57</v>
      </c>
      <c r="R456" s="51" t="s">
        <v>57</v>
      </c>
      <c r="S456" s="51" t="s">
        <v>2385</v>
      </c>
      <c r="T456" s="51" t="s">
        <v>57</v>
      </c>
      <c r="U456" s="51" t="s">
        <v>2385</v>
      </c>
      <c r="V456" s="51" t="s">
        <v>57</v>
      </c>
      <c r="W456" s="51" t="s">
        <v>2385</v>
      </c>
      <c r="X456" s="51" t="s">
        <v>57</v>
      </c>
      <c r="Y456" s="51" t="s">
        <v>2385</v>
      </c>
      <c r="Z456" s="51" t="s">
        <v>57</v>
      </c>
      <c r="AA456" s="51" t="s">
        <v>57</v>
      </c>
      <c r="AB456" s="51" t="s">
        <v>2385</v>
      </c>
      <c r="AC456" s="51" t="s">
        <v>57</v>
      </c>
      <c r="AD456" s="51" t="s">
        <v>2385</v>
      </c>
      <c r="AE456" s="51" t="s">
        <v>57</v>
      </c>
      <c r="AF456" s="51"/>
      <c r="AG456" s="51" t="s">
        <v>57</v>
      </c>
      <c r="AH456" s="51" t="s">
        <v>57</v>
      </c>
      <c r="AI456" s="51" t="s">
        <v>2385</v>
      </c>
      <c r="AJ456" s="51" t="s">
        <v>2385</v>
      </c>
      <c r="AK456" s="51" t="s">
        <v>2385</v>
      </c>
      <c r="AL456" s="51" t="s">
        <v>57</v>
      </c>
      <c r="AM456" s="160" t="s">
        <v>57</v>
      </c>
      <c r="AN456" s="160" t="s">
        <v>57</v>
      </c>
      <c r="AO456" s="160" t="s">
        <v>57</v>
      </c>
      <c r="AP456" s="177" t="s">
        <v>708</v>
      </c>
      <c r="AQ456" s="51" t="s">
        <v>57</v>
      </c>
      <c r="AR456" s="51" t="s">
        <v>57</v>
      </c>
      <c r="AS456" s="51" t="s">
        <v>57</v>
      </c>
      <c r="AT456" s="51" t="s">
        <v>57</v>
      </c>
      <c r="AU456" s="173"/>
    </row>
    <row r="457" spans="1:47">
      <c r="A457" s="131">
        <v>456</v>
      </c>
      <c r="B457" s="51" t="s">
        <v>577</v>
      </c>
      <c r="C457" s="51" t="s">
        <v>2807</v>
      </c>
      <c r="D457" s="51">
        <v>2023</v>
      </c>
      <c r="E457" s="51" t="s">
        <v>737</v>
      </c>
      <c r="F457" s="51" t="s">
        <v>738</v>
      </c>
      <c r="G457" s="3" t="s">
        <v>739</v>
      </c>
      <c r="H457" s="141" t="s">
        <v>740</v>
      </c>
      <c r="I457" s="51" t="s">
        <v>926</v>
      </c>
      <c r="J457" s="173">
        <v>9</v>
      </c>
      <c r="K457" s="51" t="s">
        <v>2385</v>
      </c>
      <c r="L457" s="51" t="s">
        <v>2385</v>
      </c>
      <c r="M457" s="51" t="s">
        <v>2385</v>
      </c>
      <c r="N457" s="51" t="s">
        <v>2385</v>
      </c>
      <c r="O457" s="51" t="s">
        <v>57</v>
      </c>
      <c r="P457" s="51" t="s">
        <v>57</v>
      </c>
      <c r="Q457" s="51" t="s">
        <v>57</v>
      </c>
      <c r="R457" s="51" t="s">
        <v>57</v>
      </c>
      <c r="S457" s="51" t="s">
        <v>2385</v>
      </c>
      <c r="T457" s="51" t="s">
        <v>57</v>
      </c>
      <c r="U457" s="51" t="s">
        <v>2385</v>
      </c>
      <c r="V457" s="51" t="s">
        <v>57</v>
      </c>
      <c r="W457" s="51" t="s">
        <v>2385</v>
      </c>
      <c r="X457" s="51" t="s">
        <v>57</v>
      </c>
      <c r="Y457" s="51" t="s">
        <v>2385</v>
      </c>
      <c r="Z457" s="105" t="s">
        <v>741</v>
      </c>
      <c r="AA457" s="51" t="s">
        <v>57</v>
      </c>
      <c r="AB457" s="51" t="s">
        <v>2385</v>
      </c>
      <c r="AC457" s="51" t="s">
        <v>57</v>
      </c>
      <c r="AD457" s="51" t="s">
        <v>2385</v>
      </c>
      <c r="AE457" s="51" t="s">
        <v>57</v>
      </c>
      <c r="AF457" s="51"/>
      <c r="AG457" s="51" t="s">
        <v>57</v>
      </c>
      <c r="AH457" s="51" t="s">
        <v>57</v>
      </c>
      <c r="AI457" s="51" t="s">
        <v>2385</v>
      </c>
      <c r="AJ457" s="51" t="s">
        <v>2385</v>
      </c>
      <c r="AK457" s="51" t="s">
        <v>2385</v>
      </c>
      <c r="AL457" s="51" t="s">
        <v>57</v>
      </c>
      <c r="AM457" s="51" t="s">
        <v>57</v>
      </c>
      <c r="AN457" s="51" t="s">
        <v>57</v>
      </c>
      <c r="AO457" s="51" t="s">
        <v>57</v>
      </c>
      <c r="AP457" s="16" t="s">
        <v>742</v>
      </c>
      <c r="AQ457" s="51" t="s">
        <v>57</v>
      </c>
      <c r="AR457" s="51" t="s">
        <v>57</v>
      </c>
      <c r="AS457" s="51" t="s">
        <v>57</v>
      </c>
      <c r="AT457" s="51" t="s">
        <v>57</v>
      </c>
      <c r="AU457" s="173"/>
    </row>
    <row r="458" spans="1:47">
      <c r="A458" s="131">
        <v>457</v>
      </c>
      <c r="B458" s="51" t="s">
        <v>577</v>
      </c>
      <c r="C458" s="51" t="s">
        <v>2807</v>
      </c>
      <c r="D458" s="51">
        <v>2023</v>
      </c>
      <c r="E458" s="51" t="s">
        <v>737</v>
      </c>
      <c r="F458" s="51" t="s">
        <v>743</v>
      </c>
      <c r="G458" s="4" t="s">
        <v>744</v>
      </c>
      <c r="H458" s="141" t="s">
        <v>745</v>
      </c>
      <c r="I458" s="51" t="s">
        <v>926</v>
      </c>
      <c r="J458" s="173">
        <v>22</v>
      </c>
      <c r="K458" s="51" t="s">
        <v>2385</v>
      </c>
      <c r="L458" s="51" t="s">
        <v>2385</v>
      </c>
      <c r="M458" s="51" t="s">
        <v>2385</v>
      </c>
      <c r="N458" s="51" t="s">
        <v>2385</v>
      </c>
      <c r="O458" s="51" t="s">
        <v>57</v>
      </c>
      <c r="P458" s="51" t="s">
        <v>57</v>
      </c>
      <c r="Q458" s="51" t="s">
        <v>57</v>
      </c>
      <c r="R458" s="51" t="s">
        <v>57</v>
      </c>
      <c r="S458" s="51" t="s">
        <v>2385</v>
      </c>
      <c r="T458" s="51" t="s">
        <v>57</v>
      </c>
      <c r="U458" s="51" t="s">
        <v>2385</v>
      </c>
      <c r="V458" s="51" t="s">
        <v>57</v>
      </c>
      <c r="W458" s="51" t="s">
        <v>2385</v>
      </c>
      <c r="X458" s="51" t="s">
        <v>57</v>
      </c>
      <c r="Y458" s="51" t="s">
        <v>2385</v>
      </c>
      <c r="Z458" s="143" t="s">
        <v>589</v>
      </c>
      <c r="AA458" s="51" t="s">
        <v>57</v>
      </c>
      <c r="AB458" s="51" t="s">
        <v>2385</v>
      </c>
      <c r="AC458" s="51" t="s">
        <v>57</v>
      </c>
      <c r="AD458" s="51" t="s">
        <v>2385</v>
      </c>
      <c r="AE458" s="51" t="s">
        <v>57</v>
      </c>
      <c r="AF458" s="51"/>
      <c r="AG458" s="51" t="s">
        <v>57</v>
      </c>
      <c r="AH458" s="51" t="s">
        <v>57</v>
      </c>
      <c r="AI458" s="51" t="s">
        <v>2385</v>
      </c>
      <c r="AJ458" s="51" t="s">
        <v>2385</v>
      </c>
      <c r="AK458" s="51" t="s">
        <v>2385</v>
      </c>
      <c r="AL458" s="51" t="s">
        <v>57</v>
      </c>
      <c r="AM458" s="51" t="s">
        <v>57</v>
      </c>
      <c r="AN458" s="51" t="s">
        <v>57</v>
      </c>
      <c r="AO458" s="51" t="s">
        <v>57</v>
      </c>
      <c r="AP458" s="16" t="s">
        <v>746</v>
      </c>
      <c r="AQ458" s="51" t="s">
        <v>57</v>
      </c>
      <c r="AR458" s="51" t="s">
        <v>57</v>
      </c>
      <c r="AS458" s="51" t="s">
        <v>57</v>
      </c>
      <c r="AT458" s="51" t="s">
        <v>57</v>
      </c>
      <c r="AU458" s="173"/>
    </row>
    <row r="459" spans="1:47">
      <c r="A459" s="131">
        <v>458</v>
      </c>
      <c r="B459" s="51" t="s">
        <v>577</v>
      </c>
      <c r="C459" s="51" t="s">
        <v>2807</v>
      </c>
      <c r="D459" s="51">
        <v>2023</v>
      </c>
      <c r="E459" s="51" t="s">
        <v>737</v>
      </c>
      <c r="F459" s="51" t="s">
        <v>747</v>
      </c>
      <c r="G459" s="3" t="s">
        <v>748</v>
      </c>
      <c r="H459" s="141" t="s">
        <v>749</v>
      </c>
      <c r="I459" s="51" t="s">
        <v>929</v>
      </c>
      <c r="J459" s="173">
        <v>15</v>
      </c>
      <c r="K459" s="51" t="s">
        <v>62</v>
      </c>
      <c r="L459" s="51" t="s">
        <v>62</v>
      </c>
      <c r="M459" s="51" t="s">
        <v>2385</v>
      </c>
      <c r="N459" s="51" t="s">
        <v>2385</v>
      </c>
      <c r="O459" s="51" t="s">
        <v>57</v>
      </c>
      <c r="P459" s="51" t="s">
        <v>57</v>
      </c>
      <c r="Q459" s="51" t="s">
        <v>57</v>
      </c>
      <c r="R459" s="51" t="s">
        <v>57</v>
      </c>
      <c r="S459" s="51" t="s">
        <v>2385</v>
      </c>
      <c r="T459" s="51" t="s">
        <v>57</v>
      </c>
      <c r="U459" s="51" t="s">
        <v>2385</v>
      </c>
      <c r="V459" s="51" t="s">
        <v>57</v>
      </c>
      <c r="W459" s="51" t="s">
        <v>2385</v>
      </c>
      <c r="X459" s="51" t="s">
        <v>57</v>
      </c>
      <c r="Y459" s="51" t="s">
        <v>2385</v>
      </c>
      <c r="Z459" s="18" t="s">
        <v>750</v>
      </c>
      <c r="AA459" s="51" t="s">
        <v>57</v>
      </c>
      <c r="AB459" s="51" t="s">
        <v>2385</v>
      </c>
      <c r="AC459" s="51" t="s">
        <v>57</v>
      </c>
      <c r="AD459" s="51" t="s">
        <v>2385</v>
      </c>
      <c r="AE459" s="51" t="s">
        <v>57</v>
      </c>
      <c r="AF459" s="51"/>
      <c r="AG459" s="51" t="s">
        <v>57</v>
      </c>
      <c r="AH459" s="51" t="s">
        <v>57</v>
      </c>
      <c r="AI459" s="51" t="s">
        <v>2385</v>
      </c>
      <c r="AJ459" s="51" t="s">
        <v>2385</v>
      </c>
      <c r="AK459" s="51" t="s">
        <v>2385</v>
      </c>
      <c r="AL459" s="51" t="s">
        <v>57</v>
      </c>
      <c r="AM459" s="160" t="s">
        <v>57</v>
      </c>
      <c r="AN459" s="160" t="s">
        <v>57</v>
      </c>
      <c r="AO459" s="160" t="s">
        <v>57</v>
      </c>
      <c r="AP459" s="177" t="s">
        <v>751</v>
      </c>
      <c r="AQ459" s="51" t="s">
        <v>57</v>
      </c>
      <c r="AR459" s="51" t="s">
        <v>57</v>
      </c>
      <c r="AS459" s="51" t="s">
        <v>57</v>
      </c>
      <c r="AT459" s="51" t="s">
        <v>57</v>
      </c>
      <c r="AU459" s="173"/>
    </row>
    <row r="460" spans="1:47">
      <c r="A460" s="131">
        <v>459</v>
      </c>
      <c r="B460" s="51" t="s">
        <v>577</v>
      </c>
      <c r="C460" s="51" t="s">
        <v>2807</v>
      </c>
      <c r="D460" s="51">
        <v>2023</v>
      </c>
      <c r="E460" s="51" t="s">
        <v>737</v>
      </c>
      <c r="F460" s="51" t="s">
        <v>752</v>
      </c>
      <c r="G460" s="4" t="s">
        <v>753</v>
      </c>
      <c r="H460" s="21" t="s">
        <v>754</v>
      </c>
      <c r="I460" s="51" t="s">
        <v>929</v>
      </c>
      <c r="J460" s="173">
        <v>7</v>
      </c>
      <c r="K460" s="51" t="s">
        <v>56</v>
      </c>
      <c r="L460" s="51" t="s">
        <v>56</v>
      </c>
      <c r="M460" s="51" t="s">
        <v>2385</v>
      </c>
      <c r="N460" s="51" t="s">
        <v>2385</v>
      </c>
      <c r="O460" s="51" t="s">
        <v>57</v>
      </c>
      <c r="P460" s="51" t="s">
        <v>57</v>
      </c>
      <c r="Q460" s="51" t="s">
        <v>57</v>
      </c>
      <c r="R460" s="51" t="s">
        <v>57</v>
      </c>
      <c r="S460" s="51" t="s">
        <v>2385</v>
      </c>
      <c r="T460" s="51" t="s">
        <v>57</v>
      </c>
      <c r="U460" s="173" t="s">
        <v>56</v>
      </c>
      <c r="V460" s="105" t="s">
        <v>755</v>
      </c>
      <c r="W460" s="51" t="s">
        <v>2385</v>
      </c>
      <c r="X460" s="51" t="s">
        <v>57</v>
      </c>
      <c r="Y460" s="51" t="s">
        <v>2385</v>
      </c>
      <c r="Z460" s="105" t="s">
        <v>756</v>
      </c>
      <c r="AA460" s="51" t="s">
        <v>57</v>
      </c>
      <c r="AB460" s="51" t="s">
        <v>2385</v>
      </c>
      <c r="AC460" s="51" t="s">
        <v>57</v>
      </c>
      <c r="AD460" s="51" t="s">
        <v>2385</v>
      </c>
      <c r="AE460" s="51" t="s">
        <v>57</v>
      </c>
      <c r="AF460" s="51"/>
      <c r="AG460" s="51" t="s">
        <v>57</v>
      </c>
      <c r="AH460" s="51" t="s">
        <v>57</v>
      </c>
      <c r="AI460" s="51" t="s">
        <v>2385</v>
      </c>
      <c r="AJ460" s="51" t="s">
        <v>2385</v>
      </c>
      <c r="AK460" s="51" t="s">
        <v>2385</v>
      </c>
      <c r="AL460" s="51" t="s">
        <v>57</v>
      </c>
      <c r="AM460" s="160" t="s">
        <v>57</v>
      </c>
      <c r="AN460" s="160" t="s">
        <v>57</v>
      </c>
      <c r="AO460" s="160" t="s">
        <v>57</v>
      </c>
      <c r="AP460" s="160" t="s">
        <v>757</v>
      </c>
      <c r="AQ460" s="51" t="s">
        <v>57</v>
      </c>
      <c r="AR460" s="51" t="s">
        <v>57</v>
      </c>
      <c r="AS460" s="51" t="s">
        <v>57</v>
      </c>
      <c r="AT460" s="51" t="s">
        <v>57</v>
      </c>
      <c r="AU460" s="173"/>
    </row>
    <row r="461" spans="1:47">
      <c r="A461" s="131">
        <v>460</v>
      </c>
      <c r="B461" s="51" t="s">
        <v>577</v>
      </c>
      <c r="C461" s="51" t="s">
        <v>2807</v>
      </c>
      <c r="D461" s="51">
        <v>2023</v>
      </c>
      <c r="E461" s="51" t="s">
        <v>737</v>
      </c>
      <c r="F461" s="51" t="s">
        <v>758</v>
      </c>
      <c r="G461" s="4" t="s">
        <v>759</v>
      </c>
      <c r="H461" s="141" t="s">
        <v>760</v>
      </c>
      <c r="I461" s="51" t="s">
        <v>935</v>
      </c>
      <c r="J461" s="173">
        <v>24</v>
      </c>
      <c r="K461" s="51" t="s">
        <v>62</v>
      </c>
      <c r="L461" s="51" t="s">
        <v>62</v>
      </c>
      <c r="M461" s="51" t="s">
        <v>62</v>
      </c>
      <c r="N461" s="51" t="s">
        <v>62</v>
      </c>
      <c r="O461" s="51" t="s">
        <v>57</v>
      </c>
      <c r="P461" s="51" t="s">
        <v>57</v>
      </c>
      <c r="Q461" s="51" t="s">
        <v>57</v>
      </c>
      <c r="R461" s="51" t="s">
        <v>57</v>
      </c>
      <c r="S461" s="51" t="s">
        <v>56</v>
      </c>
      <c r="T461" s="51" t="s">
        <v>761</v>
      </c>
      <c r="U461" s="51" t="s">
        <v>56</v>
      </c>
      <c r="V461" s="105" t="s">
        <v>762</v>
      </c>
      <c r="W461" s="51" t="s">
        <v>62</v>
      </c>
      <c r="X461" s="51" t="s">
        <v>62</v>
      </c>
      <c r="Y461" s="51" t="s">
        <v>2385</v>
      </c>
      <c r="Z461" s="3" t="s">
        <v>763</v>
      </c>
      <c r="AA461" s="51" t="s">
        <v>56</v>
      </c>
      <c r="AB461" s="51" t="s">
        <v>62</v>
      </c>
      <c r="AC461" s="51" t="s">
        <v>57</v>
      </c>
      <c r="AD461" s="51" t="s">
        <v>2385</v>
      </c>
      <c r="AE461" s="51" t="s">
        <v>57</v>
      </c>
      <c r="AF461" s="51"/>
      <c r="AG461" s="51" t="s">
        <v>56</v>
      </c>
      <c r="AH461" s="51">
        <v>70</v>
      </c>
      <c r="AI461" s="51" t="s">
        <v>56</v>
      </c>
      <c r="AJ461" s="51" t="s">
        <v>4436</v>
      </c>
      <c r="AK461" s="51" t="s">
        <v>62</v>
      </c>
      <c r="AL461" s="51" t="s">
        <v>57</v>
      </c>
      <c r="AM461" s="160" t="s">
        <v>57</v>
      </c>
      <c r="AN461" s="160" t="s">
        <v>57</v>
      </c>
      <c r="AO461" s="160" t="s">
        <v>57</v>
      </c>
      <c r="AP461" s="160" t="s">
        <v>764</v>
      </c>
      <c r="AQ461" s="51" t="s">
        <v>57</v>
      </c>
      <c r="AR461" s="51" t="s">
        <v>57</v>
      </c>
      <c r="AS461" s="51">
        <v>70</v>
      </c>
      <c r="AT461" s="51" t="s">
        <v>57</v>
      </c>
      <c r="AU461" s="131" t="s">
        <v>62</v>
      </c>
    </row>
    <row r="462" spans="1:47">
      <c r="A462" s="131">
        <v>461</v>
      </c>
      <c r="B462" s="51" t="s">
        <v>577</v>
      </c>
      <c r="C462" s="51" t="s">
        <v>2807</v>
      </c>
      <c r="D462" s="51">
        <v>2023</v>
      </c>
      <c r="E462" s="51" t="s">
        <v>737</v>
      </c>
      <c r="F462" s="51" t="s">
        <v>765</v>
      </c>
      <c r="G462" s="3" t="s">
        <v>766</v>
      </c>
      <c r="H462" s="105" t="s">
        <v>767</v>
      </c>
      <c r="I462" s="51" t="s">
        <v>935</v>
      </c>
      <c r="J462" s="173">
        <v>18</v>
      </c>
      <c r="K462" s="51" t="s">
        <v>62</v>
      </c>
      <c r="L462" s="51" t="s">
        <v>62</v>
      </c>
      <c r="M462" s="51" t="s">
        <v>62</v>
      </c>
      <c r="N462" s="51" t="s">
        <v>62</v>
      </c>
      <c r="O462" s="51" t="s">
        <v>57</v>
      </c>
      <c r="P462" s="51" t="s">
        <v>57</v>
      </c>
      <c r="Q462" s="51" t="s">
        <v>57</v>
      </c>
      <c r="R462" s="51" t="s">
        <v>57</v>
      </c>
      <c r="S462" s="51" t="s">
        <v>56</v>
      </c>
      <c r="T462" s="51" t="s">
        <v>768</v>
      </c>
      <c r="U462" s="51" t="s">
        <v>56</v>
      </c>
      <c r="V462" s="51" t="s">
        <v>769</v>
      </c>
      <c r="W462" s="51" t="s">
        <v>56</v>
      </c>
      <c r="X462" s="51" t="s">
        <v>770</v>
      </c>
      <c r="Y462" s="51" t="s">
        <v>62</v>
      </c>
      <c r="Z462" s="3" t="s">
        <v>771</v>
      </c>
      <c r="AA462" s="51" t="s">
        <v>62</v>
      </c>
      <c r="AB462" s="51" t="s">
        <v>62</v>
      </c>
      <c r="AC462" s="51" t="s">
        <v>57</v>
      </c>
      <c r="AD462" s="51" t="s">
        <v>2385</v>
      </c>
      <c r="AE462" s="51" t="s">
        <v>57</v>
      </c>
      <c r="AF462" s="51"/>
      <c r="AG462" s="51" t="s">
        <v>56</v>
      </c>
      <c r="AH462" s="51">
        <v>255</v>
      </c>
      <c r="AI462" s="51" t="s">
        <v>62</v>
      </c>
      <c r="AJ462" s="51" t="s">
        <v>2385</v>
      </c>
      <c r="AK462" s="51" t="s">
        <v>62</v>
      </c>
      <c r="AL462" s="51" t="s">
        <v>57</v>
      </c>
      <c r="AM462" s="160" t="s">
        <v>57</v>
      </c>
      <c r="AN462" s="160" t="s">
        <v>57</v>
      </c>
      <c r="AO462" s="160" t="s">
        <v>57</v>
      </c>
      <c r="AP462" s="160" t="s">
        <v>764</v>
      </c>
      <c r="AQ462" s="51" t="s">
        <v>57</v>
      </c>
      <c r="AR462" s="51" t="s">
        <v>57</v>
      </c>
      <c r="AS462" s="51">
        <v>201</v>
      </c>
      <c r="AT462" s="51">
        <v>54</v>
      </c>
      <c r="AU462" s="131" t="s">
        <v>62</v>
      </c>
    </row>
    <row r="463" spans="1:47">
      <c r="A463" s="131">
        <v>462</v>
      </c>
      <c r="B463" s="51" t="s">
        <v>577</v>
      </c>
      <c r="C463" s="51" t="s">
        <v>2807</v>
      </c>
      <c r="D463" s="51">
        <v>2023</v>
      </c>
      <c r="E463" s="51" t="s">
        <v>737</v>
      </c>
      <c r="F463" s="51" t="s">
        <v>772</v>
      </c>
      <c r="G463" s="3" t="s">
        <v>773</v>
      </c>
      <c r="H463" s="141" t="s">
        <v>774</v>
      </c>
      <c r="I463" s="51" t="s">
        <v>935</v>
      </c>
      <c r="J463" s="173">
        <v>22</v>
      </c>
      <c r="K463" s="51" t="s">
        <v>62</v>
      </c>
      <c r="L463" s="51" t="s">
        <v>62</v>
      </c>
      <c r="M463" s="51" t="s">
        <v>62</v>
      </c>
      <c r="N463" s="51" t="s">
        <v>62</v>
      </c>
      <c r="O463" s="51" t="s">
        <v>57</v>
      </c>
      <c r="P463" s="51" t="s">
        <v>57</v>
      </c>
      <c r="Q463" s="51" t="s">
        <v>57</v>
      </c>
      <c r="R463" s="51" t="s">
        <v>57</v>
      </c>
      <c r="S463" s="51" t="s">
        <v>62</v>
      </c>
      <c r="T463" s="51" t="s">
        <v>57</v>
      </c>
      <c r="U463" s="51" t="s">
        <v>62</v>
      </c>
      <c r="V463" s="51" t="s">
        <v>57</v>
      </c>
      <c r="W463" s="51" t="s">
        <v>62</v>
      </c>
      <c r="X463" s="51" t="s">
        <v>57</v>
      </c>
      <c r="Y463" s="51" t="s">
        <v>2385</v>
      </c>
      <c r="Z463" s="3" t="s">
        <v>775</v>
      </c>
      <c r="AA463" s="51" t="s">
        <v>62</v>
      </c>
      <c r="AB463" s="51" t="s">
        <v>62</v>
      </c>
      <c r="AC463" s="51" t="s">
        <v>57</v>
      </c>
      <c r="AD463" s="51" t="s">
        <v>2385</v>
      </c>
      <c r="AE463" s="51" t="s">
        <v>57</v>
      </c>
      <c r="AF463" s="51"/>
      <c r="AG463" s="51" t="s">
        <v>56</v>
      </c>
      <c r="AH463" s="51">
        <v>45</v>
      </c>
      <c r="AI463" s="51" t="s">
        <v>62</v>
      </c>
      <c r="AJ463" s="51" t="s">
        <v>2385</v>
      </c>
      <c r="AK463" s="51" t="s">
        <v>62</v>
      </c>
      <c r="AL463" s="51" t="s">
        <v>57</v>
      </c>
      <c r="AM463" s="51" t="s">
        <v>57</v>
      </c>
      <c r="AN463" s="51" t="s">
        <v>57</v>
      </c>
      <c r="AO463" s="51" t="s">
        <v>57</v>
      </c>
      <c r="AP463" s="51" t="s">
        <v>764</v>
      </c>
      <c r="AQ463" s="51" t="s">
        <v>57</v>
      </c>
      <c r="AR463" s="51" t="s">
        <v>57</v>
      </c>
      <c r="AS463" s="51">
        <v>20</v>
      </c>
      <c r="AT463" s="51">
        <v>25</v>
      </c>
      <c r="AU463" s="131" t="s">
        <v>62</v>
      </c>
    </row>
    <row r="464" spans="1:47">
      <c r="A464" s="131">
        <v>463</v>
      </c>
      <c r="B464" s="51" t="s">
        <v>577</v>
      </c>
      <c r="C464" s="51" t="s">
        <v>2807</v>
      </c>
      <c r="D464" s="51">
        <v>2023</v>
      </c>
      <c r="E464" s="51" t="s">
        <v>737</v>
      </c>
      <c r="F464" s="51" t="s">
        <v>776</v>
      </c>
      <c r="G464" s="3" t="s">
        <v>777</v>
      </c>
      <c r="H464" s="141" t="s">
        <v>778</v>
      </c>
      <c r="I464" s="51" t="s">
        <v>935</v>
      </c>
      <c r="J464" s="173">
        <v>18</v>
      </c>
      <c r="K464" s="51" t="s">
        <v>62</v>
      </c>
      <c r="L464" s="51" t="s">
        <v>62</v>
      </c>
      <c r="M464" s="51" t="s">
        <v>62</v>
      </c>
      <c r="N464" s="51" t="s">
        <v>62</v>
      </c>
      <c r="O464" s="51" t="s">
        <v>57</v>
      </c>
      <c r="P464" s="51" t="s">
        <v>57</v>
      </c>
      <c r="Q464" s="51" t="s">
        <v>57</v>
      </c>
      <c r="R464" s="51" t="s">
        <v>57</v>
      </c>
      <c r="S464" s="51" t="s">
        <v>62</v>
      </c>
      <c r="T464" s="51" t="s">
        <v>57</v>
      </c>
      <c r="U464" s="51" t="s">
        <v>62</v>
      </c>
      <c r="V464" s="51" t="s">
        <v>57</v>
      </c>
      <c r="W464" s="51" t="s">
        <v>62</v>
      </c>
      <c r="X464" s="51" t="s">
        <v>57</v>
      </c>
      <c r="Y464" s="51" t="s">
        <v>2385</v>
      </c>
      <c r="Z464" s="4" t="s">
        <v>779</v>
      </c>
      <c r="AA464" s="51" t="s">
        <v>62</v>
      </c>
      <c r="AB464" s="51" t="s">
        <v>62</v>
      </c>
      <c r="AC464" s="51" t="s">
        <v>57</v>
      </c>
      <c r="AD464" s="51" t="s">
        <v>2385</v>
      </c>
      <c r="AE464" s="51" t="s">
        <v>57</v>
      </c>
      <c r="AF464" s="51"/>
      <c r="AG464" s="51" t="s">
        <v>56</v>
      </c>
      <c r="AH464" s="51">
        <v>22</v>
      </c>
      <c r="AI464" s="51" t="s">
        <v>62</v>
      </c>
      <c r="AJ464" s="51" t="s">
        <v>2385</v>
      </c>
      <c r="AK464" s="51" t="s">
        <v>62</v>
      </c>
      <c r="AL464" s="51" t="s">
        <v>57</v>
      </c>
      <c r="AM464" s="51" t="s">
        <v>57</v>
      </c>
      <c r="AN464" s="51" t="s">
        <v>57</v>
      </c>
      <c r="AO464" s="51" t="s">
        <v>57</v>
      </c>
      <c r="AP464" s="51" t="s">
        <v>764</v>
      </c>
      <c r="AQ464" s="51" t="s">
        <v>57</v>
      </c>
      <c r="AR464" s="51" t="s">
        <v>57</v>
      </c>
      <c r="AS464" s="51">
        <v>13</v>
      </c>
      <c r="AT464" s="51">
        <v>9</v>
      </c>
      <c r="AU464" s="131" t="s">
        <v>56</v>
      </c>
    </row>
    <row r="465" spans="1:50">
      <c r="A465" s="131">
        <v>464</v>
      </c>
      <c r="B465" s="51" t="s">
        <v>577</v>
      </c>
      <c r="C465" s="51" t="s">
        <v>2807</v>
      </c>
      <c r="D465" s="51">
        <v>2023</v>
      </c>
      <c r="E465" s="51" t="s">
        <v>737</v>
      </c>
      <c r="F465" s="51" t="s">
        <v>580</v>
      </c>
      <c r="G465" s="3" t="s">
        <v>780</v>
      </c>
      <c r="H465" s="105" t="s">
        <v>781</v>
      </c>
      <c r="I465" s="51" t="s">
        <v>4423</v>
      </c>
      <c r="J465" s="173">
        <v>14</v>
      </c>
      <c r="K465" s="51" t="s">
        <v>2385</v>
      </c>
      <c r="L465" s="51" t="s">
        <v>2385</v>
      </c>
      <c r="M465" s="51" t="s">
        <v>2385</v>
      </c>
      <c r="N465" s="51" t="s">
        <v>2385</v>
      </c>
      <c r="O465" s="51" t="s">
        <v>57</v>
      </c>
      <c r="P465" s="51" t="s">
        <v>57</v>
      </c>
      <c r="Q465" s="51" t="s">
        <v>57</v>
      </c>
      <c r="R465" s="51" t="s">
        <v>57</v>
      </c>
      <c r="S465" s="51" t="s">
        <v>2385</v>
      </c>
      <c r="T465" s="51" t="s">
        <v>57</v>
      </c>
      <c r="U465" s="51" t="s">
        <v>2385</v>
      </c>
      <c r="V465" s="51" t="s">
        <v>57</v>
      </c>
      <c r="W465" s="51" t="s">
        <v>2385</v>
      </c>
      <c r="X465" s="51" t="s">
        <v>57</v>
      </c>
      <c r="Y465" s="51" t="s">
        <v>2385</v>
      </c>
      <c r="Z465" s="51" t="s">
        <v>57</v>
      </c>
      <c r="AA465" s="51" t="s">
        <v>57</v>
      </c>
      <c r="AB465" s="51" t="s">
        <v>2385</v>
      </c>
      <c r="AC465" s="51" t="s">
        <v>57</v>
      </c>
      <c r="AD465" s="51" t="s">
        <v>2385</v>
      </c>
      <c r="AE465" s="51" t="s">
        <v>57</v>
      </c>
      <c r="AF465" s="51"/>
      <c r="AG465" s="51" t="s">
        <v>57</v>
      </c>
      <c r="AH465" s="51" t="s">
        <v>57</v>
      </c>
      <c r="AI465" s="51" t="s">
        <v>2385</v>
      </c>
      <c r="AJ465" s="51" t="s">
        <v>2385</v>
      </c>
      <c r="AK465" s="51" t="s">
        <v>2385</v>
      </c>
      <c r="AL465" s="51" t="s">
        <v>57</v>
      </c>
      <c r="AM465" s="160" t="s">
        <v>57</v>
      </c>
      <c r="AN465" s="160" t="s">
        <v>57</v>
      </c>
      <c r="AO465" s="160" t="s">
        <v>57</v>
      </c>
      <c r="AP465" s="177" t="s">
        <v>751</v>
      </c>
      <c r="AQ465" s="51" t="s">
        <v>57</v>
      </c>
      <c r="AR465" s="51" t="s">
        <v>57</v>
      </c>
      <c r="AS465" s="51" t="s">
        <v>57</v>
      </c>
      <c r="AT465" s="51" t="s">
        <v>57</v>
      </c>
      <c r="AU465" s="173"/>
    </row>
    <row r="466" spans="1:50">
      <c r="A466" s="131">
        <v>465</v>
      </c>
      <c r="B466" s="51" t="s">
        <v>577</v>
      </c>
      <c r="C466" s="51" t="s">
        <v>2807</v>
      </c>
      <c r="D466" s="51">
        <v>2023</v>
      </c>
      <c r="E466" s="51" t="s">
        <v>737</v>
      </c>
      <c r="F466" s="51" t="s">
        <v>782</v>
      </c>
      <c r="G466" s="3" t="s">
        <v>783</v>
      </c>
      <c r="H466" s="141" t="s">
        <v>781</v>
      </c>
      <c r="I466" s="51" t="s">
        <v>945</v>
      </c>
      <c r="J466" s="173">
        <v>14</v>
      </c>
      <c r="K466" s="51" t="s">
        <v>2385</v>
      </c>
      <c r="L466" s="51" t="s">
        <v>2385</v>
      </c>
      <c r="M466" s="51" t="s">
        <v>2385</v>
      </c>
      <c r="N466" s="51" t="s">
        <v>2385</v>
      </c>
      <c r="O466" s="51" t="s">
        <v>57</v>
      </c>
      <c r="P466" s="51" t="s">
        <v>57</v>
      </c>
      <c r="Q466" s="51" t="s">
        <v>57</v>
      </c>
      <c r="R466" s="51" t="s">
        <v>57</v>
      </c>
      <c r="S466" s="51" t="s">
        <v>2385</v>
      </c>
      <c r="T466" s="51" t="s">
        <v>57</v>
      </c>
      <c r="U466" s="51" t="s">
        <v>2385</v>
      </c>
      <c r="V466" s="51" t="s">
        <v>57</v>
      </c>
      <c r="W466" s="51" t="s">
        <v>2385</v>
      </c>
      <c r="X466" s="51" t="s">
        <v>57</v>
      </c>
      <c r="Y466" s="51" t="s">
        <v>2385</v>
      </c>
      <c r="Z466" s="51" t="s">
        <v>57</v>
      </c>
      <c r="AA466" s="51" t="s">
        <v>57</v>
      </c>
      <c r="AB466" s="51" t="s">
        <v>2385</v>
      </c>
      <c r="AC466" s="51" t="s">
        <v>57</v>
      </c>
      <c r="AD466" s="51" t="s">
        <v>2385</v>
      </c>
      <c r="AE466" s="51" t="s">
        <v>57</v>
      </c>
      <c r="AF466" s="51"/>
      <c r="AG466" s="51" t="s">
        <v>57</v>
      </c>
      <c r="AH466" s="51" t="s">
        <v>57</v>
      </c>
      <c r="AI466" s="51" t="s">
        <v>2385</v>
      </c>
      <c r="AJ466" s="51" t="s">
        <v>2385</v>
      </c>
      <c r="AK466" s="51" t="s">
        <v>2385</v>
      </c>
      <c r="AL466" s="51" t="s">
        <v>57</v>
      </c>
      <c r="AM466" s="51" t="s">
        <v>57</v>
      </c>
      <c r="AN466" s="51" t="s">
        <v>57</v>
      </c>
      <c r="AO466" s="51" t="s">
        <v>57</v>
      </c>
      <c r="AP466" s="16" t="s">
        <v>751</v>
      </c>
      <c r="AQ466" s="51" t="s">
        <v>57</v>
      </c>
      <c r="AR466" s="51" t="s">
        <v>57</v>
      </c>
      <c r="AS466" s="51" t="s">
        <v>57</v>
      </c>
      <c r="AT466" s="51" t="s">
        <v>57</v>
      </c>
      <c r="AU466" s="173"/>
    </row>
    <row r="467" spans="1:50">
      <c r="A467" s="131">
        <v>466</v>
      </c>
      <c r="B467" s="51" t="s">
        <v>577</v>
      </c>
      <c r="C467" s="51" t="s">
        <v>2807</v>
      </c>
      <c r="D467" s="51">
        <v>2023</v>
      </c>
      <c r="E467" s="51" t="s">
        <v>737</v>
      </c>
      <c r="F467" s="51" t="s">
        <v>638</v>
      </c>
      <c r="G467" s="4" t="s">
        <v>784</v>
      </c>
      <c r="H467" s="141" t="s">
        <v>785</v>
      </c>
      <c r="I467" s="51" t="s">
        <v>4423</v>
      </c>
      <c r="J467" s="173">
        <v>14</v>
      </c>
      <c r="K467" s="51" t="s">
        <v>2385</v>
      </c>
      <c r="L467" s="51" t="s">
        <v>2385</v>
      </c>
      <c r="M467" s="51" t="s">
        <v>2385</v>
      </c>
      <c r="N467" s="51" t="s">
        <v>2385</v>
      </c>
      <c r="O467" s="51" t="s">
        <v>57</v>
      </c>
      <c r="P467" s="51" t="s">
        <v>57</v>
      </c>
      <c r="Q467" s="51" t="s">
        <v>57</v>
      </c>
      <c r="R467" s="51" t="s">
        <v>57</v>
      </c>
      <c r="S467" s="51" t="s">
        <v>2385</v>
      </c>
      <c r="T467" s="51" t="s">
        <v>57</v>
      </c>
      <c r="U467" s="51" t="s">
        <v>2385</v>
      </c>
      <c r="V467" s="51" t="s">
        <v>57</v>
      </c>
      <c r="W467" s="51" t="s">
        <v>2385</v>
      </c>
      <c r="X467" s="51" t="s">
        <v>57</v>
      </c>
      <c r="Y467" s="51" t="s">
        <v>2385</v>
      </c>
      <c r="Z467" s="51" t="s">
        <v>57</v>
      </c>
      <c r="AA467" s="51" t="s">
        <v>57</v>
      </c>
      <c r="AB467" s="51" t="s">
        <v>2385</v>
      </c>
      <c r="AC467" s="51" t="s">
        <v>57</v>
      </c>
      <c r="AD467" s="51" t="s">
        <v>2385</v>
      </c>
      <c r="AE467" s="51" t="s">
        <v>57</v>
      </c>
      <c r="AF467" s="51"/>
      <c r="AG467" s="51" t="s">
        <v>57</v>
      </c>
      <c r="AH467" s="51" t="s">
        <v>57</v>
      </c>
      <c r="AI467" s="51" t="s">
        <v>2385</v>
      </c>
      <c r="AJ467" s="51" t="s">
        <v>2385</v>
      </c>
      <c r="AK467" s="51" t="s">
        <v>2385</v>
      </c>
      <c r="AL467" s="51" t="s">
        <v>57</v>
      </c>
      <c r="AM467" s="160" t="s">
        <v>57</v>
      </c>
      <c r="AN467" s="160" t="s">
        <v>57</v>
      </c>
      <c r="AO467" s="160" t="s">
        <v>57</v>
      </c>
      <c r="AP467" s="177" t="s">
        <v>786</v>
      </c>
      <c r="AQ467" s="51" t="s">
        <v>57</v>
      </c>
      <c r="AR467" s="51" t="s">
        <v>57</v>
      </c>
      <c r="AS467" s="51" t="s">
        <v>57</v>
      </c>
      <c r="AT467" s="51" t="s">
        <v>57</v>
      </c>
      <c r="AU467" s="173"/>
    </row>
    <row r="468" spans="1:50">
      <c r="A468" s="131">
        <v>467</v>
      </c>
      <c r="B468" s="51" t="s">
        <v>577</v>
      </c>
      <c r="C468" s="51" t="s">
        <v>2807</v>
      </c>
      <c r="D468" s="51">
        <v>2023</v>
      </c>
      <c r="E468" s="51" t="s">
        <v>737</v>
      </c>
      <c r="F468" s="51" t="s">
        <v>787</v>
      </c>
      <c r="G468" s="3" t="s">
        <v>788</v>
      </c>
      <c r="H468" s="105" t="s">
        <v>789</v>
      </c>
      <c r="I468" s="51" t="s">
        <v>945</v>
      </c>
      <c r="J468" s="173">
        <v>14</v>
      </c>
      <c r="K468" s="51" t="s">
        <v>2385</v>
      </c>
      <c r="L468" s="51" t="s">
        <v>2385</v>
      </c>
      <c r="M468" s="51" t="s">
        <v>2385</v>
      </c>
      <c r="N468" s="51" t="s">
        <v>2385</v>
      </c>
      <c r="O468" s="51" t="s">
        <v>57</v>
      </c>
      <c r="P468" s="51" t="s">
        <v>57</v>
      </c>
      <c r="Q468" s="51" t="s">
        <v>57</v>
      </c>
      <c r="R468" s="51" t="s">
        <v>57</v>
      </c>
      <c r="S468" s="51" t="s">
        <v>2385</v>
      </c>
      <c r="T468" s="51" t="s">
        <v>57</v>
      </c>
      <c r="U468" s="51" t="s">
        <v>2385</v>
      </c>
      <c r="V468" s="51" t="s">
        <v>57</v>
      </c>
      <c r="W468" s="51" t="s">
        <v>2385</v>
      </c>
      <c r="X468" s="51" t="s">
        <v>57</v>
      </c>
      <c r="Y468" s="51" t="s">
        <v>2385</v>
      </c>
      <c r="Z468" s="51" t="s">
        <v>57</v>
      </c>
      <c r="AA468" s="51" t="s">
        <v>57</v>
      </c>
      <c r="AB468" s="51" t="s">
        <v>2385</v>
      </c>
      <c r="AC468" s="51" t="s">
        <v>57</v>
      </c>
      <c r="AD468" s="51" t="s">
        <v>2385</v>
      </c>
      <c r="AE468" s="51" t="s">
        <v>57</v>
      </c>
      <c r="AF468" s="51"/>
      <c r="AG468" s="51" t="s">
        <v>57</v>
      </c>
      <c r="AH468" s="51" t="s">
        <v>57</v>
      </c>
      <c r="AI468" s="51" t="s">
        <v>2385</v>
      </c>
      <c r="AJ468" s="51" t="s">
        <v>2385</v>
      </c>
      <c r="AK468" s="51" t="s">
        <v>2385</v>
      </c>
      <c r="AL468" s="51" t="s">
        <v>57</v>
      </c>
      <c r="AM468" s="51" t="s">
        <v>57</v>
      </c>
      <c r="AN468" s="51" t="s">
        <v>57</v>
      </c>
      <c r="AO468" s="51" t="s">
        <v>57</v>
      </c>
      <c r="AP468" s="16" t="s">
        <v>786</v>
      </c>
      <c r="AQ468" s="51" t="s">
        <v>57</v>
      </c>
      <c r="AR468" s="51" t="s">
        <v>57</v>
      </c>
      <c r="AS468" s="51" t="s">
        <v>57</v>
      </c>
      <c r="AT468" s="51" t="s">
        <v>57</v>
      </c>
      <c r="AU468" s="173"/>
    </row>
    <row r="469" spans="1:50">
      <c r="A469" s="131">
        <v>468</v>
      </c>
      <c r="B469" s="51" t="s">
        <v>577</v>
      </c>
      <c r="C469" s="51" t="s">
        <v>2807</v>
      </c>
      <c r="D469" s="51">
        <v>2023</v>
      </c>
      <c r="E469" s="51" t="s">
        <v>737</v>
      </c>
      <c r="F469" s="51" t="s">
        <v>633</v>
      </c>
      <c r="G469" s="4" t="s">
        <v>790</v>
      </c>
      <c r="H469" s="141" t="s">
        <v>791</v>
      </c>
      <c r="I469" s="51" t="s">
        <v>4423</v>
      </c>
      <c r="J469" s="173">
        <v>18</v>
      </c>
      <c r="K469" s="51" t="s">
        <v>2385</v>
      </c>
      <c r="L469" s="51" t="s">
        <v>2385</v>
      </c>
      <c r="M469" s="51" t="s">
        <v>2385</v>
      </c>
      <c r="N469" s="51" t="s">
        <v>2385</v>
      </c>
      <c r="O469" s="51" t="s">
        <v>57</v>
      </c>
      <c r="P469" s="51" t="s">
        <v>57</v>
      </c>
      <c r="Q469" s="51" t="s">
        <v>57</v>
      </c>
      <c r="R469" s="51" t="s">
        <v>57</v>
      </c>
      <c r="S469" s="51" t="s">
        <v>2385</v>
      </c>
      <c r="T469" s="51" t="s">
        <v>57</v>
      </c>
      <c r="U469" s="51" t="s">
        <v>2385</v>
      </c>
      <c r="V469" s="51" t="s">
        <v>57</v>
      </c>
      <c r="W469" s="51" t="s">
        <v>2385</v>
      </c>
      <c r="X469" s="51" t="s">
        <v>57</v>
      </c>
      <c r="Y469" s="51" t="s">
        <v>2385</v>
      </c>
      <c r="Z469" s="51" t="s">
        <v>57</v>
      </c>
      <c r="AA469" s="51" t="s">
        <v>57</v>
      </c>
      <c r="AB469" s="51" t="s">
        <v>2385</v>
      </c>
      <c r="AC469" s="51" t="s">
        <v>57</v>
      </c>
      <c r="AD469" s="51" t="s">
        <v>2385</v>
      </c>
      <c r="AE469" s="51" t="s">
        <v>57</v>
      </c>
      <c r="AF469" s="51"/>
      <c r="AG469" s="51" t="s">
        <v>57</v>
      </c>
      <c r="AH469" s="51" t="s">
        <v>57</v>
      </c>
      <c r="AI469" s="51" t="s">
        <v>2385</v>
      </c>
      <c r="AJ469" s="51" t="s">
        <v>2385</v>
      </c>
      <c r="AK469" s="51" t="s">
        <v>2385</v>
      </c>
      <c r="AL469" s="51" t="s">
        <v>57</v>
      </c>
      <c r="AM469" s="160" t="s">
        <v>57</v>
      </c>
      <c r="AN469" s="160" t="s">
        <v>57</v>
      </c>
      <c r="AO469" s="160" t="s">
        <v>57</v>
      </c>
      <c r="AP469" s="177" t="s">
        <v>751</v>
      </c>
      <c r="AQ469" s="51" t="s">
        <v>57</v>
      </c>
      <c r="AR469" s="51" t="s">
        <v>57</v>
      </c>
      <c r="AS469" s="51" t="s">
        <v>57</v>
      </c>
      <c r="AT469" s="51" t="s">
        <v>57</v>
      </c>
      <c r="AU469" s="173"/>
    </row>
    <row r="470" spans="1:50">
      <c r="A470" s="131">
        <v>469</v>
      </c>
      <c r="B470" s="51" t="s">
        <v>577</v>
      </c>
      <c r="C470" s="51" t="s">
        <v>2807</v>
      </c>
      <c r="D470" s="51">
        <v>2023</v>
      </c>
      <c r="E470" s="51" t="s">
        <v>737</v>
      </c>
      <c r="F470" s="51" t="s">
        <v>792</v>
      </c>
      <c r="G470" s="4" t="s">
        <v>793</v>
      </c>
      <c r="H470" s="105" t="s">
        <v>794</v>
      </c>
      <c r="I470" s="51" t="s">
        <v>945</v>
      </c>
      <c r="J470" s="173">
        <v>18</v>
      </c>
      <c r="K470" s="51" t="s">
        <v>2385</v>
      </c>
      <c r="L470" s="51" t="s">
        <v>2385</v>
      </c>
      <c r="M470" s="51" t="s">
        <v>2385</v>
      </c>
      <c r="N470" s="51" t="s">
        <v>2385</v>
      </c>
      <c r="O470" s="51" t="s">
        <v>57</v>
      </c>
      <c r="P470" s="51" t="s">
        <v>57</v>
      </c>
      <c r="Q470" s="51" t="s">
        <v>57</v>
      </c>
      <c r="R470" s="51" t="s">
        <v>57</v>
      </c>
      <c r="S470" s="51" t="s">
        <v>2385</v>
      </c>
      <c r="T470" s="51" t="s">
        <v>57</v>
      </c>
      <c r="U470" s="51" t="s">
        <v>2385</v>
      </c>
      <c r="V470" s="51" t="s">
        <v>57</v>
      </c>
      <c r="W470" s="51" t="s">
        <v>2385</v>
      </c>
      <c r="X470" s="51" t="s">
        <v>57</v>
      </c>
      <c r="Y470" s="51" t="s">
        <v>2385</v>
      </c>
      <c r="Z470" s="51" t="s">
        <v>57</v>
      </c>
      <c r="AA470" s="51" t="s">
        <v>57</v>
      </c>
      <c r="AB470" s="51" t="s">
        <v>2385</v>
      </c>
      <c r="AC470" s="51" t="s">
        <v>57</v>
      </c>
      <c r="AD470" s="51" t="s">
        <v>2385</v>
      </c>
      <c r="AE470" s="51" t="s">
        <v>57</v>
      </c>
      <c r="AF470" s="51"/>
      <c r="AG470" s="51" t="s">
        <v>57</v>
      </c>
      <c r="AH470" s="51" t="s">
        <v>57</v>
      </c>
      <c r="AI470" s="51" t="s">
        <v>2385</v>
      </c>
      <c r="AJ470" s="51" t="s">
        <v>2385</v>
      </c>
      <c r="AK470" s="51" t="s">
        <v>2385</v>
      </c>
      <c r="AL470" s="51" t="s">
        <v>57</v>
      </c>
      <c r="AM470" s="51" t="s">
        <v>57</v>
      </c>
      <c r="AN470" s="51" t="s">
        <v>57</v>
      </c>
      <c r="AO470" s="51" t="s">
        <v>57</v>
      </c>
      <c r="AP470" s="16" t="s">
        <v>751</v>
      </c>
      <c r="AQ470" s="51" t="s">
        <v>57</v>
      </c>
      <c r="AR470" s="51" t="s">
        <v>57</v>
      </c>
      <c r="AS470" s="51" t="s">
        <v>57</v>
      </c>
      <c r="AT470" s="51" t="s">
        <v>57</v>
      </c>
      <c r="AU470" s="173"/>
    </row>
    <row r="471" spans="1:50">
      <c r="A471" s="131">
        <v>470</v>
      </c>
      <c r="B471" s="51" t="s">
        <v>577</v>
      </c>
      <c r="C471" s="51" t="s">
        <v>2807</v>
      </c>
      <c r="D471" s="51">
        <v>2023</v>
      </c>
      <c r="E471" s="51" t="s">
        <v>737</v>
      </c>
      <c r="F471" s="51" t="s">
        <v>795</v>
      </c>
      <c r="G471" s="4" t="s">
        <v>796</v>
      </c>
      <c r="H471" s="141" t="s">
        <v>797</v>
      </c>
      <c r="I471" s="51" t="s">
        <v>4423</v>
      </c>
      <c r="J471" s="173">
        <v>14</v>
      </c>
      <c r="K471" s="51" t="s">
        <v>2385</v>
      </c>
      <c r="L471" s="51" t="s">
        <v>2385</v>
      </c>
      <c r="M471" s="51" t="s">
        <v>2385</v>
      </c>
      <c r="N471" s="51" t="s">
        <v>2385</v>
      </c>
      <c r="O471" s="51" t="s">
        <v>57</v>
      </c>
      <c r="P471" s="51" t="s">
        <v>57</v>
      </c>
      <c r="Q471" s="51" t="s">
        <v>57</v>
      </c>
      <c r="R471" s="51" t="s">
        <v>57</v>
      </c>
      <c r="S471" s="51" t="s">
        <v>2385</v>
      </c>
      <c r="T471" s="51" t="s">
        <v>57</v>
      </c>
      <c r="U471" s="51" t="s">
        <v>2385</v>
      </c>
      <c r="V471" s="51" t="s">
        <v>57</v>
      </c>
      <c r="W471" s="51" t="s">
        <v>2385</v>
      </c>
      <c r="X471" s="51" t="s">
        <v>57</v>
      </c>
      <c r="Y471" s="51" t="s">
        <v>2385</v>
      </c>
      <c r="Z471" s="51" t="s">
        <v>57</v>
      </c>
      <c r="AA471" s="51" t="s">
        <v>57</v>
      </c>
      <c r="AB471" s="51" t="s">
        <v>2385</v>
      </c>
      <c r="AC471" s="51" t="s">
        <v>57</v>
      </c>
      <c r="AD471" s="51" t="s">
        <v>2385</v>
      </c>
      <c r="AE471" s="51" t="s">
        <v>57</v>
      </c>
      <c r="AF471" s="51"/>
      <c r="AG471" s="51" t="s">
        <v>57</v>
      </c>
      <c r="AH471" s="51" t="s">
        <v>57</v>
      </c>
      <c r="AI471" s="51" t="s">
        <v>2385</v>
      </c>
      <c r="AJ471" s="51" t="s">
        <v>2385</v>
      </c>
      <c r="AK471" s="51" t="s">
        <v>2385</v>
      </c>
      <c r="AL471" s="51" t="s">
        <v>57</v>
      </c>
      <c r="AM471" s="160" t="s">
        <v>57</v>
      </c>
      <c r="AN471" s="160" t="s">
        <v>57</v>
      </c>
      <c r="AO471" s="160" t="s">
        <v>57</v>
      </c>
      <c r="AP471" s="177" t="s">
        <v>798</v>
      </c>
      <c r="AQ471" s="51" t="s">
        <v>57</v>
      </c>
      <c r="AR471" s="51" t="s">
        <v>57</v>
      </c>
      <c r="AS471" s="51" t="s">
        <v>57</v>
      </c>
      <c r="AT471" s="51" t="s">
        <v>57</v>
      </c>
      <c r="AU471" s="173"/>
      <c r="AV471" s="158"/>
      <c r="AW471" s="158"/>
      <c r="AX471" s="158"/>
    </row>
    <row r="472" spans="1:50">
      <c r="A472" s="131">
        <v>471</v>
      </c>
      <c r="B472" s="51" t="s">
        <v>577</v>
      </c>
      <c r="C472" s="51" t="s">
        <v>2807</v>
      </c>
      <c r="D472" s="51">
        <v>2023</v>
      </c>
      <c r="E472" s="51" t="s">
        <v>737</v>
      </c>
      <c r="F472" s="51" t="s">
        <v>799</v>
      </c>
      <c r="G472" s="4" t="s">
        <v>800</v>
      </c>
      <c r="H472" s="105" t="s">
        <v>801</v>
      </c>
      <c r="I472" s="51" t="s">
        <v>945</v>
      </c>
      <c r="J472" s="173">
        <v>14</v>
      </c>
      <c r="K472" s="51" t="s">
        <v>2385</v>
      </c>
      <c r="L472" s="51" t="s">
        <v>2385</v>
      </c>
      <c r="M472" s="51" t="s">
        <v>2385</v>
      </c>
      <c r="N472" s="51" t="s">
        <v>2385</v>
      </c>
      <c r="O472" s="51" t="s">
        <v>57</v>
      </c>
      <c r="P472" s="51" t="s">
        <v>57</v>
      </c>
      <c r="Q472" s="51" t="s">
        <v>57</v>
      </c>
      <c r="R472" s="51" t="s">
        <v>57</v>
      </c>
      <c r="S472" s="51" t="s">
        <v>2385</v>
      </c>
      <c r="T472" s="51" t="s">
        <v>57</v>
      </c>
      <c r="U472" s="51" t="s">
        <v>2385</v>
      </c>
      <c r="V472" s="51" t="s">
        <v>57</v>
      </c>
      <c r="W472" s="51" t="s">
        <v>2385</v>
      </c>
      <c r="X472" s="51" t="s">
        <v>57</v>
      </c>
      <c r="Y472" s="51" t="s">
        <v>2385</v>
      </c>
      <c r="Z472" s="51" t="s">
        <v>57</v>
      </c>
      <c r="AA472" s="51" t="s">
        <v>57</v>
      </c>
      <c r="AB472" s="51" t="s">
        <v>2385</v>
      </c>
      <c r="AC472" s="51" t="s">
        <v>57</v>
      </c>
      <c r="AD472" s="51" t="s">
        <v>2385</v>
      </c>
      <c r="AE472" s="51" t="s">
        <v>57</v>
      </c>
      <c r="AF472" s="51"/>
      <c r="AG472" s="51" t="s">
        <v>57</v>
      </c>
      <c r="AH472" s="51" t="s">
        <v>57</v>
      </c>
      <c r="AI472" s="51" t="s">
        <v>2385</v>
      </c>
      <c r="AJ472" s="51" t="s">
        <v>2385</v>
      </c>
      <c r="AK472" s="51" t="s">
        <v>2385</v>
      </c>
      <c r="AL472" s="51" t="s">
        <v>57</v>
      </c>
      <c r="AM472" s="51" t="s">
        <v>57</v>
      </c>
      <c r="AN472" s="51" t="s">
        <v>57</v>
      </c>
      <c r="AO472" s="51" t="s">
        <v>57</v>
      </c>
      <c r="AP472" s="16" t="s">
        <v>798</v>
      </c>
      <c r="AQ472" s="51" t="s">
        <v>57</v>
      </c>
      <c r="AR472" s="51" t="s">
        <v>57</v>
      </c>
      <c r="AS472" s="51" t="s">
        <v>57</v>
      </c>
      <c r="AT472" s="51" t="s">
        <v>57</v>
      </c>
      <c r="AU472" s="173"/>
      <c r="AV472" s="158"/>
      <c r="AW472" s="158"/>
      <c r="AX472" s="158"/>
    </row>
    <row r="473" spans="1:50">
      <c r="A473" s="131">
        <v>472</v>
      </c>
      <c r="B473" s="51" t="s">
        <v>577</v>
      </c>
      <c r="C473" s="51" t="s">
        <v>2807</v>
      </c>
      <c r="D473" s="51">
        <v>2023</v>
      </c>
      <c r="E473" s="51" t="s">
        <v>737</v>
      </c>
      <c r="F473" s="51" t="s">
        <v>802</v>
      </c>
      <c r="G473" s="4" t="s">
        <v>803</v>
      </c>
      <c r="H473" s="105" t="s">
        <v>804</v>
      </c>
      <c r="I473" s="51" t="s">
        <v>4423</v>
      </c>
      <c r="J473" s="173">
        <v>13</v>
      </c>
      <c r="K473" s="51" t="s">
        <v>2385</v>
      </c>
      <c r="L473" s="51" t="s">
        <v>2385</v>
      </c>
      <c r="M473" s="51" t="s">
        <v>2385</v>
      </c>
      <c r="N473" s="51" t="s">
        <v>2385</v>
      </c>
      <c r="O473" s="51" t="s">
        <v>57</v>
      </c>
      <c r="P473" s="51" t="s">
        <v>57</v>
      </c>
      <c r="Q473" s="51" t="s">
        <v>57</v>
      </c>
      <c r="R473" s="51" t="s">
        <v>57</v>
      </c>
      <c r="S473" s="51" t="s">
        <v>2385</v>
      </c>
      <c r="T473" s="51" t="s">
        <v>57</v>
      </c>
      <c r="U473" s="51" t="s">
        <v>2385</v>
      </c>
      <c r="V473" s="51" t="s">
        <v>57</v>
      </c>
      <c r="W473" s="51" t="s">
        <v>2385</v>
      </c>
      <c r="X473" s="51" t="s">
        <v>57</v>
      </c>
      <c r="Y473" s="51" t="s">
        <v>2385</v>
      </c>
      <c r="Z473" s="51" t="s">
        <v>57</v>
      </c>
      <c r="AA473" s="51" t="s">
        <v>57</v>
      </c>
      <c r="AB473" s="51" t="s">
        <v>2385</v>
      </c>
      <c r="AC473" s="51" t="s">
        <v>57</v>
      </c>
      <c r="AD473" s="51" t="s">
        <v>2385</v>
      </c>
      <c r="AE473" s="51" t="s">
        <v>57</v>
      </c>
      <c r="AF473" s="51"/>
      <c r="AG473" s="51" t="s">
        <v>57</v>
      </c>
      <c r="AH473" s="51" t="s">
        <v>57</v>
      </c>
      <c r="AI473" s="51" t="s">
        <v>2385</v>
      </c>
      <c r="AJ473" s="51" t="s">
        <v>2385</v>
      </c>
      <c r="AK473" s="51" t="s">
        <v>2385</v>
      </c>
      <c r="AL473" s="51" t="s">
        <v>57</v>
      </c>
      <c r="AM473" s="160" t="s">
        <v>57</v>
      </c>
      <c r="AN473" s="160" t="s">
        <v>57</v>
      </c>
      <c r="AO473" s="160" t="s">
        <v>57</v>
      </c>
      <c r="AP473" s="177" t="s">
        <v>805</v>
      </c>
      <c r="AQ473" s="51" t="s">
        <v>57</v>
      </c>
      <c r="AR473" s="51" t="s">
        <v>57</v>
      </c>
      <c r="AS473" s="51" t="s">
        <v>57</v>
      </c>
      <c r="AT473" s="51" t="s">
        <v>57</v>
      </c>
      <c r="AU473" s="173"/>
      <c r="AV473" s="158"/>
      <c r="AW473" s="158"/>
      <c r="AX473" s="158"/>
    </row>
    <row r="474" spans="1:50">
      <c r="A474" s="131">
        <v>473</v>
      </c>
      <c r="B474" s="51" t="s">
        <v>577</v>
      </c>
      <c r="C474" s="51" t="s">
        <v>2807</v>
      </c>
      <c r="D474" s="51">
        <v>2023</v>
      </c>
      <c r="E474" s="51" t="s">
        <v>737</v>
      </c>
      <c r="F474" s="51" t="s">
        <v>806</v>
      </c>
      <c r="G474" s="4" t="s">
        <v>807</v>
      </c>
      <c r="H474" s="105" t="s">
        <v>808</v>
      </c>
      <c r="I474" s="51" t="s">
        <v>4423</v>
      </c>
      <c r="J474" s="173">
        <v>13</v>
      </c>
      <c r="K474" s="51" t="s">
        <v>2385</v>
      </c>
      <c r="L474" s="51" t="s">
        <v>2385</v>
      </c>
      <c r="M474" s="51" t="s">
        <v>2385</v>
      </c>
      <c r="N474" s="51" t="s">
        <v>2385</v>
      </c>
      <c r="O474" s="51" t="s">
        <v>57</v>
      </c>
      <c r="P474" s="51" t="s">
        <v>57</v>
      </c>
      <c r="Q474" s="51" t="s">
        <v>57</v>
      </c>
      <c r="R474" s="51" t="s">
        <v>57</v>
      </c>
      <c r="S474" s="51" t="s">
        <v>2385</v>
      </c>
      <c r="T474" s="51" t="s">
        <v>57</v>
      </c>
      <c r="U474" s="51" t="s">
        <v>2385</v>
      </c>
      <c r="V474" s="51" t="s">
        <v>57</v>
      </c>
      <c r="W474" s="51" t="s">
        <v>2385</v>
      </c>
      <c r="X474" s="51" t="s">
        <v>57</v>
      </c>
      <c r="Y474" s="51" t="s">
        <v>2385</v>
      </c>
      <c r="Z474" s="51" t="s">
        <v>57</v>
      </c>
      <c r="AA474" s="51" t="s">
        <v>57</v>
      </c>
      <c r="AB474" s="51" t="s">
        <v>2385</v>
      </c>
      <c r="AC474" s="51" t="s">
        <v>57</v>
      </c>
      <c r="AD474" s="51" t="s">
        <v>2385</v>
      </c>
      <c r="AE474" s="51" t="s">
        <v>57</v>
      </c>
      <c r="AF474" s="51"/>
      <c r="AG474" s="51" t="s">
        <v>57</v>
      </c>
      <c r="AH474" s="51" t="s">
        <v>57</v>
      </c>
      <c r="AI474" s="51" t="s">
        <v>2385</v>
      </c>
      <c r="AJ474" s="51" t="s">
        <v>2385</v>
      </c>
      <c r="AK474" s="51" t="s">
        <v>2385</v>
      </c>
      <c r="AL474" s="51" t="s">
        <v>57</v>
      </c>
      <c r="AM474" s="160" t="s">
        <v>57</v>
      </c>
      <c r="AN474" s="160" t="s">
        <v>57</v>
      </c>
      <c r="AO474" s="160" t="s">
        <v>57</v>
      </c>
      <c r="AP474" s="177" t="s">
        <v>805</v>
      </c>
      <c r="AQ474" s="51" t="s">
        <v>57</v>
      </c>
      <c r="AR474" s="51" t="s">
        <v>57</v>
      </c>
      <c r="AS474" s="51" t="s">
        <v>57</v>
      </c>
      <c r="AT474" s="51" t="s">
        <v>57</v>
      </c>
      <c r="AU474" s="173"/>
      <c r="AV474" s="158"/>
      <c r="AW474" s="158"/>
      <c r="AX474" s="158"/>
    </row>
    <row r="475" spans="1:50">
      <c r="A475" s="131">
        <v>474</v>
      </c>
      <c r="B475" s="51" t="s">
        <v>577</v>
      </c>
      <c r="C475" s="51" t="s">
        <v>2807</v>
      </c>
      <c r="D475" s="51">
        <v>2023</v>
      </c>
      <c r="E475" s="51" t="s">
        <v>737</v>
      </c>
      <c r="F475" s="51" t="s">
        <v>809</v>
      </c>
      <c r="G475" s="4" t="s">
        <v>810</v>
      </c>
      <c r="H475" s="105" t="s">
        <v>811</v>
      </c>
      <c r="I475" s="51" t="s">
        <v>945</v>
      </c>
      <c r="J475" s="173">
        <v>11</v>
      </c>
      <c r="K475" s="51" t="s">
        <v>2385</v>
      </c>
      <c r="L475" s="51" t="s">
        <v>2385</v>
      </c>
      <c r="M475" s="51" t="s">
        <v>2385</v>
      </c>
      <c r="N475" s="51" t="s">
        <v>2385</v>
      </c>
      <c r="O475" s="51" t="s">
        <v>57</v>
      </c>
      <c r="P475" s="51" t="s">
        <v>57</v>
      </c>
      <c r="Q475" s="51" t="s">
        <v>57</v>
      </c>
      <c r="R475" s="51" t="s">
        <v>57</v>
      </c>
      <c r="S475" s="51" t="s">
        <v>2385</v>
      </c>
      <c r="T475" s="51" t="s">
        <v>57</v>
      </c>
      <c r="U475" s="51" t="s">
        <v>2385</v>
      </c>
      <c r="V475" s="51" t="s">
        <v>57</v>
      </c>
      <c r="W475" s="51" t="s">
        <v>2385</v>
      </c>
      <c r="X475" s="51" t="s">
        <v>57</v>
      </c>
      <c r="Y475" s="51" t="s">
        <v>2385</v>
      </c>
      <c r="Z475" s="51" t="s">
        <v>57</v>
      </c>
      <c r="AA475" s="51" t="s">
        <v>57</v>
      </c>
      <c r="AB475" s="51" t="s">
        <v>2385</v>
      </c>
      <c r="AC475" s="51" t="s">
        <v>57</v>
      </c>
      <c r="AD475" s="51" t="s">
        <v>2385</v>
      </c>
      <c r="AE475" s="51" t="s">
        <v>57</v>
      </c>
      <c r="AF475" s="51"/>
      <c r="AG475" s="51" t="s">
        <v>57</v>
      </c>
      <c r="AH475" s="51" t="s">
        <v>57</v>
      </c>
      <c r="AI475" s="51" t="s">
        <v>2385</v>
      </c>
      <c r="AJ475" s="51" t="s">
        <v>2385</v>
      </c>
      <c r="AK475" s="51" t="s">
        <v>2385</v>
      </c>
      <c r="AL475" s="51" t="s">
        <v>57</v>
      </c>
      <c r="AM475" s="51" t="s">
        <v>57</v>
      </c>
      <c r="AN475" s="51" t="s">
        <v>57</v>
      </c>
      <c r="AO475" s="51" t="s">
        <v>57</v>
      </c>
      <c r="AP475" s="16" t="s">
        <v>742</v>
      </c>
      <c r="AQ475" s="51" t="s">
        <v>57</v>
      </c>
      <c r="AR475" s="51" t="s">
        <v>57</v>
      </c>
      <c r="AS475" s="51" t="s">
        <v>57</v>
      </c>
      <c r="AT475" s="51" t="s">
        <v>57</v>
      </c>
      <c r="AU475" s="173"/>
      <c r="AV475" s="144"/>
      <c r="AW475" s="144"/>
      <c r="AX475" s="144"/>
    </row>
    <row r="476" spans="1:50">
      <c r="A476" s="131">
        <v>475</v>
      </c>
      <c r="B476" s="51" t="s">
        <v>577</v>
      </c>
      <c r="C476" s="51" t="s">
        <v>2807</v>
      </c>
      <c r="D476" s="51">
        <v>2023</v>
      </c>
      <c r="E476" s="51" t="s">
        <v>737</v>
      </c>
      <c r="F476" s="51" t="s">
        <v>812</v>
      </c>
      <c r="G476" s="3" t="s">
        <v>813</v>
      </c>
      <c r="H476" s="105" t="s">
        <v>814</v>
      </c>
      <c r="I476" s="51" t="s">
        <v>945</v>
      </c>
      <c r="J476" s="173">
        <v>15</v>
      </c>
      <c r="K476" s="51" t="s">
        <v>2385</v>
      </c>
      <c r="L476" s="51" t="s">
        <v>2385</v>
      </c>
      <c r="M476" s="51" t="s">
        <v>2385</v>
      </c>
      <c r="N476" s="51" t="s">
        <v>2385</v>
      </c>
      <c r="O476" s="51" t="s">
        <v>57</v>
      </c>
      <c r="P476" s="51" t="s">
        <v>57</v>
      </c>
      <c r="Q476" s="51" t="s">
        <v>57</v>
      </c>
      <c r="R476" s="51" t="s">
        <v>57</v>
      </c>
      <c r="S476" s="51" t="s">
        <v>2385</v>
      </c>
      <c r="T476" s="51" t="s">
        <v>57</v>
      </c>
      <c r="U476" s="51" t="s">
        <v>2385</v>
      </c>
      <c r="V476" s="51" t="s">
        <v>57</v>
      </c>
      <c r="W476" s="51" t="s">
        <v>2385</v>
      </c>
      <c r="X476" s="51" t="s">
        <v>57</v>
      </c>
      <c r="Y476" s="51" t="s">
        <v>2385</v>
      </c>
      <c r="Z476" s="51" t="s">
        <v>57</v>
      </c>
      <c r="AA476" s="51" t="s">
        <v>57</v>
      </c>
      <c r="AB476" s="51" t="s">
        <v>2385</v>
      </c>
      <c r="AC476" s="51" t="s">
        <v>57</v>
      </c>
      <c r="AD476" s="51" t="s">
        <v>2385</v>
      </c>
      <c r="AE476" s="51" t="s">
        <v>57</v>
      </c>
      <c r="AF476" s="51"/>
      <c r="AG476" s="51" t="s">
        <v>57</v>
      </c>
      <c r="AH476" s="51" t="s">
        <v>57</v>
      </c>
      <c r="AI476" s="51" t="s">
        <v>2385</v>
      </c>
      <c r="AJ476" s="51" t="s">
        <v>2385</v>
      </c>
      <c r="AK476" s="51" t="s">
        <v>2385</v>
      </c>
      <c r="AL476" s="51" t="s">
        <v>57</v>
      </c>
      <c r="AM476" s="51" t="s">
        <v>57</v>
      </c>
      <c r="AN476" s="51" t="s">
        <v>57</v>
      </c>
      <c r="AO476" s="51" t="s">
        <v>57</v>
      </c>
      <c r="AP476" s="16" t="s">
        <v>798</v>
      </c>
      <c r="AQ476" s="51" t="s">
        <v>57</v>
      </c>
      <c r="AR476" s="51" t="s">
        <v>57</v>
      </c>
      <c r="AS476" s="51" t="s">
        <v>57</v>
      </c>
      <c r="AT476" s="51" t="s">
        <v>57</v>
      </c>
      <c r="AU476" s="173"/>
      <c r="AV476" s="144"/>
      <c r="AW476" s="144"/>
      <c r="AX476" s="144"/>
    </row>
    <row r="477" spans="1:50">
      <c r="A477" s="131">
        <v>476</v>
      </c>
      <c r="B477" s="51" t="s">
        <v>577</v>
      </c>
      <c r="C477" s="51" t="s">
        <v>2807</v>
      </c>
      <c r="D477" s="51">
        <v>2023</v>
      </c>
      <c r="E477" s="51" t="s">
        <v>737</v>
      </c>
      <c r="F477" s="51" t="s">
        <v>815</v>
      </c>
      <c r="G477" s="3" t="s">
        <v>816</v>
      </c>
      <c r="H477" s="105" t="s">
        <v>817</v>
      </c>
      <c r="I477" s="51" t="s">
        <v>975</v>
      </c>
      <c r="J477" s="173">
        <v>11</v>
      </c>
      <c r="K477" s="51" t="s">
        <v>2385</v>
      </c>
      <c r="L477" s="51" t="s">
        <v>2385</v>
      </c>
      <c r="M477" s="51" t="s">
        <v>2385</v>
      </c>
      <c r="N477" s="51" t="s">
        <v>2385</v>
      </c>
      <c r="O477" s="51" t="s">
        <v>57</v>
      </c>
      <c r="P477" s="51" t="s">
        <v>57</v>
      </c>
      <c r="Q477" s="51" t="s">
        <v>57</v>
      </c>
      <c r="R477" s="51" t="s">
        <v>57</v>
      </c>
      <c r="S477" s="51" t="s">
        <v>2385</v>
      </c>
      <c r="T477" s="51" t="s">
        <v>57</v>
      </c>
      <c r="U477" s="51" t="s">
        <v>2385</v>
      </c>
      <c r="V477" s="51" t="s">
        <v>57</v>
      </c>
      <c r="W477" s="51" t="s">
        <v>2385</v>
      </c>
      <c r="X477" s="51" t="s">
        <v>57</v>
      </c>
      <c r="Y477" s="51" t="s">
        <v>2385</v>
      </c>
      <c r="Z477" s="51" t="s">
        <v>57</v>
      </c>
      <c r="AA477" s="51" t="s">
        <v>57</v>
      </c>
      <c r="AB477" s="51" t="s">
        <v>2385</v>
      </c>
      <c r="AC477" s="51" t="s">
        <v>57</v>
      </c>
      <c r="AD477" s="51" t="s">
        <v>2385</v>
      </c>
      <c r="AE477" s="51" t="s">
        <v>57</v>
      </c>
      <c r="AF477" s="51"/>
      <c r="AG477" s="51" t="s">
        <v>57</v>
      </c>
      <c r="AH477" s="51" t="s">
        <v>57</v>
      </c>
      <c r="AI477" s="51" t="s">
        <v>2385</v>
      </c>
      <c r="AJ477" s="51" t="s">
        <v>2385</v>
      </c>
      <c r="AK477" s="51" t="s">
        <v>2385</v>
      </c>
      <c r="AL477" s="51" t="s">
        <v>57</v>
      </c>
      <c r="AM477" s="160" t="s">
        <v>57</v>
      </c>
      <c r="AN477" s="160" t="s">
        <v>57</v>
      </c>
      <c r="AO477" s="160" t="s">
        <v>57</v>
      </c>
      <c r="AP477" s="177" t="s">
        <v>818</v>
      </c>
      <c r="AQ477" s="51" t="s">
        <v>57</v>
      </c>
      <c r="AR477" s="51" t="s">
        <v>57</v>
      </c>
      <c r="AS477" s="51" t="s">
        <v>57</v>
      </c>
      <c r="AT477" s="51" t="s">
        <v>57</v>
      </c>
      <c r="AU477" s="173"/>
      <c r="AV477" s="144"/>
      <c r="AW477" s="144"/>
      <c r="AX477" s="144"/>
    </row>
    <row r="478" spans="1:50">
      <c r="A478" s="131">
        <v>477</v>
      </c>
      <c r="B478" s="51" t="s">
        <v>577</v>
      </c>
      <c r="C478" s="51" t="s">
        <v>2807</v>
      </c>
      <c r="D478" s="51">
        <v>2023</v>
      </c>
      <c r="E478" s="51" t="s">
        <v>737</v>
      </c>
      <c r="F478" s="51" t="s">
        <v>819</v>
      </c>
      <c r="G478" s="4" t="s">
        <v>820</v>
      </c>
      <c r="H478" s="105" t="s">
        <v>821</v>
      </c>
      <c r="I478" s="51" t="s">
        <v>4421</v>
      </c>
      <c r="J478" s="173">
        <v>3</v>
      </c>
      <c r="K478" s="51" t="s">
        <v>2385</v>
      </c>
      <c r="L478" s="51" t="s">
        <v>2385</v>
      </c>
      <c r="M478" s="51" t="s">
        <v>2385</v>
      </c>
      <c r="N478" s="51" t="s">
        <v>2385</v>
      </c>
      <c r="O478" s="51" t="s">
        <v>57</v>
      </c>
      <c r="P478" s="51" t="s">
        <v>57</v>
      </c>
      <c r="Q478" s="51" t="s">
        <v>57</v>
      </c>
      <c r="R478" s="51" t="s">
        <v>57</v>
      </c>
      <c r="S478" s="51" t="s">
        <v>2385</v>
      </c>
      <c r="T478" s="51" t="s">
        <v>57</v>
      </c>
      <c r="U478" s="51" t="s">
        <v>2385</v>
      </c>
      <c r="V478" s="51" t="s">
        <v>57</v>
      </c>
      <c r="W478" s="51" t="s">
        <v>2385</v>
      </c>
      <c r="X478" s="51" t="s">
        <v>57</v>
      </c>
      <c r="Y478" s="51" t="s">
        <v>2385</v>
      </c>
      <c r="Z478" s="51" t="s">
        <v>57</v>
      </c>
      <c r="AA478" s="51" t="s">
        <v>57</v>
      </c>
      <c r="AB478" s="51" t="s">
        <v>2385</v>
      </c>
      <c r="AC478" s="51" t="s">
        <v>57</v>
      </c>
      <c r="AD478" s="51" t="s">
        <v>2385</v>
      </c>
      <c r="AE478" s="51" t="s">
        <v>57</v>
      </c>
      <c r="AF478" s="51"/>
      <c r="AG478" s="51" t="s">
        <v>57</v>
      </c>
      <c r="AH478" s="51" t="s">
        <v>57</v>
      </c>
      <c r="AI478" s="51" t="s">
        <v>2385</v>
      </c>
      <c r="AJ478" s="51" t="s">
        <v>2385</v>
      </c>
      <c r="AK478" s="51" t="s">
        <v>2385</v>
      </c>
      <c r="AL478" s="51" t="s">
        <v>57</v>
      </c>
      <c r="AM478" s="160" t="s">
        <v>57</v>
      </c>
      <c r="AN478" s="160" t="s">
        <v>57</v>
      </c>
      <c r="AO478" s="160" t="s">
        <v>57</v>
      </c>
      <c r="AP478" s="177" t="s">
        <v>805</v>
      </c>
      <c r="AQ478" s="51" t="s">
        <v>57</v>
      </c>
      <c r="AR478" s="51" t="s">
        <v>57</v>
      </c>
      <c r="AS478" s="51" t="s">
        <v>57</v>
      </c>
      <c r="AT478" s="51" t="s">
        <v>57</v>
      </c>
      <c r="AU478" s="173"/>
      <c r="AV478" s="51"/>
      <c r="AW478" s="51"/>
      <c r="AX478" s="51"/>
    </row>
    <row r="479" spans="1:50">
      <c r="A479" s="131">
        <v>478</v>
      </c>
      <c r="B479" s="51" t="s">
        <v>577</v>
      </c>
      <c r="C479" s="51" t="s">
        <v>2807</v>
      </c>
      <c r="D479" s="51">
        <v>2023</v>
      </c>
      <c r="E479" s="51" t="s">
        <v>737</v>
      </c>
      <c r="F479" s="51" t="s">
        <v>696</v>
      </c>
      <c r="G479" s="4" t="s">
        <v>822</v>
      </c>
      <c r="H479" s="105" t="s">
        <v>823</v>
      </c>
      <c r="I479" s="51" t="s">
        <v>4421</v>
      </c>
      <c r="J479" s="173">
        <v>3</v>
      </c>
      <c r="K479" s="51" t="s">
        <v>2385</v>
      </c>
      <c r="L479" s="51" t="s">
        <v>2385</v>
      </c>
      <c r="M479" s="51" t="s">
        <v>2385</v>
      </c>
      <c r="N479" s="51" t="s">
        <v>2385</v>
      </c>
      <c r="O479" s="51" t="s">
        <v>57</v>
      </c>
      <c r="P479" s="51" t="s">
        <v>57</v>
      </c>
      <c r="Q479" s="51" t="s">
        <v>57</v>
      </c>
      <c r="R479" s="51" t="s">
        <v>57</v>
      </c>
      <c r="S479" s="51" t="s">
        <v>2385</v>
      </c>
      <c r="T479" s="51" t="s">
        <v>57</v>
      </c>
      <c r="U479" s="51" t="s">
        <v>2385</v>
      </c>
      <c r="V479" s="51" t="s">
        <v>57</v>
      </c>
      <c r="W479" s="51" t="s">
        <v>2385</v>
      </c>
      <c r="X479" s="51" t="s">
        <v>57</v>
      </c>
      <c r="Y479" s="51" t="s">
        <v>2385</v>
      </c>
      <c r="Z479" s="51" t="s">
        <v>57</v>
      </c>
      <c r="AA479" s="51" t="s">
        <v>57</v>
      </c>
      <c r="AB479" s="51" t="s">
        <v>2385</v>
      </c>
      <c r="AC479" s="51" t="s">
        <v>57</v>
      </c>
      <c r="AD479" s="51" t="s">
        <v>2385</v>
      </c>
      <c r="AE479" s="51" t="s">
        <v>57</v>
      </c>
      <c r="AF479" s="51"/>
      <c r="AG479" s="51" t="s">
        <v>57</v>
      </c>
      <c r="AH479" s="51" t="s">
        <v>57</v>
      </c>
      <c r="AI479" s="51" t="s">
        <v>2385</v>
      </c>
      <c r="AJ479" s="51" t="s">
        <v>2385</v>
      </c>
      <c r="AK479" s="51" t="s">
        <v>2385</v>
      </c>
      <c r="AL479" s="51" t="s">
        <v>57</v>
      </c>
      <c r="AM479" s="160" t="s">
        <v>57</v>
      </c>
      <c r="AN479" s="160" t="s">
        <v>57</v>
      </c>
      <c r="AO479" s="160" t="s">
        <v>57</v>
      </c>
      <c r="AP479" s="177" t="s">
        <v>742</v>
      </c>
      <c r="AQ479" s="51" t="s">
        <v>57</v>
      </c>
      <c r="AR479" s="51" t="s">
        <v>57</v>
      </c>
      <c r="AS479" s="51" t="s">
        <v>57</v>
      </c>
      <c r="AT479" s="51" t="s">
        <v>57</v>
      </c>
      <c r="AU479" s="173"/>
      <c r="AV479" s="51"/>
      <c r="AW479" s="51"/>
      <c r="AX479" s="51"/>
    </row>
    <row r="480" spans="1:50">
      <c r="A480" s="131">
        <v>479</v>
      </c>
      <c r="B480" s="51" t="s">
        <v>577</v>
      </c>
      <c r="C480" s="51" t="s">
        <v>2807</v>
      </c>
      <c r="D480" s="51">
        <v>2023</v>
      </c>
      <c r="E480" s="51" t="s">
        <v>824</v>
      </c>
      <c r="F480" s="51" t="s">
        <v>792</v>
      </c>
      <c r="G480" s="3" t="s">
        <v>825</v>
      </c>
      <c r="H480" s="51" t="s">
        <v>826</v>
      </c>
      <c r="I480" s="51" t="s">
        <v>926</v>
      </c>
      <c r="J480" s="173">
        <v>11</v>
      </c>
      <c r="K480" s="51" t="s">
        <v>2385</v>
      </c>
      <c r="L480" s="51" t="s">
        <v>2385</v>
      </c>
      <c r="M480" s="51" t="s">
        <v>2385</v>
      </c>
      <c r="N480" s="51" t="s">
        <v>2385</v>
      </c>
      <c r="O480" s="51" t="s">
        <v>57</v>
      </c>
      <c r="P480" s="51" t="s">
        <v>57</v>
      </c>
      <c r="Q480" s="51" t="s">
        <v>57</v>
      </c>
      <c r="R480" s="51" t="s">
        <v>57</v>
      </c>
      <c r="S480" s="51" t="s">
        <v>2385</v>
      </c>
      <c r="T480" s="51" t="s">
        <v>57</v>
      </c>
      <c r="U480" s="51" t="s">
        <v>2385</v>
      </c>
      <c r="V480" s="51" t="s">
        <v>57</v>
      </c>
      <c r="W480" s="51" t="s">
        <v>2385</v>
      </c>
      <c r="X480" s="51" t="s">
        <v>57</v>
      </c>
      <c r="Y480" s="51" t="s">
        <v>2385</v>
      </c>
      <c r="Z480" s="105" t="s">
        <v>827</v>
      </c>
      <c r="AA480" s="51" t="s">
        <v>57</v>
      </c>
      <c r="AB480" s="51" t="s">
        <v>2385</v>
      </c>
      <c r="AC480" s="51" t="s">
        <v>57</v>
      </c>
      <c r="AD480" s="51" t="s">
        <v>2385</v>
      </c>
      <c r="AE480" s="51" t="s">
        <v>57</v>
      </c>
      <c r="AF480" s="51"/>
      <c r="AG480" s="51" t="s">
        <v>57</v>
      </c>
      <c r="AH480" s="51" t="s">
        <v>57</v>
      </c>
      <c r="AI480" s="51" t="s">
        <v>2385</v>
      </c>
      <c r="AJ480" s="51" t="s">
        <v>2385</v>
      </c>
      <c r="AK480" s="51" t="s">
        <v>2385</v>
      </c>
      <c r="AL480" s="51" t="s">
        <v>57</v>
      </c>
      <c r="AM480" s="51" t="s">
        <v>57</v>
      </c>
      <c r="AN480" s="51" t="s">
        <v>57</v>
      </c>
      <c r="AO480" s="51" t="s">
        <v>57</v>
      </c>
      <c r="AP480" s="16" t="s">
        <v>828</v>
      </c>
      <c r="AQ480" s="51" t="s">
        <v>57</v>
      </c>
      <c r="AR480" s="51" t="s">
        <v>57</v>
      </c>
      <c r="AS480" s="51" t="s">
        <v>57</v>
      </c>
      <c r="AT480" s="51" t="s">
        <v>57</v>
      </c>
      <c r="AU480" s="173"/>
      <c r="AV480" s="51"/>
      <c r="AW480" s="51"/>
      <c r="AX480" s="51"/>
    </row>
    <row r="481" spans="1:50">
      <c r="A481" s="131">
        <v>480</v>
      </c>
      <c r="B481" s="51" t="s">
        <v>577</v>
      </c>
      <c r="C481" s="51" t="s">
        <v>2807</v>
      </c>
      <c r="D481" s="51">
        <v>2023</v>
      </c>
      <c r="E481" s="51" t="s">
        <v>824</v>
      </c>
      <c r="F481" s="51" t="s">
        <v>829</v>
      </c>
      <c r="G481" s="3" t="s">
        <v>830</v>
      </c>
      <c r="H481" s="51" t="s">
        <v>831</v>
      </c>
      <c r="I481" s="51" t="s">
        <v>926</v>
      </c>
      <c r="J481" s="173">
        <v>14</v>
      </c>
      <c r="K481" s="51" t="s">
        <v>2385</v>
      </c>
      <c r="L481" s="51" t="s">
        <v>2385</v>
      </c>
      <c r="M481" s="51" t="s">
        <v>2385</v>
      </c>
      <c r="N481" s="51" t="s">
        <v>2385</v>
      </c>
      <c r="O481" s="51" t="s">
        <v>57</v>
      </c>
      <c r="P481" s="51" t="s">
        <v>57</v>
      </c>
      <c r="Q481" s="51" t="s">
        <v>57</v>
      </c>
      <c r="R481" s="51" t="s">
        <v>57</v>
      </c>
      <c r="S481" s="51" t="s">
        <v>2385</v>
      </c>
      <c r="T481" s="51" t="s">
        <v>57</v>
      </c>
      <c r="U481" s="51" t="s">
        <v>2385</v>
      </c>
      <c r="V481" s="51" t="s">
        <v>57</v>
      </c>
      <c r="W481" s="51" t="s">
        <v>2385</v>
      </c>
      <c r="X481" s="51" t="s">
        <v>57</v>
      </c>
      <c r="Y481" s="51" t="s">
        <v>2385</v>
      </c>
      <c r="Z481" s="105" t="s">
        <v>589</v>
      </c>
      <c r="AA481" s="51" t="s">
        <v>57</v>
      </c>
      <c r="AB481" s="51" t="s">
        <v>2385</v>
      </c>
      <c r="AC481" s="51" t="s">
        <v>57</v>
      </c>
      <c r="AD481" s="51" t="s">
        <v>2385</v>
      </c>
      <c r="AE481" s="51" t="s">
        <v>57</v>
      </c>
      <c r="AF481" s="51"/>
      <c r="AG481" s="51" t="s">
        <v>57</v>
      </c>
      <c r="AH481" s="51" t="s">
        <v>57</v>
      </c>
      <c r="AI481" s="51" t="s">
        <v>2385</v>
      </c>
      <c r="AJ481" s="51" t="s">
        <v>2385</v>
      </c>
      <c r="AK481" s="51" t="s">
        <v>2385</v>
      </c>
      <c r="AL481" s="51" t="s">
        <v>57</v>
      </c>
      <c r="AM481" s="51" t="s">
        <v>57</v>
      </c>
      <c r="AN481" s="51" t="s">
        <v>57</v>
      </c>
      <c r="AO481" s="51" t="s">
        <v>57</v>
      </c>
      <c r="AP481" s="16" t="s">
        <v>832</v>
      </c>
      <c r="AQ481" s="51" t="s">
        <v>57</v>
      </c>
      <c r="AR481" s="51" t="s">
        <v>57</v>
      </c>
      <c r="AS481" s="51" t="s">
        <v>57</v>
      </c>
      <c r="AT481" s="51" t="s">
        <v>57</v>
      </c>
      <c r="AU481" s="173"/>
      <c r="AV481" s="51"/>
      <c r="AW481" s="51"/>
      <c r="AX481" s="51"/>
    </row>
    <row r="482" spans="1:50">
      <c r="A482" s="131">
        <v>481</v>
      </c>
      <c r="B482" s="51" t="s">
        <v>577</v>
      </c>
      <c r="C482" s="51" t="s">
        <v>2807</v>
      </c>
      <c r="D482" s="51">
        <v>2023</v>
      </c>
      <c r="E482" s="51" t="s">
        <v>824</v>
      </c>
      <c r="F482" s="51" t="s">
        <v>633</v>
      </c>
      <c r="G482" s="4" t="s">
        <v>833</v>
      </c>
      <c r="H482" s="51" t="s">
        <v>834</v>
      </c>
      <c r="I482" s="51" t="s">
        <v>929</v>
      </c>
      <c r="J482" s="173">
        <v>14</v>
      </c>
      <c r="K482" s="51" t="s">
        <v>62</v>
      </c>
      <c r="L482" s="51" t="s">
        <v>62</v>
      </c>
      <c r="M482" s="51" t="s">
        <v>2385</v>
      </c>
      <c r="N482" s="51" t="s">
        <v>2385</v>
      </c>
      <c r="O482" s="51" t="s">
        <v>57</v>
      </c>
      <c r="P482" s="51" t="s">
        <v>57</v>
      </c>
      <c r="Q482" s="51" t="s">
        <v>57</v>
      </c>
      <c r="R482" s="51" t="s">
        <v>57</v>
      </c>
      <c r="S482" s="51" t="s">
        <v>2385</v>
      </c>
      <c r="T482" s="51" t="s">
        <v>57</v>
      </c>
      <c r="U482" s="51" t="s">
        <v>2385</v>
      </c>
      <c r="V482" s="51" t="s">
        <v>57</v>
      </c>
      <c r="W482" s="51" t="s">
        <v>2385</v>
      </c>
      <c r="X482" s="51" t="s">
        <v>57</v>
      </c>
      <c r="Y482" s="51" t="s">
        <v>2385</v>
      </c>
      <c r="Z482" s="3" t="s">
        <v>589</v>
      </c>
      <c r="AA482" s="51" t="s">
        <v>57</v>
      </c>
      <c r="AB482" s="51" t="s">
        <v>2385</v>
      </c>
      <c r="AC482" s="51" t="s">
        <v>57</v>
      </c>
      <c r="AD482" s="51" t="s">
        <v>2385</v>
      </c>
      <c r="AE482" s="51" t="s">
        <v>57</v>
      </c>
      <c r="AF482" s="51"/>
      <c r="AG482" s="51" t="s">
        <v>57</v>
      </c>
      <c r="AH482" s="51" t="s">
        <v>57</v>
      </c>
      <c r="AI482" s="51" t="s">
        <v>2385</v>
      </c>
      <c r="AJ482" s="51" t="s">
        <v>2385</v>
      </c>
      <c r="AK482" s="51" t="s">
        <v>2385</v>
      </c>
      <c r="AL482" s="51" t="s">
        <v>57</v>
      </c>
      <c r="AM482" s="160" t="s">
        <v>57</v>
      </c>
      <c r="AN482" s="160" t="s">
        <v>57</v>
      </c>
      <c r="AO482" s="160" t="s">
        <v>57</v>
      </c>
      <c r="AP482" s="160" t="s">
        <v>835</v>
      </c>
      <c r="AQ482" s="51" t="s">
        <v>57</v>
      </c>
      <c r="AR482" s="51" t="s">
        <v>57</v>
      </c>
      <c r="AS482" s="51" t="s">
        <v>57</v>
      </c>
      <c r="AT482" s="51" t="s">
        <v>57</v>
      </c>
      <c r="AU482" s="173"/>
      <c r="AV482" s="51"/>
      <c r="AW482" s="51"/>
      <c r="AX482" s="51"/>
    </row>
    <row r="483" spans="1:50">
      <c r="A483" s="131">
        <v>482</v>
      </c>
      <c r="B483" s="51" t="s">
        <v>577</v>
      </c>
      <c r="C483" s="51" t="s">
        <v>2807</v>
      </c>
      <c r="D483" s="51">
        <v>2023</v>
      </c>
      <c r="E483" s="51" t="s">
        <v>824</v>
      </c>
      <c r="F483" s="51" t="s">
        <v>836</v>
      </c>
      <c r="G483" s="3" t="s">
        <v>837</v>
      </c>
      <c r="H483" s="51" t="s">
        <v>838</v>
      </c>
      <c r="I483" s="51" t="s">
        <v>929</v>
      </c>
      <c r="J483" s="173">
        <v>1</v>
      </c>
      <c r="K483" s="51" t="s">
        <v>56</v>
      </c>
      <c r="L483" s="51" t="s">
        <v>56</v>
      </c>
      <c r="M483" s="51" t="s">
        <v>2385</v>
      </c>
      <c r="N483" s="51" t="s">
        <v>2385</v>
      </c>
      <c r="O483" s="51" t="s">
        <v>57</v>
      </c>
      <c r="P483" s="51" t="s">
        <v>57</v>
      </c>
      <c r="Q483" s="51" t="s">
        <v>57</v>
      </c>
      <c r="R483" s="51" t="s">
        <v>57</v>
      </c>
      <c r="S483" s="51" t="s">
        <v>2385</v>
      </c>
      <c r="T483" s="51" t="s">
        <v>57</v>
      </c>
      <c r="U483" s="51" t="s">
        <v>2385</v>
      </c>
      <c r="V483" s="51" t="s">
        <v>57</v>
      </c>
      <c r="W483" s="173" t="s">
        <v>56</v>
      </c>
      <c r="X483" s="173" t="s">
        <v>839</v>
      </c>
      <c r="Y483" s="173" t="s">
        <v>56</v>
      </c>
      <c r="Z483" s="51" t="s">
        <v>840</v>
      </c>
      <c r="AA483" s="51" t="s">
        <v>57</v>
      </c>
      <c r="AB483" s="51" t="s">
        <v>2385</v>
      </c>
      <c r="AC483" s="51" t="s">
        <v>57</v>
      </c>
      <c r="AD483" s="51" t="s">
        <v>2385</v>
      </c>
      <c r="AE483" s="51" t="s">
        <v>57</v>
      </c>
      <c r="AF483" s="51"/>
      <c r="AG483" s="51" t="s">
        <v>57</v>
      </c>
      <c r="AH483" s="51" t="s">
        <v>57</v>
      </c>
      <c r="AI483" s="51" t="s">
        <v>2385</v>
      </c>
      <c r="AJ483" s="51" t="s">
        <v>2385</v>
      </c>
      <c r="AK483" s="51" t="s">
        <v>2385</v>
      </c>
      <c r="AL483" s="51" t="s">
        <v>57</v>
      </c>
      <c r="AM483" s="160" t="s">
        <v>57</v>
      </c>
      <c r="AN483" s="160" t="s">
        <v>57</v>
      </c>
      <c r="AO483" s="160" t="s">
        <v>57</v>
      </c>
      <c r="AP483" s="160" t="s">
        <v>835</v>
      </c>
      <c r="AQ483" s="51" t="s">
        <v>57</v>
      </c>
      <c r="AR483" s="51" t="s">
        <v>57</v>
      </c>
      <c r="AS483" s="51" t="s">
        <v>57</v>
      </c>
      <c r="AT483" s="51" t="s">
        <v>57</v>
      </c>
      <c r="AU483" s="173"/>
      <c r="AV483" s="51"/>
      <c r="AW483" s="51"/>
      <c r="AX483" s="51"/>
    </row>
    <row r="484" spans="1:50">
      <c r="A484" s="131">
        <v>483</v>
      </c>
      <c r="B484" s="51" t="s">
        <v>577</v>
      </c>
      <c r="C484" s="51" t="s">
        <v>2807</v>
      </c>
      <c r="D484" s="51">
        <v>2023</v>
      </c>
      <c r="E484" s="51" t="s">
        <v>824</v>
      </c>
      <c r="F484" s="51" t="s">
        <v>841</v>
      </c>
      <c r="G484" s="3" t="s">
        <v>842</v>
      </c>
      <c r="H484" s="105" t="s">
        <v>843</v>
      </c>
      <c r="I484" s="51" t="s">
        <v>935</v>
      </c>
      <c r="J484" s="173">
        <v>14</v>
      </c>
      <c r="K484" s="51" t="s">
        <v>62</v>
      </c>
      <c r="L484" s="51" t="s">
        <v>62</v>
      </c>
      <c r="M484" s="51" t="s">
        <v>62</v>
      </c>
      <c r="N484" s="51" t="s">
        <v>56</v>
      </c>
      <c r="O484" s="51">
        <v>1</v>
      </c>
      <c r="P484" s="51" t="s">
        <v>170</v>
      </c>
      <c r="Q484" s="51" t="s">
        <v>844</v>
      </c>
      <c r="R484" s="51" t="s">
        <v>845</v>
      </c>
      <c r="S484" s="51" t="s">
        <v>56</v>
      </c>
      <c r="T484" s="51" t="s">
        <v>846</v>
      </c>
      <c r="U484" s="51" t="s">
        <v>56</v>
      </c>
      <c r="V484" s="105" t="s">
        <v>847</v>
      </c>
      <c r="W484" s="51" t="s">
        <v>62</v>
      </c>
      <c r="X484" s="51" t="s">
        <v>57</v>
      </c>
      <c r="Y484" s="51" t="s">
        <v>2385</v>
      </c>
      <c r="Z484" s="3" t="s">
        <v>848</v>
      </c>
      <c r="AA484" s="51" t="s">
        <v>62</v>
      </c>
      <c r="AB484" s="51" t="s">
        <v>62</v>
      </c>
      <c r="AC484" s="51" t="s">
        <v>57</v>
      </c>
      <c r="AD484" s="51" t="s">
        <v>2385</v>
      </c>
      <c r="AE484" s="51" t="s">
        <v>57</v>
      </c>
      <c r="AF484" s="51"/>
      <c r="AG484" s="51" t="s">
        <v>56</v>
      </c>
      <c r="AH484" s="51">
        <v>100</v>
      </c>
      <c r="AI484" s="51" t="s">
        <v>56</v>
      </c>
      <c r="AJ484" s="51" t="s">
        <v>4436</v>
      </c>
      <c r="AK484" s="51" t="s">
        <v>62</v>
      </c>
      <c r="AL484" s="51" t="s">
        <v>57</v>
      </c>
      <c r="AM484" s="160" t="s">
        <v>57</v>
      </c>
      <c r="AN484" s="160" t="s">
        <v>57</v>
      </c>
      <c r="AO484" s="160" t="s">
        <v>57</v>
      </c>
      <c r="AP484" s="160" t="s">
        <v>835</v>
      </c>
      <c r="AQ484" s="51" t="s">
        <v>57</v>
      </c>
      <c r="AR484" s="51" t="s">
        <v>57</v>
      </c>
      <c r="AS484" s="51">
        <v>60</v>
      </c>
      <c r="AT484" s="51">
        <v>40</v>
      </c>
      <c r="AU484" s="131" t="s">
        <v>62</v>
      </c>
      <c r="AV484" s="51"/>
      <c r="AW484" s="51"/>
      <c r="AX484" s="51"/>
    </row>
    <row r="485" spans="1:50">
      <c r="A485" s="131">
        <v>484</v>
      </c>
      <c r="B485" s="51" t="s">
        <v>577</v>
      </c>
      <c r="C485" s="51" t="s">
        <v>2807</v>
      </c>
      <c r="D485" s="51">
        <v>2023</v>
      </c>
      <c r="E485" s="51" t="s">
        <v>824</v>
      </c>
      <c r="F485" s="51" t="s">
        <v>849</v>
      </c>
      <c r="G485" s="3" t="s">
        <v>850</v>
      </c>
      <c r="H485" s="51" t="s">
        <v>851</v>
      </c>
      <c r="I485" s="51" t="s">
        <v>935</v>
      </c>
      <c r="J485" s="173">
        <v>14</v>
      </c>
      <c r="K485" s="51" t="s">
        <v>62</v>
      </c>
      <c r="L485" s="51" t="s">
        <v>62</v>
      </c>
      <c r="M485" s="51" t="s">
        <v>62</v>
      </c>
      <c r="N485" s="51" t="s">
        <v>62</v>
      </c>
      <c r="O485" s="51" t="s">
        <v>57</v>
      </c>
      <c r="P485" s="51" t="s">
        <v>57</v>
      </c>
      <c r="Q485" s="51" t="s">
        <v>57</v>
      </c>
      <c r="R485" s="51" t="s">
        <v>57</v>
      </c>
      <c r="S485" s="51" t="s">
        <v>56</v>
      </c>
      <c r="T485" s="51" t="s">
        <v>852</v>
      </c>
      <c r="U485" s="51" t="s">
        <v>56</v>
      </c>
      <c r="V485" s="51" t="s">
        <v>853</v>
      </c>
      <c r="W485" s="51" t="s">
        <v>56</v>
      </c>
      <c r="X485" s="51" t="s">
        <v>854</v>
      </c>
      <c r="Y485" s="51" t="s">
        <v>56</v>
      </c>
      <c r="Z485" s="51" t="s">
        <v>855</v>
      </c>
      <c r="AA485" s="51" t="s">
        <v>62</v>
      </c>
      <c r="AB485" s="51" t="s">
        <v>62</v>
      </c>
      <c r="AC485" s="51" t="s">
        <v>57</v>
      </c>
      <c r="AD485" s="51" t="s">
        <v>2385</v>
      </c>
      <c r="AE485" s="51" t="s">
        <v>57</v>
      </c>
      <c r="AF485" s="51"/>
      <c r="AG485" s="51" t="s">
        <v>56</v>
      </c>
      <c r="AH485" s="51">
        <v>346</v>
      </c>
      <c r="AI485" s="51" t="s">
        <v>56</v>
      </c>
      <c r="AJ485" s="51" t="s">
        <v>4435</v>
      </c>
      <c r="AK485" s="51" t="s">
        <v>62</v>
      </c>
      <c r="AL485" s="51" t="s">
        <v>57</v>
      </c>
      <c r="AM485" s="160" t="s">
        <v>57</v>
      </c>
      <c r="AN485" s="160" t="s">
        <v>57</v>
      </c>
      <c r="AO485" s="160" t="s">
        <v>57</v>
      </c>
      <c r="AP485" s="160" t="s">
        <v>835</v>
      </c>
      <c r="AQ485" s="51" t="s">
        <v>57</v>
      </c>
      <c r="AR485" s="51" t="s">
        <v>57</v>
      </c>
      <c r="AS485" s="51">
        <v>204</v>
      </c>
      <c r="AT485" s="51">
        <v>142</v>
      </c>
      <c r="AU485" s="131" t="s">
        <v>62</v>
      </c>
      <c r="AV485" s="51"/>
      <c r="AW485" s="51"/>
      <c r="AX485" s="51"/>
    </row>
    <row r="486" spans="1:50">
      <c r="A486" s="131">
        <v>485</v>
      </c>
      <c r="B486" s="51" t="s">
        <v>577</v>
      </c>
      <c r="C486" s="51" t="s">
        <v>2807</v>
      </c>
      <c r="D486" s="51">
        <v>2023</v>
      </c>
      <c r="E486" s="51" t="s">
        <v>824</v>
      </c>
      <c r="F486" s="51" t="s">
        <v>857</v>
      </c>
      <c r="G486" s="3" t="s">
        <v>858</v>
      </c>
      <c r="H486" s="51" t="s">
        <v>859</v>
      </c>
      <c r="I486" s="51" t="s">
        <v>929</v>
      </c>
      <c r="J486" s="173">
        <v>15</v>
      </c>
      <c r="K486" s="51" t="s">
        <v>56</v>
      </c>
      <c r="L486" s="51" t="s">
        <v>62</v>
      </c>
      <c r="M486" s="51" t="s">
        <v>2385</v>
      </c>
      <c r="N486" s="51" t="s">
        <v>2385</v>
      </c>
      <c r="O486" s="51" t="s">
        <v>57</v>
      </c>
      <c r="P486" s="51" t="s">
        <v>57</v>
      </c>
      <c r="Q486" s="51" t="s">
        <v>57</v>
      </c>
      <c r="R486" s="51" t="s">
        <v>57</v>
      </c>
      <c r="S486" s="51" t="s">
        <v>2385</v>
      </c>
      <c r="T486" s="51" t="s">
        <v>57</v>
      </c>
      <c r="U486" s="173" t="s">
        <v>62</v>
      </c>
      <c r="V486" s="173" t="s">
        <v>57</v>
      </c>
      <c r="W486" s="51" t="s">
        <v>2385</v>
      </c>
      <c r="X486" s="51" t="s">
        <v>57</v>
      </c>
      <c r="Y486" s="51" t="s">
        <v>2385</v>
      </c>
      <c r="Z486" s="105" t="s">
        <v>860</v>
      </c>
      <c r="AA486" s="51" t="s">
        <v>57</v>
      </c>
      <c r="AB486" s="51" t="s">
        <v>2385</v>
      </c>
      <c r="AC486" s="51" t="s">
        <v>57</v>
      </c>
      <c r="AD486" s="51" t="s">
        <v>2385</v>
      </c>
      <c r="AE486" s="51" t="s">
        <v>57</v>
      </c>
      <c r="AF486" s="51"/>
      <c r="AG486" s="51" t="s">
        <v>57</v>
      </c>
      <c r="AH486" s="51" t="s">
        <v>57</v>
      </c>
      <c r="AI486" s="51" t="s">
        <v>2385</v>
      </c>
      <c r="AJ486" s="51" t="s">
        <v>2385</v>
      </c>
      <c r="AK486" s="51" t="s">
        <v>2385</v>
      </c>
      <c r="AL486" s="51" t="s">
        <v>57</v>
      </c>
      <c r="AM486" s="160" t="s">
        <v>57</v>
      </c>
      <c r="AN486" s="160" t="s">
        <v>57</v>
      </c>
      <c r="AO486" s="160" t="s">
        <v>57</v>
      </c>
      <c r="AP486" s="160" t="s">
        <v>835</v>
      </c>
      <c r="AQ486" s="51" t="s">
        <v>57</v>
      </c>
      <c r="AR486" s="51" t="s">
        <v>57</v>
      </c>
      <c r="AS486" s="51" t="s">
        <v>57</v>
      </c>
      <c r="AT486" s="51" t="s">
        <v>57</v>
      </c>
      <c r="AU486" s="173"/>
      <c r="AV486" s="51"/>
      <c r="AW486" s="51"/>
      <c r="AX486" s="51"/>
    </row>
    <row r="487" spans="1:50">
      <c r="A487" s="131">
        <v>486</v>
      </c>
      <c r="B487" s="51" t="s">
        <v>577</v>
      </c>
      <c r="C487" s="51" t="s">
        <v>2807</v>
      </c>
      <c r="D487" s="51">
        <v>2023</v>
      </c>
      <c r="E487" s="51" t="s">
        <v>824</v>
      </c>
      <c r="F487" s="51" t="s">
        <v>861</v>
      </c>
      <c r="G487" s="3" t="s">
        <v>862</v>
      </c>
      <c r="H487" s="51" t="s">
        <v>863</v>
      </c>
      <c r="I487" s="51" t="s">
        <v>935</v>
      </c>
      <c r="J487" s="173">
        <v>11</v>
      </c>
      <c r="K487" s="51" t="s">
        <v>62</v>
      </c>
      <c r="L487" s="51" t="s">
        <v>62</v>
      </c>
      <c r="M487" s="51" t="s">
        <v>62</v>
      </c>
      <c r="N487" s="51" t="s">
        <v>62</v>
      </c>
      <c r="O487" s="51" t="s">
        <v>57</v>
      </c>
      <c r="P487" s="51" t="s">
        <v>57</v>
      </c>
      <c r="Q487" s="51" t="s">
        <v>57</v>
      </c>
      <c r="R487" s="51" t="s">
        <v>57</v>
      </c>
      <c r="S487" s="51" t="s">
        <v>56</v>
      </c>
      <c r="T487" s="51" t="s">
        <v>864</v>
      </c>
      <c r="U487" s="51" t="s">
        <v>62</v>
      </c>
      <c r="V487" s="51" t="s">
        <v>57</v>
      </c>
      <c r="W487" s="51" t="s">
        <v>62</v>
      </c>
      <c r="X487" s="51" t="s">
        <v>57</v>
      </c>
      <c r="Y487" s="51" t="s">
        <v>2385</v>
      </c>
      <c r="Z487" s="3" t="s">
        <v>865</v>
      </c>
      <c r="AA487" s="51" t="s">
        <v>62</v>
      </c>
      <c r="AB487" s="51" t="s">
        <v>62</v>
      </c>
      <c r="AC487" s="51" t="s">
        <v>57</v>
      </c>
      <c r="AD487" s="51" t="s">
        <v>2385</v>
      </c>
      <c r="AE487" s="51" t="s">
        <v>57</v>
      </c>
      <c r="AF487" s="51"/>
      <c r="AG487" s="51" t="s">
        <v>56</v>
      </c>
      <c r="AH487" s="51">
        <v>156</v>
      </c>
      <c r="AI487" s="51" t="s">
        <v>56</v>
      </c>
      <c r="AJ487" s="51" t="s">
        <v>4435</v>
      </c>
      <c r="AK487" s="51" t="s">
        <v>62</v>
      </c>
      <c r="AL487" s="51" t="s">
        <v>57</v>
      </c>
      <c r="AM487" s="160" t="s">
        <v>57</v>
      </c>
      <c r="AN487" s="160" t="s">
        <v>57</v>
      </c>
      <c r="AO487" s="160" t="s">
        <v>57</v>
      </c>
      <c r="AP487" s="168" t="s">
        <v>835</v>
      </c>
      <c r="AQ487" s="51" t="s">
        <v>57</v>
      </c>
      <c r="AR487" s="51" t="s">
        <v>57</v>
      </c>
      <c r="AS487" s="51">
        <v>94</v>
      </c>
      <c r="AT487" s="51">
        <v>62</v>
      </c>
      <c r="AU487" s="131" t="s">
        <v>62</v>
      </c>
      <c r="AV487" s="51"/>
      <c r="AW487" s="51"/>
      <c r="AX487" s="51"/>
    </row>
    <row r="488" spans="1:50">
      <c r="A488" s="131">
        <v>487</v>
      </c>
      <c r="B488" s="51" t="s">
        <v>577</v>
      </c>
      <c r="C488" s="51" t="s">
        <v>2807</v>
      </c>
      <c r="D488" s="51">
        <v>2023</v>
      </c>
      <c r="E488" s="51" t="s">
        <v>824</v>
      </c>
      <c r="F488" s="51" t="s">
        <v>866</v>
      </c>
      <c r="G488" s="3" t="s">
        <v>867</v>
      </c>
      <c r="H488" s="51" t="s">
        <v>868</v>
      </c>
      <c r="I488" s="51" t="s">
        <v>945</v>
      </c>
      <c r="J488" s="173">
        <v>11</v>
      </c>
      <c r="K488" s="51" t="s">
        <v>2385</v>
      </c>
      <c r="L488" s="51" t="s">
        <v>2385</v>
      </c>
      <c r="M488" s="51" t="s">
        <v>2385</v>
      </c>
      <c r="N488" s="51" t="s">
        <v>2385</v>
      </c>
      <c r="O488" s="51" t="s">
        <v>57</v>
      </c>
      <c r="P488" s="51" t="s">
        <v>57</v>
      </c>
      <c r="Q488" s="51" t="s">
        <v>57</v>
      </c>
      <c r="R488" s="51" t="s">
        <v>57</v>
      </c>
      <c r="S488" s="51" t="s">
        <v>2385</v>
      </c>
      <c r="T488" s="51" t="s">
        <v>57</v>
      </c>
      <c r="U488" s="51" t="s">
        <v>2385</v>
      </c>
      <c r="V488" s="51" t="s">
        <v>57</v>
      </c>
      <c r="W488" s="51" t="s">
        <v>2385</v>
      </c>
      <c r="X488" s="51" t="s">
        <v>57</v>
      </c>
      <c r="Y488" s="51" t="s">
        <v>2385</v>
      </c>
      <c r="Z488" s="51" t="s">
        <v>57</v>
      </c>
      <c r="AA488" s="51" t="s">
        <v>57</v>
      </c>
      <c r="AB488" s="51" t="s">
        <v>2385</v>
      </c>
      <c r="AC488" s="51" t="s">
        <v>57</v>
      </c>
      <c r="AD488" s="51" t="s">
        <v>2385</v>
      </c>
      <c r="AE488" s="51" t="s">
        <v>57</v>
      </c>
      <c r="AF488" s="51"/>
      <c r="AG488" s="51" t="s">
        <v>57</v>
      </c>
      <c r="AH488" s="51" t="s">
        <v>57</v>
      </c>
      <c r="AI488" s="51" t="s">
        <v>2385</v>
      </c>
      <c r="AJ488" s="51" t="s">
        <v>2385</v>
      </c>
      <c r="AK488" s="51" t="s">
        <v>2385</v>
      </c>
      <c r="AL488" s="51" t="s">
        <v>57</v>
      </c>
      <c r="AM488" s="51" t="s">
        <v>57</v>
      </c>
      <c r="AN488" s="51" t="s">
        <v>57</v>
      </c>
      <c r="AO488" s="51" t="s">
        <v>57</v>
      </c>
      <c r="AP488" s="16" t="s">
        <v>869</v>
      </c>
      <c r="AQ488" s="51" t="s">
        <v>57</v>
      </c>
      <c r="AR488" s="51" t="s">
        <v>57</v>
      </c>
      <c r="AS488" s="51" t="s">
        <v>57</v>
      </c>
      <c r="AT488" s="51" t="s">
        <v>57</v>
      </c>
      <c r="AU488" s="173"/>
      <c r="AV488" s="51"/>
      <c r="AW488" s="51"/>
      <c r="AX488" s="51"/>
    </row>
    <row r="489" spans="1:50">
      <c r="A489" s="131">
        <v>488</v>
      </c>
      <c r="B489" s="51" t="s">
        <v>577</v>
      </c>
      <c r="C489" s="51" t="s">
        <v>2807</v>
      </c>
      <c r="D489" s="51">
        <v>2023</v>
      </c>
      <c r="E489" s="51" t="s">
        <v>824</v>
      </c>
      <c r="F489" s="51" t="s">
        <v>795</v>
      </c>
      <c r="G489" s="3" t="s">
        <v>870</v>
      </c>
      <c r="H489" s="51" t="s">
        <v>871</v>
      </c>
      <c r="I489" s="51" t="s">
        <v>4423</v>
      </c>
      <c r="J489" s="173">
        <v>14</v>
      </c>
      <c r="K489" s="51" t="s">
        <v>2385</v>
      </c>
      <c r="L489" s="51" t="s">
        <v>2385</v>
      </c>
      <c r="M489" s="51" t="s">
        <v>2385</v>
      </c>
      <c r="N489" s="51" t="s">
        <v>2385</v>
      </c>
      <c r="O489" s="51" t="s">
        <v>57</v>
      </c>
      <c r="P489" s="51" t="s">
        <v>57</v>
      </c>
      <c r="Q489" s="51" t="s">
        <v>57</v>
      </c>
      <c r="R489" s="51" t="s">
        <v>57</v>
      </c>
      <c r="S489" s="51" t="s">
        <v>2385</v>
      </c>
      <c r="T489" s="51" t="s">
        <v>57</v>
      </c>
      <c r="U489" s="51" t="s">
        <v>2385</v>
      </c>
      <c r="V489" s="51" t="s">
        <v>57</v>
      </c>
      <c r="W489" s="51" t="s">
        <v>2385</v>
      </c>
      <c r="X489" s="51" t="s">
        <v>57</v>
      </c>
      <c r="Y489" s="51" t="s">
        <v>2385</v>
      </c>
      <c r="Z489" s="51" t="s">
        <v>57</v>
      </c>
      <c r="AA489" s="51" t="s">
        <v>57</v>
      </c>
      <c r="AB489" s="51" t="s">
        <v>2385</v>
      </c>
      <c r="AC489" s="51" t="s">
        <v>57</v>
      </c>
      <c r="AD489" s="51" t="s">
        <v>2385</v>
      </c>
      <c r="AE489" s="51" t="s">
        <v>57</v>
      </c>
      <c r="AF489" s="51"/>
      <c r="AG489" s="51" t="s">
        <v>57</v>
      </c>
      <c r="AH489" s="51" t="s">
        <v>57</v>
      </c>
      <c r="AI489" s="51" t="s">
        <v>2385</v>
      </c>
      <c r="AJ489" s="51" t="s">
        <v>2385</v>
      </c>
      <c r="AK489" s="51" t="s">
        <v>2385</v>
      </c>
      <c r="AL489" s="51" t="s">
        <v>57</v>
      </c>
      <c r="AM489" s="160" t="s">
        <v>57</v>
      </c>
      <c r="AN489" s="160" t="s">
        <v>57</v>
      </c>
      <c r="AO489" s="160" t="s">
        <v>57</v>
      </c>
      <c r="AP489" s="177" t="s">
        <v>832</v>
      </c>
      <c r="AQ489" s="51" t="s">
        <v>57</v>
      </c>
      <c r="AR489" s="51" t="s">
        <v>57</v>
      </c>
      <c r="AS489" s="51" t="s">
        <v>57</v>
      </c>
      <c r="AT489" s="51" t="s">
        <v>57</v>
      </c>
      <c r="AU489" s="173"/>
      <c r="AV489" s="51"/>
      <c r="AW489" s="51"/>
      <c r="AX489" s="51"/>
    </row>
    <row r="490" spans="1:50">
      <c r="A490" s="131">
        <v>489</v>
      </c>
      <c r="B490" s="51" t="s">
        <v>577</v>
      </c>
      <c r="C490" s="51" t="s">
        <v>2807</v>
      </c>
      <c r="D490" s="51">
        <v>2023</v>
      </c>
      <c r="E490" s="51" t="s">
        <v>824</v>
      </c>
      <c r="F490" s="51" t="s">
        <v>872</v>
      </c>
      <c r="G490" s="3" t="s">
        <v>873</v>
      </c>
      <c r="H490" s="51" t="s">
        <v>874</v>
      </c>
      <c r="I490" s="51" t="s">
        <v>945</v>
      </c>
      <c r="J490" s="173">
        <v>14</v>
      </c>
      <c r="K490" s="51" t="s">
        <v>2385</v>
      </c>
      <c r="L490" s="51" t="s">
        <v>2385</v>
      </c>
      <c r="M490" s="51" t="s">
        <v>2385</v>
      </c>
      <c r="N490" s="51" t="s">
        <v>2385</v>
      </c>
      <c r="O490" s="51" t="s">
        <v>57</v>
      </c>
      <c r="P490" s="51" t="s">
        <v>57</v>
      </c>
      <c r="Q490" s="51" t="s">
        <v>57</v>
      </c>
      <c r="R490" s="51" t="s">
        <v>57</v>
      </c>
      <c r="S490" s="51" t="s">
        <v>2385</v>
      </c>
      <c r="T490" s="51" t="s">
        <v>57</v>
      </c>
      <c r="U490" s="51" t="s">
        <v>2385</v>
      </c>
      <c r="V490" s="51" t="s">
        <v>57</v>
      </c>
      <c r="W490" s="51" t="s">
        <v>2385</v>
      </c>
      <c r="X490" s="51" t="s">
        <v>57</v>
      </c>
      <c r="Y490" s="51" t="s">
        <v>2385</v>
      </c>
      <c r="Z490" s="51" t="s">
        <v>57</v>
      </c>
      <c r="AA490" s="51" t="s">
        <v>57</v>
      </c>
      <c r="AB490" s="51" t="s">
        <v>2385</v>
      </c>
      <c r="AC490" s="51" t="s">
        <v>57</v>
      </c>
      <c r="AD490" s="51" t="s">
        <v>2385</v>
      </c>
      <c r="AE490" s="51" t="s">
        <v>57</v>
      </c>
      <c r="AF490" s="51"/>
      <c r="AG490" s="51" t="s">
        <v>57</v>
      </c>
      <c r="AH490" s="51" t="s">
        <v>57</v>
      </c>
      <c r="AI490" s="51" t="s">
        <v>2385</v>
      </c>
      <c r="AJ490" s="51" t="s">
        <v>2385</v>
      </c>
      <c r="AK490" s="51" t="s">
        <v>2385</v>
      </c>
      <c r="AL490" s="51" t="s">
        <v>57</v>
      </c>
      <c r="AM490" s="51" t="s">
        <v>57</v>
      </c>
      <c r="AN490" s="51" t="s">
        <v>57</v>
      </c>
      <c r="AO490" s="51" t="s">
        <v>57</v>
      </c>
      <c r="AP490" s="16" t="s">
        <v>875</v>
      </c>
      <c r="AQ490" s="51" t="s">
        <v>57</v>
      </c>
      <c r="AR490" s="51" t="s">
        <v>57</v>
      </c>
      <c r="AS490" s="51" t="s">
        <v>57</v>
      </c>
      <c r="AT490" s="51" t="s">
        <v>57</v>
      </c>
      <c r="AU490" s="173"/>
    </row>
    <row r="491" spans="1:50">
      <c r="A491" s="131">
        <v>490</v>
      </c>
      <c r="B491" s="51" t="s">
        <v>577</v>
      </c>
      <c r="C491" s="51" t="s">
        <v>2807</v>
      </c>
      <c r="D491" s="51">
        <v>2023</v>
      </c>
      <c r="E491" s="51" t="s">
        <v>824</v>
      </c>
      <c r="F491" s="51" t="s">
        <v>876</v>
      </c>
      <c r="G491" s="3" t="s">
        <v>877</v>
      </c>
      <c r="H491" s="51" t="s">
        <v>878</v>
      </c>
      <c r="I491" s="51" t="s">
        <v>4423</v>
      </c>
      <c r="J491" s="173">
        <v>15</v>
      </c>
      <c r="K491" s="51" t="s">
        <v>2385</v>
      </c>
      <c r="L491" s="51" t="s">
        <v>2385</v>
      </c>
      <c r="M491" s="51" t="s">
        <v>2385</v>
      </c>
      <c r="N491" s="51" t="s">
        <v>2385</v>
      </c>
      <c r="O491" s="51" t="s">
        <v>57</v>
      </c>
      <c r="P491" s="51" t="s">
        <v>57</v>
      </c>
      <c r="Q491" s="51" t="s">
        <v>57</v>
      </c>
      <c r="R491" s="51" t="s">
        <v>57</v>
      </c>
      <c r="S491" s="51" t="s">
        <v>2385</v>
      </c>
      <c r="T491" s="51" t="s">
        <v>57</v>
      </c>
      <c r="U491" s="51" t="s">
        <v>2385</v>
      </c>
      <c r="V491" s="51" t="s">
        <v>57</v>
      </c>
      <c r="W491" s="51" t="s">
        <v>2385</v>
      </c>
      <c r="X491" s="51" t="s">
        <v>57</v>
      </c>
      <c r="Y491" s="51" t="s">
        <v>2385</v>
      </c>
      <c r="Z491" s="51" t="s">
        <v>57</v>
      </c>
      <c r="AA491" s="51" t="s">
        <v>57</v>
      </c>
      <c r="AB491" s="51" t="s">
        <v>2385</v>
      </c>
      <c r="AC491" s="51" t="s">
        <v>57</v>
      </c>
      <c r="AD491" s="51" t="s">
        <v>2385</v>
      </c>
      <c r="AE491" s="51" t="s">
        <v>57</v>
      </c>
      <c r="AF491" s="51"/>
      <c r="AG491" s="51" t="s">
        <v>57</v>
      </c>
      <c r="AH491" s="51" t="s">
        <v>57</v>
      </c>
      <c r="AI491" s="51" t="s">
        <v>2385</v>
      </c>
      <c r="AJ491" s="51" t="s">
        <v>2385</v>
      </c>
      <c r="AK491" s="51" t="s">
        <v>2385</v>
      </c>
      <c r="AL491" s="51" t="s">
        <v>57</v>
      </c>
      <c r="AM491" s="160" t="s">
        <v>57</v>
      </c>
      <c r="AN491" s="160" t="s">
        <v>57</v>
      </c>
      <c r="AO491" s="160" t="s">
        <v>57</v>
      </c>
      <c r="AP491" s="177" t="s">
        <v>828</v>
      </c>
      <c r="AQ491" s="51" t="s">
        <v>57</v>
      </c>
      <c r="AR491" s="51" t="s">
        <v>57</v>
      </c>
      <c r="AS491" s="51" t="s">
        <v>57</v>
      </c>
      <c r="AT491" s="51" t="s">
        <v>57</v>
      </c>
      <c r="AU491" s="173"/>
    </row>
    <row r="492" spans="1:50">
      <c r="A492" s="131">
        <v>491</v>
      </c>
      <c r="B492" s="51" t="s">
        <v>577</v>
      </c>
      <c r="C492" s="51" t="s">
        <v>2807</v>
      </c>
      <c r="D492" s="51">
        <v>2023</v>
      </c>
      <c r="E492" s="51" t="s">
        <v>824</v>
      </c>
      <c r="F492" s="51" t="s">
        <v>879</v>
      </c>
      <c r="G492" s="3" t="s">
        <v>880</v>
      </c>
      <c r="H492" s="105" t="s">
        <v>881</v>
      </c>
      <c r="I492" s="51" t="s">
        <v>945</v>
      </c>
      <c r="J492" s="173">
        <v>15</v>
      </c>
      <c r="K492" s="51" t="s">
        <v>2385</v>
      </c>
      <c r="L492" s="51" t="s">
        <v>2385</v>
      </c>
      <c r="M492" s="51" t="s">
        <v>2385</v>
      </c>
      <c r="N492" s="51" t="s">
        <v>2385</v>
      </c>
      <c r="O492" s="51" t="s">
        <v>57</v>
      </c>
      <c r="P492" s="51" t="s">
        <v>57</v>
      </c>
      <c r="Q492" s="51" t="s">
        <v>57</v>
      </c>
      <c r="R492" s="51" t="s">
        <v>57</v>
      </c>
      <c r="S492" s="51" t="s">
        <v>2385</v>
      </c>
      <c r="T492" s="51" t="s">
        <v>57</v>
      </c>
      <c r="U492" s="51" t="s">
        <v>2385</v>
      </c>
      <c r="V492" s="51" t="s">
        <v>57</v>
      </c>
      <c r="W492" s="51" t="s">
        <v>2385</v>
      </c>
      <c r="X492" s="51" t="s">
        <v>57</v>
      </c>
      <c r="Y492" s="51" t="s">
        <v>2385</v>
      </c>
      <c r="Z492" s="51" t="s">
        <v>57</v>
      </c>
      <c r="AA492" s="51" t="s">
        <v>57</v>
      </c>
      <c r="AB492" s="51" t="s">
        <v>2385</v>
      </c>
      <c r="AC492" s="51" t="s">
        <v>57</v>
      </c>
      <c r="AD492" s="51" t="s">
        <v>2385</v>
      </c>
      <c r="AE492" s="51" t="s">
        <v>57</v>
      </c>
      <c r="AF492" s="51"/>
      <c r="AG492" s="51" t="s">
        <v>57</v>
      </c>
      <c r="AH492" s="51" t="s">
        <v>57</v>
      </c>
      <c r="AI492" s="51" t="s">
        <v>2385</v>
      </c>
      <c r="AJ492" s="51" t="s">
        <v>2385</v>
      </c>
      <c r="AK492" s="51" t="s">
        <v>2385</v>
      </c>
      <c r="AL492" s="51" t="s">
        <v>57</v>
      </c>
      <c r="AM492" s="51" t="s">
        <v>57</v>
      </c>
      <c r="AN492" s="51" t="s">
        <v>57</v>
      </c>
      <c r="AO492" s="51" t="s">
        <v>57</v>
      </c>
      <c r="AP492" s="16" t="s">
        <v>828</v>
      </c>
      <c r="AQ492" s="51" t="s">
        <v>57</v>
      </c>
      <c r="AR492" s="51" t="s">
        <v>57</v>
      </c>
      <c r="AS492" s="51" t="s">
        <v>57</v>
      </c>
      <c r="AT492" s="51" t="s">
        <v>57</v>
      </c>
      <c r="AU492" s="173"/>
    </row>
    <row r="493" spans="1:50">
      <c r="A493" s="131">
        <v>492</v>
      </c>
      <c r="B493" s="51" t="s">
        <v>577</v>
      </c>
      <c r="C493" s="51" t="s">
        <v>2807</v>
      </c>
      <c r="D493" s="51">
        <v>2023</v>
      </c>
      <c r="E493" s="51" t="s">
        <v>824</v>
      </c>
      <c r="F493" s="51" t="s">
        <v>795</v>
      </c>
      <c r="G493" s="3" t="s">
        <v>882</v>
      </c>
      <c r="H493" s="51" t="s">
        <v>883</v>
      </c>
      <c r="I493" s="51" t="s">
        <v>4423</v>
      </c>
      <c r="J493" s="173">
        <v>14</v>
      </c>
      <c r="K493" s="51" t="s">
        <v>2385</v>
      </c>
      <c r="L493" s="51" t="s">
        <v>2385</v>
      </c>
      <c r="M493" s="51" t="s">
        <v>2385</v>
      </c>
      <c r="N493" s="51" t="s">
        <v>2385</v>
      </c>
      <c r="O493" s="51" t="s">
        <v>57</v>
      </c>
      <c r="P493" s="51" t="s">
        <v>57</v>
      </c>
      <c r="Q493" s="51" t="s">
        <v>57</v>
      </c>
      <c r="R493" s="51" t="s">
        <v>57</v>
      </c>
      <c r="S493" s="51" t="s">
        <v>2385</v>
      </c>
      <c r="T493" s="51" t="s">
        <v>57</v>
      </c>
      <c r="U493" s="51" t="s">
        <v>2385</v>
      </c>
      <c r="V493" s="51" t="s">
        <v>57</v>
      </c>
      <c r="W493" s="51" t="s">
        <v>2385</v>
      </c>
      <c r="X493" s="51" t="s">
        <v>57</v>
      </c>
      <c r="Y493" s="51" t="s">
        <v>2385</v>
      </c>
      <c r="Z493" s="51" t="s">
        <v>57</v>
      </c>
      <c r="AA493" s="51" t="s">
        <v>57</v>
      </c>
      <c r="AB493" s="51" t="s">
        <v>2385</v>
      </c>
      <c r="AC493" s="51" t="s">
        <v>57</v>
      </c>
      <c r="AD493" s="51" t="s">
        <v>2385</v>
      </c>
      <c r="AE493" s="51" t="s">
        <v>57</v>
      </c>
      <c r="AF493" s="51"/>
      <c r="AG493" s="51" t="s">
        <v>57</v>
      </c>
      <c r="AH493" s="51" t="s">
        <v>57</v>
      </c>
      <c r="AI493" s="51" t="s">
        <v>2385</v>
      </c>
      <c r="AJ493" s="51" t="s">
        <v>2385</v>
      </c>
      <c r="AK493" s="51" t="s">
        <v>2385</v>
      </c>
      <c r="AL493" s="51" t="s">
        <v>57</v>
      </c>
      <c r="AM493" s="160" t="s">
        <v>57</v>
      </c>
      <c r="AN493" s="160" t="s">
        <v>57</v>
      </c>
      <c r="AO493" s="160" t="s">
        <v>57</v>
      </c>
      <c r="AP493" s="177" t="s">
        <v>828</v>
      </c>
      <c r="AQ493" s="51" t="s">
        <v>57</v>
      </c>
      <c r="AR493" s="51" t="s">
        <v>57</v>
      </c>
      <c r="AS493" s="51" t="s">
        <v>57</v>
      </c>
      <c r="AT493" s="51" t="s">
        <v>57</v>
      </c>
      <c r="AU493" s="173"/>
    </row>
    <row r="494" spans="1:50">
      <c r="A494" s="131">
        <v>493</v>
      </c>
      <c r="B494" s="51" t="s">
        <v>577</v>
      </c>
      <c r="C494" s="51" t="s">
        <v>2807</v>
      </c>
      <c r="D494" s="51">
        <v>2023</v>
      </c>
      <c r="E494" s="51" t="s">
        <v>824</v>
      </c>
      <c r="F494" s="51" t="s">
        <v>884</v>
      </c>
      <c r="G494" s="51" t="s">
        <v>885</v>
      </c>
      <c r="H494" s="51" t="s">
        <v>886</v>
      </c>
      <c r="I494" s="51" t="s">
        <v>945</v>
      </c>
      <c r="J494" s="173">
        <v>14</v>
      </c>
      <c r="K494" s="51" t="s">
        <v>2385</v>
      </c>
      <c r="L494" s="51" t="s">
        <v>2385</v>
      </c>
      <c r="M494" s="51" t="s">
        <v>2385</v>
      </c>
      <c r="N494" s="51" t="s">
        <v>2385</v>
      </c>
      <c r="O494" s="51" t="s">
        <v>57</v>
      </c>
      <c r="P494" s="51" t="s">
        <v>57</v>
      </c>
      <c r="Q494" s="51" t="s">
        <v>57</v>
      </c>
      <c r="R494" s="51" t="s">
        <v>57</v>
      </c>
      <c r="S494" s="51" t="s">
        <v>2385</v>
      </c>
      <c r="T494" s="51" t="s">
        <v>57</v>
      </c>
      <c r="U494" s="51" t="s">
        <v>2385</v>
      </c>
      <c r="V494" s="51" t="s">
        <v>57</v>
      </c>
      <c r="W494" s="51" t="s">
        <v>2385</v>
      </c>
      <c r="X494" s="51" t="s">
        <v>57</v>
      </c>
      <c r="Y494" s="51" t="s">
        <v>2385</v>
      </c>
      <c r="Z494" s="51" t="s">
        <v>57</v>
      </c>
      <c r="AA494" s="51" t="s">
        <v>57</v>
      </c>
      <c r="AB494" s="51" t="s">
        <v>2385</v>
      </c>
      <c r="AC494" s="51" t="s">
        <v>57</v>
      </c>
      <c r="AD494" s="51" t="s">
        <v>2385</v>
      </c>
      <c r="AE494" s="51" t="s">
        <v>57</v>
      </c>
      <c r="AF494" s="51"/>
      <c r="AG494" s="51" t="s">
        <v>57</v>
      </c>
      <c r="AH494" s="51" t="s">
        <v>57</v>
      </c>
      <c r="AI494" s="51" t="s">
        <v>2385</v>
      </c>
      <c r="AJ494" s="51" t="s">
        <v>2385</v>
      </c>
      <c r="AK494" s="51" t="s">
        <v>2385</v>
      </c>
      <c r="AL494" s="51" t="s">
        <v>57</v>
      </c>
      <c r="AM494" s="51" t="s">
        <v>57</v>
      </c>
      <c r="AN494" s="51" t="s">
        <v>57</v>
      </c>
      <c r="AO494" s="51" t="s">
        <v>57</v>
      </c>
      <c r="AP494" s="16" t="s">
        <v>887</v>
      </c>
      <c r="AQ494" s="51" t="s">
        <v>57</v>
      </c>
      <c r="AR494" s="51" t="s">
        <v>57</v>
      </c>
      <c r="AS494" s="51" t="s">
        <v>57</v>
      </c>
      <c r="AT494" s="51" t="s">
        <v>57</v>
      </c>
      <c r="AU494" s="173"/>
    </row>
    <row r="495" spans="1:50">
      <c r="A495" s="131">
        <v>494</v>
      </c>
      <c r="B495" s="51" t="s">
        <v>577</v>
      </c>
      <c r="C495" s="51" t="s">
        <v>2807</v>
      </c>
      <c r="D495" s="51">
        <v>2023</v>
      </c>
      <c r="E495" s="51" t="s">
        <v>824</v>
      </c>
      <c r="F495" s="51" t="s">
        <v>795</v>
      </c>
      <c r="G495" s="3" t="s">
        <v>888</v>
      </c>
      <c r="H495" s="51" t="s">
        <v>889</v>
      </c>
      <c r="I495" s="51" t="s">
        <v>4423</v>
      </c>
      <c r="J495" s="173">
        <v>14</v>
      </c>
      <c r="K495" s="51" t="s">
        <v>2385</v>
      </c>
      <c r="L495" s="51" t="s">
        <v>2385</v>
      </c>
      <c r="M495" s="51" t="s">
        <v>2385</v>
      </c>
      <c r="N495" s="51" t="s">
        <v>2385</v>
      </c>
      <c r="O495" s="51" t="s">
        <v>57</v>
      </c>
      <c r="P495" s="51" t="s">
        <v>57</v>
      </c>
      <c r="Q495" s="51" t="s">
        <v>57</v>
      </c>
      <c r="R495" s="51" t="s">
        <v>57</v>
      </c>
      <c r="S495" s="51" t="s">
        <v>2385</v>
      </c>
      <c r="T495" s="51" t="s">
        <v>57</v>
      </c>
      <c r="U495" s="51" t="s">
        <v>2385</v>
      </c>
      <c r="V495" s="51" t="s">
        <v>57</v>
      </c>
      <c r="W495" s="51" t="s">
        <v>2385</v>
      </c>
      <c r="X495" s="51" t="s">
        <v>57</v>
      </c>
      <c r="Y495" s="51" t="s">
        <v>2385</v>
      </c>
      <c r="Z495" s="51" t="s">
        <v>57</v>
      </c>
      <c r="AA495" s="51" t="s">
        <v>57</v>
      </c>
      <c r="AB495" s="51" t="s">
        <v>2385</v>
      </c>
      <c r="AC495" s="51" t="s">
        <v>57</v>
      </c>
      <c r="AD495" s="51" t="s">
        <v>2385</v>
      </c>
      <c r="AE495" s="51" t="s">
        <v>57</v>
      </c>
      <c r="AF495" s="51"/>
      <c r="AG495" s="51" t="s">
        <v>57</v>
      </c>
      <c r="AH495" s="51" t="s">
        <v>57</v>
      </c>
      <c r="AI495" s="51" t="s">
        <v>2385</v>
      </c>
      <c r="AJ495" s="51" t="s">
        <v>2385</v>
      </c>
      <c r="AK495" s="51" t="s">
        <v>2385</v>
      </c>
      <c r="AL495" s="51" t="s">
        <v>57</v>
      </c>
      <c r="AM495" s="160" t="s">
        <v>57</v>
      </c>
      <c r="AN495" s="160" t="s">
        <v>57</v>
      </c>
      <c r="AO495" s="160" t="s">
        <v>57</v>
      </c>
      <c r="AP495" s="177" t="s">
        <v>887</v>
      </c>
      <c r="AQ495" s="51" t="s">
        <v>57</v>
      </c>
      <c r="AR495" s="51" t="s">
        <v>57</v>
      </c>
      <c r="AS495" s="51" t="s">
        <v>57</v>
      </c>
      <c r="AT495" s="51" t="s">
        <v>57</v>
      </c>
      <c r="AU495" s="173"/>
    </row>
    <row r="496" spans="1:50">
      <c r="A496" s="131">
        <v>495</v>
      </c>
      <c r="B496" s="51" t="s">
        <v>577</v>
      </c>
      <c r="C496" s="51" t="s">
        <v>2807</v>
      </c>
      <c r="D496" s="51">
        <v>2023</v>
      </c>
      <c r="E496" s="51" t="s">
        <v>824</v>
      </c>
      <c r="F496" s="51" t="s">
        <v>890</v>
      </c>
      <c r="G496" s="3" t="s">
        <v>891</v>
      </c>
      <c r="H496" s="51" t="s">
        <v>892</v>
      </c>
      <c r="I496" s="51" t="s">
        <v>945</v>
      </c>
      <c r="J496" s="173">
        <v>14</v>
      </c>
      <c r="K496" s="51" t="s">
        <v>2385</v>
      </c>
      <c r="L496" s="51" t="s">
        <v>2385</v>
      </c>
      <c r="M496" s="51" t="s">
        <v>2385</v>
      </c>
      <c r="N496" s="51" t="s">
        <v>2385</v>
      </c>
      <c r="O496" s="51" t="s">
        <v>57</v>
      </c>
      <c r="P496" s="51" t="s">
        <v>57</v>
      </c>
      <c r="Q496" s="51" t="s">
        <v>57</v>
      </c>
      <c r="R496" s="51" t="s">
        <v>57</v>
      </c>
      <c r="S496" s="51" t="s">
        <v>2385</v>
      </c>
      <c r="T496" s="51" t="s">
        <v>57</v>
      </c>
      <c r="U496" s="51" t="s">
        <v>2385</v>
      </c>
      <c r="V496" s="51" t="s">
        <v>57</v>
      </c>
      <c r="W496" s="51" t="s">
        <v>2385</v>
      </c>
      <c r="X496" s="51" t="s">
        <v>57</v>
      </c>
      <c r="Y496" s="51" t="s">
        <v>2385</v>
      </c>
      <c r="Z496" s="51" t="s">
        <v>57</v>
      </c>
      <c r="AA496" s="51" t="s">
        <v>57</v>
      </c>
      <c r="AB496" s="51" t="s">
        <v>2385</v>
      </c>
      <c r="AC496" s="51" t="s">
        <v>57</v>
      </c>
      <c r="AD496" s="51" t="s">
        <v>2385</v>
      </c>
      <c r="AE496" s="51" t="s">
        <v>57</v>
      </c>
      <c r="AF496" s="51"/>
      <c r="AG496" s="51" t="s">
        <v>57</v>
      </c>
      <c r="AH496" s="51" t="s">
        <v>57</v>
      </c>
      <c r="AI496" s="51" t="s">
        <v>2385</v>
      </c>
      <c r="AJ496" s="51" t="s">
        <v>2385</v>
      </c>
      <c r="AK496" s="51" t="s">
        <v>2385</v>
      </c>
      <c r="AL496" s="51" t="s">
        <v>57</v>
      </c>
      <c r="AM496" s="51" t="s">
        <v>57</v>
      </c>
      <c r="AN496" s="51" t="s">
        <v>57</v>
      </c>
      <c r="AO496" s="51" t="s">
        <v>57</v>
      </c>
      <c r="AP496" s="16" t="s">
        <v>887</v>
      </c>
      <c r="AQ496" s="51" t="s">
        <v>57</v>
      </c>
      <c r="AR496" s="51" t="s">
        <v>57</v>
      </c>
      <c r="AS496" s="51" t="s">
        <v>57</v>
      </c>
      <c r="AT496" s="51" t="s">
        <v>57</v>
      </c>
      <c r="AU496" s="173"/>
    </row>
    <row r="497" spans="1:50">
      <c r="A497" s="131">
        <v>496</v>
      </c>
      <c r="B497" s="51" t="s">
        <v>577</v>
      </c>
      <c r="C497" s="51" t="s">
        <v>2807</v>
      </c>
      <c r="D497" s="51">
        <v>2023</v>
      </c>
      <c r="E497" s="51" t="s">
        <v>824</v>
      </c>
      <c r="F497" s="51" t="s">
        <v>580</v>
      </c>
      <c r="G497" s="3" t="s">
        <v>893</v>
      </c>
      <c r="H497" s="51" t="s">
        <v>894</v>
      </c>
      <c r="I497" s="51" t="s">
        <v>4423</v>
      </c>
      <c r="J497" s="173">
        <v>14</v>
      </c>
      <c r="K497" s="51" t="s">
        <v>2385</v>
      </c>
      <c r="L497" s="51" t="s">
        <v>2385</v>
      </c>
      <c r="M497" s="51" t="s">
        <v>2385</v>
      </c>
      <c r="N497" s="51" t="s">
        <v>2385</v>
      </c>
      <c r="O497" s="51" t="s">
        <v>57</v>
      </c>
      <c r="P497" s="51" t="s">
        <v>57</v>
      </c>
      <c r="Q497" s="51" t="s">
        <v>57</v>
      </c>
      <c r="R497" s="51" t="s">
        <v>57</v>
      </c>
      <c r="S497" s="51" t="s">
        <v>2385</v>
      </c>
      <c r="T497" s="51" t="s">
        <v>57</v>
      </c>
      <c r="U497" s="51" t="s">
        <v>2385</v>
      </c>
      <c r="V497" s="51" t="s">
        <v>57</v>
      </c>
      <c r="W497" s="51" t="s">
        <v>2385</v>
      </c>
      <c r="X497" s="51" t="s">
        <v>57</v>
      </c>
      <c r="Y497" s="51" t="s">
        <v>2385</v>
      </c>
      <c r="Z497" s="51" t="s">
        <v>57</v>
      </c>
      <c r="AA497" s="51" t="s">
        <v>57</v>
      </c>
      <c r="AB497" s="51" t="s">
        <v>2385</v>
      </c>
      <c r="AC497" s="51" t="s">
        <v>57</v>
      </c>
      <c r="AD497" s="51" t="s">
        <v>2385</v>
      </c>
      <c r="AE497" s="51" t="s">
        <v>57</v>
      </c>
      <c r="AF497" s="51"/>
      <c r="AG497" s="51" t="s">
        <v>57</v>
      </c>
      <c r="AH497" s="51" t="s">
        <v>57</v>
      </c>
      <c r="AI497" s="51" t="s">
        <v>2385</v>
      </c>
      <c r="AJ497" s="51" t="s">
        <v>2385</v>
      </c>
      <c r="AK497" s="51" t="s">
        <v>2385</v>
      </c>
      <c r="AL497" s="51" t="s">
        <v>57</v>
      </c>
      <c r="AM497" s="160" t="s">
        <v>57</v>
      </c>
      <c r="AN497" s="160" t="s">
        <v>57</v>
      </c>
      <c r="AO497" s="160" t="s">
        <v>57</v>
      </c>
      <c r="AP497" s="177" t="s">
        <v>887</v>
      </c>
      <c r="AQ497" s="51" t="s">
        <v>57</v>
      </c>
      <c r="AR497" s="51" t="s">
        <v>57</v>
      </c>
      <c r="AS497" s="51" t="s">
        <v>57</v>
      </c>
      <c r="AT497" s="51" t="s">
        <v>57</v>
      </c>
      <c r="AU497" s="173"/>
    </row>
    <row r="498" spans="1:50">
      <c r="A498" s="131">
        <v>497</v>
      </c>
      <c r="B498" s="51" t="s">
        <v>577</v>
      </c>
      <c r="C498" s="51" t="s">
        <v>2807</v>
      </c>
      <c r="D498" s="51">
        <v>2023</v>
      </c>
      <c r="E498" s="51" t="s">
        <v>824</v>
      </c>
      <c r="F498" s="51" t="s">
        <v>895</v>
      </c>
      <c r="G498" s="4" t="s">
        <v>896</v>
      </c>
      <c r="H498" s="51" t="s">
        <v>897</v>
      </c>
      <c r="I498" s="51" t="s">
        <v>945</v>
      </c>
      <c r="J498" s="173">
        <v>14</v>
      </c>
      <c r="K498" s="51" t="s">
        <v>2385</v>
      </c>
      <c r="L498" s="51" t="s">
        <v>2385</v>
      </c>
      <c r="M498" s="51" t="s">
        <v>2385</v>
      </c>
      <c r="N498" s="51" t="s">
        <v>2385</v>
      </c>
      <c r="O498" s="51" t="s">
        <v>57</v>
      </c>
      <c r="P498" s="51" t="s">
        <v>57</v>
      </c>
      <c r="Q498" s="51" t="s">
        <v>57</v>
      </c>
      <c r="R498" s="51" t="s">
        <v>57</v>
      </c>
      <c r="S498" s="51" t="s">
        <v>2385</v>
      </c>
      <c r="T498" s="51" t="s">
        <v>57</v>
      </c>
      <c r="U498" s="51" t="s">
        <v>2385</v>
      </c>
      <c r="V498" s="51" t="s">
        <v>57</v>
      </c>
      <c r="W498" s="51" t="s">
        <v>2385</v>
      </c>
      <c r="X498" s="51" t="s">
        <v>57</v>
      </c>
      <c r="Y498" s="51" t="s">
        <v>2385</v>
      </c>
      <c r="Z498" s="51" t="s">
        <v>57</v>
      </c>
      <c r="AA498" s="51" t="s">
        <v>57</v>
      </c>
      <c r="AB498" s="51" t="s">
        <v>2385</v>
      </c>
      <c r="AC498" s="51" t="s">
        <v>57</v>
      </c>
      <c r="AD498" s="51" t="s">
        <v>2385</v>
      </c>
      <c r="AE498" s="51" t="s">
        <v>57</v>
      </c>
      <c r="AF498" s="51"/>
      <c r="AG498" s="51" t="s">
        <v>57</v>
      </c>
      <c r="AH498" s="51" t="s">
        <v>57</v>
      </c>
      <c r="AI498" s="51" t="s">
        <v>2385</v>
      </c>
      <c r="AJ498" s="51" t="s">
        <v>2385</v>
      </c>
      <c r="AK498" s="51" t="s">
        <v>2385</v>
      </c>
      <c r="AL498" s="51" t="s">
        <v>57</v>
      </c>
      <c r="AM498" s="51" t="s">
        <v>57</v>
      </c>
      <c r="AN498" s="51" t="s">
        <v>57</v>
      </c>
      <c r="AO498" s="51" t="s">
        <v>57</v>
      </c>
      <c r="AP498" s="16" t="s">
        <v>898</v>
      </c>
      <c r="AQ498" s="51" t="s">
        <v>57</v>
      </c>
      <c r="AR498" s="51" t="s">
        <v>57</v>
      </c>
      <c r="AS498" s="51" t="s">
        <v>57</v>
      </c>
      <c r="AT498" s="51" t="s">
        <v>57</v>
      </c>
      <c r="AU498" s="173"/>
      <c r="AV498" s="51"/>
      <c r="AW498" s="51"/>
      <c r="AX498" s="51"/>
    </row>
    <row r="499" spans="1:50">
      <c r="A499" s="131">
        <v>498</v>
      </c>
      <c r="B499" s="51" t="s">
        <v>577</v>
      </c>
      <c r="C499" s="51" t="s">
        <v>2807</v>
      </c>
      <c r="D499" s="51">
        <v>2023</v>
      </c>
      <c r="E499" s="51" t="s">
        <v>824</v>
      </c>
      <c r="F499" s="51" t="s">
        <v>899</v>
      </c>
      <c r="G499" s="3" t="s">
        <v>900</v>
      </c>
      <c r="H499" s="51" t="s">
        <v>901</v>
      </c>
      <c r="I499" s="51" t="s">
        <v>4423</v>
      </c>
      <c r="J499" s="173">
        <v>13</v>
      </c>
      <c r="K499" s="51" t="s">
        <v>2385</v>
      </c>
      <c r="L499" s="51" t="s">
        <v>2385</v>
      </c>
      <c r="M499" s="51" t="s">
        <v>2385</v>
      </c>
      <c r="N499" s="51" t="s">
        <v>2385</v>
      </c>
      <c r="O499" s="51" t="s">
        <v>57</v>
      </c>
      <c r="P499" s="51" t="s">
        <v>57</v>
      </c>
      <c r="Q499" s="51" t="s">
        <v>57</v>
      </c>
      <c r="R499" s="51" t="s">
        <v>57</v>
      </c>
      <c r="S499" s="51" t="s">
        <v>2385</v>
      </c>
      <c r="T499" s="51" t="s">
        <v>57</v>
      </c>
      <c r="U499" s="51" t="s">
        <v>2385</v>
      </c>
      <c r="V499" s="51" t="s">
        <v>57</v>
      </c>
      <c r="W499" s="51" t="s">
        <v>2385</v>
      </c>
      <c r="X499" s="51" t="s">
        <v>57</v>
      </c>
      <c r="Y499" s="51" t="s">
        <v>2385</v>
      </c>
      <c r="Z499" s="51" t="s">
        <v>57</v>
      </c>
      <c r="AA499" s="51" t="s">
        <v>57</v>
      </c>
      <c r="AB499" s="51" t="s">
        <v>2385</v>
      </c>
      <c r="AC499" s="51" t="s">
        <v>57</v>
      </c>
      <c r="AD499" s="51" t="s">
        <v>2385</v>
      </c>
      <c r="AE499" s="51" t="s">
        <v>57</v>
      </c>
      <c r="AF499" s="51"/>
      <c r="AG499" s="51" t="s">
        <v>57</v>
      </c>
      <c r="AH499" s="51" t="s">
        <v>57</v>
      </c>
      <c r="AI499" s="51" t="s">
        <v>2385</v>
      </c>
      <c r="AJ499" s="51" t="s">
        <v>2385</v>
      </c>
      <c r="AK499" s="51" t="s">
        <v>2385</v>
      </c>
      <c r="AL499" s="51" t="s">
        <v>57</v>
      </c>
      <c r="AM499" s="160" t="s">
        <v>57</v>
      </c>
      <c r="AN499" s="160" t="s">
        <v>57</v>
      </c>
      <c r="AO499" s="160" t="s">
        <v>57</v>
      </c>
      <c r="AP499" s="177" t="s">
        <v>902</v>
      </c>
      <c r="AQ499" s="51" t="s">
        <v>57</v>
      </c>
      <c r="AR499" s="51" t="s">
        <v>57</v>
      </c>
      <c r="AS499" s="51" t="s">
        <v>57</v>
      </c>
      <c r="AT499" s="51" t="s">
        <v>57</v>
      </c>
      <c r="AU499" s="173"/>
      <c r="AV499" s="51"/>
      <c r="AW499" s="51"/>
      <c r="AX499" s="51"/>
    </row>
    <row r="500" spans="1:50">
      <c r="A500" s="131">
        <v>499</v>
      </c>
      <c r="B500" s="51" t="s">
        <v>577</v>
      </c>
      <c r="C500" s="51" t="s">
        <v>2807</v>
      </c>
      <c r="D500" s="51">
        <v>2023</v>
      </c>
      <c r="E500" s="51" t="s">
        <v>824</v>
      </c>
      <c r="F500" s="51" t="s">
        <v>903</v>
      </c>
      <c r="G500" s="3" t="s">
        <v>904</v>
      </c>
      <c r="H500" s="51" t="s">
        <v>905</v>
      </c>
      <c r="I500" s="51" t="s">
        <v>945</v>
      </c>
      <c r="J500" s="173">
        <v>13</v>
      </c>
      <c r="K500" s="51" t="s">
        <v>2385</v>
      </c>
      <c r="L500" s="51" t="s">
        <v>2385</v>
      </c>
      <c r="M500" s="51" t="s">
        <v>2385</v>
      </c>
      <c r="N500" s="51" t="s">
        <v>2385</v>
      </c>
      <c r="O500" s="51" t="s">
        <v>57</v>
      </c>
      <c r="P500" s="51" t="s">
        <v>57</v>
      </c>
      <c r="Q500" s="51" t="s">
        <v>57</v>
      </c>
      <c r="R500" s="51" t="s">
        <v>57</v>
      </c>
      <c r="S500" s="51" t="s">
        <v>2385</v>
      </c>
      <c r="T500" s="51" t="s">
        <v>57</v>
      </c>
      <c r="U500" s="51" t="s">
        <v>2385</v>
      </c>
      <c r="V500" s="51" t="s">
        <v>57</v>
      </c>
      <c r="W500" s="51" t="s">
        <v>2385</v>
      </c>
      <c r="X500" s="51" t="s">
        <v>57</v>
      </c>
      <c r="Y500" s="51" t="s">
        <v>2385</v>
      </c>
      <c r="Z500" s="51" t="s">
        <v>57</v>
      </c>
      <c r="AA500" s="51" t="s">
        <v>57</v>
      </c>
      <c r="AB500" s="51" t="s">
        <v>2385</v>
      </c>
      <c r="AC500" s="51" t="s">
        <v>57</v>
      </c>
      <c r="AD500" s="51" t="s">
        <v>2385</v>
      </c>
      <c r="AE500" s="51" t="s">
        <v>57</v>
      </c>
      <c r="AF500" s="51"/>
      <c r="AG500" s="51" t="s">
        <v>57</v>
      </c>
      <c r="AH500" s="51" t="s">
        <v>57</v>
      </c>
      <c r="AI500" s="51" t="s">
        <v>2385</v>
      </c>
      <c r="AJ500" s="51" t="s">
        <v>2385</v>
      </c>
      <c r="AK500" s="51" t="s">
        <v>2385</v>
      </c>
      <c r="AL500" s="51" t="s">
        <v>57</v>
      </c>
      <c r="AM500" s="51" t="s">
        <v>57</v>
      </c>
      <c r="AN500" s="51" t="s">
        <v>57</v>
      </c>
      <c r="AO500" s="51" t="s">
        <v>57</v>
      </c>
      <c r="AP500" s="16" t="s">
        <v>898</v>
      </c>
      <c r="AQ500" s="51" t="s">
        <v>57</v>
      </c>
      <c r="AR500" s="51" t="s">
        <v>57</v>
      </c>
      <c r="AS500" s="51" t="s">
        <v>57</v>
      </c>
      <c r="AT500" s="51" t="s">
        <v>57</v>
      </c>
      <c r="AU500" s="173"/>
      <c r="AV500" s="51"/>
      <c r="AW500" s="51"/>
      <c r="AX500" s="51"/>
    </row>
    <row r="501" spans="1:50">
      <c r="A501" s="131">
        <v>500</v>
      </c>
      <c r="B501" s="51" t="s">
        <v>577</v>
      </c>
      <c r="C501" s="51" t="s">
        <v>2807</v>
      </c>
      <c r="D501" s="51">
        <v>2023</v>
      </c>
      <c r="E501" s="51" t="s">
        <v>824</v>
      </c>
      <c r="F501" s="51" t="s">
        <v>653</v>
      </c>
      <c r="G501" s="3" t="s">
        <v>906</v>
      </c>
      <c r="H501" s="51" t="s">
        <v>907</v>
      </c>
      <c r="I501" s="51" t="s">
        <v>945</v>
      </c>
      <c r="J501" s="173">
        <v>3</v>
      </c>
      <c r="K501" s="51" t="s">
        <v>2385</v>
      </c>
      <c r="L501" s="51" t="s">
        <v>2385</v>
      </c>
      <c r="M501" s="51" t="s">
        <v>2385</v>
      </c>
      <c r="N501" s="51" t="s">
        <v>2385</v>
      </c>
      <c r="O501" s="51" t="s">
        <v>57</v>
      </c>
      <c r="P501" s="51" t="s">
        <v>57</v>
      </c>
      <c r="Q501" s="51" t="s">
        <v>57</v>
      </c>
      <c r="R501" s="51" t="s">
        <v>57</v>
      </c>
      <c r="S501" s="51" t="s">
        <v>2385</v>
      </c>
      <c r="T501" s="51" t="s">
        <v>57</v>
      </c>
      <c r="U501" s="51" t="s">
        <v>2385</v>
      </c>
      <c r="V501" s="51" t="s">
        <v>57</v>
      </c>
      <c r="W501" s="51" t="s">
        <v>2385</v>
      </c>
      <c r="X501" s="51" t="s">
        <v>57</v>
      </c>
      <c r="Y501" s="51" t="s">
        <v>2385</v>
      </c>
      <c r="Z501" s="51" t="s">
        <v>57</v>
      </c>
      <c r="AA501" s="51" t="s">
        <v>57</v>
      </c>
      <c r="AB501" s="51" t="s">
        <v>2385</v>
      </c>
      <c r="AC501" s="51" t="s">
        <v>57</v>
      </c>
      <c r="AD501" s="51" t="s">
        <v>2385</v>
      </c>
      <c r="AE501" s="51" t="s">
        <v>57</v>
      </c>
      <c r="AF501" s="51"/>
      <c r="AG501" s="51" t="s">
        <v>57</v>
      </c>
      <c r="AH501" s="51" t="s">
        <v>57</v>
      </c>
      <c r="AI501" s="51" t="s">
        <v>2385</v>
      </c>
      <c r="AJ501" s="51" t="s">
        <v>2385</v>
      </c>
      <c r="AK501" s="51" t="s">
        <v>2385</v>
      </c>
      <c r="AL501" s="51" t="s">
        <v>57</v>
      </c>
      <c r="AM501" s="51" t="s">
        <v>57</v>
      </c>
      <c r="AN501" s="51" t="s">
        <v>57</v>
      </c>
      <c r="AO501" s="51" t="s">
        <v>57</v>
      </c>
      <c r="AP501" s="16" t="s">
        <v>902</v>
      </c>
      <c r="AQ501" s="51" t="s">
        <v>57</v>
      </c>
      <c r="AR501" s="51" t="s">
        <v>57</v>
      </c>
      <c r="AS501" s="51" t="s">
        <v>57</v>
      </c>
      <c r="AT501" s="51" t="s">
        <v>57</v>
      </c>
      <c r="AU501" s="173"/>
      <c r="AV501" s="51"/>
      <c r="AW501" s="51"/>
      <c r="AX501" s="51"/>
    </row>
    <row r="502" spans="1:50">
      <c r="A502" s="131">
        <v>501</v>
      </c>
      <c r="B502" s="51" t="s">
        <v>577</v>
      </c>
      <c r="C502" s="51" t="s">
        <v>2807</v>
      </c>
      <c r="D502" s="51">
        <v>2023</v>
      </c>
      <c r="E502" s="51" t="s">
        <v>824</v>
      </c>
      <c r="F502" s="51" t="s">
        <v>908</v>
      </c>
      <c r="G502" s="3" t="s">
        <v>909</v>
      </c>
      <c r="H502" s="51" t="s">
        <v>910</v>
      </c>
      <c r="I502" s="51" t="s">
        <v>945</v>
      </c>
      <c r="J502" s="173">
        <v>11</v>
      </c>
      <c r="K502" s="51" t="s">
        <v>2385</v>
      </c>
      <c r="L502" s="51" t="s">
        <v>2385</v>
      </c>
      <c r="M502" s="51" t="s">
        <v>2385</v>
      </c>
      <c r="N502" s="51" t="s">
        <v>2385</v>
      </c>
      <c r="O502" s="51" t="s">
        <v>57</v>
      </c>
      <c r="P502" s="51" t="s">
        <v>57</v>
      </c>
      <c r="Q502" s="51" t="s">
        <v>57</v>
      </c>
      <c r="R502" s="51" t="s">
        <v>57</v>
      </c>
      <c r="S502" s="51" t="s">
        <v>2385</v>
      </c>
      <c r="T502" s="51" t="s">
        <v>57</v>
      </c>
      <c r="U502" s="51" t="s">
        <v>2385</v>
      </c>
      <c r="V502" s="51" t="s">
        <v>57</v>
      </c>
      <c r="W502" s="51" t="s">
        <v>2385</v>
      </c>
      <c r="X502" s="51" t="s">
        <v>57</v>
      </c>
      <c r="Y502" s="51" t="s">
        <v>2385</v>
      </c>
      <c r="Z502" s="51" t="s">
        <v>57</v>
      </c>
      <c r="AA502" s="51" t="s">
        <v>57</v>
      </c>
      <c r="AB502" s="51" t="s">
        <v>2385</v>
      </c>
      <c r="AC502" s="51" t="s">
        <v>57</v>
      </c>
      <c r="AD502" s="51" t="s">
        <v>2385</v>
      </c>
      <c r="AE502" s="51" t="s">
        <v>57</v>
      </c>
      <c r="AF502" s="51"/>
      <c r="AG502" s="51" t="s">
        <v>57</v>
      </c>
      <c r="AH502" s="51" t="s">
        <v>57</v>
      </c>
      <c r="AI502" s="51" t="s">
        <v>2385</v>
      </c>
      <c r="AJ502" s="51" t="s">
        <v>2385</v>
      </c>
      <c r="AK502" s="51" t="s">
        <v>2385</v>
      </c>
      <c r="AL502" s="51" t="s">
        <v>57</v>
      </c>
      <c r="AM502" s="51" t="s">
        <v>57</v>
      </c>
      <c r="AN502" s="51" t="s">
        <v>57</v>
      </c>
      <c r="AO502" s="51" t="s">
        <v>57</v>
      </c>
      <c r="AP502" s="16" t="s">
        <v>898</v>
      </c>
      <c r="AQ502" s="51" t="s">
        <v>57</v>
      </c>
      <c r="AR502" s="51" t="s">
        <v>57</v>
      </c>
      <c r="AS502" s="51" t="s">
        <v>57</v>
      </c>
      <c r="AT502" s="51" t="s">
        <v>57</v>
      </c>
      <c r="AU502" s="173"/>
      <c r="AV502" s="51"/>
      <c r="AW502" s="51"/>
      <c r="AX502" s="51"/>
    </row>
    <row r="503" spans="1:50">
      <c r="A503" s="131">
        <v>502</v>
      </c>
      <c r="B503" s="51" t="s">
        <v>577</v>
      </c>
      <c r="C503" s="51" t="s">
        <v>2807</v>
      </c>
      <c r="D503" s="51">
        <v>2023</v>
      </c>
      <c r="E503" s="51" t="s">
        <v>824</v>
      </c>
      <c r="F503" s="51" t="s">
        <v>88</v>
      </c>
      <c r="G503" s="4" t="s">
        <v>911</v>
      </c>
      <c r="H503" s="51" t="s">
        <v>912</v>
      </c>
      <c r="I503" s="51" t="s">
        <v>975</v>
      </c>
      <c r="J503" s="173">
        <v>11</v>
      </c>
      <c r="K503" s="51" t="s">
        <v>2385</v>
      </c>
      <c r="L503" s="51" t="s">
        <v>2385</v>
      </c>
      <c r="M503" s="51" t="s">
        <v>2385</v>
      </c>
      <c r="N503" s="51" t="s">
        <v>2385</v>
      </c>
      <c r="O503" s="51" t="s">
        <v>57</v>
      </c>
      <c r="P503" s="51" t="s">
        <v>57</v>
      </c>
      <c r="Q503" s="51" t="s">
        <v>57</v>
      </c>
      <c r="R503" s="51" t="s">
        <v>57</v>
      </c>
      <c r="S503" s="51" t="s">
        <v>2385</v>
      </c>
      <c r="T503" s="51" t="s">
        <v>57</v>
      </c>
      <c r="U503" s="51" t="s">
        <v>2385</v>
      </c>
      <c r="V503" s="51" t="s">
        <v>57</v>
      </c>
      <c r="W503" s="51" t="s">
        <v>2385</v>
      </c>
      <c r="X503" s="51" t="s">
        <v>57</v>
      </c>
      <c r="Y503" s="51" t="s">
        <v>2385</v>
      </c>
      <c r="Z503" s="51" t="s">
        <v>57</v>
      </c>
      <c r="AA503" s="51" t="s">
        <v>57</v>
      </c>
      <c r="AB503" s="51" t="s">
        <v>2385</v>
      </c>
      <c r="AC503" s="51" t="s">
        <v>57</v>
      </c>
      <c r="AD503" s="51" t="s">
        <v>2385</v>
      </c>
      <c r="AE503" s="51" t="s">
        <v>57</v>
      </c>
      <c r="AF503" s="51"/>
      <c r="AG503" s="51" t="s">
        <v>57</v>
      </c>
      <c r="AH503" s="51" t="s">
        <v>57</v>
      </c>
      <c r="AI503" s="51" t="s">
        <v>2385</v>
      </c>
      <c r="AJ503" s="51" t="s">
        <v>2385</v>
      </c>
      <c r="AK503" s="51" t="s">
        <v>2385</v>
      </c>
      <c r="AL503" s="51" t="s">
        <v>57</v>
      </c>
      <c r="AM503" s="160" t="s">
        <v>57</v>
      </c>
      <c r="AN503" s="160" t="s">
        <v>57</v>
      </c>
      <c r="AO503" s="160" t="s">
        <v>57</v>
      </c>
      <c r="AP503" s="177" t="s">
        <v>832</v>
      </c>
      <c r="AQ503" s="51" t="s">
        <v>57</v>
      </c>
      <c r="AR503" s="51" t="s">
        <v>57</v>
      </c>
      <c r="AS503" s="51" t="s">
        <v>57</v>
      </c>
      <c r="AT503" s="51" t="s">
        <v>57</v>
      </c>
      <c r="AU503" s="173"/>
      <c r="AV503" s="51"/>
      <c r="AW503" s="51"/>
      <c r="AX503" s="51"/>
    </row>
    <row r="504" spans="1:50">
      <c r="A504" s="131">
        <v>503</v>
      </c>
      <c r="B504" s="51" t="s">
        <v>577</v>
      </c>
      <c r="C504" s="51" t="s">
        <v>2807</v>
      </c>
      <c r="D504" s="51">
        <v>2023</v>
      </c>
      <c r="E504" s="51" t="s">
        <v>824</v>
      </c>
      <c r="F504" s="51" t="s">
        <v>913</v>
      </c>
      <c r="G504" s="4" t="s">
        <v>914</v>
      </c>
      <c r="H504" s="51" t="s">
        <v>915</v>
      </c>
      <c r="I504" s="51" t="s">
        <v>4421</v>
      </c>
      <c r="J504" s="173">
        <v>11</v>
      </c>
      <c r="K504" s="51" t="s">
        <v>2385</v>
      </c>
      <c r="L504" s="51" t="s">
        <v>2385</v>
      </c>
      <c r="M504" s="51" t="s">
        <v>2385</v>
      </c>
      <c r="N504" s="51" t="s">
        <v>2385</v>
      </c>
      <c r="O504" s="51" t="s">
        <v>57</v>
      </c>
      <c r="P504" s="51" t="s">
        <v>57</v>
      </c>
      <c r="Q504" s="51" t="s">
        <v>57</v>
      </c>
      <c r="R504" s="51" t="s">
        <v>57</v>
      </c>
      <c r="S504" s="51" t="s">
        <v>2385</v>
      </c>
      <c r="T504" s="51" t="s">
        <v>57</v>
      </c>
      <c r="U504" s="51" t="s">
        <v>2385</v>
      </c>
      <c r="V504" s="51" t="s">
        <v>57</v>
      </c>
      <c r="W504" s="51" t="s">
        <v>2385</v>
      </c>
      <c r="X504" s="51" t="s">
        <v>57</v>
      </c>
      <c r="Y504" s="51" t="s">
        <v>2385</v>
      </c>
      <c r="Z504" s="51" t="s">
        <v>57</v>
      </c>
      <c r="AA504" s="51" t="s">
        <v>57</v>
      </c>
      <c r="AB504" s="51" t="s">
        <v>2385</v>
      </c>
      <c r="AC504" s="51" t="s">
        <v>57</v>
      </c>
      <c r="AD504" s="51" t="s">
        <v>2385</v>
      </c>
      <c r="AE504" s="51" t="s">
        <v>57</v>
      </c>
      <c r="AF504" s="51"/>
      <c r="AG504" s="51" t="s">
        <v>57</v>
      </c>
      <c r="AH504" s="51" t="s">
        <v>57</v>
      </c>
      <c r="AI504" s="51" t="s">
        <v>2385</v>
      </c>
      <c r="AJ504" s="51" t="s">
        <v>2385</v>
      </c>
      <c r="AK504" s="51" t="s">
        <v>2385</v>
      </c>
      <c r="AL504" s="51" t="s">
        <v>57</v>
      </c>
      <c r="AM504" s="160" t="s">
        <v>57</v>
      </c>
      <c r="AN504" s="160" t="s">
        <v>57</v>
      </c>
      <c r="AO504" s="160" t="s">
        <v>57</v>
      </c>
      <c r="AP504" s="177" t="s">
        <v>832</v>
      </c>
      <c r="AQ504" s="51" t="s">
        <v>57</v>
      </c>
      <c r="AR504" s="51" t="s">
        <v>57</v>
      </c>
      <c r="AS504" s="51" t="s">
        <v>57</v>
      </c>
      <c r="AT504" s="51" t="s">
        <v>57</v>
      </c>
      <c r="AU504" s="173"/>
      <c r="AV504" s="51"/>
      <c r="AW504" s="51"/>
      <c r="AX504" s="51"/>
    </row>
    <row r="505" spans="1:50">
      <c r="A505" s="131">
        <v>504</v>
      </c>
      <c r="B505" s="51" t="s">
        <v>577</v>
      </c>
      <c r="C505" s="51" t="s">
        <v>2807</v>
      </c>
      <c r="D505" s="51">
        <v>2023</v>
      </c>
      <c r="E505" s="51" t="s">
        <v>824</v>
      </c>
      <c r="F505" s="51" t="s">
        <v>594</v>
      </c>
      <c r="G505" s="4" t="s">
        <v>916</v>
      </c>
      <c r="H505" s="51" t="s">
        <v>917</v>
      </c>
      <c r="I505" s="51" t="s">
        <v>4421</v>
      </c>
      <c r="J505" s="173">
        <v>11</v>
      </c>
      <c r="K505" s="51" t="s">
        <v>2385</v>
      </c>
      <c r="L505" s="51" t="s">
        <v>2385</v>
      </c>
      <c r="M505" s="51" t="s">
        <v>2385</v>
      </c>
      <c r="N505" s="51" t="s">
        <v>2385</v>
      </c>
      <c r="O505" s="51" t="s">
        <v>57</v>
      </c>
      <c r="P505" s="51" t="s">
        <v>57</v>
      </c>
      <c r="Q505" s="51" t="s">
        <v>57</v>
      </c>
      <c r="R505" s="51" t="s">
        <v>57</v>
      </c>
      <c r="S505" s="51" t="s">
        <v>2385</v>
      </c>
      <c r="T505" s="51" t="s">
        <v>57</v>
      </c>
      <c r="U505" s="51" t="s">
        <v>2385</v>
      </c>
      <c r="V505" s="51" t="s">
        <v>57</v>
      </c>
      <c r="W505" s="51" t="s">
        <v>2385</v>
      </c>
      <c r="X505" s="51" t="s">
        <v>57</v>
      </c>
      <c r="Y505" s="51" t="s">
        <v>2385</v>
      </c>
      <c r="Z505" s="51" t="s">
        <v>57</v>
      </c>
      <c r="AA505" s="51" t="s">
        <v>57</v>
      </c>
      <c r="AB505" s="51" t="s">
        <v>2385</v>
      </c>
      <c r="AC505" s="51" t="s">
        <v>57</v>
      </c>
      <c r="AD505" s="51" t="s">
        <v>2385</v>
      </c>
      <c r="AE505" s="51" t="s">
        <v>57</v>
      </c>
      <c r="AF505" s="51"/>
      <c r="AG505" s="51" t="s">
        <v>57</v>
      </c>
      <c r="AH505" s="51" t="s">
        <v>57</v>
      </c>
      <c r="AI505" s="51" t="s">
        <v>2385</v>
      </c>
      <c r="AJ505" s="51" t="s">
        <v>2385</v>
      </c>
      <c r="AK505" s="51" t="s">
        <v>2385</v>
      </c>
      <c r="AL505" s="51" t="s">
        <v>57</v>
      </c>
      <c r="AM505" s="160" t="s">
        <v>57</v>
      </c>
      <c r="AN505" s="160" t="s">
        <v>57</v>
      </c>
      <c r="AO505" s="160" t="s">
        <v>57</v>
      </c>
      <c r="AP505" s="177" t="s">
        <v>832</v>
      </c>
      <c r="AQ505" s="51" t="s">
        <v>57</v>
      </c>
      <c r="AR505" s="51" t="s">
        <v>57</v>
      </c>
      <c r="AS505" s="51" t="s">
        <v>57</v>
      </c>
      <c r="AT505" s="51" t="s">
        <v>57</v>
      </c>
      <c r="AU505" s="173"/>
      <c r="AV505" s="51"/>
      <c r="AW505" s="51"/>
      <c r="AX505" s="51"/>
    </row>
    <row r="506" spans="1:50">
      <c r="A506" s="131">
        <v>505</v>
      </c>
      <c r="B506" s="51" t="s">
        <v>299</v>
      </c>
      <c r="C506" s="51" t="s">
        <v>300</v>
      </c>
      <c r="D506" s="51">
        <v>2023</v>
      </c>
      <c r="E506" s="51" t="s">
        <v>301</v>
      </c>
      <c r="F506" s="51" t="s">
        <v>302</v>
      </c>
      <c r="G506" s="3" t="s">
        <v>303</v>
      </c>
      <c r="H506" s="51" t="s">
        <v>304</v>
      </c>
      <c r="I506" s="51" t="s">
        <v>935</v>
      </c>
      <c r="J506" s="51">
        <v>6</v>
      </c>
      <c r="K506" s="51" t="s">
        <v>62</v>
      </c>
      <c r="L506" s="51" t="s">
        <v>62</v>
      </c>
      <c r="M506" s="51" t="s">
        <v>62</v>
      </c>
      <c r="N506" s="51" t="s">
        <v>62</v>
      </c>
      <c r="O506" s="51" t="s">
        <v>57</v>
      </c>
      <c r="P506" s="51" t="s">
        <v>57</v>
      </c>
      <c r="Q506" s="51" t="s">
        <v>57</v>
      </c>
      <c r="R506" s="51" t="s">
        <v>57</v>
      </c>
      <c r="S506" s="51" t="s">
        <v>62</v>
      </c>
      <c r="T506" s="51" t="s">
        <v>57</v>
      </c>
      <c r="U506" s="51" t="s">
        <v>62</v>
      </c>
      <c r="V506" s="51" t="s">
        <v>57</v>
      </c>
      <c r="W506" s="51" t="s">
        <v>62</v>
      </c>
      <c r="X506" s="51" t="s">
        <v>57</v>
      </c>
      <c r="Y506" s="51" t="s">
        <v>2385</v>
      </c>
      <c r="Z506" s="3" t="s">
        <v>305</v>
      </c>
      <c r="AA506" s="51" t="s">
        <v>62</v>
      </c>
      <c r="AB506" s="51" t="s">
        <v>62</v>
      </c>
      <c r="AC506" s="51" t="s">
        <v>57</v>
      </c>
      <c r="AD506" s="51" t="s">
        <v>2385</v>
      </c>
      <c r="AE506" s="51" t="s">
        <v>57</v>
      </c>
      <c r="AF506" s="51"/>
      <c r="AG506" s="51" t="s">
        <v>56</v>
      </c>
      <c r="AH506" s="51">
        <v>18</v>
      </c>
      <c r="AI506" s="51" t="s">
        <v>62</v>
      </c>
      <c r="AJ506" s="51" t="s">
        <v>2385</v>
      </c>
      <c r="AK506" s="51" t="s">
        <v>62</v>
      </c>
      <c r="AL506" s="51" t="s">
        <v>57</v>
      </c>
      <c r="AM506" s="51" t="s">
        <v>57</v>
      </c>
      <c r="AN506" s="51" t="s">
        <v>57</v>
      </c>
      <c r="AO506" s="51" t="s">
        <v>306</v>
      </c>
      <c r="AP506" s="51" t="s">
        <v>307</v>
      </c>
      <c r="AQ506" s="51">
        <v>651</v>
      </c>
      <c r="AR506" s="51" t="s">
        <v>57</v>
      </c>
      <c r="AS506" s="51" t="s">
        <v>62</v>
      </c>
      <c r="AT506" s="51" t="s">
        <v>62</v>
      </c>
      <c r="AU506" s="131" t="s">
        <v>62</v>
      </c>
      <c r="AV506" s="51"/>
      <c r="AW506" s="51"/>
      <c r="AX506" s="51"/>
    </row>
    <row r="507" spans="1:50">
      <c r="A507" s="131">
        <v>506</v>
      </c>
      <c r="B507" s="51" t="s">
        <v>299</v>
      </c>
      <c r="C507" s="51" t="s">
        <v>300</v>
      </c>
      <c r="D507" s="51">
        <v>2023</v>
      </c>
      <c r="E507" s="51" t="s">
        <v>301</v>
      </c>
      <c r="F507" s="51" t="s">
        <v>309</v>
      </c>
      <c r="G507" s="3" t="s">
        <v>310</v>
      </c>
      <c r="H507" s="51" t="s">
        <v>311</v>
      </c>
      <c r="I507" s="51" t="s">
        <v>945</v>
      </c>
      <c r="J507" s="51">
        <v>25</v>
      </c>
      <c r="K507" s="51" t="s">
        <v>2385</v>
      </c>
      <c r="L507" s="51" t="s">
        <v>2385</v>
      </c>
      <c r="M507" s="51" t="s">
        <v>2385</v>
      </c>
      <c r="N507" s="51" t="s">
        <v>2385</v>
      </c>
      <c r="O507" s="51" t="s">
        <v>57</v>
      </c>
      <c r="P507" s="51" t="s">
        <v>57</v>
      </c>
      <c r="Q507" s="51" t="s">
        <v>57</v>
      </c>
      <c r="R507" s="51" t="s">
        <v>57</v>
      </c>
      <c r="S507" s="51" t="s">
        <v>2385</v>
      </c>
      <c r="T507" s="51" t="s">
        <v>57</v>
      </c>
      <c r="U507" s="51" t="s">
        <v>2385</v>
      </c>
      <c r="V507" s="51" t="s">
        <v>57</v>
      </c>
      <c r="W507" s="51" t="s">
        <v>2385</v>
      </c>
      <c r="X507" s="51" t="s">
        <v>57</v>
      </c>
      <c r="Y507" s="51" t="s">
        <v>2385</v>
      </c>
      <c r="Z507" s="51" t="s">
        <v>57</v>
      </c>
      <c r="AA507" s="51" t="s">
        <v>57</v>
      </c>
      <c r="AB507" s="51" t="s">
        <v>2385</v>
      </c>
      <c r="AC507" s="51" t="s">
        <v>57</v>
      </c>
      <c r="AD507" s="51" t="s">
        <v>2385</v>
      </c>
      <c r="AE507" s="51" t="s">
        <v>57</v>
      </c>
      <c r="AF507" s="51"/>
      <c r="AG507" s="51" t="s">
        <v>57</v>
      </c>
      <c r="AH507" s="51" t="s">
        <v>57</v>
      </c>
      <c r="AI507" s="51" t="s">
        <v>2385</v>
      </c>
      <c r="AJ507" s="51" t="s">
        <v>2385</v>
      </c>
      <c r="AK507" s="51" t="s">
        <v>2385</v>
      </c>
      <c r="AL507" s="51" t="s">
        <v>57</v>
      </c>
      <c r="AM507" s="51" t="s">
        <v>57</v>
      </c>
      <c r="AN507" s="51" t="s">
        <v>57</v>
      </c>
      <c r="AO507" s="51" t="s">
        <v>57</v>
      </c>
      <c r="AP507" s="51" t="s">
        <v>57</v>
      </c>
      <c r="AQ507" s="51" t="s">
        <v>57</v>
      </c>
      <c r="AR507" s="51" t="s">
        <v>57</v>
      </c>
      <c r="AS507" s="51" t="s">
        <v>57</v>
      </c>
      <c r="AT507" s="51" t="s">
        <v>57</v>
      </c>
      <c r="AU507" s="51"/>
      <c r="AV507" s="51"/>
      <c r="AW507" s="51"/>
      <c r="AX507" s="51"/>
    </row>
    <row r="508" spans="1:50">
      <c r="A508" s="131">
        <v>507</v>
      </c>
      <c r="B508" s="51" t="s">
        <v>299</v>
      </c>
      <c r="C508" s="51" t="s">
        <v>300</v>
      </c>
      <c r="D508" s="51">
        <v>2023</v>
      </c>
      <c r="E508" s="51" t="s">
        <v>301</v>
      </c>
      <c r="F508" s="51" t="s">
        <v>313</v>
      </c>
      <c r="G508" s="3" t="s">
        <v>314</v>
      </c>
      <c r="H508" s="51" t="s">
        <v>315</v>
      </c>
      <c r="I508" s="51" t="s">
        <v>929</v>
      </c>
      <c r="J508" s="51">
        <v>17</v>
      </c>
      <c r="K508" s="51" t="s">
        <v>56</v>
      </c>
      <c r="L508" s="51" t="s">
        <v>56</v>
      </c>
      <c r="M508" s="51" t="s">
        <v>2385</v>
      </c>
      <c r="N508" s="51" t="s">
        <v>2385</v>
      </c>
      <c r="O508" s="51" t="s">
        <v>57</v>
      </c>
      <c r="P508" s="51" t="s">
        <v>57</v>
      </c>
      <c r="Q508" s="51" t="s">
        <v>57</v>
      </c>
      <c r="R508" s="51" t="s">
        <v>57</v>
      </c>
      <c r="S508" s="51" t="s">
        <v>2385</v>
      </c>
      <c r="T508" s="51" t="s">
        <v>57</v>
      </c>
      <c r="U508" s="51" t="s">
        <v>2385</v>
      </c>
      <c r="V508" s="51" t="s">
        <v>57</v>
      </c>
      <c r="W508" s="51" t="s">
        <v>2385</v>
      </c>
      <c r="X508" s="51" t="s">
        <v>57</v>
      </c>
      <c r="Y508" s="51" t="s">
        <v>2385</v>
      </c>
      <c r="Z508" s="51" t="s">
        <v>57</v>
      </c>
      <c r="AA508" s="51" t="s">
        <v>57</v>
      </c>
      <c r="AB508" s="51" t="s">
        <v>2385</v>
      </c>
      <c r="AC508" s="51" t="s">
        <v>57</v>
      </c>
      <c r="AD508" s="51" t="s">
        <v>2385</v>
      </c>
      <c r="AE508" s="51" t="s">
        <v>57</v>
      </c>
      <c r="AF508" s="51"/>
      <c r="AG508" s="51" t="s">
        <v>57</v>
      </c>
      <c r="AH508" s="51" t="s">
        <v>57</v>
      </c>
      <c r="AI508" s="51" t="s">
        <v>2385</v>
      </c>
      <c r="AJ508" s="51" t="s">
        <v>2385</v>
      </c>
      <c r="AK508" s="51" t="s">
        <v>2385</v>
      </c>
      <c r="AL508" s="51" t="s">
        <v>57</v>
      </c>
      <c r="AM508" s="160" t="s">
        <v>57</v>
      </c>
      <c r="AN508" s="160" t="s">
        <v>57</v>
      </c>
      <c r="AO508" s="160" t="s">
        <v>316</v>
      </c>
      <c r="AP508" s="160" t="s">
        <v>307</v>
      </c>
      <c r="AQ508" s="51">
        <v>712</v>
      </c>
      <c r="AR508" s="51" t="s">
        <v>57</v>
      </c>
      <c r="AS508" s="51" t="s">
        <v>57</v>
      </c>
      <c r="AT508" s="51" t="s">
        <v>57</v>
      </c>
      <c r="AU508" s="51"/>
      <c r="AV508" s="51"/>
      <c r="AW508" s="51"/>
      <c r="AX508" s="51"/>
    </row>
    <row r="509" spans="1:50">
      <c r="A509" s="131">
        <v>508</v>
      </c>
      <c r="B509" s="51" t="s">
        <v>299</v>
      </c>
      <c r="C509" s="51" t="s">
        <v>300</v>
      </c>
      <c r="D509" s="51">
        <v>2023</v>
      </c>
      <c r="E509" s="51" t="s">
        <v>301</v>
      </c>
      <c r="F509" s="51" t="s">
        <v>317</v>
      </c>
      <c r="G509" s="3" t="s">
        <v>318</v>
      </c>
      <c r="H509" s="51" t="s">
        <v>319</v>
      </c>
      <c r="I509" s="51" t="s">
        <v>935</v>
      </c>
      <c r="J509" s="51">
        <v>14</v>
      </c>
      <c r="K509" s="51" t="s">
        <v>62</v>
      </c>
      <c r="L509" s="51" t="s">
        <v>62</v>
      </c>
      <c r="M509" s="51" t="s">
        <v>62</v>
      </c>
      <c r="N509" s="51" t="s">
        <v>62</v>
      </c>
      <c r="O509" s="51" t="s">
        <v>57</v>
      </c>
      <c r="P509" s="51" t="s">
        <v>57</v>
      </c>
      <c r="Q509" s="51" t="s">
        <v>57</v>
      </c>
      <c r="R509" s="51" t="s">
        <v>57</v>
      </c>
      <c r="S509" s="51" t="s">
        <v>56</v>
      </c>
      <c r="T509" s="51" t="s">
        <v>320</v>
      </c>
      <c r="U509" s="51" t="s">
        <v>62</v>
      </c>
      <c r="V509" s="51" t="s">
        <v>57</v>
      </c>
      <c r="W509" s="51" t="s">
        <v>62</v>
      </c>
      <c r="X509" s="51" t="s">
        <v>57</v>
      </c>
      <c r="Y509" s="51" t="s">
        <v>2385</v>
      </c>
      <c r="Z509" s="3" t="s">
        <v>321</v>
      </c>
      <c r="AA509" s="51" t="s">
        <v>56</v>
      </c>
      <c r="AB509" s="51" t="s">
        <v>56</v>
      </c>
      <c r="AC509" s="51" t="s">
        <v>56</v>
      </c>
      <c r="AD509" s="51" t="s">
        <v>984</v>
      </c>
      <c r="AE509" s="51" t="s">
        <v>57</v>
      </c>
      <c r="AF509" s="51"/>
      <c r="AG509" s="51" t="s">
        <v>56</v>
      </c>
      <c r="AH509" s="51">
        <v>2203</v>
      </c>
      <c r="AI509" s="51" t="s">
        <v>62</v>
      </c>
      <c r="AJ509" s="51" t="s">
        <v>2385</v>
      </c>
      <c r="AK509" s="51" t="s">
        <v>62</v>
      </c>
      <c r="AL509" s="51" t="s">
        <v>57</v>
      </c>
      <c r="AM509" s="160" t="s">
        <v>57</v>
      </c>
      <c r="AN509" s="160" t="s">
        <v>57</v>
      </c>
      <c r="AO509" s="160" t="s">
        <v>322</v>
      </c>
      <c r="AP509" s="160" t="s">
        <v>307</v>
      </c>
      <c r="AQ509" s="51">
        <v>694</v>
      </c>
      <c r="AR509" s="51" t="s">
        <v>57</v>
      </c>
      <c r="AS509" s="51">
        <v>1119</v>
      </c>
      <c r="AT509" s="51">
        <v>1084</v>
      </c>
      <c r="AU509" s="131" t="str">
        <f>IF(AB509="Yes", "No", "")</f>
        <v>No</v>
      </c>
      <c r="AV509" s="51"/>
      <c r="AW509" s="51"/>
      <c r="AX509" s="51"/>
    </row>
    <row r="510" spans="1:50">
      <c r="A510" s="131">
        <v>509</v>
      </c>
      <c r="B510" s="51" t="s">
        <v>299</v>
      </c>
      <c r="C510" s="51" t="s">
        <v>300</v>
      </c>
      <c r="D510" s="51">
        <v>2023</v>
      </c>
      <c r="E510" s="51" t="s">
        <v>301</v>
      </c>
      <c r="F510" s="51" t="s">
        <v>323</v>
      </c>
      <c r="G510" s="51" t="s">
        <v>324</v>
      </c>
      <c r="H510" s="51" t="s">
        <v>325</v>
      </c>
      <c r="I510" s="51" t="s">
        <v>945</v>
      </c>
      <c r="J510" s="51">
        <v>25</v>
      </c>
      <c r="K510" s="51" t="s">
        <v>2385</v>
      </c>
      <c r="L510" s="51" t="s">
        <v>2385</v>
      </c>
      <c r="M510" s="51" t="s">
        <v>2385</v>
      </c>
      <c r="N510" s="51" t="s">
        <v>2385</v>
      </c>
      <c r="O510" s="51" t="s">
        <v>57</v>
      </c>
      <c r="P510" s="51" t="s">
        <v>57</v>
      </c>
      <c r="Q510" s="51" t="s">
        <v>57</v>
      </c>
      <c r="R510" s="51" t="s">
        <v>57</v>
      </c>
      <c r="S510" s="51" t="s">
        <v>2385</v>
      </c>
      <c r="T510" s="51" t="s">
        <v>57</v>
      </c>
      <c r="U510" s="51" t="s">
        <v>2385</v>
      </c>
      <c r="V510" s="51" t="s">
        <v>57</v>
      </c>
      <c r="W510" s="51" t="s">
        <v>2385</v>
      </c>
      <c r="X510" s="51" t="s">
        <v>57</v>
      </c>
      <c r="Y510" s="51" t="s">
        <v>2385</v>
      </c>
      <c r="Z510" s="51" t="s">
        <v>57</v>
      </c>
      <c r="AA510" s="51" t="s">
        <v>57</v>
      </c>
      <c r="AB510" s="51" t="s">
        <v>2385</v>
      </c>
      <c r="AC510" s="51" t="s">
        <v>57</v>
      </c>
      <c r="AD510" s="51" t="s">
        <v>2385</v>
      </c>
      <c r="AE510" s="51" t="s">
        <v>57</v>
      </c>
      <c r="AF510" s="51"/>
      <c r="AG510" s="51" t="s">
        <v>57</v>
      </c>
      <c r="AH510" s="51" t="s">
        <v>57</v>
      </c>
      <c r="AI510" s="51" t="s">
        <v>2385</v>
      </c>
      <c r="AJ510" s="51" t="s">
        <v>2385</v>
      </c>
      <c r="AK510" s="51" t="s">
        <v>2385</v>
      </c>
      <c r="AL510" s="51" t="s">
        <v>57</v>
      </c>
      <c r="AM510" s="51" t="s">
        <v>57</v>
      </c>
      <c r="AN510" s="51" t="s">
        <v>57</v>
      </c>
      <c r="AO510" s="51" t="s">
        <v>57</v>
      </c>
      <c r="AP510" s="51" t="s">
        <v>57</v>
      </c>
      <c r="AQ510" s="51" t="s">
        <v>57</v>
      </c>
      <c r="AR510" s="51" t="s">
        <v>57</v>
      </c>
      <c r="AS510" s="51" t="s">
        <v>57</v>
      </c>
      <c r="AT510" s="51" t="s">
        <v>57</v>
      </c>
      <c r="AU510" s="51"/>
    </row>
    <row r="511" spans="1:50">
      <c r="A511" s="131">
        <v>510</v>
      </c>
      <c r="B511" s="51" t="s">
        <v>299</v>
      </c>
      <c r="C511" s="51" t="s">
        <v>300</v>
      </c>
      <c r="D511" s="51">
        <v>2023</v>
      </c>
      <c r="E511" s="51" t="s">
        <v>301</v>
      </c>
      <c r="F511" s="51" t="s">
        <v>326</v>
      </c>
      <c r="G511" s="51" t="s">
        <v>327</v>
      </c>
      <c r="H511" s="51" t="s">
        <v>328</v>
      </c>
      <c r="I511" s="51" t="s">
        <v>929</v>
      </c>
      <c r="J511" s="51">
        <v>4</v>
      </c>
      <c r="K511" s="51" t="s">
        <v>56</v>
      </c>
      <c r="L511" s="51" t="s">
        <v>56</v>
      </c>
      <c r="M511" s="51" t="s">
        <v>2385</v>
      </c>
      <c r="N511" s="51" t="s">
        <v>2385</v>
      </c>
      <c r="O511" s="51" t="s">
        <v>57</v>
      </c>
      <c r="P511" s="51" t="s">
        <v>57</v>
      </c>
      <c r="Q511" s="51" t="s">
        <v>57</v>
      </c>
      <c r="R511" s="51" t="s">
        <v>57</v>
      </c>
      <c r="S511" s="51" t="s">
        <v>2385</v>
      </c>
      <c r="T511" s="51" t="s">
        <v>57</v>
      </c>
      <c r="U511" s="51" t="s">
        <v>2385</v>
      </c>
      <c r="V511" s="51" t="s">
        <v>57</v>
      </c>
      <c r="W511" s="51" t="s">
        <v>2385</v>
      </c>
      <c r="X511" s="51" t="s">
        <v>57</v>
      </c>
      <c r="Y511" s="51" t="s">
        <v>2385</v>
      </c>
      <c r="Z511" s="51" t="s">
        <v>57</v>
      </c>
      <c r="AA511" s="51" t="s">
        <v>57</v>
      </c>
      <c r="AB511" s="51" t="s">
        <v>2385</v>
      </c>
      <c r="AC511" s="51" t="s">
        <v>57</v>
      </c>
      <c r="AD511" s="51" t="s">
        <v>2385</v>
      </c>
      <c r="AE511" s="51" t="s">
        <v>57</v>
      </c>
      <c r="AF511" s="51"/>
      <c r="AG511" s="51" t="s">
        <v>57</v>
      </c>
      <c r="AH511" s="51" t="s">
        <v>57</v>
      </c>
      <c r="AI511" s="51" t="s">
        <v>2385</v>
      </c>
      <c r="AJ511" s="51" t="s">
        <v>2385</v>
      </c>
      <c r="AK511" s="51" t="s">
        <v>2385</v>
      </c>
      <c r="AL511" s="51" t="s">
        <v>57</v>
      </c>
      <c r="AM511" s="160" t="s">
        <v>57</v>
      </c>
      <c r="AN511" s="160" t="s">
        <v>57</v>
      </c>
      <c r="AO511" s="160" t="s">
        <v>329</v>
      </c>
      <c r="AP511" s="160" t="s">
        <v>307</v>
      </c>
      <c r="AQ511" s="51">
        <v>713</v>
      </c>
      <c r="AR511" s="51" t="s">
        <v>57</v>
      </c>
      <c r="AS511" s="51" t="s">
        <v>57</v>
      </c>
      <c r="AT511" s="51" t="s">
        <v>57</v>
      </c>
      <c r="AU511" s="51"/>
    </row>
    <row r="512" spans="1:50">
      <c r="A512" s="131">
        <v>511</v>
      </c>
      <c r="B512" s="51" t="s">
        <v>299</v>
      </c>
      <c r="C512" s="51" t="s">
        <v>300</v>
      </c>
      <c r="D512" s="51">
        <v>2023</v>
      </c>
      <c r="E512" s="51" t="s">
        <v>301</v>
      </c>
      <c r="F512" s="51" t="s">
        <v>330</v>
      </c>
      <c r="G512" s="51" t="s">
        <v>331</v>
      </c>
      <c r="H512" s="51" t="s">
        <v>332</v>
      </c>
      <c r="I512" s="51" t="s">
        <v>935</v>
      </c>
      <c r="J512" s="51">
        <v>6</v>
      </c>
      <c r="K512" s="51" t="s">
        <v>62</v>
      </c>
      <c r="L512" s="51" t="s">
        <v>62</v>
      </c>
      <c r="M512" s="51" t="s">
        <v>62</v>
      </c>
      <c r="N512" s="51" t="s">
        <v>62</v>
      </c>
      <c r="O512" s="51" t="s">
        <v>57</v>
      </c>
      <c r="P512" s="51" t="s">
        <v>57</v>
      </c>
      <c r="Q512" s="51" t="s">
        <v>57</v>
      </c>
      <c r="R512" s="51" t="s">
        <v>57</v>
      </c>
      <c r="S512" s="51" t="s">
        <v>62</v>
      </c>
      <c r="T512" s="51" t="s">
        <v>57</v>
      </c>
      <c r="U512" s="51" t="s">
        <v>62</v>
      </c>
      <c r="V512" s="51" t="s">
        <v>57</v>
      </c>
      <c r="W512" s="51" t="s">
        <v>62</v>
      </c>
      <c r="X512" s="51" t="s">
        <v>57</v>
      </c>
      <c r="Y512" s="51" t="s">
        <v>2385</v>
      </c>
      <c r="Z512" s="51" t="s">
        <v>333</v>
      </c>
      <c r="AA512" s="51" t="s">
        <v>62</v>
      </c>
      <c r="AB512" s="51" t="s">
        <v>62</v>
      </c>
      <c r="AC512" s="51" t="s">
        <v>57</v>
      </c>
      <c r="AD512" s="51" t="s">
        <v>2385</v>
      </c>
      <c r="AE512" s="51" t="s">
        <v>57</v>
      </c>
      <c r="AF512" s="51"/>
      <c r="AG512" s="51" t="s">
        <v>56</v>
      </c>
      <c r="AH512" s="51">
        <v>117</v>
      </c>
      <c r="AI512" s="51" t="s">
        <v>62</v>
      </c>
      <c r="AJ512" s="51" t="s">
        <v>2385</v>
      </c>
      <c r="AK512" s="51" t="s">
        <v>62</v>
      </c>
      <c r="AL512" s="51" t="s">
        <v>57</v>
      </c>
      <c r="AM512" s="51" t="s">
        <v>57</v>
      </c>
      <c r="AN512" s="51" t="s">
        <v>57</v>
      </c>
      <c r="AO512" s="51" t="s">
        <v>334</v>
      </c>
      <c r="AP512" s="51" t="s">
        <v>307</v>
      </c>
      <c r="AQ512" s="51">
        <v>828</v>
      </c>
      <c r="AR512" s="51" t="s">
        <v>57</v>
      </c>
      <c r="AS512" s="51" t="s">
        <v>62</v>
      </c>
      <c r="AT512" s="51" t="s">
        <v>62</v>
      </c>
      <c r="AU512" s="131" t="s">
        <v>56</v>
      </c>
    </row>
    <row r="513" spans="1:47">
      <c r="A513" s="131">
        <v>512</v>
      </c>
      <c r="B513" s="51" t="s">
        <v>299</v>
      </c>
      <c r="C513" s="51" t="s">
        <v>300</v>
      </c>
      <c r="D513" s="51">
        <v>2023</v>
      </c>
      <c r="E513" s="51" t="s">
        <v>301</v>
      </c>
      <c r="F513" s="51" t="s">
        <v>335</v>
      </c>
      <c r="G513" s="3" t="s">
        <v>336</v>
      </c>
      <c r="H513" s="51" t="s">
        <v>337</v>
      </c>
      <c r="I513" s="51" t="s">
        <v>945</v>
      </c>
      <c r="J513" s="51">
        <v>25</v>
      </c>
      <c r="K513" s="51" t="s">
        <v>2385</v>
      </c>
      <c r="L513" s="51" t="s">
        <v>2385</v>
      </c>
      <c r="M513" s="51" t="s">
        <v>2385</v>
      </c>
      <c r="N513" s="51" t="s">
        <v>2385</v>
      </c>
      <c r="O513" s="51" t="s">
        <v>57</v>
      </c>
      <c r="P513" s="51" t="s">
        <v>57</v>
      </c>
      <c r="Q513" s="51" t="s">
        <v>57</v>
      </c>
      <c r="R513" s="51" t="s">
        <v>57</v>
      </c>
      <c r="S513" s="51" t="s">
        <v>2385</v>
      </c>
      <c r="T513" s="51" t="s">
        <v>57</v>
      </c>
      <c r="U513" s="51" t="s">
        <v>2385</v>
      </c>
      <c r="V513" s="51" t="s">
        <v>57</v>
      </c>
      <c r="W513" s="51" t="s">
        <v>2385</v>
      </c>
      <c r="X513" s="51" t="s">
        <v>57</v>
      </c>
      <c r="Y513" s="51" t="s">
        <v>2385</v>
      </c>
      <c r="Z513" s="51" t="s">
        <v>57</v>
      </c>
      <c r="AA513" s="51" t="s">
        <v>57</v>
      </c>
      <c r="AB513" s="51" t="s">
        <v>2385</v>
      </c>
      <c r="AC513" s="51" t="s">
        <v>57</v>
      </c>
      <c r="AD513" s="51" t="s">
        <v>2385</v>
      </c>
      <c r="AE513" s="51" t="s">
        <v>57</v>
      </c>
      <c r="AF513" s="51"/>
      <c r="AG513" s="51" t="s">
        <v>57</v>
      </c>
      <c r="AH513" s="51" t="s">
        <v>57</v>
      </c>
      <c r="AI513" s="51" t="s">
        <v>2385</v>
      </c>
      <c r="AJ513" s="51" t="s">
        <v>2385</v>
      </c>
      <c r="AK513" s="51" t="s">
        <v>2385</v>
      </c>
      <c r="AL513" s="51" t="s">
        <v>57</v>
      </c>
      <c r="AM513" s="51" t="s">
        <v>57</v>
      </c>
      <c r="AN513" s="51" t="s">
        <v>57</v>
      </c>
      <c r="AO513" s="51" t="s">
        <v>57</v>
      </c>
      <c r="AP513" s="51" t="s">
        <v>57</v>
      </c>
      <c r="AQ513" s="51" t="s">
        <v>57</v>
      </c>
      <c r="AR513" s="51" t="s">
        <v>57</v>
      </c>
      <c r="AS513" s="51" t="s">
        <v>57</v>
      </c>
      <c r="AT513" s="51" t="s">
        <v>57</v>
      </c>
      <c r="AU513" s="51"/>
    </row>
    <row r="514" spans="1:47">
      <c r="A514" s="131">
        <v>513</v>
      </c>
      <c r="B514" s="51" t="s">
        <v>299</v>
      </c>
      <c r="C514" s="51" t="s">
        <v>300</v>
      </c>
      <c r="D514" s="51">
        <v>2023</v>
      </c>
      <c r="E514" s="51" t="s">
        <v>301</v>
      </c>
      <c r="F514" s="51" t="s">
        <v>330</v>
      </c>
      <c r="G514" s="3" t="s">
        <v>338</v>
      </c>
      <c r="H514" s="51" t="s">
        <v>339</v>
      </c>
      <c r="I514" s="51" t="s">
        <v>935</v>
      </c>
      <c r="J514" s="51">
        <v>6</v>
      </c>
      <c r="K514" s="51" t="s">
        <v>62</v>
      </c>
      <c r="L514" s="51" t="s">
        <v>62</v>
      </c>
      <c r="M514" s="51" t="s">
        <v>62</v>
      </c>
      <c r="N514" s="51" t="s">
        <v>62</v>
      </c>
      <c r="O514" s="51" t="s">
        <v>57</v>
      </c>
      <c r="P514" s="51" t="s">
        <v>57</v>
      </c>
      <c r="Q514" s="51" t="s">
        <v>57</v>
      </c>
      <c r="R514" s="51" t="s">
        <v>57</v>
      </c>
      <c r="S514" s="51" t="s">
        <v>62</v>
      </c>
      <c r="T514" s="51" t="s">
        <v>57</v>
      </c>
      <c r="U514" s="51" t="s">
        <v>62</v>
      </c>
      <c r="V514" s="51" t="s">
        <v>57</v>
      </c>
      <c r="W514" s="51" t="s">
        <v>62</v>
      </c>
      <c r="X514" s="51" t="s">
        <v>57</v>
      </c>
      <c r="Y514" s="51" t="s">
        <v>2385</v>
      </c>
      <c r="Z514" s="4" t="s">
        <v>333</v>
      </c>
      <c r="AA514" s="51" t="s">
        <v>62</v>
      </c>
      <c r="AB514" s="51" t="s">
        <v>62</v>
      </c>
      <c r="AC514" s="51" t="s">
        <v>57</v>
      </c>
      <c r="AD514" s="51" t="s">
        <v>2385</v>
      </c>
      <c r="AE514" s="51" t="s">
        <v>57</v>
      </c>
      <c r="AF514" s="51"/>
      <c r="AG514" s="51" t="s">
        <v>56</v>
      </c>
      <c r="AH514" s="51">
        <v>117</v>
      </c>
      <c r="AI514" s="51" t="s">
        <v>62</v>
      </c>
      <c r="AJ514" s="51" t="s">
        <v>2385</v>
      </c>
      <c r="AK514" s="51" t="s">
        <v>62</v>
      </c>
      <c r="AL514" s="51" t="s">
        <v>57</v>
      </c>
      <c r="AM514" s="51" t="s">
        <v>57</v>
      </c>
      <c r="AN514" s="51" t="s">
        <v>57</v>
      </c>
      <c r="AO514" s="51" t="s">
        <v>334</v>
      </c>
      <c r="AP514" s="51" t="s">
        <v>307</v>
      </c>
      <c r="AQ514" s="51">
        <v>828</v>
      </c>
      <c r="AR514" s="51" t="s">
        <v>57</v>
      </c>
      <c r="AS514" s="51" t="s">
        <v>62</v>
      </c>
      <c r="AT514" s="51" t="s">
        <v>62</v>
      </c>
      <c r="AU514" s="131" t="s">
        <v>56</v>
      </c>
    </row>
    <row r="515" spans="1:47">
      <c r="A515" s="131">
        <v>514</v>
      </c>
      <c r="B515" s="51" t="s">
        <v>299</v>
      </c>
      <c r="C515" s="51" t="s">
        <v>300</v>
      </c>
      <c r="D515" s="51">
        <v>2023</v>
      </c>
      <c r="E515" s="51" t="s">
        <v>301</v>
      </c>
      <c r="F515" s="51" t="s">
        <v>340</v>
      </c>
      <c r="G515" s="51" t="s">
        <v>341</v>
      </c>
      <c r="H515" s="51" t="s">
        <v>342</v>
      </c>
      <c r="I515" s="51" t="s">
        <v>935</v>
      </c>
      <c r="J515" s="51">
        <v>14</v>
      </c>
      <c r="K515" s="51" t="s">
        <v>62</v>
      </c>
      <c r="L515" s="51" t="s">
        <v>62</v>
      </c>
      <c r="M515" s="51" t="s">
        <v>62</v>
      </c>
      <c r="N515" s="51" t="s">
        <v>62</v>
      </c>
      <c r="O515" s="51" t="s">
        <v>57</v>
      </c>
      <c r="P515" s="51" t="s">
        <v>57</v>
      </c>
      <c r="Q515" s="51" t="s">
        <v>57</v>
      </c>
      <c r="R515" s="51" t="s">
        <v>57</v>
      </c>
      <c r="S515" s="51" t="s">
        <v>56</v>
      </c>
      <c r="T515" s="51" t="s">
        <v>343</v>
      </c>
      <c r="U515" s="51" t="s">
        <v>62</v>
      </c>
      <c r="V515" s="51" t="s">
        <v>57</v>
      </c>
      <c r="W515" s="51" t="s">
        <v>62</v>
      </c>
      <c r="X515" s="51" t="s">
        <v>57</v>
      </c>
      <c r="Y515" s="51" t="s">
        <v>2385</v>
      </c>
      <c r="Z515" s="138" t="s">
        <v>344</v>
      </c>
      <c r="AA515" s="51" t="s">
        <v>62</v>
      </c>
      <c r="AB515" s="51" t="s">
        <v>62</v>
      </c>
      <c r="AC515" s="51" t="s">
        <v>57</v>
      </c>
      <c r="AD515" s="51" t="s">
        <v>2385</v>
      </c>
      <c r="AE515" s="51" t="s">
        <v>57</v>
      </c>
      <c r="AF515" s="51"/>
      <c r="AG515" s="51" t="s">
        <v>56</v>
      </c>
      <c r="AH515" s="51">
        <v>20</v>
      </c>
      <c r="AI515" s="51" t="s">
        <v>56</v>
      </c>
      <c r="AJ515" s="51" t="s">
        <v>4436</v>
      </c>
      <c r="AK515" s="51" t="s">
        <v>62</v>
      </c>
      <c r="AL515" s="51" t="s">
        <v>57</v>
      </c>
      <c r="AM515" s="160" t="s">
        <v>57</v>
      </c>
      <c r="AN515" s="160" t="s">
        <v>57</v>
      </c>
      <c r="AO515" s="160" t="s">
        <v>345</v>
      </c>
      <c r="AP515" s="160" t="s">
        <v>307</v>
      </c>
      <c r="AQ515" s="51">
        <v>682</v>
      </c>
      <c r="AR515" s="51" t="s">
        <v>57</v>
      </c>
      <c r="AS515" s="51">
        <v>10</v>
      </c>
      <c r="AT515" s="51">
        <v>10</v>
      </c>
      <c r="AU515" s="131" t="s">
        <v>62</v>
      </c>
    </row>
    <row r="516" spans="1:47">
      <c r="A516" s="131">
        <v>515</v>
      </c>
      <c r="B516" s="51" t="s">
        <v>299</v>
      </c>
      <c r="C516" s="51" t="s">
        <v>300</v>
      </c>
      <c r="D516" s="51">
        <v>2023</v>
      </c>
      <c r="E516" s="51" t="s">
        <v>301</v>
      </c>
      <c r="F516" s="51" t="s">
        <v>346</v>
      </c>
      <c r="G516" s="3" t="s">
        <v>347</v>
      </c>
      <c r="H516" s="51" t="s">
        <v>348</v>
      </c>
      <c r="I516" s="51" t="s">
        <v>945</v>
      </c>
      <c r="J516" s="51">
        <v>25</v>
      </c>
      <c r="K516" s="51" t="s">
        <v>2385</v>
      </c>
      <c r="L516" s="51" t="s">
        <v>2385</v>
      </c>
      <c r="M516" s="51" t="s">
        <v>2385</v>
      </c>
      <c r="N516" s="51" t="s">
        <v>2385</v>
      </c>
      <c r="O516" s="51" t="s">
        <v>57</v>
      </c>
      <c r="P516" s="51" t="s">
        <v>57</v>
      </c>
      <c r="Q516" s="51" t="s">
        <v>57</v>
      </c>
      <c r="R516" s="51" t="s">
        <v>57</v>
      </c>
      <c r="S516" s="51" t="s">
        <v>2385</v>
      </c>
      <c r="T516" s="51" t="s">
        <v>57</v>
      </c>
      <c r="U516" s="51" t="s">
        <v>2385</v>
      </c>
      <c r="V516" s="51" t="s">
        <v>57</v>
      </c>
      <c r="W516" s="51" t="s">
        <v>2385</v>
      </c>
      <c r="X516" s="51" t="s">
        <v>57</v>
      </c>
      <c r="Y516" s="51" t="s">
        <v>2385</v>
      </c>
      <c r="Z516" s="51" t="s">
        <v>57</v>
      </c>
      <c r="AA516" s="51" t="s">
        <v>57</v>
      </c>
      <c r="AB516" s="51" t="s">
        <v>2385</v>
      </c>
      <c r="AC516" s="51" t="s">
        <v>57</v>
      </c>
      <c r="AD516" s="51" t="s">
        <v>2385</v>
      </c>
      <c r="AE516" s="51" t="s">
        <v>57</v>
      </c>
      <c r="AF516" s="51"/>
      <c r="AG516" s="51" t="s">
        <v>57</v>
      </c>
      <c r="AH516" s="51" t="s">
        <v>57</v>
      </c>
      <c r="AI516" s="51" t="s">
        <v>2385</v>
      </c>
      <c r="AJ516" s="51" t="s">
        <v>2385</v>
      </c>
      <c r="AK516" s="51" t="s">
        <v>2385</v>
      </c>
      <c r="AL516" s="51" t="s">
        <v>57</v>
      </c>
      <c r="AM516" s="51" t="s">
        <v>57</v>
      </c>
      <c r="AN516" s="51" t="s">
        <v>57</v>
      </c>
      <c r="AO516" s="51" t="s">
        <v>57</v>
      </c>
      <c r="AP516" s="51" t="s">
        <v>57</v>
      </c>
      <c r="AQ516" s="51" t="s">
        <v>57</v>
      </c>
      <c r="AR516" s="51" t="s">
        <v>57</v>
      </c>
      <c r="AS516" s="51" t="s">
        <v>57</v>
      </c>
      <c r="AT516" s="51" t="s">
        <v>57</v>
      </c>
      <c r="AU516" s="51"/>
    </row>
    <row r="517" spans="1:47">
      <c r="A517" s="131">
        <v>516</v>
      </c>
      <c r="B517" s="51" t="s">
        <v>299</v>
      </c>
      <c r="C517" s="51" t="s">
        <v>300</v>
      </c>
      <c r="D517" s="51">
        <v>2023</v>
      </c>
      <c r="E517" s="51" t="s">
        <v>301</v>
      </c>
      <c r="F517" s="51" t="s">
        <v>349</v>
      </c>
      <c r="G517" s="3" t="s">
        <v>350</v>
      </c>
      <c r="H517" s="51" t="s">
        <v>351</v>
      </c>
      <c r="I517" s="51" t="s">
        <v>935</v>
      </c>
      <c r="J517" s="51">
        <v>13</v>
      </c>
      <c r="K517" s="51" t="s">
        <v>62</v>
      </c>
      <c r="L517" s="51" t="s">
        <v>62</v>
      </c>
      <c r="M517" s="51" t="s">
        <v>62</v>
      </c>
      <c r="N517" s="51" t="s">
        <v>56</v>
      </c>
      <c r="O517" s="51">
        <v>2</v>
      </c>
      <c r="P517" s="51" t="s">
        <v>2699</v>
      </c>
      <c r="Q517" s="51" t="s">
        <v>352</v>
      </c>
      <c r="R517" s="51" t="s">
        <v>353</v>
      </c>
      <c r="S517" s="51" t="s">
        <v>56</v>
      </c>
      <c r="T517" s="51" t="s">
        <v>354</v>
      </c>
      <c r="U517" s="51" t="s">
        <v>62</v>
      </c>
      <c r="V517" s="51" t="s">
        <v>57</v>
      </c>
      <c r="W517" s="51" t="s">
        <v>62</v>
      </c>
      <c r="X517" s="51" t="s">
        <v>57</v>
      </c>
      <c r="Y517" s="51" t="s">
        <v>2385</v>
      </c>
      <c r="Z517" s="3" t="s">
        <v>355</v>
      </c>
      <c r="AA517" s="51" t="s">
        <v>56</v>
      </c>
      <c r="AB517" s="51" t="s">
        <v>62</v>
      </c>
      <c r="AC517" s="51" t="s">
        <v>57</v>
      </c>
      <c r="AD517" s="51" t="s">
        <v>2385</v>
      </c>
      <c r="AE517" s="51" t="s">
        <v>57</v>
      </c>
      <c r="AF517" s="51"/>
      <c r="AG517" s="51" t="s">
        <v>56</v>
      </c>
      <c r="AH517" s="51">
        <v>30</v>
      </c>
      <c r="AI517" s="51" t="s">
        <v>56</v>
      </c>
      <c r="AJ517" s="51" t="s">
        <v>4436</v>
      </c>
      <c r="AK517" s="51" t="s">
        <v>62</v>
      </c>
      <c r="AL517" s="51" t="s">
        <v>57</v>
      </c>
      <c r="AM517" s="160" t="s">
        <v>57</v>
      </c>
      <c r="AN517" s="160" t="s">
        <v>57</v>
      </c>
      <c r="AO517" s="160" t="s">
        <v>356</v>
      </c>
      <c r="AP517" s="160" t="s">
        <v>307</v>
      </c>
      <c r="AQ517" s="51">
        <v>736</v>
      </c>
      <c r="AR517" s="51" t="s">
        <v>57</v>
      </c>
      <c r="AS517" s="51">
        <v>15</v>
      </c>
      <c r="AT517" s="51">
        <v>15</v>
      </c>
      <c r="AU517" s="131" t="s">
        <v>62</v>
      </c>
    </row>
    <row r="518" spans="1:47">
      <c r="A518" s="131">
        <v>517</v>
      </c>
      <c r="B518" s="51" t="s">
        <v>299</v>
      </c>
      <c r="C518" s="51" t="s">
        <v>300</v>
      </c>
      <c r="D518" s="51">
        <v>2023</v>
      </c>
      <c r="E518" s="51" t="s">
        <v>301</v>
      </c>
      <c r="F518" s="51" t="s">
        <v>357</v>
      </c>
      <c r="G518" s="3" t="s">
        <v>358</v>
      </c>
      <c r="H518" s="51" t="s">
        <v>359</v>
      </c>
      <c r="I518" s="51" t="s">
        <v>935</v>
      </c>
      <c r="J518" s="51">
        <v>13</v>
      </c>
      <c r="K518" s="51" t="s">
        <v>62</v>
      </c>
      <c r="L518" s="51" t="s">
        <v>62</v>
      </c>
      <c r="M518" s="51" t="s">
        <v>62</v>
      </c>
      <c r="N518" s="51" t="s">
        <v>62</v>
      </c>
      <c r="O518" s="51" t="s">
        <v>57</v>
      </c>
      <c r="P518" s="51" t="s">
        <v>57</v>
      </c>
      <c r="Q518" s="51" t="s">
        <v>57</v>
      </c>
      <c r="R518" s="51" t="s">
        <v>57</v>
      </c>
      <c r="S518" s="51" t="s">
        <v>62</v>
      </c>
      <c r="T518" s="51" t="s">
        <v>57</v>
      </c>
      <c r="U518" s="51" t="s">
        <v>62</v>
      </c>
      <c r="V518" s="51" t="s">
        <v>57</v>
      </c>
      <c r="W518" s="51" t="s">
        <v>62</v>
      </c>
      <c r="X518" s="51" t="s">
        <v>57</v>
      </c>
      <c r="Y518" s="51" t="s">
        <v>2385</v>
      </c>
      <c r="Z518" s="4" t="s">
        <v>360</v>
      </c>
      <c r="AA518" s="51" t="s">
        <v>62</v>
      </c>
      <c r="AB518" s="51" t="s">
        <v>62</v>
      </c>
      <c r="AC518" s="51" t="s">
        <v>57</v>
      </c>
      <c r="AD518" s="51" t="s">
        <v>2385</v>
      </c>
      <c r="AE518" s="51" t="s">
        <v>57</v>
      </c>
      <c r="AF518" s="51"/>
      <c r="AG518" s="51" t="s">
        <v>56</v>
      </c>
      <c r="AH518" s="51">
        <v>13</v>
      </c>
      <c r="AI518" s="51" t="s">
        <v>62</v>
      </c>
      <c r="AJ518" s="51" t="s">
        <v>2385</v>
      </c>
      <c r="AK518" s="51" t="s">
        <v>62</v>
      </c>
      <c r="AL518" s="51" t="s">
        <v>57</v>
      </c>
      <c r="AM518" s="51" t="s">
        <v>57</v>
      </c>
      <c r="AN518" s="51" t="s">
        <v>57</v>
      </c>
      <c r="AO518" s="51" t="s">
        <v>361</v>
      </c>
      <c r="AP518" s="51" t="s">
        <v>307</v>
      </c>
      <c r="AQ518" s="51">
        <v>757</v>
      </c>
      <c r="AR518" s="51" t="s">
        <v>57</v>
      </c>
      <c r="AS518" s="51" t="s">
        <v>62</v>
      </c>
      <c r="AT518" s="51" t="s">
        <v>62</v>
      </c>
      <c r="AU518" s="131" t="s">
        <v>62</v>
      </c>
    </row>
    <row r="519" spans="1:47">
      <c r="A519" s="131">
        <v>518</v>
      </c>
      <c r="B519" s="51" t="s">
        <v>299</v>
      </c>
      <c r="C519" s="51" t="s">
        <v>300</v>
      </c>
      <c r="D519" s="51">
        <v>2023</v>
      </c>
      <c r="E519" s="51" t="s">
        <v>301</v>
      </c>
      <c r="F519" s="51" t="s">
        <v>363</v>
      </c>
      <c r="G519" s="3" t="s">
        <v>364</v>
      </c>
      <c r="H519" s="51" t="s">
        <v>365</v>
      </c>
      <c r="I519" s="51" t="s">
        <v>945</v>
      </c>
      <c r="J519" s="51">
        <v>25</v>
      </c>
      <c r="K519" s="51" t="s">
        <v>2385</v>
      </c>
      <c r="L519" s="51" t="s">
        <v>2385</v>
      </c>
      <c r="M519" s="51" t="s">
        <v>2385</v>
      </c>
      <c r="N519" s="51" t="s">
        <v>2385</v>
      </c>
      <c r="O519" s="51" t="s">
        <v>57</v>
      </c>
      <c r="P519" s="51" t="s">
        <v>57</v>
      </c>
      <c r="Q519" s="51" t="s">
        <v>57</v>
      </c>
      <c r="R519" s="51" t="s">
        <v>57</v>
      </c>
      <c r="S519" s="51" t="s">
        <v>2385</v>
      </c>
      <c r="T519" s="51" t="s">
        <v>57</v>
      </c>
      <c r="U519" s="51" t="s">
        <v>2385</v>
      </c>
      <c r="V519" s="51" t="s">
        <v>57</v>
      </c>
      <c r="W519" s="51" t="s">
        <v>2385</v>
      </c>
      <c r="X519" s="51" t="s">
        <v>57</v>
      </c>
      <c r="Y519" s="51" t="s">
        <v>2385</v>
      </c>
      <c r="Z519" s="51" t="s">
        <v>57</v>
      </c>
      <c r="AA519" s="51" t="s">
        <v>57</v>
      </c>
      <c r="AB519" s="51" t="s">
        <v>2385</v>
      </c>
      <c r="AC519" s="51" t="s">
        <v>57</v>
      </c>
      <c r="AD519" s="51" t="s">
        <v>2385</v>
      </c>
      <c r="AE519" s="51" t="s">
        <v>57</v>
      </c>
      <c r="AF519" s="51"/>
      <c r="AG519" s="51" t="s">
        <v>57</v>
      </c>
      <c r="AH519" s="51" t="s">
        <v>57</v>
      </c>
      <c r="AI519" s="51" t="s">
        <v>2385</v>
      </c>
      <c r="AJ519" s="51" t="s">
        <v>2385</v>
      </c>
      <c r="AK519" s="51" t="s">
        <v>2385</v>
      </c>
      <c r="AL519" s="51" t="s">
        <v>57</v>
      </c>
      <c r="AM519" s="51" t="s">
        <v>57</v>
      </c>
      <c r="AN519" s="51" t="s">
        <v>57</v>
      </c>
      <c r="AO519" s="51" t="s">
        <v>57</v>
      </c>
      <c r="AP519" s="51" t="s">
        <v>57</v>
      </c>
      <c r="AQ519" s="51" t="s">
        <v>57</v>
      </c>
      <c r="AR519" s="51" t="s">
        <v>57</v>
      </c>
      <c r="AS519" s="51" t="s">
        <v>57</v>
      </c>
      <c r="AT519" s="51" t="s">
        <v>57</v>
      </c>
      <c r="AU519" s="51"/>
    </row>
    <row r="520" spans="1:47">
      <c r="A520" s="131">
        <v>519</v>
      </c>
      <c r="B520" s="51" t="s">
        <v>299</v>
      </c>
      <c r="C520" s="51" t="s">
        <v>300</v>
      </c>
      <c r="D520" s="51">
        <v>2023</v>
      </c>
      <c r="E520" s="51" t="s">
        <v>301</v>
      </c>
      <c r="F520" s="51" t="s">
        <v>57</v>
      </c>
      <c r="G520" s="3" t="s">
        <v>366</v>
      </c>
      <c r="H520" s="51" t="s">
        <v>367</v>
      </c>
      <c r="I520" s="51" t="s">
        <v>975</v>
      </c>
      <c r="J520" s="51">
        <v>25</v>
      </c>
      <c r="K520" s="51" t="s">
        <v>2385</v>
      </c>
      <c r="L520" s="51" t="s">
        <v>2385</v>
      </c>
      <c r="M520" s="51" t="s">
        <v>2385</v>
      </c>
      <c r="N520" s="51" t="s">
        <v>2385</v>
      </c>
      <c r="O520" s="51" t="s">
        <v>57</v>
      </c>
      <c r="P520" s="51" t="s">
        <v>57</v>
      </c>
      <c r="Q520" s="51" t="s">
        <v>57</v>
      </c>
      <c r="R520" s="51" t="s">
        <v>57</v>
      </c>
      <c r="S520" s="51" t="s">
        <v>2385</v>
      </c>
      <c r="T520" s="51" t="s">
        <v>57</v>
      </c>
      <c r="U520" s="51" t="s">
        <v>2385</v>
      </c>
      <c r="V520" s="51" t="s">
        <v>57</v>
      </c>
      <c r="W520" s="51" t="s">
        <v>2385</v>
      </c>
      <c r="X520" s="51" t="s">
        <v>57</v>
      </c>
      <c r="Y520" s="51" t="s">
        <v>2385</v>
      </c>
      <c r="Z520" s="51" t="s">
        <v>57</v>
      </c>
      <c r="AA520" s="51" t="s">
        <v>57</v>
      </c>
      <c r="AB520" s="51" t="s">
        <v>2385</v>
      </c>
      <c r="AC520" s="51" t="s">
        <v>57</v>
      </c>
      <c r="AD520" s="51" t="s">
        <v>2385</v>
      </c>
      <c r="AE520" s="51" t="s">
        <v>57</v>
      </c>
      <c r="AF520" s="51"/>
      <c r="AG520" s="51" t="s">
        <v>57</v>
      </c>
      <c r="AH520" s="51" t="s">
        <v>57</v>
      </c>
      <c r="AI520" s="51" t="s">
        <v>2385</v>
      </c>
      <c r="AJ520" s="51" t="s">
        <v>2385</v>
      </c>
      <c r="AK520" s="51" t="s">
        <v>2385</v>
      </c>
      <c r="AL520" s="51" t="s">
        <v>57</v>
      </c>
      <c r="AM520" s="160" t="s">
        <v>57</v>
      </c>
      <c r="AN520" s="160" t="s">
        <v>57</v>
      </c>
      <c r="AO520" s="160" t="s">
        <v>57</v>
      </c>
      <c r="AP520" s="160" t="s">
        <v>57</v>
      </c>
      <c r="AQ520" s="51" t="s">
        <v>57</v>
      </c>
      <c r="AR520" s="51" t="s">
        <v>57</v>
      </c>
      <c r="AS520" s="51" t="s">
        <v>57</v>
      </c>
      <c r="AT520" s="51" t="s">
        <v>57</v>
      </c>
      <c r="AU520" s="51"/>
    </row>
    <row r="521" spans="1:47">
      <c r="A521" s="131">
        <v>520</v>
      </c>
      <c r="B521" s="51" t="s">
        <v>299</v>
      </c>
      <c r="C521" s="51" t="s">
        <v>300</v>
      </c>
      <c r="D521" s="51">
        <v>2023</v>
      </c>
      <c r="E521" s="51" t="s">
        <v>368</v>
      </c>
      <c r="F521" s="51" t="s">
        <v>369</v>
      </c>
      <c r="G521" s="3" t="s">
        <v>370</v>
      </c>
      <c r="H521" s="51" t="s">
        <v>371</v>
      </c>
      <c r="I521" s="51" t="s">
        <v>926</v>
      </c>
      <c r="J521" s="51">
        <v>25</v>
      </c>
      <c r="K521" s="51" t="s">
        <v>2385</v>
      </c>
      <c r="L521" s="51" t="s">
        <v>2385</v>
      </c>
      <c r="M521" s="51" t="s">
        <v>2385</v>
      </c>
      <c r="N521" s="51" t="s">
        <v>2385</v>
      </c>
      <c r="O521" s="51" t="s">
        <v>57</v>
      </c>
      <c r="P521" s="51" t="s">
        <v>57</v>
      </c>
      <c r="Q521" s="51" t="s">
        <v>57</v>
      </c>
      <c r="R521" s="51" t="s">
        <v>57</v>
      </c>
      <c r="S521" s="51" t="s">
        <v>2385</v>
      </c>
      <c r="T521" s="51" t="s">
        <v>57</v>
      </c>
      <c r="U521" s="51" t="s">
        <v>2385</v>
      </c>
      <c r="V521" s="51" t="s">
        <v>57</v>
      </c>
      <c r="W521" s="51" t="s">
        <v>2385</v>
      </c>
      <c r="X521" s="51" t="s">
        <v>57</v>
      </c>
      <c r="Y521" s="51" t="s">
        <v>2385</v>
      </c>
      <c r="Z521" s="51" t="s">
        <v>57</v>
      </c>
      <c r="AA521" s="51" t="s">
        <v>57</v>
      </c>
      <c r="AB521" s="51" t="s">
        <v>2385</v>
      </c>
      <c r="AC521" s="51" t="s">
        <v>57</v>
      </c>
      <c r="AD521" s="51" t="s">
        <v>2385</v>
      </c>
      <c r="AE521" s="51" t="s">
        <v>57</v>
      </c>
      <c r="AF521" s="51"/>
      <c r="AG521" s="51" t="s">
        <v>57</v>
      </c>
      <c r="AH521" s="51" t="s">
        <v>57</v>
      </c>
      <c r="AI521" s="51" t="s">
        <v>2385</v>
      </c>
      <c r="AJ521" s="51" t="s">
        <v>2385</v>
      </c>
      <c r="AK521" s="51" t="s">
        <v>2385</v>
      </c>
      <c r="AL521" s="51" t="s">
        <v>57</v>
      </c>
      <c r="AM521" s="51" t="s">
        <v>57</v>
      </c>
      <c r="AN521" s="51" t="s">
        <v>57</v>
      </c>
      <c r="AO521" s="51" t="s">
        <v>57</v>
      </c>
      <c r="AP521" s="51" t="s">
        <v>57</v>
      </c>
      <c r="AQ521" s="51" t="s">
        <v>57</v>
      </c>
      <c r="AR521" s="51" t="s">
        <v>57</v>
      </c>
      <c r="AS521" s="51" t="s">
        <v>57</v>
      </c>
      <c r="AT521" s="51" t="s">
        <v>57</v>
      </c>
      <c r="AU521" s="51"/>
    </row>
    <row r="522" spans="1:47">
      <c r="A522" s="131">
        <v>521</v>
      </c>
      <c r="B522" s="51" t="s">
        <v>299</v>
      </c>
      <c r="C522" s="51" t="s">
        <v>300</v>
      </c>
      <c r="D522" s="51">
        <v>2023</v>
      </c>
      <c r="E522" s="51" t="s">
        <v>368</v>
      </c>
      <c r="F522" s="51" t="s">
        <v>372</v>
      </c>
      <c r="G522" s="51" t="s">
        <v>373</v>
      </c>
      <c r="H522" s="51" t="s">
        <v>374</v>
      </c>
      <c r="I522" s="51" t="s">
        <v>935</v>
      </c>
      <c r="J522" s="51">
        <v>9</v>
      </c>
      <c r="K522" s="51" t="s">
        <v>62</v>
      </c>
      <c r="L522" s="51" t="s">
        <v>62</v>
      </c>
      <c r="M522" s="51" t="s">
        <v>62</v>
      </c>
      <c r="N522" s="51" t="s">
        <v>62</v>
      </c>
      <c r="O522" s="51" t="s">
        <v>57</v>
      </c>
      <c r="P522" s="51" t="s">
        <v>57</v>
      </c>
      <c r="Q522" s="51" t="s">
        <v>57</v>
      </c>
      <c r="R522" s="51" t="s">
        <v>57</v>
      </c>
      <c r="S522" s="51" t="s">
        <v>62</v>
      </c>
      <c r="T522" s="51" t="s">
        <v>57</v>
      </c>
      <c r="U522" s="51" t="s">
        <v>62</v>
      </c>
      <c r="V522" s="51" t="s">
        <v>57</v>
      </c>
      <c r="W522" s="51" t="s">
        <v>56</v>
      </c>
      <c r="X522" s="51" t="s">
        <v>375</v>
      </c>
      <c r="Y522" s="51" t="s">
        <v>62</v>
      </c>
      <c r="Z522" s="138" t="s">
        <v>376</v>
      </c>
      <c r="AA522" s="51" t="s">
        <v>62</v>
      </c>
      <c r="AB522" s="51" t="s">
        <v>62</v>
      </c>
      <c r="AC522" s="51" t="s">
        <v>57</v>
      </c>
      <c r="AD522" s="51" t="s">
        <v>2385</v>
      </c>
      <c r="AE522" s="51" t="s">
        <v>57</v>
      </c>
      <c r="AF522" s="51"/>
      <c r="AG522" s="51" t="s">
        <v>56</v>
      </c>
      <c r="AH522" s="51">
        <v>681</v>
      </c>
      <c r="AI522" s="51" t="s">
        <v>62</v>
      </c>
      <c r="AJ522" s="51" t="s">
        <v>2385</v>
      </c>
      <c r="AK522" s="51" t="s">
        <v>62</v>
      </c>
      <c r="AL522" s="51" t="s">
        <v>57</v>
      </c>
      <c r="AM522" s="51" t="s">
        <v>57</v>
      </c>
      <c r="AN522" s="51" t="s">
        <v>57</v>
      </c>
      <c r="AO522" s="51" t="s">
        <v>61</v>
      </c>
      <c r="AP522" s="51" t="s">
        <v>377</v>
      </c>
      <c r="AQ522" s="51">
        <v>364</v>
      </c>
      <c r="AR522" s="51" t="s">
        <v>57</v>
      </c>
      <c r="AS522" s="51" t="s">
        <v>62</v>
      </c>
      <c r="AT522" s="51" t="s">
        <v>62</v>
      </c>
      <c r="AU522" s="131" t="s">
        <v>62</v>
      </c>
    </row>
    <row r="523" spans="1:47">
      <c r="A523" s="131">
        <v>522</v>
      </c>
      <c r="B523" s="51" t="s">
        <v>299</v>
      </c>
      <c r="C523" s="51" t="s">
        <v>300</v>
      </c>
      <c r="D523" s="51">
        <v>2023</v>
      </c>
      <c r="E523" s="51" t="s">
        <v>368</v>
      </c>
      <c r="F523" s="51" t="s">
        <v>378</v>
      </c>
      <c r="G523" s="51" t="s">
        <v>379</v>
      </c>
      <c r="H523" s="51" t="s">
        <v>380</v>
      </c>
      <c r="I523" s="51" t="s">
        <v>935</v>
      </c>
      <c r="J523" s="51">
        <v>15</v>
      </c>
      <c r="K523" s="51" t="s">
        <v>62</v>
      </c>
      <c r="L523" s="51" t="s">
        <v>62</v>
      </c>
      <c r="M523" s="51" t="s">
        <v>62</v>
      </c>
      <c r="N523" s="51" t="s">
        <v>56</v>
      </c>
      <c r="O523" s="51">
        <v>2</v>
      </c>
      <c r="P523" s="51" t="s">
        <v>170</v>
      </c>
      <c r="Q523" s="51" t="s">
        <v>381</v>
      </c>
      <c r="R523" s="51" t="s">
        <v>382</v>
      </c>
      <c r="S523" s="51" t="s">
        <v>56</v>
      </c>
      <c r="T523" s="51" t="s">
        <v>383</v>
      </c>
      <c r="U523" s="51" t="s">
        <v>62</v>
      </c>
      <c r="V523" s="51" t="s">
        <v>57</v>
      </c>
      <c r="W523" s="51" t="s">
        <v>62</v>
      </c>
      <c r="X523" s="51" t="s">
        <v>57</v>
      </c>
      <c r="Y523" s="51" t="s">
        <v>2385</v>
      </c>
      <c r="Z523" s="51" t="s">
        <v>384</v>
      </c>
      <c r="AA523" s="51" t="s">
        <v>62</v>
      </c>
      <c r="AB523" s="51" t="s">
        <v>62</v>
      </c>
      <c r="AC523" s="51" t="s">
        <v>57</v>
      </c>
      <c r="AD523" s="51" t="s">
        <v>2385</v>
      </c>
      <c r="AE523" s="51" t="s">
        <v>57</v>
      </c>
      <c r="AF523" s="51"/>
      <c r="AG523" s="51" t="s">
        <v>56</v>
      </c>
      <c r="AH523" s="51">
        <v>5</v>
      </c>
      <c r="AI523" s="51" t="s">
        <v>62</v>
      </c>
      <c r="AJ523" s="51" t="s">
        <v>2385</v>
      </c>
      <c r="AK523" s="51" t="s">
        <v>62</v>
      </c>
      <c r="AL523" s="51" t="s">
        <v>57</v>
      </c>
      <c r="AM523" s="160" t="s">
        <v>57</v>
      </c>
      <c r="AN523" s="160" t="s">
        <v>57</v>
      </c>
      <c r="AO523" s="160" t="s">
        <v>385</v>
      </c>
      <c r="AP523" s="160" t="s">
        <v>386</v>
      </c>
      <c r="AQ523" s="51">
        <v>768</v>
      </c>
      <c r="AR523" s="51" t="s">
        <v>57</v>
      </c>
      <c r="AS523" s="51">
        <v>1</v>
      </c>
      <c r="AT523" s="51">
        <v>4</v>
      </c>
      <c r="AU523" s="131" t="s">
        <v>62</v>
      </c>
    </row>
    <row r="524" spans="1:47">
      <c r="A524" s="131">
        <v>523</v>
      </c>
      <c r="B524" s="51" t="s">
        <v>299</v>
      </c>
      <c r="C524" s="51" t="s">
        <v>300</v>
      </c>
      <c r="D524" s="51">
        <v>2023</v>
      </c>
      <c r="E524" s="51" t="s">
        <v>368</v>
      </c>
      <c r="F524" s="51" t="s">
        <v>387</v>
      </c>
      <c r="G524" s="51" t="s">
        <v>388</v>
      </c>
      <c r="H524" s="51" t="s">
        <v>389</v>
      </c>
      <c r="I524" s="51" t="s">
        <v>945</v>
      </c>
      <c r="J524" s="51">
        <v>25</v>
      </c>
      <c r="K524" s="51" t="s">
        <v>2385</v>
      </c>
      <c r="L524" s="51" t="s">
        <v>2385</v>
      </c>
      <c r="M524" s="51" t="s">
        <v>2385</v>
      </c>
      <c r="N524" s="51" t="s">
        <v>2385</v>
      </c>
      <c r="O524" s="51" t="s">
        <v>57</v>
      </c>
      <c r="P524" s="51" t="s">
        <v>57</v>
      </c>
      <c r="Q524" s="51" t="s">
        <v>57</v>
      </c>
      <c r="R524" s="51" t="s">
        <v>57</v>
      </c>
      <c r="S524" s="51" t="s">
        <v>2385</v>
      </c>
      <c r="T524" s="51" t="s">
        <v>57</v>
      </c>
      <c r="U524" s="51" t="s">
        <v>2385</v>
      </c>
      <c r="V524" s="51" t="s">
        <v>57</v>
      </c>
      <c r="W524" s="51" t="s">
        <v>2385</v>
      </c>
      <c r="X524" s="51" t="s">
        <v>57</v>
      </c>
      <c r="Y524" s="51" t="s">
        <v>2385</v>
      </c>
      <c r="Z524" s="51" t="s">
        <v>57</v>
      </c>
      <c r="AA524" s="51" t="s">
        <v>57</v>
      </c>
      <c r="AB524" s="51" t="s">
        <v>2385</v>
      </c>
      <c r="AC524" s="51" t="s">
        <v>57</v>
      </c>
      <c r="AD524" s="51" t="s">
        <v>2385</v>
      </c>
      <c r="AE524" s="51" t="s">
        <v>57</v>
      </c>
      <c r="AF524" s="51"/>
      <c r="AG524" s="51" t="s">
        <v>57</v>
      </c>
      <c r="AH524" s="51" t="s">
        <v>57</v>
      </c>
      <c r="AI524" s="51" t="s">
        <v>2385</v>
      </c>
      <c r="AJ524" s="51" t="s">
        <v>2385</v>
      </c>
      <c r="AK524" s="51" t="s">
        <v>2385</v>
      </c>
      <c r="AL524" s="51" t="s">
        <v>57</v>
      </c>
      <c r="AM524" s="51" t="s">
        <v>57</v>
      </c>
      <c r="AN524" s="51" t="s">
        <v>57</v>
      </c>
      <c r="AO524" s="51" t="s">
        <v>57</v>
      </c>
      <c r="AP524" s="51" t="s">
        <v>57</v>
      </c>
      <c r="AQ524" s="51" t="s">
        <v>57</v>
      </c>
      <c r="AR524" s="51" t="s">
        <v>57</v>
      </c>
      <c r="AS524" s="51" t="s">
        <v>57</v>
      </c>
      <c r="AT524" s="51" t="s">
        <v>57</v>
      </c>
      <c r="AU524" s="51"/>
    </row>
    <row r="525" spans="1:47">
      <c r="A525" s="131">
        <v>524</v>
      </c>
      <c r="B525" s="51" t="s">
        <v>299</v>
      </c>
      <c r="C525" s="51" t="s">
        <v>300</v>
      </c>
      <c r="D525" s="51">
        <v>2023</v>
      </c>
      <c r="E525" s="51" t="s">
        <v>368</v>
      </c>
      <c r="F525" s="51" t="s">
        <v>390</v>
      </c>
      <c r="G525" s="51" t="s">
        <v>391</v>
      </c>
      <c r="H525" s="51" t="s">
        <v>392</v>
      </c>
      <c r="I525" s="51" t="s">
        <v>935</v>
      </c>
      <c r="J525" s="51">
        <v>9</v>
      </c>
      <c r="K525" s="51" t="s">
        <v>62</v>
      </c>
      <c r="L525" s="51" t="s">
        <v>62</v>
      </c>
      <c r="M525" s="51" t="s">
        <v>62</v>
      </c>
      <c r="N525" s="51" t="s">
        <v>62</v>
      </c>
      <c r="O525" s="51" t="s">
        <v>57</v>
      </c>
      <c r="P525" s="51" t="s">
        <v>57</v>
      </c>
      <c r="Q525" s="51" t="s">
        <v>57</v>
      </c>
      <c r="R525" s="51" t="s">
        <v>57</v>
      </c>
      <c r="S525" s="51" t="s">
        <v>62</v>
      </c>
      <c r="T525" s="51" t="s">
        <v>57</v>
      </c>
      <c r="U525" s="51" t="s">
        <v>62</v>
      </c>
      <c r="V525" s="51" t="s">
        <v>57</v>
      </c>
      <c r="W525" s="51" t="s">
        <v>62</v>
      </c>
      <c r="X525" s="51" t="s">
        <v>57</v>
      </c>
      <c r="Y525" s="51" t="s">
        <v>2385</v>
      </c>
      <c r="Z525" s="51" t="s">
        <v>393</v>
      </c>
      <c r="AA525" s="51" t="s">
        <v>62</v>
      </c>
      <c r="AB525" s="51" t="s">
        <v>62</v>
      </c>
      <c r="AC525" s="51" t="s">
        <v>57</v>
      </c>
      <c r="AD525" s="51" t="s">
        <v>2385</v>
      </c>
      <c r="AE525" s="51" t="s">
        <v>57</v>
      </c>
      <c r="AF525" s="51"/>
      <c r="AG525" s="51" t="s">
        <v>56</v>
      </c>
      <c r="AH525" s="51">
        <v>1820</v>
      </c>
      <c r="AI525" s="51" t="s">
        <v>62</v>
      </c>
      <c r="AJ525" s="51" t="s">
        <v>2385</v>
      </c>
      <c r="AK525" s="51" t="s">
        <v>62</v>
      </c>
      <c r="AL525" s="51" t="s">
        <v>57</v>
      </c>
      <c r="AM525" s="51" t="s">
        <v>57</v>
      </c>
      <c r="AN525" s="51" t="s">
        <v>57</v>
      </c>
      <c r="AO525" s="51" t="s">
        <v>394</v>
      </c>
      <c r="AP525" s="51" t="s">
        <v>386</v>
      </c>
      <c r="AQ525" s="51">
        <v>604</v>
      </c>
      <c r="AR525" s="51" t="s">
        <v>57</v>
      </c>
      <c r="AS525" s="51" t="s">
        <v>62</v>
      </c>
      <c r="AT525" s="51" t="s">
        <v>62</v>
      </c>
      <c r="AU525" s="131" t="s">
        <v>62</v>
      </c>
    </row>
    <row r="526" spans="1:47">
      <c r="A526" s="131">
        <v>525</v>
      </c>
      <c r="B526" s="51" t="s">
        <v>299</v>
      </c>
      <c r="C526" s="51" t="s">
        <v>300</v>
      </c>
      <c r="D526" s="51">
        <v>2023</v>
      </c>
      <c r="E526" s="51" t="s">
        <v>368</v>
      </c>
      <c r="F526" s="51" t="s">
        <v>378</v>
      </c>
      <c r="G526" s="51" t="s">
        <v>395</v>
      </c>
      <c r="H526" s="51" t="s">
        <v>396</v>
      </c>
      <c r="I526" s="51" t="s">
        <v>935</v>
      </c>
      <c r="J526" s="51">
        <v>15</v>
      </c>
      <c r="K526" s="51" t="s">
        <v>62</v>
      </c>
      <c r="L526" s="51" t="s">
        <v>62</v>
      </c>
      <c r="M526" s="51" t="s">
        <v>62</v>
      </c>
      <c r="N526" s="51" t="s">
        <v>62</v>
      </c>
      <c r="O526" s="51" t="s">
        <v>57</v>
      </c>
      <c r="P526" s="51" t="s">
        <v>57</v>
      </c>
      <c r="Q526" s="51" t="s">
        <v>57</v>
      </c>
      <c r="R526" s="51" t="s">
        <v>57</v>
      </c>
      <c r="S526" s="51" t="s">
        <v>62</v>
      </c>
      <c r="T526" s="51" t="s">
        <v>57</v>
      </c>
      <c r="U526" s="51" t="s">
        <v>62</v>
      </c>
      <c r="V526" s="51" t="s">
        <v>57</v>
      </c>
      <c r="W526" s="51" t="s">
        <v>62</v>
      </c>
      <c r="X526" s="51" t="s">
        <v>57</v>
      </c>
      <c r="Y526" s="51" t="s">
        <v>2385</v>
      </c>
      <c r="Z526" s="51" t="s">
        <v>384</v>
      </c>
      <c r="AA526" s="51" t="s">
        <v>62</v>
      </c>
      <c r="AB526" s="51" t="s">
        <v>62</v>
      </c>
      <c r="AC526" s="51" t="s">
        <v>57</v>
      </c>
      <c r="AD526" s="51" t="s">
        <v>2385</v>
      </c>
      <c r="AE526" s="51" t="s">
        <v>57</v>
      </c>
      <c r="AF526" s="51"/>
      <c r="AG526" s="51" t="s">
        <v>56</v>
      </c>
      <c r="AH526" s="51">
        <v>5</v>
      </c>
      <c r="AI526" s="51" t="s">
        <v>56</v>
      </c>
      <c r="AJ526" s="51" t="s">
        <v>4436</v>
      </c>
      <c r="AK526" s="51" t="s">
        <v>62</v>
      </c>
      <c r="AL526" s="51" t="s">
        <v>57</v>
      </c>
      <c r="AM526" s="51" t="s">
        <v>57</v>
      </c>
      <c r="AN526" s="51" t="s">
        <v>57</v>
      </c>
      <c r="AO526" s="51" t="s">
        <v>385</v>
      </c>
      <c r="AP526" s="51" t="s">
        <v>386</v>
      </c>
      <c r="AQ526" s="51">
        <v>768</v>
      </c>
      <c r="AR526" s="51" t="s">
        <v>57</v>
      </c>
      <c r="AS526" s="51">
        <v>1</v>
      </c>
      <c r="AT526" s="51">
        <v>4</v>
      </c>
      <c r="AU526" s="131" t="s">
        <v>62</v>
      </c>
    </row>
    <row r="527" spans="1:47">
      <c r="A527" s="131">
        <v>526</v>
      </c>
      <c r="B527" s="51" t="s">
        <v>299</v>
      </c>
      <c r="C527" s="51" t="s">
        <v>300</v>
      </c>
      <c r="D527" s="51">
        <v>2023</v>
      </c>
      <c r="E527" s="51" t="s">
        <v>368</v>
      </c>
      <c r="F527" s="51" t="s">
        <v>397</v>
      </c>
      <c r="G527" s="3" t="s">
        <v>398</v>
      </c>
      <c r="H527" s="51" t="s">
        <v>399</v>
      </c>
      <c r="I527" s="51" t="s">
        <v>945</v>
      </c>
      <c r="J527" s="51">
        <v>25</v>
      </c>
      <c r="K527" s="51" t="s">
        <v>2385</v>
      </c>
      <c r="L527" s="51" t="s">
        <v>2385</v>
      </c>
      <c r="M527" s="51" t="s">
        <v>2385</v>
      </c>
      <c r="N527" s="51" t="s">
        <v>2385</v>
      </c>
      <c r="O527" s="51" t="s">
        <v>57</v>
      </c>
      <c r="P527" s="51" t="s">
        <v>57</v>
      </c>
      <c r="Q527" s="51" t="s">
        <v>57</v>
      </c>
      <c r="R527" s="51" t="s">
        <v>57</v>
      </c>
      <c r="S527" s="51" t="s">
        <v>2385</v>
      </c>
      <c r="T527" s="51" t="s">
        <v>57</v>
      </c>
      <c r="U527" s="51" t="s">
        <v>2385</v>
      </c>
      <c r="V527" s="51" t="s">
        <v>57</v>
      </c>
      <c r="W527" s="51" t="s">
        <v>2385</v>
      </c>
      <c r="X527" s="51" t="s">
        <v>57</v>
      </c>
      <c r="Y527" s="51" t="s">
        <v>2385</v>
      </c>
      <c r="Z527" s="51" t="s">
        <v>57</v>
      </c>
      <c r="AA527" s="51" t="s">
        <v>57</v>
      </c>
      <c r="AB527" s="51" t="s">
        <v>2385</v>
      </c>
      <c r="AC527" s="51" t="s">
        <v>57</v>
      </c>
      <c r="AD527" s="51" t="s">
        <v>2385</v>
      </c>
      <c r="AE527" s="51" t="s">
        <v>57</v>
      </c>
      <c r="AF527" s="51"/>
      <c r="AG527" s="51" t="s">
        <v>57</v>
      </c>
      <c r="AH527" s="51" t="s">
        <v>57</v>
      </c>
      <c r="AI527" s="51" t="s">
        <v>2385</v>
      </c>
      <c r="AJ527" s="51" t="s">
        <v>2385</v>
      </c>
      <c r="AK527" s="51" t="s">
        <v>2385</v>
      </c>
      <c r="AL527" s="51" t="s">
        <v>57</v>
      </c>
      <c r="AM527" s="51" t="s">
        <v>57</v>
      </c>
      <c r="AN527" s="51" t="s">
        <v>57</v>
      </c>
      <c r="AO527" s="51" t="s">
        <v>57</v>
      </c>
      <c r="AP527" s="51" t="s">
        <v>57</v>
      </c>
      <c r="AQ527" s="51" t="s">
        <v>57</v>
      </c>
      <c r="AR527" s="51" t="s">
        <v>57</v>
      </c>
      <c r="AS527" s="51" t="s">
        <v>57</v>
      </c>
      <c r="AT527" s="51" t="s">
        <v>57</v>
      </c>
      <c r="AU527" s="51"/>
    </row>
    <row r="528" spans="1:47">
      <c r="A528" s="131">
        <v>527</v>
      </c>
      <c r="B528" s="51" t="s">
        <v>299</v>
      </c>
      <c r="C528" s="51" t="s">
        <v>300</v>
      </c>
      <c r="D528" s="51">
        <v>2023</v>
      </c>
      <c r="E528" s="51" t="s">
        <v>368</v>
      </c>
      <c r="F528" s="51" t="s">
        <v>400</v>
      </c>
      <c r="G528" s="51" t="s">
        <v>401</v>
      </c>
      <c r="H528" s="51" t="s">
        <v>402</v>
      </c>
      <c r="I528" s="51" t="s">
        <v>935</v>
      </c>
      <c r="J528" s="51">
        <v>14</v>
      </c>
      <c r="K528" s="51" t="s">
        <v>62</v>
      </c>
      <c r="L528" s="51" t="s">
        <v>62</v>
      </c>
      <c r="M528" s="51" t="s">
        <v>62</v>
      </c>
      <c r="N528" s="51" t="s">
        <v>62</v>
      </c>
      <c r="O528" s="51" t="s">
        <v>57</v>
      </c>
      <c r="P528" s="51" t="s">
        <v>57</v>
      </c>
      <c r="Q528" s="51" t="s">
        <v>57</v>
      </c>
      <c r="R528" s="51" t="s">
        <v>57</v>
      </c>
      <c r="S528" s="51" t="s">
        <v>56</v>
      </c>
      <c r="T528" s="51" t="s">
        <v>403</v>
      </c>
      <c r="U528" s="51" t="s">
        <v>62</v>
      </c>
      <c r="V528" s="51" t="s">
        <v>57</v>
      </c>
      <c r="W528" s="51" t="s">
        <v>62</v>
      </c>
      <c r="X528" s="51" t="s">
        <v>57</v>
      </c>
      <c r="Y528" s="51" t="s">
        <v>2385</v>
      </c>
      <c r="Z528" s="3" t="s">
        <v>404</v>
      </c>
      <c r="AA528" s="51" t="s">
        <v>56</v>
      </c>
      <c r="AB528" s="51" t="s">
        <v>56</v>
      </c>
      <c r="AC528" s="51" t="s">
        <v>56</v>
      </c>
      <c r="AD528" s="51" t="s">
        <v>984</v>
      </c>
      <c r="AE528" s="51" t="s">
        <v>57</v>
      </c>
      <c r="AF528" s="51"/>
      <c r="AG528" s="51" t="s">
        <v>56</v>
      </c>
      <c r="AH528" s="51">
        <v>100</v>
      </c>
      <c r="AI528" s="51" t="s">
        <v>56</v>
      </c>
      <c r="AJ528" s="51" t="s">
        <v>174</v>
      </c>
      <c r="AK528" s="51" t="s">
        <v>62</v>
      </c>
      <c r="AL528" s="51" t="s">
        <v>57</v>
      </c>
      <c r="AM528" s="160" t="s">
        <v>57</v>
      </c>
      <c r="AN528" s="160" t="s">
        <v>57</v>
      </c>
      <c r="AO528" s="160" t="s">
        <v>406</v>
      </c>
      <c r="AP528" s="160" t="s">
        <v>386</v>
      </c>
      <c r="AQ528" s="51">
        <v>800</v>
      </c>
      <c r="AR528" s="51" t="s">
        <v>57</v>
      </c>
      <c r="AS528" s="51">
        <v>45</v>
      </c>
      <c r="AT528" s="51">
        <v>58</v>
      </c>
      <c r="AU528" s="131" t="str">
        <f>IF(AB528="Yes", "No", "")</f>
        <v>No</v>
      </c>
    </row>
    <row r="529" spans="1:47">
      <c r="A529" s="131">
        <v>528</v>
      </c>
      <c r="B529" s="51" t="s">
        <v>299</v>
      </c>
      <c r="C529" s="51" t="s">
        <v>300</v>
      </c>
      <c r="D529" s="51">
        <v>2023</v>
      </c>
      <c r="E529" s="51" t="s">
        <v>368</v>
      </c>
      <c r="F529" s="51" t="s">
        <v>407</v>
      </c>
      <c r="G529" s="3" t="s">
        <v>408</v>
      </c>
      <c r="H529" s="51" t="s">
        <v>409</v>
      </c>
      <c r="I529" s="51" t="s">
        <v>945</v>
      </c>
      <c r="J529" s="51">
        <v>25</v>
      </c>
      <c r="K529" s="51" t="s">
        <v>2385</v>
      </c>
      <c r="L529" s="51" t="s">
        <v>2385</v>
      </c>
      <c r="M529" s="51" t="s">
        <v>2385</v>
      </c>
      <c r="N529" s="51" t="s">
        <v>2385</v>
      </c>
      <c r="O529" s="51" t="s">
        <v>57</v>
      </c>
      <c r="P529" s="51" t="s">
        <v>57</v>
      </c>
      <c r="Q529" s="51" t="s">
        <v>57</v>
      </c>
      <c r="R529" s="51" t="s">
        <v>57</v>
      </c>
      <c r="S529" s="51" t="s">
        <v>2385</v>
      </c>
      <c r="T529" s="51" t="s">
        <v>57</v>
      </c>
      <c r="U529" s="51" t="s">
        <v>2385</v>
      </c>
      <c r="V529" s="51" t="s">
        <v>57</v>
      </c>
      <c r="W529" s="51" t="s">
        <v>2385</v>
      </c>
      <c r="X529" s="51" t="s">
        <v>57</v>
      </c>
      <c r="Y529" s="51" t="s">
        <v>2385</v>
      </c>
      <c r="Z529" s="51" t="s">
        <v>57</v>
      </c>
      <c r="AA529" s="51" t="s">
        <v>57</v>
      </c>
      <c r="AB529" s="51" t="s">
        <v>2385</v>
      </c>
      <c r="AC529" s="51" t="s">
        <v>57</v>
      </c>
      <c r="AD529" s="51" t="s">
        <v>2385</v>
      </c>
      <c r="AE529" s="51" t="s">
        <v>57</v>
      </c>
      <c r="AF529" s="51"/>
      <c r="AG529" s="51" t="s">
        <v>57</v>
      </c>
      <c r="AH529" s="51" t="s">
        <v>57</v>
      </c>
      <c r="AI529" s="51" t="s">
        <v>2385</v>
      </c>
      <c r="AJ529" s="51" t="s">
        <v>2385</v>
      </c>
      <c r="AK529" s="51" t="s">
        <v>2385</v>
      </c>
      <c r="AL529" s="51" t="s">
        <v>57</v>
      </c>
      <c r="AM529" s="51" t="s">
        <v>57</v>
      </c>
      <c r="AN529" s="51" t="s">
        <v>57</v>
      </c>
      <c r="AO529" s="51" t="s">
        <v>57</v>
      </c>
      <c r="AP529" s="51" t="s">
        <v>57</v>
      </c>
      <c r="AQ529" s="51" t="s">
        <v>57</v>
      </c>
      <c r="AR529" s="51" t="s">
        <v>57</v>
      </c>
      <c r="AS529" s="51" t="s">
        <v>57</v>
      </c>
      <c r="AT529" s="51" t="s">
        <v>57</v>
      </c>
      <c r="AU529" s="51"/>
    </row>
    <row r="530" spans="1:47">
      <c r="A530" s="131">
        <v>529</v>
      </c>
      <c r="B530" s="51" t="s">
        <v>299</v>
      </c>
      <c r="C530" s="51" t="s">
        <v>300</v>
      </c>
      <c r="D530" s="51">
        <v>2023</v>
      </c>
      <c r="E530" s="51" t="s">
        <v>368</v>
      </c>
      <c r="F530" s="51" t="s">
        <v>410</v>
      </c>
      <c r="G530" s="3" t="s">
        <v>411</v>
      </c>
      <c r="H530" s="51" t="s">
        <v>412</v>
      </c>
      <c r="I530" s="51" t="s">
        <v>935</v>
      </c>
      <c r="J530" s="51">
        <v>22</v>
      </c>
      <c r="K530" s="51" t="s">
        <v>62</v>
      </c>
      <c r="L530" s="51" t="s">
        <v>62</v>
      </c>
      <c r="M530" s="51" t="s">
        <v>62</v>
      </c>
      <c r="N530" s="51" t="s">
        <v>56</v>
      </c>
      <c r="O530" s="51">
        <v>2</v>
      </c>
      <c r="P530" s="51" t="s">
        <v>2699</v>
      </c>
      <c r="Q530" s="51" t="s">
        <v>414</v>
      </c>
      <c r="R530" s="51" t="s">
        <v>415</v>
      </c>
      <c r="S530" s="51" t="s">
        <v>56</v>
      </c>
      <c r="T530" s="51" t="s">
        <v>416</v>
      </c>
      <c r="U530" s="51" t="s">
        <v>62</v>
      </c>
      <c r="V530" s="51" t="s">
        <v>57</v>
      </c>
      <c r="W530" s="51" t="s">
        <v>62</v>
      </c>
      <c r="X530" s="51" t="s">
        <v>57</v>
      </c>
      <c r="Y530" s="51" t="s">
        <v>2385</v>
      </c>
      <c r="Z530" s="4" t="s">
        <v>417</v>
      </c>
      <c r="AA530" s="51" t="s">
        <v>62</v>
      </c>
      <c r="AB530" s="51" t="s">
        <v>56</v>
      </c>
      <c r="AC530" s="51" t="s">
        <v>56</v>
      </c>
      <c r="AD530" s="51" t="s">
        <v>984</v>
      </c>
      <c r="AE530" s="51" t="s">
        <v>57</v>
      </c>
      <c r="AF530" s="51"/>
      <c r="AG530" s="51" t="s">
        <v>56</v>
      </c>
      <c r="AH530" s="51">
        <v>5523</v>
      </c>
      <c r="AI530" s="51" t="s">
        <v>62</v>
      </c>
      <c r="AJ530" s="51" t="s">
        <v>2385</v>
      </c>
      <c r="AK530" s="51" t="s">
        <v>62</v>
      </c>
      <c r="AL530" s="51" t="s">
        <v>57</v>
      </c>
      <c r="AM530" s="160" t="s">
        <v>57</v>
      </c>
      <c r="AN530" s="160" t="s">
        <v>57</v>
      </c>
      <c r="AO530" s="160" t="s">
        <v>418</v>
      </c>
      <c r="AP530" s="160" t="s">
        <v>386</v>
      </c>
      <c r="AQ530" s="51">
        <v>864</v>
      </c>
      <c r="AR530" s="51" t="s">
        <v>57</v>
      </c>
      <c r="AS530" s="51">
        <v>4229</v>
      </c>
      <c r="AT530" s="51">
        <v>1294</v>
      </c>
      <c r="AU530" s="131" t="str">
        <f>IF(AB530="Yes", "No", "")</f>
        <v>No</v>
      </c>
    </row>
    <row r="531" spans="1:47">
      <c r="A531" s="131">
        <v>530</v>
      </c>
      <c r="B531" s="51" t="s">
        <v>299</v>
      </c>
      <c r="C531" s="51" t="s">
        <v>300</v>
      </c>
      <c r="D531" s="51">
        <v>2023</v>
      </c>
      <c r="E531" s="51" t="s">
        <v>368</v>
      </c>
      <c r="F531" s="51" t="s">
        <v>419</v>
      </c>
      <c r="G531" s="3" t="s">
        <v>420</v>
      </c>
      <c r="H531" s="51" t="s">
        <v>421</v>
      </c>
      <c r="I531" s="51" t="s">
        <v>935</v>
      </c>
      <c r="J531" s="51">
        <v>6</v>
      </c>
      <c r="K531" s="51" t="s">
        <v>62</v>
      </c>
      <c r="L531" s="51" t="s">
        <v>62</v>
      </c>
      <c r="M531" s="51" t="s">
        <v>62</v>
      </c>
      <c r="N531" s="51" t="s">
        <v>62</v>
      </c>
      <c r="O531" s="51" t="s">
        <v>57</v>
      </c>
      <c r="P531" s="51" t="s">
        <v>57</v>
      </c>
      <c r="Q531" s="51" t="s">
        <v>57</v>
      </c>
      <c r="R531" s="51" t="s">
        <v>57</v>
      </c>
      <c r="S531" s="51" t="s">
        <v>56</v>
      </c>
      <c r="T531" s="51" t="s">
        <v>422</v>
      </c>
      <c r="U531" s="51" t="s">
        <v>62</v>
      </c>
      <c r="V531" s="51" t="s">
        <v>57</v>
      </c>
      <c r="W531" s="51" t="s">
        <v>62</v>
      </c>
      <c r="X531" s="51" t="s">
        <v>57</v>
      </c>
      <c r="Y531" s="51" t="s">
        <v>2385</v>
      </c>
      <c r="Z531" s="4" t="s">
        <v>423</v>
      </c>
      <c r="AA531" s="51" t="s">
        <v>56</v>
      </c>
      <c r="AB531" s="51" t="s">
        <v>56</v>
      </c>
      <c r="AC531" s="51" t="s">
        <v>56</v>
      </c>
      <c r="AD531" s="51" t="s">
        <v>2373</v>
      </c>
      <c r="AE531" s="51" t="s">
        <v>424</v>
      </c>
      <c r="AF531" s="51"/>
      <c r="AG531" s="51" t="s">
        <v>56</v>
      </c>
      <c r="AH531" s="51">
        <v>262</v>
      </c>
      <c r="AI531" s="51" t="s">
        <v>56</v>
      </c>
      <c r="AJ531" s="51" t="s">
        <v>4436</v>
      </c>
      <c r="AK531" s="51" t="s">
        <v>62</v>
      </c>
      <c r="AL531" s="51" t="s">
        <v>57</v>
      </c>
      <c r="AM531" s="160" t="s">
        <v>57</v>
      </c>
      <c r="AN531" s="160" t="s">
        <v>57</v>
      </c>
      <c r="AO531" s="160" t="s">
        <v>425</v>
      </c>
      <c r="AP531" s="160" t="s">
        <v>386</v>
      </c>
      <c r="AQ531" s="51">
        <v>808</v>
      </c>
      <c r="AR531" s="51" t="s">
        <v>57</v>
      </c>
      <c r="AS531" s="51">
        <v>215</v>
      </c>
      <c r="AT531" s="51">
        <v>47</v>
      </c>
      <c r="AU531" s="131" t="str">
        <f>IF(AB531="Yes", "No", "")</f>
        <v>No</v>
      </c>
    </row>
    <row r="532" spans="1:47">
      <c r="A532" s="131">
        <v>531</v>
      </c>
      <c r="B532" s="51" t="s">
        <v>299</v>
      </c>
      <c r="C532" s="51" t="s">
        <v>300</v>
      </c>
      <c r="D532" s="51">
        <v>2023</v>
      </c>
      <c r="E532" s="51" t="s">
        <v>368</v>
      </c>
      <c r="F532" s="51" t="s">
        <v>426</v>
      </c>
      <c r="G532" s="3" t="s">
        <v>427</v>
      </c>
      <c r="H532" s="51" t="s">
        <v>428</v>
      </c>
      <c r="I532" s="51" t="s">
        <v>945</v>
      </c>
      <c r="J532" s="51">
        <v>25</v>
      </c>
      <c r="K532" s="51" t="s">
        <v>2385</v>
      </c>
      <c r="L532" s="51" t="s">
        <v>2385</v>
      </c>
      <c r="M532" s="51" t="s">
        <v>2385</v>
      </c>
      <c r="N532" s="51" t="s">
        <v>2385</v>
      </c>
      <c r="O532" s="51" t="s">
        <v>57</v>
      </c>
      <c r="P532" s="51" t="s">
        <v>57</v>
      </c>
      <c r="Q532" s="51" t="s">
        <v>57</v>
      </c>
      <c r="R532" s="51" t="s">
        <v>57</v>
      </c>
      <c r="S532" s="51" t="s">
        <v>2385</v>
      </c>
      <c r="T532" s="51" t="s">
        <v>57</v>
      </c>
      <c r="U532" s="51" t="s">
        <v>2385</v>
      </c>
      <c r="V532" s="51" t="s">
        <v>57</v>
      </c>
      <c r="W532" s="51" t="s">
        <v>2385</v>
      </c>
      <c r="X532" s="51" t="s">
        <v>57</v>
      </c>
      <c r="Y532" s="51" t="s">
        <v>2385</v>
      </c>
      <c r="Z532" s="51" t="s">
        <v>57</v>
      </c>
      <c r="AA532" s="51" t="s">
        <v>57</v>
      </c>
      <c r="AB532" s="51" t="s">
        <v>2385</v>
      </c>
      <c r="AC532" s="51" t="s">
        <v>57</v>
      </c>
      <c r="AD532" s="51" t="s">
        <v>2385</v>
      </c>
      <c r="AE532" s="51" t="s">
        <v>57</v>
      </c>
      <c r="AF532" s="51"/>
      <c r="AG532" s="51" t="s">
        <v>57</v>
      </c>
      <c r="AH532" s="51" t="s">
        <v>57</v>
      </c>
      <c r="AI532" s="51" t="s">
        <v>2385</v>
      </c>
      <c r="AJ532" s="51" t="s">
        <v>2385</v>
      </c>
      <c r="AK532" s="51" t="s">
        <v>2385</v>
      </c>
      <c r="AL532" s="51" t="s">
        <v>57</v>
      </c>
      <c r="AM532" s="51" t="s">
        <v>57</v>
      </c>
      <c r="AN532" s="51" t="s">
        <v>57</v>
      </c>
      <c r="AO532" s="51" t="s">
        <v>57</v>
      </c>
      <c r="AP532" s="51" t="s">
        <v>57</v>
      </c>
      <c r="AQ532" s="51" t="s">
        <v>57</v>
      </c>
      <c r="AR532" s="51" t="s">
        <v>57</v>
      </c>
      <c r="AS532" s="51" t="s">
        <v>57</v>
      </c>
      <c r="AT532" s="51" t="s">
        <v>57</v>
      </c>
      <c r="AU532" s="51"/>
    </row>
    <row r="533" spans="1:47">
      <c r="A533" s="131">
        <v>532</v>
      </c>
      <c r="B533" s="51" t="s">
        <v>299</v>
      </c>
      <c r="C533" s="51" t="s">
        <v>300</v>
      </c>
      <c r="D533" s="51">
        <v>2023</v>
      </c>
      <c r="E533" s="51" t="s">
        <v>368</v>
      </c>
      <c r="F533" s="51" t="s">
        <v>429</v>
      </c>
      <c r="G533" s="3" t="s">
        <v>430</v>
      </c>
      <c r="H533" s="51" t="s">
        <v>431</v>
      </c>
      <c r="I533" s="51" t="s">
        <v>935</v>
      </c>
      <c r="J533" s="51">
        <v>14</v>
      </c>
      <c r="K533" s="51" t="s">
        <v>62</v>
      </c>
      <c r="L533" s="51" t="s">
        <v>62</v>
      </c>
      <c r="M533" s="51" t="s">
        <v>62</v>
      </c>
      <c r="N533" s="51" t="s">
        <v>62</v>
      </c>
      <c r="O533" s="51" t="s">
        <v>57</v>
      </c>
      <c r="P533" s="51" t="s">
        <v>57</v>
      </c>
      <c r="Q533" s="51" t="s">
        <v>57</v>
      </c>
      <c r="R533" s="51" t="s">
        <v>57</v>
      </c>
      <c r="S533" s="51" t="s">
        <v>62</v>
      </c>
      <c r="T533" s="51" t="s">
        <v>57</v>
      </c>
      <c r="U533" s="51" t="s">
        <v>62</v>
      </c>
      <c r="V533" s="51" t="s">
        <v>57</v>
      </c>
      <c r="W533" s="51" t="s">
        <v>62</v>
      </c>
      <c r="X533" s="51" t="s">
        <v>57</v>
      </c>
      <c r="Y533" s="51" t="s">
        <v>2385</v>
      </c>
      <c r="Z533" s="4" t="s">
        <v>432</v>
      </c>
      <c r="AA533" s="51" t="s">
        <v>62</v>
      </c>
      <c r="AB533" s="51" t="s">
        <v>62</v>
      </c>
      <c r="AC533" s="51" t="s">
        <v>57</v>
      </c>
      <c r="AD533" s="51" t="s">
        <v>2385</v>
      </c>
      <c r="AE533" s="51" t="s">
        <v>57</v>
      </c>
      <c r="AF533" s="51"/>
      <c r="AG533" s="51" t="s">
        <v>56</v>
      </c>
      <c r="AH533" s="51">
        <v>8</v>
      </c>
      <c r="AI533" s="51" t="s">
        <v>62</v>
      </c>
      <c r="AJ533" s="51" t="s">
        <v>2385</v>
      </c>
      <c r="AK533" s="51" t="s">
        <v>62</v>
      </c>
      <c r="AL533" s="51" t="s">
        <v>57</v>
      </c>
      <c r="AM533" s="51" t="s">
        <v>57</v>
      </c>
      <c r="AN533" s="51" t="s">
        <v>57</v>
      </c>
      <c r="AO533" s="51" t="s">
        <v>433</v>
      </c>
      <c r="AP533" s="51" t="s">
        <v>386</v>
      </c>
      <c r="AQ533" s="51">
        <v>726</v>
      </c>
      <c r="AR533" s="51" t="s">
        <v>57</v>
      </c>
      <c r="AS533" s="51">
        <v>5</v>
      </c>
      <c r="AT533" s="51">
        <v>3</v>
      </c>
      <c r="AU533" s="131" t="s">
        <v>62</v>
      </c>
    </row>
    <row r="534" spans="1:47">
      <c r="A534" s="131">
        <v>533</v>
      </c>
      <c r="B534" s="51" t="s">
        <v>299</v>
      </c>
      <c r="C534" s="51" t="s">
        <v>300</v>
      </c>
      <c r="D534" s="51">
        <v>2023</v>
      </c>
      <c r="E534" s="51" t="s">
        <v>368</v>
      </c>
      <c r="F534" s="51" t="s">
        <v>435</v>
      </c>
      <c r="G534" s="3" t="s">
        <v>436</v>
      </c>
      <c r="H534" s="51" t="s">
        <v>437</v>
      </c>
      <c r="I534" s="51" t="s">
        <v>935</v>
      </c>
      <c r="J534" s="51">
        <v>7</v>
      </c>
      <c r="K534" s="51" t="s">
        <v>62</v>
      </c>
      <c r="L534" s="51" t="s">
        <v>62</v>
      </c>
      <c r="M534" s="51" t="s">
        <v>62</v>
      </c>
      <c r="N534" s="51" t="s">
        <v>56</v>
      </c>
      <c r="O534" s="51">
        <v>1</v>
      </c>
      <c r="P534" s="51" t="s">
        <v>438</v>
      </c>
      <c r="Q534" s="51" t="s">
        <v>439</v>
      </c>
      <c r="R534" s="51" t="s">
        <v>440</v>
      </c>
      <c r="S534" s="51" t="s">
        <v>56</v>
      </c>
      <c r="T534" s="51" t="s">
        <v>441</v>
      </c>
      <c r="U534" s="51" t="s">
        <v>62</v>
      </c>
      <c r="V534" s="51" t="s">
        <v>57</v>
      </c>
      <c r="W534" s="51" t="s">
        <v>62</v>
      </c>
      <c r="X534" s="51" t="s">
        <v>57</v>
      </c>
      <c r="Y534" s="51" t="s">
        <v>2385</v>
      </c>
      <c r="Z534" s="4" t="s">
        <v>442</v>
      </c>
      <c r="AA534" s="51" t="s">
        <v>56</v>
      </c>
      <c r="AB534" s="51" t="s">
        <v>56</v>
      </c>
      <c r="AC534" s="51" t="s">
        <v>56</v>
      </c>
      <c r="AD534" s="51" t="s">
        <v>962</v>
      </c>
      <c r="AE534" s="51" t="s">
        <v>424</v>
      </c>
      <c r="AF534" s="51"/>
      <c r="AG534" s="51" t="s">
        <v>56</v>
      </c>
      <c r="AH534" s="51">
        <v>649</v>
      </c>
      <c r="AI534" s="51" t="s">
        <v>56</v>
      </c>
      <c r="AJ534" s="51" t="s">
        <v>174</v>
      </c>
      <c r="AK534" s="51" t="s">
        <v>62</v>
      </c>
      <c r="AL534" s="51" t="s">
        <v>57</v>
      </c>
      <c r="AM534" s="160" t="s">
        <v>57</v>
      </c>
      <c r="AN534" s="160" t="s">
        <v>57</v>
      </c>
      <c r="AO534" s="160" t="s">
        <v>443</v>
      </c>
      <c r="AP534" s="160" t="s">
        <v>386</v>
      </c>
      <c r="AQ534" s="51">
        <v>805</v>
      </c>
      <c r="AR534" s="51" t="s">
        <v>57</v>
      </c>
      <c r="AS534" s="51">
        <v>320</v>
      </c>
      <c r="AT534" s="51">
        <v>329</v>
      </c>
      <c r="AU534" s="131" t="str">
        <f>IF(AB534="Yes", "No", "")</f>
        <v>No</v>
      </c>
    </row>
    <row r="535" spans="1:47">
      <c r="A535" s="131">
        <v>534</v>
      </c>
      <c r="B535" s="51" t="s">
        <v>299</v>
      </c>
      <c r="C535" s="51" t="s">
        <v>300</v>
      </c>
      <c r="D535" s="51">
        <v>2023</v>
      </c>
      <c r="E535" s="51" t="s">
        <v>368</v>
      </c>
      <c r="F535" s="51" t="s">
        <v>57</v>
      </c>
      <c r="G535" s="3" t="s">
        <v>444</v>
      </c>
      <c r="H535" s="51" t="s">
        <v>445</v>
      </c>
      <c r="I535" s="51" t="s">
        <v>975</v>
      </c>
      <c r="J535" s="51">
        <v>25</v>
      </c>
      <c r="K535" s="51" t="s">
        <v>2385</v>
      </c>
      <c r="L535" s="51" t="s">
        <v>2385</v>
      </c>
      <c r="M535" s="51" t="s">
        <v>2385</v>
      </c>
      <c r="N535" s="51" t="s">
        <v>2385</v>
      </c>
      <c r="O535" s="51" t="s">
        <v>57</v>
      </c>
      <c r="P535" s="51" t="s">
        <v>57</v>
      </c>
      <c r="Q535" s="51" t="s">
        <v>57</v>
      </c>
      <c r="R535" s="51" t="s">
        <v>57</v>
      </c>
      <c r="S535" s="51" t="s">
        <v>2385</v>
      </c>
      <c r="T535" s="51" t="s">
        <v>57</v>
      </c>
      <c r="U535" s="51" t="s">
        <v>2385</v>
      </c>
      <c r="V535" s="51" t="s">
        <v>57</v>
      </c>
      <c r="W535" s="51" t="s">
        <v>2385</v>
      </c>
      <c r="X535" s="51" t="s">
        <v>57</v>
      </c>
      <c r="Y535" s="51" t="s">
        <v>2385</v>
      </c>
      <c r="Z535" s="51" t="s">
        <v>57</v>
      </c>
      <c r="AA535" s="51" t="s">
        <v>57</v>
      </c>
      <c r="AB535" s="51" t="s">
        <v>2385</v>
      </c>
      <c r="AC535" s="51" t="s">
        <v>57</v>
      </c>
      <c r="AD535" s="51" t="s">
        <v>2385</v>
      </c>
      <c r="AE535" s="51" t="s">
        <v>57</v>
      </c>
      <c r="AF535" s="51"/>
      <c r="AG535" s="51" t="s">
        <v>57</v>
      </c>
      <c r="AH535" s="51" t="s">
        <v>57</v>
      </c>
      <c r="AI535" s="51" t="s">
        <v>2385</v>
      </c>
      <c r="AJ535" s="51" t="s">
        <v>2385</v>
      </c>
      <c r="AK535" s="51" t="s">
        <v>2385</v>
      </c>
      <c r="AL535" s="51" t="s">
        <v>57</v>
      </c>
      <c r="AM535" s="160" t="s">
        <v>57</v>
      </c>
      <c r="AN535" s="160" t="s">
        <v>57</v>
      </c>
      <c r="AO535" s="160" t="s">
        <v>57</v>
      </c>
      <c r="AP535" s="160" t="s">
        <v>57</v>
      </c>
      <c r="AQ535" s="51" t="s">
        <v>57</v>
      </c>
      <c r="AR535" s="51" t="s">
        <v>57</v>
      </c>
      <c r="AS535" s="51" t="s">
        <v>57</v>
      </c>
      <c r="AT535" s="51" t="s">
        <v>57</v>
      </c>
      <c r="AU535" s="51"/>
    </row>
    <row r="536" spans="1:47">
      <c r="A536" s="131">
        <v>535</v>
      </c>
      <c r="B536" s="51" t="s">
        <v>299</v>
      </c>
      <c r="C536" s="51" t="s">
        <v>300</v>
      </c>
      <c r="D536" s="51">
        <v>2023</v>
      </c>
      <c r="E536" s="51" t="s">
        <v>446</v>
      </c>
      <c r="F536" s="51" t="s">
        <v>447</v>
      </c>
      <c r="G536" s="3" t="s">
        <v>448</v>
      </c>
      <c r="H536" s="51" t="s">
        <v>449</v>
      </c>
      <c r="I536" s="51" t="s">
        <v>926</v>
      </c>
      <c r="J536" s="51">
        <v>25</v>
      </c>
      <c r="K536" s="51" t="s">
        <v>2385</v>
      </c>
      <c r="L536" s="51" t="s">
        <v>2385</v>
      </c>
      <c r="M536" s="51" t="s">
        <v>2385</v>
      </c>
      <c r="N536" s="51" t="s">
        <v>2385</v>
      </c>
      <c r="O536" s="51" t="s">
        <v>57</v>
      </c>
      <c r="P536" s="51" t="s">
        <v>57</v>
      </c>
      <c r="Q536" s="51" t="s">
        <v>57</v>
      </c>
      <c r="R536" s="51" t="s">
        <v>57</v>
      </c>
      <c r="S536" s="51" t="s">
        <v>2385</v>
      </c>
      <c r="T536" s="51" t="s">
        <v>57</v>
      </c>
      <c r="U536" s="51" t="s">
        <v>2385</v>
      </c>
      <c r="V536" s="51" t="s">
        <v>57</v>
      </c>
      <c r="W536" s="51" t="s">
        <v>2385</v>
      </c>
      <c r="X536" s="51" t="s">
        <v>57</v>
      </c>
      <c r="Y536" s="51" t="s">
        <v>2385</v>
      </c>
      <c r="Z536" s="51" t="s">
        <v>57</v>
      </c>
      <c r="AA536" s="51" t="s">
        <v>57</v>
      </c>
      <c r="AB536" s="51" t="s">
        <v>2385</v>
      </c>
      <c r="AC536" s="51" t="s">
        <v>57</v>
      </c>
      <c r="AD536" s="51" t="s">
        <v>2385</v>
      </c>
      <c r="AE536" s="51" t="s">
        <v>57</v>
      </c>
      <c r="AF536" s="51"/>
      <c r="AG536" s="51" t="s">
        <v>57</v>
      </c>
      <c r="AH536" s="51" t="s">
        <v>57</v>
      </c>
      <c r="AI536" s="51" t="s">
        <v>2385</v>
      </c>
      <c r="AJ536" s="51" t="s">
        <v>2385</v>
      </c>
      <c r="AK536" s="51" t="s">
        <v>2385</v>
      </c>
      <c r="AL536" s="51" t="s">
        <v>57</v>
      </c>
      <c r="AM536" s="160" t="s">
        <v>57</v>
      </c>
      <c r="AN536" s="160" t="s">
        <v>57</v>
      </c>
      <c r="AO536" s="160" t="s">
        <v>57</v>
      </c>
      <c r="AP536" s="160" t="s">
        <v>57</v>
      </c>
      <c r="AQ536" s="51" t="s">
        <v>57</v>
      </c>
      <c r="AR536" s="51" t="s">
        <v>57</v>
      </c>
      <c r="AS536" s="51" t="s">
        <v>57</v>
      </c>
      <c r="AT536" s="51" t="s">
        <v>57</v>
      </c>
      <c r="AU536" s="51"/>
    </row>
    <row r="537" spans="1:47">
      <c r="A537" s="131">
        <v>536</v>
      </c>
      <c r="B537" s="51" t="s">
        <v>299</v>
      </c>
      <c r="C537" s="51" t="s">
        <v>300</v>
      </c>
      <c r="D537" s="51">
        <v>2023</v>
      </c>
      <c r="E537" s="51" t="s">
        <v>446</v>
      </c>
      <c r="F537" s="51" t="s">
        <v>450</v>
      </c>
      <c r="G537" s="3" t="s">
        <v>451</v>
      </c>
      <c r="H537" s="51" t="s">
        <v>452</v>
      </c>
      <c r="I537" s="51" t="s">
        <v>935</v>
      </c>
      <c r="J537" s="51">
        <v>18</v>
      </c>
      <c r="K537" s="51" t="s">
        <v>62</v>
      </c>
      <c r="L537" s="51" t="s">
        <v>62</v>
      </c>
      <c r="M537" s="51" t="s">
        <v>62</v>
      </c>
      <c r="N537" s="51" t="s">
        <v>62</v>
      </c>
      <c r="O537" s="51" t="s">
        <v>57</v>
      </c>
      <c r="P537" s="51" t="s">
        <v>57</v>
      </c>
      <c r="Q537" s="51" t="s">
        <v>57</v>
      </c>
      <c r="R537" s="51" t="s">
        <v>57</v>
      </c>
      <c r="S537" s="51" t="s">
        <v>62</v>
      </c>
      <c r="T537" s="51" t="s">
        <v>57</v>
      </c>
      <c r="U537" s="51" t="s">
        <v>62</v>
      </c>
      <c r="V537" s="51" t="s">
        <v>57</v>
      </c>
      <c r="W537" s="51" t="s">
        <v>62</v>
      </c>
      <c r="X537" s="51" t="s">
        <v>57</v>
      </c>
      <c r="Y537" s="51" t="s">
        <v>2385</v>
      </c>
      <c r="Z537" s="3" t="s">
        <v>453</v>
      </c>
      <c r="AA537" s="51" t="s">
        <v>62</v>
      </c>
      <c r="AB537" s="51" t="s">
        <v>62</v>
      </c>
      <c r="AC537" s="51" t="s">
        <v>57</v>
      </c>
      <c r="AD537" s="51" t="s">
        <v>2385</v>
      </c>
      <c r="AE537" s="51" t="s">
        <v>57</v>
      </c>
      <c r="AF537" s="51"/>
      <c r="AG537" s="51" t="s">
        <v>56</v>
      </c>
      <c r="AH537" s="51">
        <v>7</v>
      </c>
      <c r="AI537" s="51" t="s">
        <v>62</v>
      </c>
      <c r="AJ537" s="51" t="s">
        <v>2385</v>
      </c>
      <c r="AK537" s="51" t="s">
        <v>62</v>
      </c>
      <c r="AL537" s="51" t="s">
        <v>57</v>
      </c>
      <c r="AM537" s="51" t="s">
        <v>57</v>
      </c>
      <c r="AN537" s="51" t="s">
        <v>57</v>
      </c>
      <c r="AO537" s="51" t="s">
        <v>454</v>
      </c>
      <c r="AP537" s="51" t="s">
        <v>455</v>
      </c>
      <c r="AQ537" s="51">
        <v>302</v>
      </c>
      <c r="AR537" s="51" t="s">
        <v>57</v>
      </c>
      <c r="AS537" s="51" t="s">
        <v>62</v>
      </c>
      <c r="AT537" s="51" t="s">
        <v>62</v>
      </c>
      <c r="AU537" s="131" t="s">
        <v>56</v>
      </c>
    </row>
    <row r="538" spans="1:47">
      <c r="A538" s="131">
        <v>537</v>
      </c>
      <c r="B538" s="51" t="s">
        <v>299</v>
      </c>
      <c r="C538" s="51" t="s">
        <v>300</v>
      </c>
      <c r="D538" s="51">
        <v>2023</v>
      </c>
      <c r="E538" s="51" t="s">
        <v>446</v>
      </c>
      <c r="F538" s="51" t="s">
        <v>457</v>
      </c>
      <c r="G538" s="3" t="s">
        <v>458</v>
      </c>
      <c r="H538" s="51" t="s">
        <v>459</v>
      </c>
      <c r="I538" s="51" t="s">
        <v>935</v>
      </c>
      <c r="J538" s="51">
        <v>8</v>
      </c>
      <c r="K538" s="51" t="s">
        <v>62</v>
      </c>
      <c r="L538" s="51" t="s">
        <v>62</v>
      </c>
      <c r="M538" s="51" t="s">
        <v>62</v>
      </c>
      <c r="N538" s="51" t="s">
        <v>62</v>
      </c>
      <c r="O538" s="51" t="s">
        <v>57</v>
      </c>
      <c r="P538" s="51" t="s">
        <v>57</v>
      </c>
      <c r="Q538" s="51" t="s">
        <v>57</v>
      </c>
      <c r="R538" s="51" t="s">
        <v>57</v>
      </c>
      <c r="S538" s="51" t="s">
        <v>62</v>
      </c>
      <c r="T538" s="51" t="s">
        <v>57</v>
      </c>
      <c r="U538" s="51" t="s">
        <v>62</v>
      </c>
      <c r="V538" s="51" t="s">
        <v>57</v>
      </c>
      <c r="W538" s="51" t="s">
        <v>62</v>
      </c>
      <c r="X538" s="51" t="s">
        <v>57</v>
      </c>
      <c r="Y538" s="51" t="s">
        <v>2385</v>
      </c>
      <c r="Z538" s="3" t="s">
        <v>460</v>
      </c>
      <c r="AA538" s="51" t="s">
        <v>62</v>
      </c>
      <c r="AB538" s="51" t="s">
        <v>62</v>
      </c>
      <c r="AC538" s="51" t="s">
        <v>57</v>
      </c>
      <c r="AD538" s="51" t="s">
        <v>2385</v>
      </c>
      <c r="AE538" s="51" t="s">
        <v>57</v>
      </c>
      <c r="AF538" s="51"/>
      <c r="AG538" s="51" t="s">
        <v>56</v>
      </c>
      <c r="AH538" s="51">
        <v>43</v>
      </c>
      <c r="AI538" s="51" t="s">
        <v>62</v>
      </c>
      <c r="AJ538" s="51" t="s">
        <v>2385</v>
      </c>
      <c r="AK538" s="51" t="s">
        <v>62</v>
      </c>
      <c r="AL538" s="51" t="s">
        <v>57</v>
      </c>
      <c r="AM538" s="51" t="s">
        <v>57</v>
      </c>
      <c r="AN538" s="51" t="s">
        <v>57</v>
      </c>
      <c r="AO538" s="51" t="s">
        <v>461</v>
      </c>
      <c r="AP538" s="51" t="s">
        <v>455</v>
      </c>
      <c r="AQ538" s="51">
        <v>791</v>
      </c>
      <c r="AR538" s="51" t="s">
        <v>57</v>
      </c>
      <c r="AS538" s="51" t="s">
        <v>57</v>
      </c>
      <c r="AT538" s="51" t="s">
        <v>57</v>
      </c>
      <c r="AU538" s="131" t="s">
        <v>62</v>
      </c>
    </row>
    <row r="539" spans="1:47">
      <c r="A539" s="131">
        <v>538</v>
      </c>
      <c r="B539" s="51" t="s">
        <v>299</v>
      </c>
      <c r="C539" s="51" t="s">
        <v>300</v>
      </c>
      <c r="D539" s="51">
        <v>2023</v>
      </c>
      <c r="E539" s="51" t="s">
        <v>446</v>
      </c>
      <c r="F539" s="51" t="s">
        <v>463</v>
      </c>
      <c r="G539" s="3" t="s">
        <v>464</v>
      </c>
      <c r="H539" s="51" t="s">
        <v>465</v>
      </c>
      <c r="I539" s="51" t="s">
        <v>945</v>
      </c>
      <c r="J539" s="51">
        <v>25</v>
      </c>
      <c r="K539" s="51" t="s">
        <v>2385</v>
      </c>
      <c r="L539" s="51" t="s">
        <v>2385</v>
      </c>
      <c r="M539" s="51" t="s">
        <v>2385</v>
      </c>
      <c r="N539" s="51" t="s">
        <v>2385</v>
      </c>
      <c r="O539" s="51" t="s">
        <v>57</v>
      </c>
      <c r="P539" s="51" t="s">
        <v>57</v>
      </c>
      <c r="Q539" s="51" t="s">
        <v>57</v>
      </c>
      <c r="R539" s="51" t="s">
        <v>57</v>
      </c>
      <c r="S539" s="51" t="s">
        <v>2385</v>
      </c>
      <c r="T539" s="51" t="s">
        <v>57</v>
      </c>
      <c r="U539" s="51" t="s">
        <v>2385</v>
      </c>
      <c r="V539" s="51" t="s">
        <v>57</v>
      </c>
      <c r="W539" s="51" t="s">
        <v>2385</v>
      </c>
      <c r="X539" s="51" t="s">
        <v>57</v>
      </c>
      <c r="Y539" s="51" t="s">
        <v>2385</v>
      </c>
      <c r="Z539" s="51" t="s">
        <v>57</v>
      </c>
      <c r="AA539" s="51" t="s">
        <v>57</v>
      </c>
      <c r="AB539" s="51" t="s">
        <v>2385</v>
      </c>
      <c r="AC539" s="51" t="s">
        <v>57</v>
      </c>
      <c r="AD539" s="51" t="s">
        <v>2385</v>
      </c>
      <c r="AE539" s="51" t="s">
        <v>57</v>
      </c>
      <c r="AF539" s="51"/>
      <c r="AG539" s="51" t="s">
        <v>57</v>
      </c>
      <c r="AH539" s="51" t="s">
        <v>57</v>
      </c>
      <c r="AI539" s="51" t="s">
        <v>2385</v>
      </c>
      <c r="AJ539" s="51" t="s">
        <v>2385</v>
      </c>
      <c r="AK539" s="51" t="s">
        <v>2385</v>
      </c>
      <c r="AL539" s="51" t="s">
        <v>57</v>
      </c>
      <c r="AM539" s="51" t="s">
        <v>57</v>
      </c>
      <c r="AN539" s="51" t="s">
        <v>57</v>
      </c>
      <c r="AO539" s="51" t="s">
        <v>57</v>
      </c>
      <c r="AP539" s="51" t="s">
        <v>57</v>
      </c>
      <c r="AQ539" s="51" t="s">
        <v>57</v>
      </c>
      <c r="AR539" s="51" t="s">
        <v>57</v>
      </c>
      <c r="AS539" s="51" t="s">
        <v>57</v>
      </c>
      <c r="AT539" s="51" t="s">
        <v>57</v>
      </c>
      <c r="AU539" s="51"/>
    </row>
    <row r="540" spans="1:47">
      <c r="A540" s="131">
        <v>539</v>
      </c>
      <c r="B540" s="51" t="s">
        <v>299</v>
      </c>
      <c r="C540" s="51" t="s">
        <v>300</v>
      </c>
      <c r="D540" s="51">
        <v>2023</v>
      </c>
      <c r="E540" s="51" t="s">
        <v>446</v>
      </c>
      <c r="F540" s="51" t="s">
        <v>466</v>
      </c>
      <c r="G540" s="3" t="s">
        <v>467</v>
      </c>
      <c r="H540" s="51" t="s">
        <v>468</v>
      </c>
      <c r="I540" s="51" t="s">
        <v>935</v>
      </c>
      <c r="J540" s="51">
        <v>6</v>
      </c>
      <c r="K540" s="51" t="s">
        <v>62</v>
      </c>
      <c r="L540" s="51" t="s">
        <v>62</v>
      </c>
      <c r="M540" s="51" t="s">
        <v>62</v>
      </c>
      <c r="N540" s="51" t="s">
        <v>62</v>
      </c>
      <c r="O540" s="51" t="s">
        <v>57</v>
      </c>
      <c r="P540" s="51" t="s">
        <v>57</v>
      </c>
      <c r="Q540" s="51" t="s">
        <v>57</v>
      </c>
      <c r="R540" s="51" t="s">
        <v>57</v>
      </c>
      <c r="S540" s="51" t="s">
        <v>62</v>
      </c>
      <c r="T540" s="51" t="s">
        <v>57</v>
      </c>
      <c r="U540" s="51" t="s">
        <v>62</v>
      </c>
      <c r="V540" s="51" t="s">
        <v>57</v>
      </c>
      <c r="W540" s="51" t="s">
        <v>62</v>
      </c>
      <c r="X540" s="51" t="s">
        <v>57</v>
      </c>
      <c r="Y540" s="51" t="s">
        <v>2385</v>
      </c>
      <c r="Z540" s="3" t="s">
        <v>469</v>
      </c>
      <c r="AA540" s="51" t="s">
        <v>62</v>
      </c>
      <c r="AB540" s="51" t="s">
        <v>62</v>
      </c>
      <c r="AC540" s="51" t="s">
        <v>57</v>
      </c>
      <c r="AD540" s="51" t="s">
        <v>2385</v>
      </c>
      <c r="AE540" s="51" t="s">
        <v>57</v>
      </c>
      <c r="AF540" s="51"/>
      <c r="AG540" s="51" t="s">
        <v>56</v>
      </c>
      <c r="AH540" s="51">
        <v>11</v>
      </c>
      <c r="AI540" s="51" t="s">
        <v>56</v>
      </c>
      <c r="AJ540" s="51" t="s">
        <v>4436</v>
      </c>
      <c r="AK540" s="51" t="s">
        <v>62</v>
      </c>
      <c r="AL540" s="51" t="s">
        <v>57</v>
      </c>
      <c r="AM540" s="51" t="s">
        <v>57</v>
      </c>
      <c r="AN540" s="51" t="s">
        <v>57</v>
      </c>
      <c r="AO540" s="51" t="s">
        <v>470</v>
      </c>
      <c r="AP540" s="51" t="s">
        <v>455</v>
      </c>
      <c r="AQ540" s="51">
        <v>765</v>
      </c>
      <c r="AR540" s="51" t="s">
        <v>57</v>
      </c>
      <c r="AS540" s="51">
        <v>8</v>
      </c>
      <c r="AT540" s="51">
        <v>3</v>
      </c>
      <c r="AU540" s="131" t="s">
        <v>56</v>
      </c>
    </row>
    <row r="541" spans="1:47">
      <c r="A541" s="131">
        <v>540</v>
      </c>
      <c r="B541" s="51" t="s">
        <v>299</v>
      </c>
      <c r="C541" s="51" t="s">
        <v>300</v>
      </c>
      <c r="D541" s="51">
        <v>2023</v>
      </c>
      <c r="E541" s="51" t="s">
        <v>446</v>
      </c>
      <c r="F541" s="51" t="s">
        <v>471</v>
      </c>
      <c r="G541" s="3" t="s">
        <v>472</v>
      </c>
      <c r="H541" s="51" t="s">
        <v>473</v>
      </c>
      <c r="I541" s="51" t="s">
        <v>945</v>
      </c>
      <c r="J541" s="51">
        <v>25</v>
      </c>
      <c r="K541" s="51" t="s">
        <v>2385</v>
      </c>
      <c r="L541" s="51" t="s">
        <v>2385</v>
      </c>
      <c r="M541" s="51" t="s">
        <v>2385</v>
      </c>
      <c r="N541" s="51" t="s">
        <v>2385</v>
      </c>
      <c r="O541" s="51" t="s">
        <v>57</v>
      </c>
      <c r="P541" s="51" t="s">
        <v>57</v>
      </c>
      <c r="Q541" s="51" t="s">
        <v>57</v>
      </c>
      <c r="R541" s="51" t="s">
        <v>57</v>
      </c>
      <c r="S541" s="51" t="s">
        <v>2385</v>
      </c>
      <c r="T541" s="51" t="s">
        <v>57</v>
      </c>
      <c r="U541" s="51" t="s">
        <v>2385</v>
      </c>
      <c r="V541" s="51" t="s">
        <v>57</v>
      </c>
      <c r="W541" s="51" t="s">
        <v>2385</v>
      </c>
      <c r="X541" s="51" t="s">
        <v>57</v>
      </c>
      <c r="Y541" s="51" t="s">
        <v>2385</v>
      </c>
      <c r="Z541" s="51" t="s">
        <v>57</v>
      </c>
      <c r="AA541" s="51" t="s">
        <v>57</v>
      </c>
      <c r="AB541" s="51" t="s">
        <v>2385</v>
      </c>
      <c r="AC541" s="51" t="s">
        <v>57</v>
      </c>
      <c r="AD541" s="51" t="s">
        <v>2385</v>
      </c>
      <c r="AE541" s="51" t="s">
        <v>57</v>
      </c>
      <c r="AF541" s="51"/>
      <c r="AG541" s="51" t="s">
        <v>57</v>
      </c>
      <c r="AH541" s="51" t="s">
        <v>57</v>
      </c>
      <c r="AI541" s="51" t="s">
        <v>2385</v>
      </c>
      <c r="AJ541" s="51" t="s">
        <v>2385</v>
      </c>
      <c r="AK541" s="51" t="s">
        <v>2385</v>
      </c>
      <c r="AL541" s="51" t="s">
        <v>57</v>
      </c>
      <c r="AM541" s="51" t="s">
        <v>57</v>
      </c>
      <c r="AN541" s="51" t="s">
        <v>57</v>
      </c>
      <c r="AO541" s="51" t="s">
        <v>57</v>
      </c>
      <c r="AP541" s="51" t="s">
        <v>57</v>
      </c>
      <c r="AQ541" s="51" t="s">
        <v>57</v>
      </c>
      <c r="AR541" s="51" t="s">
        <v>57</v>
      </c>
      <c r="AS541" s="51" t="s">
        <v>57</v>
      </c>
      <c r="AT541" s="51" t="s">
        <v>57</v>
      </c>
      <c r="AU541" s="51"/>
    </row>
    <row r="542" spans="1:47">
      <c r="A542" s="131">
        <v>541</v>
      </c>
      <c r="B542" s="51" t="s">
        <v>299</v>
      </c>
      <c r="C542" s="51" t="s">
        <v>300</v>
      </c>
      <c r="D542" s="51">
        <v>2023</v>
      </c>
      <c r="E542" s="51" t="s">
        <v>446</v>
      </c>
      <c r="F542" s="51" t="s">
        <v>474</v>
      </c>
      <c r="G542" s="3" t="s">
        <v>475</v>
      </c>
      <c r="H542" s="51" t="s">
        <v>476</v>
      </c>
      <c r="I542" s="51" t="s">
        <v>935</v>
      </c>
      <c r="J542" s="51">
        <v>14</v>
      </c>
      <c r="K542" s="51" t="s">
        <v>62</v>
      </c>
      <c r="L542" s="51" t="s">
        <v>62</v>
      </c>
      <c r="M542" s="51" t="s">
        <v>62</v>
      </c>
      <c r="N542" s="51" t="s">
        <v>56</v>
      </c>
      <c r="O542" s="51">
        <v>1</v>
      </c>
      <c r="P542" s="51" t="s">
        <v>438</v>
      </c>
      <c r="Q542" s="51" t="s">
        <v>477</v>
      </c>
      <c r="R542" s="51" t="s">
        <v>478</v>
      </c>
      <c r="S542" s="51" t="s">
        <v>56</v>
      </c>
      <c r="T542" s="51" t="s">
        <v>479</v>
      </c>
      <c r="U542" s="51" t="s">
        <v>62</v>
      </c>
      <c r="V542" s="51" t="s">
        <v>57</v>
      </c>
      <c r="W542" s="51" t="s">
        <v>62</v>
      </c>
      <c r="X542" s="51" t="s">
        <v>57</v>
      </c>
      <c r="Y542" s="51" t="s">
        <v>2385</v>
      </c>
      <c r="Z542" s="4" t="s">
        <v>480</v>
      </c>
      <c r="AA542" s="51" t="s">
        <v>56</v>
      </c>
      <c r="AB542" s="51" t="s">
        <v>56</v>
      </c>
      <c r="AC542" s="51" t="s">
        <v>56</v>
      </c>
      <c r="AD542" s="51" t="s">
        <v>984</v>
      </c>
      <c r="AE542" s="51" t="s">
        <v>57</v>
      </c>
      <c r="AF542" s="51"/>
      <c r="AG542" s="51" t="s">
        <v>56</v>
      </c>
      <c r="AH542" s="51">
        <v>52</v>
      </c>
      <c r="AI542" s="51" t="s">
        <v>56</v>
      </c>
      <c r="AJ542" s="51" t="s">
        <v>174</v>
      </c>
      <c r="AK542" s="51" t="s">
        <v>62</v>
      </c>
      <c r="AL542" s="51" t="s">
        <v>57</v>
      </c>
      <c r="AM542" s="160" t="s">
        <v>57</v>
      </c>
      <c r="AN542" s="160" t="s">
        <v>57</v>
      </c>
      <c r="AO542" s="160" t="s">
        <v>481</v>
      </c>
      <c r="AP542" s="160" t="s">
        <v>455</v>
      </c>
      <c r="AQ542" s="51">
        <v>1009</v>
      </c>
      <c r="AR542" s="51" t="s">
        <v>57</v>
      </c>
      <c r="AS542" s="51">
        <v>37</v>
      </c>
      <c r="AT542" s="51">
        <v>15</v>
      </c>
      <c r="AU542" s="131" t="str">
        <f>IF(AB542="Yes", "No", "")</f>
        <v>No</v>
      </c>
    </row>
    <row r="543" spans="1:47">
      <c r="A543" s="131">
        <v>542</v>
      </c>
      <c r="B543" s="51" t="s">
        <v>299</v>
      </c>
      <c r="C543" s="51" t="s">
        <v>300</v>
      </c>
      <c r="D543" s="51">
        <v>2023</v>
      </c>
      <c r="E543" s="51" t="s">
        <v>446</v>
      </c>
      <c r="F543" s="51" t="s">
        <v>482</v>
      </c>
      <c r="G543" s="51" t="s">
        <v>483</v>
      </c>
      <c r="H543" s="51" t="s">
        <v>484</v>
      </c>
      <c r="I543" s="51" t="s">
        <v>935</v>
      </c>
      <c r="J543" s="51">
        <v>15</v>
      </c>
      <c r="K543" s="51" t="s">
        <v>62</v>
      </c>
      <c r="L543" s="51" t="s">
        <v>62</v>
      </c>
      <c r="M543" s="51" t="s">
        <v>62</v>
      </c>
      <c r="N543" s="51" t="s">
        <v>62</v>
      </c>
      <c r="O543" s="51" t="s">
        <v>57</v>
      </c>
      <c r="P543" s="51" t="s">
        <v>57</v>
      </c>
      <c r="Q543" s="51" t="s">
        <v>57</v>
      </c>
      <c r="R543" s="51" t="s">
        <v>57</v>
      </c>
      <c r="S543" s="51" t="s">
        <v>56</v>
      </c>
      <c r="T543" s="51" t="s">
        <v>485</v>
      </c>
      <c r="U543" s="51" t="s">
        <v>62</v>
      </c>
      <c r="V543" s="51" t="s">
        <v>57</v>
      </c>
      <c r="W543" s="51" t="s">
        <v>62</v>
      </c>
      <c r="X543" s="51" t="s">
        <v>57</v>
      </c>
      <c r="Y543" s="51" t="s">
        <v>2385</v>
      </c>
      <c r="Z543" s="51" t="s">
        <v>486</v>
      </c>
      <c r="AA543" s="51" t="s">
        <v>62</v>
      </c>
      <c r="AB543" s="51" t="s">
        <v>56</v>
      </c>
      <c r="AC543" s="51" t="s">
        <v>56</v>
      </c>
      <c r="AD543" s="51" t="s">
        <v>984</v>
      </c>
      <c r="AE543" s="51" t="s">
        <v>57</v>
      </c>
      <c r="AF543" s="51"/>
      <c r="AG543" s="51" t="s">
        <v>56</v>
      </c>
      <c r="AH543" s="51">
        <v>38</v>
      </c>
      <c r="AI543" s="51" t="s">
        <v>62</v>
      </c>
      <c r="AJ543" s="51" t="s">
        <v>2385</v>
      </c>
      <c r="AK543" s="51" t="s">
        <v>62</v>
      </c>
      <c r="AL543" s="51" t="s">
        <v>57</v>
      </c>
      <c r="AM543" s="160" t="s">
        <v>57</v>
      </c>
      <c r="AN543" s="160" t="s">
        <v>57</v>
      </c>
      <c r="AO543" s="160" t="s">
        <v>487</v>
      </c>
      <c r="AP543" s="160" t="s">
        <v>455</v>
      </c>
      <c r="AQ543" s="51">
        <v>785</v>
      </c>
      <c r="AR543" s="51" t="s">
        <v>57</v>
      </c>
      <c r="AS543" s="51">
        <v>15</v>
      </c>
      <c r="AT543" s="51">
        <v>23</v>
      </c>
      <c r="AU543" s="131" t="str">
        <f>IF(AB543="Yes", "No", "")</f>
        <v>No</v>
      </c>
    </row>
    <row r="544" spans="1:47">
      <c r="A544" s="131">
        <v>543</v>
      </c>
      <c r="B544" s="51" t="s">
        <v>299</v>
      </c>
      <c r="C544" s="51" t="s">
        <v>300</v>
      </c>
      <c r="D544" s="51">
        <v>2023</v>
      </c>
      <c r="E544" s="51" t="s">
        <v>446</v>
      </c>
      <c r="F544" s="51" t="s">
        <v>488</v>
      </c>
      <c r="G544" s="51" t="s">
        <v>489</v>
      </c>
      <c r="H544" s="51" t="s">
        <v>490</v>
      </c>
      <c r="I544" s="51" t="s">
        <v>945</v>
      </c>
      <c r="J544" s="51">
        <v>25</v>
      </c>
      <c r="K544" s="51" t="s">
        <v>2385</v>
      </c>
      <c r="L544" s="51" t="s">
        <v>2385</v>
      </c>
      <c r="M544" s="51" t="s">
        <v>2385</v>
      </c>
      <c r="N544" s="51" t="s">
        <v>2385</v>
      </c>
      <c r="O544" s="51" t="s">
        <v>57</v>
      </c>
      <c r="P544" s="51" t="s">
        <v>57</v>
      </c>
      <c r="Q544" s="51" t="s">
        <v>57</v>
      </c>
      <c r="R544" s="51" t="s">
        <v>57</v>
      </c>
      <c r="S544" s="51" t="s">
        <v>2385</v>
      </c>
      <c r="T544" s="51" t="s">
        <v>57</v>
      </c>
      <c r="U544" s="51" t="s">
        <v>2385</v>
      </c>
      <c r="V544" s="51" t="s">
        <v>57</v>
      </c>
      <c r="W544" s="51" t="s">
        <v>2385</v>
      </c>
      <c r="X544" s="51" t="s">
        <v>57</v>
      </c>
      <c r="Y544" s="51" t="s">
        <v>2385</v>
      </c>
      <c r="Z544" s="51" t="s">
        <v>57</v>
      </c>
      <c r="AA544" s="51" t="s">
        <v>57</v>
      </c>
      <c r="AB544" s="51" t="s">
        <v>2385</v>
      </c>
      <c r="AC544" s="51" t="s">
        <v>57</v>
      </c>
      <c r="AD544" s="51" t="s">
        <v>2385</v>
      </c>
      <c r="AE544" s="51" t="s">
        <v>57</v>
      </c>
      <c r="AF544" s="51"/>
      <c r="AG544" s="51" t="s">
        <v>57</v>
      </c>
      <c r="AH544" s="51" t="s">
        <v>57</v>
      </c>
      <c r="AI544" s="51" t="s">
        <v>2385</v>
      </c>
      <c r="AJ544" s="51" t="s">
        <v>2385</v>
      </c>
      <c r="AK544" s="51" t="s">
        <v>2385</v>
      </c>
      <c r="AL544" s="51" t="s">
        <v>57</v>
      </c>
      <c r="AM544" s="51" t="s">
        <v>57</v>
      </c>
      <c r="AN544" s="51" t="s">
        <v>57</v>
      </c>
      <c r="AO544" s="51" t="s">
        <v>57</v>
      </c>
      <c r="AP544" s="51" t="s">
        <v>57</v>
      </c>
      <c r="AQ544" s="51" t="s">
        <v>57</v>
      </c>
      <c r="AR544" s="51" t="s">
        <v>57</v>
      </c>
      <c r="AS544" s="51" t="s">
        <v>57</v>
      </c>
      <c r="AT544" s="51" t="s">
        <v>57</v>
      </c>
      <c r="AU544" s="51"/>
    </row>
    <row r="545" spans="1:50">
      <c r="A545" s="131">
        <v>544</v>
      </c>
      <c r="B545" s="51" t="s">
        <v>299</v>
      </c>
      <c r="C545" s="51" t="s">
        <v>300</v>
      </c>
      <c r="D545" s="51">
        <v>2023</v>
      </c>
      <c r="E545" s="51" t="s">
        <v>446</v>
      </c>
      <c r="F545" s="51" t="s">
        <v>491</v>
      </c>
      <c r="G545" s="51" t="s">
        <v>492</v>
      </c>
      <c r="H545" s="51" t="s">
        <v>493</v>
      </c>
      <c r="I545" s="51" t="s">
        <v>935</v>
      </c>
      <c r="J545" s="51">
        <v>13</v>
      </c>
      <c r="K545" s="51" t="s">
        <v>62</v>
      </c>
      <c r="L545" s="51" t="s">
        <v>62</v>
      </c>
      <c r="M545" s="51" t="s">
        <v>62</v>
      </c>
      <c r="N545" s="51" t="s">
        <v>62</v>
      </c>
      <c r="O545" s="51" t="s">
        <v>57</v>
      </c>
      <c r="P545" s="51" t="s">
        <v>57</v>
      </c>
      <c r="Q545" s="51" t="s">
        <v>57</v>
      </c>
      <c r="R545" s="51" t="s">
        <v>57</v>
      </c>
      <c r="S545" s="51" t="s">
        <v>56</v>
      </c>
      <c r="T545" s="51" t="s">
        <v>494</v>
      </c>
      <c r="U545" s="51" t="s">
        <v>62</v>
      </c>
      <c r="V545" s="51" t="s">
        <v>57</v>
      </c>
      <c r="W545" s="51" t="s">
        <v>62</v>
      </c>
      <c r="X545" s="51" t="s">
        <v>57</v>
      </c>
      <c r="Y545" s="51" t="s">
        <v>2385</v>
      </c>
      <c r="Z545" s="51" t="s">
        <v>495</v>
      </c>
      <c r="AA545" s="51" t="s">
        <v>62</v>
      </c>
      <c r="AB545" s="51" t="s">
        <v>62</v>
      </c>
      <c r="AC545" s="51" t="s">
        <v>57</v>
      </c>
      <c r="AD545" s="51" t="s">
        <v>2385</v>
      </c>
      <c r="AE545" s="51" t="s">
        <v>57</v>
      </c>
      <c r="AF545" s="51"/>
      <c r="AG545" s="51" t="s">
        <v>56</v>
      </c>
      <c r="AH545" s="51">
        <v>19</v>
      </c>
      <c r="AI545" s="51" t="s">
        <v>62</v>
      </c>
      <c r="AJ545" s="51" t="s">
        <v>2385</v>
      </c>
      <c r="AK545" s="51" t="s">
        <v>62</v>
      </c>
      <c r="AL545" s="51" t="s">
        <v>57</v>
      </c>
      <c r="AM545" s="160" t="s">
        <v>57</v>
      </c>
      <c r="AN545" s="160" t="s">
        <v>57</v>
      </c>
      <c r="AO545" s="160" t="s">
        <v>496</v>
      </c>
      <c r="AP545" s="160" t="s">
        <v>455</v>
      </c>
      <c r="AQ545" s="51">
        <v>763</v>
      </c>
      <c r="AR545" s="51" t="s">
        <v>57</v>
      </c>
      <c r="AS545" s="51">
        <v>11</v>
      </c>
      <c r="AT545" s="51">
        <v>8</v>
      </c>
      <c r="AU545" s="131" t="s">
        <v>62</v>
      </c>
    </row>
    <row r="546" spans="1:50">
      <c r="A546" s="131">
        <v>545</v>
      </c>
      <c r="B546" s="51" t="s">
        <v>299</v>
      </c>
      <c r="C546" s="51" t="s">
        <v>300</v>
      </c>
      <c r="D546" s="51">
        <v>2023</v>
      </c>
      <c r="E546" s="51" t="s">
        <v>446</v>
      </c>
      <c r="F546" s="51" t="s">
        <v>497</v>
      </c>
      <c r="G546" s="3" t="s">
        <v>498</v>
      </c>
      <c r="H546" s="51" t="s">
        <v>499</v>
      </c>
      <c r="I546" s="51" t="s">
        <v>929</v>
      </c>
      <c r="J546" s="51">
        <v>15</v>
      </c>
      <c r="K546" s="51" t="s">
        <v>62</v>
      </c>
      <c r="L546" s="51" t="s">
        <v>62</v>
      </c>
      <c r="M546" s="51" t="s">
        <v>2385</v>
      </c>
      <c r="N546" s="51" t="s">
        <v>2385</v>
      </c>
      <c r="O546" s="51" t="s">
        <v>57</v>
      </c>
      <c r="P546" s="51" t="s">
        <v>57</v>
      </c>
      <c r="Q546" s="51" t="s">
        <v>57</v>
      </c>
      <c r="R546" s="51" t="s">
        <v>57</v>
      </c>
      <c r="S546" s="51" t="s">
        <v>2385</v>
      </c>
      <c r="T546" s="51" t="s">
        <v>57</v>
      </c>
      <c r="U546" s="51" t="s">
        <v>2385</v>
      </c>
      <c r="V546" s="51" t="s">
        <v>57</v>
      </c>
      <c r="W546" s="51" t="s">
        <v>2385</v>
      </c>
      <c r="X546" s="51" t="s">
        <v>57</v>
      </c>
      <c r="Y546" s="51" t="s">
        <v>2385</v>
      </c>
      <c r="Z546" s="51" t="s">
        <v>57</v>
      </c>
      <c r="AA546" s="51" t="s">
        <v>57</v>
      </c>
      <c r="AB546" s="51" t="s">
        <v>2385</v>
      </c>
      <c r="AC546" s="51" t="s">
        <v>57</v>
      </c>
      <c r="AD546" s="51" t="s">
        <v>2385</v>
      </c>
      <c r="AE546" s="51" t="s">
        <v>57</v>
      </c>
      <c r="AF546" s="51"/>
      <c r="AG546" s="51" t="s">
        <v>57</v>
      </c>
      <c r="AH546" s="51" t="s">
        <v>57</v>
      </c>
      <c r="AI546" s="51" t="s">
        <v>2385</v>
      </c>
      <c r="AJ546" s="51" t="s">
        <v>2385</v>
      </c>
      <c r="AK546" s="51" t="s">
        <v>2385</v>
      </c>
      <c r="AL546" s="51" t="s">
        <v>57</v>
      </c>
      <c r="AM546" s="160" t="s">
        <v>57</v>
      </c>
      <c r="AN546" s="160" t="s">
        <v>57</v>
      </c>
      <c r="AO546" s="160" t="s">
        <v>500</v>
      </c>
      <c r="AP546" s="160" t="s">
        <v>455</v>
      </c>
      <c r="AQ546" s="51">
        <v>681</v>
      </c>
      <c r="AR546" s="51" t="s">
        <v>57</v>
      </c>
      <c r="AS546" s="51" t="s">
        <v>57</v>
      </c>
      <c r="AT546" s="51" t="s">
        <v>57</v>
      </c>
      <c r="AU546" s="51"/>
    </row>
    <row r="547" spans="1:50">
      <c r="A547" s="131">
        <v>546</v>
      </c>
      <c r="B547" s="51" t="s">
        <v>299</v>
      </c>
      <c r="C547" s="51" t="s">
        <v>300</v>
      </c>
      <c r="D547" s="51">
        <v>2023</v>
      </c>
      <c r="E547" s="51" t="s">
        <v>446</v>
      </c>
      <c r="F547" s="51" t="s">
        <v>471</v>
      </c>
      <c r="G547" s="3" t="s">
        <v>501</v>
      </c>
      <c r="H547" s="51" t="s">
        <v>502</v>
      </c>
      <c r="I547" s="51" t="s">
        <v>945</v>
      </c>
      <c r="J547" s="51">
        <v>25</v>
      </c>
      <c r="K547" s="51" t="s">
        <v>2385</v>
      </c>
      <c r="L547" s="51" t="s">
        <v>2385</v>
      </c>
      <c r="M547" s="51" t="s">
        <v>2385</v>
      </c>
      <c r="N547" s="51" t="s">
        <v>2385</v>
      </c>
      <c r="O547" s="51" t="s">
        <v>57</v>
      </c>
      <c r="P547" s="51" t="s">
        <v>57</v>
      </c>
      <c r="Q547" s="51" t="s">
        <v>57</v>
      </c>
      <c r="R547" s="51" t="s">
        <v>57</v>
      </c>
      <c r="S547" s="51" t="s">
        <v>2385</v>
      </c>
      <c r="T547" s="51" t="s">
        <v>57</v>
      </c>
      <c r="U547" s="51" t="s">
        <v>2385</v>
      </c>
      <c r="V547" s="51" t="s">
        <v>57</v>
      </c>
      <c r="W547" s="51" t="s">
        <v>2385</v>
      </c>
      <c r="X547" s="51" t="s">
        <v>57</v>
      </c>
      <c r="Y547" s="51" t="s">
        <v>2385</v>
      </c>
      <c r="Z547" s="51" t="s">
        <v>57</v>
      </c>
      <c r="AA547" s="51" t="s">
        <v>57</v>
      </c>
      <c r="AB547" s="51" t="s">
        <v>2385</v>
      </c>
      <c r="AC547" s="51" t="s">
        <v>57</v>
      </c>
      <c r="AD547" s="51" t="s">
        <v>2385</v>
      </c>
      <c r="AE547" s="51" t="s">
        <v>57</v>
      </c>
      <c r="AF547" s="51"/>
      <c r="AG547" s="51" t="s">
        <v>57</v>
      </c>
      <c r="AH547" s="51" t="s">
        <v>57</v>
      </c>
      <c r="AI547" s="51" t="s">
        <v>2385</v>
      </c>
      <c r="AJ547" s="51" t="s">
        <v>2385</v>
      </c>
      <c r="AK547" s="51" t="s">
        <v>2385</v>
      </c>
      <c r="AL547" s="51" t="s">
        <v>57</v>
      </c>
      <c r="AM547" s="51" t="s">
        <v>57</v>
      </c>
      <c r="AN547" s="51" t="s">
        <v>57</v>
      </c>
      <c r="AO547" s="51" t="s">
        <v>57</v>
      </c>
      <c r="AP547" s="51" t="s">
        <v>57</v>
      </c>
      <c r="AQ547" s="51" t="s">
        <v>57</v>
      </c>
      <c r="AR547" s="51" t="s">
        <v>57</v>
      </c>
      <c r="AS547" s="51" t="s">
        <v>57</v>
      </c>
      <c r="AT547" s="51" t="s">
        <v>57</v>
      </c>
      <c r="AU547" s="51"/>
    </row>
    <row r="548" spans="1:50">
      <c r="A548" s="131">
        <v>547</v>
      </c>
      <c r="B548" s="51" t="s">
        <v>299</v>
      </c>
      <c r="C548" s="51" t="s">
        <v>300</v>
      </c>
      <c r="D548" s="51">
        <v>2023</v>
      </c>
      <c r="E548" s="51" t="s">
        <v>446</v>
      </c>
      <c r="F548" s="51" t="s">
        <v>503</v>
      </c>
      <c r="G548" s="3" t="s">
        <v>504</v>
      </c>
      <c r="H548" s="51" t="s">
        <v>505</v>
      </c>
      <c r="I548" s="51" t="s">
        <v>1163</v>
      </c>
      <c r="J548" s="51">
        <v>19</v>
      </c>
      <c r="K548" s="51" t="s">
        <v>56</v>
      </c>
      <c r="L548" s="51" t="s">
        <v>62</v>
      </c>
      <c r="M548" s="51" t="s">
        <v>62</v>
      </c>
      <c r="N548" s="51" t="s">
        <v>62</v>
      </c>
      <c r="O548" s="51" t="s">
        <v>57</v>
      </c>
      <c r="P548" s="51" t="s">
        <v>57</v>
      </c>
      <c r="Q548" s="51" t="s">
        <v>57</v>
      </c>
      <c r="R548" s="51" t="s">
        <v>57</v>
      </c>
      <c r="S548" s="51" t="s">
        <v>62</v>
      </c>
      <c r="T548" s="51" t="s">
        <v>57</v>
      </c>
      <c r="U548" s="51" t="s">
        <v>62</v>
      </c>
      <c r="V548" s="51" t="s">
        <v>57</v>
      </c>
      <c r="W548" s="51" t="s">
        <v>62</v>
      </c>
      <c r="X548" s="51" t="s">
        <v>57</v>
      </c>
      <c r="Y548" s="51" t="s">
        <v>2385</v>
      </c>
      <c r="Z548" s="3" t="s">
        <v>507</v>
      </c>
      <c r="AA548" s="51" t="s">
        <v>62</v>
      </c>
      <c r="AB548" s="51" t="s">
        <v>62</v>
      </c>
      <c r="AC548" s="51" t="s">
        <v>57</v>
      </c>
      <c r="AD548" s="51" t="s">
        <v>2385</v>
      </c>
      <c r="AE548" s="51" t="s">
        <v>57</v>
      </c>
      <c r="AF548" s="51"/>
      <c r="AG548" s="51" t="s">
        <v>56</v>
      </c>
      <c r="AH548" s="51">
        <v>50</v>
      </c>
      <c r="AI548" s="51" t="s">
        <v>62</v>
      </c>
      <c r="AJ548" s="51" t="s">
        <v>2385</v>
      </c>
      <c r="AK548" s="51" t="s">
        <v>62</v>
      </c>
      <c r="AL548" s="51" t="s">
        <v>57</v>
      </c>
      <c r="AM548" s="160" t="s">
        <v>57</v>
      </c>
      <c r="AN548" s="160" t="s">
        <v>57</v>
      </c>
      <c r="AO548" s="160" t="s">
        <v>508</v>
      </c>
      <c r="AP548" s="160" t="s">
        <v>455</v>
      </c>
      <c r="AQ548" s="51">
        <v>798</v>
      </c>
      <c r="AR548" s="51" t="s">
        <v>57</v>
      </c>
      <c r="AS548" s="51" t="s">
        <v>57</v>
      </c>
      <c r="AT548" s="51" t="s">
        <v>57</v>
      </c>
      <c r="AU548" s="51"/>
    </row>
    <row r="549" spans="1:50">
      <c r="A549" s="131">
        <v>548</v>
      </c>
      <c r="B549" s="51" t="s">
        <v>299</v>
      </c>
      <c r="C549" s="51" t="s">
        <v>300</v>
      </c>
      <c r="D549" s="51">
        <v>2023</v>
      </c>
      <c r="E549" s="51" t="s">
        <v>446</v>
      </c>
      <c r="F549" s="51" t="s">
        <v>57</v>
      </c>
      <c r="G549" s="3" t="s">
        <v>510</v>
      </c>
      <c r="H549" s="51" t="s">
        <v>511</v>
      </c>
      <c r="I549" s="51" t="s">
        <v>975</v>
      </c>
      <c r="J549" s="51">
        <v>25</v>
      </c>
      <c r="K549" s="51" t="s">
        <v>2385</v>
      </c>
      <c r="L549" s="51" t="s">
        <v>2385</v>
      </c>
      <c r="M549" s="51" t="s">
        <v>2385</v>
      </c>
      <c r="N549" s="51" t="s">
        <v>2385</v>
      </c>
      <c r="O549" s="51" t="s">
        <v>57</v>
      </c>
      <c r="P549" s="51" t="s">
        <v>57</v>
      </c>
      <c r="Q549" s="51" t="s">
        <v>57</v>
      </c>
      <c r="R549" s="51" t="s">
        <v>57</v>
      </c>
      <c r="S549" s="51" t="s">
        <v>2385</v>
      </c>
      <c r="T549" s="51" t="s">
        <v>57</v>
      </c>
      <c r="U549" s="51" t="s">
        <v>2385</v>
      </c>
      <c r="V549" s="51" t="s">
        <v>57</v>
      </c>
      <c r="W549" s="51" t="s">
        <v>2385</v>
      </c>
      <c r="X549" s="51" t="s">
        <v>57</v>
      </c>
      <c r="Y549" s="51" t="s">
        <v>2385</v>
      </c>
      <c r="Z549" s="51" t="s">
        <v>57</v>
      </c>
      <c r="AA549" s="51" t="s">
        <v>57</v>
      </c>
      <c r="AB549" s="51" t="s">
        <v>2385</v>
      </c>
      <c r="AC549" s="51" t="s">
        <v>57</v>
      </c>
      <c r="AD549" s="51" t="s">
        <v>2385</v>
      </c>
      <c r="AE549" s="51" t="s">
        <v>57</v>
      </c>
      <c r="AF549" s="51"/>
      <c r="AG549" s="51" t="s">
        <v>57</v>
      </c>
      <c r="AH549" s="51" t="s">
        <v>57</v>
      </c>
      <c r="AI549" s="51" t="s">
        <v>2385</v>
      </c>
      <c r="AJ549" s="51" t="s">
        <v>2385</v>
      </c>
      <c r="AK549" s="51" t="s">
        <v>2385</v>
      </c>
      <c r="AL549" s="51" t="s">
        <v>57</v>
      </c>
      <c r="AM549" s="160" t="s">
        <v>57</v>
      </c>
      <c r="AN549" s="160" t="s">
        <v>57</v>
      </c>
      <c r="AO549" s="160" t="s">
        <v>57</v>
      </c>
      <c r="AP549" s="160" t="s">
        <v>57</v>
      </c>
      <c r="AQ549" s="51" t="s">
        <v>57</v>
      </c>
      <c r="AR549" s="51" t="s">
        <v>57</v>
      </c>
      <c r="AS549" s="51" t="s">
        <v>57</v>
      </c>
      <c r="AT549" s="51" t="s">
        <v>57</v>
      </c>
      <c r="AU549" s="51"/>
    </row>
    <row r="550" spans="1:50">
      <c r="A550" s="131">
        <v>549</v>
      </c>
      <c r="B550" s="51" t="s">
        <v>299</v>
      </c>
      <c r="C550" s="51" t="s">
        <v>300</v>
      </c>
      <c r="D550" s="51">
        <v>2023</v>
      </c>
      <c r="E550" s="51" t="s">
        <v>512</v>
      </c>
      <c r="F550" s="51" t="s">
        <v>513</v>
      </c>
      <c r="G550" s="3" t="s">
        <v>514</v>
      </c>
      <c r="H550" s="51" t="s">
        <v>515</v>
      </c>
      <c r="I550" s="51" t="s">
        <v>935</v>
      </c>
      <c r="J550" s="51">
        <v>15</v>
      </c>
      <c r="K550" s="51" t="s">
        <v>62</v>
      </c>
      <c r="L550" s="51" t="s">
        <v>62</v>
      </c>
      <c r="M550" s="51" t="s">
        <v>62</v>
      </c>
      <c r="N550" s="51" t="s">
        <v>62</v>
      </c>
      <c r="O550" s="51" t="s">
        <v>57</v>
      </c>
      <c r="P550" s="51" t="s">
        <v>57</v>
      </c>
      <c r="Q550" s="51" t="s">
        <v>57</v>
      </c>
      <c r="R550" s="51" t="s">
        <v>57</v>
      </c>
      <c r="S550" s="51" t="s">
        <v>56</v>
      </c>
      <c r="T550" s="51" t="s">
        <v>516</v>
      </c>
      <c r="U550" s="51" t="s">
        <v>62</v>
      </c>
      <c r="V550" s="51" t="s">
        <v>57</v>
      </c>
      <c r="W550" s="51" t="s">
        <v>62</v>
      </c>
      <c r="X550" s="51" t="s">
        <v>57</v>
      </c>
      <c r="Y550" s="51" t="s">
        <v>2385</v>
      </c>
      <c r="Z550" s="3" t="s">
        <v>517</v>
      </c>
      <c r="AA550" s="51" t="s">
        <v>62</v>
      </c>
      <c r="AB550" s="51" t="s">
        <v>62</v>
      </c>
      <c r="AC550" s="51" t="s">
        <v>57</v>
      </c>
      <c r="AD550" s="51" t="s">
        <v>2385</v>
      </c>
      <c r="AE550" s="51" t="s">
        <v>57</v>
      </c>
      <c r="AF550" s="51"/>
      <c r="AG550" s="51" t="s">
        <v>56</v>
      </c>
      <c r="AH550" s="51">
        <v>4</v>
      </c>
      <c r="AI550" s="51" t="s">
        <v>62</v>
      </c>
      <c r="AJ550" s="51" t="s">
        <v>2385</v>
      </c>
      <c r="AK550" s="51" t="s">
        <v>62</v>
      </c>
      <c r="AL550" s="51" t="s">
        <v>57</v>
      </c>
      <c r="AM550" s="160" t="s">
        <v>57</v>
      </c>
      <c r="AN550" s="160" t="s">
        <v>57</v>
      </c>
      <c r="AO550" s="160" t="s">
        <v>518</v>
      </c>
      <c r="AP550" s="160" t="s">
        <v>519</v>
      </c>
      <c r="AQ550" s="51">
        <v>307</v>
      </c>
      <c r="AR550" s="51" t="s">
        <v>57</v>
      </c>
      <c r="AS550" s="51">
        <v>0</v>
      </c>
      <c r="AT550" s="51">
        <v>4</v>
      </c>
      <c r="AU550" s="131" t="s">
        <v>62</v>
      </c>
    </row>
    <row r="551" spans="1:50">
      <c r="A551" s="131">
        <v>550</v>
      </c>
      <c r="B551" s="51" t="s">
        <v>299</v>
      </c>
      <c r="C551" s="51" t="s">
        <v>300</v>
      </c>
      <c r="D551" s="51">
        <v>2023</v>
      </c>
      <c r="E551" s="51" t="s">
        <v>512</v>
      </c>
      <c r="F551" s="51" t="s">
        <v>129</v>
      </c>
      <c r="G551" s="3" t="s">
        <v>520</v>
      </c>
      <c r="H551" s="51" t="s">
        <v>521</v>
      </c>
      <c r="I551" s="51" t="s">
        <v>929</v>
      </c>
      <c r="J551" s="51">
        <v>6</v>
      </c>
      <c r="K551" s="51" t="s">
        <v>62</v>
      </c>
      <c r="L551" s="51" t="s">
        <v>62</v>
      </c>
      <c r="M551" s="51" t="s">
        <v>2385</v>
      </c>
      <c r="N551" s="51" t="s">
        <v>2385</v>
      </c>
      <c r="O551" s="51" t="s">
        <v>57</v>
      </c>
      <c r="P551" s="51" t="s">
        <v>57</v>
      </c>
      <c r="Q551" s="51" t="s">
        <v>57</v>
      </c>
      <c r="R551" s="51" t="s">
        <v>57</v>
      </c>
      <c r="S551" s="51" t="s">
        <v>2385</v>
      </c>
      <c r="T551" s="51" t="s">
        <v>57</v>
      </c>
      <c r="U551" s="51" t="s">
        <v>2385</v>
      </c>
      <c r="V551" s="51" t="s">
        <v>57</v>
      </c>
      <c r="W551" s="51" t="s">
        <v>2385</v>
      </c>
      <c r="X551" s="51" t="s">
        <v>57</v>
      </c>
      <c r="Y551" s="51" t="s">
        <v>2385</v>
      </c>
      <c r="Z551" s="51" t="s">
        <v>57</v>
      </c>
      <c r="AA551" s="51" t="s">
        <v>57</v>
      </c>
      <c r="AB551" s="51" t="s">
        <v>2385</v>
      </c>
      <c r="AC551" s="51" t="s">
        <v>57</v>
      </c>
      <c r="AD551" s="51" t="s">
        <v>2385</v>
      </c>
      <c r="AE551" s="51" t="s">
        <v>57</v>
      </c>
      <c r="AF551" s="51"/>
      <c r="AG551" s="51" t="s">
        <v>57</v>
      </c>
      <c r="AH551" s="51" t="s">
        <v>57</v>
      </c>
      <c r="AI551" s="51" t="s">
        <v>2385</v>
      </c>
      <c r="AJ551" s="51" t="s">
        <v>2385</v>
      </c>
      <c r="AK551" s="51" t="s">
        <v>2385</v>
      </c>
      <c r="AL551" s="51" t="s">
        <v>57</v>
      </c>
      <c r="AM551" s="160" t="s">
        <v>57</v>
      </c>
      <c r="AN551" s="160" t="s">
        <v>57</v>
      </c>
      <c r="AO551" s="160" t="s">
        <v>57</v>
      </c>
      <c r="AP551" s="160" t="s">
        <v>57</v>
      </c>
      <c r="AQ551" s="51" t="s">
        <v>57</v>
      </c>
      <c r="AR551" s="51" t="s">
        <v>57</v>
      </c>
      <c r="AS551" s="51" t="s">
        <v>57</v>
      </c>
      <c r="AT551" s="51" t="s">
        <v>57</v>
      </c>
      <c r="AU551" s="51"/>
    </row>
    <row r="552" spans="1:50">
      <c r="A552" s="131">
        <v>551</v>
      </c>
      <c r="B552" s="51" t="s">
        <v>299</v>
      </c>
      <c r="C552" s="51" t="s">
        <v>300</v>
      </c>
      <c r="D552" s="51">
        <v>2023</v>
      </c>
      <c r="E552" s="51" t="s">
        <v>512</v>
      </c>
      <c r="F552" s="51" t="s">
        <v>522</v>
      </c>
      <c r="G552" s="3" t="s">
        <v>523</v>
      </c>
      <c r="H552" s="51" t="s">
        <v>524</v>
      </c>
      <c r="I552" s="51" t="s">
        <v>945</v>
      </c>
      <c r="J552" s="51">
        <v>25</v>
      </c>
      <c r="K552" s="51" t="s">
        <v>2385</v>
      </c>
      <c r="L552" s="51" t="s">
        <v>2385</v>
      </c>
      <c r="M552" s="51" t="s">
        <v>2385</v>
      </c>
      <c r="N552" s="51" t="s">
        <v>2385</v>
      </c>
      <c r="O552" s="51" t="s">
        <v>57</v>
      </c>
      <c r="P552" s="51" t="s">
        <v>57</v>
      </c>
      <c r="Q552" s="51" t="s">
        <v>57</v>
      </c>
      <c r="R552" s="51" t="s">
        <v>57</v>
      </c>
      <c r="S552" s="51" t="s">
        <v>2385</v>
      </c>
      <c r="T552" s="51" t="s">
        <v>57</v>
      </c>
      <c r="U552" s="51" t="s">
        <v>2385</v>
      </c>
      <c r="V552" s="51" t="s">
        <v>57</v>
      </c>
      <c r="W552" s="51" t="s">
        <v>2385</v>
      </c>
      <c r="X552" s="51" t="s">
        <v>57</v>
      </c>
      <c r="Y552" s="51" t="s">
        <v>2385</v>
      </c>
      <c r="Z552" s="51" t="s">
        <v>57</v>
      </c>
      <c r="AA552" s="51" t="s">
        <v>57</v>
      </c>
      <c r="AB552" s="51" t="s">
        <v>2385</v>
      </c>
      <c r="AC552" s="51" t="s">
        <v>57</v>
      </c>
      <c r="AD552" s="51" t="s">
        <v>2385</v>
      </c>
      <c r="AE552" s="51" t="s">
        <v>57</v>
      </c>
      <c r="AF552" s="51"/>
      <c r="AG552" s="51" t="s">
        <v>57</v>
      </c>
      <c r="AH552" s="51" t="s">
        <v>57</v>
      </c>
      <c r="AI552" s="51" t="s">
        <v>2385</v>
      </c>
      <c r="AJ552" s="51" t="s">
        <v>2385</v>
      </c>
      <c r="AK552" s="51" t="s">
        <v>2385</v>
      </c>
      <c r="AL552" s="51" t="s">
        <v>57</v>
      </c>
      <c r="AM552" s="51" t="s">
        <v>57</v>
      </c>
      <c r="AN552" s="51" t="s">
        <v>57</v>
      </c>
      <c r="AO552" s="51" t="s">
        <v>57</v>
      </c>
      <c r="AP552" s="51" t="s">
        <v>57</v>
      </c>
      <c r="AQ552" s="51" t="s">
        <v>57</v>
      </c>
      <c r="AR552" s="51" t="s">
        <v>57</v>
      </c>
      <c r="AS552" s="51" t="s">
        <v>57</v>
      </c>
      <c r="AT552" s="51" t="s">
        <v>57</v>
      </c>
      <c r="AU552" s="51"/>
    </row>
    <row r="553" spans="1:50">
      <c r="A553" s="131">
        <v>552</v>
      </c>
      <c r="B553" s="51" t="s">
        <v>299</v>
      </c>
      <c r="C553" s="51" t="s">
        <v>300</v>
      </c>
      <c r="D553" s="51">
        <v>2023</v>
      </c>
      <c r="E553" s="51" t="s">
        <v>512</v>
      </c>
      <c r="F553" s="51" t="s">
        <v>525</v>
      </c>
      <c r="G553" s="3" t="s">
        <v>526</v>
      </c>
      <c r="H553" s="51" t="s">
        <v>527</v>
      </c>
      <c r="I553" s="51" t="s">
        <v>935</v>
      </c>
      <c r="J553" s="51">
        <v>17</v>
      </c>
      <c r="K553" s="51" t="s">
        <v>62</v>
      </c>
      <c r="L553" s="51" t="s">
        <v>62</v>
      </c>
      <c r="M553" s="51" t="s">
        <v>62</v>
      </c>
      <c r="N553" s="51" t="s">
        <v>62</v>
      </c>
      <c r="O553" s="51" t="s">
        <v>57</v>
      </c>
      <c r="P553" s="51" t="s">
        <v>57</v>
      </c>
      <c r="Q553" s="51" t="s">
        <v>57</v>
      </c>
      <c r="R553" s="51" t="s">
        <v>57</v>
      </c>
      <c r="S553" s="51" t="s">
        <v>56</v>
      </c>
      <c r="T553" s="51" t="s">
        <v>528</v>
      </c>
      <c r="U553" s="51" t="s">
        <v>62</v>
      </c>
      <c r="V553" s="51" t="s">
        <v>57</v>
      </c>
      <c r="W553" s="51" t="s">
        <v>62</v>
      </c>
      <c r="X553" s="51" t="s">
        <v>57</v>
      </c>
      <c r="Y553" s="51" t="s">
        <v>2385</v>
      </c>
      <c r="Z553" s="3" t="s">
        <v>529</v>
      </c>
      <c r="AA553" s="51" t="s">
        <v>56</v>
      </c>
      <c r="AB553" s="51" t="s">
        <v>56</v>
      </c>
      <c r="AC553" s="51" t="s">
        <v>56</v>
      </c>
      <c r="AD553" s="51" t="s">
        <v>984</v>
      </c>
      <c r="AE553" s="51" t="s">
        <v>57</v>
      </c>
      <c r="AF553" s="51"/>
      <c r="AG553" s="51" t="s">
        <v>56</v>
      </c>
      <c r="AH553" s="51">
        <v>4264</v>
      </c>
      <c r="AI553" s="51" t="s">
        <v>62</v>
      </c>
      <c r="AJ553" s="51" t="s">
        <v>2385</v>
      </c>
      <c r="AK553" s="51" t="s">
        <v>62</v>
      </c>
      <c r="AL553" s="51" t="s">
        <v>57</v>
      </c>
      <c r="AM553" s="160" t="s">
        <v>57</v>
      </c>
      <c r="AN553" s="160" t="s">
        <v>57</v>
      </c>
      <c r="AO553" s="166" t="s">
        <v>530</v>
      </c>
      <c r="AP553" s="166" t="s">
        <v>519</v>
      </c>
      <c r="AQ553" s="51">
        <v>835</v>
      </c>
      <c r="AR553" s="51" t="s">
        <v>57</v>
      </c>
      <c r="AS553" s="51">
        <v>2608</v>
      </c>
      <c r="AT553" s="51">
        <v>1645</v>
      </c>
      <c r="AU553" s="131" t="str">
        <f>IF(AB553="Yes", "No", "")</f>
        <v>No</v>
      </c>
    </row>
    <row r="554" spans="1:50">
      <c r="A554" s="131">
        <v>553</v>
      </c>
      <c r="B554" s="51" t="s">
        <v>299</v>
      </c>
      <c r="C554" s="51" t="s">
        <v>300</v>
      </c>
      <c r="D554" s="51">
        <v>2023</v>
      </c>
      <c r="E554" s="51" t="s">
        <v>512</v>
      </c>
      <c r="F554" s="51" t="s">
        <v>531</v>
      </c>
      <c r="G554" s="3" t="s">
        <v>532</v>
      </c>
      <c r="H554" s="51" t="s">
        <v>533</v>
      </c>
      <c r="I554" s="51" t="s">
        <v>945</v>
      </c>
      <c r="J554" s="51">
        <v>25</v>
      </c>
      <c r="K554" s="51" t="s">
        <v>2385</v>
      </c>
      <c r="L554" s="51" t="s">
        <v>2385</v>
      </c>
      <c r="M554" s="51" t="s">
        <v>2385</v>
      </c>
      <c r="N554" s="51" t="s">
        <v>2385</v>
      </c>
      <c r="O554" s="51" t="s">
        <v>57</v>
      </c>
      <c r="P554" s="51" t="s">
        <v>57</v>
      </c>
      <c r="Q554" s="51" t="s">
        <v>57</v>
      </c>
      <c r="R554" s="51" t="s">
        <v>57</v>
      </c>
      <c r="S554" s="51" t="s">
        <v>2385</v>
      </c>
      <c r="T554" s="51" t="s">
        <v>57</v>
      </c>
      <c r="U554" s="51" t="s">
        <v>2385</v>
      </c>
      <c r="V554" s="51" t="s">
        <v>57</v>
      </c>
      <c r="W554" s="51" t="s">
        <v>2385</v>
      </c>
      <c r="X554" s="51" t="s">
        <v>57</v>
      </c>
      <c r="Y554" s="51" t="s">
        <v>2385</v>
      </c>
      <c r="Z554" s="51" t="s">
        <v>57</v>
      </c>
      <c r="AA554" s="51" t="s">
        <v>57</v>
      </c>
      <c r="AB554" s="51" t="s">
        <v>2385</v>
      </c>
      <c r="AC554" s="51" t="s">
        <v>57</v>
      </c>
      <c r="AD554" s="51" t="s">
        <v>2385</v>
      </c>
      <c r="AE554" s="51" t="s">
        <v>57</v>
      </c>
      <c r="AF554" s="51"/>
      <c r="AG554" s="51" t="s">
        <v>57</v>
      </c>
      <c r="AH554" s="51" t="s">
        <v>57</v>
      </c>
      <c r="AI554" s="51" t="s">
        <v>2385</v>
      </c>
      <c r="AJ554" s="51" t="s">
        <v>2385</v>
      </c>
      <c r="AK554" s="51" t="s">
        <v>2385</v>
      </c>
      <c r="AL554" s="51" t="s">
        <v>57</v>
      </c>
      <c r="AM554" s="51" t="s">
        <v>57</v>
      </c>
      <c r="AN554" s="51" t="s">
        <v>57</v>
      </c>
      <c r="AO554" s="51" t="s">
        <v>57</v>
      </c>
      <c r="AP554" s="51" t="s">
        <v>57</v>
      </c>
      <c r="AQ554" s="51" t="s">
        <v>57</v>
      </c>
      <c r="AR554" s="51" t="s">
        <v>57</v>
      </c>
      <c r="AS554" s="51" t="s">
        <v>57</v>
      </c>
      <c r="AT554" s="51" t="s">
        <v>57</v>
      </c>
      <c r="AU554" s="51"/>
    </row>
    <row r="555" spans="1:50">
      <c r="A555" s="131">
        <v>554</v>
      </c>
      <c r="B555" s="51" t="s">
        <v>299</v>
      </c>
      <c r="C555" s="51" t="s">
        <v>300</v>
      </c>
      <c r="D555" s="51">
        <v>2023</v>
      </c>
      <c r="E555" s="51" t="s">
        <v>512</v>
      </c>
      <c r="F555" s="51" t="s">
        <v>534</v>
      </c>
      <c r="G555" s="3" t="s">
        <v>535</v>
      </c>
      <c r="H555" s="51" t="s">
        <v>536</v>
      </c>
      <c r="I555" s="51" t="s">
        <v>1181</v>
      </c>
      <c r="J555" s="51">
        <v>4</v>
      </c>
      <c r="K555" s="51" t="s">
        <v>62</v>
      </c>
      <c r="L555" s="51" t="s">
        <v>62</v>
      </c>
      <c r="M555" s="51" t="s">
        <v>62</v>
      </c>
      <c r="N555" s="51" t="s">
        <v>62</v>
      </c>
      <c r="O555" s="51" t="s">
        <v>57</v>
      </c>
      <c r="P555" s="51" t="s">
        <v>57</v>
      </c>
      <c r="Q555" s="51" t="s">
        <v>57</v>
      </c>
      <c r="R555" s="51" t="s">
        <v>57</v>
      </c>
      <c r="S555" s="51" t="s">
        <v>62</v>
      </c>
      <c r="T555" s="51" t="s">
        <v>57</v>
      </c>
      <c r="U555" s="51" t="s">
        <v>62</v>
      </c>
      <c r="V555" s="51" t="s">
        <v>57</v>
      </c>
      <c r="W555" s="51" t="s">
        <v>62</v>
      </c>
      <c r="X555" s="51" t="s">
        <v>57</v>
      </c>
      <c r="Y555" s="51" t="s">
        <v>2385</v>
      </c>
      <c r="Z555" s="3" t="s">
        <v>537</v>
      </c>
      <c r="AA555" s="51" t="s">
        <v>62</v>
      </c>
      <c r="AB555" s="51" t="s">
        <v>62</v>
      </c>
      <c r="AC555" s="51" t="s">
        <v>57</v>
      </c>
      <c r="AD555" s="51" t="s">
        <v>2385</v>
      </c>
      <c r="AE555" s="51" t="s">
        <v>57</v>
      </c>
      <c r="AF555" s="51"/>
      <c r="AG555" s="51" t="s">
        <v>56</v>
      </c>
      <c r="AH555" s="51">
        <v>1</v>
      </c>
      <c r="AI555" s="51" t="s">
        <v>62</v>
      </c>
      <c r="AJ555" s="51" t="s">
        <v>2385</v>
      </c>
      <c r="AK555" s="51" t="s">
        <v>62</v>
      </c>
      <c r="AL555" s="51" t="s">
        <v>57</v>
      </c>
      <c r="AM555" s="51" t="s">
        <v>57</v>
      </c>
      <c r="AN555" s="51" t="s">
        <v>57</v>
      </c>
      <c r="AO555" s="51" t="s">
        <v>538</v>
      </c>
      <c r="AP555" s="51" t="s">
        <v>519</v>
      </c>
      <c r="AQ555" s="51">
        <v>794</v>
      </c>
      <c r="AR555" s="51" t="s">
        <v>57</v>
      </c>
      <c r="AS555" s="51">
        <v>0</v>
      </c>
      <c r="AT555" s="51">
        <v>1</v>
      </c>
    </row>
    <row r="556" spans="1:50">
      <c r="A556" s="131">
        <v>555</v>
      </c>
      <c r="B556" s="51" t="s">
        <v>299</v>
      </c>
      <c r="C556" s="51" t="s">
        <v>300</v>
      </c>
      <c r="D556" s="51">
        <v>2023</v>
      </c>
      <c r="E556" s="51" t="s">
        <v>512</v>
      </c>
      <c r="F556" s="51" t="s">
        <v>540</v>
      </c>
      <c r="G556" s="3" t="s">
        <v>541</v>
      </c>
      <c r="H556" s="51" t="s">
        <v>542</v>
      </c>
      <c r="I556" s="51" t="s">
        <v>945</v>
      </c>
      <c r="J556" s="51">
        <v>25</v>
      </c>
      <c r="K556" s="51" t="s">
        <v>2385</v>
      </c>
      <c r="L556" s="51" t="s">
        <v>2385</v>
      </c>
      <c r="M556" s="51" t="s">
        <v>2385</v>
      </c>
      <c r="N556" s="51" t="s">
        <v>2385</v>
      </c>
      <c r="O556" s="51" t="s">
        <v>57</v>
      </c>
      <c r="P556" s="51" t="s">
        <v>57</v>
      </c>
      <c r="Q556" s="51" t="s">
        <v>57</v>
      </c>
      <c r="R556" s="51" t="s">
        <v>57</v>
      </c>
      <c r="S556" s="51" t="s">
        <v>2385</v>
      </c>
      <c r="T556" s="51" t="s">
        <v>57</v>
      </c>
      <c r="U556" s="51" t="s">
        <v>2385</v>
      </c>
      <c r="V556" s="51" t="s">
        <v>57</v>
      </c>
      <c r="W556" s="51" t="s">
        <v>2385</v>
      </c>
      <c r="X556" s="51" t="s">
        <v>57</v>
      </c>
      <c r="Y556" s="51" t="s">
        <v>2385</v>
      </c>
      <c r="Z556" s="51" t="s">
        <v>57</v>
      </c>
      <c r="AA556" s="51" t="s">
        <v>57</v>
      </c>
      <c r="AB556" s="51" t="s">
        <v>2385</v>
      </c>
      <c r="AC556" s="51" t="s">
        <v>57</v>
      </c>
      <c r="AD556" s="51" t="s">
        <v>2385</v>
      </c>
      <c r="AE556" s="51" t="s">
        <v>57</v>
      </c>
      <c r="AF556" s="51"/>
      <c r="AG556" s="51" t="s">
        <v>57</v>
      </c>
      <c r="AH556" s="51" t="s">
        <v>57</v>
      </c>
      <c r="AI556" s="51" t="s">
        <v>2385</v>
      </c>
      <c r="AJ556" s="51" t="s">
        <v>2385</v>
      </c>
      <c r="AK556" s="51" t="s">
        <v>2385</v>
      </c>
      <c r="AL556" s="51" t="s">
        <v>57</v>
      </c>
      <c r="AM556" s="51" t="s">
        <v>57</v>
      </c>
      <c r="AN556" s="51" t="s">
        <v>57</v>
      </c>
      <c r="AO556" s="51" t="s">
        <v>57</v>
      </c>
      <c r="AP556" s="51" t="s">
        <v>57</v>
      </c>
      <c r="AQ556" s="51" t="s">
        <v>57</v>
      </c>
      <c r="AR556" s="51" t="s">
        <v>57</v>
      </c>
      <c r="AS556" s="51" t="s">
        <v>57</v>
      </c>
      <c r="AT556" s="51" t="s">
        <v>57</v>
      </c>
      <c r="AU556" s="51"/>
    </row>
    <row r="557" spans="1:50">
      <c r="A557" s="131">
        <v>556</v>
      </c>
      <c r="B557" s="51" t="s">
        <v>299</v>
      </c>
      <c r="C557" s="51" t="s">
        <v>300</v>
      </c>
      <c r="D557" s="51">
        <v>2023</v>
      </c>
      <c r="E557" s="51" t="s">
        <v>512</v>
      </c>
      <c r="F557" s="51" t="s">
        <v>543</v>
      </c>
      <c r="G557" s="3" t="s">
        <v>544</v>
      </c>
      <c r="H557" s="51" t="s">
        <v>545</v>
      </c>
      <c r="I557" s="51" t="s">
        <v>935</v>
      </c>
      <c r="J557" s="51">
        <v>14</v>
      </c>
      <c r="K557" s="51" t="s">
        <v>62</v>
      </c>
      <c r="L557" s="51" t="s">
        <v>62</v>
      </c>
      <c r="M557" s="51" t="s">
        <v>62</v>
      </c>
      <c r="N557" s="51" t="s">
        <v>62</v>
      </c>
      <c r="O557" s="51" t="s">
        <v>57</v>
      </c>
      <c r="P557" s="51" t="s">
        <v>57</v>
      </c>
      <c r="Q557" s="51" t="s">
        <v>57</v>
      </c>
      <c r="R557" s="51" t="s">
        <v>57</v>
      </c>
      <c r="S557" s="51" t="s">
        <v>62</v>
      </c>
      <c r="T557" s="51" t="s">
        <v>57</v>
      </c>
      <c r="U557" s="51" t="s">
        <v>62</v>
      </c>
      <c r="V557" s="51" t="s">
        <v>57</v>
      </c>
      <c r="W557" s="51" t="s">
        <v>62</v>
      </c>
      <c r="X557" s="51" t="s">
        <v>57</v>
      </c>
      <c r="Y557" s="51" t="s">
        <v>2385</v>
      </c>
      <c r="Z557" s="3" t="s">
        <v>546</v>
      </c>
      <c r="AA557" s="51" t="s">
        <v>62</v>
      </c>
      <c r="AB557" s="51" t="s">
        <v>62</v>
      </c>
      <c r="AC557" s="51" t="s">
        <v>57</v>
      </c>
      <c r="AD557" s="51" t="s">
        <v>2385</v>
      </c>
      <c r="AE557" s="51" t="s">
        <v>57</v>
      </c>
      <c r="AF557" s="51"/>
      <c r="AG557" s="51" t="s">
        <v>56</v>
      </c>
      <c r="AH557" s="51">
        <v>12</v>
      </c>
      <c r="AI557" s="51" t="s">
        <v>62</v>
      </c>
      <c r="AJ557" s="51" t="s">
        <v>2385</v>
      </c>
      <c r="AK557" s="51" t="s">
        <v>62</v>
      </c>
      <c r="AL557" s="51" t="s">
        <v>57</v>
      </c>
      <c r="AM557" s="51" t="s">
        <v>57</v>
      </c>
      <c r="AN557" s="51" t="s">
        <v>57</v>
      </c>
      <c r="AO557" s="6" t="s">
        <v>547</v>
      </c>
      <c r="AP557" s="6" t="s">
        <v>519</v>
      </c>
      <c r="AQ557" s="51">
        <v>826</v>
      </c>
      <c r="AR557" s="51" t="s">
        <v>57</v>
      </c>
      <c r="AS557" s="51">
        <v>6</v>
      </c>
      <c r="AT557" s="51">
        <v>6</v>
      </c>
      <c r="AU557" s="131" t="s">
        <v>56</v>
      </c>
    </row>
    <row r="558" spans="1:50">
      <c r="A558" s="131">
        <v>557</v>
      </c>
      <c r="B558" s="51" t="s">
        <v>299</v>
      </c>
      <c r="C558" s="51" t="s">
        <v>300</v>
      </c>
      <c r="D558" s="51">
        <v>2023</v>
      </c>
      <c r="E558" s="51" t="s">
        <v>512</v>
      </c>
      <c r="F558" s="51" t="s">
        <v>548</v>
      </c>
      <c r="G558" s="3" t="s">
        <v>549</v>
      </c>
      <c r="H558" s="51" t="s">
        <v>550</v>
      </c>
      <c r="I558" s="51" t="s">
        <v>945</v>
      </c>
      <c r="J558" s="51">
        <v>25</v>
      </c>
      <c r="K558" s="51" t="s">
        <v>2385</v>
      </c>
      <c r="L558" s="51" t="s">
        <v>2385</v>
      </c>
      <c r="M558" s="51" t="s">
        <v>2385</v>
      </c>
      <c r="N558" s="51" t="s">
        <v>2385</v>
      </c>
      <c r="O558" s="51" t="s">
        <v>57</v>
      </c>
      <c r="P558" s="51" t="s">
        <v>57</v>
      </c>
      <c r="Q558" s="51" t="s">
        <v>57</v>
      </c>
      <c r="R558" s="51" t="s">
        <v>57</v>
      </c>
      <c r="S558" s="51" t="s">
        <v>2385</v>
      </c>
      <c r="T558" s="51" t="s">
        <v>57</v>
      </c>
      <c r="U558" s="51" t="s">
        <v>2385</v>
      </c>
      <c r="V558" s="51" t="s">
        <v>57</v>
      </c>
      <c r="W558" s="51" t="s">
        <v>2385</v>
      </c>
      <c r="X558" s="51" t="s">
        <v>57</v>
      </c>
      <c r="Y558" s="51" t="s">
        <v>2385</v>
      </c>
      <c r="Z558" s="51" t="s">
        <v>57</v>
      </c>
      <c r="AA558" s="51" t="s">
        <v>57</v>
      </c>
      <c r="AB558" s="51" t="s">
        <v>2385</v>
      </c>
      <c r="AC558" s="51" t="s">
        <v>57</v>
      </c>
      <c r="AD558" s="51" t="s">
        <v>2385</v>
      </c>
      <c r="AE558" s="51" t="s">
        <v>57</v>
      </c>
      <c r="AF558" s="51"/>
      <c r="AG558" s="51" t="s">
        <v>57</v>
      </c>
      <c r="AH558" s="51" t="s">
        <v>57</v>
      </c>
      <c r="AI558" s="51" t="s">
        <v>2385</v>
      </c>
      <c r="AJ558" s="51" t="s">
        <v>2385</v>
      </c>
      <c r="AK558" s="51" t="s">
        <v>2385</v>
      </c>
      <c r="AL558" s="51" t="s">
        <v>57</v>
      </c>
      <c r="AM558" s="51" t="s">
        <v>57</v>
      </c>
      <c r="AN558" s="51" t="s">
        <v>57</v>
      </c>
      <c r="AO558" s="51" t="s">
        <v>57</v>
      </c>
      <c r="AP558" s="51" t="s">
        <v>57</v>
      </c>
      <c r="AQ558" s="51" t="s">
        <v>57</v>
      </c>
      <c r="AR558" s="51" t="s">
        <v>57</v>
      </c>
      <c r="AS558" s="51" t="s">
        <v>57</v>
      </c>
      <c r="AT558" s="51" t="s">
        <v>57</v>
      </c>
      <c r="AU558" s="51"/>
    </row>
    <row r="559" spans="1:50">
      <c r="A559" s="131">
        <v>558</v>
      </c>
      <c r="B559" s="51" t="s">
        <v>299</v>
      </c>
      <c r="C559" s="51" t="s">
        <v>300</v>
      </c>
      <c r="D559" s="51">
        <v>2023</v>
      </c>
      <c r="E559" s="51" t="s">
        <v>512</v>
      </c>
      <c r="F559" s="51" t="s">
        <v>551</v>
      </c>
      <c r="G559" s="3" t="s">
        <v>552</v>
      </c>
      <c r="H559" s="51" t="s">
        <v>553</v>
      </c>
      <c r="I559" s="51" t="s">
        <v>935</v>
      </c>
      <c r="J559" s="51">
        <v>24</v>
      </c>
      <c r="K559" s="51" t="s">
        <v>62</v>
      </c>
      <c r="L559" s="51" t="s">
        <v>62</v>
      </c>
      <c r="M559" s="51" t="s">
        <v>62</v>
      </c>
      <c r="N559" s="51" t="s">
        <v>62</v>
      </c>
      <c r="O559" s="51" t="s">
        <v>57</v>
      </c>
      <c r="P559" s="51" t="s">
        <v>57</v>
      </c>
      <c r="Q559" s="51" t="s">
        <v>57</v>
      </c>
      <c r="R559" s="51" t="s">
        <v>57</v>
      </c>
      <c r="S559" s="51" t="s">
        <v>56</v>
      </c>
      <c r="T559" s="51" t="s">
        <v>554</v>
      </c>
      <c r="U559" s="51" t="s">
        <v>56</v>
      </c>
      <c r="V559" s="51" t="s">
        <v>555</v>
      </c>
      <c r="W559" s="51" t="s">
        <v>62</v>
      </c>
      <c r="X559" s="51" t="s">
        <v>57</v>
      </c>
      <c r="Y559" s="51" t="s">
        <v>2385</v>
      </c>
      <c r="Z559" s="3" t="s">
        <v>556</v>
      </c>
      <c r="AA559" s="51" t="s">
        <v>62</v>
      </c>
      <c r="AB559" s="51" t="s">
        <v>62</v>
      </c>
      <c r="AC559" s="51" t="s">
        <v>57</v>
      </c>
      <c r="AD559" s="51" t="s">
        <v>2385</v>
      </c>
      <c r="AE559" s="51" t="s">
        <v>57</v>
      </c>
      <c r="AF559" s="51"/>
      <c r="AG559" s="51" t="s">
        <v>56</v>
      </c>
      <c r="AH559" s="51">
        <v>44</v>
      </c>
      <c r="AI559" s="51" t="s">
        <v>62</v>
      </c>
      <c r="AJ559" s="51" t="s">
        <v>2385</v>
      </c>
      <c r="AK559" s="51" t="s">
        <v>62</v>
      </c>
      <c r="AL559" s="51" t="s">
        <v>57</v>
      </c>
      <c r="AM559" s="160" t="s">
        <v>57</v>
      </c>
      <c r="AN559" s="160" t="s">
        <v>57</v>
      </c>
      <c r="AO559" s="160" t="s">
        <v>557</v>
      </c>
      <c r="AP559" s="160" t="s">
        <v>519</v>
      </c>
      <c r="AQ559" s="51">
        <v>759</v>
      </c>
      <c r="AR559" s="51" t="s">
        <v>57</v>
      </c>
      <c r="AS559" s="51">
        <v>44</v>
      </c>
      <c r="AT559" s="51">
        <v>0</v>
      </c>
      <c r="AU559" s="131" t="s">
        <v>62</v>
      </c>
      <c r="AV559" s="159"/>
      <c r="AW559" s="159"/>
      <c r="AX559" s="159"/>
    </row>
    <row r="560" spans="1:50">
      <c r="A560" s="131">
        <v>559</v>
      </c>
      <c r="B560" s="51" t="s">
        <v>299</v>
      </c>
      <c r="C560" s="51" t="s">
        <v>300</v>
      </c>
      <c r="D560" s="51">
        <v>2023</v>
      </c>
      <c r="E560" s="51" t="s">
        <v>512</v>
      </c>
      <c r="F560" s="51" t="s">
        <v>559</v>
      </c>
      <c r="G560" s="3" t="s">
        <v>560</v>
      </c>
      <c r="H560" s="51" t="s">
        <v>561</v>
      </c>
      <c r="I560" s="51" t="s">
        <v>935</v>
      </c>
      <c r="J560" s="51">
        <v>15</v>
      </c>
      <c r="K560" s="51" t="s">
        <v>62</v>
      </c>
      <c r="L560" s="51" t="s">
        <v>62</v>
      </c>
      <c r="M560" s="51" t="s">
        <v>62</v>
      </c>
      <c r="N560" s="51" t="s">
        <v>62</v>
      </c>
      <c r="O560" s="51" t="s">
        <v>57</v>
      </c>
      <c r="P560" s="51" t="s">
        <v>57</v>
      </c>
      <c r="Q560" s="51" t="s">
        <v>57</v>
      </c>
      <c r="R560" s="51" t="s">
        <v>57</v>
      </c>
      <c r="S560" s="51" t="s">
        <v>56</v>
      </c>
      <c r="T560" s="51" t="s">
        <v>562</v>
      </c>
      <c r="U560" s="51" t="s">
        <v>62</v>
      </c>
      <c r="V560" s="51" t="s">
        <v>57</v>
      </c>
      <c r="W560" s="51" t="s">
        <v>62</v>
      </c>
      <c r="X560" s="51" t="s">
        <v>57</v>
      </c>
      <c r="Y560" s="51" t="s">
        <v>2385</v>
      </c>
      <c r="Z560" s="4" t="s">
        <v>563</v>
      </c>
      <c r="AA560" s="51" t="s">
        <v>62</v>
      </c>
      <c r="AB560" s="51" t="s">
        <v>56</v>
      </c>
      <c r="AC560" s="51" t="s">
        <v>56</v>
      </c>
      <c r="AD560" s="51" t="s">
        <v>2373</v>
      </c>
      <c r="AE560" s="51" t="s">
        <v>564</v>
      </c>
      <c r="AF560" s="51"/>
      <c r="AG560" s="51" t="s">
        <v>56</v>
      </c>
      <c r="AH560" s="51">
        <v>37</v>
      </c>
      <c r="AI560" s="51" t="s">
        <v>56</v>
      </c>
      <c r="AJ560" s="51" t="s">
        <v>174</v>
      </c>
      <c r="AK560" s="51" t="s">
        <v>62</v>
      </c>
      <c r="AL560" s="51" t="s">
        <v>57</v>
      </c>
      <c r="AM560" s="160" t="s">
        <v>57</v>
      </c>
      <c r="AN560" s="160" t="s">
        <v>57</v>
      </c>
      <c r="AO560" s="166" t="s">
        <v>565</v>
      </c>
      <c r="AP560" s="166" t="s">
        <v>519</v>
      </c>
      <c r="AQ560" s="51">
        <v>879</v>
      </c>
      <c r="AR560" s="51" t="s">
        <v>57</v>
      </c>
      <c r="AS560" s="51">
        <v>14</v>
      </c>
      <c r="AT560" s="51">
        <v>23</v>
      </c>
      <c r="AU560" s="131" t="str">
        <f>IF(AB560="Yes", "No", "")</f>
        <v>No</v>
      </c>
      <c r="AV560" s="159"/>
      <c r="AW560" s="159"/>
      <c r="AX560" s="159"/>
    </row>
    <row r="561" spans="1:50">
      <c r="A561" s="131">
        <v>560</v>
      </c>
      <c r="B561" s="51" t="s">
        <v>299</v>
      </c>
      <c r="C561" s="51" t="s">
        <v>300</v>
      </c>
      <c r="D561" s="51">
        <v>2023</v>
      </c>
      <c r="E561" s="51" t="s">
        <v>512</v>
      </c>
      <c r="F561" s="51" t="s">
        <v>566</v>
      </c>
      <c r="G561" s="3" t="s">
        <v>567</v>
      </c>
      <c r="H561" s="51" t="s">
        <v>568</v>
      </c>
      <c r="I561" s="51" t="s">
        <v>945</v>
      </c>
      <c r="J561" s="51">
        <v>25</v>
      </c>
      <c r="K561" s="51" t="s">
        <v>2385</v>
      </c>
      <c r="L561" s="51" t="s">
        <v>2385</v>
      </c>
      <c r="M561" s="51" t="s">
        <v>2385</v>
      </c>
      <c r="N561" s="51" t="s">
        <v>2385</v>
      </c>
      <c r="O561" s="51" t="s">
        <v>57</v>
      </c>
      <c r="P561" s="51" t="s">
        <v>57</v>
      </c>
      <c r="Q561" s="51" t="s">
        <v>57</v>
      </c>
      <c r="R561" s="51" t="s">
        <v>57</v>
      </c>
      <c r="S561" s="51" t="s">
        <v>2385</v>
      </c>
      <c r="T561" s="51" t="s">
        <v>57</v>
      </c>
      <c r="U561" s="51" t="s">
        <v>2385</v>
      </c>
      <c r="V561" s="51" t="s">
        <v>57</v>
      </c>
      <c r="W561" s="51" t="s">
        <v>2385</v>
      </c>
      <c r="X561" s="51" t="s">
        <v>57</v>
      </c>
      <c r="Y561" s="51" t="s">
        <v>2385</v>
      </c>
      <c r="Z561" s="51" t="s">
        <v>57</v>
      </c>
      <c r="AA561" s="51" t="s">
        <v>57</v>
      </c>
      <c r="AB561" s="51" t="s">
        <v>2385</v>
      </c>
      <c r="AC561" s="51" t="s">
        <v>57</v>
      </c>
      <c r="AD561" s="51" t="s">
        <v>2385</v>
      </c>
      <c r="AE561" s="51" t="s">
        <v>57</v>
      </c>
      <c r="AF561" s="51"/>
      <c r="AG561" s="51" t="s">
        <v>57</v>
      </c>
      <c r="AH561" s="51" t="s">
        <v>57</v>
      </c>
      <c r="AI561" s="51" t="s">
        <v>2385</v>
      </c>
      <c r="AJ561" s="51" t="s">
        <v>2385</v>
      </c>
      <c r="AK561" s="51" t="s">
        <v>2385</v>
      </c>
      <c r="AL561" s="51" t="s">
        <v>57</v>
      </c>
      <c r="AM561" s="51" t="s">
        <v>57</v>
      </c>
      <c r="AN561" s="51" t="s">
        <v>57</v>
      </c>
      <c r="AO561" s="51" t="s">
        <v>57</v>
      </c>
      <c r="AP561" s="51" t="s">
        <v>57</v>
      </c>
      <c r="AQ561" s="51" t="s">
        <v>57</v>
      </c>
      <c r="AR561" s="51" t="s">
        <v>57</v>
      </c>
      <c r="AS561" s="51" t="s">
        <v>57</v>
      </c>
      <c r="AT561" s="51" t="s">
        <v>57</v>
      </c>
      <c r="AU561" s="51"/>
      <c r="AV561" s="159"/>
      <c r="AW561" s="159"/>
      <c r="AX561" s="159"/>
    </row>
    <row r="562" spans="1:50">
      <c r="A562" s="131">
        <v>561</v>
      </c>
      <c r="B562" s="51" t="s">
        <v>299</v>
      </c>
      <c r="C562" s="51" t="s">
        <v>300</v>
      </c>
      <c r="D562" s="51">
        <v>2023</v>
      </c>
      <c r="E562" s="51" t="s">
        <v>512</v>
      </c>
      <c r="F562" s="51" t="s">
        <v>569</v>
      </c>
      <c r="G562" s="51" t="s">
        <v>570</v>
      </c>
      <c r="H562" s="51" t="s">
        <v>571</v>
      </c>
      <c r="I562" s="51" t="s">
        <v>1181</v>
      </c>
      <c r="J562" s="51">
        <v>3</v>
      </c>
      <c r="K562" s="51" t="s">
        <v>62</v>
      </c>
      <c r="L562" s="51" t="s">
        <v>62</v>
      </c>
      <c r="M562" s="51" t="s">
        <v>62</v>
      </c>
      <c r="N562" s="51" t="s">
        <v>62</v>
      </c>
      <c r="O562" s="51" t="s">
        <v>57</v>
      </c>
      <c r="P562" s="51" t="s">
        <v>57</v>
      </c>
      <c r="Q562" s="51" t="s">
        <v>57</v>
      </c>
      <c r="R562" s="51" t="s">
        <v>57</v>
      </c>
      <c r="S562" s="51" t="s">
        <v>56</v>
      </c>
      <c r="T562" s="51" t="s">
        <v>572</v>
      </c>
      <c r="U562" s="51" t="s">
        <v>62</v>
      </c>
      <c r="V562" s="51" t="s">
        <v>57</v>
      </c>
      <c r="W562" s="51" t="s">
        <v>62</v>
      </c>
      <c r="X562" s="51" t="s">
        <v>57</v>
      </c>
      <c r="Y562" s="51" t="s">
        <v>2385</v>
      </c>
      <c r="Z562" s="4" t="s">
        <v>573</v>
      </c>
      <c r="AA562" s="51" t="s">
        <v>62</v>
      </c>
      <c r="AB562" s="51" t="s">
        <v>62</v>
      </c>
      <c r="AC562" s="51" t="s">
        <v>57</v>
      </c>
      <c r="AD562" s="51" t="s">
        <v>2385</v>
      </c>
      <c r="AE562" s="51" t="s">
        <v>57</v>
      </c>
      <c r="AF562" s="51"/>
      <c r="AG562" s="51" t="s">
        <v>56</v>
      </c>
      <c r="AH562" s="51">
        <v>1</v>
      </c>
      <c r="AI562" s="51" t="s">
        <v>62</v>
      </c>
      <c r="AJ562" s="51" t="s">
        <v>2385</v>
      </c>
      <c r="AK562" s="51" t="s">
        <v>62</v>
      </c>
      <c r="AL562" s="51" t="s">
        <v>57</v>
      </c>
      <c r="AM562" s="160" t="s">
        <v>57</v>
      </c>
      <c r="AN562" s="160" t="s">
        <v>57</v>
      </c>
      <c r="AO562" s="160" t="s">
        <v>574</v>
      </c>
      <c r="AP562" s="160" t="s">
        <v>519</v>
      </c>
      <c r="AQ562" s="51">
        <v>843</v>
      </c>
      <c r="AR562" s="51" t="s">
        <v>57</v>
      </c>
      <c r="AS562" s="51">
        <v>1</v>
      </c>
      <c r="AT562" s="51">
        <v>0</v>
      </c>
      <c r="AV562" s="159"/>
      <c r="AW562" s="159"/>
      <c r="AX562" s="159"/>
    </row>
    <row r="563" spans="1:50">
      <c r="A563" s="131">
        <v>562</v>
      </c>
      <c r="B563" s="51" t="s">
        <v>299</v>
      </c>
      <c r="C563" s="51" t="s">
        <v>300</v>
      </c>
      <c r="D563" s="51">
        <v>2023</v>
      </c>
      <c r="E563" s="51" t="s">
        <v>512</v>
      </c>
      <c r="F563" s="51" t="s">
        <v>57</v>
      </c>
      <c r="G563" s="3" t="s">
        <v>575</v>
      </c>
      <c r="H563" s="51" t="s">
        <v>576</v>
      </c>
      <c r="I563" s="51" t="s">
        <v>975</v>
      </c>
      <c r="J563" s="51">
        <v>25</v>
      </c>
      <c r="K563" s="51" t="s">
        <v>2385</v>
      </c>
      <c r="L563" s="51" t="s">
        <v>2385</v>
      </c>
      <c r="M563" s="51" t="s">
        <v>2385</v>
      </c>
      <c r="N563" s="51" t="s">
        <v>2385</v>
      </c>
      <c r="O563" s="51" t="s">
        <v>57</v>
      </c>
      <c r="P563" s="51" t="s">
        <v>57</v>
      </c>
      <c r="Q563" s="51" t="s">
        <v>57</v>
      </c>
      <c r="R563" s="51" t="s">
        <v>57</v>
      </c>
      <c r="S563" s="51" t="s">
        <v>2385</v>
      </c>
      <c r="T563" s="51" t="s">
        <v>57</v>
      </c>
      <c r="U563" s="51" t="s">
        <v>2385</v>
      </c>
      <c r="V563" s="51" t="s">
        <v>57</v>
      </c>
      <c r="W563" s="51" t="s">
        <v>2385</v>
      </c>
      <c r="X563" s="51" t="s">
        <v>57</v>
      </c>
      <c r="Y563" s="51" t="s">
        <v>2385</v>
      </c>
      <c r="Z563" s="51" t="s">
        <v>57</v>
      </c>
      <c r="AA563" s="51" t="s">
        <v>57</v>
      </c>
      <c r="AB563" s="51" t="s">
        <v>2385</v>
      </c>
      <c r="AC563" s="51" t="s">
        <v>57</v>
      </c>
      <c r="AD563" s="51" t="s">
        <v>2385</v>
      </c>
      <c r="AE563" s="51" t="s">
        <v>57</v>
      </c>
      <c r="AF563" s="51"/>
      <c r="AG563" s="51" t="s">
        <v>57</v>
      </c>
      <c r="AH563" s="51" t="s">
        <v>57</v>
      </c>
      <c r="AI563" s="51" t="s">
        <v>2385</v>
      </c>
      <c r="AJ563" s="51" t="s">
        <v>2385</v>
      </c>
      <c r="AK563" s="51" t="s">
        <v>2385</v>
      </c>
      <c r="AL563" s="51" t="s">
        <v>57</v>
      </c>
      <c r="AM563" s="160" t="s">
        <v>57</v>
      </c>
      <c r="AN563" s="160" t="s">
        <v>57</v>
      </c>
      <c r="AO563" s="160" t="s">
        <v>57</v>
      </c>
      <c r="AP563" s="160" t="s">
        <v>57</v>
      </c>
      <c r="AQ563" s="51" t="s">
        <v>57</v>
      </c>
      <c r="AR563" s="51" t="s">
        <v>57</v>
      </c>
      <c r="AS563" s="51" t="s">
        <v>57</v>
      </c>
      <c r="AT563" s="51" t="s">
        <v>57</v>
      </c>
      <c r="AU563" s="51"/>
      <c r="AV563" s="51"/>
      <c r="AW563" s="51"/>
      <c r="AX563" s="51"/>
    </row>
    <row r="564" spans="1:50">
      <c r="A564" s="131">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144"/>
      <c r="AV564" s="51"/>
      <c r="AW564" s="51"/>
      <c r="AX564" s="51"/>
    </row>
    <row r="565" spans="1:50">
      <c r="A565" s="131">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144"/>
      <c r="AV565" s="51"/>
      <c r="AW565" s="51"/>
      <c r="AX565" s="51"/>
    </row>
    <row r="566" spans="1:50">
      <c r="A566" s="131">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144"/>
      <c r="AV566" s="51"/>
      <c r="AW566" s="51"/>
      <c r="AX566" s="51"/>
    </row>
    <row r="567" spans="1:50">
      <c r="A567" s="131">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165</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144"/>
      <c r="AV567" s="144"/>
      <c r="AW567" s="144"/>
      <c r="AX567" s="144"/>
    </row>
    <row r="568" spans="1:50">
      <c r="A568" s="131">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144"/>
      <c r="AV568" s="144"/>
      <c r="AW568" s="144"/>
      <c r="AX568" s="144"/>
    </row>
    <row r="569" spans="1:50">
      <c r="A569" s="131">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131" t="s">
        <v>56</v>
      </c>
      <c r="AV569" s="51"/>
      <c r="AW569" s="51"/>
      <c r="AX569" s="51"/>
    </row>
    <row r="570" spans="1:50">
      <c r="A570" s="131">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131" t="s">
        <v>62</v>
      </c>
      <c r="AV570" s="51"/>
      <c r="AW570" s="51"/>
      <c r="AX570" s="51"/>
    </row>
    <row r="571" spans="1:50">
      <c r="A571" s="131">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131" t="s">
        <v>62</v>
      </c>
      <c r="AV571" s="51"/>
      <c r="AW571" s="51"/>
      <c r="AX571" s="51"/>
    </row>
    <row r="572" spans="1:50">
      <c r="A572" s="131">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131" t="s">
        <v>62</v>
      </c>
      <c r="AV572" s="51"/>
      <c r="AW572" s="51"/>
      <c r="AX572" s="51"/>
    </row>
    <row r="573" spans="1:50">
      <c r="A573" s="131">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4439</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131" t="str">
        <f>IF(AB573="Yes", "No", "")</f>
        <v>No</v>
      </c>
      <c r="AV573" s="51"/>
      <c r="AW573" s="51"/>
      <c r="AX573" s="51"/>
    </row>
    <row r="574" spans="1:50">
      <c r="A574" s="131">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144"/>
      <c r="AV574" s="51"/>
      <c r="AW574" s="51"/>
      <c r="AX574" s="51"/>
    </row>
    <row r="575" spans="1:50">
      <c r="A575" s="131">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144"/>
      <c r="AV575" s="51"/>
      <c r="AW575" s="51"/>
      <c r="AX575" s="51"/>
    </row>
    <row r="576" spans="1:50">
      <c r="A576" s="131">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144"/>
      <c r="AV576" s="51"/>
      <c r="AW576" s="51"/>
      <c r="AX576" s="51"/>
    </row>
    <row r="577" spans="1:50">
      <c r="A577" s="131">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144"/>
      <c r="AV577" s="51"/>
      <c r="AW577" s="51"/>
      <c r="AX577" s="51"/>
    </row>
    <row r="578" spans="1:50">
      <c r="A578" s="131">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144"/>
      <c r="AV578" s="51"/>
      <c r="AW578" s="51"/>
      <c r="AX578" s="51"/>
    </row>
    <row r="579" spans="1:50">
      <c r="A579" s="131">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131" t="str">
        <f>IF(AB579="Yes", "No", "")</f>
        <v>No</v>
      </c>
      <c r="AV579" s="51"/>
      <c r="AW579" s="51"/>
      <c r="AX579" s="51"/>
    </row>
    <row r="580" spans="1:50">
      <c r="A580" s="131">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165</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131" t="s">
        <v>62</v>
      </c>
      <c r="AV580" s="51"/>
      <c r="AW580" s="51"/>
      <c r="AX580" s="51"/>
    </row>
    <row r="581" spans="1:50">
      <c r="A581" s="131">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131" t="str">
        <f>IF(AB581="Yes", "No", "")</f>
        <v>No</v>
      </c>
      <c r="AV581" s="51"/>
      <c r="AW581" s="51"/>
      <c r="AX581" s="51"/>
    </row>
    <row r="582" spans="1:50">
      <c r="A582" s="131">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131" t="s">
        <v>56</v>
      </c>
      <c r="AV582" s="51"/>
      <c r="AW582" s="51"/>
      <c r="AX582" s="51"/>
    </row>
    <row r="583" spans="1:50">
      <c r="A583" s="131">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144"/>
      <c r="AV583" s="51"/>
      <c r="AW583" s="51"/>
      <c r="AX583" s="51"/>
    </row>
    <row r="584" spans="1:50">
      <c r="A584" s="131">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144"/>
      <c r="AV584" s="51"/>
      <c r="AW584" s="51"/>
      <c r="AX584" s="51"/>
    </row>
    <row r="585" spans="1:50">
      <c r="A585" s="131">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144"/>
      <c r="AV585" s="51"/>
      <c r="AW585" s="51"/>
      <c r="AX585" s="51"/>
    </row>
    <row r="586" spans="1:50">
      <c r="A586" s="131">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144"/>
      <c r="AV586" s="51"/>
      <c r="AW586" s="51"/>
      <c r="AX586" s="51"/>
    </row>
    <row r="587" spans="1:50">
      <c r="A587" s="131">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131" t="s">
        <v>56</v>
      </c>
      <c r="AV587" s="51"/>
      <c r="AW587" s="51"/>
      <c r="AX587" s="51"/>
    </row>
    <row r="588" spans="1:50">
      <c r="A588" s="131">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131" t="str">
        <f>IF(AB588="Yes", "No", "")</f>
        <v>No</v>
      </c>
      <c r="AV588" s="51"/>
      <c r="AW588" s="51"/>
      <c r="AX588" s="51"/>
    </row>
    <row r="589" spans="1:50">
      <c r="A589" s="131">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131" t="s">
        <v>62</v>
      </c>
      <c r="AV589" s="51"/>
      <c r="AW589" s="51"/>
      <c r="AX589" s="51"/>
    </row>
    <row r="590" spans="1:50">
      <c r="A590" s="131">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131" t="str">
        <f>IF(AB590="Yes", "No", "")</f>
        <v>No</v>
      </c>
      <c r="AV590" s="51"/>
      <c r="AW590" s="51"/>
      <c r="AX590" s="51"/>
    </row>
    <row r="591" spans="1:50">
      <c r="A591" s="131">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131" t="str">
        <f>IF(AB591="Yes", "No", "")</f>
        <v>No</v>
      </c>
      <c r="AV591" s="51"/>
      <c r="AW591" s="51"/>
      <c r="AX591" s="51"/>
    </row>
    <row r="592" spans="1:50">
      <c r="A592" s="131">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131" t="str">
        <f>IF(AB592="Yes", "No", "")</f>
        <v>No</v>
      </c>
      <c r="AV592" s="51"/>
      <c r="AW592" s="51"/>
      <c r="AX592" s="51"/>
    </row>
    <row r="593" spans="1:50">
      <c r="A593" s="131">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144"/>
    </row>
    <row r="594" spans="1:50">
      <c r="A594" s="131">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144"/>
    </row>
    <row r="595" spans="1:50">
      <c r="A595" s="131">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144"/>
    </row>
    <row r="596" spans="1:50">
      <c r="A596" s="131">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144"/>
    </row>
    <row r="597" spans="1:50">
      <c r="A597" s="131">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131" t="str">
        <f>IF(AB597="Yes", "No", "")</f>
        <v>No</v>
      </c>
    </row>
    <row r="598" spans="1:50">
      <c r="A598" s="131">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131" t="str">
        <f>IF(AB598="Yes", "No", "")</f>
        <v>No</v>
      </c>
    </row>
    <row r="599" spans="1:50">
      <c r="A599" s="131">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131" t="s">
        <v>56</v>
      </c>
      <c r="AV599" s="51"/>
      <c r="AW599" s="51"/>
      <c r="AX599" s="51"/>
    </row>
    <row r="600" spans="1:50">
      <c r="A600" s="131">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131" t="s">
        <v>62</v>
      </c>
      <c r="AV600" s="51"/>
      <c r="AW600" s="51"/>
      <c r="AX600" s="51"/>
    </row>
    <row r="601" spans="1:50">
      <c r="A601" s="131">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144"/>
      <c r="AV601" s="51"/>
      <c r="AW601" s="51"/>
      <c r="AX601" s="51"/>
    </row>
    <row r="602" spans="1:50">
      <c r="A602" s="131">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144"/>
      <c r="AV602" s="51"/>
      <c r="AW602" s="51"/>
      <c r="AX602" s="51"/>
    </row>
    <row r="603" spans="1:50">
      <c r="A603" s="131">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144"/>
      <c r="AV603" s="51"/>
      <c r="AW603" s="51"/>
      <c r="AX603" s="51"/>
    </row>
    <row r="604" spans="1:50">
      <c r="A604" s="131">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151" t="str">
        <f t="shared" ref="AM604:AN609" si="3">IF(OR($AK604="No",$AK604="NA"),"NA","à Remplir")</f>
        <v>NA</v>
      </c>
      <c r="AN604" s="151" t="str">
        <f t="shared" si="3"/>
        <v>NA</v>
      </c>
      <c r="AO604" s="152">
        <v>44761</v>
      </c>
      <c r="AP604" s="152">
        <v>44833</v>
      </c>
      <c r="AQ604" s="144">
        <v>72</v>
      </c>
      <c r="AR604" s="144" t="s">
        <v>57</v>
      </c>
      <c r="AS604" s="144" t="s">
        <v>57</v>
      </c>
      <c r="AT604" s="144" t="s">
        <v>57</v>
      </c>
      <c r="AU604" s="144"/>
      <c r="AV604" s="51"/>
      <c r="AW604" s="51"/>
      <c r="AX604" s="51"/>
    </row>
    <row r="605" spans="1:50">
      <c r="A605" s="131">
        <v>604</v>
      </c>
      <c r="B605" s="51" t="s">
        <v>2596</v>
      </c>
      <c r="C605" s="51" t="s">
        <v>1382</v>
      </c>
      <c r="D605" s="51">
        <v>2023</v>
      </c>
      <c r="E605" s="51" t="s">
        <v>925</v>
      </c>
      <c r="F605" s="19" t="s">
        <v>1389</v>
      </c>
      <c r="G605" s="51" t="s">
        <v>1390</v>
      </c>
      <c r="H605" s="19" t="s">
        <v>1391</v>
      </c>
      <c r="I605" s="51" t="s">
        <v>975</v>
      </c>
      <c r="J605" s="51">
        <v>22</v>
      </c>
      <c r="K605" s="51" t="s">
        <v>2385</v>
      </c>
      <c r="L605" s="51" t="s">
        <v>2385</v>
      </c>
      <c r="M605" s="51" t="s">
        <v>2385</v>
      </c>
      <c r="N605" s="51" t="s">
        <v>2385</v>
      </c>
      <c r="O605" s="51" t="s">
        <v>57</v>
      </c>
      <c r="P605" s="51" t="s">
        <v>57</v>
      </c>
      <c r="Q605" s="51" t="s">
        <v>57</v>
      </c>
      <c r="R605" s="51" t="s">
        <v>57</v>
      </c>
      <c r="S605" s="51" t="s">
        <v>2385</v>
      </c>
      <c r="T605" s="51" t="s">
        <v>57</v>
      </c>
      <c r="U605" s="51" t="s">
        <v>2385</v>
      </c>
      <c r="V605" s="51" t="s">
        <v>57</v>
      </c>
      <c r="W605" s="51" t="s">
        <v>2385</v>
      </c>
      <c r="X605" s="51" t="s">
        <v>57</v>
      </c>
      <c r="Y605" s="51" t="s">
        <v>2385</v>
      </c>
      <c r="Z605" s="51" t="s">
        <v>1392</v>
      </c>
      <c r="AA605" s="51" t="s">
        <v>57</v>
      </c>
      <c r="AB605" s="51" t="s">
        <v>2385</v>
      </c>
      <c r="AC605" s="51" t="s">
        <v>57</v>
      </c>
      <c r="AD605" s="51" t="s">
        <v>2385</v>
      </c>
      <c r="AE605" s="51" t="s">
        <v>57</v>
      </c>
      <c r="AF605" s="51"/>
      <c r="AG605" s="51" t="s">
        <v>57</v>
      </c>
      <c r="AH605" s="51" t="s">
        <v>57</v>
      </c>
      <c r="AI605" s="51" t="s">
        <v>2385</v>
      </c>
      <c r="AJ605" s="51" t="s">
        <v>2385</v>
      </c>
      <c r="AK605" s="51" t="s">
        <v>2385</v>
      </c>
      <c r="AL605" s="51" t="s">
        <v>57</v>
      </c>
      <c r="AM605" s="153" t="str">
        <f t="shared" si="3"/>
        <v>NA</v>
      </c>
      <c r="AN605" s="153" t="str">
        <f t="shared" si="3"/>
        <v>NA</v>
      </c>
      <c r="AO605" s="154">
        <v>44432</v>
      </c>
      <c r="AP605" s="154">
        <v>44840</v>
      </c>
      <c r="AQ605" s="51">
        <v>408</v>
      </c>
      <c r="AR605" s="51" t="s">
        <v>57</v>
      </c>
      <c r="AS605" s="51" t="s">
        <v>57</v>
      </c>
      <c r="AT605" s="51" t="s">
        <v>57</v>
      </c>
      <c r="AU605" s="51"/>
      <c r="AV605" s="51"/>
      <c r="AW605" s="51"/>
      <c r="AX605" s="51"/>
    </row>
    <row r="606" spans="1:50">
      <c r="A606" s="131">
        <v>605</v>
      </c>
      <c r="B606" s="51" t="s">
        <v>2596</v>
      </c>
      <c r="C606" s="51" t="s">
        <v>1382</v>
      </c>
      <c r="D606" s="51">
        <v>2023</v>
      </c>
      <c r="E606" s="51" t="s">
        <v>925</v>
      </c>
      <c r="F606" s="19" t="s">
        <v>1395</v>
      </c>
      <c r="G606" s="51" t="s">
        <v>1396</v>
      </c>
      <c r="H606" s="19" t="s">
        <v>1397</v>
      </c>
      <c r="I606" s="51" t="s">
        <v>975</v>
      </c>
      <c r="J606" s="51">
        <v>22</v>
      </c>
      <c r="K606" s="51" t="s">
        <v>2385</v>
      </c>
      <c r="L606" s="51" t="s">
        <v>2385</v>
      </c>
      <c r="M606" s="51" t="s">
        <v>2385</v>
      </c>
      <c r="N606" s="51" t="s">
        <v>2385</v>
      </c>
      <c r="O606" s="51" t="s">
        <v>57</v>
      </c>
      <c r="P606" s="51" t="s">
        <v>57</v>
      </c>
      <c r="Q606" s="51" t="s">
        <v>57</v>
      </c>
      <c r="R606" s="51" t="s">
        <v>57</v>
      </c>
      <c r="S606" s="51" t="s">
        <v>2385</v>
      </c>
      <c r="T606" s="51" t="s">
        <v>57</v>
      </c>
      <c r="U606" s="51" t="s">
        <v>2385</v>
      </c>
      <c r="V606" s="51" t="s">
        <v>57</v>
      </c>
      <c r="W606" s="51" t="s">
        <v>2385</v>
      </c>
      <c r="X606" s="51" t="s">
        <v>57</v>
      </c>
      <c r="Y606" s="51" t="s">
        <v>2385</v>
      </c>
      <c r="Z606" s="51" t="s">
        <v>1398</v>
      </c>
      <c r="AA606" s="51" t="s">
        <v>57</v>
      </c>
      <c r="AB606" s="51" t="s">
        <v>2385</v>
      </c>
      <c r="AC606" s="51" t="s">
        <v>57</v>
      </c>
      <c r="AD606" s="51" t="s">
        <v>2385</v>
      </c>
      <c r="AE606" s="51" t="s">
        <v>57</v>
      </c>
      <c r="AF606" s="51"/>
      <c r="AG606" s="51" t="s">
        <v>57</v>
      </c>
      <c r="AH606" s="51" t="s">
        <v>57</v>
      </c>
      <c r="AI606" s="51" t="s">
        <v>2385</v>
      </c>
      <c r="AJ606" s="51" t="s">
        <v>2385</v>
      </c>
      <c r="AK606" s="51" t="s">
        <v>2385</v>
      </c>
      <c r="AL606" s="51" t="s">
        <v>57</v>
      </c>
      <c r="AM606" s="151" t="str">
        <f t="shared" si="3"/>
        <v>NA</v>
      </c>
      <c r="AN606" s="151" t="str">
        <f t="shared" si="3"/>
        <v>NA</v>
      </c>
      <c r="AO606" s="152">
        <v>44811</v>
      </c>
      <c r="AP606" s="152">
        <v>44861</v>
      </c>
      <c r="AQ606" s="51">
        <v>50</v>
      </c>
      <c r="AR606" s="51" t="s">
        <v>57</v>
      </c>
      <c r="AS606" s="51" t="s">
        <v>57</v>
      </c>
      <c r="AT606" s="51" t="s">
        <v>57</v>
      </c>
      <c r="AU606" s="51"/>
      <c r="AV606" s="51"/>
      <c r="AW606" s="51"/>
      <c r="AX606" s="51"/>
    </row>
    <row r="607" spans="1:50">
      <c r="A607" s="131">
        <v>606</v>
      </c>
      <c r="B607" s="51" t="s">
        <v>2596</v>
      </c>
      <c r="C607" s="51" t="s">
        <v>1382</v>
      </c>
      <c r="D607" s="51">
        <v>2023</v>
      </c>
      <c r="E607" s="51" t="s">
        <v>925</v>
      </c>
      <c r="F607" s="19" t="s">
        <v>1401</v>
      </c>
      <c r="G607" s="51" t="s">
        <v>1402</v>
      </c>
      <c r="H607" s="21" t="s">
        <v>1403</v>
      </c>
      <c r="I607" s="51" t="s">
        <v>975</v>
      </c>
      <c r="J607" s="51">
        <v>3</v>
      </c>
      <c r="K607" s="51" t="s">
        <v>2385</v>
      </c>
      <c r="L607" s="51" t="s">
        <v>2385</v>
      </c>
      <c r="M607" s="51" t="s">
        <v>2385</v>
      </c>
      <c r="N607" s="51" t="s">
        <v>2385</v>
      </c>
      <c r="O607" s="51" t="s">
        <v>57</v>
      </c>
      <c r="P607" s="51" t="s">
        <v>57</v>
      </c>
      <c r="Q607" s="51" t="s">
        <v>57</v>
      </c>
      <c r="R607" s="51" t="s">
        <v>57</v>
      </c>
      <c r="S607" s="51" t="s">
        <v>2385</v>
      </c>
      <c r="T607" s="51" t="s">
        <v>57</v>
      </c>
      <c r="U607" s="51" t="s">
        <v>2385</v>
      </c>
      <c r="V607" s="51" t="s">
        <v>57</v>
      </c>
      <c r="W607" s="51" t="s">
        <v>2385</v>
      </c>
      <c r="X607" s="51" t="s">
        <v>57</v>
      </c>
      <c r="Y607" s="51" t="s">
        <v>2385</v>
      </c>
      <c r="Z607" s="51" t="s">
        <v>2362</v>
      </c>
      <c r="AA607" s="51" t="s">
        <v>57</v>
      </c>
      <c r="AB607" s="51" t="s">
        <v>2385</v>
      </c>
      <c r="AC607" s="51" t="s">
        <v>57</v>
      </c>
      <c r="AD607" s="51" t="s">
        <v>2385</v>
      </c>
      <c r="AE607" s="51" t="s">
        <v>57</v>
      </c>
      <c r="AF607" s="51"/>
      <c r="AG607" s="51" t="s">
        <v>57</v>
      </c>
      <c r="AH607" s="51" t="s">
        <v>57</v>
      </c>
      <c r="AI607" s="51" t="s">
        <v>2385</v>
      </c>
      <c r="AJ607" s="51" t="s">
        <v>2385</v>
      </c>
      <c r="AK607" s="51" t="s">
        <v>2385</v>
      </c>
      <c r="AL607" s="51" t="s">
        <v>57</v>
      </c>
      <c r="AM607" s="153" t="str">
        <f t="shared" si="3"/>
        <v>NA</v>
      </c>
      <c r="AN607" s="153" t="str">
        <f t="shared" si="3"/>
        <v>NA</v>
      </c>
      <c r="AO607" s="154">
        <v>44619</v>
      </c>
      <c r="AP607" s="154">
        <v>44838</v>
      </c>
      <c r="AQ607" s="51">
        <v>219</v>
      </c>
      <c r="AR607" s="51" t="s">
        <v>57</v>
      </c>
      <c r="AS607" s="51" t="s">
        <v>57</v>
      </c>
      <c r="AT607" s="51" t="s">
        <v>57</v>
      </c>
      <c r="AU607" s="51"/>
    </row>
    <row r="608" spans="1:50">
      <c r="A608" s="131">
        <v>607</v>
      </c>
      <c r="B608" s="51" t="s">
        <v>2596</v>
      </c>
      <c r="C608" s="51" t="s">
        <v>1382</v>
      </c>
      <c r="D608" s="51">
        <v>2023</v>
      </c>
      <c r="E608" s="51" t="s">
        <v>925</v>
      </c>
      <c r="F608" s="19" t="s">
        <v>1407</v>
      </c>
      <c r="G608" s="4" t="s">
        <v>1408</v>
      </c>
      <c r="H608" s="19" t="s">
        <v>1409</v>
      </c>
      <c r="I608" s="51" t="s">
        <v>935</v>
      </c>
      <c r="J608" s="51">
        <v>4</v>
      </c>
      <c r="K608" s="51" t="s">
        <v>62</v>
      </c>
      <c r="L608" s="51" t="s">
        <v>62</v>
      </c>
      <c r="M608" s="51" t="s">
        <v>62</v>
      </c>
      <c r="N608" s="51" t="s">
        <v>62</v>
      </c>
      <c r="O608" s="51" t="s">
        <v>57</v>
      </c>
      <c r="P608" s="51" t="s">
        <v>57</v>
      </c>
      <c r="Q608" s="51" t="s">
        <v>57</v>
      </c>
      <c r="R608" s="51" t="s">
        <v>57</v>
      </c>
      <c r="S608" s="51" t="s">
        <v>56</v>
      </c>
      <c r="T608" s="51" t="s">
        <v>1410</v>
      </c>
      <c r="U608" s="51" t="s">
        <v>62</v>
      </c>
      <c r="V608" s="51" t="s">
        <v>57</v>
      </c>
      <c r="W608" s="51" t="s">
        <v>62</v>
      </c>
      <c r="X608" s="51" t="s">
        <v>57</v>
      </c>
      <c r="Y608" s="144" t="s">
        <v>62</v>
      </c>
      <c r="Z608" s="51" t="s">
        <v>1411</v>
      </c>
      <c r="AA608" s="51" t="s">
        <v>56</v>
      </c>
      <c r="AB608" s="51" t="s">
        <v>56</v>
      </c>
      <c r="AC608" s="51" t="s">
        <v>56</v>
      </c>
      <c r="AD608" s="51" t="s">
        <v>984</v>
      </c>
      <c r="AE608" s="51" t="s">
        <v>57</v>
      </c>
      <c r="AF608" s="51"/>
      <c r="AG608" s="51" t="s">
        <v>56</v>
      </c>
      <c r="AH608" s="51">
        <v>272</v>
      </c>
      <c r="AI608" s="51" t="s">
        <v>62</v>
      </c>
      <c r="AJ608" s="51" t="s">
        <v>2385</v>
      </c>
      <c r="AK608" s="51" t="s">
        <v>62</v>
      </c>
      <c r="AL608" s="51" t="s">
        <v>57</v>
      </c>
      <c r="AM608" s="151" t="str">
        <f t="shared" si="3"/>
        <v>NA</v>
      </c>
      <c r="AN608" s="151" t="str">
        <f t="shared" si="3"/>
        <v>NA</v>
      </c>
      <c r="AO608" s="152">
        <v>44510</v>
      </c>
      <c r="AP608" s="152">
        <v>44840</v>
      </c>
      <c r="AQ608" s="51">
        <v>330</v>
      </c>
      <c r="AR608" s="51" t="s">
        <v>57</v>
      </c>
      <c r="AS608" s="51">
        <v>190</v>
      </c>
      <c r="AT608" s="51">
        <v>82</v>
      </c>
      <c r="AU608" s="131" t="str">
        <f>IF(AB608="Yes", "No", "")</f>
        <v>No</v>
      </c>
    </row>
    <row r="609" spans="1:47">
      <c r="A609" s="131">
        <v>608</v>
      </c>
      <c r="B609" s="51" t="s">
        <v>2596</v>
      </c>
      <c r="C609" s="51" t="s">
        <v>1382</v>
      </c>
      <c r="D609" s="51">
        <v>2023</v>
      </c>
      <c r="E609" s="51" t="s">
        <v>925</v>
      </c>
      <c r="F609" s="19" t="s">
        <v>1413</v>
      </c>
      <c r="G609" s="51" t="s">
        <v>1414</v>
      </c>
      <c r="H609" s="19" t="s">
        <v>1415</v>
      </c>
      <c r="I609" s="51" t="s">
        <v>929</v>
      </c>
      <c r="J609" s="51">
        <v>15</v>
      </c>
      <c r="K609" s="51" t="s">
        <v>56</v>
      </c>
      <c r="L609" s="51" t="s">
        <v>56</v>
      </c>
      <c r="M609" s="51" t="s">
        <v>2385</v>
      </c>
      <c r="N609" s="51" t="s">
        <v>2385</v>
      </c>
      <c r="O609" s="51" t="s">
        <v>57</v>
      </c>
      <c r="P609" s="51" t="s">
        <v>57</v>
      </c>
      <c r="Q609" s="51" t="s">
        <v>57</v>
      </c>
      <c r="R609" s="51" t="s">
        <v>57</v>
      </c>
      <c r="S609" s="51" t="s">
        <v>2385</v>
      </c>
      <c r="T609" s="51" t="s">
        <v>57</v>
      </c>
      <c r="U609" s="51" t="s">
        <v>56</v>
      </c>
      <c r="V609" s="51" t="s">
        <v>2364</v>
      </c>
      <c r="W609" s="51" t="s">
        <v>62</v>
      </c>
      <c r="X609" s="51" t="s">
        <v>57</v>
      </c>
      <c r="Y609" s="51" t="s">
        <v>2385</v>
      </c>
      <c r="Z609" s="51" t="s">
        <v>1416</v>
      </c>
      <c r="AA609" s="51" t="s">
        <v>57</v>
      </c>
      <c r="AB609" s="51" t="s">
        <v>2385</v>
      </c>
      <c r="AC609" s="51" t="s">
        <v>57</v>
      </c>
      <c r="AD609" s="51" t="s">
        <v>2385</v>
      </c>
      <c r="AE609" s="51" t="s">
        <v>57</v>
      </c>
      <c r="AF609" s="51"/>
      <c r="AG609" s="51" t="s">
        <v>57</v>
      </c>
      <c r="AH609" s="51" t="s">
        <v>57</v>
      </c>
      <c r="AI609" s="51" t="s">
        <v>2385</v>
      </c>
      <c r="AJ609" s="51" t="s">
        <v>2385</v>
      </c>
      <c r="AK609" s="51" t="s">
        <v>62</v>
      </c>
      <c r="AL609" s="51" t="s">
        <v>57</v>
      </c>
      <c r="AM609" s="153" t="str">
        <f t="shared" si="3"/>
        <v>NA</v>
      </c>
      <c r="AN609" s="153" t="str">
        <f t="shared" si="3"/>
        <v>NA</v>
      </c>
      <c r="AO609" s="154">
        <v>44385</v>
      </c>
      <c r="AP609" s="154">
        <v>44872</v>
      </c>
      <c r="AQ609" s="51">
        <v>487</v>
      </c>
      <c r="AR609" s="51" t="s">
        <v>57</v>
      </c>
      <c r="AS609" s="51" t="s">
        <v>57</v>
      </c>
      <c r="AT609" s="51" t="s">
        <v>57</v>
      </c>
      <c r="AU609" s="51"/>
    </row>
    <row r="610" spans="1:47">
      <c r="A610" s="131">
        <v>609</v>
      </c>
      <c r="B610" s="51" t="s">
        <v>2596</v>
      </c>
      <c r="C610" s="51" t="s">
        <v>1382</v>
      </c>
      <c r="D610" s="51">
        <v>2023</v>
      </c>
      <c r="E610" s="51" t="s">
        <v>925</v>
      </c>
      <c r="F610" s="19" t="s">
        <v>1419</v>
      </c>
      <c r="G610" s="51" t="s">
        <v>1420</v>
      </c>
      <c r="H610" s="19" t="s">
        <v>1421</v>
      </c>
      <c r="I610" s="51" t="s">
        <v>929</v>
      </c>
      <c r="J610" s="51">
        <v>15</v>
      </c>
      <c r="K610" s="51" t="s">
        <v>56</v>
      </c>
      <c r="L610" s="51" t="s">
        <v>56</v>
      </c>
      <c r="M610" s="51" t="s">
        <v>2385</v>
      </c>
      <c r="N610" s="51" t="s">
        <v>2385</v>
      </c>
      <c r="O610" s="51" t="s">
        <v>57</v>
      </c>
      <c r="P610" s="51" t="s">
        <v>57</v>
      </c>
      <c r="Q610" s="51" t="s">
        <v>57</v>
      </c>
      <c r="R610" s="51" t="s">
        <v>57</v>
      </c>
      <c r="S610" s="51" t="s">
        <v>2385</v>
      </c>
      <c r="T610" s="51" t="s">
        <v>57</v>
      </c>
      <c r="U610" s="51" t="s">
        <v>56</v>
      </c>
      <c r="V610" s="51" t="s">
        <v>2365</v>
      </c>
      <c r="W610" s="51" t="s">
        <v>56</v>
      </c>
      <c r="X610" s="51" t="s">
        <v>2366</v>
      </c>
      <c r="Y610" s="51" t="s">
        <v>62</v>
      </c>
      <c r="Z610" s="51" t="s">
        <v>1422</v>
      </c>
      <c r="AA610" s="51" t="s">
        <v>57</v>
      </c>
      <c r="AB610" s="51" t="s">
        <v>2385</v>
      </c>
      <c r="AC610" s="51" t="s">
        <v>57</v>
      </c>
      <c r="AD610" s="51" t="s">
        <v>2385</v>
      </c>
      <c r="AE610" s="51" t="s">
        <v>57</v>
      </c>
      <c r="AF610" s="51"/>
      <c r="AG610" s="51" t="s">
        <v>57</v>
      </c>
      <c r="AH610" s="51" t="s">
        <v>57</v>
      </c>
      <c r="AI610" s="51" t="s">
        <v>2385</v>
      </c>
      <c r="AJ610" s="51" t="s">
        <v>2385</v>
      </c>
      <c r="AK610" s="51" t="s">
        <v>56</v>
      </c>
      <c r="AL610" s="51" t="s">
        <v>2367</v>
      </c>
      <c r="AM610" s="155">
        <v>44602</v>
      </c>
      <c r="AN610" s="156" t="s">
        <v>2368</v>
      </c>
      <c r="AO610" s="152">
        <v>44592</v>
      </c>
      <c r="AP610" s="152">
        <v>44874</v>
      </c>
      <c r="AQ610" s="51">
        <v>282</v>
      </c>
      <c r="AR610" s="51">
        <v>272</v>
      </c>
      <c r="AS610" s="51" t="s">
        <v>57</v>
      </c>
      <c r="AT610" s="51" t="s">
        <v>57</v>
      </c>
      <c r="AU610" s="51"/>
    </row>
    <row r="611" spans="1:47">
      <c r="A611" s="131">
        <v>610</v>
      </c>
      <c r="B611" s="51" t="s">
        <v>2596</v>
      </c>
      <c r="C611" s="51" t="s">
        <v>1382</v>
      </c>
      <c r="D611" s="51">
        <v>2023</v>
      </c>
      <c r="E611" s="51" t="s">
        <v>925</v>
      </c>
      <c r="F611" s="19" t="s">
        <v>1425</v>
      </c>
      <c r="G611" s="51" t="s">
        <v>1426</v>
      </c>
      <c r="H611" s="19" t="s">
        <v>1427</v>
      </c>
      <c r="I611" s="51" t="s">
        <v>935</v>
      </c>
      <c r="J611" s="51">
        <v>15</v>
      </c>
      <c r="K611" s="51" t="s">
        <v>62</v>
      </c>
      <c r="L611" s="51" t="s">
        <v>62</v>
      </c>
      <c r="M611" s="51" t="s">
        <v>62</v>
      </c>
      <c r="N611" s="51" t="s">
        <v>62</v>
      </c>
      <c r="O611" s="51" t="s">
        <v>57</v>
      </c>
      <c r="P611" s="51" t="s">
        <v>57</v>
      </c>
      <c r="Q611" s="51" t="s">
        <v>57</v>
      </c>
      <c r="R611" s="51" t="s">
        <v>57</v>
      </c>
      <c r="S611" s="51" t="s">
        <v>56</v>
      </c>
      <c r="T611" s="51" t="s">
        <v>2369</v>
      </c>
      <c r="U611" s="51" t="s">
        <v>56</v>
      </c>
      <c r="V611" s="51" t="s">
        <v>2370</v>
      </c>
      <c r="W611" s="51" t="s">
        <v>62</v>
      </c>
      <c r="X611" s="51" t="s">
        <v>57</v>
      </c>
      <c r="Y611" s="144" t="s">
        <v>62</v>
      </c>
      <c r="Z611" s="51" t="s">
        <v>1429</v>
      </c>
      <c r="AA611" s="51" t="s">
        <v>56</v>
      </c>
      <c r="AB611" s="51" t="s">
        <v>56</v>
      </c>
      <c r="AC611" s="51" t="s">
        <v>56</v>
      </c>
      <c r="AD611" s="51" t="s">
        <v>984</v>
      </c>
      <c r="AE611" s="51" t="s">
        <v>57</v>
      </c>
      <c r="AF611" s="51"/>
      <c r="AG611" s="51" t="s">
        <v>56</v>
      </c>
      <c r="AH611" s="51">
        <v>5</v>
      </c>
      <c r="AI611" s="51" t="s">
        <v>62</v>
      </c>
      <c r="AJ611" s="51" t="s">
        <v>2385</v>
      </c>
      <c r="AK611" s="51" t="s">
        <v>62</v>
      </c>
      <c r="AL611" s="51" t="s">
        <v>57</v>
      </c>
      <c r="AM611" s="153" t="str">
        <f t="shared" ref="AM611:AN616" si="4">IF(OR($AK611="No",$AK611="NA"),"NA","à Remplir")</f>
        <v>NA</v>
      </c>
      <c r="AN611" s="153" t="str">
        <f t="shared" si="4"/>
        <v>NA</v>
      </c>
      <c r="AO611" s="154">
        <v>44614</v>
      </c>
      <c r="AP611" s="154">
        <v>44846</v>
      </c>
      <c r="AQ611" s="51">
        <v>232</v>
      </c>
      <c r="AR611" s="51" t="s">
        <v>57</v>
      </c>
      <c r="AS611" s="51">
        <v>3</v>
      </c>
      <c r="AT611" s="51">
        <v>2</v>
      </c>
      <c r="AU611" s="131" t="str">
        <f>IF(AB611="Yes", "No", "")</f>
        <v>No</v>
      </c>
    </row>
    <row r="612" spans="1:47">
      <c r="A612" s="131">
        <v>611</v>
      </c>
      <c r="B612" s="51" t="s">
        <v>2596</v>
      </c>
      <c r="C612" s="51" t="s">
        <v>1382</v>
      </c>
      <c r="D612" s="51">
        <v>2023</v>
      </c>
      <c r="E612" s="51" t="s">
        <v>925</v>
      </c>
      <c r="F612" s="51" t="s">
        <v>1432</v>
      </c>
      <c r="G612" s="51" t="s">
        <v>1433</v>
      </c>
      <c r="H612" s="19" t="s">
        <v>1434</v>
      </c>
      <c r="I612" s="51" t="s">
        <v>935</v>
      </c>
      <c r="J612" s="51">
        <v>17</v>
      </c>
      <c r="K612" s="51" t="s">
        <v>62</v>
      </c>
      <c r="L612" s="51" t="s">
        <v>62</v>
      </c>
      <c r="M612" s="51" t="s">
        <v>62</v>
      </c>
      <c r="N612" s="51" t="s">
        <v>56</v>
      </c>
      <c r="O612" s="51">
        <v>3</v>
      </c>
      <c r="P612" s="51" t="s">
        <v>170</v>
      </c>
      <c r="Q612" s="51" t="s">
        <v>2371</v>
      </c>
      <c r="R612" s="51" t="s">
        <v>1436</v>
      </c>
      <c r="S612" s="51" t="s">
        <v>56</v>
      </c>
      <c r="T612" s="51" t="s">
        <v>1437</v>
      </c>
      <c r="U612" s="51" t="s">
        <v>62</v>
      </c>
      <c r="V612" s="51" t="s">
        <v>57</v>
      </c>
      <c r="W612" s="51" t="s">
        <v>62</v>
      </c>
      <c r="X612" s="51" t="s">
        <v>57</v>
      </c>
      <c r="Y612" s="144" t="s">
        <v>62</v>
      </c>
      <c r="Z612" s="51" t="s">
        <v>1438</v>
      </c>
      <c r="AA612" s="51" t="s">
        <v>62</v>
      </c>
      <c r="AB612" s="51" t="s">
        <v>56</v>
      </c>
      <c r="AC612" s="51" t="s">
        <v>56</v>
      </c>
      <c r="AD612" s="51" t="s">
        <v>2373</v>
      </c>
      <c r="AE612" s="51" t="s">
        <v>1933</v>
      </c>
      <c r="AF612" s="51"/>
      <c r="AG612" s="51" t="s">
        <v>56</v>
      </c>
      <c r="AH612" s="51">
        <v>58</v>
      </c>
      <c r="AI612" s="51" t="s">
        <v>56</v>
      </c>
      <c r="AJ612" s="51" t="s">
        <v>174</v>
      </c>
      <c r="AK612" s="51" t="s">
        <v>62</v>
      </c>
      <c r="AL612" s="51" t="s">
        <v>57</v>
      </c>
      <c r="AM612" s="151" t="str">
        <f t="shared" si="4"/>
        <v>NA</v>
      </c>
      <c r="AN612" s="151" t="str">
        <f t="shared" si="4"/>
        <v>NA</v>
      </c>
      <c r="AO612" s="152">
        <v>44701</v>
      </c>
      <c r="AP612" s="152">
        <v>44846</v>
      </c>
      <c r="AQ612" s="51">
        <v>145</v>
      </c>
      <c r="AR612" s="51" t="s">
        <v>57</v>
      </c>
      <c r="AS612" s="51">
        <v>58</v>
      </c>
      <c r="AT612" s="51" t="s">
        <v>57</v>
      </c>
      <c r="AU612" s="131" t="str">
        <f>IF(AB612="Yes", "No", "")</f>
        <v>No</v>
      </c>
    </row>
    <row r="613" spans="1:47">
      <c r="A613" s="131">
        <v>612</v>
      </c>
      <c r="B613" s="51" t="s">
        <v>2596</v>
      </c>
      <c r="C613" s="51" t="s">
        <v>1382</v>
      </c>
      <c r="D613" s="51">
        <v>2023</v>
      </c>
      <c r="E613" s="51" t="s">
        <v>925</v>
      </c>
      <c r="F613" s="51" t="s">
        <v>1441</v>
      </c>
      <c r="G613" s="51" t="s">
        <v>1442</v>
      </c>
      <c r="H613" s="21" t="s">
        <v>2375</v>
      </c>
      <c r="I613" s="51" t="s">
        <v>935</v>
      </c>
      <c r="J613" s="51">
        <v>24</v>
      </c>
      <c r="K613" s="51" t="s">
        <v>62</v>
      </c>
      <c r="L613" s="51" t="s">
        <v>62</v>
      </c>
      <c r="M613" s="51" t="s">
        <v>62</v>
      </c>
      <c r="N613" s="51" t="s">
        <v>62</v>
      </c>
      <c r="O613" s="51" t="s">
        <v>57</v>
      </c>
      <c r="P613" s="51" t="s">
        <v>57</v>
      </c>
      <c r="Q613" s="51" t="s">
        <v>57</v>
      </c>
      <c r="R613" s="51" t="s">
        <v>57</v>
      </c>
      <c r="S613" s="51" t="s">
        <v>56</v>
      </c>
      <c r="T613" s="51" t="s">
        <v>1444</v>
      </c>
      <c r="U613" s="51" t="s">
        <v>56</v>
      </c>
      <c r="V613" s="51" t="s">
        <v>2377</v>
      </c>
      <c r="W613" s="51" t="s">
        <v>62</v>
      </c>
      <c r="X613" s="51" t="s">
        <v>57</v>
      </c>
      <c r="Y613" s="144" t="s">
        <v>62</v>
      </c>
      <c r="Z613" s="51" t="s">
        <v>1446</v>
      </c>
      <c r="AA613" s="51" t="s">
        <v>56</v>
      </c>
      <c r="AB613" s="51" t="s">
        <v>56</v>
      </c>
      <c r="AC613" s="51" t="s">
        <v>56</v>
      </c>
      <c r="AD613" s="51" t="s">
        <v>984</v>
      </c>
      <c r="AE613" s="51" t="s">
        <v>57</v>
      </c>
      <c r="AF613" s="51"/>
      <c r="AG613" s="51" t="s">
        <v>56</v>
      </c>
      <c r="AH613" s="51">
        <v>504</v>
      </c>
      <c r="AI613" s="51" t="s">
        <v>62</v>
      </c>
      <c r="AJ613" s="51" t="s">
        <v>2385</v>
      </c>
      <c r="AK613" s="51" t="s">
        <v>62</v>
      </c>
      <c r="AL613" s="51" t="s">
        <v>57</v>
      </c>
      <c r="AM613" s="153" t="str">
        <f t="shared" si="4"/>
        <v>NA</v>
      </c>
      <c r="AN613" s="153" t="str">
        <f t="shared" si="4"/>
        <v>NA</v>
      </c>
      <c r="AO613" s="154">
        <v>44530</v>
      </c>
      <c r="AP613" s="154">
        <v>44868</v>
      </c>
      <c r="AQ613" s="51">
        <v>338</v>
      </c>
      <c r="AR613" s="51" t="s">
        <v>57</v>
      </c>
      <c r="AS613" s="51">
        <v>504</v>
      </c>
      <c r="AT613" s="51" t="s">
        <v>57</v>
      </c>
      <c r="AU613" s="131" t="str">
        <f>IF(AB613="Yes", "No", "")</f>
        <v>No</v>
      </c>
    </row>
    <row r="614" spans="1:47">
      <c r="A614" s="131">
        <v>613</v>
      </c>
      <c r="B614" s="51" t="s">
        <v>2596</v>
      </c>
      <c r="C614" s="51" t="s">
        <v>1382</v>
      </c>
      <c r="D614" s="51">
        <v>2023</v>
      </c>
      <c r="E614" s="51" t="s">
        <v>925</v>
      </c>
      <c r="F614" s="19" t="s">
        <v>1449</v>
      </c>
      <c r="G614" s="51" t="s">
        <v>1450</v>
      </c>
      <c r="H614" s="19" t="s">
        <v>1451</v>
      </c>
      <c r="I614" s="51" t="s">
        <v>975</v>
      </c>
      <c r="J614" s="51">
        <v>18</v>
      </c>
      <c r="K614" s="51" t="s">
        <v>2385</v>
      </c>
      <c r="L614" s="51" t="s">
        <v>2385</v>
      </c>
      <c r="M614" s="51" t="s">
        <v>2385</v>
      </c>
      <c r="N614" s="51" t="s">
        <v>2385</v>
      </c>
      <c r="O614" s="51" t="s">
        <v>57</v>
      </c>
      <c r="P614" s="51" t="s">
        <v>57</v>
      </c>
      <c r="Q614" s="51" t="s">
        <v>57</v>
      </c>
      <c r="R614" s="51" t="s">
        <v>57</v>
      </c>
      <c r="S614" s="51" t="s">
        <v>2385</v>
      </c>
      <c r="T614" s="51" t="s">
        <v>57</v>
      </c>
      <c r="U614" s="51" t="s">
        <v>2385</v>
      </c>
      <c r="V614" s="51" t="s">
        <v>57</v>
      </c>
      <c r="W614" s="51" t="s">
        <v>2385</v>
      </c>
      <c r="X614" s="51" t="s">
        <v>57</v>
      </c>
      <c r="Y614" s="51" t="s">
        <v>2385</v>
      </c>
      <c r="Z614" s="51" t="s">
        <v>1452</v>
      </c>
      <c r="AA614" s="51" t="s">
        <v>57</v>
      </c>
      <c r="AB614" s="51" t="s">
        <v>2385</v>
      </c>
      <c r="AC614" s="51" t="s">
        <v>57</v>
      </c>
      <c r="AD614" s="51" t="s">
        <v>2385</v>
      </c>
      <c r="AE614" s="51" t="s">
        <v>57</v>
      </c>
      <c r="AF614" s="51"/>
      <c r="AG614" s="51" t="s">
        <v>57</v>
      </c>
      <c r="AH614" s="51" t="s">
        <v>57</v>
      </c>
      <c r="AI614" s="51" t="s">
        <v>2385</v>
      </c>
      <c r="AJ614" s="51" t="s">
        <v>2385</v>
      </c>
      <c r="AK614" s="51" t="s">
        <v>2385</v>
      </c>
      <c r="AL614" s="51" t="s">
        <v>57</v>
      </c>
      <c r="AM614" s="151" t="str">
        <f t="shared" si="4"/>
        <v>NA</v>
      </c>
      <c r="AN614" s="151" t="str">
        <f t="shared" si="4"/>
        <v>NA</v>
      </c>
      <c r="AO614" s="152">
        <v>44576</v>
      </c>
      <c r="AP614" s="152">
        <v>44844</v>
      </c>
      <c r="AQ614" s="51">
        <v>268</v>
      </c>
      <c r="AR614" s="51" t="s">
        <v>57</v>
      </c>
      <c r="AS614" s="51" t="s">
        <v>57</v>
      </c>
      <c r="AT614" s="51" t="s">
        <v>57</v>
      </c>
      <c r="AU614" s="51"/>
    </row>
    <row r="615" spans="1:47">
      <c r="A615" s="131">
        <v>614</v>
      </c>
      <c r="B615" s="51" t="s">
        <v>2596</v>
      </c>
      <c r="C615" s="51" t="s">
        <v>1382</v>
      </c>
      <c r="D615" s="51">
        <v>2023</v>
      </c>
      <c r="E615" s="51" t="s">
        <v>925</v>
      </c>
      <c r="F615" s="19" t="s">
        <v>1455</v>
      </c>
      <c r="G615" s="51" t="s">
        <v>1456</v>
      </c>
      <c r="H615" s="19" t="s">
        <v>1457</v>
      </c>
      <c r="I615" s="51" t="s">
        <v>935</v>
      </c>
      <c r="J615" s="51">
        <v>22</v>
      </c>
      <c r="K615" s="51" t="s">
        <v>62</v>
      </c>
      <c r="L615" s="51" t="s">
        <v>62</v>
      </c>
      <c r="M615" s="51" t="s">
        <v>62</v>
      </c>
      <c r="N615" s="51" t="s">
        <v>62</v>
      </c>
      <c r="O615" s="51" t="s">
        <v>57</v>
      </c>
      <c r="P615" s="51" t="s">
        <v>57</v>
      </c>
      <c r="Q615" s="51" t="s">
        <v>57</v>
      </c>
      <c r="R615" s="51" t="s">
        <v>57</v>
      </c>
      <c r="S615" s="51" t="s">
        <v>62</v>
      </c>
      <c r="T615" s="51" t="s">
        <v>57</v>
      </c>
      <c r="U615" s="51" t="s">
        <v>62</v>
      </c>
      <c r="V615" s="51" t="s">
        <v>57</v>
      </c>
      <c r="W615" s="51" t="s">
        <v>62</v>
      </c>
      <c r="X615" s="51" t="s">
        <v>57</v>
      </c>
      <c r="Y615" s="51" t="s">
        <v>62</v>
      </c>
      <c r="Z615" s="51" t="s">
        <v>1458</v>
      </c>
      <c r="AA615" s="51" t="s">
        <v>62</v>
      </c>
      <c r="AB615" s="51" t="s">
        <v>62</v>
      </c>
      <c r="AC615" s="51" t="s">
        <v>57</v>
      </c>
      <c r="AD615" s="51" t="s">
        <v>2385</v>
      </c>
      <c r="AE615" s="51" t="s">
        <v>57</v>
      </c>
      <c r="AF615" s="51"/>
      <c r="AG615" s="51" t="s">
        <v>56</v>
      </c>
      <c r="AH615" s="51">
        <v>42</v>
      </c>
      <c r="AI615" s="51" t="s">
        <v>62</v>
      </c>
      <c r="AJ615" s="51" t="s">
        <v>2385</v>
      </c>
      <c r="AK615" s="51" t="s">
        <v>62</v>
      </c>
      <c r="AL615" s="51" t="s">
        <v>57</v>
      </c>
      <c r="AM615" s="153" t="str">
        <f t="shared" si="4"/>
        <v>NA</v>
      </c>
      <c r="AN615" s="153" t="str">
        <f t="shared" si="4"/>
        <v>NA</v>
      </c>
      <c r="AO615" s="154">
        <v>44676</v>
      </c>
      <c r="AP615" s="154">
        <v>44846</v>
      </c>
      <c r="AQ615" s="51">
        <v>170</v>
      </c>
      <c r="AR615" s="51" t="s">
        <v>57</v>
      </c>
      <c r="AS615" s="51">
        <v>34</v>
      </c>
      <c r="AT615" s="51">
        <v>8</v>
      </c>
      <c r="AU615" s="131" t="s">
        <v>56</v>
      </c>
    </row>
    <row r="616" spans="1:47">
      <c r="A616" s="131">
        <v>615</v>
      </c>
      <c r="B616" s="51" t="s">
        <v>2596</v>
      </c>
      <c r="C616" s="51" t="s">
        <v>1382</v>
      </c>
      <c r="D616" s="51">
        <v>2023</v>
      </c>
      <c r="E616" s="51" t="s">
        <v>925</v>
      </c>
      <c r="F616" s="19" t="s">
        <v>1460</v>
      </c>
      <c r="G616" s="51" t="s">
        <v>1461</v>
      </c>
      <c r="H616" s="19" t="s">
        <v>1462</v>
      </c>
      <c r="I616" s="51" t="s">
        <v>929</v>
      </c>
      <c r="J616" s="51">
        <v>13</v>
      </c>
      <c r="K616" s="51" t="s">
        <v>56</v>
      </c>
      <c r="L616" s="51" t="s">
        <v>62</v>
      </c>
      <c r="M616" s="51" t="s">
        <v>2385</v>
      </c>
      <c r="N616" s="51" t="s">
        <v>2385</v>
      </c>
      <c r="O616" s="51" t="s">
        <v>57</v>
      </c>
      <c r="P616" s="51" t="s">
        <v>57</v>
      </c>
      <c r="Q616" s="51" t="s">
        <v>57</v>
      </c>
      <c r="R616" s="51" t="s">
        <v>57</v>
      </c>
      <c r="S616" s="51" t="s">
        <v>2385</v>
      </c>
      <c r="T616" s="51" t="s">
        <v>57</v>
      </c>
      <c r="U616" s="51" t="s">
        <v>62</v>
      </c>
      <c r="V616" s="51" t="s">
        <v>57</v>
      </c>
      <c r="W616" s="51" t="s">
        <v>62</v>
      </c>
      <c r="X616" s="51" t="s">
        <v>57</v>
      </c>
      <c r="Y616" s="51" t="s">
        <v>2385</v>
      </c>
      <c r="Z616" s="51" t="s">
        <v>1463</v>
      </c>
      <c r="AA616" s="51" t="s">
        <v>57</v>
      </c>
      <c r="AB616" s="51" t="s">
        <v>2385</v>
      </c>
      <c r="AC616" s="51" t="s">
        <v>57</v>
      </c>
      <c r="AD616" s="51" t="s">
        <v>2385</v>
      </c>
      <c r="AE616" s="51" t="s">
        <v>57</v>
      </c>
      <c r="AF616" s="51"/>
      <c r="AG616" s="51" t="s">
        <v>57</v>
      </c>
      <c r="AH616" s="51" t="s">
        <v>57</v>
      </c>
      <c r="AI616" s="51" t="s">
        <v>2385</v>
      </c>
      <c r="AJ616" s="51" t="s">
        <v>2385</v>
      </c>
      <c r="AK616" s="51" t="s">
        <v>62</v>
      </c>
      <c r="AL616" s="51" t="s">
        <v>57</v>
      </c>
      <c r="AM616" s="151" t="str">
        <f t="shared" si="4"/>
        <v>NA</v>
      </c>
      <c r="AN616" s="151" t="str">
        <f t="shared" si="4"/>
        <v>NA</v>
      </c>
      <c r="AO616" s="152">
        <v>44548</v>
      </c>
      <c r="AP616" s="152">
        <v>44846</v>
      </c>
      <c r="AQ616" s="51">
        <v>298</v>
      </c>
      <c r="AR616" s="51" t="s">
        <v>57</v>
      </c>
      <c r="AS616" s="51" t="s">
        <v>57</v>
      </c>
      <c r="AT616" s="51" t="s">
        <v>57</v>
      </c>
      <c r="AU616" s="51"/>
    </row>
    <row r="617" spans="1:47">
      <c r="A617" s="131">
        <v>616</v>
      </c>
      <c r="B617" s="51" t="s">
        <v>2596</v>
      </c>
      <c r="C617" s="51" t="s">
        <v>1382</v>
      </c>
      <c r="D617" s="51">
        <v>2023</v>
      </c>
      <c r="E617" s="51" t="s">
        <v>925</v>
      </c>
      <c r="F617" s="19" t="s">
        <v>57</v>
      </c>
      <c r="G617" s="51" t="s">
        <v>1465</v>
      </c>
      <c r="H617" s="19" t="s">
        <v>1466</v>
      </c>
      <c r="I617" s="51" t="s">
        <v>2597</v>
      </c>
      <c r="J617" s="51">
        <v>25</v>
      </c>
      <c r="K617" s="51" t="s">
        <v>2385</v>
      </c>
      <c r="L617" s="51" t="s">
        <v>2385</v>
      </c>
      <c r="M617" s="51" t="s">
        <v>2385</v>
      </c>
      <c r="N617" s="51" t="s">
        <v>2385</v>
      </c>
      <c r="O617" s="51" t="s">
        <v>57</v>
      </c>
      <c r="P617" s="51" t="s">
        <v>57</v>
      </c>
      <c r="Q617" s="51" t="s">
        <v>57</v>
      </c>
      <c r="R617" s="51" t="s">
        <v>57</v>
      </c>
      <c r="S617" s="51" t="s">
        <v>2385</v>
      </c>
      <c r="T617" s="51" t="s">
        <v>57</v>
      </c>
      <c r="U617" s="51" t="s">
        <v>62</v>
      </c>
      <c r="V617" s="51" t="s">
        <v>57</v>
      </c>
      <c r="W617" s="51" t="s">
        <v>62</v>
      </c>
      <c r="X617" s="51" t="s">
        <v>57</v>
      </c>
      <c r="Y617" s="51" t="s">
        <v>2385</v>
      </c>
      <c r="Z617" s="51" t="s">
        <v>57</v>
      </c>
      <c r="AA617" s="51" t="s">
        <v>57</v>
      </c>
      <c r="AB617" s="51" t="s">
        <v>2385</v>
      </c>
      <c r="AC617" s="51" t="s">
        <v>57</v>
      </c>
      <c r="AD617" s="51" t="s">
        <v>2385</v>
      </c>
      <c r="AE617" s="51" t="s">
        <v>57</v>
      </c>
      <c r="AF617" s="51"/>
      <c r="AG617" s="51" t="s">
        <v>57</v>
      </c>
      <c r="AH617" s="51" t="s">
        <v>57</v>
      </c>
      <c r="AI617" s="51" t="s">
        <v>2385</v>
      </c>
      <c r="AJ617" s="51" t="s">
        <v>2385</v>
      </c>
      <c r="AK617" s="51" t="s">
        <v>2385</v>
      </c>
      <c r="AL617" s="51" t="s">
        <v>57</v>
      </c>
      <c r="AM617" s="153" t="s">
        <v>57</v>
      </c>
      <c r="AN617" s="153" t="s">
        <v>57</v>
      </c>
      <c r="AO617" s="154">
        <v>44902</v>
      </c>
      <c r="AP617" s="154">
        <v>44942</v>
      </c>
      <c r="AQ617" s="51">
        <v>40</v>
      </c>
      <c r="AR617" s="51" t="s">
        <v>57</v>
      </c>
      <c r="AS617" s="51" t="s">
        <v>57</v>
      </c>
      <c r="AT617" s="51" t="s">
        <v>57</v>
      </c>
      <c r="AU617" s="51"/>
    </row>
    <row r="618" spans="1:47">
      <c r="A618" s="131">
        <v>617</v>
      </c>
      <c r="B618" s="51" t="s">
        <v>2596</v>
      </c>
      <c r="C618" s="51" t="s">
        <v>1382</v>
      </c>
      <c r="D618" s="51">
        <v>2023</v>
      </c>
      <c r="E618" s="51" t="s">
        <v>1047</v>
      </c>
      <c r="F618" s="19" t="s">
        <v>1469</v>
      </c>
      <c r="G618" s="51" t="s">
        <v>1470</v>
      </c>
      <c r="H618" s="19" t="s">
        <v>1471</v>
      </c>
      <c r="I618" s="51" t="s">
        <v>935</v>
      </c>
      <c r="J618" s="51">
        <v>4</v>
      </c>
      <c r="K618" s="51" t="s">
        <v>62</v>
      </c>
      <c r="L618" s="51" t="s">
        <v>62</v>
      </c>
      <c r="M618" s="51" t="s">
        <v>62</v>
      </c>
      <c r="N618" s="51" t="s">
        <v>56</v>
      </c>
      <c r="O618" s="51">
        <v>1</v>
      </c>
      <c r="P618" s="51" t="s">
        <v>170</v>
      </c>
      <c r="Q618" s="51" t="s">
        <v>1472</v>
      </c>
      <c r="R618" s="51" t="s">
        <v>1473</v>
      </c>
      <c r="S618" s="51" t="s">
        <v>56</v>
      </c>
      <c r="T618" s="51" t="s">
        <v>1474</v>
      </c>
      <c r="U618" s="51" t="s">
        <v>62</v>
      </c>
      <c r="V618" s="51" t="s">
        <v>57</v>
      </c>
      <c r="W618" s="51" t="s">
        <v>56</v>
      </c>
      <c r="X618" s="51" t="s">
        <v>2380</v>
      </c>
      <c r="Y618" s="51" t="s">
        <v>62</v>
      </c>
      <c r="Z618" s="51" t="s">
        <v>1476</v>
      </c>
      <c r="AA618" s="51" t="s">
        <v>56</v>
      </c>
      <c r="AB618" s="51" t="s">
        <v>56</v>
      </c>
      <c r="AC618" s="51" t="s">
        <v>56</v>
      </c>
      <c r="AD618" s="51" t="s">
        <v>2373</v>
      </c>
      <c r="AE618" s="51" t="s">
        <v>1477</v>
      </c>
      <c r="AF618" s="51"/>
      <c r="AG618" s="51" t="s">
        <v>56</v>
      </c>
      <c r="AH618" s="51">
        <v>168</v>
      </c>
      <c r="AI618" s="51" t="s">
        <v>62</v>
      </c>
      <c r="AJ618" s="51" t="s">
        <v>2385</v>
      </c>
      <c r="AK618" s="51" t="s">
        <v>62</v>
      </c>
      <c r="AL618" s="51" t="s">
        <v>57</v>
      </c>
      <c r="AM618" s="151" t="str">
        <f>IF(OR($AK618="No",$AK618="NA"),"NA","à Remplir")</f>
        <v>NA</v>
      </c>
      <c r="AN618" s="151" t="str">
        <f>IF(OR($AK618="No",$AK618="NA"),"NA","à Remplir")</f>
        <v>NA</v>
      </c>
      <c r="AO618" s="152">
        <v>44711</v>
      </c>
      <c r="AP618" s="152">
        <v>44874</v>
      </c>
      <c r="AQ618" s="51">
        <v>163</v>
      </c>
      <c r="AR618" s="51" t="s">
        <v>57</v>
      </c>
      <c r="AS618" s="51">
        <v>43</v>
      </c>
      <c r="AT618" s="51">
        <v>125</v>
      </c>
      <c r="AU618" s="131" t="str">
        <f>IF(AB618="Yes", "No", "")</f>
        <v>No</v>
      </c>
    </row>
    <row r="619" spans="1:47">
      <c r="A619" s="131">
        <v>618</v>
      </c>
      <c r="B619" s="51" t="s">
        <v>2596</v>
      </c>
      <c r="C619" s="51" t="s">
        <v>1382</v>
      </c>
      <c r="D619" s="51">
        <v>2023</v>
      </c>
      <c r="E619" s="51" t="s">
        <v>1047</v>
      </c>
      <c r="F619" s="19" t="s">
        <v>1479</v>
      </c>
      <c r="G619" s="51" t="s">
        <v>1480</v>
      </c>
      <c r="H619" s="19" t="s">
        <v>2381</v>
      </c>
      <c r="I619" s="51" t="s">
        <v>935</v>
      </c>
      <c r="J619" s="51">
        <v>4</v>
      </c>
      <c r="K619" s="51" t="s">
        <v>62</v>
      </c>
      <c r="L619" s="51" t="s">
        <v>62</v>
      </c>
      <c r="M619" s="51" t="s">
        <v>62</v>
      </c>
      <c r="N619" s="51" t="s">
        <v>62</v>
      </c>
      <c r="O619" s="51" t="s">
        <v>57</v>
      </c>
      <c r="P619" s="51" t="s">
        <v>57</v>
      </c>
      <c r="Q619" s="51" t="s">
        <v>57</v>
      </c>
      <c r="R619" s="51" t="s">
        <v>57</v>
      </c>
      <c r="S619" s="51" t="s">
        <v>56</v>
      </c>
      <c r="T619" s="51" t="s">
        <v>2598</v>
      </c>
      <c r="U619" s="51" t="s">
        <v>56</v>
      </c>
      <c r="V619" s="51" t="s">
        <v>2384</v>
      </c>
      <c r="W619" s="51" t="s">
        <v>56</v>
      </c>
      <c r="X619" s="51" t="s">
        <v>1484</v>
      </c>
      <c r="Y619" s="51" t="s">
        <v>62</v>
      </c>
      <c r="Z619" s="51" t="s">
        <v>1485</v>
      </c>
      <c r="AA619" s="51" t="s">
        <v>56</v>
      </c>
      <c r="AB619" s="51" t="s">
        <v>56</v>
      </c>
      <c r="AC619" s="51" t="s">
        <v>56</v>
      </c>
      <c r="AD619" s="51" t="s">
        <v>2373</v>
      </c>
      <c r="AE619" s="51" t="s">
        <v>1933</v>
      </c>
      <c r="AF619" s="51"/>
      <c r="AG619" s="51" t="s">
        <v>56</v>
      </c>
      <c r="AH619" s="51">
        <v>63</v>
      </c>
      <c r="AI619" s="51" t="s">
        <v>62</v>
      </c>
      <c r="AJ619" s="51" t="s">
        <v>2385</v>
      </c>
      <c r="AK619" s="51" t="s">
        <v>62</v>
      </c>
      <c r="AL619" s="51" t="s">
        <v>57</v>
      </c>
      <c r="AM619" s="153" t="str">
        <f>IF(OR($AK619="No",$AK619="NA"),"NA","à Remplir")</f>
        <v>NA</v>
      </c>
      <c r="AN619" s="153" t="str">
        <f>IF(OR($AK619="No",$AK619="NA"),"NA","à Remplir")</f>
        <v>NA</v>
      </c>
      <c r="AO619" s="154">
        <v>44557</v>
      </c>
      <c r="AP619" s="154">
        <v>44910</v>
      </c>
      <c r="AQ619" s="51">
        <v>353</v>
      </c>
      <c r="AR619" s="51" t="s">
        <v>57</v>
      </c>
      <c r="AS619" s="51">
        <v>29</v>
      </c>
      <c r="AT619" s="51">
        <v>34</v>
      </c>
      <c r="AU619" s="131" t="str">
        <f>IF(AB619="Yes", "No", "")</f>
        <v>No</v>
      </c>
    </row>
    <row r="620" spans="1:47">
      <c r="A620" s="131">
        <v>619</v>
      </c>
      <c r="B620" s="51" t="s">
        <v>2596</v>
      </c>
      <c r="C620" s="51" t="s">
        <v>1382</v>
      </c>
      <c r="D620" s="51">
        <v>2023</v>
      </c>
      <c r="E620" s="51" t="s">
        <v>301</v>
      </c>
      <c r="F620" s="19" t="s">
        <v>1488</v>
      </c>
      <c r="G620" s="51" t="s">
        <v>1489</v>
      </c>
      <c r="H620" s="19" t="s">
        <v>1490</v>
      </c>
      <c r="I620" s="51" t="s">
        <v>935</v>
      </c>
      <c r="J620" s="51">
        <v>9</v>
      </c>
      <c r="K620" s="51" t="s">
        <v>62</v>
      </c>
      <c r="L620" s="51" t="s">
        <v>62</v>
      </c>
      <c r="M620" s="51" t="s">
        <v>62</v>
      </c>
      <c r="N620" s="51" t="s">
        <v>62</v>
      </c>
      <c r="O620" s="51" t="s">
        <v>57</v>
      </c>
      <c r="P620" s="51" t="s">
        <v>57</v>
      </c>
      <c r="Q620" s="51" t="s">
        <v>57</v>
      </c>
      <c r="R620" s="51" t="s">
        <v>57</v>
      </c>
      <c r="S620" s="51" t="s">
        <v>62</v>
      </c>
      <c r="T620" s="51" t="s">
        <v>57</v>
      </c>
      <c r="U620" s="51" t="s">
        <v>62</v>
      </c>
      <c r="V620" s="51" t="s">
        <v>57</v>
      </c>
      <c r="W620" s="51" t="s">
        <v>62</v>
      </c>
      <c r="X620" s="51" t="s">
        <v>2385</v>
      </c>
      <c r="Y620" s="51" t="s">
        <v>62</v>
      </c>
      <c r="Z620" s="4" t="s">
        <v>1491</v>
      </c>
      <c r="AA620" s="51" t="s">
        <v>62</v>
      </c>
      <c r="AB620" s="51" t="s">
        <v>62</v>
      </c>
      <c r="AC620" s="51" t="s">
        <v>57</v>
      </c>
      <c r="AD620" s="51" t="s">
        <v>2385</v>
      </c>
      <c r="AE620" s="51" t="s">
        <v>57</v>
      </c>
      <c r="AF620" s="51"/>
      <c r="AG620" s="51" t="s">
        <v>56</v>
      </c>
      <c r="AH620" s="51">
        <v>21</v>
      </c>
      <c r="AI620" s="51" t="s">
        <v>62</v>
      </c>
      <c r="AJ620" s="51" t="s">
        <v>2385</v>
      </c>
      <c r="AK620" s="51" t="s">
        <v>62</v>
      </c>
      <c r="AL620" s="51" t="s">
        <v>57</v>
      </c>
      <c r="AM620" s="151" t="s">
        <v>57</v>
      </c>
      <c r="AN620" s="151" t="s">
        <v>57</v>
      </c>
      <c r="AO620" s="152">
        <v>44600</v>
      </c>
      <c r="AP620" s="152">
        <v>44928</v>
      </c>
      <c r="AQ620" s="51">
        <v>328</v>
      </c>
      <c r="AR620" s="51" t="s">
        <v>57</v>
      </c>
      <c r="AS620" s="51" t="s">
        <v>57</v>
      </c>
      <c r="AT620" s="51" t="s">
        <v>57</v>
      </c>
      <c r="AU620" s="131" t="s">
        <v>56</v>
      </c>
    </row>
    <row r="621" spans="1:47">
      <c r="A621" s="131">
        <v>620</v>
      </c>
      <c r="B621" s="51" t="s">
        <v>2596</v>
      </c>
      <c r="C621" s="51" t="s">
        <v>1382</v>
      </c>
      <c r="D621" s="51">
        <v>2023</v>
      </c>
      <c r="E621" s="51" t="s">
        <v>1047</v>
      </c>
      <c r="F621" s="19" t="s">
        <v>1494</v>
      </c>
      <c r="G621" s="51" t="s">
        <v>1495</v>
      </c>
      <c r="H621" s="19" t="s">
        <v>1496</v>
      </c>
      <c r="I621" s="51" t="s">
        <v>975</v>
      </c>
      <c r="J621" s="51">
        <v>14</v>
      </c>
      <c r="K621" s="51" t="s">
        <v>2385</v>
      </c>
      <c r="L621" s="51" t="s">
        <v>2385</v>
      </c>
      <c r="M621" s="51" t="s">
        <v>2385</v>
      </c>
      <c r="N621" s="51" t="s">
        <v>2385</v>
      </c>
      <c r="O621" s="51" t="s">
        <v>57</v>
      </c>
      <c r="P621" s="51" t="s">
        <v>57</v>
      </c>
      <c r="Q621" s="51" t="s">
        <v>57</v>
      </c>
      <c r="R621" s="51" t="s">
        <v>57</v>
      </c>
      <c r="S621" s="51" t="s">
        <v>2385</v>
      </c>
      <c r="T621" s="51" t="s">
        <v>57</v>
      </c>
      <c r="U621" s="51" t="s">
        <v>2385</v>
      </c>
      <c r="V621" s="51" t="s">
        <v>57</v>
      </c>
      <c r="W621" s="51" t="s">
        <v>2385</v>
      </c>
      <c r="X621" s="51" t="s">
        <v>57</v>
      </c>
      <c r="Y621" s="51" t="s">
        <v>2385</v>
      </c>
      <c r="Z621" s="51" t="s">
        <v>1497</v>
      </c>
      <c r="AA621" s="51" t="s">
        <v>57</v>
      </c>
      <c r="AB621" s="51" t="s">
        <v>2385</v>
      </c>
      <c r="AC621" s="51" t="s">
        <v>57</v>
      </c>
      <c r="AD621" s="51" t="s">
        <v>2385</v>
      </c>
      <c r="AE621" s="51" t="s">
        <v>57</v>
      </c>
      <c r="AF621" s="51"/>
      <c r="AG621" s="51" t="s">
        <v>57</v>
      </c>
      <c r="AH621" s="51" t="s">
        <v>57</v>
      </c>
      <c r="AI621" s="51" t="s">
        <v>2385</v>
      </c>
      <c r="AJ621" s="51" t="s">
        <v>2385</v>
      </c>
      <c r="AK621" s="51" t="s">
        <v>2385</v>
      </c>
      <c r="AL621" s="51" t="s">
        <v>57</v>
      </c>
      <c r="AM621" s="153" t="str">
        <f t="shared" ref="AM621:AN631" si="5">IF(OR($AK621="No",$AK621="NA"),"NA","à Remplir")</f>
        <v>NA</v>
      </c>
      <c r="AN621" s="153" t="str">
        <f t="shared" si="5"/>
        <v>NA</v>
      </c>
      <c r="AO621" s="154">
        <v>44594</v>
      </c>
      <c r="AP621" s="154">
        <v>44866</v>
      </c>
      <c r="AQ621" s="51">
        <v>272</v>
      </c>
      <c r="AR621" s="51" t="s">
        <v>57</v>
      </c>
      <c r="AS621" s="51" t="s">
        <v>57</v>
      </c>
      <c r="AT621" s="51" t="s">
        <v>57</v>
      </c>
      <c r="AU621" s="51"/>
    </row>
    <row r="622" spans="1:47">
      <c r="A622" s="131">
        <v>621</v>
      </c>
      <c r="B622" s="51" t="s">
        <v>2596</v>
      </c>
      <c r="C622" s="51" t="s">
        <v>1382</v>
      </c>
      <c r="D622" s="51">
        <v>2023</v>
      </c>
      <c r="E622" s="51" t="s">
        <v>1047</v>
      </c>
      <c r="F622" s="19" t="s">
        <v>1500</v>
      </c>
      <c r="G622" s="51" t="s">
        <v>1501</v>
      </c>
      <c r="H622" s="19" t="s">
        <v>1502</v>
      </c>
      <c r="I622" s="51" t="s">
        <v>929</v>
      </c>
      <c r="J622" s="51">
        <v>14</v>
      </c>
      <c r="K622" s="51" t="s">
        <v>56</v>
      </c>
      <c r="L622" s="51" t="s">
        <v>62</v>
      </c>
      <c r="M622" s="51" t="s">
        <v>2385</v>
      </c>
      <c r="N622" s="51" t="s">
        <v>2385</v>
      </c>
      <c r="O622" s="51" t="s">
        <v>57</v>
      </c>
      <c r="P622" s="51" t="s">
        <v>57</v>
      </c>
      <c r="Q622" s="51" t="s">
        <v>57</v>
      </c>
      <c r="R622" s="51" t="s">
        <v>57</v>
      </c>
      <c r="S622" s="51" t="s">
        <v>2385</v>
      </c>
      <c r="T622" s="51" t="s">
        <v>57</v>
      </c>
      <c r="U622" s="51" t="s">
        <v>56</v>
      </c>
      <c r="V622" s="51" t="s">
        <v>2387</v>
      </c>
      <c r="W622" s="51" t="s">
        <v>56</v>
      </c>
      <c r="X622" s="51" t="s">
        <v>2388</v>
      </c>
      <c r="Y622" s="51" t="s">
        <v>62</v>
      </c>
      <c r="Z622" s="51" t="s">
        <v>1503</v>
      </c>
      <c r="AA622" s="51" t="s">
        <v>57</v>
      </c>
      <c r="AB622" s="51" t="s">
        <v>2385</v>
      </c>
      <c r="AC622" s="51" t="s">
        <v>57</v>
      </c>
      <c r="AD622" s="51" t="s">
        <v>2385</v>
      </c>
      <c r="AE622" s="51" t="s">
        <v>57</v>
      </c>
      <c r="AF622" s="51"/>
      <c r="AG622" s="51" t="s">
        <v>57</v>
      </c>
      <c r="AH622" s="51" t="s">
        <v>57</v>
      </c>
      <c r="AI622" s="51" t="s">
        <v>2385</v>
      </c>
      <c r="AJ622" s="51" t="s">
        <v>2385</v>
      </c>
      <c r="AK622" s="51" t="s">
        <v>2385</v>
      </c>
      <c r="AL622" s="51" t="s">
        <v>57</v>
      </c>
      <c r="AM622" s="151" t="str">
        <f t="shared" si="5"/>
        <v>NA</v>
      </c>
      <c r="AN622" s="151" t="str">
        <f t="shared" si="5"/>
        <v>NA</v>
      </c>
      <c r="AO622" s="152">
        <v>44521</v>
      </c>
      <c r="AP622" s="152">
        <v>44877</v>
      </c>
      <c r="AQ622" s="51">
        <v>356</v>
      </c>
      <c r="AR622" s="51" t="s">
        <v>57</v>
      </c>
      <c r="AS622" s="51" t="s">
        <v>57</v>
      </c>
      <c r="AT622" s="51" t="s">
        <v>57</v>
      </c>
      <c r="AU622" s="51"/>
    </row>
    <row r="623" spans="1:47">
      <c r="A623" s="131">
        <v>622</v>
      </c>
      <c r="B623" s="51" t="s">
        <v>2596</v>
      </c>
      <c r="C623" s="51" t="s">
        <v>1382</v>
      </c>
      <c r="D623" s="51">
        <v>2023</v>
      </c>
      <c r="E623" s="51" t="s">
        <v>1047</v>
      </c>
      <c r="F623" s="19" t="s">
        <v>1506</v>
      </c>
      <c r="G623" s="51" t="s">
        <v>1507</v>
      </c>
      <c r="H623" s="19" t="s">
        <v>1508</v>
      </c>
      <c r="I623" s="51" t="s">
        <v>2599</v>
      </c>
      <c r="J623" s="51">
        <v>14</v>
      </c>
      <c r="K623" s="51" t="s">
        <v>2385</v>
      </c>
      <c r="L623" s="51" t="s">
        <v>2385</v>
      </c>
      <c r="M623" s="51" t="s">
        <v>62</v>
      </c>
      <c r="N623" s="51" t="s">
        <v>2385</v>
      </c>
      <c r="O623" s="51" t="s">
        <v>57</v>
      </c>
      <c r="P623" s="51" t="s">
        <v>57</v>
      </c>
      <c r="Q623" s="51" t="s">
        <v>57</v>
      </c>
      <c r="R623" s="51" t="s">
        <v>57</v>
      </c>
      <c r="S623" s="51" t="s">
        <v>2385</v>
      </c>
      <c r="T623" s="51" t="s">
        <v>57</v>
      </c>
      <c r="U623" s="51" t="s">
        <v>56</v>
      </c>
      <c r="V623" s="51" t="s">
        <v>2390</v>
      </c>
      <c r="W623" s="51" t="s">
        <v>2385</v>
      </c>
      <c r="X623" s="51" t="s">
        <v>57</v>
      </c>
      <c r="Y623" s="51" t="s">
        <v>2385</v>
      </c>
      <c r="Z623" s="51" t="s">
        <v>2391</v>
      </c>
      <c r="AA623" s="51" t="s">
        <v>57</v>
      </c>
      <c r="AB623" s="51" t="s">
        <v>2385</v>
      </c>
      <c r="AC623" s="51" t="s">
        <v>57</v>
      </c>
      <c r="AD623" s="51" t="s">
        <v>2385</v>
      </c>
      <c r="AE623" s="51" t="s">
        <v>57</v>
      </c>
      <c r="AF623" s="51"/>
      <c r="AG623" s="51" t="s">
        <v>57</v>
      </c>
      <c r="AH623" s="51" t="s">
        <v>57</v>
      </c>
      <c r="AI623" s="51" t="s">
        <v>2385</v>
      </c>
      <c r="AJ623" s="51" t="s">
        <v>2385</v>
      </c>
      <c r="AK623" s="51" t="s">
        <v>2385</v>
      </c>
      <c r="AL623" s="51" t="s">
        <v>57</v>
      </c>
      <c r="AM623" s="153" t="str">
        <f t="shared" si="5"/>
        <v>NA</v>
      </c>
      <c r="AN623" s="153" t="str">
        <f t="shared" si="5"/>
        <v>NA</v>
      </c>
      <c r="AO623" s="154">
        <v>44616</v>
      </c>
      <c r="AP623" s="154">
        <v>44840</v>
      </c>
      <c r="AQ623" s="51">
        <v>224</v>
      </c>
      <c r="AR623" s="51" t="s">
        <v>57</v>
      </c>
      <c r="AS623" s="51" t="s">
        <v>57</v>
      </c>
      <c r="AT623" s="51" t="s">
        <v>57</v>
      </c>
      <c r="AU623" s="51"/>
    </row>
    <row r="624" spans="1:47">
      <c r="A624" s="131">
        <v>623</v>
      </c>
      <c r="B624" s="51" t="s">
        <v>2596</v>
      </c>
      <c r="C624" s="51" t="s">
        <v>1382</v>
      </c>
      <c r="D624" s="51">
        <v>2023</v>
      </c>
      <c r="E624" s="51" t="s">
        <v>1047</v>
      </c>
      <c r="F624" s="19" t="s">
        <v>1513</v>
      </c>
      <c r="G624" s="51" t="s">
        <v>1514</v>
      </c>
      <c r="H624" s="51" t="s">
        <v>1515</v>
      </c>
      <c r="I624" s="51" t="s">
        <v>935</v>
      </c>
      <c r="J624" s="51">
        <v>18</v>
      </c>
      <c r="K624" s="51" t="s">
        <v>62</v>
      </c>
      <c r="L624" s="51" t="s">
        <v>62</v>
      </c>
      <c r="M624" s="51" t="s">
        <v>62</v>
      </c>
      <c r="N624" s="51" t="s">
        <v>62</v>
      </c>
      <c r="O624" s="51" t="s">
        <v>57</v>
      </c>
      <c r="P624" s="51" t="s">
        <v>57</v>
      </c>
      <c r="Q624" s="51" t="s">
        <v>57</v>
      </c>
      <c r="R624" s="51" t="s">
        <v>57</v>
      </c>
      <c r="S624" s="51" t="s">
        <v>56</v>
      </c>
      <c r="T624" s="51" t="s">
        <v>1516</v>
      </c>
      <c r="U624" s="51" t="s">
        <v>56</v>
      </c>
      <c r="V624" s="51" t="s">
        <v>2392</v>
      </c>
      <c r="W624" s="51" t="s">
        <v>56</v>
      </c>
      <c r="X624" s="51" t="s">
        <v>1518</v>
      </c>
      <c r="Y624" s="51" t="s">
        <v>62</v>
      </c>
      <c r="Z624" s="51" t="s">
        <v>1519</v>
      </c>
      <c r="AA624" s="51" t="s">
        <v>56</v>
      </c>
      <c r="AB624" s="51" t="s">
        <v>56</v>
      </c>
      <c r="AC624" s="51" t="s">
        <v>56</v>
      </c>
      <c r="AD624" s="51" t="s">
        <v>2373</v>
      </c>
      <c r="AE624" s="51" t="s">
        <v>2600</v>
      </c>
      <c r="AF624" s="51"/>
      <c r="AG624" s="51" t="s">
        <v>56</v>
      </c>
      <c r="AH624" s="51">
        <v>269</v>
      </c>
      <c r="AI624" s="51" t="s">
        <v>62</v>
      </c>
      <c r="AJ624" s="51" t="s">
        <v>2385</v>
      </c>
      <c r="AK624" s="51" t="s">
        <v>62</v>
      </c>
      <c r="AL624" s="51" t="s">
        <v>57</v>
      </c>
      <c r="AM624" s="151" t="str">
        <f t="shared" si="5"/>
        <v>NA</v>
      </c>
      <c r="AN624" s="151" t="str">
        <f t="shared" si="5"/>
        <v>NA</v>
      </c>
      <c r="AO624" s="152">
        <v>44464</v>
      </c>
      <c r="AP624" s="152">
        <v>44910</v>
      </c>
      <c r="AQ624" s="51">
        <v>446</v>
      </c>
      <c r="AR624" s="51" t="s">
        <v>57</v>
      </c>
      <c r="AS624" s="51">
        <v>166</v>
      </c>
      <c r="AT624" s="51">
        <v>103</v>
      </c>
      <c r="AU624" s="131" t="str">
        <f>IF(AB624="Yes", "No", "")</f>
        <v>No</v>
      </c>
    </row>
    <row r="625" spans="1:47">
      <c r="A625" s="131">
        <v>624</v>
      </c>
      <c r="B625" s="51" t="s">
        <v>2596</v>
      </c>
      <c r="C625" s="51" t="s">
        <v>1382</v>
      </c>
      <c r="D625" s="51">
        <v>2023</v>
      </c>
      <c r="E625" s="51" t="s">
        <v>1047</v>
      </c>
      <c r="F625" s="19" t="s">
        <v>1522</v>
      </c>
      <c r="G625" s="51" t="s">
        <v>1523</v>
      </c>
      <c r="H625" s="19" t="s">
        <v>1524</v>
      </c>
      <c r="I625" s="51" t="s">
        <v>935</v>
      </c>
      <c r="J625" s="51">
        <v>19</v>
      </c>
      <c r="K625" s="51" t="s">
        <v>62</v>
      </c>
      <c r="L625" s="51" t="s">
        <v>62</v>
      </c>
      <c r="M625" s="51" t="s">
        <v>62</v>
      </c>
      <c r="N625" s="51" t="s">
        <v>56</v>
      </c>
      <c r="O625" s="51">
        <v>2</v>
      </c>
      <c r="P625" s="51" t="s">
        <v>438</v>
      </c>
      <c r="Q625" s="51" t="s">
        <v>2393</v>
      </c>
      <c r="R625" s="51" t="s">
        <v>2601</v>
      </c>
      <c r="S625" s="51" t="s">
        <v>56</v>
      </c>
      <c r="T625" s="51" t="s">
        <v>1525</v>
      </c>
      <c r="U625" s="51" t="s">
        <v>62</v>
      </c>
      <c r="V625" s="51" t="s">
        <v>57</v>
      </c>
      <c r="W625" s="51" t="s">
        <v>56</v>
      </c>
      <c r="X625" s="51" t="s">
        <v>1526</v>
      </c>
      <c r="Y625" s="51" t="s">
        <v>62</v>
      </c>
      <c r="Z625" s="51" t="s">
        <v>1527</v>
      </c>
      <c r="AA625" s="51" t="s">
        <v>56</v>
      </c>
      <c r="AB625" s="51" t="s">
        <v>56</v>
      </c>
      <c r="AC625" s="51" t="s">
        <v>56</v>
      </c>
      <c r="AD625" s="51" t="s">
        <v>984</v>
      </c>
      <c r="AE625" s="51" t="s">
        <v>57</v>
      </c>
      <c r="AF625" s="51"/>
      <c r="AG625" s="51" t="s">
        <v>56</v>
      </c>
      <c r="AH625" s="51">
        <v>106</v>
      </c>
      <c r="AI625" s="51" t="s">
        <v>62</v>
      </c>
      <c r="AJ625" s="51" t="s">
        <v>2385</v>
      </c>
      <c r="AK625" s="51" t="s">
        <v>62</v>
      </c>
      <c r="AL625" s="51" t="s">
        <v>57</v>
      </c>
      <c r="AM625" s="153" t="str">
        <f t="shared" si="5"/>
        <v>NA</v>
      </c>
      <c r="AN625" s="153" t="str">
        <f t="shared" si="5"/>
        <v>NA</v>
      </c>
      <c r="AO625" s="154">
        <v>44354</v>
      </c>
      <c r="AP625" s="154">
        <v>44876</v>
      </c>
      <c r="AQ625" s="51">
        <v>522</v>
      </c>
      <c r="AR625" s="51" t="s">
        <v>57</v>
      </c>
      <c r="AS625" s="51">
        <v>46</v>
      </c>
      <c r="AT625" s="51">
        <v>60</v>
      </c>
      <c r="AU625" s="131" t="str">
        <f>IF(AB625="Yes", "No", "")</f>
        <v>No</v>
      </c>
    </row>
    <row r="626" spans="1:47">
      <c r="A626" s="131">
        <v>625</v>
      </c>
      <c r="B626" s="51" t="s">
        <v>2596</v>
      </c>
      <c r="C626" s="51" t="s">
        <v>1382</v>
      </c>
      <c r="D626" s="51">
        <v>2023</v>
      </c>
      <c r="E626" s="51" t="s">
        <v>1047</v>
      </c>
      <c r="F626" s="19" t="s">
        <v>1530</v>
      </c>
      <c r="G626" s="51" t="s">
        <v>1531</v>
      </c>
      <c r="H626" s="19" t="s">
        <v>1532</v>
      </c>
      <c r="I626" s="51" t="s">
        <v>975</v>
      </c>
      <c r="J626" s="51">
        <v>23</v>
      </c>
      <c r="K626" s="51" t="s">
        <v>2385</v>
      </c>
      <c r="L626" s="51" t="s">
        <v>2385</v>
      </c>
      <c r="M626" s="51" t="s">
        <v>2385</v>
      </c>
      <c r="N626" s="51" t="s">
        <v>2385</v>
      </c>
      <c r="O626" s="51" t="s">
        <v>57</v>
      </c>
      <c r="P626" s="51" t="s">
        <v>57</v>
      </c>
      <c r="Q626" s="51" t="s">
        <v>57</v>
      </c>
      <c r="R626" s="51" t="s">
        <v>57</v>
      </c>
      <c r="S626" s="51" t="s">
        <v>2385</v>
      </c>
      <c r="T626" s="51" t="s">
        <v>57</v>
      </c>
      <c r="U626" s="51" t="s">
        <v>2385</v>
      </c>
      <c r="V626" s="51" t="s">
        <v>57</v>
      </c>
      <c r="W626" s="51" t="s">
        <v>2385</v>
      </c>
      <c r="X626" s="51" t="s">
        <v>57</v>
      </c>
      <c r="Y626" s="51" t="s">
        <v>2385</v>
      </c>
      <c r="Z626" s="51" t="s">
        <v>1533</v>
      </c>
      <c r="AA626" s="51" t="s">
        <v>57</v>
      </c>
      <c r="AB626" s="51" t="s">
        <v>2385</v>
      </c>
      <c r="AC626" s="51" t="s">
        <v>57</v>
      </c>
      <c r="AD626" s="51" t="s">
        <v>2385</v>
      </c>
      <c r="AE626" s="51" t="s">
        <v>57</v>
      </c>
      <c r="AF626" s="51"/>
      <c r="AG626" s="51" t="s">
        <v>57</v>
      </c>
      <c r="AH626" s="51" t="s">
        <v>57</v>
      </c>
      <c r="AI626" s="51" t="s">
        <v>2385</v>
      </c>
      <c r="AJ626" s="51" t="s">
        <v>2385</v>
      </c>
      <c r="AK626" s="51" t="s">
        <v>2385</v>
      </c>
      <c r="AL626" s="51" t="s">
        <v>57</v>
      </c>
      <c r="AM626" s="151" t="str">
        <f t="shared" si="5"/>
        <v>NA</v>
      </c>
      <c r="AN626" s="151" t="str">
        <f t="shared" si="5"/>
        <v>NA</v>
      </c>
      <c r="AO626" s="152">
        <v>44691</v>
      </c>
      <c r="AP626" s="152">
        <v>44874</v>
      </c>
      <c r="AQ626" s="51">
        <v>183</v>
      </c>
      <c r="AR626" s="51" t="s">
        <v>57</v>
      </c>
      <c r="AS626" s="51" t="s">
        <v>57</v>
      </c>
      <c r="AT626" s="51" t="s">
        <v>57</v>
      </c>
      <c r="AU626" s="51"/>
    </row>
    <row r="627" spans="1:47">
      <c r="A627" s="131">
        <v>626</v>
      </c>
      <c r="B627" s="51" t="s">
        <v>2596</v>
      </c>
      <c r="C627" s="51" t="s">
        <v>1382</v>
      </c>
      <c r="D627" s="51">
        <v>2023</v>
      </c>
      <c r="E627" s="51" t="s">
        <v>1047</v>
      </c>
      <c r="F627" s="19" t="s">
        <v>1535</v>
      </c>
      <c r="G627" s="51" t="s">
        <v>1536</v>
      </c>
      <c r="H627" s="19" t="s">
        <v>1537</v>
      </c>
      <c r="I627" s="51" t="s">
        <v>935</v>
      </c>
      <c r="J627" s="51">
        <v>13</v>
      </c>
      <c r="K627" s="51" t="s">
        <v>62</v>
      </c>
      <c r="L627" s="51" t="s">
        <v>62</v>
      </c>
      <c r="M627" s="51" t="s">
        <v>62</v>
      </c>
      <c r="N627" s="51" t="s">
        <v>62</v>
      </c>
      <c r="O627" s="51" t="s">
        <v>57</v>
      </c>
      <c r="P627" s="51" t="s">
        <v>57</v>
      </c>
      <c r="Q627" s="51" t="s">
        <v>57</v>
      </c>
      <c r="R627" s="51" t="s">
        <v>57</v>
      </c>
      <c r="S627" s="51" t="s">
        <v>56</v>
      </c>
      <c r="T627" s="51" t="s">
        <v>2602</v>
      </c>
      <c r="U627" s="51" t="s">
        <v>62</v>
      </c>
      <c r="V627" s="51" t="s">
        <v>57</v>
      </c>
      <c r="W627" s="51" t="s">
        <v>62</v>
      </c>
      <c r="X627" s="51" t="s">
        <v>57</v>
      </c>
      <c r="Y627" s="51" t="s">
        <v>62</v>
      </c>
      <c r="Z627" s="51" t="s">
        <v>1539</v>
      </c>
      <c r="AA627" s="51" t="s">
        <v>56</v>
      </c>
      <c r="AB627" s="51" t="s">
        <v>56</v>
      </c>
      <c r="AC627" s="51" t="s">
        <v>56</v>
      </c>
      <c r="AD627" s="51" t="s">
        <v>962</v>
      </c>
      <c r="AE627" s="51" t="s">
        <v>1540</v>
      </c>
      <c r="AF627" s="51"/>
      <c r="AG627" s="51" t="s">
        <v>56</v>
      </c>
      <c r="AH627" s="51">
        <v>104</v>
      </c>
      <c r="AI627" s="51" t="s">
        <v>62</v>
      </c>
      <c r="AJ627" s="51" t="s">
        <v>2385</v>
      </c>
      <c r="AK627" s="51" t="s">
        <v>62</v>
      </c>
      <c r="AL627" s="51" t="s">
        <v>57</v>
      </c>
      <c r="AM627" s="153" t="str">
        <f t="shared" si="5"/>
        <v>NA</v>
      </c>
      <c r="AN627" s="153" t="str">
        <f t="shared" si="5"/>
        <v>NA</v>
      </c>
      <c r="AO627" s="154">
        <v>44519</v>
      </c>
      <c r="AP627" s="154">
        <v>44861</v>
      </c>
      <c r="AQ627" s="51">
        <v>342</v>
      </c>
      <c r="AR627" s="51" t="s">
        <v>57</v>
      </c>
      <c r="AS627" s="51">
        <v>46</v>
      </c>
      <c r="AT627" s="51">
        <v>58</v>
      </c>
      <c r="AU627" s="131" t="str">
        <f>IF(AB627="Yes", "No", "")</f>
        <v>No</v>
      </c>
    </row>
    <row r="628" spans="1:47">
      <c r="A628" s="131">
        <v>627</v>
      </c>
      <c r="B628" s="51" t="s">
        <v>2596</v>
      </c>
      <c r="C628" s="51" t="s">
        <v>1382</v>
      </c>
      <c r="D628" s="51">
        <v>2023</v>
      </c>
      <c r="E628" s="51" t="s">
        <v>1047</v>
      </c>
      <c r="F628" s="51" t="s">
        <v>1542</v>
      </c>
      <c r="G628" s="51" t="s">
        <v>1543</v>
      </c>
      <c r="H628" s="51" t="s">
        <v>2398</v>
      </c>
      <c r="I628" s="51" t="s">
        <v>4421</v>
      </c>
      <c r="J628" s="51">
        <v>25</v>
      </c>
      <c r="K628" s="51" t="s">
        <v>2385</v>
      </c>
      <c r="L628" s="51" t="s">
        <v>2385</v>
      </c>
      <c r="M628" s="51" t="s">
        <v>2385</v>
      </c>
      <c r="N628" s="51" t="s">
        <v>2385</v>
      </c>
      <c r="O628" s="51" t="s">
        <v>57</v>
      </c>
      <c r="P628" s="51" t="s">
        <v>57</v>
      </c>
      <c r="Q628" s="51" t="s">
        <v>57</v>
      </c>
      <c r="R628" s="51" t="s">
        <v>57</v>
      </c>
      <c r="S628" s="51" t="s">
        <v>2385</v>
      </c>
      <c r="T628" s="51" t="s">
        <v>57</v>
      </c>
      <c r="U628" s="51" t="s">
        <v>2385</v>
      </c>
      <c r="V628" s="51" t="s">
        <v>57</v>
      </c>
      <c r="W628" s="51" t="s">
        <v>2385</v>
      </c>
      <c r="X628" s="51" t="s">
        <v>57</v>
      </c>
      <c r="Y628" s="51" t="s">
        <v>2385</v>
      </c>
      <c r="Z628" s="51" t="s">
        <v>1546</v>
      </c>
      <c r="AA628" s="51" t="s">
        <v>57</v>
      </c>
      <c r="AB628" s="51" t="s">
        <v>2385</v>
      </c>
      <c r="AC628" s="51" t="s">
        <v>57</v>
      </c>
      <c r="AD628" s="51" t="s">
        <v>2385</v>
      </c>
      <c r="AE628" s="51" t="s">
        <v>57</v>
      </c>
      <c r="AF628" s="51"/>
      <c r="AG628" s="51" t="s">
        <v>57</v>
      </c>
      <c r="AH628" s="51" t="s">
        <v>57</v>
      </c>
      <c r="AI628" s="51" t="s">
        <v>2385</v>
      </c>
      <c r="AJ628" s="51" t="s">
        <v>2385</v>
      </c>
      <c r="AK628" s="51" t="s">
        <v>2385</v>
      </c>
      <c r="AL628" s="51" t="s">
        <v>57</v>
      </c>
      <c r="AM628" s="151" t="str">
        <f t="shared" si="5"/>
        <v>NA</v>
      </c>
      <c r="AN628" s="151" t="str">
        <f t="shared" si="5"/>
        <v>NA</v>
      </c>
      <c r="AO628" s="152">
        <v>44730</v>
      </c>
      <c r="AP628" s="152">
        <v>44893</v>
      </c>
      <c r="AQ628" s="51">
        <v>163</v>
      </c>
      <c r="AR628" s="51" t="s">
        <v>57</v>
      </c>
      <c r="AS628" s="51" t="s">
        <v>57</v>
      </c>
      <c r="AT628" s="51" t="s">
        <v>57</v>
      </c>
      <c r="AU628" s="51"/>
    </row>
    <row r="629" spans="1:47">
      <c r="A629" s="131">
        <v>628</v>
      </c>
      <c r="B629" s="51" t="s">
        <v>2596</v>
      </c>
      <c r="C629" s="51" t="s">
        <v>1382</v>
      </c>
      <c r="D629" s="51">
        <v>2023</v>
      </c>
      <c r="E629" s="51" t="s">
        <v>1047</v>
      </c>
      <c r="F629" s="51" t="s">
        <v>1549</v>
      </c>
      <c r="G629" s="51" t="s">
        <v>1550</v>
      </c>
      <c r="H629" s="19" t="s">
        <v>1551</v>
      </c>
      <c r="I629" s="51" t="s">
        <v>4421</v>
      </c>
      <c r="J629" s="51">
        <v>25</v>
      </c>
      <c r="K629" s="51" t="s">
        <v>2385</v>
      </c>
      <c r="L629" s="51" t="s">
        <v>2385</v>
      </c>
      <c r="M629" s="51" t="s">
        <v>2385</v>
      </c>
      <c r="N629" s="51" t="s">
        <v>2385</v>
      </c>
      <c r="O629" s="51" t="s">
        <v>57</v>
      </c>
      <c r="P629" s="51" t="s">
        <v>57</v>
      </c>
      <c r="Q629" s="51" t="s">
        <v>57</v>
      </c>
      <c r="R629" s="51" t="s">
        <v>57</v>
      </c>
      <c r="S629" s="51" t="s">
        <v>2385</v>
      </c>
      <c r="T629" s="51" t="s">
        <v>57</v>
      </c>
      <c r="U629" s="51" t="s">
        <v>2385</v>
      </c>
      <c r="V629" s="51" t="s">
        <v>57</v>
      </c>
      <c r="W629" s="51" t="s">
        <v>2385</v>
      </c>
      <c r="X629" s="51" t="s">
        <v>57</v>
      </c>
      <c r="Y629" s="51" t="s">
        <v>2385</v>
      </c>
      <c r="Z629" s="51" t="s">
        <v>1552</v>
      </c>
      <c r="AA629" s="51" t="s">
        <v>57</v>
      </c>
      <c r="AB629" s="51" t="s">
        <v>2385</v>
      </c>
      <c r="AC629" s="51" t="s">
        <v>57</v>
      </c>
      <c r="AD629" s="51" t="s">
        <v>2385</v>
      </c>
      <c r="AE629" s="51" t="s">
        <v>57</v>
      </c>
      <c r="AF629" s="51"/>
      <c r="AG629" s="51" t="s">
        <v>57</v>
      </c>
      <c r="AH629" s="51" t="s">
        <v>57</v>
      </c>
      <c r="AI629" s="51" t="s">
        <v>2385</v>
      </c>
      <c r="AJ629" s="51" t="s">
        <v>2385</v>
      </c>
      <c r="AK629" s="51" t="s">
        <v>2385</v>
      </c>
      <c r="AL629" s="51" t="s">
        <v>57</v>
      </c>
      <c r="AM629" s="153" t="str">
        <f t="shared" si="5"/>
        <v>NA</v>
      </c>
      <c r="AN629" s="153" t="str">
        <f t="shared" si="5"/>
        <v>NA</v>
      </c>
      <c r="AO629" s="154">
        <v>44761</v>
      </c>
      <c r="AP629" s="154">
        <v>44893</v>
      </c>
      <c r="AQ629" s="51">
        <v>132</v>
      </c>
      <c r="AR629" s="51" t="s">
        <v>57</v>
      </c>
      <c r="AS629" s="51" t="s">
        <v>57</v>
      </c>
      <c r="AT629" s="51" t="s">
        <v>57</v>
      </c>
      <c r="AU629" s="51"/>
    </row>
    <row r="630" spans="1:47">
      <c r="A630" s="131">
        <v>629</v>
      </c>
      <c r="B630" s="51" t="s">
        <v>2596</v>
      </c>
      <c r="C630" s="51" t="s">
        <v>1382</v>
      </c>
      <c r="D630" s="51">
        <v>2023</v>
      </c>
      <c r="E630" s="51" t="s">
        <v>1047</v>
      </c>
      <c r="F630" s="19" t="s">
        <v>1553</v>
      </c>
      <c r="G630" s="51" t="s">
        <v>1554</v>
      </c>
      <c r="H630" s="19" t="s">
        <v>2400</v>
      </c>
      <c r="I630" s="51" t="s">
        <v>4421</v>
      </c>
      <c r="J630" s="51">
        <v>25</v>
      </c>
      <c r="K630" s="51" t="s">
        <v>2385</v>
      </c>
      <c r="L630" s="51" t="s">
        <v>2385</v>
      </c>
      <c r="M630" s="51" t="s">
        <v>2385</v>
      </c>
      <c r="N630" s="51" t="s">
        <v>2385</v>
      </c>
      <c r="O630" s="51" t="s">
        <v>57</v>
      </c>
      <c r="P630" s="51" t="s">
        <v>57</v>
      </c>
      <c r="Q630" s="51" t="s">
        <v>57</v>
      </c>
      <c r="R630" s="51" t="s">
        <v>57</v>
      </c>
      <c r="S630" s="51" t="s">
        <v>2385</v>
      </c>
      <c r="T630" s="51" t="s">
        <v>57</v>
      </c>
      <c r="U630" s="51" t="s">
        <v>2385</v>
      </c>
      <c r="V630" s="51" t="s">
        <v>57</v>
      </c>
      <c r="W630" s="51" t="s">
        <v>2385</v>
      </c>
      <c r="X630" s="51" t="s">
        <v>57</v>
      </c>
      <c r="Y630" s="51" t="s">
        <v>2385</v>
      </c>
      <c r="Z630" s="51" t="s">
        <v>1556</v>
      </c>
      <c r="AA630" s="51" t="s">
        <v>57</v>
      </c>
      <c r="AB630" s="51" t="s">
        <v>2385</v>
      </c>
      <c r="AC630" s="51" t="s">
        <v>57</v>
      </c>
      <c r="AD630" s="51" t="s">
        <v>2385</v>
      </c>
      <c r="AE630" s="51" t="s">
        <v>57</v>
      </c>
      <c r="AF630" s="51"/>
      <c r="AG630" s="51" t="s">
        <v>57</v>
      </c>
      <c r="AH630" s="51" t="s">
        <v>57</v>
      </c>
      <c r="AI630" s="51" t="s">
        <v>2385</v>
      </c>
      <c r="AJ630" s="51" t="s">
        <v>2385</v>
      </c>
      <c r="AK630" s="51" t="s">
        <v>2385</v>
      </c>
      <c r="AL630" s="51" t="s">
        <v>57</v>
      </c>
      <c r="AM630" s="151" t="str">
        <f t="shared" si="5"/>
        <v>NA</v>
      </c>
      <c r="AN630" s="151" t="str">
        <f t="shared" si="5"/>
        <v>NA</v>
      </c>
      <c r="AO630" s="152">
        <v>44787</v>
      </c>
      <c r="AP630" s="152">
        <v>44903</v>
      </c>
      <c r="AQ630" s="51">
        <v>116</v>
      </c>
      <c r="AR630" s="51" t="s">
        <v>57</v>
      </c>
      <c r="AS630" s="51" t="s">
        <v>57</v>
      </c>
      <c r="AT630" s="51" t="s">
        <v>57</v>
      </c>
      <c r="AU630" s="51"/>
    </row>
    <row r="631" spans="1:47">
      <c r="A631" s="131">
        <v>630</v>
      </c>
      <c r="B631" s="51" t="s">
        <v>2596</v>
      </c>
      <c r="C631" s="51" t="s">
        <v>1382</v>
      </c>
      <c r="D631" s="51">
        <v>2023</v>
      </c>
      <c r="E631" s="51" t="s">
        <v>1047</v>
      </c>
      <c r="F631" s="19" t="s">
        <v>1559</v>
      </c>
      <c r="G631" s="51" t="s">
        <v>1560</v>
      </c>
      <c r="H631" s="19" t="s">
        <v>1561</v>
      </c>
      <c r="I631" s="51" t="s">
        <v>4421</v>
      </c>
      <c r="J631" s="51">
        <v>25</v>
      </c>
      <c r="K631" s="51" t="s">
        <v>2385</v>
      </c>
      <c r="L631" s="51" t="s">
        <v>2385</v>
      </c>
      <c r="M631" s="51" t="s">
        <v>2385</v>
      </c>
      <c r="N631" s="51" t="s">
        <v>2385</v>
      </c>
      <c r="O631" s="51" t="s">
        <v>57</v>
      </c>
      <c r="P631" s="51" t="s">
        <v>57</v>
      </c>
      <c r="Q631" s="51" t="s">
        <v>57</v>
      </c>
      <c r="R631" s="51" t="s">
        <v>57</v>
      </c>
      <c r="S631" s="51" t="s">
        <v>2385</v>
      </c>
      <c r="T631" s="51" t="s">
        <v>57</v>
      </c>
      <c r="U631" s="51" t="s">
        <v>2385</v>
      </c>
      <c r="V631" s="51" t="s">
        <v>57</v>
      </c>
      <c r="W631" s="51" t="s">
        <v>2385</v>
      </c>
      <c r="X631" s="51" t="s">
        <v>57</v>
      </c>
      <c r="Y631" s="51" t="s">
        <v>2385</v>
      </c>
      <c r="Z631" s="51" t="s">
        <v>1562</v>
      </c>
      <c r="AA631" s="51" t="s">
        <v>57</v>
      </c>
      <c r="AB631" s="51" t="s">
        <v>2385</v>
      </c>
      <c r="AC631" s="51" t="s">
        <v>57</v>
      </c>
      <c r="AD631" s="51" t="s">
        <v>2385</v>
      </c>
      <c r="AE631" s="51" t="s">
        <v>57</v>
      </c>
      <c r="AF631" s="51"/>
      <c r="AG631" s="51" t="s">
        <v>57</v>
      </c>
      <c r="AH631" s="51" t="s">
        <v>57</v>
      </c>
      <c r="AI631" s="51" t="s">
        <v>2385</v>
      </c>
      <c r="AJ631" s="51" t="s">
        <v>2385</v>
      </c>
      <c r="AK631" s="51" t="s">
        <v>2385</v>
      </c>
      <c r="AL631" s="51" t="s">
        <v>57</v>
      </c>
      <c r="AM631" s="153" t="str">
        <f t="shared" si="5"/>
        <v>NA</v>
      </c>
      <c r="AN631" s="153" t="str">
        <f t="shared" si="5"/>
        <v>NA</v>
      </c>
      <c r="AO631" s="154">
        <v>44820</v>
      </c>
      <c r="AP631" s="154">
        <v>44908</v>
      </c>
      <c r="AQ631" s="51">
        <v>88</v>
      </c>
      <c r="AR631" s="51" t="s">
        <v>57</v>
      </c>
      <c r="AS631" s="51" t="s">
        <v>57</v>
      </c>
      <c r="AT631" s="51" t="s">
        <v>57</v>
      </c>
      <c r="AU631" s="51"/>
    </row>
    <row r="632" spans="1:47">
      <c r="A632" s="131">
        <v>631</v>
      </c>
      <c r="B632" s="51" t="s">
        <v>2596</v>
      </c>
      <c r="C632" s="51" t="s">
        <v>1382</v>
      </c>
      <c r="D632" s="51">
        <v>2023</v>
      </c>
      <c r="E632" s="51" t="s">
        <v>1047</v>
      </c>
      <c r="F632" s="19" t="s">
        <v>57</v>
      </c>
      <c r="G632" s="51" t="s">
        <v>1565</v>
      </c>
      <c r="H632" s="19" t="s">
        <v>1566</v>
      </c>
      <c r="I632" s="51" t="s">
        <v>2597</v>
      </c>
      <c r="J632" s="51">
        <v>25</v>
      </c>
      <c r="K632" s="51" t="s">
        <v>2385</v>
      </c>
      <c r="L632" s="51" t="s">
        <v>2385</v>
      </c>
      <c r="M632" s="51" t="s">
        <v>2385</v>
      </c>
      <c r="N632" s="51" t="s">
        <v>2385</v>
      </c>
      <c r="O632" s="51" t="s">
        <v>57</v>
      </c>
      <c r="P632" s="51" t="s">
        <v>57</v>
      </c>
      <c r="Q632" s="51" t="s">
        <v>57</v>
      </c>
      <c r="R632" s="51" t="s">
        <v>57</v>
      </c>
      <c r="S632" s="51" t="s">
        <v>2385</v>
      </c>
      <c r="T632" s="51" t="s">
        <v>57</v>
      </c>
      <c r="U632" s="51" t="s">
        <v>62</v>
      </c>
      <c r="V632" s="51" t="s">
        <v>57</v>
      </c>
      <c r="W632" s="51" t="s">
        <v>62</v>
      </c>
      <c r="X632" s="51" t="s">
        <v>57</v>
      </c>
      <c r="Y632" s="51" t="s">
        <v>2385</v>
      </c>
      <c r="Z632" s="51" t="s">
        <v>57</v>
      </c>
      <c r="AA632" s="51" t="s">
        <v>57</v>
      </c>
      <c r="AB632" s="51" t="s">
        <v>2385</v>
      </c>
      <c r="AC632" s="51" t="s">
        <v>57</v>
      </c>
      <c r="AD632" s="51" t="s">
        <v>2385</v>
      </c>
      <c r="AE632" s="51" t="s">
        <v>57</v>
      </c>
      <c r="AF632" s="51"/>
      <c r="AG632" s="51" t="s">
        <v>57</v>
      </c>
      <c r="AH632" s="51" t="s">
        <v>57</v>
      </c>
      <c r="AI632" s="51" t="s">
        <v>2385</v>
      </c>
      <c r="AJ632" s="51" t="s">
        <v>2385</v>
      </c>
      <c r="AK632" s="51" t="s">
        <v>2385</v>
      </c>
      <c r="AL632" s="51" t="s">
        <v>57</v>
      </c>
      <c r="AM632" s="151" t="s">
        <v>57</v>
      </c>
      <c r="AN632" s="151" t="s">
        <v>57</v>
      </c>
      <c r="AO632" s="152">
        <v>44931</v>
      </c>
      <c r="AP632" s="152">
        <v>44963</v>
      </c>
      <c r="AQ632" s="51">
        <v>32</v>
      </c>
      <c r="AR632" s="51" t="s">
        <v>57</v>
      </c>
      <c r="AS632" s="51" t="s">
        <v>57</v>
      </c>
      <c r="AT632" s="51" t="s">
        <v>57</v>
      </c>
      <c r="AU632" s="51"/>
    </row>
    <row r="633" spans="1:47">
      <c r="A633" s="131">
        <v>632</v>
      </c>
      <c r="B633" s="51" t="s">
        <v>2596</v>
      </c>
      <c r="C633" s="51" t="s">
        <v>1382</v>
      </c>
      <c r="D633" s="51">
        <v>2023</v>
      </c>
      <c r="E633" s="51" t="s">
        <v>954</v>
      </c>
      <c r="F633" s="19" t="s">
        <v>1569</v>
      </c>
      <c r="G633" s="51" t="s">
        <v>1570</v>
      </c>
      <c r="H633" s="19" t="s">
        <v>1571</v>
      </c>
      <c r="I633" s="51" t="s">
        <v>935</v>
      </c>
      <c r="J633" s="51">
        <v>4</v>
      </c>
      <c r="K633" s="51" t="s">
        <v>62</v>
      </c>
      <c r="L633" s="51" t="s">
        <v>62</v>
      </c>
      <c r="M633" s="51" t="s">
        <v>62</v>
      </c>
      <c r="N633" s="51" t="s">
        <v>62</v>
      </c>
      <c r="O633" s="51" t="s">
        <v>57</v>
      </c>
      <c r="P633" s="51" t="s">
        <v>57</v>
      </c>
      <c r="Q633" s="51" t="s">
        <v>57</v>
      </c>
      <c r="R633" s="51" t="s">
        <v>57</v>
      </c>
      <c r="S633" s="51" t="s">
        <v>56</v>
      </c>
      <c r="T633" s="51" t="s">
        <v>1572</v>
      </c>
      <c r="U633" s="51" t="s">
        <v>62</v>
      </c>
      <c r="V633" s="51" t="s">
        <v>57</v>
      </c>
      <c r="W633" s="51" t="s">
        <v>56</v>
      </c>
      <c r="X633" s="51" t="s">
        <v>1573</v>
      </c>
      <c r="Y633" s="51" t="s">
        <v>62</v>
      </c>
      <c r="Z633" s="51" t="s">
        <v>1574</v>
      </c>
      <c r="AA633" s="51" t="s">
        <v>56</v>
      </c>
      <c r="AB633" s="51" t="s">
        <v>56</v>
      </c>
      <c r="AC633" s="51" t="s">
        <v>56</v>
      </c>
      <c r="AD633" s="51" t="s">
        <v>984</v>
      </c>
      <c r="AE633" s="51" t="s">
        <v>57</v>
      </c>
      <c r="AF633" s="51"/>
      <c r="AG633" s="51" t="s">
        <v>56</v>
      </c>
      <c r="AH633" s="51">
        <v>1397</v>
      </c>
      <c r="AI633" s="51" t="s">
        <v>62</v>
      </c>
      <c r="AJ633" s="51" t="s">
        <v>2385</v>
      </c>
      <c r="AK633" s="51" t="s">
        <v>62</v>
      </c>
      <c r="AL633" s="51" t="s">
        <v>57</v>
      </c>
      <c r="AM633" s="153" t="s">
        <v>57</v>
      </c>
      <c r="AN633" s="153" t="s">
        <v>57</v>
      </c>
      <c r="AO633" s="154">
        <v>44560</v>
      </c>
      <c r="AP633" s="154">
        <v>44945</v>
      </c>
      <c r="AQ633" s="51">
        <v>385</v>
      </c>
      <c r="AR633" s="51" t="s">
        <v>57</v>
      </c>
      <c r="AS633" s="51">
        <v>641</v>
      </c>
      <c r="AT633" s="51">
        <v>756</v>
      </c>
      <c r="AU633" s="131" t="str">
        <f>IF(AB633="Yes", "No", "")</f>
        <v>No</v>
      </c>
    </row>
    <row r="634" spans="1:47">
      <c r="A634" s="131">
        <v>633</v>
      </c>
      <c r="B634" s="51" t="s">
        <v>2596</v>
      </c>
      <c r="C634" s="51" t="s">
        <v>1382</v>
      </c>
      <c r="D634" s="51">
        <v>2023</v>
      </c>
      <c r="E634" s="51" t="s">
        <v>954</v>
      </c>
      <c r="F634" s="19" t="s">
        <v>100</v>
      </c>
      <c r="G634" s="51" t="s">
        <v>1577</v>
      </c>
      <c r="H634" s="19" t="s">
        <v>1578</v>
      </c>
      <c r="I634" s="51" t="s">
        <v>935</v>
      </c>
      <c r="J634" s="51">
        <v>7</v>
      </c>
      <c r="K634" s="51" t="s">
        <v>62</v>
      </c>
      <c r="L634" s="51" t="s">
        <v>62</v>
      </c>
      <c r="M634" s="51" t="s">
        <v>62</v>
      </c>
      <c r="N634" s="51" t="s">
        <v>56</v>
      </c>
      <c r="O634" s="51">
        <v>1</v>
      </c>
      <c r="P634" s="51" t="s">
        <v>170</v>
      </c>
      <c r="Q634" s="51" t="s">
        <v>1579</v>
      </c>
      <c r="R634" s="51" t="s">
        <v>1580</v>
      </c>
      <c r="S634" s="51" t="s">
        <v>56</v>
      </c>
      <c r="T634" s="51" t="s">
        <v>1581</v>
      </c>
      <c r="U634" s="51" t="s">
        <v>62</v>
      </c>
      <c r="V634" s="51" t="s">
        <v>57</v>
      </c>
      <c r="W634" s="51" t="s">
        <v>56</v>
      </c>
      <c r="X634" s="51" t="s">
        <v>2405</v>
      </c>
      <c r="Y634" s="51" t="s">
        <v>62</v>
      </c>
      <c r="Z634" s="51" t="s">
        <v>1583</v>
      </c>
      <c r="AA634" s="51" t="s">
        <v>56</v>
      </c>
      <c r="AB634" s="51" t="s">
        <v>56</v>
      </c>
      <c r="AC634" s="51" t="s">
        <v>56</v>
      </c>
      <c r="AD634" s="51" t="s">
        <v>984</v>
      </c>
      <c r="AE634" s="51" t="s">
        <v>57</v>
      </c>
      <c r="AF634" s="51"/>
      <c r="AG634" s="51" t="s">
        <v>56</v>
      </c>
      <c r="AH634" s="51">
        <v>131127</v>
      </c>
      <c r="AI634" s="51" t="s">
        <v>62</v>
      </c>
      <c r="AJ634" s="51" t="s">
        <v>2385</v>
      </c>
      <c r="AK634" s="51" t="s">
        <v>62</v>
      </c>
      <c r="AL634" s="51" t="s">
        <v>57</v>
      </c>
      <c r="AM634" s="151" t="s">
        <v>57</v>
      </c>
      <c r="AN634" s="151" t="s">
        <v>2385</v>
      </c>
      <c r="AO634" s="152">
        <v>44608</v>
      </c>
      <c r="AP634" s="152">
        <v>44931</v>
      </c>
      <c r="AQ634" s="51">
        <v>323</v>
      </c>
      <c r="AR634" s="51" t="s">
        <v>57</v>
      </c>
      <c r="AS634" s="51">
        <v>98739</v>
      </c>
      <c r="AT634" s="51">
        <v>32388</v>
      </c>
      <c r="AU634" s="131" t="str">
        <f>IF(AB634="Yes", "No", "")</f>
        <v>No</v>
      </c>
    </row>
    <row r="635" spans="1:47">
      <c r="A635" s="131">
        <v>634</v>
      </c>
      <c r="B635" s="51" t="s">
        <v>2596</v>
      </c>
      <c r="C635" s="51" t="s">
        <v>1382</v>
      </c>
      <c r="D635" s="51">
        <v>2023</v>
      </c>
      <c r="E635" s="51" t="s">
        <v>954</v>
      </c>
      <c r="F635" s="19" t="s">
        <v>1585</v>
      </c>
      <c r="G635" s="51" t="s">
        <v>1586</v>
      </c>
      <c r="H635" s="19" t="s">
        <v>1587</v>
      </c>
      <c r="I635" s="51" t="s">
        <v>935</v>
      </c>
      <c r="J635" s="51">
        <v>15</v>
      </c>
      <c r="K635" s="51" t="s">
        <v>62</v>
      </c>
      <c r="L635" s="51" t="s">
        <v>62</v>
      </c>
      <c r="M635" s="51" t="s">
        <v>62</v>
      </c>
      <c r="N635" s="51" t="s">
        <v>56</v>
      </c>
      <c r="O635" s="51">
        <v>2</v>
      </c>
      <c r="P635" s="51" t="s">
        <v>170</v>
      </c>
      <c r="Q635" s="51" t="s">
        <v>1588</v>
      </c>
      <c r="R635" s="51" t="s">
        <v>1589</v>
      </c>
      <c r="S635" s="51" t="s">
        <v>56</v>
      </c>
      <c r="T635" s="51" t="s">
        <v>1590</v>
      </c>
      <c r="U635" s="51" t="s">
        <v>56</v>
      </c>
      <c r="V635" s="51" t="s">
        <v>1591</v>
      </c>
      <c r="W635" s="51" t="s">
        <v>56</v>
      </c>
      <c r="X635" s="51" t="s">
        <v>1592</v>
      </c>
      <c r="Y635" s="51" t="s">
        <v>62</v>
      </c>
      <c r="Z635" s="51" t="s">
        <v>1593</v>
      </c>
      <c r="AA635" s="51" t="s">
        <v>56</v>
      </c>
      <c r="AB635" s="51" t="s">
        <v>56</v>
      </c>
      <c r="AC635" s="51" t="s">
        <v>56</v>
      </c>
      <c r="AD635" s="51" t="s">
        <v>2373</v>
      </c>
      <c r="AE635" s="51" t="s">
        <v>2603</v>
      </c>
      <c r="AF635" s="51"/>
      <c r="AG635" s="51" t="s">
        <v>56</v>
      </c>
      <c r="AH635" s="51">
        <v>101</v>
      </c>
      <c r="AI635" s="51" t="s">
        <v>62</v>
      </c>
      <c r="AJ635" s="51" t="s">
        <v>2385</v>
      </c>
      <c r="AK635" s="51" t="s">
        <v>62</v>
      </c>
      <c r="AL635" s="51" t="s">
        <v>57</v>
      </c>
      <c r="AM635" s="153" t="s">
        <v>57</v>
      </c>
      <c r="AN635" s="153" t="s">
        <v>57</v>
      </c>
      <c r="AO635" s="154">
        <v>44306</v>
      </c>
      <c r="AP635" s="154">
        <v>44942</v>
      </c>
      <c r="AQ635" s="51">
        <v>636</v>
      </c>
      <c r="AR635" s="51" t="s">
        <v>57</v>
      </c>
      <c r="AS635" s="51">
        <v>19</v>
      </c>
      <c r="AT635" s="51">
        <v>60</v>
      </c>
      <c r="AU635" s="131" t="str">
        <f>IF(AB635="Yes", "No", "")</f>
        <v>No</v>
      </c>
    </row>
    <row r="636" spans="1:47">
      <c r="A636" s="131">
        <v>635</v>
      </c>
      <c r="B636" s="51" t="s">
        <v>2596</v>
      </c>
      <c r="C636" s="51" t="s">
        <v>1382</v>
      </c>
      <c r="D636" s="51">
        <v>2023</v>
      </c>
      <c r="E636" s="51" t="s">
        <v>954</v>
      </c>
      <c r="F636" s="19" t="s">
        <v>1596</v>
      </c>
      <c r="G636" s="51" t="s">
        <v>1597</v>
      </c>
      <c r="H636" s="19" t="s">
        <v>1598</v>
      </c>
      <c r="I636" s="51" t="s">
        <v>935</v>
      </c>
      <c r="J636" s="51">
        <v>15</v>
      </c>
      <c r="K636" s="51" t="s">
        <v>62</v>
      </c>
      <c r="L636" s="51" t="s">
        <v>62</v>
      </c>
      <c r="M636" s="51" t="s">
        <v>62</v>
      </c>
      <c r="N636" s="51" t="s">
        <v>56</v>
      </c>
      <c r="O636" s="51">
        <v>1</v>
      </c>
      <c r="P636" s="51" t="s">
        <v>170</v>
      </c>
      <c r="Q636" s="51" t="s">
        <v>1599</v>
      </c>
      <c r="R636" s="51" t="s">
        <v>1600</v>
      </c>
      <c r="S636" s="51" t="s">
        <v>56</v>
      </c>
      <c r="T636" s="51" t="s">
        <v>1601</v>
      </c>
      <c r="U636" s="51" t="s">
        <v>62</v>
      </c>
      <c r="V636" s="51" t="s">
        <v>57</v>
      </c>
      <c r="W636" s="51" t="s">
        <v>56</v>
      </c>
      <c r="X636" s="51" t="s">
        <v>2412</v>
      </c>
      <c r="Y636" s="51" t="s">
        <v>62</v>
      </c>
      <c r="Z636" s="51" t="s">
        <v>1603</v>
      </c>
      <c r="AA636" s="51" t="s">
        <v>62</v>
      </c>
      <c r="AB636" s="51" t="s">
        <v>56</v>
      </c>
      <c r="AC636" s="51" t="s">
        <v>56</v>
      </c>
      <c r="AD636" s="51" t="s">
        <v>962</v>
      </c>
      <c r="AE636" s="51" t="s">
        <v>2604</v>
      </c>
      <c r="AF636" s="51"/>
      <c r="AG636" s="51" t="s">
        <v>56</v>
      </c>
      <c r="AH636" s="51">
        <v>1549</v>
      </c>
      <c r="AI636" s="51" t="s">
        <v>62</v>
      </c>
      <c r="AJ636" s="51" t="s">
        <v>2385</v>
      </c>
      <c r="AK636" s="51" t="s">
        <v>62</v>
      </c>
      <c r="AL636" s="51" t="s">
        <v>57</v>
      </c>
      <c r="AM636" s="151" t="s">
        <v>57</v>
      </c>
      <c r="AN636" s="151" t="s">
        <v>57</v>
      </c>
      <c r="AO636" s="152">
        <v>44536</v>
      </c>
      <c r="AP636" s="152">
        <v>44933</v>
      </c>
      <c r="AQ636" s="51">
        <v>397</v>
      </c>
      <c r="AR636" s="51" t="s">
        <v>57</v>
      </c>
      <c r="AS636" s="51">
        <v>756</v>
      </c>
      <c r="AT636" s="51">
        <v>793</v>
      </c>
      <c r="AU636" s="131" t="str">
        <f>IF(AB636="Yes", "No", "")</f>
        <v>No</v>
      </c>
    </row>
    <row r="637" spans="1:47">
      <c r="A637" s="131">
        <v>636</v>
      </c>
      <c r="B637" s="51" t="s">
        <v>2596</v>
      </c>
      <c r="C637" s="51" t="s">
        <v>1382</v>
      </c>
      <c r="D637" s="51">
        <v>2023</v>
      </c>
      <c r="E637" s="51" t="s">
        <v>954</v>
      </c>
      <c r="F637" s="19" t="s">
        <v>1607</v>
      </c>
      <c r="G637" s="51" t="s">
        <v>1608</v>
      </c>
      <c r="H637" s="19" t="s">
        <v>1609</v>
      </c>
      <c r="I637" s="51" t="s">
        <v>929</v>
      </c>
      <c r="J637" s="51">
        <v>18</v>
      </c>
      <c r="K637" s="51" t="s">
        <v>56</v>
      </c>
      <c r="L637" s="51" t="s">
        <v>56</v>
      </c>
      <c r="M637" s="51" t="s">
        <v>2385</v>
      </c>
      <c r="N637" s="51" t="s">
        <v>2385</v>
      </c>
      <c r="O637" s="51" t="s">
        <v>57</v>
      </c>
      <c r="P637" s="51" t="s">
        <v>57</v>
      </c>
      <c r="Q637" s="51" t="s">
        <v>57</v>
      </c>
      <c r="R637" s="51" t="s">
        <v>57</v>
      </c>
      <c r="S637" s="51" t="s">
        <v>2385</v>
      </c>
      <c r="T637" s="51" t="s">
        <v>57</v>
      </c>
      <c r="U637" s="51" t="s">
        <v>62</v>
      </c>
      <c r="V637" s="51" t="s">
        <v>57</v>
      </c>
      <c r="W637" s="51" t="s">
        <v>56</v>
      </c>
      <c r="X637" s="51" t="s">
        <v>2414</v>
      </c>
      <c r="Y637" s="51" t="s">
        <v>62</v>
      </c>
      <c r="Z637" s="51" t="s">
        <v>1610</v>
      </c>
      <c r="AA637" s="51" t="s">
        <v>57</v>
      </c>
      <c r="AB637" s="51" t="s">
        <v>2385</v>
      </c>
      <c r="AC637" s="51" t="s">
        <v>57</v>
      </c>
      <c r="AD637" s="51" t="s">
        <v>2385</v>
      </c>
      <c r="AE637" s="51" t="s">
        <v>57</v>
      </c>
      <c r="AF637" s="51"/>
      <c r="AG637" s="51" t="s">
        <v>57</v>
      </c>
      <c r="AH637" s="51" t="s">
        <v>57</v>
      </c>
      <c r="AI637" s="51" t="s">
        <v>2385</v>
      </c>
      <c r="AJ637" s="51" t="s">
        <v>2385</v>
      </c>
      <c r="AK637" s="51" t="s">
        <v>2385</v>
      </c>
      <c r="AL637" s="51" t="s">
        <v>57</v>
      </c>
      <c r="AM637" s="153" t="s">
        <v>57</v>
      </c>
      <c r="AN637" s="153" t="s">
        <v>57</v>
      </c>
      <c r="AO637" s="154">
        <v>44706</v>
      </c>
      <c r="AP637" s="154">
        <v>44935</v>
      </c>
      <c r="AQ637" s="51">
        <v>229</v>
      </c>
      <c r="AR637" s="51" t="s">
        <v>57</v>
      </c>
      <c r="AS637" s="51" t="s">
        <v>57</v>
      </c>
      <c r="AT637" s="51" t="s">
        <v>57</v>
      </c>
      <c r="AU637" s="51"/>
    </row>
    <row r="638" spans="1:47">
      <c r="A638" s="131">
        <v>637</v>
      </c>
      <c r="B638" s="51" t="s">
        <v>2596</v>
      </c>
      <c r="C638" s="51" t="s">
        <v>1382</v>
      </c>
      <c r="D638" s="51">
        <v>2023</v>
      </c>
      <c r="E638" s="51" t="s">
        <v>954</v>
      </c>
      <c r="F638" s="19" t="s">
        <v>1613</v>
      </c>
      <c r="G638" s="51" t="s">
        <v>1614</v>
      </c>
      <c r="H638" s="19" t="s">
        <v>1615</v>
      </c>
      <c r="I638" s="51" t="s">
        <v>929</v>
      </c>
      <c r="J638" s="51">
        <v>18</v>
      </c>
      <c r="K638" s="51" t="s">
        <v>56</v>
      </c>
      <c r="L638" s="51" t="s">
        <v>56</v>
      </c>
      <c r="M638" s="51" t="s">
        <v>2385</v>
      </c>
      <c r="N638" s="51" t="s">
        <v>2385</v>
      </c>
      <c r="O638" s="51" t="s">
        <v>57</v>
      </c>
      <c r="P638" s="51" t="s">
        <v>57</v>
      </c>
      <c r="Q638" s="51" t="s">
        <v>57</v>
      </c>
      <c r="R638" s="51" t="s">
        <v>57</v>
      </c>
      <c r="S638" s="51" t="s">
        <v>2385</v>
      </c>
      <c r="T638" s="51" t="s">
        <v>57</v>
      </c>
      <c r="U638" s="51" t="s">
        <v>56</v>
      </c>
      <c r="V638" s="51" t="s">
        <v>2416</v>
      </c>
      <c r="W638" s="51" t="s">
        <v>56</v>
      </c>
      <c r="X638" s="51" t="s">
        <v>2417</v>
      </c>
      <c r="Y638" s="51" t="s">
        <v>62</v>
      </c>
      <c r="Z638" s="51" t="s">
        <v>1616</v>
      </c>
      <c r="AA638" s="51" t="s">
        <v>57</v>
      </c>
      <c r="AB638" s="51" t="s">
        <v>2385</v>
      </c>
      <c r="AC638" s="51" t="s">
        <v>57</v>
      </c>
      <c r="AD638" s="51" t="s">
        <v>2385</v>
      </c>
      <c r="AE638" s="51" t="s">
        <v>57</v>
      </c>
      <c r="AF638" s="51"/>
      <c r="AG638" s="51" t="s">
        <v>57</v>
      </c>
      <c r="AH638" s="51" t="s">
        <v>57</v>
      </c>
      <c r="AI638" s="51" t="s">
        <v>2385</v>
      </c>
      <c r="AJ638" s="51" t="s">
        <v>2385</v>
      </c>
      <c r="AK638" s="51" t="s">
        <v>2385</v>
      </c>
      <c r="AL638" s="51" t="s">
        <v>57</v>
      </c>
      <c r="AM638" s="151" t="str">
        <f>IF(OR($AK638="No",$AK638="NA"),"NA","à Remplir")</f>
        <v>NA</v>
      </c>
      <c r="AN638" s="151" t="str">
        <f>IF(OR($AK638="No",$AK638="NA"),"NA","à Remplir")</f>
        <v>NA</v>
      </c>
      <c r="AO638" s="152">
        <v>44396</v>
      </c>
      <c r="AP638" s="152">
        <v>44922</v>
      </c>
      <c r="AQ638" s="51">
        <v>526</v>
      </c>
      <c r="AR638" s="51" t="s">
        <v>57</v>
      </c>
      <c r="AS638" s="51" t="s">
        <v>57</v>
      </c>
      <c r="AT638" s="51" t="s">
        <v>57</v>
      </c>
      <c r="AU638" s="51"/>
    </row>
    <row r="639" spans="1:47">
      <c r="A639" s="131">
        <v>638</v>
      </c>
      <c r="B639" s="51" t="s">
        <v>2596</v>
      </c>
      <c r="C639" s="51" t="s">
        <v>1382</v>
      </c>
      <c r="D639" s="51">
        <v>2023</v>
      </c>
      <c r="E639" s="51" t="s">
        <v>954</v>
      </c>
      <c r="F639" s="19" t="s">
        <v>1619</v>
      </c>
      <c r="G639" s="51" t="s">
        <v>1620</v>
      </c>
      <c r="H639" s="19" t="s">
        <v>1621</v>
      </c>
      <c r="I639" s="51" t="s">
        <v>935</v>
      </c>
      <c r="J639" s="51">
        <v>18</v>
      </c>
      <c r="K639" s="51" t="s">
        <v>62</v>
      </c>
      <c r="L639" s="51" t="s">
        <v>62</v>
      </c>
      <c r="M639" s="51" t="s">
        <v>62</v>
      </c>
      <c r="N639" s="51" t="s">
        <v>56</v>
      </c>
      <c r="O639" s="51">
        <v>1</v>
      </c>
      <c r="P639" s="51" t="s">
        <v>170</v>
      </c>
      <c r="Q639" s="51" t="s">
        <v>1622</v>
      </c>
      <c r="R639" s="51" t="s">
        <v>1623</v>
      </c>
      <c r="S639" s="51" t="s">
        <v>56</v>
      </c>
      <c r="T639" s="51" t="s">
        <v>1624</v>
      </c>
      <c r="U639" s="51" t="s">
        <v>56</v>
      </c>
      <c r="V639" s="51" t="s">
        <v>1625</v>
      </c>
      <c r="W639" s="51" t="s">
        <v>56</v>
      </c>
      <c r="X639" s="51" t="s">
        <v>2419</v>
      </c>
      <c r="Y639" s="51" t="s">
        <v>56</v>
      </c>
      <c r="Z639" s="51" t="s">
        <v>1627</v>
      </c>
      <c r="AA639" s="51" t="s">
        <v>62</v>
      </c>
      <c r="AB639" s="51" t="s">
        <v>56</v>
      </c>
      <c r="AC639" s="51" t="s">
        <v>56</v>
      </c>
      <c r="AD639" s="51" t="s">
        <v>984</v>
      </c>
      <c r="AE639" s="51" t="s">
        <v>57</v>
      </c>
      <c r="AF639" s="51"/>
      <c r="AG639" s="51" t="s">
        <v>56</v>
      </c>
      <c r="AH639" s="51">
        <v>66</v>
      </c>
      <c r="AI639" s="51" t="s">
        <v>62</v>
      </c>
      <c r="AJ639" s="51" t="s">
        <v>2385</v>
      </c>
      <c r="AK639" s="51" t="s">
        <v>62</v>
      </c>
      <c r="AL639" s="51" t="s">
        <v>57</v>
      </c>
      <c r="AM639" s="153" t="s">
        <v>57</v>
      </c>
      <c r="AN639" s="181" t="s">
        <v>57</v>
      </c>
      <c r="AO639" s="154">
        <v>44763</v>
      </c>
      <c r="AP639" s="154">
        <v>44928</v>
      </c>
      <c r="AQ639" s="51">
        <v>165</v>
      </c>
      <c r="AR639" s="51" t="s">
        <v>57</v>
      </c>
      <c r="AS639" s="51">
        <v>37</v>
      </c>
      <c r="AT639" s="51">
        <v>29</v>
      </c>
      <c r="AU639" s="131" t="str">
        <f>IF(AB639="Yes", "No", "")</f>
        <v>No</v>
      </c>
    </row>
    <row r="640" spans="1:47">
      <c r="A640" s="131">
        <v>639</v>
      </c>
      <c r="B640" s="51" t="s">
        <v>2596</v>
      </c>
      <c r="C640" s="51" t="s">
        <v>1382</v>
      </c>
      <c r="D640" s="51">
        <v>2023</v>
      </c>
      <c r="E640" s="51" t="s">
        <v>954</v>
      </c>
      <c r="F640" s="19" t="s">
        <v>1629</v>
      </c>
      <c r="G640" s="51" t="s">
        <v>1630</v>
      </c>
      <c r="H640" s="19" t="s">
        <v>1631</v>
      </c>
      <c r="I640" s="51" t="s">
        <v>935</v>
      </c>
      <c r="J640" s="51">
        <v>13</v>
      </c>
      <c r="K640" s="51" t="s">
        <v>62</v>
      </c>
      <c r="L640" s="51" t="s">
        <v>62</v>
      </c>
      <c r="M640" s="51" t="s">
        <v>62</v>
      </c>
      <c r="N640" s="51" t="s">
        <v>56</v>
      </c>
      <c r="O640" s="51">
        <v>3</v>
      </c>
      <c r="P640" s="51" t="s">
        <v>170</v>
      </c>
      <c r="Q640" s="51" t="s">
        <v>1632</v>
      </c>
      <c r="R640" s="51" t="s">
        <v>1633</v>
      </c>
      <c r="S640" s="51" t="s">
        <v>56</v>
      </c>
      <c r="T640" s="51" t="s">
        <v>1634</v>
      </c>
      <c r="U640" s="51" t="s">
        <v>62</v>
      </c>
      <c r="V640" s="51" t="s">
        <v>57</v>
      </c>
      <c r="W640" s="51" t="s">
        <v>56</v>
      </c>
      <c r="X640" s="51" t="s">
        <v>1635</v>
      </c>
      <c r="Y640" s="51" t="s">
        <v>62</v>
      </c>
      <c r="Z640" s="51" t="s">
        <v>1636</v>
      </c>
      <c r="AA640" s="51" t="s">
        <v>56</v>
      </c>
      <c r="AB640" s="51" t="s">
        <v>56</v>
      </c>
      <c r="AC640" s="51" t="s">
        <v>56</v>
      </c>
      <c r="AD640" s="51" t="s">
        <v>2373</v>
      </c>
      <c r="AE640" s="51" t="s">
        <v>1540</v>
      </c>
      <c r="AF640" s="51"/>
      <c r="AG640" s="51" t="s">
        <v>56</v>
      </c>
      <c r="AH640" s="51">
        <v>136</v>
      </c>
      <c r="AI640" s="51" t="s">
        <v>56</v>
      </c>
      <c r="AJ640" s="51" t="s">
        <v>174</v>
      </c>
      <c r="AK640" s="51" t="s">
        <v>62</v>
      </c>
      <c r="AL640" s="51" t="s">
        <v>57</v>
      </c>
      <c r="AM640" s="151" t="s">
        <v>57</v>
      </c>
      <c r="AN640" s="151" t="s">
        <v>57</v>
      </c>
      <c r="AO640" s="152">
        <v>44620</v>
      </c>
      <c r="AP640" s="152">
        <v>44956</v>
      </c>
      <c r="AQ640" s="51">
        <v>336</v>
      </c>
      <c r="AR640" s="51" t="s">
        <v>57</v>
      </c>
      <c r="AS640" s="51">
        <v>74</v>
      </c>
      <c r="AT640" s="51">
        <v>62</v>
      </c>
      <c r="AU640" s="131" t="str">
        <f>IF(AB640="Yes", "No", "")</f>
        <v>No</v>
      </c>
    </row>
    <row r="641" spans="1:47">
      <c r="A641" s="131">
        <v>640</v>
      </c>
      <c r="B641" s="51" t="s">
        <v>2596</v>
      </c>
      <c r="C641" s="51" t="s">
        <v>1382</v>
      </c>
      <c r="D641" s="51">
        <v>2023</v>
      </c>
      <c r="E641" s="51" t="s">
        <v>51</v>
      </c>
      <c r="F641" s="19" t="s">
        <v>657</v>
      </c>
      <c r="G641" s="51" t="s">
        <v>1640</v>
      </c>
      <c r="H641" s="19" t="s">
        <v>1641</v>
      </c>
      <c r="I641" s="51" t="s">
        <v>4421</v>
      </c>
      <c r="J641" s="51">
        <v>25</v>
      </c>
      <c r="K641" s="51" t="s">
        <v>2385</v>
      </c>
      <c r="L641" s="51" t="s">
        <v>2385</v>
      </c>
      <c r="M641" s="51" t="s">
        <v>2385</v>
      </c>
      <c r="N641" s="51" t="s">
        <v>2385</v>
      </c>
      <c r="O641" s="51" t="s">
        <v>57</v>
      </c>
      <c r="P641" s="51" t="s">
        <v>57</v>
      </c>
      <c r="Q641" s="51" t="s">
        <v>57</v>
      </c>
      <c r="R641" s="51" t="s">
        <v>57</v>
      </c>
      <c r="S641" s="51" t="s">
        <v>2385</v>
      </c>
      <c r="T641" s="51" t="s">
        <v>57</v>
      </c>
      <c r="U641" s="51" t="s">
        <v>2385</v>
      </c>
      <c r="V641" s="51" t="s">
        <v>57</v>
      </c>
      <c r="W641" s="51" t="s">
        <v>2385</v>
      </c>
      <c r="X641" s="51" t="s">
        <v>57</v>
      </c>
      <c r="Y641" s="51" t="s">
        <v>2385</v>
      </c>
      <c r="Z641" s="51" t="s">
        <v>1642</v>
      </c>
      <c r="AA641" s="51" t="s">
        <v>57</v>
      </c>
      <c r="AB641" s="51" t="s">
        <v>2385</v>
      </c>
      <c r="AC641" s="51" t="s">
        <v>57</v>
      </c>
      <c r="AD641" s="51" t="s">
        <v>2385</v>
      </c>
      <c r="AE641" s="51" t="s">
        <v>57</v>
      </c>
      <c r="AF641" s="51"/>
      <c r="AG641" s="51" t="s">
        <v>57</v>
      </c>
      <c r="AH641" s="51" t="s">
        <v>57</v>
      </c>
      <c r="AI641" s="51" t="s">
        <v>2385</v>
      </c>
      <c r="AJ641" s="51" t="s">
        <v>2385</v>
      </c>
      <c r="AK641" s="51" t="s">
        <v>2385</v>
      </c>
      <c r="AL641" s="51" t="s">
        <v>57</v>
      </c>
      <c r="AM641" s="153" t="s">
        <v>57</v>
      </c>
      <c r="AN641" s="153" t="s">
        <v>57</v>
      </c>
      <c r="AO641" s="154" t="s">
        <v>1643</v>
      </c>
      <c r="AP641" s="154" t="s">
        <v>1644</v>
      </c>
      <c r="AQ641" s="51">
        <v>125</v>
      </c>
      <c r="AR641" s="51" t="s">
        <v>57</v>
      </c>
      <c r="AS641" s="51" t="s">
        <v>57</v>
      </c>
      <c r="AT641" s="51" t="s">
        <v>57</v>
      </c>
      <c r="AU641" s="51"/>
    </row>
    <row r="642" spans="1:47">
      <c r="A642" s="131">
        <v>641</v>
      </c>
      <c r="B642" s="51" t="s">
        <v>2596</v>
      </c>
      <c r="C642" s="51" t="s">
        <v>1382</v>
      </c>
      <c r="D642" s="51">
        <v>2023</v>
      </c>
      <c r="E642" s="51" t="s">
        <v>51</v>
      </c>
      <c r="F642" s="19" t="s">
        <v>57</v>
      </c>
      <c r="G642" s="51" t="s">
        <v>1645</v>
      </c>
      <c r="H642" s="19" t="s">
        <v>1646</v>
      </c>
      <c r="I642" s="51" t="s">
        <v>2597</v>
      </c>
      <c r="J642" s="51">
        <v>25</v>
      </c>
      <c r="K642" s="51" t="s">
        <v>2385</v>
      </c>
      <c r="L642" s="51" t="s">
        <v>2385</v>
      </c>
      <c r="M642" s="51" t="s">
        <v>2385</v>
      </c>
      <c r="N642" s="51" t="s">
        <v>2385</v>
      </c>
      <c r="O642" s="51" t="s">
        <v>57</v>
      </c>
      <c r="P642" s="51" t="s">
        <v>57</v>
      </c>
      <c r="Q642" s="51" t="s">
        <v>57</v>
      </c>
      <c r="R642" s="51" t="s">
        <v>57</v>
      </c>
      <c r="S642" s="51" t="s">
        <v>2385</v>
      </c>
      <c r="T642" s="51" t="s">
        <v>57</v>
      </c>
      <c r="U642" s="51" t="s">
        <v>2385</v>
      </c>
      <c r="V642" s="51" t="s">
        <v>57</v>
      </c>
      <c r="W642" s="51" t="s">
        <v>2385</v>
      </c>
      <c r="X642" s="51" t="s">
        <v>57</v>
      </c>
      <c r="Y642" s="51" t="s">
        <v>2385</v>
      </c>
      <c r="Z642" s="51" t="s">
        <v>57</v>
      </c>
      <c r="AA642" s="51" t="s">
        <v>57</v>
      </c>
      <c r="AB642" s="51" t="s">
        <v>2385</v>
      </c>
      <c r="AC642" s="51" t="s">
        <v>57</v>
      </c>
      <c r="AD642" s="51" t="s">
        <v>2385</v>
      </c>
      <c r="AE642" s="51" t="s">
        <v>57</v>
      </c>
      <c r="AF642" s="51"/>
      <c r="AG642" s="51" t="s">
        <v>57</v>
      </c>
      <c r="AH642" s="51" t="s">
        <v>57</v>
      </c>
      <c r="AI642" s="51" t="s">
        <v>2385</v>
      </c>
      <c r="AJ642" s="51" t="s">
        <v>2385</v>
      </c>
      <c r="AK642" s="51" t="s">
        <v>2385</v>
      </c>
      <c r="AL642" s="51" t="s">
        <v>57</v>
      </c>
      <c r="AM642" s="151" t="s">
        <v>57</v>
      </c>
      <c r="AN642" s="151" t="s">
        <v>57</v>
      </c>
      <c r="AO642" s="152" t="s">
        <v>57</v>
      </c>
      <c r="AP642" s="152" t="s">
        <v>1647</v>
      </c>
      <c r="AQ642" s="51" t="s">
        <v>57</v>
      </c>
      <c r="AR642" s="51" t="s">
        <v>57</v>
      </c>
      <c r="AS642" s="51" t="s">
        <v>57</v>
      </c>
      <c r="AT642" s="51" t="s">
        <v>57</v>
      </c>
      <c r="AU642" s="51"/>
    </row>
    <row r="643" spans="1:47">
      <c r="A643" s="131">
        <v>642</v>
      </c>
      <c r="B643" s="51" t="s">
        <v>2596</v>
      </c>
      <c r="C643" s="51" t="s">
        <v>1382</v>
      </c>
      <c r="D643" s="51">
        <v>2023</v>
      </c>
      <c r="E643" s="51" t="s">
        <v>2426</v>
      </c>
      <c r="F643" s="19" t="s">
        <v>1648</v>
      </c>
      <c r="G643" s="51" t="s">
        <v>1649</v>
      </c>
      <c r="H643" s="19" t="s">
        <v>1650</v>
      </c>
      <c r="I643" s="51" t="s">
        <v>935</v>
      </c>
      <c r="J643" s="51">
        <v>3</v>
      </c>
      <c r="K643" s="51" t="s">
        <v>62</v>
      </c>
      <c r="L643" s="51" t="s">
        <v>62</v>
      </c>
      <c r="M643" s="51" t="s">
        <v>62</v>
      </c>
      <c r="N643" s="51" t="s">
        <v>62</v>
      </c>
      <c r="O643" s="51" t="s">
        <v>57</v>
      </c>
      <c r="P643" s="51" t="s">
        <v>57</v>
      </c>
      <c r="Q643" s="51" t="s">
        <v>57</v>
      </c>
      <c r="R643" s="51" t="s">
        <v>57</v>
      </c>
      <c r="S643" s="51" t="s">
        <v>56</v>
      </c>
      <c r="T643" s="51" t="s">
        <v>1651</v>
      </c>
      <c r="U643" s="51" t="s">
        <v>56</v>
      </c>
      <c r="V643" s="51" t="s">
        <v>2428</v>
      </c>
      <c r="W643" s="51" t="s">
        <v>56</v>
      </c>
      <c r="X643" s="51" t="s">
        <v>1653</v>
      </c>
      <c r="Y643" s="51" t="s">
        <v>62</v>
      </c>
      <c r="Z643" s="51" t="s">
        <v>1654</v>
      </c>
      <c r="AA643" s="51" t="s">
        <v>56</v>
      </c>
      <c r="AB643" s="51" t="s">
        <v>56</v>
      </c>
      <c r="AC643" s="51" t="s">
        <v>56</v>
      </c>
      <c r="AD643" s="51" t="s">
        <v>2373</v>
      </c>
      <c r="AE643" s="51" t="s">
        <v>1933</v>
      </c>
      <c r="AF643" s="51"/>
      <c r="AG643" s="51" t="s">
        <v>56</v>
      </c>
      <c r="AH643" s="51">
        <v>48</v>
      </c>
      <c r="AI643" s="51" t="s">
        <v>56</v>
      </c>
      <c r="AJ643" s="51" t="s">
        <v>4436</v>
      </c>
      <c r="AK643" s="51" t="s">
        <v>62</v>
      </c>
      <c r="AL643" s="51" t="s">
        <v>57</v>
      </c>
      <c r="AM643" s="153" t="s">
        <v>57</v>
      </c>
      <c r="AN643" s="153" t="s">
        <v>57</v>
      </c>
      <c r="AO643" s="154">
        <v>44678</v>
      </c>
      <c r="AP643" s="154">
        <v>44958</v>
      </c>
      <c r="AQ643" s="51">
        <v>280</v>
      </c>
      <c r="AR643" s="51" t="s">
        <v>57</v>
      </c>
      <c r="AS643" s="51">
        <v>15</v>
      </c>
      <c r="AT643" s="51">
        <v>9</v>
      </c>
      <c r="AU643" s="131" t="str">
        <f>IF(AB643="Yes", "No", "")</f>
        <v>No</v>
      </c>
    </row>
    <row r="644" spans="1:47">
      <c r="A644" s="131">
        <v>643</v>
      </c>
      <c r="B644" s="51" t="s">
        <v>2596</v>
      </c>
      <c r="C644" s="51" t="s">
        <v>1382</v>
      </c>
      <c r="D644" s="51">
        <v>2023</v>
      </c>
      <c r="E644" s="51" t="s">
        <v>2426</v>
      </c>
      <c r="F644" s="19" t="s">
        <v>1658</v>
      </c>
      <c r="G644" s="51" t="s">
        <v>1659</v>
      </c>
      <c r="H644" s="19" t="s">
        <v>1660</v>
      </c>
      <c r="I644" s="51" t="s">
        <v>1181</v>
      </c>
      <c r="J644" s="51">
        <v>4</v>
      </c>
      <c r="K644" s="51" t="s">
        <v>62</v>
      </c>
      <c r="L644" s="51" t="s">
        <v>62</v>
      </c>
      <c r="M644" s="51" t="s">
        <v>62</v>
      </c>
      <c r="N644" s="51" t="s">
        <v>62</v>
      </c>
      <c r="O644" s="51" t="s">
        <v>57</v>
      </c>
      <c r="P644" s="51" t="s">
        <v>57</v>
      </c>
      <c r="Q644" s="51" t="s">
        <v>57</v>
      </c>
      <c r="R644" s="51" t="s">
        <v>57</v>
      </c>
      <c r="S644" s="51" t="s">
        <v>2385</v>
      </c>
      <c r="T644" s="51" t="s">
        <v>57</v>
      </c>
      <c r="U644" s="51" t="s">
        <v>62</v>
      </c>
      <c r="V644" s="51" t="s">
        <v>57</v>
      </c>
      <c r="W644" s="51" t="s">
        <v>56</v>
      </c>
      <c r="X644" s="51" t="s">
        <v>1666</v>
      </c>
      <c r="Y644" s="51" t="s">
        <v>56</v>
      </c>
      <c r="Z644" s="51" t="s">
        <v>1661</v>
      </c>
      <c r="AA644" s="51" t="s">
        <v>62</v>
      </c>
      <c r="AB644" s="51" t="s">
        <v>62</v>
      </c>
      <c r="AC644" s="51" t="s">
        <v>57</v>
      </c>
      <c r="AD644" s="51" t="s">
        <v>2385</v>
      </c>
      <c r="AE644" s="51" t="s">
        <v>57</v>
      </c>
      <c r="AF644" s="51"/>
      <c r="AG644" s="51" t="s">
        <v>56</v>
      </c>
      <c r="AH644" s="51">
        <v>1</v>
      </c>
      <c r="AI644" s="51" t="s">
        <v>62</v>
      </c>
      <c r="AJ644" s="51" t="s">
        <v>2385</v>
      </c>
      <c r="AK644" s="51" t="s">
        <v>62</v>
      </c>
      <c r="AL644" s="51" t="s">
        <v>57</v>
      </c>
      <c r="AM644" s="153" t="s">
        <v>57</v>
      </c>
      <c r="AN644" s="153" t="s">
        <v>57</v>
      </c>
      <c r="AO644" s="154">
        <v>44711</v>
      </c>
      <c r="AP644" s="154">
        <v>44974</v>
      </c>
      <c r="AQ644" s="51">
        <v>263</v>
      </c>
      <c r="AR644" s="51" t="s">
        <v>57</v>
      </c>
      <c r="AS644" s="51">
        <v>1</v>
      </c>
      <c r="AT644" s="51">
        <v>0</v>
      </c>
      <c r="AU644" s="51"/>
    </row>
    <row r="645" spans="1:47">
      <c r="A645" s="131">
        <v>644</v>
      </c>
      <c r="B645" s="51" t="s">
        <v>2596</v>
      </c>
      <c r="C645" s="51" t="s">
        <v>1382</v>
      </c>
      <c r="D645" s="51">
        <v>2023</v>
      </c>
      <c r="E645" s="51" t="s">
        <v>2426</v>
      </c>
      <c r="F645" s="19" t="s">
        <v>1663</v>
      </c>
      <c r="G645" s="51" t="s">
        <v>1664</v>
      </c>
      <c r="H645" s="19" t="s">
        <v>1665</v>
      </c>
      <c r="I645" s="51" t="s">
        <v>935</v>
      </c>
      <c r="J645" s="51">
        <v>6</v>
      </c>
      <c r="K645" s="51" t="s">
        <v>62</v>
      </c>
      <c r="L645" s="51" t="s">
        <v>62</v>
      </c>
      <c r="M645" s="51" t="s">
        <v>62</v>
      </c>
      <c r="N645" s="51" t="s">
        <v>62</v>
      </c>
      <c r="O645" s="51" t="s">
        <v>57</v>
      </c>
      <c r="P645" s="51" t="s">
        <v>57</v>
      </c>
      <c r="Q645" s="51" t="s">
        <v>57</v>
      </c>
      <c r="R645" s="51" t="s">
        <v>57</v>
      </c>
      <c r="S645" s="51" t="s">
        <v>62</v>
      </c>
      <c r="T645" s="51" t="s">
        <v>57</v>
      </c>
      <c r="U645" s="51" t="s">
        <v>62</v>
      </c>
      <c r="V645" s="51" t="s">
        <v>57</v>
      </c>
      <c r="W645" s="51" t="s">
        <v>56</v>
      </c>
      <c r="X645" s="51" t="s">
        <v>1666</v>
      </c>
      <c r="Y645" s="51" t="s">
        <v>56</v>
      </c>
      <c r="Z645" s="51" t="s">
        <v>1667</v>
      </c>
      <c r="AA645" s="51" t="s">
        <v>62</v>
      </c>
      <c r="AB645" s="51" t="s">
        <v>62</v>
      </c>
      <c r="AC645" s="51" t="s">
        <v>57</v>
      </c>
      <c r="AD645" s="51" t="s">
        <v>2385</v>
      </c>
      <c r="AE645" s="51" t="s">
        <v>57</v>
      </c>
      <c r="AF645" s="51"/>
      <c r="AG645" s="51" t="s">
        <v>56</v>
      </c>
      <c r="AH645" s="51">
        <v>75</v>
      </c>
      <c r="AI645" s="51" t="s">
        <v>62</v>
      </c>
      <c r="AJ645" s="51" t="s">
        <v>2385</v>
      </c>
      <c r="AK645" s="51" t="s">
        <v>62</v>
      </c>
      <c r="AL645" s="51" t="s">
        <v>57</v>
      </c>
      <c r="AM645" s="153" t="s">
        <v>57</v>
      </c>
      <c r="AN645" s="153" t="s">
        <v>57</v>
      </c>
      <c r="AO645" s="154">
        <v>44658</v>
      </c>
      <c r="AP645" s="154">
        <v>44977</v>
      </c>
      <c r="AQ645" s="51">
        <v>319</v>
      </c>
      <c r="AR645" s="51" t="s">
        <v>57</v>
      </c>
      <c r="AS645" s="51" t="s">
        <v>62</v>
      </c>
      <c r="AT645" s="51" t="s">
        <v>62</v>
      </c>
      <c r="AU645" s="131" t="s">
        <v>62</v>
      </c>
    </row>
    <row r="646" spans="1:47">
      <c r="A646" s="131">
        <v>645</v>
      </c>
      <c r="B646" s="51" t="s">
        <v>2596</v>
      </c>
      <c r="C646" s="51" t="s">
        <v>1382</v>
      </c>
      <c r="D646" s="51">
        <v>2023</v>
      </c>
      <c r="E646" s="51" t="s">
        <v>2426</v>
      </c>
      <c r="F646" s="19" t="s">
        <v>1670</v>
      </c>
      <c r="G646" s="51" t="s">
        <v>1671</v>
      </c>
      <c r="H646" s="19" t="s">
        <v>1672</v>
      </c>
      <c r="I646" s="51" t="s">
        <v>935</v>
      </c>
      <c r="J646" s="51">
        <v>22</v>
      </c>
      <c r="K646" s="51" t="s">
        <v>62</v>
      </c>
      <c r="L646" s="51" t="s">
        <v>62</v>
      </c>
      <c r="M646" s="51" t="s">
        <v>62</v>
      </c>
      <c r="N646" s="51" t="s">
        <v>62</v>
      </c>
      <c r="O646" s="51" t="s">
        <v>57</v>
      </c>
      <c r="P646" s="51" t="s">
        <v>57</v>
      </c>
      <c r="Q646" s="51" t="s">
        <v>57</v>
      </c>
      <c r="R646" s="51" t="s">
        <v>57</v>
      </c>
      <c r="S646" s="51" t="s">
        <v>62</v>
      </c>
      <c r="T646" s="51" t="s">
        <v>57</v>
      </c>
      <c r="U646" s="51" t="s">
        <v>62</v>
      </c>
      <c r="V646" s="51" t="s">
        <v>57</v>
      </c>
      <c r="W646" s="51" t="s">
        <v>56</v>
      </c>
      <c r="X646" s="51" t="s">
        <v>1673</v>
      </c>
      <c r="Y646" s="51" t="s">
        <v>62</v>
      </c>
      <c r="Z646" s="51" t="s">
        <v>1674</v>
      </c>
      <c r="AA646" s="51" t="s">
        <v>62</v>
      </c>
      <c r="AB646" s="51" t="s">
        <v>62</v>
      </c>
      <c r="AC646" s="51" t="s">
        <v>57</v>
      </c>
      <c r="AD646" s="51" t="s">
        <v>2385</v>
      </c>
      <c r="AE646" s="51" t="s">
        <v>57</v>
      </c>
      <c r="AF646" s="51"/>
      <c r="AG646" s="51" t="s">
        <v>56</v>
      </c>
      <c r="AH646" s="51">
        <v>410</v>
      </c>
      <c r="AI646" s="51" t="s">
        <v>62</v>
      </c>
      <c r="AJ646" s="51" t="s">
        <v>2385</v>
      </c>
      <c r="AK646" s="51" t="s">
        <v>62</v>
      </c>
      <c r="AL646" s="51" t="s">
        <v>57</v>
      </c>
      <c r="AM646" s="151" t="s">
        <v>57</v>
      </c>
      <c r="AN646" s="151" t="s">
        <v>57</v>
      </c>
      <c r="AO646" s="152">
        <v>44750</v>
      </c>
      <c r="AP646" s="152">
        <v>44961</v>
      </c>
      <c r="AQ646" s="51">
        <v>211</v>
      </c>
      <c r="AR646" s="51" t="s">
        <v>57</v>
      </c>
      <c r="AS646" s="51">
        <v>224</v>
      </c>
      <c r="AT646" s="51">
        <v>73</v>
      </c>
      <c r="AU646" s="131" t="s">
        <v>62</v>
      </c>
    </row>
    <row r="647" spans="1:47">
      <c r="A647" s="131">
        <v>646</v>
      </c>
      <c r="B647" s="51" t="s">
        <v>2596</v>
      </c>
      <c r="C647" s="51" t="s">
        <v>1382</v>
      </c>
      <c r="D647" s="51">
        <v>2023</v>
      </c>
      <c r="E647" s="51" t="s">
        <v>2426</v>
      </c>
      <c r="F647" s="19" t="s">
        <v>1677</v>
      </c>
      <c r="G647" s="51" t="s">
        <v>1678</v>
      </c>
      <c r="H647" s="19" t="s">
        <v>1679</v>
      </c>
      <c r="I647" s="51" t="s">
        <v>929</v>
      </c>
      <c r="J647" s="51">
        <v>15</v>
      </c>
      <c r="K647" s="51" t="s">
        <v>56</v>
      </c>
      <c r="L647" s="51" t="s">
        <v>62</v>
      </c>
      <c r="M647" s="51" t="s">
        <v>2385</v>
      </c>
      <c r="N647" s="51" t="s">
        <v>2385</v>
      </c>
      <c r="O647" s="51" t="s">
        <v>57</v>
      </c>
      <c r="P647" s="51" t="s">
        <v>57</v>
      </c>
      <c r="Q647" s="51" t="s">
        <v>57</v>
      </c>
      <c r="R647" s="51" t="s">
        <v>57</v>
      </c>
      <c r="S647" s="51" t="s">
        <v>2385</v>
      </c>
      <c r="T647" s="51" t="s">
        <v>57</v>
      </c>
      <c r="U647" s="51" t="s">
        <v>62</v>
      </c>
      <c r="V647" s="51" t="s">
        <v>57</v>
      </c>
      <c r="W647" s="51" t="s">
        <v>56</v>
      </c>
      <c r="X647" s="51" t="s">
        <v>2433</v>
      </c>
      <c r="Y647" s="51" t="s">
        <v>62</v>
      </c>
      <c r="Z647" s="51" t="s">
        <v>1680</v>
      </c>
      <c r="AA647" s="51" t="s">
        <v>57</v>
      </c>
      <c r="AB647" s="51" t="s">
        <v>2385</v>
      </c>
      <c r="AC647" s="51" t="s">
        <v>57</v>
      </c>
      <c r="AD647" s="51" t="s">
        <v>2385</v>
      </c>
      <c r="AE647" s="51" t="s">
        <v>57</v>
      </c>
      <c r="AF647" s="51"/>
      <c r="AG647" s="51" t="s">
        <v>57</v>
      </c>
      <c r="AH647" s="51" t="s">
        <v>57</v>
      </c>
      <c r="AI647" s="51" t="s">
        <v>2385</v>
      </c>
      <c r="AJ647" s="51" t="s">
        <v>2385</v>
      </c>
      <c r="AK647" s="51" t="s">
        <v>2385</v>
      </c>
      <c r="AL647" s="51" t="s">
        <v>57</v>
      </c>
      <c r="AM647" s="153" t="s">
        <v>57</v>
      </c>
      <c r="AN647" s="153" t="s">
        <v>57</v>
      </c>
      <c r="AO647" s="154">
        <v>44652</v>
      </c>
      <c r="AP647" s="154">
        <v>44939</v>
      </c>
      <c r="AQ647" s="51">
        <v>287</v>
      </c>
      <c r="AR647" s="51" t="s">
        <v>57</v>
      </c>
      <c r="AS647" s="51" t="s">
        <v>57</v>
      </c>
      <c r="AT647" s="51" t="s">
        <v>57</v>
      </c>
      <c r="AU647" s="51"/>
    </row>
    <row r="648" spans="1:47">
      <c r="A648" s="131">
        <v>647</v>
      </c>
      <c r="B648" s="51" t="s">
        <v>2596</v>
      </c>
      <c r="C648" s="51" t="s">
        <v>1382</v>
      </c>
      <c r="D648" s="51">
        <v>2023</v>
      </c>
      <c r="E648" s="51" t="s">
        <v>2426</v>
      </c>
      <c r="F648" s="19" t="s">
        <v>1683</v>
      </c>
      <c r="G648" s="51" t="s">
        <v>1684</v>
      </c>
      <c r="H648" s="19" t="s">
        <v>1685</v>
      </c>
      <c r="I648" s="51" t="s">
        <v>935</v>
      </c>
      <c r="J648" s="51">
        <v>15</v>
      </c>
      <c r="K648" s="51" t="s">
        <v>62</v>
      </c>
      <c r="L648" s="51" t="s">
        <v>62</v>
      </c>
      <c r="M648" s="51" t="s">
        <v>62</v>
      </c>
      <c r="N648" s="51" t="s">
        <v>56</v>
      </c>
      <c r="O648" s="51">
        <v>1</v>
      </c>
      <c r="P648" s="51" t="s">
        <v>438</v>
      </c>
      <c r="Q648" s="51" t="s">
        <v>1686</v>
      </c>
      <c r="R648" s="51" t="s">
        <v>1687</v>
      </c>
      <c r="S648" s="51" t="s">
        <v>56</v>
      </c>
      <c r="T648" s="51" t="s">
        <v>1688</v>
      </c>
      <c r="U648" s="51" t="s">
        <v>62</v>
      </c>
      <c r="V648" s="51" t="s">
        <v>57</v>
      </c>
      <c r="W648" s="51" t="s">
        <v>56</v>
      </c>
      <c r="X648" s="51" t="s">
        <v>1653</v>
      </c>
      <c r="Y648" s="51" t="s">
        <v>62</v>
      </c>
      <c r="Z648" s="51" t="s">
        <v>1689</v>
      </c>
      <c r="AA648" s="51" t="s">
        <v>62</v>
      </c>
      <c r="AB648" s="51" t="s">
        <v>56</v>
      </c>
      <c r="AC648" s="51" t="s">
        <v>56</v>
      </c>
      <c r="AD648" s="51" t="s">
        <v>2373</v>
      </c>
      <c r="AE648" s="51" t="s">
        <v>2605</v>
      </c>
      <c r="AF648" s="51"/>
      <c r="AG648" s="51" t="s">
        <v>56</v>
      </c>
      <c r="AH648" s="51">
        <v>14281</v>
      </c>
      <c r="AI648" s="51" t="s">
        <v>62</v>
      </c>
      <c r="AJ648" s="51" t="s">
        <v>2385</v>
      </c>
      <c r="AK648" s="51" t="s">
        <v>62</v>
      </c>
      <c r="AL648" s="51" t="s">
        <v>57</v>
      </c>
      <c r="AM648" s="179" t="s">
        <v>57</v>
      </c>
      <c r="AN648" s="179" t="s">
        <v>57</v>
      </c>
      <c r="AO648" s="152">
        <v>44575</v>
      </c>
      <c r="AP648" s="152">
        <v>44957</v>
      </c>
      <c r="AQ648" s="51">
        <v>382</v>
      </c>
      <c r="AR648" s="51" t="s">
        <v>57</v>
      </c>
      <c r="AS648" s="51">
        <v>8087</v>
      </c>
      <c r="AT648" s="51">
        <v>6194</v>
      </c>
      <c r="AU648" s="131" t="str">
        <f>IF(AB648="Yes", "No", "")</f>
        <v>No</v>
      </c>
    </row>
    <row r="649" spans="1:47">
      <c r="A649" s="131">
        <v>648</v>
      </c>
      <c r="B649" s="51" t="s">
        <v>2596</v>
      </c>
      <c r="C649" s="51" t="s">
        <v>1382</v>
      </c>
      <c r="D649" s="51">
        <v>2023</v>
      </c>
      <c r="E649" s="51" t="s">
        <v>2426</v>
      </c>
      <c r="F649" s="19" t="s">
        <v>2436</v>
      </c>
      <c r="G649" s="51" t="s">
        <v>1694</v>
      </c>
      <c r="H649" s="19" t="s">
        <v>1695</v>
      </c>
      <c r="I649" s="51" t="s">
        <v>935</v>
      </c>
      <c r="J649" s="51">
        <v>19</v>
      </c>
      <c r="K649" s="51" t="s">
        <v>62</v>
      </c>
      <c r="L649" s="51" t="s">
        <v>62</v>
      </c>
      <c r="M649" s="51" t="s">
        <v>62</v>
      </c>
      <c r="N649" s="51" t="s">
        <v>56</v>
      </c>
      <c r="O649" s="51">
        <v>2</v>
      </c>
      <c r="P649" s="51" t="s">
        <v>438</v>
      </c>
      <c r="Q649" s="51" t="s">
        <v>1696</v>
      </c>
      <c r="R649" s="51" t="s">
        <v>1697</v>
      </c>
      <c r="S649" s="51" t="s">
        <v>56</v>
      </c>
      <c r="T649" s="51" t="s">
        <v>1698</v>
      </c>
      <c r="U649" s="51" t="s">
        <v>62</v>
      </c>
      <c r="V649" s="51" t="s">
        <v>57</v>
      </c>
      <c r="W649" s="51" t="s">
        <v>56</v>
      </c>
      <c r="X649" s="51" t="s">
        <v>1699</v>
      </c>
      <c r="Y649" s="51" t="s">
        <v>62</v>
      </c>
      <c r="Z649" s="51" t="s">
        <v>1700</v>
      </c>
      <c r="AA649" s="51" t="s">
        <v>56</v>
      </c>
      <c r="AB649" s="51" t="s">
        <v>56</v>
      </c>
      <c r="AC649" s="51" t="s">
        <v>56</v>
      </c>
      <c r="AD649" s="51" t="s">
        <v>984</v>
      </c>
      <c r="AE649" s="51" t="s">
        <v>57</v>
      </c>
      <c r="AF649" s="51"/>
      <c r="AG649" s="51" t="s">
        <v>56</v>
      </c>
      <c r="AH649" s="51">
        <v>37</v>
      </c>
      <c r="AI649" s="51" t="s">
        <v>56</v>
      </c>
      <c r="AJ649" s="51" t="s">
        <v>174</v>
      </c>
      <c r="AK649" s="51" t="s">
        <v>62</v>
      </c>
      <c r="AL649" s="51" t="s">
        <v>57</v>
      </c>
      <c r="AM649" s="153" t="s">
        <v>57</v>
      </c>
      <c r="AN649" s="153" t="s">
        <v>57</v>
      </c>
      <c r="AO649" s="154">
        <v>44539</v>
      </c>
      <c r="AP649" s="154">
        <v>44974</v>
      </c>
      <c r="AQ649" s="51">
        <v>435</v>
      </c>
      <c r="AR649" s="51" t="s">
        <v>57</v>
      </c>
      <c r="AS649" s="51">
        <v>19</v>
      </c>
      <c r="AT649" s="51">
        <v>18</v>
      </c>
      <c r="AU649" s="131" t="str">
        <f>IF(AB649="Yes", "No", "")</f>
        <v>No</v>
      </c>
    </row>
    <row r="650" spans="1:47">
      <c r="A650" s="131">
        <v>649</v>
      </c>
      <c r="B650" s="51" t="s">
        <v>2596</v>
      </c>
      <c r="C650" s="51" t="s">
        <v>1382</v>
      </c>
      <c r="D650" s="51">
        <v>2023</v>
      </c>
      <c r="E650" s="51" t="s">
        <v>2426</v>
      </c>
      <c r="F650" s="19" t="s">
        <v>1702</v>
      </c>
      <c r="G650" s="51" t="s">
        <v>1703</v>
      </c>
      <c r="H650" s="19" t="s">
        <v>1704</v>
      </c>
      <c r="I650" s="51" t="s">
        <v>935</v>
      </c>
      <c r="J650" s="51">
        <v>21</v>
      </c>
      <c r="K650" s="51" t="s">
        <v>62</v>
      </c>
      <c r="L650" s="51" t="s">
        <v>62</v>
      </c>
      <c r="M650" s="51" t="s">
        <v>62</v>
      </c>
      <c r="N650" s="51" t="s">
        <v>62</v>
      </c>
      <c r="O650" s="51" t="s">
        <v>57</v>
      </c>
      <c r="P650" s="51" t="s">
        <v>57</v>
      </c>
      <c r="Q650" s="51" t="s">
        <v>57</v>
      </c>
      <c r="R650" s="51" t="s">
        <v>57</v>
      </c>
      <c r="S650" s="51" t="s">
        <v>62</v>
      </c>
      <c r="T650" s="51" t="s">
        <v>57</v>
      </c>
      <c r="U650" s="51" t="s">
        <v>62</v>
      </c>
      <c r="V650" s="51" t="s">
        <v>57</v>
      </c>
      <c r="W650" s="51" t="s">
        <v>56</v>
      </c>
      <c r="X650" s="51" t="s">
        <v>1705</v>
      </c>
      <c r="Y650" s="51" t="s">
        <v>62</v>
      </c>
      <c r="Z650" s="51" t="s">
        <v>1706</v>
      </c>
      <c r="AA650" s="51" t="s">
        <v>62</v>
      </c>
      <c r="AB650" s="51" t="s">
        <v>62</v>
      </c>
      <c r="AC650" s="51" t="s">
        <v>57</v>
      </c>
      <c r="AD650" s="51" t="s">
        <v>2385</v>
      </c>
      <c r="AE650" s="51" t="s">
        <v>57</v>
      </c>
      <c r="AF650" s="51"/>
      <c r="AG650" s="51" t="s">
        <v>56</v>
      </c>
      <c r="AH650" s="51">
        <v>24</v>
      </c>
      <c r="AI650" s="51" t="s">
        <v>62</v>
      </c>
      <c r="AJ650" s="51" t="s">
        <v>2385</v>
      </c>
      <c r="AK650" s="51" t="s">
        <v>62</v>
      </c>
      <c r="AL650" s="51" t="s">
        <v>57</v>
      </c>
      <c r="AM650" s="151" t="s">
        <v>57</v>
      </c>
      <c r="AN650" s="151" t="s">
        <v>57</v>
      </c>
      <c r="AO650" s="152">
        <v>44647</v>
      </c>
      <c r="AP650" s="152">
        <v>44957</v>
      </c>
      <c r="AQ650" s="51">
        <v>310</v>
      </c>
      <c r="AR650" s="51" t="s">
        <v>57</v>
      </c>
      <c r="AS650" s="51">
        <v>8</v>
      </c>
      <c r="AT650" s="51">
        <v>16</v>
      </c>
      <c r="AU650" s="131" t="s">
        <v>56</v>
      </c>
    </row>
    <row r="651" spans="1:47">
      <c r="A651" s="131">
        <v>650</v>
      </c>
      <c r="B651" s="51" t="s">
        <v>2596</v>
      </c>
      <c r="C651" s="51" t="s">
        <v>1382</v>
      </c>
      <c r="D651" s="51">
        <v>2023</v>
      </c>
      <c r="E651" s="51" t="s">
        <v>661</v>
      </c>
      <c r="F651" s="19" t="s">
        <v>1708</v>
      </c>
      <c r="G651" s="51" t="s">
        <v>1709</v>
      </c>
      <c r="H651" s="19" t="s">
        <v>1710</v>
      </c>
      <c r="I651" s="51" t="s">
        <v>4421</v>
      </c>
      <c r="J651" s="51">
        <v>25</v>
      </c>
      <c r="K651" s="51" t="s">
        <v>2385</v>
      </c>
      <c r="L651" s="51" t="s">
        <v>2385</v>
      </c>
      <c r="M651" s="51" t="s">
        <v>2385</v>
      </c>
      <c r="N651" s="51" t="s">
        <v>2385</v>
      </c>
      <c r="O651" s="51" t="s">
        <v>57</v>
      </c>
      <c r="P651" s="51" t="s">
        <v>57</v>
      </c>
      <c r="Q651" s="51" t="s">
        <v>57</v>
      </c>
      <c r="R651" s="51" t="s">
        <v>57</v>
      </c>
      <c r="S651" s="51" t="s">
        <v>2385</v>
      </c>
      <c r="T651" s="51" t="s">
        <v>57</v>
      </c>
      <c r="U651" s="51" t="s">
        <v>2385</v>
      </c>
      <c r="V651" s="51" t="s">
        <v>57</v>
      </c>
      <c r="W651" s="51" t="s">
        <v>2385</v>
      </c>
      <c r="X651" s="51" t="s">
        <v>57</v>
      </c>
      <c r="Y651" s="51" t="s">
        <v>2385</v>
      </c>
      <c r="Z651" s="51" t="s">
        <v>1711</v>
      </c>
      <c r="AA651" s="51" t="s">
        <v>57</v>
      </c>
      <c r="AB651" s="51" t="s">
        <v>2385</v>
      </c>
      <c r="AC651" s="51" t="s">
        <v>57</v>
      </c>
      <c r="AD651" s="51" t="s">
        <v>2385</v>
      </c>
      <c r="AE651" s="51" t="s">
        <v>57</v>
      </c>
      <c r="AF651" s="51"/>
      <c r="AG651" s="51" t="s">
        <v>57</v>
      </c>
      <c r="AH651" s="51" t="s">
        <v>57</v>
      </c>
      <c r="AI651" s="51" t="s">
        <v>2385</v>
      </c>
      <c r="AJ651" s="51" t="s">
        <v>2385</v>
      </c>
      <c r="AK651" s="51" t="s">
        <v>2385</v>
      </c>
      <c r="AL651" s="51" t="s">
        <v>57</v>
      </c>
      <c r="AM651" s="153" t="s">
        <v>57</v>
      </c>
      <c r="AN651" s="153" t="s">
        <v>57</v>
      </c>
      <c r="AO651" s="154" t="s">
        <v>1712</v>
      </c>
      <c r="AP651" s="154" t="s">
        <v>1713</v>
      </c>
      <c r="AQ651" s="51">
        <v>115</v>
      </c>
      <c r="AR651" s="51" t="s">
        <v>57</v>
      </c>
      <c r="AS651" s="51" t="s">
        <v>57</v>
      </c>
      <c r="AT651" s="51" t="s">
        <v>57</v>
      </c>
      <c r="AU651" s="51"/>
    </row>
    <row r="652" spans="1:47">
      <c r="A652" s="131">
        <v>651</v>
      </c>
      <c r="B652" s="51" t="s">
        <v>2596</v>
      </c>
      <c r="C652" s="51" t="s">
        <v>1382</v>
      </c>
      <c r="D652" s="51">
        <v>2023</v>
      </c>
      <c r="E652" s="51" t="s">
        <v>661</v>
      </c>
      <c r="F652" s="19" t="s">
        <v>1714</v>
      </c>
      <c r="G652" s="51" t="s">
        <v>1715</v>
      </c>
      <c r="H652" s="19" t="s">
        <v>1716</v>
      </c>
      <c r="I652" s="51" t="s">
        <v>4421</v>
      </c>
      <c r="J652" s="51">
        <v>25</v>
      </c>
      <c r="K652" s="51" t="s">
        <v>2385</v>
      </c>
      <c r="L652" s="51" t="s">
        <v>2385</v>
      </c>
      <c r="M652" s="51" t="s">
        <v>2385</v>
      </c>
      <c r="N652" s="51" t="s">
        <v>2385</v>
      </c>
      <c r="O652" s="51" t="s">
        <v>57</v>
      </c>
      <c r="P652" s="51" t="s">
        <v>57</v>
      </c>
      <c r="Q652" s="51" t="s">
        <v>57</v>
      </c>
      <c r="R652" s="51" t="s">
        <v>57</v>
      </c>
      <c r="S652" s="51" t="s">
        <v>2385</v>
      </c>
      <c r="T652" s="51" t="s">
        <v>57</v>
      </c>
      <c r="U652" s="51" t="s">
        <v>2385</v>
      </c>
      <c r="V652" s="51" t="s">
        <v>57</v>
      </c>
      <c r="W652" s="51" t="s">
        <v>2385</v>
      </c>
      <c r="X652" s="51" t="s">
        <v>57</v>
      </c>
      <c r="Y652" s="51" t="s">
        <v>2385</v>
      </c>
      <c r="Z652" s="51" t="s">
        <v>1717</v>
      </c>
      <c r="AA652" s="51" t="s">
        <v>57</v>
      </c>
      <c r="AB652" s="51" t="s">
        <v>2385</v>
      </c>
      <c r="AC652" s="51" t="s">
        <v>57</v>
      </c>
      <c r="AD652" s="51" t="s">
        <v>2385</v>
      </c>
      <c r="AE652" s="51" t="s">
        <v>57</v>
      </c>
      <c r="AF652" s="51"/>
      <c r="AG652" s="51" t="s">
        <v>57</v>
      </c>
      <c r="AH652" s="51" t="s">
        <v>57</v>
      </c>
      <c r="AI652" s="51" t="s">
        <v>2385</v>
      </c>
      <c r="AJ652" s="51" t="s">
        <v>2385</v>
      </c>
      <c r="AK652" s="51" t="s">
        <v>2385</v>
      </c>
      <c r="AL652" s="51" t="s">
        <v>57</v>
      </c>
      <c r="AM652" s="151" t="s">
        <v>57</v>
      </c>
      <c r="AN652" s="151" t="s">
        <v>57</v>
      </c>
      <c r="AO652" s="152" t="s">
        <v>660</v>
      </c>
      <c r="AP652" s="152" t="s">
        <v>1718</v>
      </c>
      <c r="AQ652" s="51">
        <v>74</v>
      </c>
      <c r="AR652" s="51" t="s">
        <v>57</v>
      </c>
      <c r="AS652" s="51" t="s">
        <v>57</v>
      </c>
      <c r="AT652" s="51" t="s">
        <v>57</v>
      </c>
      <c r="AU652" s="51"/>
    </row>
    <row r="653" spans="1:47">
      <c r="A653" s="131">
        <v>652</v>
      </c>
      <c r="B653" s="51" t="s">
        <v>2596</v>
      </c>
      <c r="C653" s="51" t="s">
        <v>1382</v>
      </c>
      <c r="D653" s="51">
        <v>2023</v>
      </c>
      <c r="E653" s="51" t="s">
        <v>661</v>
      </c>
      <c r="F653" s="51" t="s">
        <v>57</v>
      </c>
      <c r="G653" s="51" t="s">
        <v>1719</v>
      </c>
      <c r="H653" s="19" t="s">
        <v>1720</v>
      </c>
      <c r="I653" s="51" t="s">
        <v>2597</v>
      </c>
      <c r="J653" s="51">
        <v>25</v>
      </c>
      <c r="K653" s="51" t="s">
        <v>2385</v>
      </c>
      <c r="L653" s="51" t="s">
        <v>2385</v>
      </c>
      <c r="M653" s="51" t="s">
        <v>2385</v>
      </c>
      <c r="N653" s="51" t="s">
        <v>2385</v>
      </c>
      <c r="O653" s="51" t="s">
        <v>57</v>
      </c>
      <c r="P653" s="51" t="s">
        <v>57</v>
      </c>
      <c r="Q653" s="51" t="s">
        <v>57</v>
      </c>
      <c r="R653" s="51" t="s">
        <v>57</v>
      </c>
      <c r="S653" s="51" t="s">
        <v>2385</v>
      </c>
      <c r="T653" s="51" t="s">
        <v>57</v>
      </c>
      <c r="U653" s="51" t="s">
        <v>2385</v>
      </c>
      <c r="V653" s="51" t="s">
        <v>57</v>
      </c>
      <c r="W653" s="51" t="s">
        <v>2385</v>
      </c>
      <c r="X653" s="51" t="s">
        <v>57</v>
      </c>
      <c r="Y653" s="51" t="s">
        <v>2385</v>
      </c>
      <c r="Z653" s="51" t="s">
        <v>57</v>
      </c>
      <c r="AA653" s="51" t="s">
        <v>57</v>
      </c>
      <c r="AB653" s="51" t="s">
        <v>2385</v>
      </c>
      <c r="AC653" s="51" t="s">
        <v>57</v>
      </c>
      <c r="AD653" s="51" t="s">
        <v>2385</v>
      </c>
      <c r="AE653" s="51" t="s">
        <v>57</v>
      </c>
      <c r="AF653" s="51"/>
      <c r="AG653" s="51" t="s">
        <v>57</v>
      </c>
      <c r="AH653" s="51" t="s">
        <v>57</v>
      </c>
      <c r="AI653" s="51" t="s">
        <v>2385</v>
      </c>
      <c r="AJ653" s="51" t="s">
        <v>2385</v>
      </c>
      <c r="AK653" s="51" t="s">
        <v>2385</v>
      </c>
      <c r="AL653" s="51" t="s">
        <v>57</v>
      </c>
      <c r="AM653" s="153" t="s">
        <v>57</v>
      </c>
      <c r="AN653" s="153" t="s">
        <v>57</v>
      </c>
      <c r="AO653" s="154" t="s">
        <v>57</v>
      </c>
      <c r="AP653" s="154" t="s">
        <v>1721</v>
      </c>
      <c r="AQ653" s="51" t="s">
        <v>57</v>
      </c>
      <c r="AR653" s="51" t="s">
        <v>57</v>
      </c>
      <c r="AS653" s="51" t="s">
        <v>57</v>
      </c>
      <c r="AT653" s="51" t="s">
        <v>57</v>
      </c>
      <c r="AU653" s="51"/>
    </row>
    <row r="654" spans="1:47">
      <c r="A654" s="131">
        <v>653</v>
      </c>
      <c r="B654" s="51" t="s">
        <v>2596</v>
      </c>
      <c r="C654" s="51" t="s">
        <v>1382</v>
      </c>
      <c r="D654" s="51">
        <v>2023</v>
      </c>
      <c r="E654" s="51" t="s">
        <v>286</v>
      </c>
      <c r="F654" s="19" t="s">
        <v>2443</v>
      </c>
      <c r="G654" s="51" t="s">
        <v>1723</v>
      </c>
      <c r="H654" s="19" t="s">
        <v>1724</v>
      </c>
      <c r="I654" s="51" t="s">
        <v>929</v>
      </c>
      <c r="J654" s="51">
        <v>1</v>
      </c>
      <c r="K654" s="51" t="s">
        <v>62</v>
      </c>
      <c r="L654" s="51" t="s">
        <v>62</v>
      </c>
      <c r="M654" s="51" t="s">
        <v>2385</v>
      </c>
      <c r="N654" s="51" t="s">
        <v>2385</v>
      </c>
      <c r="O654" s="51" t="s">
        <v>57</v>
      </c>
      <c r="P654" s="51" t="s">
        <v>57</v>
      </c>
      <c r="Q654" s="51" t="s">
        <v>57</v>
      </c>
      <c r="R654" s="51" t="s">
        <v>57</v>
      </c>
      <c r="S654" s="51" t="s">
        <v>2385</v>
      </c>
      <c r="T654" s="51" t="s">
        <v>57</v>
      </c>
      <c r="U654" s="51" t="s">
        <v>62</v>
      </c>
      <c r="V654" s="51" t="s">
        <v>57</v>
      </c>
      <c r="W654" s="51" t="s">
        <v>56</v>
      </c>
      <c r="X654" s="51" t="s">
        <v>1666</v>
      </c>
      <c r="Y654" s="51" t="s">
        <v>56</v>
      </c>
      <c r="Z654" s="51" t="s">
        <v>1725</v>
      </c>
      <c r="AA654" s="51" t="s">
        <v>57</v>
      </c>
      <c r="AB654" s="51" t="s">
        <v>2385</v>
      </c>
      <c r="AC654" s="51" t="s">
        <v>57</v>
      </c>
      <c r="AD654" s="51" t="s">
        <v>2385</v>
      </c>
      <c r="AE654" s="51" t="s">
        <v>57</v>
      </c>
      <c r="AF654" s="51"/>
      <c r="AG654" s="51" t="s">
        <v>57</v>
      </c>
      <c r="AH654" s="51" t="s">
        <v>57</v>
      </c>
      <c r="AI654" s="51" t="s">
        <v>2385</v>
      </c>
      <c r="AJ654" s="51" t="s">
        <v>2385</v>
      </c>
      <c r="AK654" s="51" t="s">
        <v>2385</v>
      </c>
      <c r="AL654" s="51" t="s">
        <v>57</v>
      </c>
      <c r="AM654" s="151" t="s">
        <v>57</v>
      </c>
      <c r="AN654" s="151" t="s">
        <v>57</v>
      </c>
      <c r="AO654" s="152">
        <v>44525</v>
      </c>
      <c r="AP654" s="152">
        <v>44988</v>
      </c>
      <c r="AQ654" s="51">
        <v>463</v>
      </c>
      <c r="AR654" s="51" t="s">
        <v>57</v>
      </c>
      <c r="AS654" s="51" t="s">
        <v>57</v>
      </c>
      <c r="AT654" s="51" t="s">
        <v>57</v>
      </c>
      <c r="AU654" s="51"/>
    </row>
    <row r="655" spans="1:47">
      <c r="A655" s="131">
        <v>654</v>
      </c>
      <c r="B655" s="51" t="s">
        <v>2596</v>
      </c>
      <c r="C655" s="51" t="s">
        <v>1382</v>
      </c>
      <c r="D655" s="51">
        <v>2023</v>
      </c>
      <c r="E655" s="51" t="s">
        <v>286</v>
      </c>
      <c r="F655" s="19" t="s">
        <v>1727</v>
      </c>
      <c r="G655" s="51" t="s">
        <v>1728</v>
      </c>
      <c r="H655" s="19" t="s">
        <v>1729</v>
      </c>
      <c r="I655" s="51" t="s">
        <v>929</v>
      </c>
      <c r="J655" s="51">
        <v>3</v>
      </c>
      <c r="K655" s="51" t="s">
        <v>56</v>
      </c>
      <c r="L655" s="51" t="s">
        <v>56</v>
      </c>
      <c r="M655" s="51" t="s">
        <v>2385</v>
      </c>
      <c r="N655" s="51" t="s">
        <v>2385</v>
      </c>
      <c r="O655" s="51" t="s">
        <v>57</v>
      </c>
      <c r="P655" s="51" t="s">
        <v>57</v>
      </c>
      <c r="Q655" s="51" t="s">
        <v>57</v>
      </c>
      <c r="R655" s="51" t="s">
        <v>57</v>
      </c>
      <c r="S655" s="51" t="s">
        <v>2385</v>
      </c>
      <c r="T655" s="51" t="s">
        <v>57</v>
      </c>
      <c r="U655" s="51" t="s">
        <v>56</v>
      </c>
      <c r="V655" s="51" t="s">
        <v>2445</v>
      </c>
      <c r="W655" s="51" t="s">
        <v>56</v>
      </c>
      <c r="X655" s="51" t="s">
        <v>2446</v>
      </c>
      <c r="Y655" s="51" t="s">
        <v>62</v>
      </c>
      <c r="Z655" s="51" t="s">
        <v>1730</v>
      </c>
      <c r="AA655" s="51" t="s">
        <v>57</v>
      </c>
      <c r="AB655" s="51" t="s">
        <v>2385</v>
      </c>
      <c r="AC655" s="51" t="s">
        <v>57</v>
      </c>
      <c r="AD655" s="51" t="s">
        <v>2385</v>
      </c>
      <c r="AE655" s="51" t="s">
        <v>57</v>
      </c>
      <c r="AF655" s="51"/>
      <c r="AG655" s="51" t="s">
        <v>57</v>
      </c>
      <c r="AH655" s="51" t="s">
        <v>57</v>
      </c>
      <c r="AI655" s="51" t="s">
        <v>2385</v>
      </c>
      <c r="AJ655" s="51" t="s">
        <v>2385</v>
      </c>
      <c r="AK655" s="51" t="s">
        <v>2385</v>
      </c>
      <c r="AL655" s="51" t="s">
        <v>57</v>
      </c>
      <c r="AM655" s="153" t="s">
        <v>57</v>
      </c>
      <c r="AN655" s="153" t="s">
        <v>57</v>
      </c>
      <c r="AO655" s="154">
        <v>44712</v>
      </c>
      <c r="AP655" s="154">
        <v>44966</v>
      </c>
      <c r="AQ655" s="51">
        <v>254</v>
      </c>
      <c r="AR655" s="51" t="s">
        <v>57</v>
      </c>
      <c r="AS655" s="51" t="s">
        <v>57</v>
      </c>
      <c r="AT655" s="51" t="s">
        <v>57</v>
      </c>
      <c r="AU655" s="51"/>
    </row>
    <row r="656" spans="1:47">
      <c r="A656" s="131">
        <v>655</v>
      </c>
      <c r="B656" s="51" t="s">
        <v>2596</v>
      </c>
      <c r="C656" s="51" t="s">
        <v>1382</v>
      </c>
      <c r="D656" s="51">
        <v>2023</v>
      </c>
      <c r="E656" s="51" t="s">
        <v>286</v>
      </c>
      <c r="F656" s="19" t="s">
        <v>1732</v>
      </c>
      <c r="G656" s="51" t="s">
        <v>1733</v>
      </c>
      <c r="H656" s="19" t="s">
        <v>1734</v>
      </c>
      <c r="I656" s="51" t="s">
        <v>935</v>
      </c>
      <c r="J656" s="51">
        <v>4</v>
      </c>
      <c r="K656" s="51" t="s">
        <v>62</v>
      </c>
      <c r="L656" s="51" t="s">
        <v>62</v>
      </c>
      <c r="M656" s="51" t="s">
        <v>62</v>
      </c>
      <c r="N656" s="51" t="s">
        <v>62</v>
      </c>
      <c r="O656" s="51" t="s">
        <v>57</v>
      </c>
      <c r="P656" s="51" t="s">
        <v>57</v>
      </c>
      <c r="Q656" s="51" t="s">
        <v>57</v>
      </c>
      <c r="R656" s="51" t="s">
        <v>57</v>
      </c>
      <c r="S656" s="51" t="s">
        <v>56</v>
      </c>
      <c r="T656" s="51" t="s">
        <v>2606</v>
      </c>
      <c r="U656" s="51" t="s">
        <v>62</v>
      </c>
      <c r="V656" s="51" t="s">
        <v>57</v>
      </c>
      <c r="W656" s="51" t="s">
        <v>62</v>
      </c>
      <c r="X656" s="51" t="s">
        <v>57</v>
      </c>
      <c r="Y656" s="51" t="s">
        <v>62</v>
      </c>
      <c r="Z656" s="51" t="s">
        <v>1737</v>
      </c>
      <c r="AA656" s="51" t="s">
        <v>56</v>
      </c>
      <c r="AB656" s="51" t="s">
        <v>56</v>
      </c>
      <c r="AC656" s="51" t="s">
        <v>56</v>
      </c>
      <c r="AD656" s="51" t="s">
        <v>2373</v>
      </c>
      <c r="AE656" s="51" t="s">
        <v>1738</v>
      </c>
      <c r="AF656" s="51"/>
      <c r="AG656" s="51" t="s">
        <v>56</v>
      </c>
      <c r="AH656" s="51">
        <v>125</v>
      </c>
      <c r="AI656" s="51" t="s">
        <v>62</v>
      </c>
      <c r="AJ656" s="51" t="s">
        <v>2385</v>
      </c>
      <c r="AK656" s="51" t="s">
        <v>62</v>
      </c>
      <c r="AL656" s="51" t="s">
        <v>57</v>
      </c>
      <c r="AM656" s="151" t="s">
        <v>57</v>
      </c>
      <c r="AN656" s="151" t="s">
        <v>57</v>
      </c>
      <c r="AO656" s="152">
        <v>44774</v>
      </c>
      <c r="AP656" s="152">
        <v>44986</v>
      </c>
      <c r="AQ656" s="51">
        <v>212</v>
      </c>
      <c r="AR656" s="51" t="s">
        <v>57</v>
      </c>
      <c r="AS656" s="51">
        <v>95</v>
      </c>
      <c r="AT656" s="51">
        <v>30</v>
      </c>
      <c r="AU656" s="131" t="str">
        <f>IF(AB656="Yes", "No", "")</f>
        <v>No</v>
      </c>
    </row>
    <row r="657" spans="1:50">
      <c r="A657" s="131">
        <v>656</v>
      </c>
      <c r="B657" s="51" t="s">
        <v>2596</v>
      </c>
      <c r="C657" s="51" t="s">
        <v>1382</v>
      </c>
      <c r="D657" s="51">
        <v>2023</v>
      </c>
      <c r="E657" s="51" t="s">
        <v>286</v>
      </c>
      <c r="F657" s="19" t="s">
        <v>2448</v>
      </c>
      <c r="G657" s="51" t="s">
        <v>1741</v>
      </c>
      <c r="H657" s="19" t="s">
        <v>1742</v>
      </c>
      <c r="I657" s="51" t="s">
        <v>2599</v>
      </c>
      <c r="J657" s="51">
        <v>4</v>
      </c>
      <c r="K657" s="51" t="s">
        <v>2385</v>
      </c>
      <c r="L657" s="51" t="s">
        <v>2385</v>
      </c>
      <c r="M657" s="51" t="s">
        <v>2385</v>
      </c>
      <c r="N657" s="51" t="s">
        <v>2385</v>
      </c>
      <c r="O657" s="51" t="s">
        <v>57</v>
      </c>
      <c r="P657" s="51" t="s">
        <v>57</v>
      </c>
      <c r="Q657" s="51" t="s">
        <v>57</v>
      </c>
      <c r="R657" s="51" t="s">
        <v>57</v>
      </c>
      <c r="S657" s="51" t="s">
        <v>2385</v>
      </c>
      <c r="T657" s="51" t="s">
        <v>57</v>
      </c>
      <c r="U657" s="51" t="s">
        <v>56</v>
      </c>
      <c r="V657" s="51" t="s">
        <v>2451</v>
      </c>
      <c r="W657" s="51" t="s">
        <v>56</v>
      </c>
      <c r="X657" s="51" t="s">
        <v>2452</v>
      </c>
      <c r="Y657" s="51" t="s">
        <v>56</v>
      </c>
      <c r="Z657" s="51" t="s">
        <v>1743</v>
      </c>
      <c r="AA657" s="51" t="s">
        <v>57</v>
      </c>
      <c r="AB657" s="51" t="s">
        <v>2385</v>
      </c>
      <c r="AC657" s="51" t="s">
        <v>57</v>
      </c>
      <c r="AD657" s="51" t="s">
        <v>2385</v>
      </c>
      <c r="AE657" s="51" t="s">
        <v>57</v>
      </c>
      <c r="AF657" s="51"/>
      <c r="AG657" s="51" t="s">
        <v>57</v>
      </c>
      <c r="AH657" s="51" t="s">
        <v>57</v>
      </c>
      <c r="AI657" s="51" t="s">
        <v>2385</v>
      </c>
      <c r="AJ657" s="51" t="s">
        <v>2385</v>
      </c>
      <c r="AK657" s="51" t="s">
        <v>2385</v>
      </c>
      <c r="AL657" s="51" t="s">
        <v>57</v>
      </c>
      <c r="AM657" s="153" t="s">
        <v>57</v>
      </c>
      <c r="AN657" s="153" t="s">
        <v>57</v>
      </c>
      <c r="AO657" s="154">
        <v>44733</v>
      </c>
      <c r="AP657" s="154">
        <v>44988</v>
      </c>
      <c r="AQ657" s="51">
        <v>255</v>
      </c>
      <c r="AR657" s="51" t="s">
        <v>57</v>
      </c>
      <c r="AS657" s="51" t="s">
        <v>57</v>
      </c>
      <c r="AT657" s="51" t="s">
        <v>57</v>
      </c>
      <c r="AU657" s="51"/>
    </row>
    <row r="658" spans="1:50">
      <c r="A658" s="131">
        <v>657</v>
      </c>
      <c r="B658" s="51" t="s">
        <v>2596</v>
      </c>
      <c r="C658" s="51" t="s">
        <v>1382</v>
      </c>
      <c r="D658" s="51">
        <v>2023</v>
      </c>
      <c r="E658" s="51" t="s">
        <v>286</v>
      </c>
      <c r="F658" s="19" t="s">
        <v>1745</v>
      </c>
      <c r="G658" s="51" t="s">
        <v>1746</v>
      </c>
      <c r="H658" s="19" t="s">
        <v>1747</v>
      </c>
      <c r="I658" s="51" t="s">
        <v>1181</v>
      </c>
      <c r="J658" s="51">
        <v>4</v>
      </c>
      <c r="K658" s="51" t="s">
        <v>62</v>
      </c>
      <c r="L658" s="51" t="s">
        <v>62</v>
      </c>
      <c r="M658" s="51" t="s">
        <v>62</v>
      </c>
      <c r="N658" s="51" t="s">
        <v>2385</v>
      </c>
      <c r="O658" s="51" t="s">
        <v>57</v>
      </c>
      <c r="P658" s="51" t="s">
        <v>57</v>
      </c>
      <c r="Q658" s="51" t="s">
        <v>57</v>
      </c>
      <c r="R658" s="51" t="s">
        <v>57</v>
      </c>
      <c r="S658" s="51" t="s">
        <v>2385</v>
      </c>
      <c r="T658" s="51" t="s">
        <v>57</v>
      </c>
      <c r="U658" s="51" t="s">
        <v>62</v>
      </c>
      <c r="V658" s="51" t="s">
        <v>57</v>
      </c>
      <c r="W658" s="51" t="s">
        <v>56</v>
      </c>
      <c r="X658" s="51" t="s">
        <v>1475</v>
      </c>
      <c r="Y658" s="51" t="s">
        <v>62</v>
      </c>
      <c r="Z658" s="51" t="s">
        <v>1748</v>
      </c>
      <c r="AA658" s="51" t="s">
        <v>57</v>
      </c>
      <c r="AB658" s="51" t="s">
        <v>2385</v>
      </c>
      <c r="AC658" s="51" t="s">
        <v>57</v>
      </c>
      <c r="AD658" s="51" t="s">
        <v>2385</v>
      </c>
      <c r="AE658" s="51" t="s">
        <v>57</v>
      </c>
      <c r="AF658" s="51"/>
      <c r="AG658" s="51" t="s">
        <v>56</v>
      </c>
      <c r="AH658" s="51">
        <v>9</v>
      </c>
      <c r="AI658" s="51" t="s">
        <v>2385</v>
      </c>
      <c r="AJ658" s="51" t="s">
        <v>2385</v>
      </c>
      <c r="AK658" s="51" t="s">
        <v>2385</v>
      </c>
      <c r="AL658" s="51" t="s">
        <v>57</v>
      </c>
      <c r="AM658" s="151" t="s">
        <v>57</v>
      </c>
      <c r="AN658" s="151" t="s">
        <v>57</v>
      </c>
      <c r="AO658" s="152">
        <v>44649</v>
      </c>
      <c r="AP658" s="152">
        <v>44988</v>
      </c>
      <c r="AQ658" s="51">
        <v>339</v>
      </c>
      <c r="AR658" s="51" t="s">
        <v>57</v>
      </c>
      <c r="AS658" s="51">
        <v>3</v>
      </c>
      <c r="AT658" s="51">
        <v>6</v>
      </c>
      <c r="AU658" s="51"/>
    </row>
    <row r="659" spans="1:50">
      <c r="A659" s="131">
        <v>658</v>
      </c>
      <c r="B659" s="51" t="s">
        <v>2596</v>
      </c>
      <c r="C659" s="51" t="s">
        <v>1382</v>
      </c>
      <c r="D659" s="51">
        <v>2023</v>
      </c>
      <c r="E659" s="51" t="s">
        <v>286</v>
      </c>
      <c r="F659" s="19" t="s">
        <v>1750</v>
      </c>
      <c r="G659" s="51" t="s">
        <v>1751</v>
      </c>
      <c r="H659" s="19" t="s">
        <v>1752</v>
      </c>
      <c r="I659" s="51" t="s">
        <v>929</v>
      </c>
      <c r="J659" s="51">
        <v>14</v>
      </c>
      <c r="K659" s="51" t="s">
        <v>56</v>
      </c>
      <c r="L659" s="51" t="s">
        <v>62</v>
      </c>
      <c r="M659" s="51" t="s">
        <v>2385</v>
      </c>
      <c r="N659" s="51" t="s">
        <v>2385</v>
      </c>
      <c r="O659" s="51" t="s">
        <v>57</v>
      </c>
      <c r="P659" s="51" t="s">
        <v>57</v>
      </c>
      <c r="Q659" s="51" t="s">
        <v>57</v>
      </c>
      <c r="R659" s="51" t="s">
        <v>57</v>
      </c>
      <c r="S659" s="51" t="s">
        <v>2385</v>
      </c>
      <c r="T659" s="51" t="s">
        <v>57</v>
      </c>
      <c r="U659" s="51" t="s">
        <v>62</v>
      </c>
      <c r="V659" s="51" t="s">
        <v>57</v>
      </c>
      <c r="W659" s="51" t="s">
        <v>56</v>
      </c>
      <c r="X659" s="51" t="s">
        <v>2454</v>
      </c>
      <c r="Y659" s="51" t="s">
        <v>62</v>
      </c>
      <c r="Z659" s="51" t="s">
        <v>1753</v>
      </c>
      <c r="AA659" s="51" t="s">
        <v>57</v>
      </c>
      <c r="AB659" s="51" t="s">
        <v>2385</v>
      </c>
      <c r="AC659" s="51" t="s">
        <v>57</v>
      </c>
      <c r="AD659" s="51" t="s">
        <v>2385</v>
      </c>
      <c r="AE659" s="51" t="s">
        <v>57</v>
      </c>
      <c r="AF659" s="51"/>
      <c r="AG659" s="51" t="s">
        <v>57</v>
      </c>
      <c r="AH659" s="51" t="s">
        <v>57</v>
      </c>
      <c r="AI659" s="51" t="s">
        <v>2385</v>
      </c>
      <c r="AJ659" s="51" t="s">
        <v>2385</v>
      </c>
      <c r="AK659" s="51" t="s">
        <v>2385</v>
      </c>
      <c r="AL659" s="51" t="s">
        <v>57</v>
      </c>
      <c r="AM659" s="153" t="s">
        <v>57</v>
      </c>
      <c r="AN659" s="153" t="s">
        <v>57</v>
      </c>
      <c r="AO659" s="154">
        <v>44624</v>
      </c>
      <c r="AP659" s="154">
        <v>44986</v>
      </c>
      <c r="AQ659" s="51">
        <v>362</v>
      </c>
      <c r="AR659" s="51" t="s">
        <v>57</v>
      </c>
      <c r="AS659" s="51" t="s">
        <v>57</v>
      </c>
      <c r="AT659" s="51" t="s">
        <v>57</v>
      </c>
      <c r="AU659" s="51"/>
    </row>
    <row r="660" spans="1:50">
      <c r="A660" s="131">
        <v>659</v>
      </c>
      <c r="B660" s="51" t="s">
        <v>2596</v>
      </c>
      <c r="C660" s="51" t="s">
        <v>1382</v>
      </c>
      <c r="D660" s="51">
        <v>2023</v>
      </c>
      <c r="E660" s="51" t="s">
        <v>286</v>
      </c>
      <c r="F660" s="19" t="s">
        <v>1755</v>
      </c>
      <c r="G660" s="51" t="s">
        <v>1756</v>
      </c>
      <c r="H660" s="19" t="s">
        <v>1757</v>
      </c>
      <c r="I660" s="51" t="s">
        <v>935</v>
      </c>
      <c r="J660" s="51">
        <v>15</v>
      </c>
      <c r="K660" s="51" t="s">
        <v>62</v>
      </c>
      <c r="L660" s="51" t="s">
        <v>62</v>
      </c>
      <c r="M660" s="51" t="s">
        <v>62</v>
      </c>
      <c r="N660" s="51" t="s">
        <v>62</v>
      </c>
      <c r="O660" s="51" t="s">
        <v>57</v>
      </c>
      <c r="P660" s="51" t="s">
        <v>57</v>
      </c>
      <c r="Q660" s="51" t="s">
        <v>57</v>
      </c>
      <c r="R660" s="51" t="s">
        <v>57</v>
      </c>
      <c r="S660" s="51" t="s">
        <v>56</v>
      </c>
      <c r="T660" s="51" t="s">
        <v>1758</v>
      </c>
      <c r="U660" s="51" t="s">
        <v>62</v>
      </c>
      <c r="V660" s="51" t="s">
        <v>57</v>
      </c>
      <c r="W660" s="51" t="s">
        <v>56</v>
      </c>
      <c r="X660" s="51" t="s">
        <v>2455</v>
      </c>
      <c r="Y660" s="51" t="s">
        <v>62</v>
      </c>
      <c r="Z660" s="51" t="s">
        <v>1760</v>
      </c>
      <c r="AA660" s="51" t="s">
        <v>56</v>
      </c>
      <c r="AB660" s="51" t="s">
        <v>56</v>
      </c>
      <c r="AC660" s="51" t="s">
        <v>56</v>
      </c>
      <c r="AD660" s="51" t="s">
        <v>984</v>
      </c>
      <c r="AE660" s="51" t="s">
        <v>57</v>
      </c>
      <c r="AF660" s="51"/>
      <c r="AG660" s="51" t="s">
        <v>56</v>
      </c>
      <c r="AH660" s="51">
        <v>71</v>
      </c>
      <c r="AI660" s="51" t="s">
        <v>56</v>
      </c>
      <c r="AJ660" s="51" t="s">
        <v>4436</v>
      </c>
      <c r="AK660" s="51" t="s">
        <v>62</v>
      </c>
      <c r="AL660" s="51" t="s">
        <v>57</v>
      </c>
      <c r="AM660" s="151" t="s">
        <v>57</v>
      </c>
      <c r="AN660" s="151" t="s">
        <v>57</v>
      </c>
      <c r="AO660" s="152">
        <v>44644</v>
      </c>
      <c r="AP660" s="152">
        <v>44970</v>
      </c>
      <c r="AQ660" s="51">
        <v>326</v>
      </c>
      <c r="AR660" s="51" t="s">
        <v>57</v>
      </c>
      <c r="AS660" s="51">
        <v>25</v>
      </c>
      <c r="AT660" s="51">
        <v>46</v>
      </c>
      <c r="AU660" s="131" t="str">
        <f>IF(AB660="Yes", "No", "")</f>
        <v>No</v>
      </c>
    </row>
    <row r="661" spans="1:50">
      <c r="A661" s="131">
        <v>660</v>
      </c>
      <c r="B661" s="51" t="s">
        <v>2596</v>
      </c>
      <c r="C661" s="51" t="s">
        <v>1382</v>
      </c>
      <c r="D661" s="51">
        <v>2023</v>
      </c>
      <c r="E661" s="51" t="s">
        <v>286</v>
      </c>
      <c r="F661" s="19" t="s">
        <v>1763</v>
      </c>
      <c r="G661" s="51" t="s">
        <v>1764</v>
      </c>
      <c r="H661" s="19" t="s">
        <v>1765</v>
      </c>
      <c r="I661" s="51" t="s">
        <v>935</v>
      </c>
      <c r="J661" s="51">
        <v>15</v>
      </c>
      <c r="K661" s="51" t="s">
        <v>62</v>
      </c>
      <c r="L661" s="51" t="s">
        <v>62</v>
      </c>
      <c r="M661" s="51" t="s">
        <v>62</v>
      </c>
      <c r="N661" s="51" t="s">
        <v>56</v>
      </c>
      <c r="O661" s="51">
        <v>2</v>
      </c>
      <c r="P661" s="51" t="s">
        <v>438</v>
      </c>
      <c r="Q661" s="51" t="s">
        <v>1766</v>
      </c>
      <c r="R661" s="51" t="s">
        <v>1767</v>
      </c>
      <c r="S661" s="51" t="s">
        <v>56</v>
      </c>
      <c r="T661" s="51" t="s">
        <v>1768</v>
      </c>
      <c r="U661" s="51" t="s">
        <v>56</v>
      </c>
      <c r="V661" s="51" t="s">
        <v>2459</v>
      </c>
      <c r="W661" s="51" t="s">
        <v>56</v>
      </c>
      <c r="X661" s="51" t="s">
        <v>2460</v>
      </c>
      <c r="Y661" s="51" t="s">
        <v>62</v>
      </c>
      <c r="Z661" s="51" t="s">
        <v>1770</v>
      </c>
      <c r="AA661" s="51" t="s">
        <v>56</v>
      </c>
      <c r="AB661" s="51" t="s">
        <v>56</v>
      </c>
      <c r="AC661" s="51" t="s">
        <v>56</v>
      </c>
      <c r="AD661" s="51" t="s">
        <v>984</v>
      </c>
      <c r="AE661" s="51" t="s">
        <v>57</v>
      </c>
      <c r="AF661" s="51"/>
      <c r="AG661" s="51" t="s">
        <v>56</v>
      </c>
      <c r="AH661" s="51">
        <v>99</v>
      </c>
      <c r="AI661" s="51" t="s">
        <v>62</v>
      </c>
      <c r="AJ661" s="51" t="s">
        <v>2385</v>
      </c>
      <c r="AK661" s="51" t="s">
        <v>62</v>
      </c>
      <c r="AL661" s="51" t="s">
        <v>57</v>
      </c>
      <c r="AM661" s="153" t="str">
        <f>IF(OR($AK661="No",$AK661="NA"),"NA","à Remplir")</f>
        <v>NA</v>
      </c>
      <c r="AN661" s="153" t="str">
        <f>IF(OR($AK661="No",$AK661="NA"),"NA","à Remplir")</f>
        <v>NA</v>
      </c>
      <c r="AO661" s="154">
        <v>44691</v>
      </c>
      <c r="AP661" s="154">
        <v>44992</v>
      </c>
      <c r="AQ661" s="51">
        <v>301</v>
      </c>
      <c r="AR661" s="51" t="s">
        <v>57</v>
      </c>
      <c r="AS661" s="51">
        <v>73</v>
      </c>
      <c r="AT661" s="51">
        <v>26</v>
      </c>
      <c r="AU661" s="131" t="str">
        <f>IF(AB661="Yes", "No", "")</f>
        <v>No</v>
      </c>
    </row>
    <row r="662" spans="1:50">
      <c r="A662" s="131">
        <v>661</v>
      </c>
      <c r="B662" s="51" t="s">
        <v>2596</v>
      </c>
      <c r="C662" s="51" t="s">
        <v>1382</v>
      </c>
      <c r="D662" s="51">
        <v>2023</v>
      </c>
      <c r="E662" s="51" t="s">
        <v>368</v>
      </c>
      <c r="F662" s="19" t="s">
        <v>1773</v>
      </c>
      <c r="G662" s="51" t="s">
        <v>1774</v>
      </c>
      <c r="H662" s="19" t="s">
        <v>1775</v>
      </c>
      <c r="I662" s="51" t="s">
        <v>975</v>
      </c>
      <c r="J662" s="51">
        <v>22</v>
      </c>
      <c r="K662" s="51" t="s">
        <v>2385</v>
      </c>
      <c r="L662" s="51" t="s">
        <v>2385</v>
      </c>
      <c r="M662" s="51" t="s">
        <v>2385</v>
      </c>
      <c r="N662" s="51" t="s">
        <v>2385</v>
      </c>
      <c r="O662" s="51" t="s">
        <v>57</v>
      </c>
      <c r="P662" s="51" t="s">
        <v>57</v>
      </c>
      <c r="Q662" s="51" t="s">
        <v>57</v>
      </c>
      <c r="R662" s="51" t="s">
        <v>57</v>
      </c>
      <c r="S662" s="51" t="s">
        <v>2385</v>
      </c>
      <c r="T662" s="51" t="s">
        <v>57</v>
      </c>
      <c r="U662" s="51" t="s">
        <v>2385</v>
      </c>
      <c r="V662" s="51" t="s">
        <v>57</v>
      </c>
      <c r="W662" s="51" t="s">
        <v>2385</v>
      </c>
      <c r="X662" s="51" t="s">
        <v>57</v>
      </c>
      <c r="Y662" s="51" t="s">
        <v>2385</v>
      </c>
      <c r="Z662" s="51" t="s">
        <v>1776</v>
      </c>
      <c r="AA662" s="51" t="s">
        <v>57</v>
      </c>
      <c r="AB662" s="51" t="s">
        <v>2385</v>
      </c>
      <c r="AC662" s="51" t="s">
        <v>57</v>
      </c>
      <c r="AD662" s="51" t="s">
        <v>2385</v>
      </c>
      <c r="AE662" s="51" t="s">
        <v>57</v>
      </c>
      <c r="AF662" s="51"/>
      <c r="AG662" s="51" t="s">
        <v>57</v>
      </c>
      <c r="AH662" s="51" t="s">
        <v>57</v>
      </c>
      <c r="AI662" s="51" t="s">
        <v>2385</v>
      </c>
      <c r="AJ662" s="51" t="s">
        <v>2385</v>
      </c>
      <c r="AK662" s="51" t="s">
        <v>2385</v>
      </c>
      <c r="AL662" s="51" t="s">
        <v>57</v>
      </c>
      <c r="AM662" s="151" t="s">
        <v>57</v>
      </c>
      <c r="AN662" s="151" t="s">
        <v>57</v>
      </c>
      <c r="AO662" s="152" t="s">
        <v>1529</v>
      </c>
      <c r="AP662" s="152" t="s">
        <v>714</v>
      </c>
      <c r="AQ662" s="51">
        <v>120</v>
      </c>
      <c r="AR662" s="51" t="s">
        <v>57</v>
      </c>
      <c r="AS662" s="51" t="s">
        <v>57</v>
      </c>
      <c r="AT662" s="51" t="s">
        <v>57</v>
      </c>
      <c r="AU662" s="51"/>
    </row>
    <row r="663" spans="1:50">
      <c r="A663" s="131">
        <v>662</v>
      </c>
      <c r="B663" s="51" t="s">
        <v>2596</v>
      </c>
      <c r="C663" s="51" t="s">
        <v>1382</v>
      </c>
      <c r="D663" s="51">
        <v>2023</v>
      </c>
      <c r="E663" s="51" t="s">
        <v>286</v>
      </c>
      <c r="F663" s="19" t="s">
        <v>1777</v>
      </c>
      <c r="G663" s="51" t="s">
        <v>1778</v>
      </c>
      <c r="H663" s="19" t="s">
        <v>1779</v>
      </c>
      <c r="I663" s="51" t="s">
        <v>935</v>
      </c>
      <c r="J663" s="51">
        <v>23</v>
      </c>
      <c r="K663" s="51" t="s">
        <v>62</v>
      </c>
      <c r="L663" s="51" t="s">
        <v>62</v>
      </c>
      <c r="M663" s="51" t="s">
        <v>62</v>
      </c>
      <c r="N663" s="51" t="s">
        <v>62</v>
      </c>
      <c r="O663" s="51" t="s">
        <v>57</v>
      </c>
      <c r="P663" s="51" t="s">
        <v>57</v>
      </c>
      <c r="Q663" s="51" t="s">
        <v>57</v>
      </c>
      <c r="R663" s="51" t="s">
        <v>57</v>
      </c>
      <c r="S663" s="51" t="s">
        <v>56</v>
      </c>
      <c r="T663" s="51" t="s">
        <v>2607</v>
      </c>
      <c r="U663" s="51" t="s">
        <v>62</v>
      </c>
      <c r="V663" s="51" t="s">
        <v>57</v>
      </c>
      <c r="W663" s="51" t="s">
        <v>56</v>
      </c>
      <c r="X663" s="51" t="s">
        <v>1781</v>
      </c>
      <c r="Y663" s="51" t="s">
        <v>62</v>
      </c>
      <c r="Z663" s="4" t="s">
        <v>1782</v>
      </c>
      <c r="AA663" s="51" t="s">
        <v>56</v>
      </c>
      <c r="AB663" s="51" t="s">
        <v>56</v>
      </c>
      <c r="AC663" s="51" t="s">
        <v>56</v>
      </c>
      <c r="AD663" s="51" t="s">
        <v>2373</v>
      </c>
      <c r="AE663" s="51" t="s">
        <v>1540</v>
      </c>
      <c r="AF663" s="51"/>
      <c r="AG663" s="51" t="s">
        <v>56</v>
      </c>
      <c r="AH663" s="51">
        <v>139</v>
      </c>
      <c r="AI663" s="51" t="s">
        <v>62</v>
      </c>
      <c r="AJ663" s="51" t="s">
        <v>2385</v>
      </c>
      <c r="AK663" s="51" t="s">
        <v>62</v>
      </c>
      <c r="AL663" s="51" t="s">
        <v>57</v>
      </c>
      <c r="AM663" s="153" t="s">
        <v>57</v>
      </c>
      <c r="AN663" s="153" t="s">
        <v>57</v>
      </c>
      <c r="AO663" s="154">
        <v>44620</v>
      </c>
      <c r="AP663" s="154">
        <v>44988</v>
      </c>
      <c r="AQ663" s="51">
        <v>368</v>
      </c>
      <c r="AR663" s="51" t="s">
        <v>57</v>
      </c>
      <c r="AS663" s="51" t="s">
        <v>62</v>
      </c>
      <c r="AT663" s="51" t="s">
        <v>62</v>
      </c>
      <c r="AU663" s="131" t="str">
        <f>IF(AB663="Yes", "No", "")</f>
        <v>No</v>
      </c>
    </row>
    <row r="664" spans="1:50">
      <c r="A664" s="131">
        <v>663</v>
      </c>
      <c r="B664" s="51" t="s">
        <v>2596</v>
      </c>
      <c r="C664" s="51" t="s">
        <v>1382</v>
      </c>
      <c r="D664" s="51">
        <v>2023</v>
      </c>
      <c r="E664" s="51" t="s">
        <v>368</v>
      </c>
      <c r="F664" s="19" t="s">
        <v>243</v>
      </c>
      <c r="G664" s="51" t="s">
        <v>1784</v>
      </c>
      <c r="H664" s="19" t="s">
        <v>1785</v>
      </c>
      <c r="I664" s="51" t="s">
        <v>4421</v>
      </c>
      <c r="J664" s="51">
        <v>25</v>
      </c>
      <c r="K664" s="51" t="s">
        <v>2385</v>
      </c>
      <c r="L664" s="51" t="s">
        <v>2385</v>
      </c>
      <c r="M664" s="51" t="s">
        <v>2385</v>
      </c>
      <c r="N664" s="51" t="s">
        <v>2385</v>
      </c>
      <c r="O664" s="51" t="s">
        <v>57</v>
      </c>
      <c r="P664" s="51" t="s">
        <v>57</v>
      </c>
      <c r="Q664" s="51" t="s">
        <v>57</v>
      </c>
      <c r="R664" s="51" t="s">
        <v>57</v>
      </c>
      <c r="S664" s="51" t="s">
        <v>2385</v>
      </c>
      <c r="T664" s="51" t="s">
        <v>57</v>
      </c>
      <c r="U664" s="51" t="s">
        <v>2385</v>
      </c>
      <c r="V664" s="51" t="s">
        <v>57</v>
      </c>
      <c r="W664" s="51" t="s">
        <v>2385</v>
      </c>
      <c r="X664" s="51" t="s">
        <v>57</v>
      </c>
      <c r="Y664" s="51" t="s">
        <v>2385</v>
      </c>
      <c r="Z664" s="51" t="s">
        <v>1786</v>
      </c>
      <c r="AA664" s="51" t="s">
        <v>57</v>
      </c>
      <c r="AB664" s="51" t="s">
        <v>2385</v>
      </c>
      <c r="AC664" s="51" t="s">
        <v>57</v>
      </c>
      <c r="AD664" s="51" t="s">
        <v>2385</v>
      </c>
      <c r="AE664" s="51" t="s">
        <v>57</v>
      </c>
      <c r="AF664" s="51"/>
      <c r="AG664" s="51" t="s">
        <v>57</v>
      </c>
      <c r="AH664" s="51" t="s">
        <v>57</v>
      </c>
      <c r="AI664" s="51" t="s">
        <v>2385</v>
      </c>
      <c r="AJ664" s="51" t="s">
        <v>2385</v>
      </c>
      <c r="AK664" s="51" t="s">
        <v>2385</v>
      </c>
      <c r="AL664" s="51" t="s">
        <v>57</v>
      </c>
      <c r="AM664" s="151" t="s">
        <v>57</v>
      </c>
      <c r="AN664" s="151" t="s">
        <v>57</v>
      </c>
      <c r="AO664" s="152" t="s">
        <v>1564</v>
      </c>
      <c r="AP664" s="152" t="s">
        <v>1772</v>
      </c>
      <c r="AQ664" s="51">
        <v>85</v>
      </c>
      <c r="AR664" s="51" t="s">
        <v>57</v>
      </c>
      <c r="AS664" s="51" t="s">
        <v>57</v>
      </c>
      <c r="AT664" s="51" t="s">
        <v>57</v>
      </c>
      <c r="AU664" s="51"/>
    </row>
    <row r="665" spans="1:50">
      <c r="A665" s="131">
        <v>664</v>
      </c>
      <c r="B665" s="51" t="s">
        <v>2596</v>
      </c>
      <c r="C665" s="51" t="s">
        <v>1382</v>
      </c>
      <c r="D665" s="51">
        <v>2023</v>
      </c>
      <c r="E665" s="51" t="s">
        <v>368</v>
      </c>
      <c r="F665" s="19" t="s">
        <v>57</v>
      </c>
      <c r="G665" s="51" t="s">
        <v>1787</v>
      </c>
      <c r="H665" s="19" t="s">
        <v>1788</v>
      </c>
      <c r="I665" s="51" t="s">
        <v>2597</v>
      </c>
      <c r="J665" s="51">
        <v>25</v>
      </c>
      <c r="K665" s="51" t="s">
        <v>2385</v>
      </c>
      <c r="L665" s="51" t="s">
        <v>2385</v>
      </c>
      <c r="M665" s="51" t="s">
        <v>2385</v>
      </c>
      <c r="N665" s="51" t="s">
        <v>2385</v>
      </c>
      <c r="O665" s="51" t="s">
        <v>57</v>
      </c>
      <c r="P665" s="51" t="s">
        <v>57</v>
      </c>
      <c r="Q665" s="51" t="s">
        <v>57</v>
      </c>
      <c r="R665" s="51" t="s">
        <v>57</v>
      </c>
      <c r="S665" s="51" t="s">
        <v>2385</v>
      </c>
      <c r="T665" s="51" t="s">
        <v>57</v>
      </c>
      <c r="U665" s="51" t="s">
        <v>2385</v>
      </c>
      <c r="V665" s="51" t="s">
        <v>57</v>
      </c>
      <c r="W665" s="51" t="s">
        <v>2385</v>
      </c>
      <c r="X665" s="51" t="s">
        <v>57</v>
      </c>
      <c r="Y665" s="51" t="s">
        <v>2385</v>
      </c>
      <c r="Z665" s="51" t="s">
        <v>57</v>
      </c>
      <c r="AA665" s="51" t="s">
        <v>57</v>
      </c>
      <c r="AB665" s="51" t="s">
        <v>2385</v>
      </c>
      <c r="AC665" s="51" t="s">
        <v>57</v>
      </c>
      <c r="AD665" s="51" t="s">
        <v>2385</v>
      </c>
      <c r="AE665" s="51" t="s">
        <v>57</v>
      </c>
      <c r="AF665" s="51"/>
      <c r="AG665" s="51" t="s">
        <v>57</v>
      </c>
      <c r="AH665" s="51" t="s">
        <v>57</v>
      </c>
      <c r="AI665" s="51" t="s">
        <v>2385</v>
      </c>
      <c r="AJ665" s="51" t="s">
        <v>2385</v>
      </c>
      <c r="AK665" s="51" t="s">
        <v>2385</v>
      </c>
      <c r="AL665" s="51" t="s">
        <v>57</v>
      </c>
      <c r="AM665" s="153" t="s">
        <v>57</v>
      </c>
      <c r="AN665" s="153" t="s">
        <v>57</v>
      </c>
      <c r="AO665" s="154" t="s">
        <v>57</v>
      </c>
      <c r="AP665" s="154" t="s">
        <v>1789</v>
      </c>
      <c r="AQ665" s="51" t="s">
        <v>57</v>
      </c>
      <c r="AR665" s="51" t="s">
        <v>57</v>
      </c>
      <c r="AS665" s="51" t="s">
        <v>57</v>
      </c>
      <c r="AT665" s="51" t="s">
        <v>57</v>
      </c>
      <c r="AU665" s="51"/>
    </row>
    <row r="666" spans="1:50">
      <c r="A666" s="131">
        <v>665</v>
      </c>
      <c r="B666" s="51" t="s">
        <v>2596</v>
      </c>
      <c r="C666" s="51" t="s">
        <v>1382</v>
      </c>
      <c r="D666" s="51">
        <v>2023</v>
      </c>
      <c r="E666" s="51" t="s">
        <v>121</v>
      </c>
      <c r="F666" s="19" t="s">
        <v>1790</v>
      </c>
      <c r="G666" s="51" t="s">
        <v>1791</v>
      </c>
      <c r="H666" s="19" t="s">
        <v>1792</v>
      </c>
      <c r="I666" s="51" t="s">
        <v>926</v>
      </c>
      <c r="J666" s="51">
        <v>25</v>
      </c>
      <c r="K666" s="51" t="s">
        <v>2385</v>
      </c>
      <c r="L666" s="51" t="s">
        <v>2385</v>
      </c>
      <c r="M666" s="51" t="s">
        <v>2385</v>
      </c>
      <c r="N666" s="51" t="s">
        <v>2385</v>
      </c>
      <c r="O666" s="51" t="s">
        <v>57</v>
      </c>
      <c r="P666" s="51" t="s">
        <v>57</v>
      </c>
      <c r="Q666" s="51" t="s">
        <v>57</v>
      </c>
      <c r="R666" s="51" t="s">
        <v>57</v>
      </c>
      <c r="S666" s="51" t="s">
        <v>2385</v>
      </c>
      <c r="T666" s="51" t="s">
        <v>57</v>
      </c>
      <c r="U666" s="51" t="s">
        <v>2385</v>
      </c>
      <c r="V666" s="51" t="s">
        <v>57</v>
      </c>
      <c r="W666" s="51" t="s">
        <v>2385</v>
      </c>
      <c r="X666" s="51" t="s">
        <v>57</v>
      </c>
      <c r="Y666" s="51" t="s">
        <v>2385</v>
      </c>
      <c r="Z666" s="51" t="s">
        <v>1793</v>
      </c>
      <c r="AA666" s="51" t="s">
        <v>57</v>
      </c>
      <c r="AB666" s="51" t="s">
        <v>2385</v>
      </c>
      <c r="AC666" s="51" t="s">
        <v>57</v>
      </c>
      <c r="AD666" s="51" t="s">
        <v>2385</v>
      </c>
      <c r="AE666" s="51" t="s">
        <v>57</v>
      </c>
      <c r="AF666" s="51"/>
      <c r="AG666" s="51" t="s">
        <v>57</v>
      </c>
      <c r="AH666" s="51" t="s">
        <v>57</v>
      </c>
      <c r="AI666" s="51" t="s">
        <v>2385</v>
      </c>
      <c r="AJ666" s="51" t="s">
        <v>2385</v>
      </c>
      <c r="AK666" s="51" t="s">
        <v>2385</v>
      </c>
      <c r="AL666" s="51" t="s">
        <v>57</v>
      </c>
      <c r="AM666" s="151" t="s">
        <v>57</v>
      </c>
      <c r="AN666" s="151" t="s">
        <v>57</v>
      </c>
      <c r="AO666" s="152" t="s">
        <v>57</v>
      </c>
      <c r="AP666" s="152" t="s">
        <v>1794</v>
      </c>
      <c r="AQ666" s="51" t="s">
        <v>57</v>
      </c>
      <c r="AR666" s="51" t="s">
        <v>57</v>
      </c>
      <c r="AS666" s="51" t="s">
        <v>57</v>
      </c>
      <c r="AT666" s="51" t="s">
        <v>57</v>
      </c>
      <c r="AU666" s="51"/>
    </row>
    <row r="667" spans="1:50">
      <c r="A667" s="131">
        <v>666</v>
      </c>
      <c r="B667" s="51" t="s">
        <v>2596</v>
      </c>
      <c r="C667" s="51" t="s">
        <v>1382</v>
      </c>
      <c r="D667" s="51">
        <v>2023</v>
      </c>
      <c r="E667" s="51" t="s">
        <v>121</v>
      </c>
      <c r="F667" s="19" t="s">
        <v>1795</v>
      </c>
      <c r="G667" s="51" t="s">
        <v>1796</v>
      </c>
      <c r="H667" s="19" t="s">
        <v>1797</v>
      </c>
      <c r="I667" s="51" t="s">
        <v>4426</v>
      </c>
      <c r="J667" s="51">
        <v>25</v>
      </c>
      <c r="K667" s="51" t="s">
        <v>2385</v>
      </c>
      <c r="L667" s="51" t="s">
        <v>2385</v>
      </c>
      <c r="M667" s="51" t="s">
        <v>2385</v>
      </c>
      <c r="N667" s="51" t="s">
        <v>2385</v>
      </c>
      <c r="O667" s="51" t="s">
        <v>57</v>
      </c>
      <c r="P667" s="51" t="s">
        <v>57</v>
      </c>
      <c r="Q667" s="51" t="s">
        <v>57</v>
      </c>
      <c r="R667" s="51" t="s">
        <v>57</v>
      </c>
      <c r="S667" s="51" t="s">
        <v>2385</v>
      </c>
      <c r="T667" s="51" t="s">
        <v>57</v>
      </c>
      <c r="U667" s="51" t="s">
        <v>2385</v>
      </c>
      <c r="V667" s="51" t="s">
        <v>57</v>
      </c>
      <c r="W667" s="51" t="s">
        <v>2385</v>
      </c>
      <c r="X667" s="51" t="s">
        <v>57</v>
      </c>
      <c r="Y667" s="51" t="s">
        <v>2385</v>
      </c>
      <c r="Z667" s="51" t="s">
        <v>1799</v>
      </c>
      <c r="AA667" s="51" t="s">
        <v>57</v>
      </c>
      <c r="AB667" s="51" t="s">
        <v>2385</v>
      </c>
      <c r="AC667" s="51" t="s">
        <v>57</v>
      </c>
      <c r="AD667" s="51" t="s">
        <v>2385</v>
      </c>
      <c r="AE667" s="51" t="s">
        <v>57</v>
      </c>
      <c r="AF667" s="51"/>
      <c r="AG667" s="51" t="s">
        <v>57</v>
      </c>
      <c r="AH667" s="51" t="s">
        <v>57</v>
      </c>
      <c r="AI667" s="51" t="s">
        <v>2385</v>
      </c>
      <c r="AJ667" s="51" t="s">
        <v>2385</v>
      </c>
      <c r="AK667" s="51" t="s">
        <v>2385</v>
      </c>
      <c r="AL667" s="51" t="s">
        <v>57</v>
      </c>
      <c r="AM667" s="153" t="s">
        <v>57</v>
      </c>
      <c r="AN667" s="153" t="s">
        <v>57</v>
      </c>
      <c r="AO667" s="154" t="s">
        <v>1800</v>
      </c>
      <c r="AP667" s="154" t="s">
        <v>229</v>
      </c>
      <c r="AQ667" s="51">
        <v>264</v>
      </c>
      <c r="AR667" s="51" t="s">
        <v>57</v>
      </c>
      <c r="AS667" s="51" t="s">
        <v>57</v>
      </c>
      <c r="AT667" s="51" t="s">
        <v>57</v>
      </c>
      <c r="AU667" s="51"/>
      <c r="AV667" s="159"/>
      <c r="AW667" s="159"/>
      <c r="AX667" s="159"/>
    </row>
    <row r="668" spans="1:50">
      <c r="A668" s="131">
        <v>667</v>
      </c>
      <c r="B668" s="51" t="s">
        <v>2596</v>
      </c>
      <c r="C668" s="51" t="s">
        <v>1382</v>
      </c>
      <c r="D668" s="51">
        <v>2023</v>
      </c>
      <c r="E668" s="51" t="s">
        <v>977</v>
      </c>
      <c r="F668" s="19" t="s">
        <v>1801</v>
      </c>
      <c r="G668" s="51" t="s">
        <v>1802</v>
      </c>
      <c r="H668" s="19" t="s">
        <v>1803</v>
      </c>
      <c r="I668" s="51" t="s">
        <v>929</v>
      </c>
      <c r="J668" s="51">
        <v>3</v>
      </c>
      <c r="K668" s="51" t="s">
        <v>56</v>
      </c>
      <c r="L668" s="51" t="s">
        <v>56</v>
      </c>
      <c r="M668" s="51" t="s">
        <v>2385</v>
      </c>
      <c r="N668" s="51" t="s">
        <v>2385</v>
      </c>
      <c r="O668" s="51" t="s">
        <v>57</v>
      </c>
      <c r="P668" s="51" t="s">
        <v>57</v>
      </c>
      <c r="Q668" s="51" t="s">
        <v>57</v>
      </c>
      <c r="R668" s="51" t="s">
        <v>57</v>
      </c>
      <c r="S668" s="51" t="s">
        <v>2385</v>
      </c>
      <c r="T668" s="51" t="s">
        <v>57</v>
      </c>
      <c r="U668" s="51" t="s">
        <v>56</v>
      </c>
      <c r="V668" s="51" t="s">
        <v>2465</v>
      </c>
      <c r="W668" s="51" t="s">
        <v>56</v>
      </c>
      <c r="X668" s="51" t="s">
        <v>2466</v>
      </c>
      <c r="Y668" s="51" t="s">
        <v>62</v>
      </c>
      <c r="Z668" s="51" t="s">
        <v>1804</v>
      </c>
      <c r="AA668" s="51" t="s">
        <v>57</v>
      </c>
      <c r="AB668" s="51" t="s">
        <v>2385</v>
      </c>
      <c r="AC668" s="51" t="s">
        <v>57</v>
      </c>
      <c r="AD668" s="51" t="s">
        <v>2385</v>
      </c>
      <c r="AE668" s="51" t="s">
        <v>57</v>
      </c>
      <c r="AF668" s="51"/>
      <c r="AG668" s="51" t="s">
        <v>57</v>
      </c>
      <c r="AH668" s="51" t="s">
        <v>57</v>
      </c>
      <c r="AI668" s="51" t="s">
        <v>2385</v>
      </c>
      <c r="AJ668" s="51" t="s">
        <v>2385</v>
      </c>
      <c r="AK668" s="51" t="s">
        <v>2385</v>
      </c>
      <c r="AL668" s="51" t="s">
        <v>57</v>
      </c>
      <c r="AM668" s="151" t="str">
        <f t="shared" ref="AM668:AN670" si="6">IF(OR($AK668="No",$AK668="NA"),"NA","à Remplir")</f>
        <v>NA</v>
      </c>
      <c r="AN668" s="151" t="str">
        <f t="shared" si="6"/>
        <v>NA</v>
      </c>
      <c r="AO668" s="152">
        <v>44727</v>
      </c>
      <c r="AP668" s="152">
        <v>44988</v>
      </c>
      <c r="AQ668" s="51">
        <v>261</v>
      </c>
      <c r="AR668" s="51" t="s">
        <v>57</v>
      </c>
      <c r="AS668" s="51" t="s">
        <v>57</v>
      </c>
      <c r="AT668" s="51" t="s">
        <v>57</v>
      </c>
      <c r="AU668" s="51"/>
      <c r="AV668" s="159"/>
      <c r="AW668" s="159"/>
      <c r="AX668" s="159"/>
    </row>
    <row r="669" spans="1:50">
      <c r="A669" s="131">
        <v>668</v>
      </c>
      <c r="B669" s="51" t="s">
        <v>2596</v>
      </c>
      <c r="C669" s="51" t="s">
        <v>1382</v>
      </c>
      <c r="D669" s="51">
        <v>2023</v>
      </c>
      <c r="E669" s="51" t="s">
        <v>977</v>
      </c>
      <c r="F669" s="19" t="s">
        <v>1806</v>
      </c>
      <c r="G669" s="51" t="s">
        <v>1807</v>
      </c>
      <c r="H669" s="19" t="s">
        <v>1808</v>
      </c>
      <c r="I669" s="51" t="s">
        <v>1163</v>
      </c>
      <c r="J669" s="51">
        <v>14</v>
      </c>
      <c r="K669" s="51" t="s">
        <v>2385</v>
      </c>
      <c r="L669" s="51" t="s">
        <v>2385</v>
      </c>
      <c r="M669" s="51" t="s">
        <v>2385</v>
      </c>
      <c r="N669" s="51" t="s">
        <v>2385</v>
      </c>
      <c r="O669" s="51" t="s">
        <v>57</v>
      </c>
      <c r="P669" s="51" t="s">
        <v>57</v>
      </c>
      <c r="Q669" s="51" t="s">
        <v>57</v>
      </c>
      <c r="R669" s="51" t="s">
        <v>57</v>
      </c>
      <c r="S669" s="51" t="s">
        <v>2385</v>
      </c>
      <c r="T669" s="51" t="s">
        <v>57</v>
      </c>
      <c r="U669" s="51" t="s">
        <v>62</v>
      </c>
      <c r="V669" s="51" t="s">
        <v>57</v>
      </c>
      <c r="W669" s="51" t="s">
        <v>56</v>
      </c>
      <c r="X669" s="51" t="s">
        <v>2467</v>
      </c>
      <c r="Y669" s="51" t="s">
        <v>62</v>
      </c>
      <c r="Z669" s="51" t="s">
        <v>1809</v>
      </c>
      <c r="AA669" s="51" t="s">
        <v>57</v>
      </c>
      <c r="AB669" s="51" t="s">
        <v>2385</v>
      </c>
      <c r="AC669" s="51" t="s">
        <v>57</v>
      </c>
      <c r="AD669" s="51" t="s">
        <v>2385</v>
      </c>
      <c r="AE669" s="51" t="s">
        <v>57</v>
      </c>
      <c r="AF669" s="51"/>
      <c r="AG669" s="51" t="s">
        <v>57</v>
      </c>
      <c r="AH669" s="51" t="s">
        <v>57</v>
      </c>
      <c r="AI669" s="51" t="s">
        <v>2385</v>
      </c>
      <c r="AJ669" s="51" t="s">
        <v>2385</v>
      </c>
      <c r="AK669" s="51" t="s">
        <v>2385</v>
      </c>
      <c r="AL669" s="51" t="s">
        <v>57</v>
      </c>
      <c r="AM669" s="153" t="str">
        <f t="shared" si="6"/>
        <v>NA</v>
      </c>
      <c r="AN669" s="153" t="str">
        <f t="shared" si="6"/>
        <v>NA</v>
      </c>
      <c r="AO669" s="154">
        <v>44872</v>
      </c>
      <c r="AP669" s="154">
        <v>45044</v>
      </c>
      <c r="AQ669" s="51">
        <v>172</v>
      </c>
      <c r="AR669" s="51" t="s">
        <v>57</v>
      </c>
      <c r="AS669" s="51" t="s">
        <v>57</v>
      </c>
      <c r="AT669" s="51" t="s">
        <v>57</v>
      </c>
      <c r="AU669" s="51"/>
      <c r="AV669" s="159"/>
      <c r="AW669" s="159"/>
      <c r="AX669" s="159"/>
    </row>
    <row r="670" spans="1:50">
      <c r="A670" s="131">
        <v>669</v>
      </c>
      <c r="B670" s="51" t="s">
        <v>2596</v>
      </c>
      <c r="C670" s="51" t="s">
        <v>1382</v>
      </c>
      <c r="D670" s="51">
        <v>2023</v>
      </c>
      <c r="E670" s="51" t="s">
        <v>977</v>
      </c>
      <c r="F670" s="19" t="s">
        <v>2468</v>
      </c>
      <c r="G670" s="51" t="s">
        <v>1812</v>
      </c>
      <c r="H670" s="19" t="s">
        <v>1813</v>
      </c>
      <c r="I670" s="51" t="s">
        <v>929</v>
      </c>
      <c r="J670" s="51">
        <v>14</v>
      </c>
      <c r="K670" s="51" t="s">
        <v>56</v>
      </c>
      <c r="L670" s="51" t="s">
        <v>56</v>
      </c>
      <c r="M670" s="51" t="s">
        <v>2385</v>
      </c>
      <c r="N670" s="51" t="s">
        <v>2385</v>
      </c>
      <c r="O670" s="51" t="s">
        <v>57</v>
      </c>
      <c r="P670" s="51" t="s">
        <v>57</v>
      </c>
      <c r="Q670" s="51" t="s">
        <v>57</v>
      </c>
      <c r="R670" s="51" t="s">
        <v>57</v>
      </c>
      <c r="S670" s="51" t="s">
        <v>2385</v>
      </c>
      <c r="T670" s="51" t="s">
        <v>57</v>
      </c>
      <c r="U670" s="51" t="s">
        <v>56</v>
      </c>
      <c r="V670" s="51" t="s">
        <v>2469</v>
      </c>
      <c r="W670" s="51" t="s">
        <v>56</v>
      </c>
      <c r="X670" s="51" t="s">
        <v>2470</v>
      </c>
      <c r="Y670" s="51" t="s">
        <v>56</v>
      </c>
      <c r="Z670" s="51" t="s">
        <v>1814</v>
      </c>
      <c r="AA670" s="51" t="s">
        <v>57</v>
      </c>
      <c r="AB670" s="51" t="s">
        <v>2385</v>
      </c>
      <c r="AC670" s="51" t="s">
        <v>57</v>
      </c>
      <c r="AD670" s="51" t="s">
        <v>2385</v>
      </c>
      <c r="AE670" s="51" t="s">
        <v>57</v>
      </c>
      <c r="AF670" s="51"/>
      <c r="AG670" s="51" t="s">
        <v>57</v>
      </c>
      <c r="AH670" s="51" t="s">
        <v>57</v>
      </c>
      <c r="AI670" s="51" t="s">
        <v>2385</v>
      </c>
      <c r="AJ670" s="51" t="s">
        <v>2385</v>
      </c>
      <c r="AK670" s="51" t="s">
        <v>2385</v>
      </c>
      <c r="AL670" s="51" t="s">
        <v>57</v>
      </c>
      <c r="AM670" s="151" t="str">
        <f t="shared" si="6"/>
        <v>NA</v>
      </c>
      <c r="AN670" s="151" t="str">
        <f t="shared" si="6"/>
        <v>NA</v>
      </c>
      <c r="AO670" s="152">
        <v>44762</v>
      </c>
      <c r="AP670" s="152">
        <v>44995</v>
      </c>
      <c r="AQ670" s="51">
        <v>233</v>
      </c>
      <c r="AR670" s="51" t="s">
        <v>57</v>
      </c>
      <c r="AS670" s="51" t="s">
        <v>57</v>
      </c>
      <c r="AT670" s="51" t="s">
        <v>57</v>
      </c>
      <c r="AU670" s="51"/>
      <c r="AV670" s="159"/>
      <c r="AW670" s="159"/>
      <c r="AX670" s="159"/>
    </row>
    <row r="671" spans="1:50">
      <c r="A671" s="131">
        <v>670</v>
      </c>
      <c r="B671" s="51" t="s">
        <v>2596</v>
      </c>
      <c r="C671" s="51" t="s">
        <v>1382</v>
      </c>
      <c r="D671" s="51">
        <v>2023</v>
      </c>
      <c r="E671" s="51" t="s">
        <v>977</v>
      </c>
      <c r="F671" s="19" t="s">
        <v>1816</v>
      </c>
      <c r="G671" s="51" t="s">
        <v>1817</v>
      </c>
      <c r="H671" s="19" t="s">
        <v>1818</v>
      </c>
      <c r="I671" s="51" t="s">
        <v>935</v>
      </c>
      <c r="J671" s="51">
        <v>15</v>
      </c>
      <c r="K671" s="51" t="s">
        <v>62</v>
      </c>
      <c r="L671" s="51" t="s">
        <v>62</v>
      </c>
      <c r="M671" s="51" t="s">
        <v>62</v>
      </c>
      <c r="N671" s="51" t="s">
        <v>62</v>
      </c>
      <c r="O671" s="51" t="s">
        <v>57</v>
      </c>
      <c r="P671" s="51" t="s">
        <v>57</v>
      </c>
      <c r="Q671" s="51" t="s">
        <v>57</v>
      </c>
      <c r="R671" s="51" t="s">
        <v>57</v>
      </c>
      <c r="S671" s="51" t="s">
        <v>62</v>
      </c>
      <c r="T671" s="51" t="s">
        <v>57</v>
      </c>
      <c r="U671" s="51" t="s">
        <v>62</v>
      </c>
      <c r="V671" s="51" t="s">
        <v>57</v>
      </c>
      <c r="W671" s="51" t="s">
        <v>56</v>
      </c>
      <c r="X671" s="51" t="s">
        <v>1819</v>
      </c>
      <c r="Y671" s="51" t="s">
        <v>62</v>
      </c>
      <c r="Z671" s="4" t="s">
        <v>1820</v>
      </c>
      <c r="AA671" s="51" t="s">
        <v>62</v>
      </c>
      <c r="AB671" s="51" t="s">
        <v>62</v>
      </c>
      <c r="AC671" s="51" t="s">
        <v>57</v>
      </c>
      <c r="AD671" s="51" t="s">
        <v>2385</v>
      </c>
      <c r="AE671" s="51" t="s">
        <v>57</v>
      </c>
      <c r="AF671" s="51"/>
      <c r="AG671" s="51" t="s">
        <v>56</v>
      </c>
      <c r="AH671" s="51">
        <v>15</v>
      </c>
      <c r="AI671" s="51" t="s">
        <v>56</v>
      </c>
      <c r="AJ671" s="51" t="s">
        <v>4436</v>
      </c>
      <c r="AK671" s="51" t="s">
        <v>56</v>
      </c>
      <c r="AL671" s="51" t="s">
        <v>1821</v>
      </c>
      <c r="AM671" s="180">
        <v>44672</v>
      </c>
      <c r="AN671" s="182" t="s">
        <v>2472</v>
      </c>
      <c r="AO671" s="154">
        <v>44844</v>
      </c>
      <c r="AP671" s="154">
        <v>45021</v>
      </c>
      <c r="AQ671" s="51">
        <v>177</v>
      </c>
      <c r="AR671" s="51">
        <v>349</v>
      </c>
      <c r="AS671" s="51">
        <v>3</v>
      </c>
      <c r="AT671" s="51">
        <v>12</v>
      </c>
      <c r="AU671" s="131" t="s">
        <v>56</v>
      </c>
      <c r="AV671" s="159"/>
      <c r="AW671" s="159"/>
      <c r="AX671" s="159"/>
    </row>
    <row r="672" spans="1:50">
      <c r="A672" s="131">
        <v>671</v>
      </c>
      <c r="B672" s="51" t="s">
        <v>2596</v>
      </c>
      <c r="C672" s="51" t="s">
        <v>1382</v>
      </c>
      <c r="D672" s="51">
        <v>2023</v>
      </c>
      <c r="E672" s="51" t="s">
        <v>977</v>
      </c>
      <c r="F672" s="19" t="s">
        <v>1824</v>
      </c>
      <c r="G672" s="51" t="s">
        <v>1825</v>
      </c>
      <c r="H672" s="19" t="s">
        <v>1826</v>
      </c>
      <c r="I672" s="51" t="s">
        <v>935</v>
      </c>
      <c r="J672" s="51">
        <v>18</v>
      </c>
      <c r="K672" s="51" t="s">
        <v>62</v>
      </c>
      <c r="L672" s="51" t="s">
        <v>62</v>
      </c>
      <c r="M672" s="51" t="s">
        <v>62</v>
      </c>
      <c r="N672" s="51" t="s">
        <v>56</v>
      </c>
      <c r="O672" s="51">
        <v>1</v>
      </c>
      <c r="P672" s="51" t="s">
        <v>438</v>
      </c>
      <c r="Q672" s="51" t="s">
        <v>1827</v>
      </c>
      <c r="R672" s="51" t="s">
        <v>2474</v>
      </c>
      <c r="S672" s="51" t="s">
        <v>56</v>
      </c>
      <c r="T672" s="51" t="s">
        <v>1829</v>
      </c>
      <c r="U672" s="51" t="s">
        <v>56</v>
      </c>
      <c r="V672" s="51" t="s">
        <v>2476</v>
      </c>
      <c r="W672" s="51" t="s">
        <v>56</v>
      </c>
      <c r="X672" s="51" t="s">
        <v>1831</v>
      </c>
      <c r="Y672" s="51" t="s">
        <v>62</v>
      </c>
      <c r="Z672" s="51" t="s">
        <v>1832</v>
      </c>
      <c r="AA672" s="51" t="s">
        <v>56</v>
      </c>
      <c r="AB672" s="51" t="s">
        <v>56</v>
      </c>
      <c r="AC672" s="51" t="s">
        <v>56</v>
      </c>
      <c r="AD672" s="51" t="s">
        <v>984</v>
      </c>
      <c r="AE672" s="51" t="s">
        <v>57</v>
      </c>
      <c r="AF672" s="51"/>
      <c r="AG672" s="51" t="s">
        <v>56</v>
      </c>
      <c r="AH672" s="51">
        <v>94</v>
      </c>
      <c r="AI672" s="51" t="s">
        <v>56</v>
      </c>
      <c r="AJ672" s="51" t="s">
        <v>174</v>
      </c>
      <c r="AK672" s="51" t="s">
        <v>62</v>
      </c>
      <c r="AL672" s="51" t="s">
        <v>57</v>
      </c>
      <c r="AM672" s="151" t="str">
        <f>IF(OR($AK672="No",$AK672="NA"),"NA","à Remplir")</f>
        <v>NA</v>
      </c>
      <c r="AN672" s="151" t="str">
        <f>IF(OR($AK672="No",$AK672="NA"),"NA","à Remplir")</f>
        <v>NA</v>
      </c>
      <c r="AO672" s="152">
        <v>44507</v>
      </c>
      <c r="AP672" s="152">
        <v>45012</v>
      </c>
      <c r="AQ672" s="51">
        <v>505</v>
      </c>
      <c r="AR672" s="51" t="s">
        <v>57</v>
      </c>
      <c r="AS672" s="51">
        <v>88</v>
      </c>
      <c r="AT672" s="51">
        <v>6</v>
      </c>
      <c r="AU672" s="131" t="str">
        <f>IF(AB672="Yes", "No", "")</f>
        <v>No</v>
      </c>
      <c r="AV672" s="159"/>
      <c r="AW672" s="159"/>
      <c r="AX672" s="159"/>
    </row>
    <row r="673" spans="1:50">
      <c r="A673" s="131">
        <v>672</v>
      </c>
      <c r="B673" s="51" t="s">
        <v>2596</v>
      </c>
      <c r="C673" s="51" t="s">
        <v>1382</v>
      </c>
      <c r="D673" s="51">
        <v>2023</v>
      </c>
      <c r="E673" s="51" t="s">
        <v>977</v>
      </c>
      <c r="F673" s="19" t="s">
        <v>1834</v>
      </c>
      <c r="G673" s="51" t="s">
        <v>1835</v>
      </c>
      <c r="H673" s="19" t="s">
        <v>1836</v>
      </c>
      <c r="I673" s="51" t="s">
        <v>929</v>
      </c>
      <c r="J673" s="51">
        <v>22</v>
      </c>
      <c r="K673" s="51" t="s">
        <v>56</v>
      </c>
      <c r="L673" s="51" t="s">
        <v>62</v>
      </c>
      <c r="M673" s="51" t="s">
        <v>2385</v>
      </c>
      <c r="N673" s="51" t="s">
        <v>2385</v>
      </c>
      <c r="O673" s="51" t="s">
        <v>57</v>
      </c>
      <c r="P673" s="51" t="s">
        <v>57</v>
      </c>
      <c r="Q673" s="51" t="s">
        <v>57</v>
      </c>
      <c r="R673" s="51" t="s">
        <v>57</v>
      </c>
      <c r="S673" s="51" t="s">
        <v>2385</v>
      </c>
      <c r="T673" s="51" t="s">
        <v>57</v>
      </c>
      <c r="U673" s="51" t="s">
        <v>62</v>
      </c>
      <c r="V673" s="51" t="s">
        <v>57</v>
      </c>
      <c r="W673" s="51" t="s">
        <v>56</v>
      </c>
      <c r="X673" s="51" t="s">
        <v>2478</v>
      </c>
      <c r="Y673" s="51" t="s">
        <v>62</v>
      </c>
      <c r="Z673" s="51" t="s">
        <v>1837</v>
      </c>
      <c r="AA673" s="51" t="s">
        <v>57</v>
      </c>
      <c r="AB673" s="51" t="s">
        <v>2385</v>
      </c>
      <c r="AC673" s="51" t="s">
        <v>57</v>
      </c>
      <c r="AD673" s="51" t="s">
        <v>2385</v>
      </c>
      <c r="AE673" s="51" t="s">
        <v>57</v>
      </c>
      <c r="AF673" s="51"/>
      <c r="AG673" s="51" t="s">
        <v>57</v>
      </c>
      <c r="AH673" s="51" t="s">
        <v>57</v>
      </c>
      <c r="AI673" s="51" t="s">
        <v>2385</v>
      </c>
      <c r="AJ673" s="51" t="s">
        <v>2385</v>
      </c>
      <c r="AK673" s="51" t="s">
        <v>2385</v>
      </c>
      <c r="AL673" s="51" t="s">
        <v>57</v>
      </c>
      <c r="AM673" s="153" t="s">
        <v>57</v>
      </c>
      <c r="AN673" s="153" t="s">
        <v>57</v>
      </c>
      <c r="AO673" s="154">
        <v>44649</v>
      </c>
      <c r="AP673" s="154">
        <v>44987</v>
      </c>
      <c r="AQ673" s="51">
        <v>338</v>
      </c>
      <c r="AR673" s="51" t="s">
        <v>57</v>
      </c>
      <c r="AS673" s="51" t="s">
        <v>57</v>
      </c>
      <c r="AT673" s="51" t="s">
        <v>57</v>
      </c>
      <c r="AU673" s="51"/>
      <c r="AV673" s="159"/>
      <c r="AW673" s="159"/>
      <c r="AX673" s="159"/>
    </row>
    <row r="674" spans="1:50">
      <c r="A674" s="131">
        <v>673</v>
      </c>
      <c r="B674" s="51" t="s">
        <v>2596</v>
      </c>
      <c r="C674" s="51" t="s">
        <v>1382</v>
      </c>
      <c r="D674" s="51">
        <v>2023</v>
      </c>
      <c r="E674" s="51" t="s">
        <v>121</v>
      </c>
      <c r="F674" s="19" t="s">
        <v>1839</v>
      </c>
      <c r="G674" s="51" t="s">
        <v>1840</v>
      </c>
      <c r="H674" s="19" t="s">
        <v>1841</v>
      </c>
      <c r="I674" s="51" t="s">
        <v>4421</v>
      </c>
      <c r="J674" s="51">
        <v>25</v>
      </c>
      <c r="K674" s="51" t="s">
        <v>2385</v>
      </c>
      <c r="L674" s="51" t="s">
        <v>2385</v>
      </c>
      <c r="M674" s="51" t="s">
        <v>2385</v>
      </c>
      <c r="N674" s="51" t="s">
        <v>2385</v>
      </c>
      <c r="O674" s="51" t="s">
        <v>57</v>
      </c>
      <c r="P674" s="51" t="s">
        <v>57</v>
      </c>
      <c r="Q674" s="51" t="s">
        <v>57</v>
      </c>
      <c r="R674" s="51" t="s">
        <v>57</v>
      </c>
      <c r="S674" s="51" t="s">
        <v>2385</v>
      </c>
      <c r="T674" s="51" t="s">
        <v>57</v>
      </c>
      <c r="U674" s="51" t="s">
        <v>2385</v>
      </c>
      <c r="V674" s="51" t="s">
        <v>57</v>
      </c>
      <c r="W674" s="51" t="s">
        <v>2385</v>
      </c>
      <c r="X674" s="51" t="s">
        <v>57</v>
      </c>
      <c r="Y674" s="51" t="s">
        <v>2385</v>
      </c>
      <c r="Z674" s="51" t="s">
        <v>1842</v>
      </c>
      <c r="AA674" s="51" t="s">
        <v>57</v>
      </c>
      <c r="AB674" s="51" t="s">
        <v>2385</v>
      </c>
      <c r="AC674" s="51" t="s">
        <v>57</v>
      </c>
      <c r="AD674" s="51" t="s">
        <v>2385</v>
      </c>
      <c r="AE674" s="51" t="s">
        <v>57</v>
      </c>
      <c r="AF674" s="51"/>
      <c r="AG674" s="51" t="s">
        <v>57</v>
      </c>
      <c r="AH674" s="51" t="s">
        <v>57</v>
      </c>
      <c r="AI674" s="51" t="s">
        <v>2385</v>
      </c>
      <c r="AJ674" s="51" t="s">
        <v>2385</v>
      </c>
      <c r="AK674" s="51" t="s">
        <v>2385</v>
      </c>
      <c r="AL674" s="51" t="s">
        <v>57</v>
      </c>
      <c r="AM674" s="151" t="s">
        <v>57</v>
      </c>
      <c r="AN674" s="151" t="s">
        <v>57</v>
      </c>
      <c r="AO674" s="152" t="s">
        <v>1843</v>
      </c>
      <c r="AP674" s="152" t="s">
        <v>1844</v>
      </c>
      <c r="AQ674" s="51">
        <v>197</v>
      </c>
      <c r="AR674" s="51" t="s">
        <v>57</v>
      </c>
      <c r="AS674" s="51" t="s">
        <v>57</v>
      </c>
      <c r="AT674" s="51" t="s">
        <v>57</v>
      </c>
      <c r="AU674" s="51"/>
      <c r="AV674" s="159"/>
      <c r="AW674" s="159"/>
      <c r="AX674" s="159"/>
    </row>
    <row r="675" spans="1:50">
      <c r="A675" s="131">
        <v>674</v>
      </c>
      <c r="B675" s="51" t="s">
        <v>2596</v>
      </c>
      <c r="C675" s="51" t="s">
        <v>1382</v>
      </c>
      <c r="D675" s="51">
        <v>2023</v>
      </c>
      <c r="E675" s="51" t="s">
        <v>121</v>
      </c>
      <c r="F675" s="19" t="s">
        <v>57</v>
      </c>
      <c r="G675" s="51" t="s">
        <v>1845</v>
      </c>
      <c r="H675" s="19" t="s">
        <v>1846</v>
      </c>
      <c r="I675" s="51" t="s">
        <v>2597</v>
      </c>
      <c r="J675" s="51">
        <v>25</v>
      </c>
      <c r="K675" s="51" t="s">
        <v>2385</v>
      </c>
      <c r="L675" s="51" t="s">
        <v>2385</v>
      </c>
      <c r="M675" s="51" t="s">
        <v>2385</v>
      </c>
      <c r="N675" s="51" t="s">
        <v>2385</v>
      </c>
      <c r="O675" s="51" t="s">
        <v>57</v>
      </c>
      <c r="P675" s="51" t="s">
        <v>57</v>
      </c>
      <c r="Q675" s="51" t="s">
        <v>57</v>
      </c>
      <c r="R675" s="51" t="s">
        <v>57</v>
      </c>
      <c r="S675" s="51" t="s">
        <v>2385</v>
      </c>
      <c r="T675" s="51" t="s">
        <v>57</v>
      </c>
      <c r="U675" s="51" t="s">
        <v>2385</v>
      </c>
      <c r="V675" s="51" t="s">
        <v>57</v>
      </c>
      <c r="W675" s="51" t="s">
        <v>2385</v>
      </c>
      <c r="X675" s="51" t="s">
        <v>57</v>
      </c>
      <c r="Y675" s="51" t="s">
        <v>2385</v>
      </c>
      <c r="Z675" s="4" t="s">
        <v>57</v>
      </c>
      <c r="AA675" s="51" t="s">
        <v>57</v>
      </c>
      <c r="AB675" s="51" t="s">
        <v>2385</v>
      </c>
      <c r="AC675" s="51" t="s">
        <v>57</v>
      </c>
      <c r="AD675" s="51" t="s">
        <v>2385</v>
      </c>
      <c r="AE675" s="51" t="s">
        <v>57</v>
      </c>
      <c r="AF675" s="51"/>
      <c r="AG675" s="51" t="s">
        <v>57</v>
      </c>
      <c r="AH675" s="51" t="s">
        <v>57</v>
      </c>
      <c r="AI675" s="51" t="s">
        <v>2385</v>
      </c>
      <c r="AJ675" s="51" t="s">
        <v>2385</v>
      </c>
      <c r="AK675" s="51" t="s">
        <v>2385</v>
      </c>
      <c r="AL675" s="51" t="s">
        <v>57</v>
      </c>
      <c r="AM675" s="153" t="s">
        <v>57</v>
      </c>
      <c r="AN675" s="153" t="s">
        <v>57</v>
      </c>
      <c r="AO675" s="154" t="s">
        <v>1847</v>
      </c>
      <c r="AP675" s="154" t="s">
        <v>1848</v>
      </c>
      <c r="AQ675" s="51">
        <v>35</v>
      </c>
      <c r="AR675" s="51" t="s">
        <v>57</v>
      </c>
      <c r="AS675" s="51" t="s">
        <v>57</v>
      </c>
      <c r="AT675" s="51" t="s">
        <v>57</v>
      </c>
      <c r="AU675" s="51"/>
      <c r="AV675" s="159"/>
      <c r="AW675" s="159"/>
      <c r="AX675" s="159"/>
    </row>
    <row r="676" spans="1:50">
      <c r="A676" s="131">
        <v>675</v>
      </c>
      <c r="B676" s="51" t="s">
        <v>2596</v>
      </c>
      <c r="C676" s="51" t="s">
        <v>1382</v>
      </c>
      <c r="D676" s="51">
        <v>2023</v>
      </c>
      <c r="E676" s="51" t="s">
        <v>737</v>
      </c>
      <c r="F676" s="19" t="s">
        <v>1773</v>
      </c>
      <c r="G676" s="51" t="s">
        <v>1849</v>
      </c>
      <c r="H676" s="19" t="s">
        <v>1850</v>
      </c>
      <c r="I676" s="51" t="s">
        <v>975</v>
      </c>
      <c r="J676" s="51">
        <v>25</v>
      </c>
      <c r="K676" s="51" t="s">
        <v>2385</v>
      </c>
      <c r="L676" s="51" t="s">
        <v>2385</v>
      </c>
      <c r="M676" s="51" t="s">
        <v>2385</v>
      </c>
      <c r="N676" s="51" t="s">
        <v>2385</v>
      </c>
      <c r="O676" s="51" t="s">
        <v>57</v>
      </c>
      <c r="P676" s="51" t="s">
        <v>57</v>
      </c>
      <c r="Q676" s="51" t="s">
        <v>57</v>
      </c>
      <c r="R676" s="51" t="s">
        <v>57</v>
      </c>
      <c r="S676" s="51" t="s">
        <v>2385</v>
      </c>
      <c r="T676" s="51" t="s">
        <v>57</v>
      </c>
      <c r="U676" s="51" t="s">
        <v>2385</v>
      </c>
      <c r="V676" s="51" t="s">
        <v>57</v>
      </c>
      <c r="W676" s="51" t="s">
        <v>2385</v>
      </c>
      <c r="X676" s="51" t="s">
        <v>57</v>
      </c>
      <c r="Y676" s="51" t="s">
        <v>2385</v>
      </c>
      <c r="Z676" s="51" t="s">
        <v>1776</v>
      </c>
      <c r="AA676" s="51" t="s">
        <v>57</v>
      </c>
      <c r="AB676" s="51" t="s">
        <v>2385</v>
      </c>
      <c r="AC676" s="51" t="s">
        <v>57</v>
      </c>
      <c r="AD676" s="51" t="s">
        <v>2385</v>
      </c>
      <c r="AE676" s="51" t="s">
        <v>57</v>
      </c>
      <c r="AF676" s="51"/>
      <c r="AG676" s="51" t="s">
        <v>57</v>
      </c>
      <c r="AH676" s="51" t="s">
        <v>57</v>
      </c>
      <c r="AI676" s="51" t="s">
        <v>2385</v>
      </c>
      <c r="AJ676" s="51" t="s">
        <v>2385</v>
      </c>
      <c r="AK676" s="51" t="s">
        <v>2385</v>
      </c>
      <c r="AL676" s="51" t="s">
        <v>57</v>
      </c>
      <c r="AM676" s="151" t="s">
        <v>57</v>
      </c>
      <c r="AN676" s="151" t="s">
        <v>57</v>
      </c>
      <c r="AO676" s="152" t="s">
        <v>1851</v>
      </c>
      <c r="AP676" s="152" t="s">
        <v>1852</v>
      </c>
      <c r="AQ676" s="51">
        <v>108</v>
      </c>
      <c r="AR676" s="51" t="s">
        <v>57</v>
      </c>
      <c r="AS676" s="51" t="s">
        <v>57</v>
      </c>
      <c r="AT676" s="51" t="s">
        <v>57</v>
      </c>
      <c r="AU676" s="51"/>
      <c r="AV676" s="159"/>
      <c r="AW676" s="159"/>
      <c r="AX676" s="159"/>
    </row>
    <row r="677" spans="1:50">
      <c r="A677" s="131">
        <v>676</v>
      </c>
      <c r="B677" s="51" t="s">
        <v>2596</v>
      </c>
      <c r="C677" s="51" t="s">
        <v>1382</v>
      </c>
      <c r="D677" s="51">
        <v>2023</v>
      </c>
      <c r="E677" s="51" t="s">
        <v>2480</v>
      </c>
      <c r="F677" s="19" t="s">
        <v>1853</v>
      </c>
      <c r="G677" s="51" t="s">
        <v>1854</v>
      </c>
      <c r="H677" s="19" t="s">
        <v>1855</v>
      </c>
      <c r="I677" s="51" t="s">
        <v>2599</v>
      </c>
      <c r="J677" s="51">
        <v>3</v>
      </c>
      <c r="K677" s="51" t="s">
        <v>2385</v>
      </c>
      <c r="L677" s="51" t="s">
        <v>2385</v>
      </c>
      <c r="M677" s="51" t="s">
        <v>2385</v>
      </c>
      <c r="N677" s="51" t="s">
        <v>2385</v>
      </c>
      <c r="O677" s="51" t="s">
        <v>57</v>
      </c>
      <c r="P677" s="51" t="s">
        <v>57</v>
      </c>
      <c r="Q677" s="51" t="s">
        <v>57</v>
      </c>
      <c r="R677" s="51" t="s">
        <v>57</v>
      </c>
      <c r="S677" s="51" t="s">
        <v>2385</v>
      </c>
      <c r="T677" s="51" t="s">
        <v>57</v>
      </c>
      <c r="U677" s="51" t="s">
        <v>56</v>
      </c>
      <c r="V677" s="51" t="s">
        <v>2481</v>
      </c>
      <c r="W677" s="51" t="s">
        <v>56</v>
      </c>
      <c r="X677" s="51" t="s">
        <v>2482</v>
      </c>
      <c r="Y677" s="51" t="s">
        <v>62</v>
      </c>
      <c r="Z677" s="51" t="s">
        <v>1856</v>
      </c>
      <c r="AA677" s="51" t="s">
        <v>57</v>
      </c>
      <c r="AB677" s="51" t="s">
        <v>2385</v>
      </c>
      <c r="AC677" s="51" t="s">
        <v>57</v>
      </c>
      <c r="AD677" s="51" t="s">
        <v>2385</v>
      </c>
      <c r="AE677" s="51" t="s">
        <v>57</v>
      </c>
      <c r="AF677" s="51"/>
      <c r="AG677" s="51" t="s">
        <v>57</v>
      </c>
      <c r="AH677" s="51" t="s">
        <v>57</v>
      </c>
      <c r="AI677" s="51" t="s">
        <v>2385</v>
      </c>
      <c r="AJ677" s="51" t="s">
        <v>2385</v>
      </c>
      <c r="AK677" s="51" t="s">
        <v>2385</v>
      </c>
      <c r="AL677" s="51" t="s">
        <v>57</v>
      </c>
      <c r="AM677" s="153" t="str">
        <f t="shared" ref="AM677:AN684" si="7">IF(OR($AK677="No",$AK677="NA"),"NA","à Remplir")</f>
        <v>NA</v>
      </c>
      <c r="AN677" s="153" t="str">
        <f t="shared" si="7"/>
        <v>NA</v>
      </c>
      <c r="AO677" s="154">
        <v>44895</v>
      </c>
      <c r="AP677" s="154">
        <v>45049</v>
      </c>
      <c r="AQ677" s="51">
        <v>154</v>
      </c>
      <c r="AR677" s="51" t="s">
        <v>57</v>
      </c>
      <c r="AS677" s="51" t="s">
        <v>57</v>
      </c>
      <c r="AT677" s="51" t="s">
        <v>57</v>
      </c>
      <c r="AU677" s="51"/>
      <c r="AV677" s="159"/>
      <c r="AW677" s="159"/>
      <c r="AX677" s="159"/>
    </row>
    <row r="678" spans="1:50">
      <c r="A678" s="131">
        <v>677</v>
      </c>
      <c r="B678" s="51" t="s">
        <v>2596</v>
      </c>
      <c r="C678" s="51" t="s">
        <v>1382</v>
      </c>
      <c r="D678" s="51">
        <v>2023</v>
      </c>
      <c r="E678" s="51" t="s">
        <v>2480</v>
      </c>
      <c r="F678" s="19" t="s">
        <v>1859</v>
      </c>
      <c r="G678" s="51" t="s">
        <v>1860</v>
      </c>
      <c r="H678" s="19" t="s">
        <v>2483</v>
      </c>
      <c r="I678" s="51" t="s">
        <v>935</v>
      </c>
      <c r="J678" s="51">
        <v>4</v>
      </c>
      <c r="K678" s="51" t="s">
        <v>62</v>
      </c>
      <c r="L678" s="51" t="s">
        <v>62</v>
      </c>
      <c r="M678" s="51" t="s">
        <v>62</v>
      </c>
      <c r="N678" s="51" t="s">
        <v>62</v>
      </c>
      <c r="O678" s="51" t="s">
        <v>57</v>
      </c>
      <c r="P678" s="51" t="s">
        <v>57</v>
      </c>
      <c r="Q678" s="51" t="s">
        <v>57</v>
      </c>
      <c r="R678" s="51" t="s">
        <v>57</v>
      </c>
      <c r="S678" s="51" t="s">
        <v>56</v>
      </c>
      <c r="T678" s="51" t="s">
        <v>1862</v>
      </c>
      <c r="U678" s="51" t="s">
        <v>62</v>
      </c>
      <c r="V678" s="51" t="s">
        <v>57</v>
      </c>
      <c r="W678" s="51" t="s">
        <v>62</v>
      </c>
      <c r="X678" s="51" t="s">
        <v>57</v>
      </c>
      <c r="Y678" s="51" t="s">
        <v>62</v>
      </c>
      <c r="Z678" s="51" t="s">
        <v>1863</v>
      </c>
      <c r="AA678" s="51" t="s">
        <v>56</v>
      </c>
      <c r="AB678" s="51" t="s">
        <v>56</v>
      </c>
      <c r="AC678" s="51" t="s">
        <v>56</v>
      </c>
      <c r="AD678" s="51" t="s">
        <v>2373</v>
      </c>
      <c r="AE678" s="51" t="s">
        <v>2608</v>
      </c>
      <c r="AF678" s="51"/>
      <c r="AG678" s="51" t="s">
        <v>56</v>
      </c>
      <c r="AH678" s="51">
        <v>183</v>
      </c>
      <c r="AI678" s="51" t="s">
        <v>56</v>
      </c>
      <c r="AJ678" s="51" t="s">
        <v>174</v>
      </c>
      <c r="AK678" s="51" t="s">
        <v>62</v>
      </c>
      <c r="AL678" s="51" t="s">
        <v>57</v>
      </c>
      <c r="AM678" s="151" t="str">
        <f t="shared" si="7"/>
        <v>NA</v>
      </c>
      <c r="AN678" s="151" t="str">
        <f t="shared" si="7"/>
        <v>NA</v>
      </c>
      <c r="AO678" s="152">
        <v>44693</v>
      </c>
      <c r="AP678" s="152">
        <v>45036</v>
      </c>
      <c r="AQ678" s="51">
        <v>343</v>
      </c>
      <c r="AR678" s="51" t="s">
        <v>57</v>
      </c>
      <c r="AS678" s="51">
        <v>57</v>
      </c>
      <c r="AT678" s="51">
        <v>126</v>
      </c>
      <c r="AU678" s="131" t="str">
        <f>IF(AB678="Yes", "No", "")</f>
        <v>No</v>
      </c>
      <c r="AV678" s="51"/>
      <c r="AW678" s="51"/>
      <c r="AX678" s="51"/>
    </row>
    <row r="679" spans="1:50">
      <c r="A679" s="131">
        <v>678</v>
      </c>
      <c r="B679" s="51" t="s">
        <v>2596</v>
      </c>
      <c r="C679" s="51" t="s">
        <v>1382</v>
      </c>
      <c r="D679" s="51">
        <v>2023</v>
      </c>
      <c r="E679" s="51" t="s">
        <v>2480</v>
      </c>
      <c r="F679" s="19" t="s">
        <v>1866</v>
      </c>
      <c r="G679" s="51" t="s">
        <v>1867</v>
      </c>
      <c r="H679" s="19" t="s">
        <v>1868</v>
      </c>
      <c r="I679" s="51" t="s">
        <v>975</v>
      </c>
      <c r="J679" s="51">
        <v>8</v>
      </c>
      <c r="K679" s="51" t="s">
        <v>2385</v>
      </c>
      <c r="L679" s="51" t="s">
        <v>2385</v>
      </c>
      <c r="M679" s="51" t="s">
        <v>2385</v>
      </c>
      <c r="N679" s="51" t="s">
        <v>2385</v>
      </c>
      <c r="O679" s="51" t="s">
        <v>57</v>
      </c>
      <c r="P679" s="51" t="s">
        <v>57</v>
      </c>
      <c r="Q679" s="51" t="s">
        <v>57</v>
      </c>
      <c r="R679" s="51" t="s">
        <v>57</v>
      </c>
      <c r="S679" s="51" t="s">
        <v>2385</v>
      </c>
      <c r="T679" s="51" t="s">
        <v>57</v>
      </c>
      <c r="U679" s="51" t="s">
        <v>2385</v>
      </c>
      <c r="V679" s="51" t="s">
        <v>57</v>
      </c>
      <c r="W679" s="51" t="s">
        <v>2385</v>
      </c>
      <c r="X679" s="51" t="s">
        <v>57</v>
      </c>
      <c r="Y679" s="51" t="s">
        <v>2385</v>
      </c>
      <c r="Z679" s="51" t="s">
        <v>1869</v>
      </c>
      <c r="AA679" s="51" t="s">
        <v>57</v>
      </c>
      <c r="AB679" s="51" t="s">
        <v>2385</v>
      </c>
      <c r="AC679" s="51" t="s">
        <v>57</v>
      </c>
      <c r="AD679" s="51" t="s">
        <v>2385</v>
      </c>
      <c r="AE679" s="51" t="s">
        <v>57</v>
      </c>
      <c r="AF679" s="51"/>
      <c r="AG679" s="51" t="s">
        <v>57</v>
      </c>
      <c r="AH679" s="51" t="s">
        <v>57</v>
      </c>
      <c r="AI679" s="51" t="s">
        <v>2385</v>
      </c>
      <c r="AJ679" s="51" t="s">
        <v>2385</v>
      </c>
      <c r="AK679" s="51" t="s">
        <v>2385</v>
      </c>
      <c r="AL679" s="51" t="s">
        <v>57</v>
      </c>
      <c r="AM679" s="153" t="str">
        <f t="shared" si="7"/>
        <v>NA</v>
      </c>
      <c r="AN679" s="153" t="str">
        <f t="shared" si="7"/>
        <v>NA</v>
      </c>
      <c r="AO679" s="154">
        <v>44747</v>
      </c>
      <c r="AP679" s="154">
        <v>45076</v>
      </c>
      <c r="AQ679" s="51">
        <v>329</v>
      </c>
      <c r="AR679" s="51" t="s">
        <v>57</v>
      </c>
      <c r="AS679" s="51" t="s">
        <v>57</v>
      </c>
      <c r="AT679" s="51" t="s">
        <v>57</v>
      </c>
      <c r="AU679" s="51"/>
      <c r="AV679" s="51"/>
      <c r="AW679" s="51"/>
      <c r="AX679" s="51"/>
    </row>
    <row r="680" spans="1:50">
      <c r="A680" s="131">
        <v>679</v>
      </c>
      <c r="B680" s="51" t="s">
        <v>2596</v>
      </c>
      <c r="C680" s="51" t="s">
        <v>1382</v>
      </c>
      <c r="D680" s="51">
        <v>2023</v>
      </c>
      <c r="E680" s="51" t="s">
        <v>2480</v>
      </c>
      <c r="F680" s="19" t="s">
        <v>1871</v>
      </c>
      <c r="G680" s="51" t="s">
        <v>1872</v>
      </c>
      <c r="H680" s="19" t="s">
        <v>1873</v>
      </c>
      <c r="I680" s="51" t="s">
        <v>975</v>
      </c>
      <c r="J680" s="51">
        <v>18</v>
      </c>
      <c r="K680" s="51" t="s">
        <v>2385</v>
      </c>
      <c r="L680" s="51" t="s">
        <v>2385</v>
      </c>
      <c r="M680" s="51" t="s">
        <v>2385</v>
      </c>
      <c r="N680" s="51" t="s">
        <v>2385</v>
      </c>
      <c r="O680" s="51" t="s">
        <v>57</v>
      </c>
      <c r="P680" s="51" t="s">
        <v>57</v>
      </c>
      <c r="Q680" s="51" t="s">
        <v>57</v>
      </c>
      <c r="R680" s="51" t="s">
        <v>57</v>
      </c>
      <c r="S680" s="51" t="s">
        <v>2385</v>
      </c>
      <c r="T680" s="51" t="s">
        <v>57</v>
      </c>
      <c r="U680" s="51" t="s">
        <v>2385</v>
      </c>
      <c r="V680" s="51" t="s">
        <v>57</v>
      </c>
      <c r="W680" s="51" t="s">
        <v>2385</v>
      </c>
      <c r="X680" s="51" t="s">
        <v>57</v>
      </c>
      <c r="Y680" s="51" t="s">
        <v>2385</v>
      </c>
      <c r="Z680" s="51" t="s">
        <v>1874</v>
      </c>
      <c r="AA680" s="51" t="s">
        <v>57</v>
      </c>
      <c r="AB680" s="51" t="s">
        <v>2385</v>
      </c>
      <c r="AC680" s="51" t="s">
        <v>57</v>
      </c>
      <c r="AD680" s="51" t="s">
        <v>2385</v>
      </c>
      <c r="AE680" s="51" t="s">
        <v>57</v>
      </c>
      <c r="AF680" s="51"/>
      <c r="AG680" s="51" t="s">
        <v>57</v>
      </c>
      <c r="AH680" s="51" t="s">
        <v>57</v>
      </c>
      <c r="AI680" s="51" t="s">
        <v>2385</v>
      </c>
      <c r="AJ680" s="51" t="s">
        <v>2385</v>
      </c>
      <c r="AK680" s="51" t="s">
        <v>2385</v>
      </c>
      <c r="AL680" s="51" t="s">
        <v>57</v>
      </c>
      <c r="AM680" s="151" t="str">
        <f t="shared" si="7"/>
        <v>NA</v>
      </c>
      <c r="AN680" s="151" t="str">
        <f t="shared" si="7"/>
        <v>NA</v>
      </c>
      <c r="AO680" s="152">
        <v>44846</v>
      </c>
      <c r="AP680" s="152">
        <v>45051</v>
      </c>
      <c r="AQ680" s="51">
        <v>205</v>
      </c>
      <c r="AR680" s="51" t="s">
        <v>57</v>
      </c>
      <c r="AS680" s="51" t="s">
        <v>57</v>
      </c>
      <c r="AT680" s="51" t="s">
        <v>57</v>
      </c>
      <c r="AU680" s="51"/>
      <c r="AV680" s="51"/>
      <c r="AW680" s="51"/>
      <c r="AX680" s="51"/>
    </row>
    <row r="681" spans="1:50">
      <c r="A681" s="131">
        <v>680</v>
      </c>
      <c r="B681" s="51" t="s">
        <v>2596</v>
      </c>
      <c r="C681" s="51" t="s">
        <v>1382</v>
      </c>
      <c r="D681" s="51">
        <v>2023</v>
      </c>
      <c r="E681" s="51" t="s">
        <v>2480</v>
      </c>
      <c r="F681" s="19" t="s">
        <v>1871</v>
      </c>
      <c r="G681" s="51" t="s">
        <v>1876</v>
      </c>
      <c r="H681" s="19" t="s">
        <v>1877</v>
      </c>
      <c r="I681" s="51" t="s">
        <v>975</v>
      </c>
      <c r="J681" s="51">
        <v>18</v>
      </c>
      <c r="K681" s="51" t="s">
        <v>2385</v>
      </c>
      <c r="L681" s="51" t="s">
        <v>2385</v>
      </c>
      <c r="M681" s="51" t="s">
        <v>2385</v>
      </c>
      <c r="N681" s="51" t="s">
        <v>2385</v>
      </c>
      <c r="O681" s="51" t="s">
        <v>57</v>
      </c>
      <c r="P681" s="51" t="s">
        <v>57</v>
      </c>
      <c r="Q681" s="51" t="s">
        <v>57</v>
      </c>
      <c r="R681" s="51" t="s">
        <v>57</v>
      </c>
      <c r="S681" s="51" t="s">
        <v>2385</v>
      </c>
      <c r="T681" s="51" t="s">
        <v>57</v>
      </c>
      <c r="U681" s="51" t="s">
        <v>2385</v>
      </c>
      <c r="V681" s="51" t="s">
        <v>57</v>
      </c>
      <c r="W681" s="51" t="s">
        <v>2385</v>
      </c>
      <c r="X681" s="51" t="s">
        <v>57</v>
      </c>
      <c r="Y681" s="51" t="s">
        <v>2385</v>
      </c>
      <c r="Z681" s="51" t="s">
        <v>1878</v>
      </c>
      <c r="AA681" s="51" t="s">
        <v>57</v>
      </c>
      <c r="AB681" s="51" t="s">
        <v>2385</v>
      </c>
      <c r="AC681" s="51" t="s">
        <v>57</v>
      </c>
      <c r="AD681" s="51" t="s">
        <v>2385</v>
      </c>
      <c r="AE681" s="51" t="s">
        <v>57</v>
      </c>
      <c r="AF681" s="51"/>
      <c r="AG681" s="51" t="s">
        <v>57</v>
      </c>
      <c r="AH681" s="51" t="s">
        <v>57</v>
      </c>
      <c r="AI681" s="51" t="s">
        <v>2385</v>
      </c>
      <c r="AJ681" s="51" t="s">
        <v>2385</v>
      </c>
      <c r="AK681" s="51" t="s">
        <v>2385</v>
      </c>
      <c r="AL681" s="51" t="s">
        <v>57</v>
      </c>
      <c r="AM681" s="153" t="str">
        <f t="shared" si="7"/>
        <v>NA</v>
      </c>
      <c r="AN681" s="153" t="str">
        <f t="shared" si="7"/>
        <v>NA</v>
      </c>
      <c r="AO681" s="154">
        <v>44846</v>
      </c>
      <c r="AP681" s="154">
        <v>45055</v>
      </c>
      <c r="AQ681" s="51">
        <v>209</v>
      </c>
      <c r="AR681" s="51" t="s">
        <v>57</v>
      </c>
      <c r="AS681" s="51" t="s">
        <v>57</v>
      </c>
      <c r="AT681" s="51" t="s">
        <v>57</v>
      </c>
      <c r="AU681" s="51"/>
      <c r="AV681" s="51"/>
      <c r="AW681" s="51"/>
      <c r="AX681" s="51"/>
    </row>
    <row r="682" spans="1:50">
      <c r="A682" s="131">
        <v>681</v>
      </c>
      <c r="B682" s="51" t="s">
        <v>2596</v>
      </c>
      <c r="C682" s="51" t="s">
        <v>1382</v>
      </c>
      <c r="D682" s="51">
        <v>2023</v>
      </c>
      <c r="E682" s="51" t="s">
        <v>2480</v>
      </c>
      <c r="F682" s="19" t="s">
        <v>1880</v>
      </c>
      <c r="G682" s="51" t="s">
        <v>1881</v>
      </c>
      <c r="H682" s="19" t="s">
        <v>1882</v>
      </c>
      <c r="I682" s="51" t="s">
        <v>929</v>
      </c>
      <c r="J682" s="51">
        <v>18</v>
      </c>
      <c r="K682" s="51" t="s">
        <v>56</v>
      </c>
      <c r="L682" s="51" t="s">
        <v>62</v>
      </c>
      <c r="M682" s="51" t="s">
        <v>2385</v>
      </c>
      <c r="N682" s="51" t="s">
        <v>2385</v>
      </c>
      <c r="O682" s="51" t="s">
        <v>57</v>
      </c>
      <c r="P682" s="51" t="s">
        <v>57</v>
      </c>
      <c r="Q682" s="51" t="s">
        <v>57</v>
      </c>
      <c r="R682" s="51" t="s">
        <v>57</v>
      </c>
      <c r="S682" s="51" t="s">
        <v>2385</v>
      </c>
      <c r="T682" s="51" t="s">
        <v>57</v>
      </c>
      <c r="U682" s="51" t="s">
        <v>56</v>
      </c>
      <c r="V682" s="51" t="s">
        <v>2486</v>
      </c>
      <c r="W682" s="51" t="s">
        <v>62</v>
      </c>
      <c r="X682" s="51" t="s">
        <v>57</v>
      </c>
      <c r="Y682" s="51" t="s">
        <v>2385</v>
      </c>
      <c r="Z682" s="51" t="s">
        <v>1883</v>
      </c>
      <c r="AA682" s="51" t="s">
        <v>57</v>
      </c>
      <c r="AB682" s="51" t="s">
        <v>2385</v>
      </c>
      <c r="AC682" s="51" t="s">
        <v>57</v>
      </c>
      <c r="AD682" s="51" t="s">
        <v>2385</v>
      </c>
      <c r="AE682" s="51" t="s">
        <v>57</v>
      </c>
      <c r="AF682" s="51"/>
      <c r="AG682" s="51" t="s">
        <v>57</v>
      </c>
      <c r="AH682" s="51" t="s">
        <v>57</v>
      </c>
      <c r="AI682" s="51" t="s">
        <v>2385</v>
      </c>
      <c r="AJ682" s="51" t="s">
        <v>2385</v>
      </c>
      <c r="AK682" s="51" t="s">
        <v>2385</v>
      </c>
      <c r="AL682" s="51" t="s">
        <v>57</v>
      </c>
      <c r="AM682" s="151" t="str">
        <f t="shared" si="7"/>
        <v>NA</v>
      </c>
      <c r="AN682" s="151" t="str">
        <f t="shared" si="7"/>
        <v>NA</v>
      </c>
      <c r="AO682" s="152">
        <v>44853</v>
      </c>
      <c r="AP682" s="152">
        <v>45127</v>
      </c>
      <c r="AQ682" s="51">
        <v>274</v>
      </c>
      <c r="AR682" s="51" t="s">
        <v>57</v>
      </c>
      <c r="AS682" s="51" t="s">
        <v>57</v>
      </c>
      <c r="AT682" s="51" t="s">
        <v>57</v>
      </c>
      <c r="AU682" s="51"/>
      <c r="AV682" s="144"/>
      <c r="AW682" s="144"/>
      <c r="AX682" s="144"/>
    </row>
    <row r="683" spans="1:50">
      <c r="A683" s="131">
        <v>682</v>
      </c>
      <c r="B683" s="51" t="s">
        <v>2596</v>
      </c>
      <c r="C683" s="51" t="s">
        <v>1382</v>
      </c>
      <c r="D683" s="51">
        <v>2023</v>
      </c>
      <c r="E683" s="51" t="s">
        <v>2480</v>
      </c>
      <c r="F683" s="19" t="s">
        <v>1885</v>
      </c>
      <c r="G683" s="51" t="s">
        <v>1886</v>
      </c>
      <c r="H683" s="19" t="s">
        <v>1887</v>
      </c>
      <c r="I683" s="51" t="s">
        <v>1181</v>
      </c>
      <c r="J683" s="51">
        <v>22</v>
      </c>
      <c r="K683" s="51" t="s">
        <v>2385</v>
      </c>
      <c r="L683" s="51" t="s">
        <v>2385</v>
      </c>
      <c r="M683" s="51" t="s">
        <v>2385</v>
      </c>
      <c r="N683" s="51" t="s">
        <v>62</v>
      </c>
      <c r="O683" s="51" t="s">
        <v>57</v>
      </c>
      <c r="P683" s="51" t="s">
        <v>57</v>
      </c>
      <c r="Q683" s="51" t="s">
        <v>57</v>
      </c>
      <c r="R683" s="51" t="s">
        <v>57</v>
      </c>
      <c r="S683" s="51" t="s">
        <v>62</v>
      </c>
      <c r="T683" s="51" t="s">
        <v>57</v>
      </c>
      <c r="U683" s="51" t="s">
        <v>62</v>
      </c>
      <c r="V683" s="51" t="s">
        <v>57</v>
      </c>
      <c r="W683" s="51" t="s">
        <v>56</v>
      </c>
      <c r="X683" s="51" t="s">
        <v>2487</v>
      </c>
      <c r="Y683" s="51" t="s">
        <v>62</v>
      </c>
      <c r="Z683" s="51" t="s">
        <v>1888</v>
      </c>
      <c r="AA683" s="51" t="s">
        <v>57</v>
      </c>
      <c r="AB683" s="51" t="s">
        <v>2385</v>
      </c>
      <c r="AC683" s="51" t="s">
        <v>57</v>
      </c>
      <c r="AD683" s="51" t="s">
        <v>2385</v>
      </c>
      <c r="AE683" s="51" t="s">
        <v>57</v>
      </c>
      <c r="AF683" s="51"/>
      <c r="AG683" s="51" t="s">
        <v>57</v>
      </c>
      <c r="AH683" s="51" t="s">
        <v>57</v>
      </c>
      <c r="AI683" s="51" t="s">
        <v>2385</v>
      </c>
      <c r="AJ683" s="51" t="s">
        <v>2385</v>
      </c>
      <c r="AK683" s="51" t="s">
        <v>2385</v>
      </c>
      <c r="AL683" s="51" t="s">
        <v>57</v>
      </c>
      <c r="AM683" s="153" t="str">
        <f t="shared" si="7"/>
        <v>NA</v>
      </c>
      <c r="AN683" s="153" t="str">
        <f t="shared" si="7"/>
        <v>NA</v>
      </c>
      <c r="AO683" s="154">
        <v>44778</v>
      </c>
      <c r="AP683" s="154">
        <v>45049</v>
      </c>
      <c r="AQ683" s="51">
        <v>271</v>
      </c>
      <c r="AR683" s="51" t="s">
        <v>57</v>
      </c>
      <c r="AS683" s="51" t="s">
        <v>57</v>
      </c>
      <c r="AT683" s="51" t="s">
        <v>57</v>
      </c>
      <c r="AU683" s="51"/>
      <c r="AV683" s="144"/>
      <c r="AW683" s="144"/>
      <c r="AX683" s="144"/>
    </row>
    <row r="684" spans="1:50">
      <c r="A684" s="131">
        <v>683</v>
      </c>
      <c r="B684" s="51" t="s">
        <v>2596</v>
      </c>
      <c r="C684" s="51" t="s">
        <v>1382</v>
      </c>
      <c r="D684" s="51">
        <v>2023</v>
      </c>
      <c r="E684" s="51" t="s">
        <v>2480</v>
      </c>
      <c r="F684" s="19" t="s">
        <v>1890</v>
      </c>
      <c r="G684" s="51" t="s">
        <v>1891</v>
      </c>
      <c r="H684" s="19" t="s">
        <v>1892</v>
      </c>
      <c r="I684" s="51" t="s">
        <v>935</v>
      </c>
      <c r="J684" s="51">
        <v>13</v>
      </c>
      <c r="K684" s="51" t="s">
        <v>62</v>
      </c>
      <c r="L684" s="51" t="s">
        <v>62</v>
      </c>
      <c r="M684" s="51" t="s">
        <v>62</v>
      </c>
      <c r="N684" s="51" t="s">
        <v>62</v>
      </c>
      <c r="O684" s="51" t="s">
        <v>57</v>
      </c>
      <c r="P684" s="51" t="s">
        <v>57</v>
      </c>
      <c r="Q684" s="51" t="s">
        <v>57</v>
      </c>
      <c r="R684" s="51" t="s">
        <v>57</v>
      </c>
      <c r="S684" s="51" t="s">
        <v>56</v>
      </c>
      <c r="T684" s="51" t="s">
        <v>1893</v>
      </c>
      <c r="U684" s="51" t="s">
        <v>62</v>
      </c>
      <c r="V684" s="51" t="s">
        <v>57</v>
      </c>
      <c r="W684" s="51" t="s">
        <v>56</v>
      </c>
      <c r="X684" s="51" t="s">
        <v>1894</v>
      </c>
      <c r="Y684" s="51" t="s">
        <v>62</v>
      </c>
      <c r="Z684" s="51" t="s">
        <v>1895</v>
      </c>
      <c r="AA684" s="51" t="s">
        <v>62</v>
      </c>
      <c r="AB684" s="51" t="s">
        <v>56</v>
      </c>
      <c r="AC684" s="51" t="s">
        <v>56</v>
      </c>
      <c r="AD684" s="51" t="s">
        <v>984</v>
      </c>
      <c r="AE684" s="51" t="s">
        <v>57</v>
      </c>
      <c r="AF684" s="51"/>
      <c r="AG684" s="51" t="s">
        <v>56</v>
      </c>
      <c r="AH684" s="51">
        <v>20354</v>
      </c>
      <c r="AI684" s="51" t="s">
        <v>62</v>
      </c>
      <c r="AJ684" s="51" t="s">
        <v>2385</v>
      </c>
      <c r="AK684" s="51" t="s">
        <v>62</v>
      </c>
      <c r="AL684" s="51" t="s">
        <v>57</v>
      </c>
      <c r="AM684" s="151" t="str">
        <f t="shared" si="7"/>
        <v>NA</v>
      </c>
      <c r="AN684" s="151" t="str">
        <f t="shared" si="7"/>
        <v>NA</v>
      </c>
      <c r="AO684" s="152">
        <v>44838</v>
      </c>
      <c r="AP684" s="152">
        <v>45079</v>
      </c>
      <c r="AQ684" s="51">
        <v>241</v>
      </c>
      <c r="AR684" s="51" t="s">
        <v>57</v>
      </c>
      <c r="AS684" s="51">
        <v>12196</v>
      </c>
      <c r="AT684" s="51">
        <v>8158</v>
      </c>
      <c r="AU684" s="131" t="str">
        <f>IF(AB684="Yes", "No", "")</f>
        <v>No</v>
      </c>
      <c r="AV684" s="144"/>
      <c r="AW684" s="144"/>
      <c r="AX684" s="144"/>
    </row>
    <row r="685" spans="1:50">
      <c r="A685" s="131">
        <v>684</v>
      </c>
      <c r="B685" s="51" t="s">
        <v>2596</v>
      </c>
      <c r="C685" s="51" t="s">
        <v>1382</v>
      </c>
      <c r="D685" s="51">
        <v>2023</v>
      </c>
      <c r="E685" s="51" t="s">
        <v>737</v>
      </c>
      <c r="F685" s="19" t="s">
        <v>1896</v>
      </c>
      <c r="G685" s="51" t="s">
        <v>1897</v>
      </c>
      <c r="H685" s="19" t="s">
        <v>1898</v>
      </c>
      <c r="I685" s="51" t="s">
        <v>4421</v>
      </c>
      <c r="J685" s="51">
        <v>25</v>
      </c>
      <c r="K685" s="51" t="s">
        <v>2385</v>
      </c>
      <c r="L685" s="51" t="s">
        <v>2385</v>
      </c>
      <c r="M685" s="51" t="s">
        <v>2385</v>
      </c>
      <c r="N685" s="51" t="s">
        <v>2385</v>
      </c>
      <c r="O685" s="51" t="s">
        <v>57</v>
      </c>
      <c r="P685" s="51" t="s">
        <v>57</v>
      </c>
      <c r="Q685" s="51" t="s">
        <v>57</v>
      </c>
      <c r="R685" s="51" t="s">
        <v>57</v>
      </c>
      <c r="S685" s="51" t="s">
        <v>2385</v>
      </c>
      <c r="T685" s="51" t="s">
        <v>57</v>
      </c>
      <c r="U685" s="51" t="s">
        <v>2385</v>
      </c>
      <c r="V685" s="51" t="s">
        <v>57</v>
      </c>
      <c r="W685" s="51" t="s">
        <v>2385</v>
      </c>
      <c r="X685" s="51" t="s">
        <v>57</v>
      </c>
      <c r="Y685" s="51" t="s">
        <v>2385</v>
      </c>
      <c r="Z685" s="51" t="s">
        <v>1899</v>
      </c>
      <c r="AA685" s="51" t="s">
        <v>57</v>
      </c>
      <c r="AB685" s="51" t="s">
        <v>2385</v>
      </c>
      <c r="AC685" s="51" t="s">
        <v>57</v>
      </c>
      <c r="AD685" s="51" t="s">
        <v>2385</v>
      </c>
      <c r="AE685" s="51" t="s">
        <v>57</v>
      </c>
      <c r="AF685" s="51"/>
      <c r="AG685" s="51" t="s">
        <v>57</v>
      </c>
      <c r="AH685" s="51" t="s">
        <v>57</v>
      </c>
      <c r="AI685" s="51" t="s">
        <v>2385</v>
      </c>
      <c r="AJ685" s="51" t="s">
        <v>2385</v>
      </c>
      <c r="AK685" s="51" t="s">
        <v>2385</v>
      </c>
      <c r="AL685" s="51" t="s">
        <v>57</v>
      </c>
      <c r="AM685" s="153" t="s">
        <v>57</v>
      </c>
      <c r="AN685" s="153" t="s">
        <v>57</v>
      </c>
      <c r="AO685" s="154" t="s">
        <v>1900</v>
      </c>
      <c r="AP685" s="154" t="s">
        <v>1901</v>
      </c>
      <c r="AQ685" s="51">
        <v>164</v>
      </c>
      <c r="AR685" s="51" t="s">
        <v>57</v>
      </c>
      <c r="AS685" s="51" t="s">
        <v>57</v>
      </c>
      <c r="AT685" s="51" t="s">
        <v>57</v>
      </c>
      <c r="AU685" s="51"/>
      <c r="AV685" s="144"/>
      <c r="AW685" s="144"/>
      <c r="AX685" s="144"/>
    </row>
    <row r="686" spans="1:50">
      <c r="A686" s="131">
        <v>685</v>
      </c>
      <c r="B686" s="51" t="s">
        <v>2596</v>
      </c>
      <c r="C686" s="51" t="s">
        <v>1382</v>
      </c>
      <c r="D686" s="51">
        <v>2023</v>
      </c>
      <c r="E686" s="51" t="s">
        <v>737</v>
      </c>
      <c r="F686" s="19" t="s">
        <v>1902</v>
      </c>
      <c r="G686" s="51" t="s">
        <v>1903</v>
      </c>
      <c r="H686" s="19" t="s">
        <v>1904</v>
      </c>
      <c r="I686" s="51" t="s">
        <v>4421</v>
      </c>
      <c r="J686" s="51">
        <v>25</v>
      </c>
      <c r="K686" s="51" t="s">
        <v>2385</v>
      </c>
      <c r="L686" s="51" t="s">
        <v>2385</v>
      </c>
      <c r="M686" s="51" t="s">
        <v>2385</v>
      </c>
      <c r="N686" s="51" t="s">
        <v>2385</v>
      </c>
      <c r="O686" s="51" t="s">
        <v>57</v>
      </c>
      <c r="P686" s="51" t="s">
        <v>57</v>
      </c>
      <c r="Q686" s="51" t="s">
        <v>57</v>
      </c>
      <c r="R686" s="51" t="s">
        <v>57</v>
      </c>
      <c r="S686" s="51" t="s">
        <v>2385</v>
      </c>
      <c r="T686" s="51" t="s">
        <v>57</v>
      </c>
      <c r="U686" s="51" t="s">
        <v>2385</v>
      </c>
      <c r="V686" s="51" t="s">
        <v>57</v>
      </c>
      <c r="W686" s="51" t="s">
        <v>2385</v>
      </c>
      <c r="X686" s="51" t="s">
        <v>57</v>
      </c>
      <c r="Y686" s="51" t="s">
        <v>2385</v>
      </c>
      <c r="Z686" s="51" t="s">
        <v>1905</v>
      </c>
      <c r="AA686" s="51" t="s">
        <v>57</v>
      </c>
      <c r="AB686" s="51" t="s">
        <v>2385</v>
      </c>
      <c r="AC686" s="51" t="s">
        <v>57</v>
      </c>
      <c r="AD686" s="51" t="s">
        <v>2385</v>
      </c>
      <c r="AE686" s="51" t="s">
        <v>57</v>
      </c>
      <c r="AF686" s="51"/>
      <c r="AG686" s="51" t="s">
        <v>57</v>
      </c>
      <c r="AH686" s="51" t="s">
        <v>57</v>
      </c>
      <c r="AI686" s="51" t="s">
        <v>2385</v>
      </c>
      <c r="AJ686" s="51" t="s">
        <v>2385</v>
      </c>
      <c r="AK686" s="51" t="s">
        <v>2385</v>
      </c>
      <c r="AL686" s="51" t="s">
        <v>57</v>
      </c>
      <c r="AM686" s="151" t="s">
        <v>57</v>
      </c>
      <c r="AN686" s="151" t="s">
        <v>57</v>
      </c>
      <c r="AO686" s="152" t="s">
        <v>1906</v>
      </c>
      <c r="AP686" s="152" t="s">
        <v>1844</v>
      </c>
      <c r="AQ686" s="51">
        <v>115</v>
      </c>
      <c r="AR686" s="51" t="s">
        <v>57</v>
      </c>
      <c r="AS686" s="51" t="s">
        <v>57</v>
      </c>
      <c r="AT686" s="51" t="s">
        <v>57</v>
      </c>
      <c r="AU686" s="51"/>
      <c r="AV686" s="144"/>
      <c r="AW686" s="144"/>
      <c r="AX686" s="144"/>
    </row>
    <row r="687" spans="1:50">
      <c r="A687" s="131">
        <v>686</v>
      </c>
      <c r="B687" s="51" t="s">
        <v>2596</v>
      </c>
      <c r="C687" s="51" t="s">
        <v>1382</v>
      </c>
      <c r="D687" s="51">
        <v>2023</v>
      </c>
      <c r="E687" s="51" t="s">
        <v>737</v>
      </c>
      <c r="F687" s="19" t="s">
        <v>57</v>
      </c>
      <c r="G687" s="51" t="s">
        <v>1907</v>
      </c>
      <c r="H687" s="19" t="s">
        <v>1908</v>
      </c>
      <c r="I687" s="51" t="s">
        <v>2597</v>
      </c>
      <c r="J687" s="51">
        <v>25</v>
      </c>
      <c r="K687" s="51" t="s">
        <v>2385</v>
      </c>
      <c r="L687" s="51" t="s">
        <v>2385</v>
      </c>
      <c r="M687" s="51" t="s">
        <v>2385</v>
      </c>
      <c r="N687" s="51" t="s">
        <v>2385</v>
      </c>
      <c r="O687" s="51" t="s">
        <v>57</v>
      </c>
      <c r="P687" s="51" t="s">
        <v>57</v>
      </c>
      <c r="Q687" s="51" t="s">
        <v>57</v>
      </c>
      <c r="R687" s="51" t="s">
        <v>57</v>
      </c>
      <c r="S687" s="51" t="s">
        <v>2385</v>
      </c>
      <c r="T687" s="51" t="s">
        <v>57</v>
      </c>
      <c r="U687" s="51" t="s">
        <v>2385</v>
      </c>
      <c r="V687" s="51" t="s">
        <v>57</v>
      </c>
      <c r="W687" s="51" t="s">
        <v>2385</v>
      </c>
      <c r="X687" s="51" t="s">
        <v>57</v>
      </c>
      <c r="Y687" s="51" t="s">
        <v>2385</v>
      </c>
      <c r="Z687" s="4" t="s">
        <v>57</v>
      </c>
      <c r="AA687" s="51" t="s">
        <v>57</v>
      </c>
      <c r="AB687" s="51" t="s">
        <v>2385</v>
      </c>
      <c r="AC687" s="51" t="s">
        <v>57</v>
      </c>
      <c r="AD687" s="51" t="s">
        <v>2385</v>
      </c>
      <c r="AE687" s="51" t="s">
        <v>57</v>
      </c>
      <c r="AF687" s="51"/>
      <c r="AG687" s="51" t="s">
        <v>57</v>
      </c>
      <c r="AH687" s="51" t="s">
        <v>57</v>
      </c>
      <c r="AI687" s="51" t="s">
        <v>2385</v>
      </c>
      <c r="AJ687" s="51" t="s">
        <v>2385</v>
      </c>
      <c r="AK687" s="51" t="s">
        <v>2385</v>
      </c>
      <c r="AL687" s="51" t="s">
        <v>57</v>
      </c>
      <c r="AM687" s="153" t="s">
        <v>57</v>
      </c>
      <c r="AN687" s="153" t="s">
        <v>57</v>
      </c>
      <c r="AO687" s="154" t="s">
        <v>746</v>
      </c>
      <c r="AP687" s="154" t="s">
        <v>1909</v>
      </c>
      <c r="AQ687" s="51">
        <v>40</v>
      </c>
      <c r="AR687" s="51" t="s">
        <v>57</v>
      </c>
      <c r="AS687" s="51" t="s">
        <v>57</v>
      </c>
      <c r="AT687" s="51" t="s">
        <v>57</v>
      </c>
      <c r="AU687" s="51"/>
      <c r="AV687" s="144"/>
      <c r="AW687" s="144"/>
      <c r="AX687" s="144"/>
    </row>
    <row r="688" spans="1:50">
      <c r="A688" s="131">
        <v>687</v>
      </c>
      <c r="B688" s="51" t="s">
        <v>2596</v>
      </c>
      <c r="C688" s="51" t="s">
        <v>1382</v>
      </c>
      <c r="D688" s="51">
        <v>2023</v>
      </c>
      <c r="E688" s="51" t="s">
        <v>446</v>
      </c>
      <c r="F688" s="19" t="s">
        <v>1910</v>
      </c>
      <c r="G688" s="51" t="s">
        <v>1911</v>
      </c>
      <c r="H688" s="19" t="s">
        <v>1912</v>
      </c>
      <c r="I688" s="51" t="s">
        <v>975</v>
      </c>
      <c r="J688" s="51">
        <v>25</v>
      </c>
      <c r="K688" s="51" t="s">
        <v>2385</v>
      </c>
      <c r="L688" s="51" t="s">
        <v>2385</v>
      </c>
      <c r="M688" s="51" t="s">
        <v>2385</v>
      </c>
      <c r="N688" s="51" t="s">
        <v>2385</v>
      </c>
      <c r="O688" s="51" t="s">
        <v>57</v>
      </c>
      <c r="P688" s="51" t="s">
        <v>57</v>
      </c>
      <c r="Q688" s="51" t="s">
        <v>57</v>
      </c>
      <c r="R688" s="51" t="s">
        <v>57</v>
      </c>
      <c r="S688" s="51" t="s">
        <v>2385</v>
      </c>
      <c r="T688" s="51" t="s">
        <v>57</v>
      </c>
      <c r="U688" s="51" t="s">
        <v>2385</v>
      </c>
      <c r="V688" s="51" t="s">
        <v>57</v>
      </c>
      <c r="W688" s="51" t="s">
        <v>2385</v>
      </c>
      <c r="X688" s="51" t="s">
        <v>57</v>
      </c>
      <c r="Y688" s="51" t="s">
        <v>2385</v>
      </c>
      <c r="Z688" s="51" t="s">
        <v>1913</v>
      </c>
      <c r="AA688" s="51" t="s">
        <v>57</v>
      </c>
      <c r="AB688" s="51" t="s">
        <v>2385</v>
      </c>
      <c r="AC688" s="51" t="s">
        <v>57</v>
      </c>
      <c r="AD688" s="51" t="s">
        <v>2385</v>
      </c>
      <c r="AE688" s="51" t="s">
        <v>57</v>
      </c>
      <c r="AF688" s="51"/>
      <c r="AG688" s="51" t="s">
        <v>57</v>
      </c>
      <c r="AH688" s="51" t="s">
        <v>57</v>
      </c>
      <c r="AI688" s="51" t="s">
        <v>2385</v>
      </c>
      <c r="AJ688" s="51" t="s">
        <v>2385</v>
      </c>
      <c r="AK688" s="51" t="s">
        <v>2385</v>
      </c>
      <c r="AL688" s="51" t="s">
        <v>57</v>
      </c>
      <c r="AM688" s="151" t="s">
        <v>57</v>
      </c>
      <c r="AN688" s="151" t="s">
        <v>57</v>
      </c>
      <c r="AO688" s="152" t="s">
        <v>1914</v>
      </c>
      <c r="AP688" s="152" t="s">
        <v>757</v>
      </c>
      <c r="AQ688" s="51">
        <v>321</v>
      </c>
      <c r="AR688" s="51" t="s">
        <v>57</v>
      </c>
      <c r="AS688" s="51" t="s">
        <v>57</v>
      </c>
      <c r="AT688" s="51" t="s">
        <v>57</v>
      </c>
      <c r="AU688" s="51"/>
      <c r="AV688" s="144"/>
      <c r="AW688" s="144"/>
      <c r="AX688" s="144"/>
    </row>
    <row r="689" spans="1:50">
      <c r="A689" s="131">
        <v>688</v>
      </c>
      <c r="B689" s="51" t="s">
        <v>2596</v>
      </c>
      <c r="C689" s="51" t="s">
        <v>1382</v>
      </c>
      <c r="D689" s="51">
        <v>2023</v>
      </c>
      <c r="E689" s="51" t="s">
        <v>446</v>
      </c>
      <c r="F689" s="19" t="s">
        <v>1773</v>
      </c>
      <c r="G689" s="51" t="s">
        <v>1915</v>
      </c>
      <c r="H689" s="19" t="s">
        <v>1916</v>
      </c>
      <c r="I689" s="51" t="s">
        <v>4426</v>
      </c>
      <c r="J689" s="51">
        <v>25</v>
      </c>
      <c r="K689" s="51" t="s">
        <v>2385</v>
      </c>
      <c r="L689" s="51" t="s">
        <v>2385</v>
      </c>
      <c r="M689" s="51" t="s">
        <v>2385</v>
      </c>
      <c r="N689" s="51" t="s">
        <v>2385</v>
      </c>
      <c r="O689" s="51" t="s">
        <v>57</v>
      </c>
      <c r="P689" s="51" t="s">
        <v>57</v>
      </c>
      <c r="Q689" s="51" t="s">
        <v>57</v>
      </c>
      <c r="R689" s="51" t="s">
        <v>57</v>
      </c>
      <c r="S689" s="51" t="s">
        <v>2385</v>
      </c>
      <c r="T689" s="51" t="s">
        <v>57</v>
      </c>
      <c r="U689" s="51" t="s">
        <v>2385</v>
      </c>
      <c r="V689" s="51" t="s">
        <v>57</v>
      </c>
      <c r="W689" s="51" t="s">
        <v>2385</v>
      </c>
      <c r="X689" s="51" t="s">
        <v>57</v>
      </c>
      <c r="Y689" s="51" t="s">
        <v>2385</v>
      </c>
      <c r="Z689" s="51" t="s">
        <v>1776</v>
      </c>
      <c r="AA689" s="51" t="s">
        <v>57</v>
      </c>
      <c r="AB689" s="51" t="s">
        <v>2385</v>
      </c>
      <c r="AC689" s="51" t="s">
        <v>57</v>
      </c>
      <c r="AD689" s="51" t="s">
        <v>2385</v>
      </c>
      <c r="AE689" s="51" t="s">
        <v>57</v>
      </c>
      <c r="AF689" s="51"/>
      <c r="AG689" s="51" t="s">
        <v>57</v>
      </c>
      <c r="AH689" s="51" t="s">
        <v>57</v>
      </c>
      <c r="AI689" s="51" t="s">
        <v>2385</v>
      </c>
      <c r="AJ689" s="51" t="s">
        <v>2385</v>
      </c>
      <c r="AK689" s="51" t="s">
        <v>2385</v>
      </c>
      <c r="AL689" s="51" t="s">
        <v>57</v>
      </c>
      <c r="AM689" s="153" t="s">
        <v>57</v>
      </c>
      <c r="AN689" s="153" t="s">
        <v>57</v>
      </c>
      <c r="AO689" s="154" t="s">
        <v>1917</v>
      </c>
      <c r="AP689" s="154" t="s">
        <v>746</v>
      </c>
      <c r="AQ689" s="51">
        <v>343</v>
      </c>
      <c r="AR689" s="51" t="s">
        <v>57</v>
      </c>
      <c r="AS689" s="51" t="s">
        <v>57</v>
      </c>
      <c r="AT689" s="51" t="s">
        <v>57</v>
      </c>
      <c r="AU689" s="51"/>
      <c r="AV689" s="144"/>
      <c r="AW689" s="144"/>
      <c r="AX689" s="144"/>
    </row>
    <row r="690" spans="1:50">
      <c r="A690" s="131">
        <v>689</v>
      </c>
      <c r="B690" s="51" t="s">
        <v>2596</v>
      </c>
      <c r="C690" s="51" t="s">
        <v>1382</v>
      </c>
      <c r="D690" s="51">
        <v>2023</v>
      </c>
      <c r="E690" s="51" t="s">
        <v>1031</v>
      </c>
      <c r="F690" s="19" t="s">
        <v>1918</v>
      </c>
      <c r="G690" s="51" t="s">
        <v>1919</v>
      </c>
      <c r="H690" s="19" t="s">
        <v>1920</v>
      </c>
      <c r="I690" s="51" t="s">
        <v>935</v>
      </c>
      <c r="J690" s="51">
        <v>2</v>
      </c>
      <c r="K690" s="51" t="s">
        <v>62</v>
      </c>
      <c r="L690" s="51" t="s">
        <v>62</v>
      </c>
      <c r="M690" s="51" t="s">
        <v>62</v>
      </c>
      <c r="N690" s="51" t="s">
        <v>62</v>
      </c>
      <c r="O690" s="51" t="s">
        <v>57</v>
      </c>
      <c r="P690" s="51" t="s">
        <v>57</v>
      </c>
      <c r="Q690" s="51" t="s">
        <v>57</v>
      </c>
      <c r="R690" s="51" t="s">
        <v>57</v>
      </c>
      <c r="S690" s="51" t="s">
        <v>62</v>
      </c>
      <c r="T690" s="51" t="s">
        <v>57</v>
      </c>
      <c r="U690" s="51" t="s">
        <v>62</v>
      </c>
      <c r="V690" s="4" t="s">
        <v>57</v>
      </c>
      <c r="W690" s="51" t="s">
        <v>56</v>
      </c>
      <c r="X690" s="51" t="s">
        <v>1921</v>
      </c>
      <c r="Y690" s="51" t="s">
        <v>62</v>
      </c>
      <c r="Z690" s="4" t="s">
        <v>1922</v>
      </c>
      <c r="AA690" s="51" t="s">
        <v>62</v>
      </c>
      <c r="AB690" s="51" t="s">
        <v>62</v>
      </c>
      <c r="AC690" s="51" t="s">
        <v>57</v>
      </c>
      <c r="AD690" s="51" t="s">
        <v>2385</v>
      </c>
      <c r="AE690" s="51" t="s">
        <v>57</v>
      </c>
      <c r="AF690" s="51"/>
      <c r="AG690" s="51" t="s">
        <v>56</v>
      </c>
      <c r="AH690" s="51">
        <v>16</v>
      </c>
      <c r="AI690" s="51" t="s">
        <v>62</v>
      </c>
      <c r="AJ690" s="51" t="s">
        <v>2385</v>
      </c>
      <c r="AK690" s="51" t="s">
        <v>62</v>
      </c>
      <c r="AL690" s="51" t="s">
        <v>57</v>
      </c>
      <c r="AM690" s="151" t="str">
        <f t="shared" ref="AM690:AN698" si="8">IF(OR($AK690="No",$AK690="NA"),"NA","à Remplir")</f>
        <v>NA</v>
      </c>
      <c r="AN690" s="151" t="str">
        <f t="shared" si="8"/>
        <v>NA</v>
      </c>
      <c r="AO690" s="152">
        <v>44867</v>
      </c>
      <c r="AP690" s="152">
        <v>45097</v>
      </c>
      <c r="AQ690" s="51">
        <v>230</v>
      </c>
      <c r="AR690" s="51" t="s">
        <v>57</v>
      </c>
      <c r="AS690" s="51">
        <v>12</v>
      </c>
      <c r="AT690" s="51">
        <v>4</v>
      </c>
      <c r="AU690" s="131" t="s">
        <v>56</v>
      </c>
      <c r="AV690" s="144"/>
      <c r="AW690" s="144"/>
      <c r="AX690" s="144"/>
    </row>
    <row r="691" spans="1:50">
      <c r="A691" s="131">
        <v>690</v>
      </c>
      <c r="B691" s="51" t="s">
        <v>2596</v>
      </c>
      <c r="C691" s="51" t="s">
        <v>1382</v>
      </c>
      <c r="D691" s="51">
        <v>2023</v>
      </c>
      <c r="E691" s="51" t="s">
        <v>1031</v>
      </c>
      <c r="F691" s="19" t="s">
        <v>1925</v>
      </c>
      <c r="G691" s="51" t="s">
        <v>1926</v>
      </c>
      <c r="H691" s="19" t="s">
        <v>1927</v>
      </c>
      <c r="I691" s="51" t="s">
        <v>935</v>
      </c>
      <c r="J691" s="51">
        <v>4</v>
      </c>
      <c r="K691" s="51" t="s">
        <v>62</v>
      </c>
      <c r="L691" s="51" t="s">
        <v>62</v>
      </c>
      <c r="M691" s="51" t="s">
        <v>62</v>
      </c>
      <c r="N691" s="51" t="s">
        <v>56</v>
      </c>
      <c r="O691" s="51">
        <v>2</v>
      </c>
      <c r="P691" s="51" t="s">
        <v>170</v>
      </c>
      <c r="Q691" s="51" t="s">
        <v>1928</v>
      </c>
      <c r="R691" s="51" t="s">
        <v>1929</v>
      </c>
      <c r="S691" s="51" t="s">
        <v>56</v>
      </c>
      <c r="T691" s="51" t="s">
        <v>1930</v>
      </c>
      <c r="U691" s="51" t="s">
        <v>62</v>
      </c>
      <c r="V691" s="51" t="s">
        <v>57</v>
      </c>
      <c r="W691" s="51" t="s">
        <v>56</v>
      </c>
      <c r="X691" s="51" t="s">
        <v>1931</v>
      </c>
      <c r="Y691" s="51" t="s">
        <v>62</v>
      </c>
      <c r="Z691" s="51" t="s">
        <v>1932</v>
      </c>
      <c r="AA691" s="51" t="s">
        <v>56</v>
      </c>
      <c r="AB691" s="51" t="s">
        <v>56</v>
      </c>
      <c r="AC691" s="51" t="s">
        <v>56</v>
      </c>
      <c r="AD691" s="51" t="s">
        <v>2373</v>
      </c>
      <c r="AE691" s="51" t="s">
        <v>1933</v>
      </c>
      <c r="AF691" s="51"/>
      <c r="AG691" s="51" t="s">
        <v>56</v>
      </c>
      <c r="AH691" s="51">
        <v>30</v>
      </c>
      <c r="AI691" s="51" t="s">
        <v>56</v>
      </c>
      <c r="AJ691" s="51" t="s">
        <v>4436</v>
      </c>
      <c r="AK691" s="51" t="s">
        <v>62</v>
      </c>
      <c r="AL691" s="51" t="s">
        <v>57</v>
      </c>
      <c r="AM691" s="153" t="str">
        <f t="shared" si="8"/>
        <v>NA</v>
      </c>
      <c r="AN691" s="153" t="str">
        <f t="shared" si="8"/>
        <v>NA</v>
      </c>
      <c r="AO691" s="154">
        <v>44580</v>
      </c>
      <c r="AP691" s="154">
        <v>45075</v>
      </c>
      <c r="AQ691" s="51">
        <v>495</v>
      </c>
      <c r="AR691" s="51" t="s">
        <v>57</v>
      </c>
      <c r="AS691" s="51">
        <v>11</v>
      </c>
      <c r="AT691" s="51">
        <v>19</v>
      </c>
      <c r="AU691" s="131" t="str">
        <f>IF(AB691="Yes", "No", "")</f>
        <v>No</v>
      </c>
      <c r="AV691" s="144"/>
      <c r="AW691" s="144"/>
      <c r="AX691" s="144"/>
    </row>
    <row r="692" spans="1:50">
      <c r="A692" s="131">
        <v>691</v>
      </c>
      <c r="B692" s="51" t="s">
        <v>2596</v>
      </c>
      <c r="C692" s="51" t="s">
        <v>1382</v>
      </c>
      <c r="D692" s="51">
        <v>2023</v>
      </c>
      <c r="E692" s="51" t="s">
        <v>1031</v>
      </c>
      <c r="F692" s="19" t="s">
        <v>1935</v>
      </c>
      <c r="G692" s="51" t="s">
        <v>1936</v>
      </c>
      <c r="H692" s="19" t="s">
        <v>1937</v>
      </c>
      <c r="I692" s="51" t="s">
        <v>935</v>
      </c>
      <c r="J692" s="51">
        <v>7</v>
      </c>
      <c r="K692" s="51" t="s">
        <v>62</v>
      </c>
      <c r="L692" s="51" t="s">
        <v>62</v>
      </c>
      <c r="M692" s="51" t="s">
        <v>62</v>
      </c>
      <c r="N692" s="51" t="s">
        <v>56</v>
      </c>
      <c r="O692" s="51">
        <v>1</v>
      </c>
      <c r="P692" s="51" t="s">
        <v>2699</v>
      </c>
      <c r="Q692" s="51" t="s">
        <v>1938</v>
      </c>
      <c r="R692" s="51" t="s">
        <v>1939</v>
      </c>
      <c r="S692" s="51" t="s">
        <v>56</v>
      </c>
      <c r="T692" s="51" t="s">
        <v>1940</v>
      </c>
      <c r="U692" s="51" t="s">
        <v>56</v>
      </c>
      <c r="V692" s="51" t="s">
        <v>2498</v>
      </c>
      <c r="W692" s="51" t="s">
        <v>56</v>
      </c>
      <c r="X692" s="51" t="s">
        <v>1942</v>
      </c>
      <c r="Y692" s="51" t="s">
        <v>62</v>
      </c>
      <c r="Z692" s="51" t="s">
        <v>1943</v>
      </c>
      <c r="AA692" s="51" t="s">
        <v>62</v>
      </c>
      <c r="AB692" s="51" t="s">
        <v>56</v>
      </c>
      <c r="AC692" s="51" t="s">
        <v>62</v>
      </c>
      <c r="AD692" s="51" t="s">
        <v>984</v>
      </c>
      <c r="AE692" s="51" t="s">
        <v>57</v>
      </c>
      <c r="AF692" s="51"/>
      <c r="AG692" s="51" t="s">
        <v>56</v>
      </c>
      <c r="AH692" s="51">
        <v>166</v>
      </c>
      <c r="AI692" s="51" t="s">
        <v>56</v>
      </c>
      <c r="AJ692" s="51" t="s">
        <v>4435</v>
      </c>
      <c r="AK692" s="51" t="s">
        <v>62</v>
      </c>
      <c r="AL692" s="51" t="s">
        <v>57</v>
      </c>
      <c r="AM692" s="151" t="str">
        <f t="shared" si="8"/>
        <v>NA</v>
      </c>
      <c r="AN692" s="151" t="str">
        <f t="shared" si="8"/>
        <v>NA</v>
      </c>
      <c r="AO692" s="152">
        <v>44749</v>
      </c>
      <c r="AP692" s="152">
        <v>45103</v>
      </c>
      <c r="AQ692" s="51">
        <v>354</v>
      </c>
      <c r="AR692" s="51" t="s">
        <v>57</v>
      </c>
      <c r="AS692" s="51">
        <v>108</v>
      </c>
      <c r="AT692" s="51">
        <v>58</v>
      </c>
      <c r="AU692" s="131" t="str">
        <f>IF(AB692="Yes", "No", "")</f>
        <v>No</v>
      </c>
      <c r="AV692" s="144"/>
      <c r="AW692" s="144"/>
      <c r="AX692" s="144"/>
    </row>
    <row r="693" spans="1:50">
      <c r="A693" s="131">
        <v>692</v>
      </c>
      <c r="B693" s="51" t="s">
        <v>2596</v>
      </c>
      <c r="C693" s="51" t="s">
        <v>1382</v>
      </c>
      <c r="D693" s="51">
        <v>2023</v>
      </c>
      <c r="E693" s="51" t="s">
        <v>1031</v>
      </c>
      <c r="F693" s="19" t="s">
        <v>1946</v>
      </c>
      <c r="G693" s="51" t="s">
        <v>1947</v>
      </c>
      <c r="H693" s="19" t="s">
        <v>1948</v>
      </c>
      <c r="I693" s="51" t="s">
        <v>935</v>
      </c>
      <c r="J693" s="51">
        <v>14</v>
      </c>
      <c r="K693" s="51" t="s">
        <v>62</v>
      </c>
      <c r="L693" s="51" t="s">
        <v>62</v>
      </c>
      <c r="M693" s="51" t="s">
        <v>62</v>
      </c>
      <c r="N693" s="51" t="s">
        <v>56</v>
      </c>
      <c r="O693" s="51">
        <v>1</v>
      </c>
      <c r="P693" s="51" t="s">
        <v>438</v>
      </c>
      <c r="Q693" s="51" t="s">
        <v>1949</v>
      </c>
      <c r="R693" s="51" t="s">
        <v>1950</v>
      </c>
      <c r="S693" s="51" t="s">
        <v>56</v>
      </c>
      <c r="T693" s="51" t="s">
        <v>1951</v>
      </c>
      <c r="U693" s="51" t="s">
        <v>56</v>
      </c>
      <c r="V693" s="51" t="s">
        <v>2501</v>
      </c>
      <c r="W693" s="51" t="s">
        <v>56</v>
      </c>
      <c r="X693" s="51" t="s">
        <v>1953</v>
      </c>
      <c r="Y693" s="51" t="s">
        <v>56</v>
      </c>
      <c r="Z693" s="51" t="s">
        <v>1954</v>
      </c>
      <c r="AA693" s="51" t="s">
        <v>56</v>
      </c>
      <c r="AB693" s="51" t="s">
        <v>56</v>
      </c>
      <c r="AC693" s="51" t="s">
        <v>56</v>
      </c>
      <c r="AD693" s="51" t="s">
        <v>2373</v>
      </c>
      <c r="AE693" s="51" t="s">
        <v>1955</v>
      </c>
      <c r="AF693" s="51"/>
      <c r="AG693" s="51" t="s">
        <v>56</v>
      </c>
      <c r="AH693" s="51">
        <v>44</v>
      </c>
      <c r="AI693" s="51" t="s">
        <v>56</v>
      </c>
      <c r="AJ693" s="51" t="s">
        <v>174</v>
      </c>
      <c r="AK693" s="51" t="s">
        <v>62</v>
      </c>
      <c r="AL693" s="51" t="s">
        <v>57</v>
      </c>
      <c r="AM693" s="153" t="str">
        <f t="shared" si="8"/>
        <v>NA</v>
      </c>
      <c r="AN693" s="153" t="str">
        <f t="shared" si="8"/>
        <v>NA</v>
      </c>
      <c r="AO693" s="154">
        <v>44862</v>
      </c>
      <c r="AP693" s="154">
        <v>45099</v>
      </c>
      <c r="AQ693" s="51">
        <v>237</v>
      </c>
      <c r="AR693" s="51" t="s">
        <v>57</v>
      </c>
      <c r="AS693" s="51">
        <v>23</v>
      </c>
      <c r="AT693" s="51">
        <v>21</v>
      </c>
      <c r="AU693" s="131" t="str">
        <f>IF(AB693="Yes", "No", "")</f>
        <v>No</v>
      </c>
      <c r="AV693" s="144"/>
      <c r="AW693" s="144"/>
      <c r="AX693" s="144"/>
    </row>
    <row r="694" spans="1:50">
      <c r="A694" s="131">
        <v>693</v>
      </c>
      <c r="B694" s="51" t="s">
        <v>2596</v>
      </c>
      <c r="C694" s="51" t="s">
        <v>1382</v>
      </c>
      <c r="D694" s="51">
        <v>2023</v>
      </c>
      <c r="E694" s="51" t="s">
        <v>1031</v>
      </c>
      <c r="F694" s="19" t="s">
        <v>1957</v>
      </c>
      <c r="G694" s="51" t="s">
        <v>1958</v>
      </c>
      <c r="H694" s="19" t="s">
        <v>1959</v>
      </c>
      <c r="I694" s="51" t="s">
        <v>935</v>
      </c>
      <c r="J694" s="51">
        <v>14</v>
      </c>
      <c r="K694" s="51" t="s">
        <v>62</v>
      </c>
      <c r="L694" s="51" t="s">
        <v>62</v>
      </c>
      <c r="M694" s="51" t="s">
        <v>62</v>
      </c>
      <c r="N694" s="51" t="s">
        <v>56</v>
      </c>
      <c r="O694" s="51">
        <v>2</v>
      </c>
      <c r="P694" s="51" t="s">
        <v>170</v>
      </c>
      <c r="Q694" s="51" t="s">
        <v>1960</v>
      </c>
      <c r="R694" s="51" t="s">
        <v>1961</v>
      </c>
      <c r="S694" s="51" t="s">
        <v>56</v>
      </c>
      <c r="T694" s="51" t="s">
        <v>1962</v>
      </c>
      <c r="U694" s="51" t="s">
        <v>62</v>
      </c>
      <c r="V694" s="51" t="s">
        <v>57</v>
      </c>
      <c r="W694" s="51" t="s">
        <v>62</v>
      </c>
      <c r="X694" s="51" t="s">
        <v>57</v>
      </c>
      <c r="Y694" s="51" t="s">
        <v>2385</v>
      </c>
      <c r="Z694" s="51" t="s">
        <v>1963</v>
      </c>
      <c r="AA694" s="51" t="s">
        <v>56</v>
      </c>
      <c r="AB694" s="51" t="s">
        <v>56</v>
      </c>
      <c r="AC694" s="51" t="s">
        <v>56</v>
      </c>
      <c r="AD694" s="51" t="s">
        <v>2373</v>
      </c>
      <c r="AE694" s="51" t="s">
        <v>1955</v>
      </c>
      <c r="AF694" s="51"/>
      <c r="AG694" s="51" t="s">
        <v>56</v>
      </c>
      <c r="AH694" s="51">
        <v>2429</v>
      </c>
      <c r="AI694" s="51" t="s">
        <v>62</v>
      </c>
      <c r="AJ694" s="51" t="s">
        <v>2385</v>
      </c>
      <c r="AK694" s="51" t="s">
        <v>62</v>
      </c>
      <c r="AL694" s="51" t="s">
        <v>57</v>
      </c>
      <c r="AM694" s="151" t="str">
        <f t="shared" si="8"/>
        <v>NA</v>
      </c>
      <c r="AN694" s="151" t="str">
        <f t="shared" si="8"/>
        <v>NA</v>
      </c>
      <c r="AO694" s="152">
        <v>44970</v>
      </c>
      <c r="AP694" s="152">
        <v>45120</v>
      </c>
      <c r="AQ694" s="51">
        <v>150</v>
      </c>
      <c r="AR694" s="51" t="s">
        <v>57</v>
      </c>
      <c r="AS694" s="51">
        <v>1356</v>
      </c>
      <c r="AT694" s="51">
        <v>1073</v>
      </c>
      <c r="AU694" s="131" t="str">
        <f>IF(AB694="Yes", "No", "")</f>
        <v>No</v>
      </c>
      <c r="AV694" s="144"/>
      <c r="AW694" s="144"/>
      <c r="AX694" s="144"/>
    </row>
    <row r="695" spans="1:50">
      <c r="A695" s="131">
        <v>694</v>
      </c>
      <c r="B695" s="51" t="s">
        <v>2596</v>
      </c>
      <c r="C695" s="51" t="s">
        <v>1382</v>
      </c>
      <c r="D695" s="51">
        <v>2023</v>
      </c>
      <c r="E695" s="51" t="s">
        <v>1031</v>
      </c>
      <c r="F695" s="19" t="s">
        <v>1965</v>
      </c>
      <c r="G695" s="51" t="s">
        <v>1966</v>
      </c>
      <c r="H695" s="19" t="s">
        <v>1967</v>
      </c>
      <c r="I695" s="51" t="s">
        <v>2599</v>
      </c>
      <c r="J695" s="51">
        <v>14</v>
      </c>
      <c r="K695" s="51" t="s">
        <v>2385</v>
      </c>
      <c r="L695" s="51" t="s">
        <v>2385</v>
      </c>
      <c r="M695" s="51" t="s">
        <v>62</v>
      </c>
      <c r="N695" s="51" t="s">
        <v>2385</v>
      </c>
      <c r="O695" s="51" t="s">
        <v>57</v>
      </c>
      <c r="P695" s="51" t="s">
        <v>57</v>
      </c>
      <c r="Q695" s="51" t="s">
        <v>57</v>
      </c>
      <c r="R695" s="51" t="s">
        <v>57</v>
      </c>
      <c r="S695" s="51" t="s">
        <v>2385</v>
      </c>
      <c r="T695" s="51" t="s">
        <v>57</v>
      </c>
      <c r="U695" s="51" t="s">
        <v>56</v>
      </c>
      <c r="V695" s="51" t="s">
        <v>2507</v>
      </c>
      <c r="W695" s="51" t="s">
        <v>2385</v>
      </c>
      <c r="X695" s="51" t="s">
        <v>57</v>
      </c>
      <c r="Y695" s="51" t="s">
        <v>2385</v>
      </c>
      <c r="Z695" s="51" t="s">
        <v>1968</v>
      </c>
      <c r="AA695" s="51" t="s">
        <v>57</v>
      </c>
      <c r="AB695" s="51" t="s">
        <v>2385</v>
      </c>
      <c r="AC695" s="51" t="s">
        <v>57</v>
      </c>
      <c r="AD695" s="51" t="s">
        <v>2385</v>
      </c>
      <c r="AE695" s="51" t="s">
        <v>57</v>
      </c>
      <c r="AF695" s="51"/>
      <c r="AG695" s="51" t="s">
        <v>57</v>
      </c>
      <c r="AH695" s="51" t="s">
        <v>57</v>
      </c>
      <c r="AI695" s="51" t="s">
        <v>2385</v>
      </c>
      <c r="AJ695" s="51" t="s">
        <v>2385</v>
      </c>
      <c r="AK695" s="51" t="s">
        <v>2385</v>
      </c>
      <c r="AL695" s="51" t="s">
        <v>57</v>
      </c>
      <c r="AM695" s="153" t="str">
        <f t="shared" si="8"/>
        <v>NA</v>
      </c>
      <c r="AN695" s="153" t="str">
        <f t="shared" si="8"/>
        <v>NA</v>
      </c>
      <c r="AO695" s="154">
        <v>44823</v>
      </c>
      <c r="AP695" s="154">
        <v>45097</v>
      </c>
      <c r="AQ695" s="51">
        <v>274</v>
      </c>
      <c r="AR695" s="51" t="s">
        <v>57</v>
      </c>
      <c r="AS695" s="51" t="s">
        <v>57</v>
      </c>
      <c r="AT695" s="51" t="s">
        <v>57</v>
      </c>
      <c r="AU695" s="51"/>
      <c r="AV695" s="144"/>
      <c r="AW695" s="144"/>
      <c r="AX695" s="144"/>
    </row>
    <row r="696" spans="1:50">
      <c r="A696" s="131">
        <v>695</v>
      </c>
      <c r="B696" s="51" t="s">
        <v>2596</v>
      </c>
      <c r="C696" s="51" t="s">
        <v>1382</v>
      </c>
      <c r="D696" s="51">
        <v>2023</v>
      </c>
      <c r="E696" s="51" t="s">
        <v>1031</v>
      </c>
      <c r="F696" s="19" t="s">
        <v>1970</v>
      </c>
      <c r="G696" s="51" t="s">
        <v>1971</v>
      </c>
      <c r="H696" s="19" t="s">
        <v>1972</v>
      </c>
      <c r="I696" s="51" t="s">
        <v>975</v>
      </c>
      <c r="J696" s="51">
        <v>22</v>
      </c>
      <c r="K696" s="51" t="s">
        <v>2385</v>
      </c>
      <c r="L696" s="51" t="s">
        <v>2385</v>
      </c>
      <c r="M696" s="51" t="s">
        <v>2385</v>
      </c>
      <c r="N696" s="51" t="s">
        <v>2385</v>
      </c>
      <c r="O696" s="51" t="s">
        <v>57</v>
      </c>
      <c r="P696" s="51" t="s">
        <v>57</v>
      </c>
      <c r="Q696" s="51" t="s">
        <v>57</v>
      </c>
      <c r="R696" s="51" t="s">
        <v>57</v>
      </c>
      <c r="S696" s="51" t="s">
        <v>2385</v>
      </c>
      <c r="T696" s="51" t="s">
        <v>57</v>
      </c>
      <c r="U696" s="51" t="s">
        <v>2385</v>
      </c>
      <c r="V696" s="51" t="s">
        <v>57</v>
      </c>
      <c r="W696" s="51" t="s">
        <v>2385</v>
      </c>
      <c r="X696" s="51" t="s">
        <v>57</v>
      </c>
      <c r="Y696" s="51" t="s">
        <v>2385</v>
      </c>
      <c r="Z696" s="51" t="s">
        <v>1973</v>
      </c>
      <c r="AA696" s="51" t="s">
        <v>57</v>
      </c>
      <c r="AB696" s="51" t="s">
        <v>2385</v>
      </c>
      <c r="AC696" s="51" t="s">
        <v>57</v>
      </c>
      <c r="AD696" s="51" t="s">
        <v>2385</v>
      </c>
      <c r="AE696" s="51" t="s">
        <v>57</v>
      </c>
      <c r="AF696" s="51"/>
      <c r="AG696" s="51" t="s">
        <v>57</v>
      </c>
      <c r="AH696" s="51" t="s">
        <v>57</v>
      </c>
      <c r="AI696" s="51" t="s">
        <v>2385</v>
      </c>
      <c r="AJ696" s="51" t="s">
        <v>2385</v>
      </c>
      <c r="AK696" s="51" t="s">
        <v>2385</v>
      </c>
      <c r="AL696" s="51" t="s">
        <v>57</v>
      </c>
      <c r="AM696" s="151" t="str">
        <f t="shared" si="8"/>
        <v>NA</v>
      </c>
      <c r="AN696" s="151" t="str">
        <f t="shared" si="8"/>
        <v>NA</v>
      </c>
      <c r="AO696" s="152">
        <v>44841</v>
      </c>
      <c r="AP696" s="152">
        <v>45079</v>
      </c>
      <c r="AQ696" s="51">
        <v>238</v>
      </c>
      <c r="AR696" s="51" t="s">
        <v>57</v>
      </c>
      <c r="AS696" s="51" t="s">
        <v>57</v>
      </c>
      <c r="AT696" s="51" t="s">
        <v>57</v>
      </c>
      <c r="AU696" s="51"/>
      <c r="AV696" s="144"/>
      <c r="AW696" s="144"/>
      <c r="AX696" s="144"/>
    </row>
    <row r="697" spans="1:50">
      <c r="A697" s="131">
        <v>696</v>
      </c>
      <c r="B697" s="51" t="s">
        <v>2596</v>
      </c>
      <c r="C697" s="51" t="s">
        <v>1382</v>
      </c>
      <c r="D697" s="51">
        <v>2023</v>
      </c>
      <c r="E697" s="51" t="s">
        <v>1031</v>
      </c>
      <c r="F697" s="19" t="s">
        <v>1975</v>
      </c>
      <c r="G697" s="51" t="s">
        <v>1976</v>
      </c>
      <c r="H697" s="19" t="s">
        <v>1977</v>
      </c>
      <c r="I697" s="51" t="s">
        <v>935</v>
      </c>
      <c r="J697" s="51">
        <v>13</v>
      </c>
      <c r="K697" s="51" t="s">
        <v>62</v>
      </c>
      <c r="L697" s="51" t="s">
        <v>62</v>
      </c>
      <c r="M697" s="51" t="s">
        <v>62</v>
      </c>
      <c r="N697" s="51" t="s">
        <v>62</v>
      </c>
      <c r="O697" s="51" t="s">
        <v>57</v>
      </c>
      <c r="P697" s="51" t="s">
        <v>57</v>
      </c>
      <c r="Q697" s="51" t="s">
        <v>57</v>
      </c>
      <c r="R697" s="51" t="s">
        <v>57</v>
      </c>
      <c r="S697" s="51" t="s">
        <v>56</v>
      </c>
      <c r="T697" s="51" t="s">
        <v>1978</v>
      </c>
      <c r="U697" s="51" t="s">
        <v>62</v>
      </c>
      <c r="V697" s="51" t="s">
        <v>57</v>
      </c>
      <c r="W697" s="51" t="s">
        <v>56</v>
      </c>
      <c r="X697" s="51" t="s">
        <v>1653</v>
      </c>
      <c r="Y697" s="51" t="s">
        <v>62</v>
      </c>
      <c r="Z697" s="4" t="s">
        <v>1979</v>
      </c>
      <c r="AA697" s="51" t="s">
        <v>62</v>
      </c>
      <c r="AB697" s="51" t="s">
        <v>56</v>
      </c>
      <c r="AC697" s="51" t="s">
        <v>56</v>
      </c>
      <c r="AD697" s="51" t="s">
        <v>984</v>
      </c>
      <c r="AE697" s="51" t="s">
        <v>57</v>
      </c>
      <c r="AF697" s="51"/>
      <c r="AG697" s="51" t="s">
        <v>56</v>
      </c>
      <c r="AH697" s="51">
        <v>45</v>
      </c>
      <c r="AI697" s="51" t="s">
        <v>62</v>
      </c>
      <c r="AJ697" s="51" t="s">
        <v>2385</v>
      </c>
      <c r="AK697" s="51" t="s">
        <v>62</v>
      </c>
      <c r="AL697" s="51" t="s">
        <v>57</v>
      </c>
      <c r="AM697" s="153" t="str">
        <f t="shared" si="8"/>
        <v>NA</v>
      </c>
      <c r="AN697" s="153" t="str">
        <f t="shared" si="8"/>
        <v>NA</v>
      </c>
      <c r="AO697" s="154">
        <v>44557</v>
      </c>
      <c r="AP697" s="154">
        <v>45077</v>
      </c>
      <c r="AQ697" s="51">
        <v>520</v>
      </c>
      <c r="AR697" s="51" t="s">
        <v>57</v>
      </c>
      <c r="AS697" s="51">
        <v>10</v>
      </c>
      <c r="AT697" s="51">
        <v>35</v>
      </c>
      <c r="AU697" s="131" t="str">
        <f>IF(AB697="Yes", "No", "")</f>
        <v>No</v>
      </c>
      <c r="AV697" s="144"/>
      <c r="AW697" s="144"/>
      <c r="AX697" s="144"/>
    </row>
    <row r="698" spans="1:50">
      <c r="A698" s="131">
        <v>697</v>
      </c>
      <c r="B698" s="51" t="s">
        <v>2596</v>
      </c>
      <c r="C698" s="51" t="s">
        <v>1382</v>
      </c>
      <c r="D698" s="51">
        <v>2023</v>
      </c>
      <c r="E698" s="51" t="s">
        <v>1031</v>
      </c>
      <c r="F698" s="19" t="s">
        <v>1981</v>
      </c>
      <c r="G698" s="51" t="s">
        <v>1982</v>
      </c>
      <c r="H698" s="19" t="s">
        <v>1983</v>
      </c>
      <c r="I698" s="51" t="s">
        <v>935</v>
      </c>
      <c r="J698" s="51">
        <v>3</v>
      </c>
      <c r="K698" s="51" t="s">
        <v>62</v>
      </c>
      <c r="L698" s="51" t="s">
        <v>62</v>
      </c>
      <c r="M698" s="51" t="s">
        <v>62</v>
      </c>
      <c r="N698" s="51" t="s">
        <v>165</v>
      </c>
      <c r="O698" s="51">
        <v>1</v>
      </c>
      <c r="P698" s="51" t="s">
        <v>438</v>
      </c>
      <c r="Q698" s="51" t="s">
        <v>1984</v>
      </c>
      <c r="R698" s="51" t="s">
        <v>1985</v>
      </c>
      <c r="S698" s="51" t="s">
        <v>56</v>
      </c>
      <c r="T698" s="51" t="s">
        <v>1986</v>
      </c>
      <c r="U698" s="51" t="s">
        <v>62</v>
      </c>
      <c r="V698" s="51" t="s">
        <v>57</v>
      </c>
      <c r="W698" s="51" t="s">
        <v>56</v>
      </c>
      <c r="X698" s="51" t="s">
        <v>1653</v>
      </c>
      <c r="Y698" s="51" t="s">
        <v>62</v>
      </c>
      <c r="Z698" s="4" t="s">
        <v>1987</v>
      </c>
      <c r="AA698" s="51" t="s">
        <v>62</v>
      </c>
      <c r="AB698" s="51" t="s">
        <v>62</v>
      </c>
      <c r="AC698" s="51" t="s">
        <v>57</v>
      </c>
      <c r="AD698" s="51" t="s">
        <v>2385</v>
      </c>
      <c r="AE698" s="51" t="s">
        <v>57</v>
      </c>
      <c r="AF698" s="51"/>
      <c r="AG698" s="51" t="s">
        <v>56</v>
      </c>
      <c r="AH698" s="51">
        <v>97</v>
      </c>
      <c r="AI698" s="51" t="s">
        <v>56</v>
      </c>
      <c r="AJ698" s="51" t="s">
        <v>174</v>
      </c>
      <c r="AK698" s="51" t="s">
        <v>62</v>
      </c>
      <c r="AL698" s="51" t="s">
        <v>57</v>
      </c>
      <c r="AM698" s="151" t="str">
        <f t="shared" si="8"/>
        <v>NA</v>
      </c>
      <c r="AN698" s="151" t="str">
        <f t="shared" si="8"/>
        <v>NA</v>
      </c>
      <c r="AO698" s="152">
        <v>44762</v>
      </c>
      <c r="AP698" s="152">
        <v>45094</v>
      </c>
      <c r="AQ698" s="51">
        <v>332</v>
      </c>
      <c r="AR698" s="51" t="s">
        <v>57</v>
      </c>
      <c r="AS698" s="51">
        <v>55</v>
      </c>
      <c r="AT698" s="51">
        <v>42</v>
      </c>
      <c r="AU698" s="131" t="s">
        <v>62</v>
      </c>
      <c r="AV698" s="51"/>
      <c r="AW698" s="51"/>
      <c r="AX698" s="51"/>
    </row>
    <row r="699" spans="1:50">
      <c r="A699" s="131">
        <v>698</v>
      </c>
      <c r="B699" s="51" t="s">
        <v>2596</v>
      </c>
      <c r="C699" s="51" t="s">
        <v>1382</v>
      </c>
      <c r="D699" s="51">
        <v>2023</v>
      </c>
      <c r="E699" s="51" t="s">
        <v>446</v>
      </c>
      <c r="F699" s="19" t="s">
        <v>57</v>
      </c>
      <c r="G699" s="51" t="s">
        <v>1989</v>
      </c>
      <c r="H699" s="19" t="s">
        <v>1990</v>
      </c>
      <c r="I699" s="51" t="s">
        <v>2597</v>
      </c>
      <c r="J699" s="51">
        <v>25</v>
      </c>
      <c r="K699" s="51" t="s">
        <v>2385</v>
      </c>
      <c r="L699" s="51" t="s">
        <v>2385</v>
      </c>
      <c r="M699" s="51" t="s">
        <v>2385</v>
      </c>
      <c r="N699" s="51" t="s">
        <v>2385</v>
      </c>
      <c r="O699" s="51" t="s">
        <v>57</v>
      </c>
      <c r="P699" s="51" t="s">
        <v>57</v>
      </c>
      <c r="Q699" s="51" t="s">
        <v>57</v>
      </c>
      <c r="R699" s="51" t="s">
        <v>57</v>
      </c>
      <c r="S699" s="51" t="s">
        <v>2385</v>
      </c>
      <c r="T699" s="51" t="s">
        <v>57</v>
      </c>
      <c r="U699" s="51" t="s">
        <v>2385</v>
      </c>
      <c r="V699" s="51" t="s">
        <v>57</v>
      </c>
      <c r="W699" s="51" t="s">
        <v>2385</v>
      </c>
      <c r="X699" s="51" t="s">
        <v>57</v>
      </c>
      <c r="Y699" s="51" t="s">
        <v>2385</v>
      </c>
      <c r="Z699" s="4" t="s">
        <v>57</v>
      </c>
      <c r="AA699" s="51" t="s">
        <v>57</v>
      </c>
      <c r="AB699" s="51" t="s">
        <v>2385</v>
      </c>
      <c r="AC699" s="51" t="s">
        <v>57</v>
      </c>
      <c r="AD699" s="51" t="s">
        <v>2385</v>
      </c>
      <c r="AE699" s="51" t="s">
        <v>57</v>
      </c>
      <c r="AF699" s="51"/>
      <c r="AG699" s="51" t="s">
        <v>57</v>
      </c>
      <c r="AH699" s="51" t="s">
        <v>57</v>
      </c>
      <c r="AI699" s="51" t="s">
        <v>2385</v>
      </c>
      <c r="AJ699" s="51" t="s">
        <v>2385</v>
      </c>
      <c r="AK699" s="51" t="s">
        <v>2385</v>
      </c>
      <c r="AL699" s="51" t="s">
        <v>57</v>
      </c>
      <c r="AM699" s="153" t="s">
        <v>57</v>
      </c>
      <c r="AN699" s="153" t="s">
        <v>57</v>
      </c>
      <c r="AO699" s="154" t="s">
        <v>1991</v>
      </c>
      <c r="AP699" s="154" t="s">
        <v>1992</v>
      </c>
      <c r="AQ699" s="51">
        <v>45</v>
      </c>
      <c r="AR699" s="51" t="s">
        <v>57</v>
      </c>
      <c r="AS699" s="51" t="s">
        <v>57</v>
      </c>
      <c r="AT699" s="51" t="s">
        <v>57</v>
      </c>
      <c r="AU699" s="51"/>
      <c r="AV699" s="51"/>
      <c r="AW699" s="51"/>
      <c r="AX699" s="51"/>
    </row>
    <row r="700" spans="1:50">
      <c r="A700" s="131">
        <v>699</v>
      </c>
      <c r="B700" s="51" t="s">
        <v>2596</v>
      </c>
      <c r="C700" s="51" t="s">
        <v>1382</v>
      </c>
      <c r="D700" s="51">
        <v>2023</v>
      </c>
      <c r="E700" s="51" t="s">
        <v>187</v>
      </c>
      <c r="F700" s="19" t="s">
        <v>1790</v>
      </c>
      <c r="G700" s="51" t="s">
        <v>1993</v>
      </c>
      <c r="H700" s="19" t="s">
        <v>1994</v>
      </c>
      <c r="I700" s="51" t="s">
        <v>926</v>
      </c>
      <c r="J700" s="51">
        <v>25</v>
      </c>
      <c r="K700" s="51" t="s">
        <v>2385</v>
      </c>
      <c r="L700" s="51" t="s">
        <v>2385</v>
      </c>
      <c r="M700" s="51" t="s">
        <v>2385</v>
      </c>
      <c r="N700" s="51" t="s">
        <v>2385</v>
      </c>
      <c r="O700" s="51" t="s">
        <v>57</v>
      </c>
      <c r="P700" s="51" t="s">
        <v>57</v>
      </c>
      <c r="Q700" s="51" t="s">
        <v>57</v>
      </c>
      <c r="R700" s="51" t="s">
        <v>57</v>
      </c>
      <c r="S700" s="51" t="s">
        <v>2385</v>
      </c>
      <c r="T700" s="51" t="s">
        <v>57</v>
      </c>
      <c r="U700" s="51" t="s">
        <v>2385</v>
      </c>
      <c r="V700" s="51" t="s">
        <v>57</v>
      </c>
      <c r="W700" s="51" t="s">
        <v>2385</v>
      </c>
      <c r="X700" s="51" t="s">
        <v>57</v>
      </c>
      <c r="Y700" s="51" t="s">
        <v>2385</v>
      </c>
      <c r="Z700" s="51" t="s">
        <v>1793</v>
      </c>
      <c r="AA700" s="51" t="s">
        <v>57</v>
      </c>
      <c r="AB700" s="51" t="s">
        <v>2385</v>
      </c>
      <c r="AC700" s="51" t="s">
        <v>57</v>
      </c>
      <c r="AD700" s="51" t="s">
        <v>2385</v>
      </c>
      <c r="AE700" s="51" t="s">
        <v>57</v>
      </c>
      <c r="AF700" s="51"/>
      <c r="AG700" s="51" t="s">
        <v>57</v>
      </c>
      <c r="AH700" s="51" t="s">
        <v>57</v>
      </c>
      <c r="AI700" s="51" t="s">
        <v>2385</v>
      </c>
      <c r="AJ700" s="51" t="s">
        <v>2385</v>
      </c>
      <c r="AK700" s="51" t="s">
        <v>2385</v>
      </c>
      <c r="AL700" s="51" t="s">
        <v>57</v>
      </c>
      <c r="AM700" s="151" t="s">
        <v>57</v>
      </c>
      <c r="AN700" s="151" t="s">
        <v>57</v>
      </c>
      <c r="AO700" s="152" t="s">
        <v>57</v>
      </c>
      <c r="AP700" s="152" t="s">
        <v>1945</v>
      </c>
      <c r="AQ700" s="51" t="s">
        <v>57</v>
      </c>
      <c r="AR700" s="51" t="s">
        <v>57</v>
      </c>
      <c r="AS700" s="51" t="s">
        <v>57</v>
      </c>
      <c r="AT700" s="51" t="s">
        <v>57</v>
      </c>
      <c r="AU700" s="51"/>
      <c r="AV700" s="51"/>
      <c r="AW700" s="51"/>
      <c r="AX700" s="51"/>
    </row>
    <row r="701" spans="1:50">
      <c r="A701" s="131">
        <v>700</v>
      </c>
      <c r="B701" s="51" t="s">
        <v>2596</v>
      </c>
      <c r="C701" s="51" t="s">
        <v>1382</v>
      </c>
      <c r="D701" s="51">
        <v>2023</v>
      </c>
      <c r="E701" s="51" t="s">
        <v>187</v>
      </c>
      <c r="F701" s="19" t="s">
        <v>295</v>
      </c>
      <c r="G701" s="51" t="s">
        <v>1995</v>
      </c>
      <c r="H701" s="19" t="s">
        <v>1996</v>
      </c>
      <c r="I701" s="51" t="s">
        <v>926</v>
      </c>
      <c r="J701" s="51">
        <v>25</v>
      </c>
      <c r="K701" s="51" t="s">
        <v>2385</v>
      </c>
      <c r="L701" s="51" t="s">
        <v>2385</v>
      </c>
      <c r="M701" s="51" t="s">
        <v>2385</v>
      </c>
      <c r="N701" s="51" t="s">
        <v>2385</v>
      </c>
      <c r="O701" s="51" t="s">
        <v>57</v>
      </c>
      <c r="P701" s="51" t="s">
        <v>57</v>
      </c>
      <c r="Q701" s="51" t="s">
        <v>57</v>
      </c>
      <c r="R701" s="51" t="s">
        <v>57</v>
      </c>
      <c r="S701" s="51" t="s">
        <v>2385</v>
      </c>
      <c r="T701" s="51" t="s">
        <v>57</v>
      </c>
      <c r="U701" s="51" t="s">
        <v>2385</v>
      </c>
      <c r="V701" s="51" t="s">
        <v>57</v>
      </c>
      <c r="W701" s="51" t="s">
        <v>2385</v>
      </c>
      <c r="X701" s="51" t="s">
        <v>57</v>
      </c>
      <c r="Y701" s="51" t="s">
        <v>2385</v>
      </c>
      <c r="Z701" s="51" t="s">
        <v>1997</v>
      </c>
      <c r="AA701" s="51" t="s">
        <v>57</v>
      </c>
      <c r="AB701" s="51" t="s">
        <v>2385</v>
      </c>
      <c r="AC701" s="51" t="s">
        <v>57</v>
      </c>
      <c r="AD701" s="51" t="s">
        <v>2385</v>
      </c>
      <c r="AE701" s="51" t="s">
        <v>57</v>
      </c>
      <c r="AF701" s="51"/>
      <c r="AG701" s="51" t="s">
        <v>57</v>
      </c>
      <c r="AH701" s="51" t="s">
        <v>57</v>
      </c>
      <c r="AI701" s="51" t="s">
        <v>2385</v>
      </c>
      <c r="AJ701" s="51" t="s">
        <v>2385</v>
      </c>
      <c r="AK701" s="51" t="s">
        <v>2385</v>
      </c>
      <c r="AL701" s="51" t="s">
        <v>57</v>
      </c>
      <c r="AM701" s="153" t="s">
        <v>57</v>
      </c>
      <c r="AN701" s="153" t="s">
        <v>57</v>
      </c>
      <c r="AO701" s="154" t="s">
        <v>57</v>
      </c>
      <c r="AP701" s="154" t="s">
        <v>1998</v>
      </c>
      <c r="AQ701" s="51" t="s">
        <v>57</v>
      </c>
      <c r="AR701" s="51" t="s">
        <v>57</v>
      </c>
      <c r="AS701" s="51" t="s">
        <v>57</v>
      </c>
      <c r="AT701" s="51" t="s">
        <v>57</v>
      </c>
      <c r="AU701" s="51"/>
      <c r="AV701" s="51"/>
      <c r="AW701" s="51"/>
      <c r="AX701" s="51"/>
    </row>
    <row r="702" spans="1:50">
      <c r="A702" s="131">
        <v>701</v>
      </c>
      <c r="B702" s="51" t="s">
        <v>2596</v>
      </c>
      <c r="C702" s="51" t="s">
        <v>1382</v>
      </c>
      <c r="D702" s="51">
        <v>2023</v>
      </c>
      <c r="E702" s="51" t="s">
        <v>1008</v>
      </c>
      <c r="F702" s="19" t="s">
        <v>1999</v>
      </c>
      <c r="G702" s="51" t="s">
        <v>2000</v>
      </c>
      <c r="H702" s="19" t="s">
        <v>2001</v>
      </c>
      <c r="I702" s="51" t="s">
        <v>935</v>
      </c>
      <c r="J702" s="51">
        <v>3</v>
      </c>
      <c r="K702" s="51" t="s">
        <v>62</v>
      </c>
      <c r="L702" s="51" t="s">
        <v>62</v>
      </c>
      <c r="M702" s="51" t="s">
        <v>62</v>
      </c>
      <c r="N702" s="51" t="s">
        <v>56</v>
      </c>
      <c r="O702" s="51">
        <v>1</v>
      </c>
      <c r="P702" s="51" t="s">
        <v>2699</v>
      </c>
      <c r="Q702" s="51" t="s">
        <v>2002</v>
      </c>
      <c r="R702" s="51" t="s">
        <v>2003</v>
      </c>
      <c r="S702" s="51" t="s">
        <v>56</v>
      </c>
      <c r="T702" s="51" t="s">
        <v>2004</v>
      </c>
      <c r="U702" s="51" t="s">
        <v>56</v>
      </c>
      <c r="V702" s="51" t="s">
        <v>2519</v>
      </c>
      <c r="W702" s="51" t="s">
        <v>56</v>
      </c>
      <c r="X702" s="51" t="s">
        <v>2520</v>
      </c>
      <c r="Y702" s="51" t="s">
        <v>56</v>
      </c>
      <c r="Z702" s="4" t="s">
        <v>2007</v>
      </c>
      <c r="AA702" s="51" t="s">
        <v>56</v>
      </c>
      <c r="AB702" s="51" t="s">
        <v>56</v>
      </c>
      <c r="AC702" s="51" t="s">
        <v>56</v>
      </c>
      <c r="AD702" s="51" t="s">
        <v>984</v>
      </c>
      <c r="AE702" s="51" t="s">
        <v>57</v>
      </c>
      <c r="AF702" s="51"/>
      <c r="AG702" s="51" t="s">
        <v>56</v>
      </c>
      <c r="AH702" s="51">
        <v>201</v>
      </c>
      <c r="AI702" s="51" t="s">
        <v>56</v>
      </c>
      <c r="AJ702" s="51" t="s">
        <v>4436</v>
      </c>
      <c r="AK702" s="51" t="s">
        <v>62</v>
      </c>
      <c r="AL702" s="51" t="s">
        <v>57</v>
      </c>
      <c r="AM702" s="151" t="str">
        <f t="shared" ref="AM702:AN710" si="9">IF(OR($AK702="No",$AK702="NA"),"NA","à Remplir")</f>
        <v>NA</v>
      </c>
      <c r="AN702" s="151" t="str">
        <f t="shared" si="9"/>
        <v>NA</v>
      </c>
      <c r="AO702" s="152">
        <v>44767</v>
      </c>
      <c r="AP702" s="152">
        <v>45079</v>
      </c>
      <c r="AQ702" s="51">
        <v>312</v>
      </c>
      <c r="AR702" s="51" t="s">
        <v>57</v>
      </c>
      <c r="AS702" s="51">
        <v>55</v>
      </c>
      <c r="AT702" s="51">
        <v>146</v>
      </c>
      <c r="AU702" s="131" t="str">
        <f>IF(AB702="Yes", "No", "")</f>
        <v>No</v>
      </c>
      <c r="AV702" s="51"/>
      <c r="AW702" s="51"/>
      <c r="AX702" s="51"/>
    </row>
    <row r="703" spans="1:50">
      <c r="A703" s="131">
        <v>702</v>
      </c>
      <c r="B703" s="51" t="s">
        <v>2596</v>
      </c>
      <c r="C703" s="51" t="s">
        <v>1382</v>
      </c>
      <c r="D703" s="51">
        <v>2023</v>
      </c>
      <c r="E703" s="51" t="s">
        <v>1008</v>
      </c>
      <c r="F703" s="19" t="s">
        <v>2009</v>
      </c>
      <c r="G703" s="51" t="s">
        <v>2010</v>
      </c>
      <c r="H703" s="19" t="s">
        <v>2011</v>
      </c>
      <c r="I703" s="51" t="s">
        <v>2599</v>
      </c>
      <c r="J703" s="51">
        <v>7</v>
      </c>
      <c r="K703" s="51" t="s">
        <v>62</v>
      </c>
      <c r="L703" s="51" t="s">
        <v>62</v>
      </c>
      <c r="M703" s="51" t="s">
        <v>62</v>
      </c>
      <c r="N703" s="51" t="s">
        <v>2385</v>
      </c>
      <c r="O703" s="51" t="s">
        <v>57</v>
      </c>
      <c r="P703" s="51" t="s">
        <v>57</v>
      </c>
      <c r="Q703" s="51" t="s">
        <v>57</v>
      </c>
      <c r="R703" s="51" t="s">
        <v>57</v>
      </c>
      <c r="S703" s="51" t="s">
        <v>2385</v>
      </c>
      <c r="T703" s="51" t="s">
        <v>57</v>
      </c>
      <c r="U703" s="51" t="s">
        <v>56</v>
      </c>
      <c r="V703" s="51" t="s">
        <v>2522</v>
      </c>
      <c r="W703" s="51" t="s">
        <v>2385</v>
      </c>
      <c r="X703" s="51" t="s">
        <v>57</v>
      </c>
      <c r="Y703" s="51" t="s">
        <v>2385</v>
      </c>
      <c r="Z703" s="51" t="s">
        <v>2012</v>
      </c>
      <c r="AA703" s="51" t="s">
        <v>57</v>
      </c>
      <c r="AB703" s="51" t="s">
        <v>2385</v>
      </c>
      <c r="AC703" s="51" t="s">
        <v>57</v>
      </c>
      <c r="AD703" s="51" t="s">
        <v>2385</v>
      </c>
      <c r="AE703" s="51" t="s">
        <v>57</v>
      </c>
      <c r="AF703" s="51"/>
      <c r="AG703" s="51" t="s">
        <v>57</v>
      </c>
      <c r="AH703" s="51" t="s">
        <v>57</v>
      </c>
      <c r="AI703" s="51" t="s">
        <v>2385</v>
      </c>
      <c r="AJ703" s="51" t="s">
        <v>2385</v>
      </c>
      <c r="AK703" s="51" t="s">
        <v>2385</v>
      </c>
      <c r="AL703" s="51" t="s">
        <v>57</v>
      </c>
      <c r="AM703" s="153" t="str">
        <f t="shared" si="9"/>
        <v>NA</v>
      </c>
      <c r="AN703" s="153" t="str">
        <f t="shared" si="9"/>
        <v>NA</v>
      </c>
      <c r="AO703" s="154">
        <v>44902</v>
      </c>
      <c r="AP703" s="154">
        <v>45077</v>
      </c>
      <c r="AQ703" s="51">
        <v>175</v>
      </c>
      <c r="AR703" s="51" t="s">
        <v>57</v>
      </c>
      <c r="AS703" s="51" t="s">
        <v>57</v>
      </c>
      <c r="AT703" s="51" t="s">
        <v>57</v>
      </c>
      <c r="AU703" s="51"/>
      <c r="AV703" s="51"/>
      <c r="AW703" s="51"/>
      <c r="AX703" s="51"/>
    </row>
    <row r="704" spans="1:50">
      <c r="A704" s="131">
        <v>703</v>
      </c>
      <c r="B704" s="51" t="s">
        <v>2596</v>
      </c>
      <c r="C704" s="51" t="s">
        <v>1382</v>
      </c>
      <c r="D704" s="51">
        <v>2023</v>
      </c>
      <c r="E704" s="51" t="s">
        <v>1008</v>
      </c>
      <c r="F704" s="19" t="s">
        <v>2014</v>
      </c>
      <c r="G704" s="51" t="s">
        <v>2015</v>
      </c>
      <c r="H704" s="19" t="s">
        <v>2016</v>
      </c>
      <c r="I704" s="51" t="s">
        <v>935</v>
      </c>
      <c r="J704" s="51">
        <v>8</v>
      </c>
      <c r="K704" s="51" t="s">
        <v>62</v>
      </c>
      <c r="L704" s="51" t="s">
        <v>62</v>
      </c>
      <c r="M704" s="51" t="s">
        <v>62</v>
      </c>
      <c r="N704" s="51" t="s">
        <v>62</v>
      </c>
      <c r="O704" s="51" t="s">
        <v>57</v>
      </c>
      <c r="P704" s="51" t="s">
        <v>57</v>
      </c>
      <c r="Q704" s="51" t="s">
        <v>57</v>
      </c>
      <c r="R704" s="51" t="s">
        <v>57</v>
      </c>
      <c r="S704" s="51" t="s">
        <v>56</v>
      </c>
      <c r="T704" s="51" t="s">
        <v>2017</v>
      </c>
      <c r="U704" s="51" t="s">
        <v>62</v>
      </c>
      <c r="V704" s="51" t="s">
        <v>57</v>
      </c>
      <c r="W704" s="51" t="s">
        <v>56</v>
      </c>
      <c r="X704" s="51" t="s">
        <v>1653</v>
      </c>
      <c r="Y704" s="51" t="s">
        <v>62</v>
      </c>
      <c r="Z704" s="4" t="s">
        <v>2018</v>
      </c>
      <c r="AA704" s="51" t="s">
        <v>62</v>
      </c>
      <c r="AB704" s="51" t="s">
        <v>62</v>
      </c>
      <c r="AC704" s="51" t="s">
        <v>57</v>
      </c>
      <c r="AD704" s="51" t="s">
        <v>2385</v>
      </c>
      <c r="AE704" s="51" t="s">
        <v>57</v>
      </c>
      <c r="AF704" s="51"/>
      <c r="AG704" s="51" t="s">
        <v>56</v>
      </c>
      <c r="AH704" s="51">
        <v>29806</v>
      </c>
      <c r="AI704" s="51" t="s">
        <v>62</v>
      </c>
      <c r="AJ704" s="51" t="s">
        <v>2385</v>
      </c>
      <c r="AK704" s="51" t="s">
        <v>62</v>
      </c>
      <c r="AL704" s="51" t="s">
        <v>57</v>
      </c>
      <c r="AM704" s="151" t="str">
        <f t="shared" si="9"/>
        <v>NA</v>
      </c>
      <c r="AN704" s="151" t="str">
        <f t="shared" si="9"/>
        <v>NA</v>
      </c>
      <c r="AO704" s="152">
        <v>44543</v>
      </c>
      <c r="AP704" s="152">
        <v>45105</v>
      </c>
      <c r="AQ704" s="51">
        <v>562</v>
      </c>
      <c r="AR704" s="51" t="s">
        <v>57</v>
      </c>
      <c r="AS704" s="51">
        <v>17374</v>
      </c>
      <c r="AT704" s="51">
        <v>12432</v>
      </c>
      <c r="AU704" s="131" t="s">
        <v>62</v>
      </c>
      <c r="AV704" s="51"/>
      <c r="AW704" s="51"/>
      <c r="AX704" s="51"/>
    </row>
    <row r="705" spans="1:50">
      <c r="A705" s="131">
        <v>704</v>
      </c>
      <c r="B705" s="51" t="s">
        <v>2596</v>
      </c>
      <c r="C705" s="51" t="s">
        <v>1382</v>
      </c>
      <c r="D705" s="51">
        <v>2023</v>
      </c>
      <c r="E705" s="51" t="s">
        <v>1008</v>
      </c>
      <c r="F705" s="19" t="s">
        <v>2020</v>
      </c>
      <c r="G705" s="51" t="s">
        <v>2021</v>
      </c>
      <c r="H705" s="19" t="s">
        <v>2022</v>
      </c>
      <c r="I705" s="51" t="s">
        <v>929</v>
      </c>
      <c r="J705" s="51">
        <v>14</v>
      </c>
      <c r="K705" s="51" t="s">
        <v>56</v>
      </c>
      <c r="L705" s="51" t="s">
        <v>56</v>
      </c>
      <c r="M705" s="51" t="s">
        <v>2385</v>
      </c>
      <c r="N705" s="51" t="s">
        <v>2385</v>
      </c>
      <c r="O705" s="51" t="s">
        <v>57</v>
      </c>
      <c r="P705" s="51" t="s">
        <v>57</v>
      </c>
      <c r="Q705" s="51" t="s">
        <v>57</v>
      </c>
      <c r="R705" s="51" t="s">
        <v>57</v>
      </c>
      <c r="S705" s="51" t="s">
        <v>2385</v>
      </c>
      <c r="T705" s="51" t="s">
        <v>57</v>
      </c>
      <c r="U705" s="51" t="s">
        <v>56</v>
      </c>
      <c r="V705" s="51" t="s">
        <v>2523</v>
      </c>
      <c r="W705" s="51" t="s">
        <v>56</v>
      </c>
      <c r="X705" s="51" t="s">
        <v>2524</v>
      </c>
      <c r="Y705" s="51" t="s">
        <v>62</v>
      </c>
      <c r="Z705" s="51" t="s">
        <v>2023</v>
      </c>
      <c r="AA705" s="51" t="s">
        <v>57</v>
      </c>
      <c r="AB705" s="51" t="s">
        <v>2385</v>
      </c>
      <c r="AC705" s="51" t="s">
        <v>57</v>
      </c>
      <c r="AD705" s="51" t="s">
        <v>2385</v>
      </c>
      <c r="AE705" s="51" t="s">
        <v>57</v>
      </c>
      <c r="AF705" s="51"/>
      <c r="AG705" s="51" t="s">
        <v>57</v>
      </c>
      <c r="AH705" s="51" t="s">
        <v>57</v>
      </c>
      <c r="AI705" s="51" t="s">
        <v>2385</v>
      </c>
      <c r="AJ705" s="51" t="s">
        <v>2385</v>
      </c>
      <c r="AK705" s="51" t="s">
        <v>2385</v>
      </c>
      <c r="AL705" s="51" t="s">
        <v>57</v>
      </c>
      <c r="AM705" s="153" t="str">
        <f t="shared" si="9"/>
        <v>NA</v>
      </c>
      <c r="AN705" s="153" t="str">
        <f t="shared" si="9"/>
        <v>NA</v>
      </c>
      <c r="AO705" s="154">
        <v>44629</v>
      </c>
      <c r="AP705" s="154">
        <v>45101</v>
      </c>
      <c r="AQ705" s="51">
        <v>472</v>
      </c>
      <c r="AR705" s="51" t="s">
        <v>57</v>
      </c>
      <c r="AS705" s="51" t="s">
        <v>57</v>
      </c>
      <c r="AT705" s="51" t="s">
        <v>57</v>
      </c>
      <c r="AU705" s="51"/>
      <c r="AV705" s="51"/>
      <c r="AW705" s="51"/>
      <c r="AX705" s="51"/>
    </row>
    <row r="706" spans="1:50">
      <c r="A706" s="131">
        <v>705</v>
      </c>
      <c r="B706" s="51" t="s">
        <v>2596</v>
      </c>
      <c r="C706" s="51" t="s">
        <v>1382</v>
      </c>
      <c r="D706" s="51">
        <v>2023</v>
      </c>
      <c r="E706" s="51" t="s">
        <v>1008</v>
      </c>
      <c r="F706" s="19" t="s">
        <v>815</v>
      </c>
      <c r="G706" s="51" t="s">
        <v>2026</v>
      </c>
      <c r="H706" s="19" t="s">
        <v>2027</v>
      </c>
      <c r="I706" s="51" t="s">
        <v>935</v>
      </c>
      <c r="J706" s="51">
        <v>14</v>
      </c>
      <c r="K706" s="51" t="s">
        <v>62</v>
      </c>
      <c r="L706" s="51" t="s">
        <v>62</v>
      </c>
      <c r="M706" s="51" t="s">
        <v>62</v>
      </c>
      <c r="N706" s="51" t="s">
        <v>62</v>
      </c>
      <c r="O706" s="51" t="s">
        <v>57</v>
      </c>
      <c r="P706" s="51" t="s">
        <v>57</v>
      </c>
      <c r="Q706" s="51" t="s">
        <v>57</v>
      </c>
      <c r="R706" s="51" t="s">
        <v>57</v>
      </c>
      <c r="S706" s="51" t="s">
        <v>56</v>
      </c>
      <c r="T706" s="51" t="s">
        <v>2028</v>
      </c>
      <c r="U706" s="51" t="s">
        <v>62</v>
      </c>
      <c r="V706" s="51" t="s">
        <v>57</v>
      </c>
      <c r="W706" s="51" t="s">
        <v>56</v>
      </c>
      <c r="X706" s="51" t="s">
        <v>2029</v>
      </c>
      <c r="Y706" s="51" t="s">
        <v>56</v>
      </c>
      <c r="Z706" s="51" t="s">
        <v>2030</v>
      </c>
      <c r="AA706" s="51" t="s">
        <v>62</v>
      </c>
      <c r="AB706" s="51" t="s">
        <v>56</v>
      </c>
      <c r="AC706" s="51" t="s">
        <v>56</v>
      </c>
      <c r="AD706" s="51" t="s">
        <v>984</v>
      </c>
      <c r="AE706" s="51" t="s">
        <v>57</v>
      </c>
      <c r="AF706" s="51"/>
      <c r="AG706" s="51" t="s">
        <v>56</v>
      </c>
      <c r="AH706" s="51">
        <v>6523</v>
      </c>
      <c r="AI706" s="51" t="s">
        <v>62</v>
      </c>
      <c r="AJ706" s="51" t="s">
        <v>2385</v>
      </c>
      <c r="AK706" s="51" t="s">
        <v>62</v>
      </c>
      <c r="AL706" s="51" t="s">
        <v>57</v>
      </c>
      <c r="AM706" s="151" t="str">
        <f t="shared" si="9"/>
        <v>NA</v>
      </c>
      <c r="AN706" s="151" t="str">
        <f t="shared" si="9"/>
        <v>NA</v>
      </c>
      <c r="AO706" s="152">
        <v>44836</v>
      </c>
      <c r="AP706" s="152">
        <v>45111</v>
      </c>
      <c r="AQ706" s="51">
        <v>275</v>
      </c>
      <c r="AR706" s="51" t="s">
        <v>57</v>
      </c>
      <c r="AS706" s="51">
        <v>3740</v>
      </c>
      <c r="AT706" s="51">
        <v>2783</v>
      </c>
      <c r="AU706" s="131" t="str">
        <f>IF(AB706="Yes", "No", "")</f>
        <v>No</v>
      </c>
      <c r="AV706" s="51"/>
      <c r="AW706" s="51"/>
      <c r="AX706" s="51"/>
    </row>
    <row r="707" spans="1:50">
      <c r="A707" s="131">
        <v>706</v>
      </c>
      <c r="B707" s="51" t="s">
        <v>2596</v>
      </c>
      <c r="C707" s="51" t="s">
        <v>1382</v>
      </c>
      <c r="D707" s="51">
        <v>2023</v>
      </c>
      <c r="E707" s="51" t="s">
        <v>1008</v>
      </c>
      <c r="F707" s="19" t="s">
        <v>2033</v>
      </c>
      <c r="G707" s="51" t="s">
        <v>2034</v>
      </c>
      <c r="H707" s="51" t="s">
        <v>2035</v>
      </c>
      <c r="I707" s="51" t="s">
        <v>935</v>
      </c>
      <c r="J707" s="51">
        <v>17</v>
      </c>
      <c r="K707" s="51" t="s">
        <v>62</v>
      </c>
      <c r="L707" s="51" t="s">
        <v>62</v>
      </c>
      <c r="M707" s="51" t="s">
        <v>62</v>
      </c>
      <c r="N707" s="51" t="s">
        <v>62</v>
      </c>
      <c r="O707" s="51" t="s">
        <v>57</v>
      </c>
      <c r="P707" s="51" t="s">
        <v>57</v>
      </c>
      <c r="Q707" s="51" t="s">
        <v>57</v>
      </c>
      <c r="R707" s="51" t="s">
        <v>57</v>
      </c>
      <c r="S707" s="51" t="s">
        <v>56</v>
      </c>
      <c r="T707" s="51" t="s">
        <v>2036</v>
      </c>
      <c r="U707" s="51" t="s">
        <v>56</v>
      </c>
      <c r="V707" s="51" t="s">
        <v>2525</v>
      </c>
      <c r="W707" s="51" t="s">
        <v>56</v>
      </c>
      <c r="X707" s="51" t="s">
        <v>2526</v>
      </c>
      <c r="Y707" s="51" t="s">
        <v>62</v>
      </c>
      <c r="Z707" s="51" t="s">
        <v>2038</v>
      </c>
      <c r="AA707" s="51" t="s">
        <v>62</v>
      </c>
      <c r="AB707" s="51" t="s">
        <v>56</v>
      </c>
      <c r="AC707" s="51" t="s">
        <v>56</v>
      </c>
      <c r="AD707" s="51" t="s">
        <v>2373</v>
      </c>
      <c r="AE707" s="51" t="s">
        <v>1933</v>
      </c>
      <c r="AF707" s="51"/>
      <c r="AG707" s="51" t="s">
        <v>56</v>
      </c>
      <c r="AH707" s="51">
        <v>28</v>
      </c>
      <c r="AI707" s="51" t="s">
        <v>56</v>
      </c>
      <c r="AJ707" s="51" t="s">
        <v>4436</v>
      </c>
      <c r="AK707" s="51" t="s">
        <v>62</v>
      </c>
      <c r="AL707" s="51" t="s">
        <v>57</v>
      </c>
      <c r="AM707" s="153" t="str">
        <f t="shared" si="9"/>
        <v>NA</v>
      </c>
      <c r="AN707" s="153" t="str">
        <f t="shared" si="9"/>
        <v>NA</v>
      </c>
      <c r="AO707" s="154">
        <v>44907</v>
      </c>
      <c r="AP707" s="154">
        <v>45099</v>
      </c>
      <c r="AQ707" s="51">
        <v>192</v>
      </c>
      <c r="AR707" s="51" t="s">
        <v>57</v>
      </c>
      <c r="AS707" s="51">
        <v>28</v>
      </c>
      <c r="AT707" s="51">
        <v>0</v>
      </c>
      <c r="AU707" s="131" t="str">
        <f>IF(AB707="Yes", "No", "")</f>
        <v>No</v>
      </c>
      <c r="AV707" s="51"/>
      <c r="AW707" s="51"/>
      <c r="AX707" s="51"/>
    </row>
    <row r="708" spans="1:50">
      <c r="A708" s="131">
        <v>707</v>
      </c>
      <c r="B708" s="51" t="s">
        <v>2596</v>
      </c>
      <c r="C708" s="51" t="s">
        <v>1382</v>
      </c>
      <c r="D708" s="51">
        <v>2023</v>
      </c>
      <c r="E708" s="51" t="s">
        <v>1008</v>
      </c>
      <c r="F708" s="157" t="s">
        <v>2039</v>
      </c>
      <c r="G708" s="4" t="s">
        <v>2040</v>
      </c>
      <c r="H708" s="51" t="s">
        <v>2041</v>
      </c>
      <c r="I708" s="51" t="s">
        <v>2599</v>
      </c>
      <c r="J708" s="51">
        <v>17</v>
      </c>
      <c r="K708" s="51" t="s">
        <v>62</v>
      </c>
      <c r="L708" s="51" t="s">
        <v>62</v>
      </c>
      <c r="M708" s="51" t="s">
        <v>2385</v>
      </c>
      <c r="N708" s="51" t="s">
        <v>2385</v>
      </c>
      <c r="O708" s="51" t="s">
        <v>57</v>
      </c>
      <c r="P708" s="51" t="s">
        <v>57</v>
      </c>
      <c r="Q708" s="51" t="s">
        <v>57</v>
      </c>
      <c r="R708" s="51" t="s">
        <v>57</v>
      </c>
      <c r="S708" s="51" t="s">
        <v>2385</v>
      </c>
      <c r="T708" s="51" t="s">
        <v>57</v>
      </c>
      <c r="U708" s="51" t="s">
        <v>56</v>
      </c>
      <c r="V708" s="51" t="s">
        <v>2528</v>
      </c>
      <c r="W708" s="51" t="s">
        <v>2385</v>
      </c>
      <c r="X708" s="51" t="s">
        <v>57</v>
      </c>
      <c r="Y708" s="51" t="s">
        <v>2385</v>
      </c>
      <c r="Z708" s="51" t="s">
        <v>2042</v>
      </c>
      <c r="AA708" s="51" t="s">
        <v>57</v>
      </c>
      <c r="AB708" s="51" t="s">
        <v>2385</v>
      </c>
      <c r="AC708" s="51" t="s">
        <v>57</v>
      </c>
      <c r="AD708" s="51" t="s">
        <v>2385</v>
      </c>
      <c r="AE708" s="51" t="s">
        <v>57</v>
      </c>
      <c r="AF708" s="51"/>
      <c r="AG708" s="51" t="s">
        <v>57</v>
      </c>
      <c r="AH708" s="51" t="s">
        <v>57</v>
      </c>
      <c r="AI708" s="51" t="s">
        <v>2385</v>
      </c>
      <c r="AJ708" s="51" t="s">
        <v>2385</v>
      </c>
      <c r="AK708" s="51" t="s">
        <v>2385</v>
      </c>
      <c r="AL708" s="51" t="s">
        <v>57</v>
      </c>
      <c r="AM708" s="151" t="str">
        <f t="shared" si="9"/>
        <v>NA</v>
      </c>
      <c r="AN708" s="151" t="str">
        <f t="shared" si="9"/>
        <v>NA</v>
      </c>
      <c r="AO708" s="152">
        <v>44818</v>
      </c>
      <c r="AP708" s="152">
        <v>45092</v>
      </c>
      <c r="AQ708" s="51">
        <v>274</v>
      </c>
      <c r="AR708" s="51" t="s">
        <v>57</v>
      </c>
      <c r="AS708" s="51" t="s">
        <v>57</v>
      </c>
      <c r="AT708" s="51" t="s">
        <v>57</v>
      </c>
      <c r="AU708" s="51"/>
      <c r="AV708" s="51"/>
      <c r="AW708" s="51"/>
      <c r="AX708" s="51"/>
    </row>
    <row r="709" spans="1:50">
      <c r="A709" s="131">
        <v>708</v>
      </c>
      <c r="B709" s="51" t="s">
        <v>2596</v>
      </c>
      <c r="C709" s="51" t="s">
        <v>1382</v>
      </c>
      <c r="D709" s="51">
        <v>2023</v>
      </c>
      <c r="E709" s="51" t="s">
        <v>1008</v>
      </c>
      <c r="F709" s="19" t="s">
        <v>2045</v>
      </c>
      <c r="G709" s="51" t="s">
        <v>2046</v>
      </c>
      <c r="H709" s="19" t="s">
        <v>2047</v>
      </c>
      <c r="I709" s="51" t="s">
        <v>2599</v>
      </c>
      <c r="J709" s="51">
        <v>18</v>
      </c>
      <c r="K709" s="51" t="s">
        <v>62</v>
      </c>
      <c r="L709" s="51" t="s">
        <v>62</v>
      </c>
      <c r="M709" s="51" t="s">
        <v>62</v>
      </c>
      <c r="N709" s="51" t="s">
        <v>2385</v>
      </c>
      <c r="O709" s="51" t="s">
        <v>57</v>
      </c>
      <c r="P709" s="51" t="s">
        <v>57</v>
      </c>
      <c r="Q709" s="51" t="s">
        <v>57</v>
      </c>
      <c r="R709" s="51" t="s">
        <v>57</v>
      </c>
      <c r="S709" s="51" t="s">
        <v>2385</v>
      </c>
      <c r="T709" s="51" t="s">
        <v>57</v>
      </c>
      <c r="U709" s="51" t="s">
        <v>56</v>
      </c>
      <c r="V709" s="51" t="s">
        <v>2529</v>
      </c>
      <c r="W709" s="51" t="s">
        <v>2385</v>
      </c>
      <c r="X709" s="51" t="s">
        <v>57</v>
      </c>
      <c r="Y709" s="51" t="s">
        <v>2385</v>
      </c>
      <c r="Z709" s="51" t="s">
        <v>2048</v>
      </c>
      <c r="AA709" s="51" t="s">
        <v>57</v>
      </c>
      <c r="AB709" s="51" t="s">
        <v>2385</v>
      </c>
      <c r="AC709" s="51" t="s">
        <v>57</v>
      </c>
      <c r="AD709" s="51" t="s">
        <v>2385</v>
      </c>
      <c r="AE709" s="51" t="s">
        <v>57</v>
      </c>
      <c r="AF709" s="51"/>
      <c r="AG709" s="51" t="s">
        <v>57</v>
      </c>
      <c r="AH709" s="51" t="s">
        <v>57</v>
      </c>
      <c r="AI709" s="51" t="s">
        <v>2385</v>
      </c>
      <c r="AJ709" s="51" t="s">
        <v>2385</v>
      </c>
      <c r="AK709" s="51" t="s">
        <v>2385</v>
      </c>
      <c r="AL709" s="51" t="s">
        <v>57</v>
      </c>
      <c r="AM709" s="153" t="str">
        <f t="shared" si="9"/>
        <v>NA</v>
      </c>
      <c r="AN709" s="153" t="str">
        <f t="shared" si="9"/>
        <v>NA</v>
      </c>
      <c r="AO709" s="154">
        <v>44860</v>
      </c>
      <c r="AP709" s="154">
        <v>45103</v>
      </c>
      <c r="AQ709" s="51">
        <v>243</v>
      </c>
      <c r="AR709" s="51" t="s">
        <v>57</v>
      </c>
      <c r="AS709" s="51" t="s">
        <v>57</v>
      </c>
      <c r="AT709" s="51" t="s">
        <v>57</v>
      </c>
      <c r="AU709" s="51"/>
      <c r="AV709" s="51"/>
      <c r="AW709" s="51"/>
      <c r="AX709" s="51"/>
    </row>
    <row r="710" spans="1:50">
      <c r="A710" s="131">
        <v>709</v>
      </c>
      <c r="B710" s="51" t="s">
        <v>2596</v>
      </c>
      <c r="C710" s="51" t="s">
        <v>1382</v>
      </c>
      <c r="D710" s="51">
        <v>2023</v>
      </c>
      <c r="E710" s="51" t="s">
        <v>1008</v>
      </c>
      <c r="F710" s="157" t="s">
        <v>2050</v>
      </c>
      <c r="G710" s="51" t="s">
        <v>2051</v>
      </c>
      <c r="H710" s="51" t="s">
        <v>2052</v>
      </c>
      <c r="I710" s="51" t="s">
        <v>935</v>
      </c>
      <c r="J710" s="51">
        <v>24</v>
      </c>
      <c r="K710" s="51" t="s">
        <v>62</v>
      </c>
      <c r="L710" s="51" t="s">
        <v>62</v>
      </c>
      <c r="M710" s="51" t="s">
        <v>62</v>
      </c>
      <c r="N710" s="51" t="s">
        <v>62</v>
      </c>
      <c r="O710" s="51" t="s">
        <v>57</v>
      </c>
      <c r="P710" s="51" t="s">
        <v>57</v>
      </c>
      <c r="Q710" s="51" t="s">
        <v>57</v>
      </c>
      <c r="R710" s="51" t="s">
        <v>57</v>
      </c>
      <c r="S710" s="51" t="s">
        <v>56</v>
      </c>
      <c r="T710" s="51" t="s">
        <v>2053</v>
      </c>
      <c r="U710" s="51" t="s">
        <v>56</v>
      </c>
      <c r="V710" s="51" t="s">
        <v>2530</v>
      </c>
      <c r="W710" s="51" t="s">
        <v>56</v>
      </c>
      <c r="X710" s="51" t="s">
        <v>2531</v>
      </c>
      <c r="Y710" s="51" t="s">
        <v>56</v>
      </c>
      <c r="Z710" s="51" t="s">
        <v>2056</v>
      </c>
      <c r="AA710" s="51" t="s">
        <v>62</v>
      </c>
      <c r="AB710" s="51" t="s">
        <v>56</v>
      </c>
      <c r="AC710" s="51" t="s">
        <v>56</v>
      </c>
      <c r="AD710" s="51" t="s">
        <v>2373</v>
      </c>
      <c r="AE710" s="51" t="s">
        <v>1955</v>
      </c>
      <c r="AF710" s="51"/>
      <c r="AG710" s="51" t="s">
        <v>56</v>
      </c>
      <c r="AH710" s="51">
        <v>186</v>
      </c>
      <c r="AI710" s="51" t="s">
        <v>62</v>
      </c>
      <c r="AJ710" s="51" t="s">
        <v>2385</v>
      </c>
      <c r="AK710" s="51" t="s">
        <v>62</v>
      </c>
      <c r="AL710" s="51" t="s">
        <v>57</v>
      </c>
      <c r="AM710" s="151" t="str">
        <f t="shared" si="9"/>
        <v>NA</v>
      </c>
      <c r="AN710" s="151" t="str">
        <f t="shared" si="9"/>
        <v>NA</v>
      </c>
      <c r="AO710" s="152">
        <v>44641</v>
      </c>
      <c r="AP710" s="152">
        <v>45092</v>
      </c>
      <c r="AQ710" s="51">
        <v>451</v>
      </c>
      <c r="AR710" s="51" t="s">
        <v>57</v>
      </c>
      <c r="AS710" s="51">
        <v>186</v>
      </c>
      <c r="AT710" s="51">
        <v>0</v>
      </c>
      <c r="AU710" s="131" t="str">
        <f>IF(AB710="Yes", "No", "")</f>
        <v>No</v>
      </c>
      <c r="AV710" s="51"/>
      <c r="AW710" s="51"/>
      <c r="AX710" s="51"/>
    </row>
    <row r="711" spans="1:50">
      <c r="A711" s="131">
        <v>710</v>
      </c>
      <c r="B711" s="51" t="s">
        <v>2596</v>
      </c>
      <c r="C711" s="51" t="s">
        <v>1382</v>
      </c>
      <c r="D711" s="51">
        <v>2023</v>
      </c>
      <c r="E711" s="51" t="s">
        <v>187</v>
      </c>
      <c r="F711" s="157" t="s">
        <v>57</v>
      </c>
      <c r="G711" s="51" t="s">
        <v>2058</v>
      </c>
      <c r="H711" s="51" t="s">
        <v>2059</v>
      </c>
      <c r="I711" s="51" t="s">
        <v>2597</v>
      </c>
      <c r="J711" s="51">
        <v>25</v>
      </c>
      <c r="K711" s="51" t="s">
        <v>2385</v>
      </c>
      <c r="L711" s="51" t="s">
        <v>2385</v>
      </c>
      <c r="M711" s="51" t="s">
        <v>2385</v>
      </c>
      <c r="N711" s="51" t="s">
        <v>2385</v>
      </c>
      <c r="O711" s="51" t="s">
        <v>57</v>
      </c>
      <c r="P711" s="51" t="s">
        <v>57</v>
      </c>
      <c r="Q711" s="51" t="s">
        <v>57</v>
      </c>
      <c r="R711" s="51" t="s">
        <v>57</v>
      </c>
      <c r="S711" s="51" t="s">
        <v>2385</v>
      </c>
      <c r="T711" s="51" t="s">
        <v>57</v>
      </c>
      <c r="U711" s="51" t="s">
        <v>2385</v>
      </c>
      <c r="V711" s="51" t="s">
        <v>57</v>
      </c>
      <c r="W711" s="51" t="s">
        <v>2385</v>
      </c>
      <c r="X711" s="51" t="s">
        <v>57</v>
      </c>
      <c r="Y711" s="51" t="s">
        <v>2385</v>
      </c>
      <c r="Z711" s="51" t="s">
        <v>57</v>
      </c>
      <c r="AA711" s="51" t="s">
        <v>57</v>
      </c>
      <c r="AB711" s="51" t="s">
        <v>2385</v>
      </c>
      <c r="AC711" s="51" t="s">
        <v>57</v>
      </c>
      <c r="AD711" s="51" t="s">
        <v>2385</v>
      </c>
      <c r="AE711" s="51" t="s">
        <v>57</v>
      </c>
      <c r="AF711" s="51"/>
      <c r="AG711" s="51" t="s">
        <v>57</v>
      </c>
      <c r="AH711" s="51" t="s">
        <v>57</v>
      </c>
      <c r="AI711" s="51" t="s">
        <v>2385</v>
      </c>
      <c r="AJ711" s="51" t="s">
        <v>2385</v>
      </c>
      <c r="AK711" s="51" t="s">
        <v>2385</v>
      </c>
      <c r="AL711" s="51" t="s">
        <v>57</v>
      </c>
      <c r="AM711" s="153" t="s">
        <v>57</v>
      </c>
      <c r="AN711" s="153" t="s">
        <v>57</v>
      </c>
      <c r="AO711" s="154" t="s">
        <v>57</v>
      </c>
      <c r="AP711" s="154" t="s">
        <v>2060</v>
      </c>
      <c r="AQ711" s="51" t="s">
        <v>57</v>
      </c>
      <c r="AR711" s="51" t="s">
        <v>57</v>
      </c>
      <c r="AS711" s="51" t="s">
        <v>57</v>
      </c>
      <c r="AT711" s="51" t="s">
        <v>57</v>
      </c>
      <c r="AU711" s="51"/>
      <c r="AV711" s="51"/>
      <c r="AW711" s="51"/>
      <c r="AX711" s="51"/>
    </row>
    <row r="712" spans="1:50">
      <c r="A712" s="131">
        <v>711</v>
      </c>
      <c r="B712" s="51" t="s">
        <v>2596</v>
      </c>
      <c r="C712" s="51" t="s">
        <v>1382</v>
      </c>
      <c r="D712" s="51">
        <v>2023</v>
      </c>
      <c r="E712" s="51" t="s">
        <v>824</v>
      </c>
      <c r="F712" s="157" t="s">
        <v>94</v>
      </c>
      <c r="G712" s="51" t="s">
        <v>2061</v>
      </c>
      <c r="H712" s="51" t="s">
        <v>2062</v>
      </c>
      <c r="I712" s="51" t="s">
        <v>4427</v>
      </c>
      <c r="J712" s="51">
        <v>25</v>
      </c>
      <c r="K712" s="51" t="s">
        <v>2385</v>
      </c>
      <c r="L712" s="51" t="s">
        <v>2385</v>
      </c>
      <c r="M712" s="51" t="s">
        <v>2385</v>
      </c>
      <c r="N712" s="51" t="s">
        <v>2385</v>
      </c>
      <c r="O712" s="51" t="s">
        <v>57</v>
      </c>
      <c r="P712" s="51" t="s">
        <v>57</v>
      </c>
      <c r="Q712" s="51" t="s">
        <v>57</v>
      </c>
      <c r="R712" s="51" t="s">
        <v>57</v>
      </c>
      <c r="S712" s="51" t="s">
        <v>2385</v>
      </c>
      <c r="T712" s="51" t="s">
        <v>57</v>
      </c>
      <c r="U712" s="51" t="s">
        <v>2385</v>
      </c>
      <c r="V712" s="51" t="s">
        <v>57</v>
      </c>
      <c r="W712" s="51" t="s">
        <v>2385</v>
      </c>
      <c r="X712" s="51" t="s">
        <v>57</v>
      </c>
      <c r="Y712" s="51" t="s">
        <v>2385</v>
      </c>
      <c r="Z712" s="4" t="s">
        <v>2064</v>
      </c>
      <c r="AA712" s="51" t="s">
        <v>57</v>
      </c>
      <c r="AB712" s="51" t="s">
        <v>2385</v>
      </c>
      <c r="AC712" s="51" t="s">
        <v>57</v>
      </c>
      <c r="AD712" s="51" t="s">
        <v>2385</v>
      </c>
      <c r="AE712" s="51" t="s">
        <v>57</v>
      </c>
      <c r="AF712" s="51"/>
      <c r="AG712" s="51" t="s">
        <v>57</v>
      </c>
      <c r="AH712" s="51" t="s">
        <v>57</v>
      </c>
      <c r="AI712" s="51" t="s">
        <v>2385</v>
      </c>
      <c r="AJ712" s="51" t="s">
        <v>2385</v>
      </c>
      <c r="AK712" s="51" t="s">
        <v>2385</v>
      </c>
      <c r="AL712" s="51" t="s">
        <v>57</v>
      </c>
      <c r="AM712" s="151" t="s">
        <v>57</v>
      </c>
      <c r="AN712" s="151" t="s">
        <v>57</v>
      </c>
      <c r="AO712" s="152" t="s">
        <v>1576</v>
      </c>
      <c r="AP712" s="152" t="s">
        <v>2065</v>
      </c>
      <c r="AQ712" s="51">
        <v>152</v>
      </c>
      <c r="AR712" s="51" t="s">
        <v>57</v>
      </c>
      <c r="AS712" s="51" t="s">
        <v>57</v>
      </c>
      <c r="AT712" s="51" t="s">
        <v>57</v>
      </c>
      <c r="AU712" s="51"/>
      <c r="AV712" s="51"/>
      <c r="AW712" s="51"/>
      <c r="AX712" s="51"/>
    </row>
    <row r="713" spans="1:50">
      <c r="A713" s="131">
        <v>712</v>
      </c>
      <c r="B713" s="51" t="s">
        <v>2596</v>
      </c>
      <c r="C713" s="51" t="s">
        <v>1382</v>
      </c>
      <c r="D713" s="51">
        <v>2023</v>
      </c>
      <c r="E713" s="51" t="s">
        <v>824</v>
      </c>
      <c r="F713" s="157" t="s">
        <v>2066</v>
      </c>
      <c r="G713" s="51" t="s">
        <v>2067</v>
      </c>
      <c r="H713" s="51" t="s">
        <v>2068</v>
      </c>
      <c r="I713" s="51" t="s">
        <v>975</v>
      </c>
      <c r="J713" s="51">
        <v>7</v>
      </c>
      <c r="K713" s="51" t="s">
        <v>2385</v>
      </c>
      <c r="L713" s="51" t="s">
        <v>2385</v>
      </c>
      <c r="M713" s="51" t="s">
        <v>2385</v>
      </c>
      <c r="N713" s="51" t="s">
        <v>2385</v>
      </c>
      <c r="O713" s="51" t="s">
        <v>57</v>
      </c>
      <c r="P713" s="51" t="s">
        <v>57</v>
      </c>
      <c r="Q713" s="51" t="s">
        <v>57</v>
      </c>
      <c r="R713" s="51" t="s">
        <v>57</v>
      </c>
      <c r="S713" s="51" t="s">
        <v>2385</v>
      </c>
      <c r="T713" s="51" t="s">
        <v>57</v>
      </c>
      <c r="U713" s="51" t="s">
        <v>2385</v>
      </c>
      <c r="V713" s="51" t="s">
        <v>57</v>
      </c>
      <c r="W713" s="51" t="s">
        <v>2385</v>
      </c>
      <c r="X713" s="51" t="s">
        <v>57</v>
      </c>
      <c r="Y713" s="51" t="s">
        <v>2385</v>
      </c>
      <c r="Z713" s="51" t="s">
        <v>2069</v>
      </c>
      <c r="AA713" s="51" t="s">
        <v>57</v>
      </c>
      <c r="AB713" s="51" t="s">
        <v>2385</v>
      </c>
      <c r="AC713" s="51" t="s">
        <v>57</v>
      </c>
      <c r="AD713" s="51" t="s">
        <v>2385</v>
      </c>
      <c r="AE713" s="51" t="s">
        <v>57</v>
      </c>
      <c r="AF713" s="51"/>
      <c r="AG713" s="51" t="s">
        <v>57</v>
      </c>
      <c r="AH713" s="51" t="s">
        <v>57</v>
      </c>
      <c r="AI713" s="51" t="s">
        <v>2385</v>
      </c>
      <c r="AJ713" s="51" t="s">
        <v>2385</v>
      </c>
      <c r="AK713" s="51" t="s">
        <v>2385</v>
      </c>
      <c r="AL713" s="51" t="s">
        <v>57</v>
      </c>
      <c r="AM713" s="153" t="s">
        <v>57</v>
      </c>
      <c r="AN713" s="153" t="s">
        <v>57</v>
      </c>
      <c r="AO713" s="154" t="s">
        <v>1628</v>
      </c>
      <c r="AP713" s="154" t="s">
        <v>2070</v>
      </c>
      <c r="AQ713" s="51">
        <v>351</v>
      </c>
      <c r="AR713" s="51" t="s">
        <v>57</v>
      </c>
      <c r="AS713" s="51" t="s">
        <v>57</v>
      </c>
      <c r="AT713" s="51" t="s">
        <v>57</v>
      </c>
      <c r="AU713" s="51"/>
      <c r="AV713" s="51"/>
      <c r="AW713" s="51"/>
      <c r="AX713" s="51"/>
    </row>
    <row r="714" spans="1:50">
      <c r="A714" s="131">
        <v>713</v>
      </c>
      <c r="B714" s="51" t="s">
        <v>2596</v>
      </c>
      <c r="C714" s="51" t="s">
        <v>1382</v>
      </c>
      <c r="D714" s="51">
        <v>2023</v>
      </c>
      <c r="E714" s="51" t="s">
        <v>2533</v>
      </c>
      <c r="F714" s="157" t="s">
        <v>2071</v>
      </c>
      <c r="G714" s="51" t="s">
        <v>2072</v>
      </c>
      <c r="H714" s="51" t="s">
        <v>2073</v>
      </c>
      <c r="I714" s="51" t="s">
        <v>935</v>
      </c>
      <c r="J714" s="51">
        <v>14</v>
      </c>
      <c r="K714" s="51" t="s">
        <v>62</v>
      </c>
      <c r="L714" s="51" t="s">
        <v>62</v>
      </c>
      <c r="M714" s="51" t="s">
        <v>62</v>
      </c>
      <c r="N714" s="51" t="s">
        <v>56</v>
      </c>
      <c r="O714" s="51">
        <v>1</v>
      </c>
      <c r="P714" s="51" t="s">
        <v>170</v>
      </c>
      <c r="Q714" s="51" t="s">
        <v>2074</v>
      </c>
      <c r="R714" s="51" t="s">
        <v>2075</v>
      </c>
      <c r="S714" s="51" t="s">
        <v>56</v>
      </c>
      <c r="T714" s="51" t="s">
        <v>2076</v>
      </c>
      <c r="U714" s="51" t="s">
        <v>56</v>
      </c>
      <c r="V714" s="51" t="s">
        <v>2536</v>
      </c>
      <c r="W714" s="51" t="s">
        <v>56</v>
      </c>
      <c r="X714" s="51" t="s">
        <v>2078</v>
      </c>
      <c r="Y714" s="51" t="s">
        <v>62</v>
      </c>
      <c r="Z714" s="51" t="s">
        <v>2079</v>
      </c>
      <c r="AA714" s="51" t="s">
        <v>56</v>
      </c>
      <c r="AB714" s="51" t="s">
        <v>56</v>
      </c>
      <c r="AC714" s="51" t="s">
        <v>56</v>
      </c>
      <c r="AD714" s="51" t="s">
        <v>2373</v>
      </c>
      <c r="AE714" s="51" t="s">
        <v>1955</v>
      </c>
      <c r="AF714" s="51"/>
      <c r="AG714" s="51" t="s">
        <v>56</v>
      </c>
      <c r="AH714" s="51">
        <v>52</v>
      </c>
      <c r="AI714" s="51" t="s">
        <v>56</v>
      </c>
      <c r="AJ714" s="51" t="s">
        <v>4435</v>
      </c>
      <c r="AK714" s="51" t="s">
        <v>62</v>
      </c>
      <c r="AL714" s="51" t="s">
        <v>57</v>
      </c>
      <c r="AM714" s="151" t="str">
        <f t="shared" ref="AM714:AN723" si="10">IF(OR($AK714="No",$AK714="NA"),"NA","à Remplir")</f>
        <v>NA</v>
      </c>
      <c r="AN714" s="151" t="str">
        <f t="shared" si="10"/>
        <v>NA</v>
      </c>
      <c r="AO714" s="152">
        <v>44540</v>
      </c>
      <c r="AP714" s="152">
        <v>45098</v>
      </c>
      <c r="AQ714" s="51">
        <v>558</v>
      </c>
      <c r="AR714" s="51" t="s">
        <v>57</v>
      </c>
      <c r="AS714" s="51">
        <v>41</v>
      </c>
      <c r="AT714" s="51">
        <v>11</v>
      </c>
      <c r="AU714" s="131" t="str">
        <f>IF(AB714="Yes", "No", "")</f>
        <v>No</v>
      </c>
      <c r="AV714" s="51"/>
      <c r="AW714" s="51"/>
      <c r="AX714" s="51"/>
    </row>
    <row r="715" spans="1:50">
      <c r="A715" s="131">
        <v>714</v>
      </c>
      <c r="B715" s="51" t="s">
        <v>2596</v>
      </c>
      <c r="C715" s="51" t="s">
        <v>1382</v>
      </c>
      <c r="D715" s="51">
        <v>2023</v>
      </c>
      <c r="E715" s="51" t="s">
        <v>2533</v>
      </c>
      <c r="F715" s="157" t="s">
        <v>2081</v>
      </c>
      <c r="G715" s="51" t="s">
        <v>2082</v>
      </c>
      <c r="H715" s="51" t="s">
        <v>2083</v>
      </c>
      <c r="I715" s="51" t="s">
        <v>935</v>
      </c>
      <c r="J715" s="51">
        <v>14</v>
      </c>
      <c r="K715" s="51" t="s">
        <v>62</v>
      </c>
      <c r="L715" s="51" t="s">
        <v>62</v>
      </c>
      <c r="M715" s="51" t="s">
        <v>62</v>
      </c>
      <c r="N715" s="51" t="s">
        <v>56</v>
      </c>
      <c r="O715" s="51">
        <v>1</v>
      </c>
      <c r="P715" s="51" t="s">
        <v>170</v>
      </c>
      <c r="Q715" s="51" t="s">
        <v>2084</v>
      </c>
      <c r="R715" s="51" t="s">
        <v>2085</v>
      </c>
      <c r="S715" s="51" t="s">
        <v>56</v>
      </c>
      <c r="T715" s="51" t="s">
        <v>2086</v>
      </c>
      <c r="U715" s="51" t="s">
        <v>62</v>
      </c>
      <c r="V715" s="51" t="s">
        <v>57</v>
      </c>
      <c r="W715" s="51" t="s">
        <v>56</v>
      </c>
      <c r="X715" s="51" t="s">
        <v>2087</v>
      </c>
      <c r="Y715" s="51" t="s">
        <v>62</v>
      </c>
      <c r="Z715" s="51" t="s">
        <v>2088</v>
      </c>
      <c r="AA715" s="51" t="s">
        <v>56</v>
      </c>
      <c r="AB715" s="51" t="s">
        <v>56</v>
      </c>
      <c r="AC715" s="51" t="s">
        <v>56</v>
      </c>
      <c r="AD715" s="51" t="s">
        <v>984</v>
      </c>
      <c r="AE715" s="51" t="s">
        <v>57</v>
      </c>
      <c r="AF715" s="51"/>
      <c r="AG715" s="51" t="s">
        <v>56</v>
      </c>
      <c r="AH715" s="51">
        <v>95</v>
      </c>
      <c r="AI715" s="51" t="s">
        <v>62</v>
      </c>
      <c r="AJ715" s="51" t="s">
        <v>2385</v>
      </c>
      <c r="AK715" s="51" t="s">
        <v>62</v>
      </c>
      <c r="AL715" s="51" t="s">
        <v>57</v>
      </c>
      <c r="AM715" s="153" t="str">
        <f t="shared" si="10"/>
        <v>NA</v>
      </c>
      <c r="AN715" s="153" t="str">
        <f t="shared" si="10"/>
        <v>NA</v>
      </c>
      <c r="AO715" s="154">
        <v>44817</v>
      </c>
      <c r="AP715" s="154">
        <v>45153</v>
      </c>
      <c r="AQ715" s="51">
        <v>336</v>
      </c>
      <c r="AR715" s="51" t="s">
        <v>57</v>
      </c>
      <c r="AS715" s="51">
        <v>49</v>
      </c>
      <c r="AT715" s="51">
        <v>46</v>
      </c>
      <c r="AU715" s="131" t="str">
        <f>IF(AB715="Yes", "No", "")</f>
        <v>No</v>
      </c>
    </row>
    <row r="716" spans="1:50">
      <c r="A716" s="131">
        <v>715</v>
      </c>
      <c r="B716" s="51" t="s">
        <v>2596</v>
      </c>
      <c r="C716" s="51" t="s">
        <v>1382</v>
      </c>
      <c r="D716" s="51">
        <v>2023</v>
      </c>
      <c r="E716" s="51" t="s">
        <v>2533</v>
      </c>
      <c r="F716" s="157" t="s">
        <v>2091</v>
      </c>
      <c r="G716" s="51" t="s">
        <v>2092</v>
      </c>
      <c r="H716" s="51" t="s">
        <v>2093</v>
      </c>
      <c r="I716" s="51" t="s">
        <v>2599</v>
      </c>
      <c r="J716" s="51">
        <v>14</v>
      </c>
      <c r="K716" s="51" t="s">
        <v>2385</v>
      </c>
      <c r="L716" s="51" t="s">
        <v>2385</v>
      </c>
      <c r="M716" s="51" t="s">
        <v>2385</v>
      </c>
      <c r="N716" s="51" t="s">
        <v>2385</v>
      </c>
      <c r="O716" s="51" t="s">
        <v>57</v>
      </c>
      <c r="P716" s="51" t="s">
        <v>57</v>
      </c>
      <c r="Q716" s="51" t="s">
        <v>57</v>
      </c>
      <c r="R716" s="51" t="s">
        <v>57</v>
      </c>
      <c r="S716" s="51" t="s">
        <v>2385</v>
      </c>
      <c r="T716" s="51" t="s">
        <v>57</v>
      </c>
      <c r="U716" s="51" t="s">
        <v>56</v>
      </c>
      <c r="V716" s="51" t="s">
        <v>2541</v>
      </c>
      <c r="W716" s="51" t="s">
        <v>2385</v>
      </c>
      <c r="X716" s="51" t="s">
        <v>57</v>
      </c>
      <c r="Y716" s="51" t="s">
        <v>2385</v>
      </c>
      <c r="Z716" s="51" t="s">
        <v>2095</v>
      </c>
      <c r="AA716" s="51" t="s">
        <v>57</v>
      </c>
      <c r="AB716" s="51" t="s">
        <v>2385</v>
      </c>
      <c r="AC716" s="51" t="s">
        <v>57</v>
      </c>
      <c r="AD716" s="51" t="s">
        <v>2385</v>
      </c>
      <c r="AE716" s="51" t="s">
        <v>57</v>
      </c>
      <c r="AF716" s="51"/>
      <c r="AG716" s="51" t="s">
        <v>57</v>
      </c>
      <c r="AH716" s="51" t="s">
        <v>57</v>
      </c>
      <c r="AI716" s="51" t="s">
        <v>2385</v>
      </c>
      <c r="AJ716" s="51" t="s">
        <v>2385</v>
      </c>
      <c r="AK716" s="51" t="s">
        <v>2385</v>
      </c>
      <c r="AL716" s="51" t="s">
        <v>57</v>
      </c>
      <c r="AM716" s="151" t="str">
        <f t="shared" si="10"/>
        <v>NA</v>
      </c>
      <c r="AN716" s="151" t="str">
        <f t="shared" si="10"/>
        <v>NA</v>
      </c>
      <c r="AO716" s="152">
        <v>44930</v>
      </c>
      <c r="AP716" s="152">
        <v>45174</v>
      </c>
      <c r="AQ716" s="51">
        <v>244</v>
      </c>
      <c r="AR716" s="51" t="s">
        <v>57</v>
      </c>
      <c r="AS716" s="51" t="s">
        <v>57</v>
      </c>
      <c r="AT716" s="51" t="s">
        <v>57</v>
      </c>
      <c r="AU716" s="51"/>
    </row>
    <row r="717" spans="1:50">
      <c r="A717" s="131">
        <v>716</v>
      </c>
      <c r="B717" s="51" t="s">
        <v>2596</v>
      </c>
      <c r="C717" s="51" t="s">
        <v>1382</v>
      </c>
      <c r="D717" s="51">
        <v>2023</v>
      </c>
      <c r="E717" s="51" t="s">
        <v>2533</v>
      </c>
      <c r="F717" s="157" t="s">
        <v>2099</v>
      </c>
      <c r="G717" s="51" t="s">
        <v>2100</v>
      </c>
      <c r="H717" s="51" t="s">
        <v>2101</v>
      </c>
      <c r="I717" s="51" t="s">
        <v>935</v>
      </c>
      <c r="J717" s="51">
        <v>15</v>
      </c>
      <c r="K717" s="51" t="s">
        <v>62</v>
      </c>
      <c r="L717" s="51" t="s">
        <v>62</v>
      </c>
      <c r="M717" s="51" t="s">
        <v>62</v>
      </c>
      <c r="N717" s="51" t="s">
        <v>62</v>
      </c>
      <c r="O717" s="51" t="s">
        <v>57</v>
      </c>
      <c r="P717" s="51" t="s">
        <v>57</v>
      </c>
      <c r="Q717" s="51" t="s">
        <v>57</v>
      </c>
      <c r="R717" s="51" t="s">
        <v>57</v>
      </c>
      <c r="S717" s="51" t="s">
        <v>56</v>
      </c>
      <c r="T717" s="51" t="s">
        <v>2102</v>
      </c>
      <c r="U717" s="51" t="s">
        <v>62</v>
      </c>
      <c r="V717" s="51" t="s">
        <v>57</v>
      </c>
      <c r="W717" s="51" t="s">
        <v>56</v>
      </c>
      <c r="X717" s="51" t="s">
        <v>2103</v>
      </c>
      <c r="Y717" s="51" t="s">
        <v>2385</v>
      </c>
      <c r="Z717" s="51" t="s">
        <v>2104</v>
      </c>
      <c r="AA717" s="51" t="s">
        <v>62</v>
      </c>
      <c r="AB717" s="51" t="s">
        <v>62</v>
      </c>
      <c r="AC717" s="51" t="s">
        <v>57</v>
      </c>
      <c r="AD717" s="51" t="s">
        <v>2385</v>
      </c>
      <c r="AE717" s="51" t="s">
        <v>57</v>
      </c>
      <c r="AF717" s="51"/>
      <c r="AG717" s="51" t="s">
        <v>56</v>
      </c>
      <c r="AH717" s="51">
        <v>14</v>
      </c>
      <c r="AI717" s="51" t="s">
        <v>56</v>
      </c>
      <c r="AJ717" s="51" t="s">
        <v>4436</v>
      </c>
      <c r="AK717" s="51" t="s">
        <v>62</v>
      </c>
      <c r="AL717" s="51" t="s">
        <v>57</v>
      </c>
      <c r="AM717" s="153" t="str">
        <f t="shared" si="10"/>
        <v>NA</v>
      </c>
      <c r="AN717" s="153" t="str">
        <f t="shared" si="10"/>
        <v>NA</v>
      </c>
      <c r="AO717" s="154">
        <v>44902</v>
      </c>
      <c r="AP717" s="154">
        <v>45113</v>
      </c>
      <c r="AQ717" s="51">
        <v>211</v>
      </c>
      <c r="AR717" s="51" t="s">
        <v>57</v>
      </c>
      <c r="AS717" s="51">
        <v>7</v>
      </c>
      <c r="AT717" s="51">
        <v>7</v>
      </c>
      <c r="AU717" s="131" t="s">
        <v>62</v>
      </c>
    </row>
    <row r="718" spans="1:50">
      <c r="A718" s="131">
        <v>717</v>
      </c>
      <c r="B718" s="51" t="s">
        <v>2596</v>
      </c>
      <c r="C718" s="51" t="s">
        <v>1382</v>
      </c>
      <c r="D718" s="51">
        <v>2023</v>
      </c>
      <c r="E718" s="51" t="s">
        <v>2533</v>
      </c>
      <c r="F718" s="157" t="s">
        <v>2105</v>
      </c>
      <c r="G718" s="51" t="s">
        <v>2106</v>
      </c>
      <c r="H718" s="51" t="s">
        <v>2107</v>
      </c>
      <c r="I718" s="51" t="s">
        <v>975</v>
      </c>
      <c r="J718" s="51">
        <v>18</v>
      </c>
      <c r="K718" s="51" t="s">
        <v>2385</v>
      </c>
      <c r="L718" s="51" t="s">
        <v>2385</v>
      </c>
      <c r="M718" s="51" t="s">
        <v>2385</v>
      </c>
      <c r="N718" s="51" t="s">
        <v>2385</v>
      </c>
      <c r="O718" s="51" t="s">
        <v>57</v>
      </c>
      <c r="P718" s="51" t="s">
        <v>57</v>
      </c>
      <c r="Q718" s="51" t="s">
        <v>57</v>
      </c>
      <c r="R718" s="51" t="s">
        <v>57</v>
      </c>
      <c r="S718" s="51" t="s">
        <v>2385</v>
      </c>
      <c r="T718" s="51" t="s">
        <v>57</v>
      </c>
      <c r="U718" s="51" t="s">
        <v>2385</v>
      </c>
      <c r="V718" s="51" t="s">
        <v>57</v>
      </c>
      <c r="W718" s="51" t="s">
        <v>2385</v>
      </c>
      <c r="X718" s="51" t="s">
        <v>57</v>
      </c>
      <c r="Y718" s="51" t="s">
        <v>2385</v>
      </c>
      <c r="Z718" s="51" t="s">
        <v>2108</v>
      </c>
      <c r="AA718" s="51" t="s">
        <v>57</v>
      </c>
      <c r="AB718" s="51" t="s">
        <v>2385</v>
      </c>
      <c r="AC718" s="51" t="s">
        <v>57</v>
      </c>
      <c r="AD718" s="51" t="s">
        <v>2385</v>
      </c>
      <c r="AE718" s="51" t="s">
        <v>57</v>
      </c>
      <c r="AF718" s="51"/>
      <c r="AG718" s="51" t="s">
        <v>57</v>
      </c>
      <c r="AH718" s="51" t="s">
        <v>57</v>
      </c>
      <c r="AI718" s="51" t="s">
        <v>2385</v>
      </c>
      <c r="AJ718" s="51" t="s">
        <v>2385</v>
      </c>
      <c r="AK718" s="51" t="s">
        <v>2385</v>
      </c>
      <c r="AL718" s="51" t="s">
        <v>57</v>
      </c>
      <c r="AM718" s="151" t="str">
        <f t="shared" si="10"/>
        <v>NA</v>
      </c>
      <c r="AN718" s="151" t="str">
        <f t="shared" si="10"/>
        <v>NA</v>
      </c>
      <c r="AO718" s="152">
        <v>44789</v>
      </c>
      <c r="AP718" s="152">
        <v>45104</v>
      </c>
      <c r="AQ718" s="51">
        <v>315</v>
      </c>
      <c r="AR718" s="51" t="s">
        <v>57</v>
      </c>
      <c r="AS718" s="51" t="s">
        <v>57</v>
      </c>
      <c r="AT718" s="51" t="s">
        <v>57</v>
      </c>
      <c r="AU718" s="51"/>
    </row>
    <row r="719" spans="1:50">
      <c r="A719" s="131">
        <v>718</v>
      </c>
      <c r="B719" s="51" t="s">
        <v>2596</v>
      </c>
      <c r="C719" s="51" t="s">
        <v>1382</v>
      </c>
      <c r="D719" s="51">
        <v>2023</v>
      </c>
      <c r="E719" s="51" t="s">
        <v>2533</v>
      </c>
      <c r="F719" s="157" t="s">
        <v>2110</v>
      </c>
      <c r="G719" s="51" t="s">
        <v>2111</v>
      </c>
      <c r="H719" s="51" t="s">
        <v>2543</v>
      </c>
      <c r="I719" s="51" t="s">
        <v>935</v>
      </c>
      <c r="J719" s="51">
        <v>21</v>
      </c>
      <c r="K719" s="51" t="s">
        <v>62</v>
      </c>
      <c r="L719" s="51" t="s">
        <v>62</v>
      </c>
      <c r="M719" s="51" t="s">
        <v>62</v>
      </c>
      <c r="N719" s="51" t="s">
        <v>62</v>
      </c>
      <c r="O719" s="51" t="s">
        <v>57</v>
      </c>
      <c r="P719" s="51" t="s">
        <v>57</v>
      </c>
      <c r="Q719" s="51" t="s">
        <v>57</v>
      </c>
      <c r="R719" s="51" t="s">
        <v>57</v>
      </c>
      <c r="S719" s="51" t="s">
        <v>56</v>
      </c>
      <c r="T719" s="51" t="s">
        <v>2113</v>
      </c>
      <c r="U719" s="51" t="s">
        <v>62</v>
      </c>
      <c r="V719" s="51" t="s">
        <v>57</v>
      </c>
      <c r="W719" s="51" t="s">
        <v>56</v>
      </c>
      <c r="X719" s="51" t="s">
        <v>2114</v>
      </c>
      <c r="Y719" s="51" t="s">
        <v>62</v>
      </c>
      <c r="Z719" s="51" t="s">
        <v>2115</v>
      </c>
      <c r="AA719" s="51" t="s">
        <v>56</v>
      </c>
      <c r="AB719" s="51" t="s">
        <v>56</v>
      </c>
      <c r="AC719" s="51" t="s">
        <v>56</v>
      </c>
      <c r="AD719" s="51" t="s">
        <v>984</v>
      </c>
      <c r="AE719" s="51" t="s">
        <v>57</v>
      </c>
      <c r="AF719" s="51"/>
      <c r="AG719" s="51" t="s">
        <v>56</v>
      </c>
      <c r="AH719" s="51">
        <v>8236</v>
      </c>
      <c r="AI719" s="51" t="s">
        <v>62</v>
      </c>
      <c r="AJ719" s="51" t="s">
        <v>2385</v>
      </c>
      <c r="AK719" s="51" t="s">
        <v>62</v>
      </c>
      <c r="AL719" s="51" t="s">
        <v>57</v>
      </c>
      <c r="AM719" s="153" t="str">
        <f t="shared" si="10"/>
        <v>NA</v>
      </c>
      <c r="AN719" s="153" t="str">
        <f t="shared" si="10"/>
        <v>NA</v>
      </c>
      <c r="AO719" s="154">
        <v>44803</v>
      </c>
      <c r="AP719" s="154">
        <v>45076</v>
      </c>
      <c r="AQ719" s="51">
        <v>273</v>
      </c>
      <c r="AR719" s="51" t="s">
        <v>57</v>
      </c>
      <c r="AS719" s="51">
        <v>4590</v>
      </c>
      <c r="AT719" s="51">
        <v>3646</v>
      </c>
      <c r="AU719" s="131" t="str">
        <f>IF(AB719="Yes", "No", "")</f>
        <v>No</v>
      </c>
    </row>
    <row r="720" spans="1:50">
      <c r="A720" s="131">
        <v>719</v>
      </c>
      <c r="B720" s="51" t="s">
        <v>2596</v>
      </c>
      <c r="C720" s="51" t="s">
        <v>1382</v>
      </c>
      <c r="D720" s="51">
        <v>2023</v>
      </c>
      <c r="E720" s="51" t="s">
        <v>2533</v>
      </c>
      <c r="F720" s="157" t="s">
        <v>2117</v>
      </c>
      <c r="G720" s="51" t="s">
        <v>2118</v>
      </c>
      <c r="H720" s="51" t="s">
        <v>2119</v>
      </c>
      <c r="I720" s="51" t="s">
        <v>975</v>
      </c>
      <c r="J720" s="51">
        <v>22</v>
      </c>
      <c r="K720" s="51" t="s">
        <v>2385</v>
      </c>
      <c r="L720" s="51" t="s">
        <v>2385</v>
      </c>
      <c r="M720" s="51" t="s">
        <v>2385</v>
      </c>
      <c r="N720" s="51" t="s">
        <v>2385</v>
      </c>
      <c r="O720" s="51" t="s">
        <v>57</v>
      </c>
      <c r="P720" s="51" t="s">
        <v>57</v>
      </c>
      <c r="Q720" s="51" t="s">
        <v>57</v>
      </c>
      <c r="R720" s="51" t="s">
        <v>57</v>
      </c>
      <c r="S720" s="51" t="s">
        <v>2385</v>
      </c>
      <c r="T720" s="51" t="s">
        <v>57</v>
      </c>
      <c r="U720" s="51" t="s">
        <v>2385</v>
      </c>
      <c r="V720" s="51" t="s">
        <v>57</v>
      </c>
      <c r="W720" s="51" t="s">
        <v>2385</v>
      </c>
      <c r="X720" s="51" t="s">
        <v>57</v>
      </c>
      <c r="Y720" s="51" t="s">
        <v>2385</v>
      </c>
      <c r="Z720" s="51" t="s">
        <v>2120</v>
      </c>
      <c r="AA720" s="51" t="s">
        <v>57</v>
      </c>
      <c r="AB720" s="51" t="s">
        <v>2385</v>
      </c>
      <c r="AC720" s="51" t="s">
        <v>57</v>
      </c>
      <c r="AD720" s="51" t="s">
        <v>2385</v>
      </c>
      <c r="AE720" s="51" t="s">
        <v>57</v>
      </c>
      <c r="AF720" s="51"/>
      <c r="AG720" s="51" t="s">
        <v>57</v>
      </c>
      <c r="AH720" s="51" t="s">
        <v>57</v>
      </c>
      <c r="AI720" s="51" t="s">
        <v>2385</v>
      </c>
      <c r="AJ720" s="51" t="s">
        <v>2385</v>
      </c>
      <c r="AK720" s="51" t="s">
        <v>2385</v>
      </c>
      <c r="AL720" s="51" t="s">
        <v>57</v>
      </c>
      <c r="AM720" s="151" t="str">
        <f t="shared" si="10"/>
        <v>NA</v>
      </c>
      <c r="AN720" s="151" t="str">
        <f t="shared" si="10"/>
        <v>NA</v>
      </c>
      <c r="AO720" s="152">
        <v>45047</v>
      </c>
      <c r="AP720" s="152">
        <v>45184</v>
      </c>
      <c r="AQ720" s="51">
        <v>137</v>
      </c>
      <c r="AR720" s="51" t="s">
        <v>57</v>
      </c>
      <c r="AS720" s="51" t="s">
        <v>57</v>
      </c>
      <c r="AT720" s="51" t="s">
        <v>57</v>
      </c>
      <c r="AU720" s="51"/>
    </row>
    <row r="721" spans="1:47">
      <c r="A721" s="131">
        <v>720</v>
      </c>
      <c r="B721" s="51" t="s">
        <v>2596</v>
      </c>
      <c r="C721" s="51" t="s">
        <v>1382</v>
      </c>
      <c r="D721" s="51">
        <v>2023</v>
      </c>
      <c r="E721" s="51" t="s">
        <v>2533</v>
      </c>
      <c r="F721" s="157" t="s">
        <v>2122</v>
      </c>
      <c r="G721" s="51" t="s">
        <v>2123</v>
      </c>
      <c r="H721" s="51" t="s">
        <v>2124</v>
      </c>
      <c r="I721" s="51" t="s">
        <v>935</v>
      </c>
      <c r="J721" s="51">
        <v>24</v>
      </c>
      <c r="K721" s="51" t="s">
        <v>62</v>
      </c>
      <c r="L721" s="51" t="s">
        <v>62</v>
      </c>
      <c r="M721" s="51" t="s">
        <v>62</v>
      </c>
      <c r="N721" s="51" t="s">
        <v>62</v>
      </c>
      <c r="O721" s="51" t="s">
        <v>57</v>
      </c>
      <c r="P721" s="51" t="s">
        <v>57</v>
      </c>
      <c r="Q721" s="51" t="s">
        <v>57</v>
      </c>
      <c r="R721" s="51" t="s">
        <v>57</v>
      </c>
      <c r="S721" s="51" t="s">
        <v>56</v>
      </c>
      <c r="T721" s="51" t="s">
        <v>2125</v>
      </c>
      <c r="U721" s="51" t="s">
        <v>62</v>
      </c>
      <c r="V721" s="51" t="s">
        <v>57</v>
      </c>
      <c r="W721" s="51" t="s">
        <v>56</v>
      </c>
      <c r="X721" s="51" t="s">
        <v>2126</v>
      </c>
      <c r="Y721" s="51" t="s">
        <v>62</v>
      </c>
      <c r="Z721" s="51" t="s">
        <v>2127</v>
      </c>
      <c r="AA721" s="51" t="s">
        <v>56</v>
      </c>
      <c r="AB721" s="51" t="s">
        <v>56</v>
      </c>
      <c r="AC721" s="51" t="s">
        <v>56</v>
      </c>
      <c r="AD721" s="51" t="s">
        <v>2373</v>
      </c>
      <c r="AE721" s="51" t="s">
        <v>1540</v>
      </c>
      <c r="AF721" s="51"/>
      <c r="AG721" s="51" t="s">
        <v>56</v>
      </c>
      <c r="AH721" s="51">
        <v>241</v>
      </c>
      <c r="AI721" s="51" t="s">
        <v>62</v>
      </c>
      <c r="AJ721" s="51" t="s">
        <v>2385</v>
      </c>
      <c r="AK721" s="51" t="s">
        <v>62</v>
      </c>
      <c r="AL721" s="51" t="s">
        <v>57</v>
      </c>
      <c r="AM721" s="153" t="str">
        <f t="shared" si="10"/>
        <v>NA</v>
      </c>
      <c r="AN721" s="153" t="str">
        <f t="shared" si="10"/>
        <v>NA</v>
      </c>
      <c r="AO721" s="154">
        <v>44778</v>
      </c>
      <c r="AP721" s="154">
        <v>45198</v>
      </c>
      <c r="AQ721" s="51">
        <v>420</v>
      </c>
      <c r="AR721" s="51" t="s">
        <v>57</v>
      </c>
      <c r="AS721" s="51">
        <v>241</v>
      </c>
      <c r="AT721" s="51">
        <v>0</v>
      </c>
      <c r="AU721" s="131" t="str">
        <f>IF(AB721="Yes", "No", "")</f>
        <v>No</v>
      </c>
    </row>
    <row r="722" spans="1:47">
      <c r="A722" s="131">
        <v>721</v>
      </c>
      <c r="B722" s="51" t="s">
        <v>2596</v>
      </c>
      <c r="C722" s="51" t="s">
        <v>1382</v>
      </c>
      <c r="D722" s="51">
        <v>2023</v>
      </c>
      <c r="E722" s="51" t="s">
        <v>2533</v>
      </c>
      <c r="F722" s="157" t="s">
        <v>2128</v>
      </c>
      <c r="G722" s="51" t="s">
        <v>2129</v>
      </c>
      <c r="H722" s="51" t="s">
        <v>2130</v>
      </c>
      <c r="I722" s="51" t="s">
        <v>975</v>
      </c>
      <c r="J722" s="51">
        <v>13</v>
      </c>
      <c r="K722" s="51" t="s">
        <v>2385</v>
      </c>
      <c r="L722" s="51" t="s">
        <v>2385</v>
      </c>
      <c r="M722" s="51" t="s">
        <v>2385</v>
      </c>
      <c r="N722" s="51" t="s">
        <v>2385</v>
      </c>
      <c r="O722" s="51" t="s">
        <v>57</v>
      </c>
      <c r="P722" s="51" t="s">
        <v>57</v>
      </c>
      <c r="Q722" s="51" t="s">
        <v>57</v>
      </c>
      <c r="R722" s="51" t="s">
        <v>57</v>
      </c>
      <c r="S722" s="51" t="s">
        <v>2385</v>
      </c>
      <c r="T722" s="51" t="s">
        <v>57</v>
      </c>
      <c r="U722" s="51" t="s">
        <v>2385</v>
      </c>
      <c r="V722" s="51" t="s">
        <v>57</v>
      </c>
      <c r="W722" s="51" t="s">
        <v>2385</v>
      </c>
      <c r="X722" s="51" t="s">
        <v>57</v>
      </c>
      <c r="Y722" s="51" t="s">
        <v>2385</v>
      </c>
      <c r="Z722" s="51" t="s">
        <v>2131</v>
      </c>
      <c r="AA722" s="51" t="s">
        <v>57</v>
      </c>
      <c r="AB722" s="51" t="s">
        <v>2385</v>
      </c>
      <c r="AC722" s="51" t="s">
        <v>57</v>
      </c>
      <c r="AD722" s="51" t="s">
        <v>2385</v>
      </c>
      <c r="AE722" s="51" t="s">
        <v>57</v>
      </c>
      <c r="AF722" s="51"/>
      <c r="AG722" s="51" t="s">
        <v>57</v>
      </c>
      <c r="AH722" s="51" t="s">
        <v>57</v>
      </c>
      <c r="AI722" s="51" t="s">
        <v>2385</v>
      </c>
      <c r="AJ722" s="51" t="s">
        <v>2385</v>
      </c>
      <c r="AK722" s="51" t="s">
        <v>2385</v>
      </c>
      <c r="AL722" s="51" t="s">
        <v>57</v>
      </c>
      <c r="AM722" s="151" t="str">
        <f t="shared" si="10"/>
        <v>NA</v>
      </c>
      <c r="AN722" s="151" t="str">
        <f t="shared" si="10"/>
        <v>NA</v>
      </c>
      <c r="AO722" s="152">
        <v>44581</v>
      </c>
      <c r="AP722" s="152">
        <v>45103</v>
      </c>
      <c r="AQ722" s="51">
        <v>522</v>
      </c>
      <c r="AR722" s="51" t="s">
        <v>57</v>
      </c>
      <c r="AS722" s="51" t="s">
        <v>57</v>
      </c>
      <c r="AT722" s="51" t="s">
        <v>57</v>
      </c>
      <c r="AU722" s="51"/>
    </row>
    <row r="723" spans="1:47">
      <c r="A723" s="131">
        <v>722</v>
      </c>
      <c r="B723" s="51" t="s">
        <v>2596</v>
      </c>
      <c r="C723" s="51" t="s">
        <v>1382</v>
      </c>
      <c r="D723" s="51">
        <v>2023</v>
      </c>
      <c r="E723" s="51" t="s">
        <v>2533</v>
      </c>
      <c r="F723" s="157" t="s">
        <v>1890</v>
      </c>
      <c r="G723" s="51" t="s">
        <v>2133</v>
      </c>
      <c r="H723" s="51" t="s">
        <v>2134</v>
      </c>
      <c r="I723" s="51" t="s">
        <v>935</v>
      </c>
      <c r="J723" s="51">
        <v>13</v>
      </c>
      <c r="K723" s="51" t="s">
        <v>62</v>
      </c>
      <c r="L723" s="51" t="s">
        <v>62</v>
      </c>
      <c r="M723" s="51" t="s">
        <v>62</v>
      </c>
      <c r="N723" s="51" t="s">
        <v>62</v>
      </c>
      <c r="O723" s="51" t="s">
        <v>57</v>
      </c>
      <c r="P723" s="51" t="s">
        <v>57</v>
      </c>
      <c r="Q723" s="51" t="s">
        <v>57</v>
      </c>
      <c r="R723" s="51" t="s">
        <v>57</v>
      </c>
      <c r="S723" s="51" t="s">
        <v>56</v>
      </c>
      <c r="T723" s="51" t="s">
        <v>2135</v>
      </c>
      <c r="U723" s="51" t="s">
        <v>62</v>
      </c>
      <c r="V723" s="51" t="s">
        <v>57</v>
      </c>
      <c r="W723" s="51" t="s">
        <v>56</v>
      </c>
      <c r="X723" s="51" t="s">
        <v>1894</v>
      </c>
      <c r="Y723" s="51" t="s">
        <v>62</v>
      </c>
      <c r="Z723" s="51" t="s">
        <v>1895</v>
      </c>
      <c r="AA723" s="51" t="s">
        <v>62</v>
      </c>
      <c r="AB723" s="51" t="s">
        <v>56</v>
      </c>
      <c r="AC723" s="51" t="s">
        <v>56</v>
      </c>
      <c r="AD723" s="51" t="s">
        <v>2373</v>
      </c>
      <c r="AE723" s="51" t="s">
        <v>1955</v>
      </c>
      <c r="AF723" s="51"/>
      <c r="AG723" s="51" t="s">
        <v>56</v>
      </c>
      <c r="AH723" s="51">
        <v>4894</v>
      </c>
      <c r="AI723" s="51" t="s">
        <v>62</v>
      </c>
      <c r="AJ723" s="51" t="s">
        <v>2385</v>
      </c>
      <c r="AK723" s="51" t="s">
        <v>62</v>
      </c>
      <c r="AL723" s="51" t="s">
        <v>57</v>
      </c>
      <c r="AM723" s="153" t="str">
        <f t="shared" si="10"/>
        <v>NA</v>
      </c>
      <c r="AN723" s="153" t="str">
        <f t="shared" si="10"/>
        <v>NA</v>
      </c>
      <c r="AO723" s="154">
        <v>44698</v>
      </c>
      <c r="AP723" s="154">
        <v>45177</v>
      </c>
      <c r="AQ723" s="51">
        <v>479</v>
      </c>
      <c r="AR723" s="51" t="s">
        <v>57</v>
      </c>
      <c r="AS723" s="51">
        <v>3358</v>
      </c>
      <c r="AT723" s="51">
        <v>1536</v>
      </c>
      <c r="AU723" s="131" t="str">
        <f>IF(AB723="Yes", "No", "")</f>
        <v>No</v>
      </c>
    </row>
    <row r="724" spans="1:47">
      <c r="A724" s="131">
        <v>723</v>
      </c>
      <c r="B724" s="51" t="s">
        <v>2596</v>
      </c>
      <c r="C724" s="51" t="s">
        <v>1382</v>
      </c>
      <c r="D724" s="51">
        <v>2023</v>
      </c>
      <c r="E724" s="51" t="s">
        <v>824</v>
      </c>
      <c r="F724" s="157" t="s">
        <v>2138</v>
      </c>
      <c r="G724" s="51" t="s">
        <v>2139</v>
      </c>
      <c r="H724" s="51" t="s">
        <v>2140</v>
      </c>
      <c r="I724" s="51" t="s">
        <v>4421</v>
      </c>
      <c r="J724" s="51">
        <v>25</v>
      </c>
      <c r="K724" s="51" t="s">
        <v>2385</v>
      </c>
      <c r="L724" s="51" t="s">
        <v>2385</v>
      </c>
      <c r="M724" s="51" t="s">
        <v>2385</v>
      </c>
      <c r="N724" s="51" t="s">
        <v>2385</v>
      </c>
      <c r="O724" s="51" t="s">
        <v>57</v>
      </c>
      <c r="P724" s="51" t="s">
        <v>57</v>
      </c>
      <c r="Q724" s="51" t="s">
        <v>57</v>
      </c>
      <c r="R724" s="51" t="s">
        <v>57</v>
      </c>
      <c r="S724" s="51" t="s">
        <v>2385</v>
      </c>
      <c r="T724" s="51" t="s">
        <v>57</v>
      </c>
      <c r="U724" s="51" t="s">
        <v>2385</v>
      </c>
      <c r="V724" s="51" t="s">
        <v>57</v>
      </c>
      <c r="W724" s="51" t="s">
        <v>2385</v>
      </c>
      <c r="X724" s="51" t="s">
        <v>57</v>
      </c>
      <c r="Y724" s="51" t="s">
        <v>2385</v>
      </c>
      <c r="Z724" s="51" t="s">
        <v>2141</v>
      </c>
      <c r="AA724" s="51" t="s">
        <v>57</v>
      </c>
      <c r="AB724" s="51" t="s">
        <v>2385</v>
      </c>
      <c r="AC724" s="51" t="s">
        <v>57</v>
      </c>
      <c r="AD724" s="51" t="s">
        <v>2385</v>
      </c>
      <c r="AE724" s="51" t="s">
        <v>57</v>
      </c>
      <c r="AF724" s="51"/>
      <c r="AG724" s="51" t="s">
        <v>57</v>
      </c>
      <c r="AH724" s="51" t="s">
        <v>57</v>
      </c>
      <c r="AI724" s="51" t="s">
        <v>2385</v>
      </c>
      <c r="AJ724" s="51" t="s">
        <v>2385</v>
      </c>
      <c r="AK724" s="51" t="s">
        <v>2385</v>
      </c>
      <c r="AL724" s="51" t="s">
        <v>57</v>
      </c>
      <c r="AM724" s="151" t="s">
        <v>57</v>
      </c>
      <c r="AN724" s="151" t="s">
        <v>57</v>
      </c>
      <c r="AO724" s="152" t="s">
        <v>2142</v>
      </c>
      <c r="AP724" s="152">
        <v>38283</v>
      </c>
      <c r="AQ724" s="51">
        <v>104</v>
      </c>
      <c r="AR724" s="51" t="s">
        <v>57</v>
      </c>
      <c r="AS724" s="51" t="s">
        <v>57</v>
      </c>
      <c r="AT724" s="51" t="s">
        <v>57</v>
      </c>
      <c r="AU724" s="51"/>
    </row>
    <row r="725" spans="1:47">
      <c r="A725" s="131">
        <v>724</v>
      </c>
      <c r="B725" s="51" t="s">
        <v>2596</v>
      </c>
      <c r="C725" s="51" t="s">
        <v>1382</v>
      </c>
      <c r="D725" s="51">
        <v>2023</v>
      </c>
      <c r="E725" s="51" t="s">
        <v>824</v>
      </c>
      <c r="F725" s="157" t="s">
        <v>57</v>
      </c>
      <c r="G725" s="51" t="s">
        <v>2143</v>
      </c>
      <c r="H725" s="51" t="s">
        <v>2144</v>
      </c>
      <c r="I725" s="51" t="s">
        <v>2597</v>
      </c>
      <c r="J725" s="51">
        <v>25</v>
      </c>
      <c r="K725" s="51" t="s">
        <v>2385</v>
      </c>
      <c r="L725" s="51" t="s">
        <v>2385</v>
      </c>
      <c r="M725" s="51" t="s">
        <v>2385</v>
      </c>
      <c r="N725" s="51" t="s">
        <v>2385</v>
      </c>
      <c r="O725" s="51" t="s">
        <v>57</v>
      </c>
      <c r="P725" s="51" t="s">
        <v>57</v>
      </c>
      <c r="Q725" s="51" t="s">
        <v>57</v>
      </c>
      <c r="R725" s="51" t="s">
        <v>57</v>
      </c>
      <c r="S725" s="51" t="s">
        <v>2385</v>
      </c>
      <c r="T725" s="51" t="s">
        <v>57</v>
      </c>
      <c r="U725" s="51" t="s">
        <v>2385</v>
      </c>
      <c r="V725" s="51" t="s">
        <v>57</v>
      </c>
      <c r="W725" s="51" t="s">
        <v>2385</v>
      </c>
      <c r="X725" s="51" t="s">
        <v>57</v>
      </c>
      <c r="Y725" s="51" t="s">
        <v>2385</v>
      </c>
      <c r="Z725" s="51" t="s">
        <v>57</v>
      </c>
      <c r="AA725" s="51" t="s">
        <v>57</v>
      </c>
      <c r="AB725" s="51" t="s">
        <v>2385</v>
      </c>
      <c r="AC725" s="51" t="s">
        <v>57</v>
      </c>
      <c r="AD725" s="51" t="s">
        <v>2385</v>
      </c>
      <c r="AE725" s="51" t="s">
        <v>57</v>
      </c>
      <c r="AF725" s="51"/>
      <c r="AG725" s="51" t="s">
        <v>57</v>
      </c>
      <c r="AH725" s="51" t="s">
        <v>57</v>
      </c>
      <c r="AI725" s="51" t="s">
        <v>2385</v>
      </c>
      <c r="AJ725" s="51" t="s">
        <v>2385</v>
      </c>
      <c r="AK725" s="51" t="s">
        <v>2385</v>
      </c>
      <c r="AL725" s="51" t="s">
        <v>57</v>
      </c>
      <c r="AM725" s="153" t="s">
        <v>57</v>
      </c>
      <c r="AN725" s="153" t="s">
        <v>57</v>
      </c>
      <c r="AO725" s="154" t="s">
        <v>455</v>
      </c>
      <c r="AP725" s="154" t="s">
        <v>2145</v>
      </c>
      <c r="AQ725" s="51">
        <v>46</v>
      </c>
      <c r="AR725" s="51" t="s">
        <v>57</v>
      </c>
      <c r="AS725" s="51" t="s">
        <v>57</v>
      </c>
      <c r="AT725" s="51" t="s">
        <v>57</v>
      </c>
      <c r="AU725" s="51"/>
    </row>
    <row r="726" spans="1:47">
      <c r="A726" s="131">
        <v>725</v>
      </c>
      <c r="B726" s="51" t="s">
        <v>2596</v>
      </c>
      <c r="C726" s="51" t="s">
        <v>1382</v>
      </c>
      <c r="D726" s="51">
        <v>2023</v>
      </c>
      <c r="E726" s="51" t="s">
        <v>512</v>
      </c>
      <c r="F726" s="157" t="s">
        <v>1790</v>
      </c>
      <c r="G726" s="51" t="s">
        <v>2146</v>
      </c>
      <c r="H726" s="51" t="s">
        <v>2147</v>
      </c>
      <c r="I726" s="51" t="s">
        <v>926</v>
      </c>
      <c r="J726" s="51">
        <v>25</v>
      </c>
      <c r="K726" s="51" t="s">
        <v>2385</v>
      </c>
      <c r="L726" s="51" t="s">
        <v>2385</v>
      </c>
      <c r="M726" s="51" t="s">
        <v>2385</v>
      </c>
      <c r="N726" s="51" t="s">
        <v>2385</v>
      </c>
      <c r="O726" s="51" t="s">
        <v>57</v>
      </c>
      <c r="P726" s="51" t="s">
        <v>57</v>
      </c>
      <c r="Q726" s="51" t="s">
        <v>57</v>
      </c>
      <c r="R726" s="51" t="s">
        <v>57</v>
      </c>
      <c r="S726" s="51" t="s">
        <v>2385</v>
      </c>
      <c r="T726" s="51" t="s">
        <v>57</v>
      </c>
      <c r="U726" s="51" t="s">
        <v>2385</v>
      </c>
      <c r="V726" s="51" t="s">
        <v>57</v>
      </c>
      <c r="W726" s="51" t="s">
        <v>2385</v>
      </c>
      <c r="X726" s="51" t="s">
        <v>57</v>
      </c>
      <c r="Y726" s="51" t="s">
        <v>2385</v>
      </c>
      <c r="Z726" s="51" t="s">
        <v>1793</v>
      </c>
      <c r="AA726" s="51" t="s">
        <v>57</v>
      </c>
      <c r="AB726" s="51" t="s">
        <v>2385</v>
      </c>
      <c r="AC726" s="51" t="s">
        <v>57</v>
      </c>
      <c r="AD726" s="51" t="s">
        <v>2385</v>
      </c>
      <c r="AE726" s="51" t="s">
        <v>57</v>
      </c>
      <c r="AF726" s="51"/>
      <c r="AG726" s="51" t="s">
        <v>57</v>
      </c>
      <c r="AH726" s="51" t="s">
        <v>57</v>
      </c>
      <c r="AI726" s="51" t="s">
        <v>2385</v>
      </c>
      <c r="AJ726" s="51" t="s">
        <v>2385</v>
      </c>
      <c r="AK726" s="51" t="s">
        <v>2385</v>
      </c>
      <c r="AL726" s="51" t="s">
        <v>57</v>
      </c>
      <c r="AM726" s="151" t="s">
        <v>57</v>
      </c>
      <c r="AN726" s="151" t="s">
        <v>57</v>
      </c>
      <c r="AO726" s="152" t="s">
        <v>57</v>
      </c>
      <c r="AP726" s="152" t="s">
        <v>2148</v>
      </c>
      <c r="AQ726" s="51" t="s">
        <v>57</v>
      </c>
      <c r="AR726" s="51" t="s">
        <v>57</v>
      </c>
      <c r="AS726" s="51" t="s">
        <v>57</v>
      </c>
      <c r="AT726" s="51" t="s">
        <v>57</v>
      </c>
      <c r="AU726" s="51"/>
    </row>
    <row r="727" spans="1:47">
      <c r="A727" s="131">
        <v>726</v>
      </c>
      <c r="B727" s="51" t="s">
        <v>2596</v>
      </c>
      <c r="C727" s="51" t="s">
        <v>1382</v>
      </c>
      <c r="D727" s="51">
        <v>2023</v>
      </c>
      <c r="E727" s="51" t="s">
        <v>512</v>
      </c>
      <c r="F727" s="51" t="s">
        <v>2149</v>
      </c>
      <c r="G727" s="4" t="s">
        <v>2150</v>
      </c>
      <c r="H727" s="51" t="s">
        <v>2151</v>
      </c>
      <c r="I727" s="51" t="s">
        <v>975</v>
      </c>
      <c r="J727" s="51">
        <v>25</v>
      </c>
      <c r="K727" s="51" t="s">
        <v>2385</v>
      </c>
      <c r="L727" s="51" t="s">
        <v>2385</v>
      </c>
      <c r="M727" s="51" t="s">
        <v>2385</v>
      </c>
      <c r="N727" s="51" t="s">
        <v>2385</v>
      </c>
      <c r="O727" s="51" t="s">
        <v>57</v>
      </c>
      <c r="P727" s="51" t="s">
        <v>57</v>
      </c>
      <c r="Q727" s="51" t="s">
        <v>57</v>
      </c>
      <c r="R727" s="51" t="s">
        <v>57</v>
      </c>
      <c r="S727" s="51" t="s">
        <v>2385</v>
      </c>
      <c r="T727" s="51" t="s">
        <v>57</v>
      </c>
      <c r="U727" s="51" t="s">
        <v>2385</v>
      </c>
      <c r="V727" s="51" t="s">
        <v>57</v>
      </c>
      <c r="W727" s="51" t="s">
        <v>2385</v>
      </c>
      <c r="X727" s="51" t="s">
        <v>57</v>
      </c>
      <c r="Y727" s="51" t="s">
        <v>2385</v>
      </c>
      <c r="Z727" s="51" t="s">
        <v>2152</v>
      </c>
      <c r="AA727" s="51" t="s">
        <v>57</v>
      </c>
      <c r="AB727" s="51" t="s">
        <v>2385</v>
      </c>
      <c r="AC727" s="51" t="s">
        <v>57</v>
      </c>
      <c r="AD727" s="51" t="s">
        <v>2385</v>
      </c>
      <c r="AE727" s="51" t="s">
        <v>57</v>
      </c>
      <c r="AF727" s="51"/>
      <c r="AG727" s="51" t="s">
        <v>57</v>
      </c>
      <c r="AH727" s="51" t="s">
        <v>57</v>
      </c>
      <c r="AI727" s="51" t="s">
        <v>2385</v>
      </c>
      <c r="AJ727" s="51" t="s">
        <v>2385</v>
      </c>
      <c r="AK727" s="51" t="s">
        <v>2385</v>
      </c>
      <c r="AL727" s="51" t="s">
        <v>57</v>
      </c>
      <c r="AM727" s="153" t="s">
        <v>57</v>
      </c>
      <c r="AN727" s="153" t="s">
        <v>57</v>
      </c>
      <c r="AO727" s="154" t="s">
        <v>1833</v>
      </c>
      <c r="AP727" s="154" t="s">
        <v>2153</v>
      </c>
      <c r="AQ727" s="51">
        <v>249</v>
      </c>
      <c r="AR727" s="51" t="s">
        <v>57</v>
      </c>
      <c r="AS727" s="51" t="s">
        <v>57</v>
      </c>
      <c r="AT727" s="51" t="s">
        <v>57</v>
      </c>
      <c r="AU727" s="51"/>
    </row>
    <row r="728" spans="1:47">
      <c r="A728" s="131">
        <v>727</v>
      </c>
      <c r="B728" s="51" t="s">
        <v>2596</v>
      </c>
      <c r="C728" s="51" t="s">
        <v>1382</v>
      </c>
      <c r="D728" s="51">
        <v>2023</v>
      </c>
      <c r="E728" s="51" t="s">
        <v>1165</v>
      </c>
      <c r="F728" s="51" t="s">
        <v>2154</v>
      </c>
      <c r="G728" s="4" t="s">
        <v>2155</v>
      </c>
      <c r="H728" s="51" t="s">
        <v>2156</v>
      </c>
      <c r="I728" s="51" t="s">
        <v>929</v>
      </c>
      <c r="J728" s="51">
        <v>3</v>
      </c>
      <c r="K728" s="51" t="s">
        <v>56</v>
      </c>
      <c r="L728" s="51" t="s">
        <v>56</v>
      </c>
      <c r="M728" s="51" t="s">
        <v>2385</v>
      </c>
      <c r="N728" s="51" t="s">
        <v>2385</v>
      </c>
      <c r="O728" s="51" t="s">
        <v>57</v>
      </c>
      <c r="P728" s="51" t="s">
        <v>57</v>
      </c>
      <c r="Q728" s="51" t="s">
        <v>57</v>
      </c>
      <c r="R728" s="51" t="s">
        <v>57</v>
      </c>
      <c r="S728" s="51" t="s">
        <v>2385</v>
      </c>
      <c r="T728" s="51" t="s">
        <v>57</v>
      </c>
      <c r="U728" s="51" t="s">
        <v>56</v>
      </c>
      <c r="V728" s="51" t="s">
        <v>2548</v>
      </c>
      <c r="W728" s="51" t="s">
        <v>56</v>
      </c>
      <c r="X728" s="51" t="s">
        <v>2549</v>
      </c>
      <c r="Y728" s="51" t="s">
        <v>62</v>
      </c>
      <c r="Z728" s="51" t="s">
        <v>2157</v>
      </c>
      <c r="AA728" s="51" t="s">
        <v>57</v>
      </c>
      <c r="AB728" s="51" t="s">
        <v>2385</v>
      </c>
      <c r="AC728" s="51" t="s">
        <v>57</v>
      </c>
      <c r="AD728" s="51" t="s">
        <v>2385</v>
      </c>
      <c r="AE728" s="51" t="s">
        <v>57</v>
      </c>
      <c r="AF728" s="51"/>
      <c r="AG728" s="51" t="s">
        <v>57</v>
      </c>
      <c r="AH728" s="51" t="s">
        <v>57</v>
      </c>
      <c r="AI728" s="51" t="s">
        <v>2385</v>
      </c>
      <c r="AJ728" s="51" t="s">
        <v>2385</v>
      </c>
      <c r="AK728" s="51" t="s">
        <v>2385</v>
      </c>
      <c r="AL728" s="51" t="s">
        <v>57</v>
      </c>
      <c r="AM728" s="151" t="str">
        <f t="shared" ref="AM728:AN739" si="11">IF(OR($AK728="No",$AK728="NA"),"NA","à Remplir")</f>
        <v>NA</v>
      </c>
      <c r="AN728" s="151" t="str">
        <f t="shared" si="11"/>
        <v>NA</v>
      </c>
      <c r="AO728" s="152">
        <v>44823</v>
      </c>
      <c r="AP728" s="152">
        <v>45171</v>
      </c>
      <c r="AQ728" s="51">
        <v>348</v>
      </c>
      <c r="AR728" s="51" t="s">
        <v>57</v>
      </c>
      <c r="AS728" s="51" t="s">
        <v>57</v>
      </c>
      <c r="AT728" s="51" t="s">
        <v>57</v>
      </c>
      <c r="AU728" s="51"/>
    </row>
    <row r="729" spans="1:47">
      <c r="A729" s="131">
        <v>728</v>
      </c>
      <c r="B729" s="51" t="s">
        <v>2596</v>
      </c>
      <c r="C729" s="51" t="s">
        <v>1382</v>
      </c>
      <c r="D729" s="51">
        <v>2023</v>
      </c>
      <c r="E729" s="51" t="s">
        <v>1165</v>
      </c>
      <c r="F729" s="51" t="s">
        <v>2159</v>
      </c>
      <c r="G729" s="4" t="s">
        <v>2160</v>
      </c>
      <c r="H729" s="51" t="s">
        <v>2161</v>
      </c>
      <c r="I729" s="51" t="s">
        <v>935</v>
      </c>
      <c r="J729" s="51">
        <v>3</v>
      </c>
      <c r="K729" s="51" t="s">
        <v>62</v>
      </c>
      <c r="L729" s="51" t="s">
        <v>62</v>
      </c>
      <c r="M729" s="51" t="s">
        <v>62</v>
      </c>
      <c r="N729" s="51" t="s">
        <v>62</v>
      </c>
      <c r="O729" s="51" t="s">
        <v>57</v>
      </c>
      <c r="P729" s="51" t="s">
        <v>57</v>
      </c>
      <c r="Q729" s="51" t="s">
        <v>57</v>
      </c>
      <c r="R729" s="51" t="s">
        <v>57</v>
      </c>
      <c r="S729" s="51" t="s">
        <v>56</v>
      </c>
      <c r="T729" s="51" t="s">
        <v>2550</v>
      </c>
      <c r="U729" s="51" t="s">
        <v>56</v>
      </c>
      <c r="V729" s="51" t="s">
        <v>2551</v>
      </c>
      <c r="W729" s="51" t="s">
        <v>56</v>
      </c>
      <c r="X729" s="51" t="s">
        <v>2164</v>
      </c>
      <c r="Y729" s="51" t="s">
        <v>62</v>
      </c>
      <c r="Z729" s="51" t="s">
        <v>2165</v>
      </c>
      <c r="AA729" s="51" t="s">
        <v>56</v>
      </c>
      <c r="AB729" s="51" t="s">
        <v>56</v>
      </c>
      <c r="AC729" s="51" t="s">
        <v>56</v>
      </c>
      <c r="AD729" s="51" t="s">
        <v>2373</v>
      </c>
      <c r="AE729" s="51" t="s">
        <v>2166</v>
      </c>
      <c r="AF729" s="51"/>
      <c r="AG729" s="51" t="s">
        <v>56</v>
      </c>
      <c r="AH729" s="51">
        <v>166</v>
      </c>
      <c r="AI729" s="51" t="s">
        <v>62</v>
      </c>
      <c r="AJ729" s="51" t="s">
        <v>2385</v>
      </c>
      <c r="AK729" s="51" t="s">
        <v>62</v>
      </c>
      <c r="AL729" s="51" t="s">
        <v>57</v>
      </c>
      <c r="AM729" s="153" t="str">
        <f t="shared" si="11"/>
        <v>NA</v>
      </c>
      <c r="AN729" s="153" t="str">
        <f t="shared" si="11"/>
        <v>NA</v>
      </c>
      <c r="AO729" s="154">
        <v>44818</v>
      </c>
      <c r="AP729" s="154">
        <v>45124</v>
      </c>
      <c r="AQ729" s="51">
        <v>306</v>
      </c>
      <c r="AR729" s="51" t="s">
        <v>57</v>
      </c>
      <c r="AS729" s="51">
        <v>68</v>
      </c>
      <c r="AT729" s="51">
        <v>98</v>
      </c>
      <c r="AU729" s="131" t="str">
        <f>IF(AB729="Yes", "No", "")</f>
        <v>No</v>
      </c>
    </row>
    <row r="730" spans="1:47">
      <c r="A730" s="131">
        <v>729</v>
      </c>
      <c r="B730" s="51" t="s">
        <v>2596</v>
      </c>
      <c r="C730" s="51" t="s">
        <v>1382</v>
      </c>
      <c r="D730" s="51">
        <v>2023</v>
      </c>
      <c r="E730" s="51" t="s">
        <v>1165</v>
      </c>
      <c r="F730" s="51" t="s">
        <v>2168</v>
      </c>
      <c r="G730" s="51" t="s">
        <v>2169</v>
      </c>
      <c r="H730" s="51" t="s">
        <v>2170</v>
      </c>
      <c r="I730" s="51" t="s">
        <v>935</v>
      </c>
      <c r="J730" s="51">
        <v>4</v>
      </c>
      <c r="K730" s="51" t="s">
        <v>62</v>
      </c>
      <c r="L730" s="51" t="s">
        <v>62</v>
      </c>
      <c r="M730" s="51" t="s">
        <v>62</v>
      </c>
      <c r="N730" s="51" t="s">
        <v>56</v>
      </c>
      <c r="O730" s="51">
        <v>1</v>
      </c>
      <c r="P730" s="51" t="s">
        <v>438</v>
      </c>
      <c r="Q730" s="51" t="s">
        <v>2171</v>
      </c>
      <c r="R730" s="51" t="s">
        <v>2172</v>
      </c>
      <c r="S730" s="51" t="s">
        <v>56</v>
      </c>
      <c r="T730" s="51" t="s">
        <v>2173</v>
      </c>
      <c r="U730" s="51" t="s">
        <v>56</v>
      </c>
      <c r="V730" s="51" t="s">
        <v>2556</v>
      </c>
      <c r="W730" s="51" t="s">
        <v>56</v>
      </c>
      <c r="X730" s="51" t="s">
        <v>2175</v>
      </c>
      <c r="Y730" s="51" t="s">
        <v>62</v>
      </c>
      <c r="Z730" s="51" t="s">
        <v>2176</v>
      </c>
      <c r="AA730" s="51" t="s">
        <v>56</v>
      </c>
      <c r="AB730" s="51" t="s">
        <v>56</v>
      </c>
      <c r="AC730" s="51" t="s">
        <v>56</v>
      </c>
      <c r="AD730" s="51" t="s">
        <v>2373</v>
      </c>
      <c r="AE730" s="51" t="s">
        <v>2177</v>
      </c>
      <c r="AF730" s="51"/>
      <c r="AG730" s="51" t="s">
        <v>56</v>
      </c>
      <c r="AH730" s="51">
        <v>43</v>
      </c>
      <c r="AI730" s="51" t="s">
        <v>56</v>
      </c>
      <c r="AJ730" s="51" t="s">
        <v>4436</v>
      </c>
      <c r="AK730" s="51" t="s">
        <v>62</v>
      </c>
      <c r="AL730" s="51" t="s">
        <v>57</v>
      </c>
      <c r="AM730" s="151" t="str">
        <f t="shared" si="11"/>
        <v>NA</v>
      </c>
      <c r="AN730" s="151" t="str">
        <f t="shared" si="11"/>
        <v>NA</v>
      </c>
      <c r="AO730" s="152">
        <v>44921</v>
      </c>
      <c r="AP730" s="152">
        <v>45171</v>
      </c>
      <c r="AQ730" s="51">
        <v>250</v>
      </c>
      <c r="AR730" s="51" t="s">
        <v>57</v>
      </c>
      <c r="AS730" s="51">
        <v>34</v>
      </c>
      <c r="AT730" s="51">
        <v>9</v>
      </c>
      <c r="AU730" s="131" t="str">
        <f>IF(AB730="Yes", "No", "")</f>
        <v>No</v>
      </c>
    </row>
    <row r="731" spans="1:47">
      <c r="A731" s="131">
        <v>730</v>
      </c>
      <c r="B731" s="51" t="s">
        <v>2596</v>
      </c>
      <c r="C731" s="51" t="s">
        <v>1382</v>
      </c>
      <c r="D731" s="51">
        <v>2023</v>
      </c>
      <c r="E731" s="51" t="s">
        <v>1165</v>
      </c>
      <c r="F731" s="51" t="s">
        <v>2180</v>
      </c>
      <c r="G731" s="51" t="s">
        <v>2181</v>
      </c>
      <c r="H731" s="51" t="s">
        <v>2182</v>
      </c>
      <c r="I731" s="51" t="s">
        <v>935</v>
      </c>
      <c r="J731" s="51">
        <v>14</v>
      </c>
      <c r="K731" s="51" t="s">
        <v>62</v>
      </c>
      <c r="L731" s="51" t="s">
        <v>62</v>
      </c>
      <c r="M731" s="51" t="s">
        <v>62</v>
      </c>
      <c r="N731" s="51" t="s">
        <v>62</v>
      </c>
      <c r="O731" s="51" t="s">
        <v>57</v>
      </c>
      <c r="P731" s="51" t="s">
        <v>57</v>
      </c>
      <c r="Q731" s="51" t="s">
        <v>57</v>
      </c>
      <c r="R731" s="51" t="s">
        <v>57</v>
      </c>
      <c r="S731" s="51" t="s">
        <v>56</v>
      </c>
      <c r="T731" s="51" t="s">
        <v>2183</v>
      </c>
      <c r="U731" s="51" t="s">
        <v>56</v>
      </c>
      <c r="V731" s="51" t="s">
        <v>2557</v>
      </c>
      <c r="W731" s="51" t="s">
        <v>56</v>
      </c>
      <c r="X731" s="51" t="s">
        <v>2609</v>
      </c>
      <c r="Y731" s="51" t="s">
        <v>62</v>
      </c>
      <c r="Z731" s="51" t="s">
        <v>2186</v>
      </c>
      <c r="AA731" s="51" t="s">
        <v>62</v>
      </c>
      <c r="AB731" s="51" t="s">
        <v>56</v>
      </c>
      <c r="AC731" s="51" t="s">
        <v>56</v>
      </c>
      <c r="AD731" s="51" t="s">
        <v>2373</v>
      </c>
      <c r="AE731" s="51" t="s">
        <v>2187</v>
      </c>
      <c r="AF731" s="51"/>
      <c r="AG731" s="51" t="s">
        <v>56</v>
      </c>
      <c r="AH731" s="51">
        <v>29</v>
      </c>
      <c r="AI731" s="51" t="s">
        <v>56</v>
      </c>
      <c r="AJ731" s="51" t="s">
        <v>174</v>
      </c>
      <c r="AK731" s="51" t="s">
        <v>62</v>
      </c>
      <c r="AL731" s="51" t="s">
        <v>57</v>
      </c>
      <c r="AM731" s="153" t="str">
        <f t="shared" si="11"/>
        <v>NA</v>
      </c>
      <c r="AN731" s="153" t="str">
        <f t="shared" si="11"/>
        <v>NA</v>
      </c>
      <c r="AO731" s="154">
        <v>44806</v>
      </c>
      <c r="AP731" s="154">
        <v>45160</v>
      </c>
      <c r="AQ731" s="51">
        <v>354</v>
      </c>
      <c r="AR731" s="51" t="s">
        <v>57</v>
      </c>
      <c r="AS731" s="51">
        <v>23</v>
      </c>
      <c r="AT731" s="51">
        <v>6</v>
      </c>
      <c r="AU731" s="131" t="str">
        <f>IF(AB731="Yes", "No", "")</f>
        <v>No</v>
      </c>
    </row>
    <row r="732" spans="1:47">
      <c r="A732" s="131">
        <v>731</v>
      </c>
      <c r="B732" s="51" t="s">
        <v>2596</v>
      </c>
      <c r="C732" s="51" t="s">
        <v>1382</v>
      </c>
      <c r="D732" s="51">
        <v>2023</v>
      </c>
      <c r="E732" s="51" t="s">
        <v>1165</v>
      </c>
      <c r="F732" s="51" t="s">
        <v>2189</v>
      </c>
      <c r="G732" s="51" t="s">
        <v>2190</v>
      </c>
      <c r="H732" s="51" t="s">
        <v>2191</v>
      </c>
      <c r="I732" s="51" t="s">
        <v>935</v>
      </c>
      <c r="J732" s="51">
        <v>15</v>
      </c>
      <c r="K732" s="51" t="s">
        <v>62</v>
      </c>
      <c r="L732" s="51" t="s">
        <v>62</v>
      </c>
      <c r="M732" s="51" t="s">
        <v>62</v>
      </c>
      <c r="N732" s="51" t="s">
        <v>62</v>
      </c>
      <c r="O732" s="51" t="s">
        <v>57</v>
      </c>
      <c r="P732" s="51" t="s">
        <v>57</v>
      </c>
      <c r="Q732" s="51" t="s">
        <v>57</v>
      </c>
      <c r="R732" s="51" t="s">
        <v>57</v>
      </c>
      <c r="S732" s="51" t="s">
        <v>56</v>
      </c>
      <c r="T732" s="51" t="s">
        <v>2192</v>
      </c>
      <c r="U732" s="51" t="s">
        <v>62</v>
      </c>
      <c r="V732" s="51" t="s">
        <v>57</v>
      </c>
      <c r="W732" s="51" t="s">
        <v>56</v>
      </c>
      <c r="X732" s="51" t="s">
        <v>2193</v>
      </c>
      <c r="Y732" s="51" t="s">
        <v>62</v>
      </c>
      <c r="Z732" s="51" t="s">
        <v>2194</v>
      </c>
      <c r="AA732" s="51" t="s">
        <v>62</v>
      </c>
      <c r="AB732" s="51" t="s">
        <v>56</v>
      </c>
      <c r="AC732" s="51" t="s">
        <v>56</v>
      </c>
      <c r="AD732" s="51" t="s">
        <v>984</v>
      </c>
      <c r="AE732" s="51" t="s">
        <v>57</v>
      </c>
      <c r="AF732" s="51"/>
      <c r="AG732" s="51" t="s">
        <v>56</v>
      </c>
      <c r="AH732" s="51">
        <v>206</v>
      </c>
      <c r="AI732" s="51" t="s">
        <v>62</v>
      </c>
      <c r="AJ732" s="51" t="s">
        <v>2385</v>
      </c>
      <c r="AK732" s="51" t="s">
        <v>62</v>
      </c>
      <c r="AL732" s="51" t="s">
        <v>57</v>
      </c>
      <c r="AM732" s="151" t="str">
        <f t="shared" si="11"/>
        <v>NA</v>
      </c>
      <c r="AN732" s="151" t="str">
        <f t="shared" si="11"/>
        <v>NA</v>
      </c>
      <c r="AO732" s="152">
        <v>44869</v>
      </c>
      <c r="AP732" s="152">
        <v>45148</v>
      </c>
      <c r="AQ732" s="51">
        <v>279</v>
      </c>
      <c r="AR732" s="51" t="s">
        <v>57</v>
      </c>
      <c r="AS732" s="51">
        <v>49</v>
      </c>
      <c r="AT732" s="51">
        <v>157</v>
      </c>
      <c r="AU732" s="131" t="str">
        <f>IF(AB732="Yes", "No", "")</f>
        <v>No</v>
      </c>
    </row>
    <row r="733" spans="1:47">
      <c r="A733" s="131">
        <v>732</v>
      </c>
      <c r="B733" s="51" t="s">
        <v>2596</v>
      </c>
      <c r="C733" s="51" t="s">
        <v>1382</v>
      </c>
      <c r="D733" s="51">
        <v>2023</v>
      </c>
      <c r="E733" s="51" t="s">
        <v>1165</v>
      </c>
      <c r="F733" s="51" t="s">
        <v>2197</v>
      </c>
      <c r="G733" s="51" t="s">
        <v>2198</v>
      </c>
      <c r="H733" s="51" t="s">
        <v>2199</v>
      </c>
      <c r="I733" s="51" t="s">
        <v>935</v>
      </c>
      <c r="J733" s="51">
        <v>15</v>
      </c>
      <c r="K733" s="51" t="s">
        <v>62</v>
      </c>
      <c r="L733" s="51" t="s">
        <v>62</v>
      </c>
      <c r="M733" s="51" t="s">
        <v>62</v>
      </c>
      <c r="N733" s="51" t="s">
        <v>56</v>
      </c>
      <c r="O733" s="51">
        <v>2</v>
      </c>
      <c r="P733" s="51" t="s">
        <v>170</v>
      </c>
      <c r="Q733" s="51" t="s">
        <v>2559</v>
      </c>
      <c r="R733" s="51" t="s">
        <v>2610</v>
      </c>
      <c r="S733" s="51" t="s">
        <v>56</v>
      </c>
      <c r="T733" s="51" t="s">
        <v>2200</v>
      </c>
      <c r="U733" s="51" t="s">
        <v>62</v>
      </c>
      <c r="V733" s="51" t="s">
        <v>57</v>
      </c>
      <c r="W733" s="51" t="s">
        <v>56</v>
      </c>
      <c r="X733" s="51" t="s">
        <v>2201</v>
      </c>
      <c r="Y733" s="51" t="s">
        <v>62</v>
      </c>
      <c r="Z733" s="51" t="s">
        <v>2202</v>
      </c>
      <c r="AA733" s="51" t="s">
        <v>56</v>
      </c>
      <c r="AB733" s="51" t="s">
        <v>56</v>
      </c>
      <c r="AC733" s="51" t="s">
        <v>56</v>
      </c>
      <c r="AD733" s="51" t="s">
        <v>984</v>
      </c>
      <c r="AE733" s="51" t="s">
        <v>57</v>
      </c>
      <c r="AF733" s="51"/>
      <c r="AG733" s="51" t="s">
        <v>56</v>
      </c>
      <c r="AH733" s="51">
        <v>58</v>
      </c>
      <c r="AI733" s="51" t="s">
        <v>56</v>
      </c>
      <c r="AJ733" s="51" t="s">
        <v>174</v>
      </c>
      <c r="AK733" s="51" t="s">
        <v>62</v>
      </c>
      <c r="AL733" s="51" t="s">
        <v>57</v>
      </c>
      <c r="AM733" s="153" t="str">
        <f t="shared" si="11"/>
        <v>NA</v>
      </c>
      <c r="AN733" s="153" t="str">
        <f t="shared" si="11"/>
        <v>NA</v>
      </c>
      <c r="AO733" s="154">
        <v>44829</v>
      </c>
      <c r="AP733" s="154">
        <v>45179</v>
      </c>
      <c r="AQ733" s="51">
        <v>350</v>
      </c>
      <c r="AR733" s="51" t="s">
        <v>57</v>
      </c>
      <c r="AS733" s="51">
        <v>24</v>
      </c>
      <c r="AT733" s="51">
        <v>34</v>
      </c>
      <c r="AU733" s="131" t="str">
        <f>IF(AB733="Yes", "No", "")</f>
        <v>No</v>
      </c>
    </row>
    <row r="734" spans="1:47">
      <c r="A734" s="131">
        <v>733</v>
      </c>
      <c r="B734" s="51" t="s">
        <v>2596</v>
      </c>
      <c r="C734" s="51" t="s">
        <v>1382</v>
      </c>
      <c r="D734" s="51">
        <v>2023</v>
      </c>
      <c r="E734" s="51" t="s">
        <v>1165</v>
      </c>
      <c r="F734" s="51" t="s">
        <v>2205</v>
      </c>
      <c r="G734" s="51" t="s">
        <v>2206</v>
      </c>
      <c r="H734" s="51" t="s">
        <v>2207</v>
      </c>
      <c r="I734" s="51" t="s">
        <v>935</v>
      </c>
      <c r="J734" s="51">
        <v>18</v>
      </c>
      <c r="K734" s="51" t="s">
        <v>62</v>
      </c>
      <c r="L734" s="51" t="s">
        <v>62</v>
      </c>
      <c r="M734" s="51" t="s">
        <v>62</v>
      </c>
      <c r="N734" s="51" t="s">
        <v>62</v>
      </c>
      <c r="O734" s="51" t="s">
        <v>57</v>
      </c>
      <c r="P734" s="51" t="s">
        <v>57</v>
      </c>
      <c r="Q734" s="51" t="s">
        <v>57</v>
      </c>
      <c r="R734" s="51" t="s">
        <v>57</v>
      </c>
      <c r="S734" s="51" t="s">
        <v>56</v>
      </c>
      <c r="T734" s="51" t="s">
        <v>2208</v>
      </c>
      <c r="U734" s="51" t="s">
        <v>62</v>
      </c>
      <c r="V734" s="51" t="s">
        <v>57</v>
      </c>
      <c r="W734" s="51" t="s">
        <v>56</v>
      </c>
      <c r="X734" s="51" t="s">
        <v>2209</v>
      </c>
      <c r="Y734" s="51" t="s">
        <v>62</v>
      </c>
      <c r="Z734" s="51" t="s">
        <v>2210</v>
      </c>
      <c r="AA734" s="51" t="s">
        <v>62</v>
      </c>
      <c r="AB734" s="51" t="s">
        <v>62</v>
      </c>
      <c r="AC734" s="51" t="s">
        <v>57</v>
      </c>
      <c r="AD734" s="51" t="s">
        <v>2385</v>
      </c>
      <c r="AE734" s="51" t="s">
        <v>57</v>
      </c>
      <c r="AF734" s="51"/>
      <c r="AG734" s="51" t="s">
        <v>1223</v>
      </c>
      <c r="AH734" s="51">
        <v>679</v>
      </c>
      <c r="AI734" s="51" t="s">
        <v>56</v>
      </c>
      <c r="AJ734" s="51" t="s">
        <v>4436</v>
      </c>
      <c r="AK734" s="51" t="s">
        <v>62</v>
      </c>
      <c r="AL734" s="51" t="s">
        <v>57</v>
      </c>
      <c r="AM734" s="151" t="str">
        <f t="shared" si="11"/>
        <v>NA</v>
      </c>
      <c r="AN734" s="151" t="str">
        <f t="shared" si="11"/>
        <v>NA</v>
      </c>
      <c r="AO734" s="152">
        <v>44845</v>
      </c>
      <c r="AP734" s="152">
        <v>45195</v>
      </c>
      <c r="AQ734" s="51">
        <v>350</v>
      </c>
      <c r="AR734" s="51" t="s">
        <v>57</v>
      </c>
      <c r="AS734" s="51">
        <v>401</v>
      </c>
      <c r="AT734" s="51">
        <v>278</v>
      </c>
      <c r="AU734" s="131" t="s">
        <v>62</v>
      </c>
    </row>
    <row r="735" spans="1:47">
      <c r="A735" s="131">
        <v>734</v>
      </c>
      <c r="B735" s="51" t="s">
        <v>2596</v>
      </c>
      <c r="C735" s="51" t="s">
        <v>1382</v>
      </c>
      <c r="D735" s="51">
        <v>2023</v>
      </c>
      <c r="E735" s="51" t="s">
        <v>1165</v>
      </c>
      <c r="F735" s="51" t="s">
        <v>2213</v>
      </c>
      <c r="G735" s="51" t="s">
        <v>2214</v>
      </c>
      <c r="H735" s="51" t="s">
        <v>2215</v>
      </c>
      <c r="I735" s="51" t="s">
        <v>935</v>
      </c>
      <c r="J735" s="51">
        <v>22</v>
      </c>
      <c r="K735" s="51" t="s">
        <v>62</v>
      </c>
      <c r="L735" s="51" t="s">
        <v>62</v>
      </c>
      <c r="M735" s="51" t="s">
        <v>62</v>
      </c>
      <c r="N735" s="51" t="s">
        <v>62</v>
      </c>
      <c r="O735" s="51" t="s">
        <v>57</v>
      </c>
      <c r="P735" s="51" t="s">
        <v>57</v>
      </c>
      <c r="Q735" s="51" t="s">
        <v>57</v>
      </c>
      <c r="R735" s="51" t="s">
        <v>57</v>
      </c>
      <c r="S735" s="51" t="s">
        <v>62</v>
      </c>
      <c r="T735" s="51" t="s">
        <v>57</v>
      </c>
      <c r="U735" s="51" t="s">
        <v>62</v>
      </c>
      <c r="V735" s="51" t="s">
        <v>57</v>
      </c>
      <c r="W735" s="51" t="s">
        <v>56</v>
      </c>
      <c r="X735" s="51" t="s">
        <v>1819</v>
      </c>
      <c r="Y735" s="51" t="s">
        <v>62</v>
      </c>
      <c r="Z735" s="51" t="s">
        <v>2216</v>
      </c>
      <c r="AA735" s="51" t="s">
        <v>62</v>
      </c>
      <c r="AB735" s="51" t="s">
        <v>62</v>
      </c>
      <c r="AC735" s="51" t="s">
        <v>57</v>
      </c>
      <c r="AD735" s="51" t="s">
        <v>2385</v>
      </c>
      <c r="AE735" s="51" t="s">
        <v>57</v>
      </c>
      <c r="AF735" s="51"/>
      <c r="AG735" s="51" t="s">
        <v>210</v>
      </c>
      <c r="AH735" s="51" t="s">
        <v>57</v>
      </c>
      <c r="AI735" s="51" t="s">
        <v>62</v>
      </c>
      <c r="AJ735" s="51" t="s">
        <v>2385</v>
      </c>
      <c r="AK735" s="51" t="s">
        <v>62</v>
      </c>
      <c r="AL735" s="51" t="s">
        <v>57</v>
      </c>
      <c r="AM735" s="153" t="str">
        <f t="shared" si="11"/>
        <v>NA</v>
      </c>
      <c r="AN735" s="153" t="str">
        <f t="shared" si="11"/>
        <v>NA</v>
      </c>
      <c r="AO735" s="154">
        <v>44936</v>
      </c>
      <c r="AP735" s="154">
        <v>45175</v>
      </c>
      <c r="AQ735" s="51">
        <v>239</v>
      </c>
      <c r="AR735" s="51" t="s">
        <v>57</v>
      </c>
      <c r="AS735" s="51" t="s">
        <v>57</v>
      </c>
      <c r="AT735" s="51" t="s">
        <v>57</v>
      </c>
      <c r="AU735" s="131" t="s">
        <v>62</v>
      </c>
    </row>
    <row r="736" spans="1:47">
      <c r="A736" s="131">
        <v>735</v>
      </c>
      <c r="B736" s="51" t="s">
        <v>2596</v>
      </c>
      <c r="C736" s="51" t="s">
        <v>1382</v>
      </c>
      <c r="D736" s="51">
        <v>2023</v>
      </c>
      <c r="E736" s="51" t="s">
        <v>1165</v>
      </c>
      <c r="F736" s="51" t="s">
        <v>1553</v>
      </c>
      <c r="G736" s="51" t="s">
        <v>2218</v>
      </c>
      <c r="H736" s="51" t="s">
        <v>2219</v>
      </c>
      <c r="I736" s="51" t="s">
        <v>975</v>
      </c>
      <c r="J736" s="51">
        <v>23</v>
      </c>
      <c r="K736" s="51" t="s">
        <v>2385</v>
      </c>
      <c r="L736" s="51" t="s">
        <v>2385</v>
      </c>
      <c r="M736" s="51" t="s">
        <v>2385</v>
      </c>
      <c r="N736" s="51" t="s">
        <v>2385</v>
      </c>
      <c r="O736" s="51" t="s">
        <v>57</v>
      </c>
      <c r="P736" s="51" t="s">
        <v>57</v>
      </c>
      <c r="Q736" s="51" t="s">
        <v>57</v>
      </c>
      <c r="R736" s="51" t="s">
        <v>57</v>
      </c>
      <c r="S736" s="51" t="s">
        <v>2385</v>
      </c>
      <c r="T736" s="51" t="s">
        <v>57</v>
      </c>
      <c r="U736" s="51" t="s">
        <v>2385</v>
      </c>
      <c r="V736" s="51" t="s">
        <v>57</v>
      </c>
      <c r="W736" s="51" t="s">
        <v>2385</v>
      </c>
      <c r="X736" s="51" t="s">
        <v>57</v>
      </c>
      <c r="Y736" s="51" t="s">
        <v>2385</v>
      </c>
      <c r="Z736" s="51" t="s">
        <v>1556</v>
      </c>
      <c r="AA736" s="51" t="s">
        <v>57</v>
      </c>
      <c r="AB736" s="51" t="s">
        <v>2385</v>
      </c>
      <c r="AC736" s="51" t="s">
        <v>57</v>
      </c>
      <c r="AD736" s="51" t="s">
        <v>2385</v>
      </c>
      <c r="AE736" s="51" t="s">
        <v>57</v>
      </c>
      <c r="AF736" s="51"/>
      <c r="AG736" s="51" t="s">
        <v>57</v>
      </c>
      <c r="AH736" s="51" t="s">
        <v>57</v>
      </c>
      <c r="AI736" s="51" t="s">
        <v>2385</v>
      </c>
      <c r="AJ736" s="51" t="s">
        <v>2385</v>
      </c>
      <c r="AK736" s="51" t="s">
        <v>2385</v>
      </c>
      <c r="AL736" s="51" t="s">
        <v>57</v>
      </c>
      <c r="AM736" s="151" t="str">
        <f t="shared" si="11"/>
        <v>NA</v>
      </c>
      <c r="AN736" s="151" t="str">
        <f t="shared" si="11"/>
        <v>NA</v>
      </c>
      <c r="AO736" s="152">
        <v>44937</v>
      </c>
      <c r="AP736" s="152">
        <v>45163</v>
      </c>
      <c r="AQ736" s="51">
        <v>226</v>
      </c>
      <c r="AR736" s="51" t="s">
        <v>57</v>
      </c>
      <c r="AS736" s="51" t="s">
        <v>57</v>
      </c>
      <c r="AT736" s="51" t="s">
        <v>57</v>
      </c>
      <c r="AU736" s="51"/>
    </row>
    <row r="737" spans="1:50">
      <c r="A737" s="131">
        <v>736</v>
      </c>
      <c r="B737" s="51" t="s">
        <v>2596</v>
      </c>
      <c r="C737" s="51" t="s">
        <v>1382</v>
      </c>
      <c r="D737" s="51">
        <v>2023</v>
      </c>
      <c r="E737" s="51" t="s">
        <v>1165</v>
      </c>
      <c r="F737" s="51" t="s">
        <v>2222</v>
      </c>
      <c r="G737" s="51" t="s">
        <v>2223</v>
      </c>
      <c r="H737" s="51" t="s">
        <v>2224</v>
      </c>
      <c r="I737" s="51" t="s">
        <v>935</v>
      </c>
      <c r="J737" s="51">
        <v>13</v>
      </c>
      <c r="K737" s="51" t="s">
        <v>62</v>
      </c>
      <c r="L737" s="51" t="s">
        <v>62</v>
      </c>
      <c r="M737" s="51" t="s">
        <v>62</v>
      </c>
      <c r="N737" s="51" t="s">
        <v>62</v>
      </c>
      <c r="O737" s="51" t="s">
        <v>57</v>
      </c>
      <c r="P737" s="51" t="s">
        <v>57</v>
      </c>
      <c r="Q737" s="51" t="s">
        <v>57</v>
      </c>
      <c r="R737" s="51" t="s">
        <v>57</v>
      </c>
      <c r="S737" s="51" t="s">
        <v>56</v>
      </c>
      <c r="T737" s="51" t="s">
        <v>2225</v>
      </c>
      <c r="U737" s="51" t="s">
        <v>62</v>
      </c>
      <c r="V737" s="51" t="s">
        <v>57</v>
      </c>
      <c r="W737" s="51" t="s">
        <v>56</v>
      </c>
      <c r="X737" s="51" t="s">
        <v>2226</v>
      </c>
      <c r="Y737" s="51" t="s">
        <v>62</v>
      </c>
      <c r="Z737" s="51" t="s">
        <v>2227</v>
      </c>
      <c r="AA737" s="51" t="s">
        <v>56</v>
      </c>
      <c r="AB737" s="51" t="s">
        <v>56</v>
      </c>
      <c r="AC737" s="51" t="s">
        <v>56</v>
      </c>
      <c r="AD737" s="51" t="s">
        <v>984</v>
      </c>
      <c r="AE737" s="51" t="s">
        <v>57</v>
      </c>
      <c r="AF737" s="51"/>
      <c r="AG737" s="51" t="s">
        <v>56</v>
      </c>
      <c r="AH737" s="51">
        <v>122</v>
      </c>
      <c r="AI737" s="51" t="s">
        <v>56</v>
      </c>
      <c r="AJ737" s="51" t="s">
        <v>4436</v>
      </c>
      <c r="AK737" s="51" t="s">
        <v>62</v>
      </c>
      <c r="AL737" s="51" t="s">
        <v>57</v>
      </c>
      <c r="AM737" s="153" t="str">
        <f t="shared" si="11"/>
        <v>NA</v>
      </c>
      <c r="AN737" s="153" t="str">
        <f t="shared" si="11"/>
        <v>NA</v>
      </c>
      <c r="AO737" s="154">
        <v>44891</v>
      </c>
      <c r="AP737" s="154">
        <v>45153</v>
      </c>
      <c r="AQ737" s="51">
        <v>262</v>
      </c>
      <c r="AR737" s="51" t="s">
        <v>57</v>
      </c>
      <c r="AS737" s="51">
        <v>46</v>
      </c>
      <c r="AT737" s="51">
        <v>76</v>
      </c>
      <c r="AU737" s="131" t="str">
        <f>IF(AB737="Yes", "No", "")</f>
        <v>No</v>
      </c>
      <c r="AV737" s="159"/>
      <c r="AW737" s="159"/>
      <c r="AX737" s="159"/>
    </row>
    <row r="738" spans="1:50">
      <c r="A738" s="131">
        <v>737</v>
      </c>
      <c r="B738" s="51" t="s">
        <v>2596</v>
      </c>
      <c r="C738" s="51" t="s">
        <v>1382</v>
      </c>
      <c r="D738" s="51">
        <v>2023</v>
      </c>
      <c r="E738" s="51" t="s">
        <v>1165</v>
      </c>
      <c r="F738" s="51" t="s">
        <v>2229</v>
      </c>
      <c r="G738" s="51" t="s">
        <v>2230</v>
      </c>
      <c r="H738" s="51" t="s">
        <v>2231</v>
      </c>
      <c r="I738" s="51" t="s">
        <v>935</v>
      </c>
      <c r="J738" s="51">
        <v>13</v>
      </c>
      <c r="K738" s="51" t="s">
        <v>62</v>
      </c>
      <c r="L738" s="51" t="s">
        <v>62</v>
      </c>
      <c r="M738" s="51" t="s">
        <v>62</v>
      </c>
      <c r="N738" s="51" t="s">
        <v>62</v>
      </c>
      <c r="O738" s="51" t="s">
        <v>57</v>
      </c>
      <c r="P738" s="51" t="s">
        <v>57</v>
      </c>
      <c r="Q738" s="51" t="s">
        <v>57</v>
      </c>
      <c r="R738" s="51" t="s">
        <v>57</v>
      </c>
      <c r="S738" s="51" t="s">
        <v>56</v>
      </c>
      <c r="T738" s="51" t="s">
        <v>2232</v>
      </c>
      <c r="U738" s="51" t="s">
        <v>62</v>
      </c>
      <c r="V738" s="51" t="s">
        <v>57</v>
      </c>
      <c r="W738" s="51" t="s">
        <v>56</v>
      </c>
      <c r="X738" s="51" t="s">
        <v>2233</v>
      </c>
      <c r="Y738" s="51" t="s">
        <v>165</v>
      </c>
      <c r="Z738" s="51" t="s">
        <v>2234</v>
      </c>
      <c r="AA738" s="51" t="s">
        <v>56</v>
      </c>
      <c r="AB738" s="51" t="s">
        <v>56</v>
      </c>
      <c r="AC738" s="51" t="s">
        <v>56</v>
      </c>
      <c r="AD738" s="51" t="s">
        <v>984</v>
      </c>
      <c r="AE738" s="51" t="s">
        <v>57</v>
      </c>
      <c r="AF738" s="51"/>
      <c r="AG738" s="51" t="s">
        <v>56</v>
      </c>
      <c r="AH738" s="51">
        <v>74</v>
      </c>
      <c r="AI738" s="51" t="s">
        <v>62</v>
      </c>
      <c r="AJ738" s="51" t="s">
        <v>2385</v>
      </c>
      <c r="AK738" s="51" t="s">
        <v>62</v>
      </c>
      <c r="AL738" s="51" t="s">
        <v>57</v>
      </c>
      <c r="AM738" s="151" t="str">
        <f t="shared" si="11"/>
        <v>NA</v>
      </c>
      <c r="AN738" s="151" t="str">
        <f t="shared" si="11"/>
        <v>NA</v>
      </c>
      <c r="AO738" s="152">
        <v>44582</v>
      </c>
      <c r="AP738" s="152">
        <v>45216</v>
      </c>
      <c r="AQ738" s="51">
        <v>634</v>
      </c>
      <c r="AR738" s="51" t="s">
        <v>57</v>
      </c>
      <c r="AS738" s="51">
        <v>6</v>
      </c>
      <c r="AT738" s="51">
        <v>68</v>
      </c>
      <c r="AU738" s="131" t="str">
        <f>IF(AB738="Yes", "No", "")</f>
        <v>No</v>
      </c>
      <c r="AV738" s="159"/>
      <c r="AW738" s="159"/>
      <c r="AX738" s="159"/>
    </row>
    <row r="739" spans="1:50">
      <c r="A739" s="131">
        <v>738</v>
      </c>
      <c r="B739" s="51" t="s">
        <v>2596</v>
      </c>
      <c r="C739" s="51" t="s">
        <v>1382</v>
      </c>
      <c r="D739" s="51">
        <v>2023</v>
      </c>
      <c r="E739" s="51" t="s">
        <v>1165</v>
      </c>
      <c r="F739" s="51" t="s">
        <v>1890</v>
      </c>
      <c r="G739" s="4" t="s">
        <v>2237</v>
      </c>
      <c r="H739" s="51" t="s">
        <v>2238</v>
      </c>
      <c r="I739" s="51" t="s">
        <v>935</v>
      </c>
      <c r="J739" s="51">
        <v>13</v>
      </c>
      <c r="K739" s="51" t="s">
        <v>62</v>
      </c>
      <c r="L739" s="51" t="s">
        <v>62</v>
      </c>
      <c r="M739" s="51" t="s">
        <v>62</v>
      </c>
      <c r="N739" s="51" t="s">
        <v>62</v>
      </c>
      <c r="O739" s="51" t="s">
        <v>57</v>
      </c>
      <c r="P739" s="51" t="s">
        <v>57</v>
      </c>
      <c r="Q739" s="51" t="s">
        <v>57</v>
      </c>
      <c r="R739" s="51" t="s">
        <v>57</v>
      </c>
      <c r="S739" s="51" t="s">
        <v>56</v>
      </c>
      <c r="T739" s="51" t="s">
        <v>2239</v>
      </c>
      <c r="U739" s="51" t="s">
        <v>62</v>
      </c>
      <c r="V739" s="51" t="s">
        <v>57</v>
      </c>
      <c r="W739" s="51" t="s">
        <v>56</v>
      </c>
      <c r="X739" s="51" t="s">
        <v>2568</v>
      </c>
      <c r="Y739" s="51" t="s">
        <v>62</v>
      </c>
      <c r="Z739" s="51" t="s">
        <v>1895</v>
      </c>
      <c r="AA739" s="51" t="s">
        <v>62</v>
      </c>
      <c r="AB739" s="51" t="s">
        <v>56</v>
      </c>
      <c r="AC739" s="51" t="s">
        <v>56</v>
      </c>
      <c r="AD739" s="51" t="s">
        <v>984</v>
      </c>
      <c r="AE739" s="51" t="s">
        <v>57</v>
      </c>
      <c r="AF739" s="51"/>
      <c r="AG739" s="51" t="s">
        <v>56</v>
      </c>
      <c r="AH739" s="51">
        <v>4124</v>
      </c>
      <c r="AI739" s="51" t="s">
        <v>62</v>
      </c>
      <c r="AJ739" s="51" t="s">
        <v>2385</v>
      </c>
      <c r="AK739" s="51" t="s">
        <v>62</v>
      </c>
      <c r="AL739" s="51" t="s">
        <v>57</v>
      </c>
      <c r="AM739" s="153" t="str">
        <f t="shared" si="11"/>
        <v>NA</v>
      </c>
      <c r="AN739" s="153" t="str">
        <f t="shared" si="11"/>
        <v>NA</v>
      </c>
      <c r="AO739" s="154">
        <v>44712</v>
      </c>
      <c r="AP739" s="154">
        <v>45150</v>
      </c>
      <c r="AQ739" s="51">
        <v>438</v>
      </c>
      <c r="AR739" s="51" t="s">
        <v>57</v>
      </c>
      <c r="AS739" s="51">
        <v>1770</v>
      </c>
      <c r="AT739" s="51">
        <v>2354</v>
      </c>
      <c r="AU739" s="131" t="str">
        <f>IF(AB739="Yes", "No", "")</f>
        <v>No</v>
      </c>
      <c r="AV739" s="159"/>
      <c r="AW739" s="159"/>
      <c r="AX739" s="159"/>
    </row>
    <row r="740" spans="1:50">
      <c r="A740" s="131">
        <v>739</v>
      </c>
      <c r="B740" s="51" t="s">
        <v>2596</v>
      </c>
      <c r="C740" s="51" t="s">
        <v>1382</v>
      </c>
      <c r="D740" s="51">
        <v>2023</v>
      </c>
      <c r="E740" s="51" t="s">
        <v>512</v>
      </c>
      <c r="F740" s="51" t="s">
        <v>57</v>
      </c>
      <c r="G740" s="51" t="s">
        <v>2242</v>
      </c>
      <c r="H740" s="51" t="s">
        <v>2243</v>
      </c>
      <c r="I740" s="51" t="s">
        <v>2597</v>
      </c>
      <c r="J740" s="51">
        <v>25</v>
      </c>
      <c r="K740" s="51" t="s">
        <v>2385</v>
      </c>
      <c r="L740" s="51" t="s">
        <v>2385</v>
      </c>
      <c r="M740" s="51" t="s">
        <v>2385</v>
      </c>
      <c r="N740" s="51" t="s">
        <v>2385</v>
      </c>
      <c r="O740" s="51" t="s">
        <v>57</v>
      </c>
      <c r="P740" s="51" t="s">
        <v>57</v>
      </c>
      <c r="Q740" s="51" t="s">
        <v>57</v>
      </c>
      <c r="R740" s="51" t="s">
        <v>57</v>
      </c>
      <c r="S740" s="51" t="s">
        <v>2385</v>
      </c>
      <c r="T740" s="51" t="s">
        <v>57</v>
      </c>
      <c r="U740" s="51" t="s">
        <v>2385</v>
      </c>
      <c r="V740" s="51" t="s">
        <v>57</v>
      </c>
      <c r="W740" s="51" t="s">
        <v>2385</v>
      </c>
      <c r="X740" s="51" t="s">
        <v>57</v>
      </c>
      <c r="Y740" s="51" t="s">
        <v>2385</v>
      </c>
      <c r="Z740" s="51" t="s">
        <v>57</v>
      </c>
      <c r="AA740" s="51" t="s">
        <v>57</v>
      </c>
      <c r="AB740" s="51" t="s">
        <v>2385</v>
      </c>
      <c r="AC740" s="51" t="s">
        <v>57</v>
      </c>
      <c r="AD740" s="51" t="s">
        <v>2385</v>
      </c>
      <c r="AE740" s="51" t="s">
        <v>57</v>
      </c>
      <c r="AF740" s="51"/>
      <c r="AG740" s="51" t="s">
        <v>57</v>
      </c>
      <c r="AH740" s="51" t="s">
        <v>57</v>
      </c>
      <c r="AI740" s="51" t="s">
        <v>2385</v>
      </c>
      <c r="AJ740" s="51" t="s">
        <v>2385</v>
      </c>
      <c r="AK740" s="51" t="s">
        <v>2385</v>
      </c>
      <c r="AL740" s="51" t="s">
        <v>57</v>
      </c>
      <c r="AM740" s="151" t="s">
        <v>57</v>
      </c>
      <c r="AN740" s="151" t="s">
        <v>57</v>
      </c>
      <c r="AO740" s="152" t="s">
        <v>2244</v>
      </c>
      <c r="AP740" s="152" t="s">
        <v>2153</v>
      </c>
      <c r="AQ740" s="51">
        <v>56</v>
      </c>
      <c r="AR740" s="51" t="s">
        <v>57</v>
      </c>
      <c r="AS740" s="51" t="s">
        <v>57</v>
      </c>
      <c r="AT740" s="51" t="s">
        <v>57</v>
      </c>
      <c r="AU740" s="51"/>
      <c r="AV740" s="159"/>
      <c r="AW740" s="159"/>
      <c r="AX740" s="159"/>
    </row>
    <row r="741" spans="1:50">
      <c r="A741" s="131">
        <v>740</v>
      </c>
      <c r="B741" s="51" t="s">
        <v>2596</v>
      </c>
      <c r="C741" s="51" t="s">
        <v>1382</v>
      </c>
      <c r="D741" s="51">
        <v>2023</v>
      </c>
      <c r="E741" s="51" t="s">
        <v>251</v>
      </c>
      <c r="F741" s="51" t="s">
        <v>2245</v>
      </c>
      <c r="G741" s="51" t="s">
        <v>2246</v>
      </c>
      <c r="H741" s="51" t="s">
        <v>2247</v>
      </c>
      <c r="I741" s="51" t="s">
        <v>926</v>
      </c>
      <c r="J741" s="51">
        <v>25</v>
      </c>
      <c r="K741" s="51" t="s">
        <v>2385</v>
      </c>
      <c r="L741" s="51" t="s">
        <v>2385</v>
      </c>
      <c r="M741" s="51" t="s">
        <v>2385</v>
      </c>
      <c r="N741" s="51" t="s">
        <v>2385</v>
      </c>
      <c r="O741" s="51" t="s">
        <v>57</v>
      </c>
      <c r="P741" s="51" t="s">
        <v>57</v>
      </c>
      <c r="Q741" s="51" t="s">
        <v>57</v>
      </c>
      <c r="R741" s="51" t="s">
        <v>57</v>
      </c>
      <c r="S741" s="51" t="s">
        <v>2385</v>
      </c>
      <c r="T741" s="51" t="s">
        <v>57</v>
      </c>
      <c r="U741" s="51" t="s">
        <v>2385</v>
      </c>
      <c r="V741" s="51" t="s">
        <v>57</v>
      </c>
      <c r="W741" s="51" t="s">
        <v>2385</v>
      </c>
      <c r="X741" s="51" t="s">
        <v>57</v>
      </c>
      <c r="Y741" s="51" t="s">
        <v>2385</v>
      </c>
      <c r="Z741" s="51" t="s">
        <v>57</v>
      </c>
      <c r="AA741" s="51" t="s">
        <v>57</v>
      </c>
      <c r="AB741" s="51" t="s">
        <v>2385</v>
      </c>
      <c r="AC741" s="51" t="s">
        <v>57</v>
      </c>
      <c r="AD741" s="51" t="s">
        <v>2385</v>
      </c>
      <c r="AE741" s="51" t="s">
        <v>57</v>
      </c>
      <c r="AF741" s="51"/>
      <c r="AG741" s="51" t="s">
        <v>57</v>
      </c>
      <c r="AH741" s="51" t="s">
        <v>57</v>
      </c>
      <c r="AI741" s="51" t="s">
        <v>2385</v>
      </c>
      <c r="AJ741" s="51" t="s">
        <v>2385</v>
      </c>
      <c r="AK741" s="51" t="s">
        <v>2385</v>
      </c>
      <c r="AL741" s="51" t="s">
        <v>57</v>
      </c>
      <c r="AM741" s="153" t="s">
        <v>57</v>
      </c>
      <c r="AN741" s="153" t="s">
        <v>57</v>
      </c>
      <c r="AO741" s="154" t="s">
        <v>57</v>
      </c>
      <c r="AP741" s="154">
        <v>39074</v>
      </c>
      <c r="AQ741" s="51" t="s">
        <v>57</v>
      </c>
      <c r="AR741" s="51" t="s">
        <v>57</v>
      </c>
      <c r="AS741" s="51" t="s">
        <v>57</v>
      </c>
      <c r="AT741" s="51" t="s">
        <v>57</v>
      </c>
      <c r="AU741" s="51"/>
      <c r="AV741" s="159"/>
      <c r="AW741" s="159"/>
      <c r="AX741" s="159"/>
    </row>
    <row r="742" spans="1:50">
      <c r="A742" s="131">
        <v>741</v>
      </c>
      <c r="B742" s="51" t="s">
        <v>2596</v>
      </c>
      <c r="C742" s="51" t="s">
        <v>1382</v>
      </c>
      <c r="D742" s="51">
        <v>2023</v>
      </c>
      <c r="E742" s="51" t="s">
        <v>251</v>
      </c>
      <c r="F742" s="51" t="s">
        <v>2248</v>
      </c>
      <c r="G742" s="51" t="s">
        <v>2249</v>
      </c>
      <c r="H742" s="51" t="s">
        <v>2250</v>
      </c>
      <c r="I742" s="51" t="s">
        <v>4427</v>
      </c>
      <c r="J742" s="51">
        <v>25</v>
      </c>
      <c r="K742" s="51" t="s">
        <v>2385</v>
      </c>
      <c r="L742" s="51" t="s">
        <v>2385</v>
      </c>
      <c r="M742" s="51" t="s">
        <v>2385</v>
      </c>
      <c r="N742" s="51" t="s">
        <v>2385</v>
      </c>
      <c r="O742" s="51" t="s">
        <v>57</v>
      </c>
      <c r="P742" s="51" t="s">
        <v>57</v>
      </c>
      <c r="Q742" s="51" t="s">
        <v>57</v>
      </c>
      <c r="R742" s="51" t="s">
        <v>57</v>
      </c>
      <c r="S742" s="51" t="s">
        <v>2385</v>
      </c>
      <c r="T742" s="51" t="s">
        <v>57</v>
      </c>
      <c r="U742" s="51" t="s">
        <v>2385</v>
      </c>
      <c r="V742" s="51" t="s">
        <v>57</v>
      </c>
      <c r="W742" s="51" t="s">
        <v>2385</v>
      </c>
      <c r="X742" s="51" t="s">
        <v>57</v>
      </c>
      <c r="Y742" s="51" t="s">
        <v>2385</v>
      </c>
      <c r="Z742" s="51" t="s">
        <v>2251</v>
      </c>
      <c r="AA742" s="51" t="s">
        <v>57</v>
      </c>
      <c r="AB742" s="51" t="s">
        <v>2385</v>
      </c>
      <c r="AC742" s="51" t="s">
        <v>57</v>
      </c>
      <c r="AD742" s="51" t="s">
        <v>2385</v>
      </c>
      <c r="AE742" s="51" t="s">
        <v>57</v>
      </c>
      <c r="AF742" s="51"/>
      <c r="AG742" s="51" t="s">
        <v>57</v>
      </c>
      <c r="AH742" s="51" t="s">
        <v>57</v>
      </c>
      <c r="AI742" s="51" t="s">
        <v>2385</v>
      </c>
      <c r="AJ742" s="51" t="s">
        <v>2385</v>
      </c>
      <c r="AK742" s="51" t="s">
        <v>2385</v>
      </c>
      <c r="AL742" s="51" t="s">
        <v>57</v>
      </c>
      <c r="AM742" s="151" t="s">
        <v>57</v>
      </c>
      <c r="AN742" s="151" t="s">
        <v>57</v>
      </c>
      <c r="AO742" s="152" t="s">
        <v>2252</v>
      </c>
      <c r="AP742" s="152" t="s">
        <v>2137</v>
      </c>
      <c r="AQ742" s="51">
        <v>362</v>
      </c>
      <c r="AR742" s="51" t="s">
        <v>57</v>
      </c>
      <c r="AS742" s="51" t="s">
        <v>57</v>
      </c>
      <c r="AT742" s="51" t="s">
        <v>57</v>
      </c>
      <c r="AU742" s="51"/>
      <c r="AV742" s="159"/>
      <c r="AW742" s="159"/>
      <c r="AX742" s="159"/>
    </row>
    <row r="743" spans="1:50">
      <c r="A743" s="131">
        <v>742</v>
      </c>
      <c r="B743" s="51" t="s">
        <v>2596</v>
      </c>
      <c r="C743" s="51" t="s">
        <v>1382</v>
      </c>
      <c r="D743" s="51">
        <v>2023</v>
      </c>
      <c r="E743" s="51" t="s">
        <v>251</v>
      </c>
      <c r="F743" s="51" t="s">
        <v>2253</v>
      </c>
      <c r="G743" s="51" t="s">
        <v>2254</v>
      </c>
      <c r="H743" s="51" t="s">
        <v>2255</v>
      </c>
      <c r="I743" s="51" t="s">
        <v>975</v>
      </c>
      <c r="J743" s="51">
        <v>1</v>
      </c>
      <c r="K743" s="51" t="s">
        <v>2385</v>
      </c>
      <c r="L743" s="51" t="s">
        <v>2385</v>
      </c>
      <c r="M743" s="51" t="s">
        <v>2385</v>
      </c>
      <c r="N743" s="51" t="s">
        <v>2385</v>
      </c>
      <c r="O743" s="51" t="s">
        <v>57</v>
      </c>
      <c r="P743" s="51" t="s">
        <v>57</v>
      </c>
      <c r="Q743" s="51" t="s">
        <v>57</v>
      </c>
      <c r="R743" s="51" t="s">
        <v>57</v>
      </c>
      <c r="S743" s="51" t="s">
        <v>2385</v>
      </c>
      <c r="T743" s="51" t="s">
        <v>57</v>
      </c>
      <c r="U743" s="51" t="s">
        <v>2385</v>
      </c>
      <c r="V743" s="51" t="s">
        <v>57</v>
      </c>
      <c r="W743" s="51" t="s">
        <v>2385</v>
      </c>
      <c r="X743" s="51" t="s">
        <v>57</v>
      </c>
      <c r="Y743" s="51" t="s">
        <v>2385</v>
      </c>
      <c r="Z743" s="51" t="s">
        <v>2256</v>
      </c>
      <c r="AA743" s="51" t="s">
        <v>57</v>
      </c>
      <c r="AB743" s="51" t="s">
        <v>2385</v>
      </c>
      <c r="AC743" s="51" t="s">
        <v>57</v>
      </c>
      <c r="AD743" s="51" t="s">
        <v>2385</v>
      </c>
      <c r="AE743" s="51" t="s">
        <v>57</v>
      </c>
      <c r="AF743" s="51"/>
      <c r="AG743" s="51" t="s">
        <v>57</v>
      </c>
      <c r="AH743" s="51" t="s">
        <v>57</v>
      </c>
      <c r="AI743" s="51" t="s">
        <v>2385</v>
      </c>
      <c r="AJ743" s="51" t="s">
        <v>2385</v>
      </c>
      <c r="AK743" s="51" t="s">
        <v>2385</v>
      </c>
      <c r="AL743" s="51" t="s">
        <v>57</v>
      </c>
      <c r="AM743" s="153" t="s">
        <v>57</v>
      </c>
      <c r="AN743" s="153" t="s">
        <v>57</v>
      </c>
      <c r="AO743" s="154" t="s">
        <v>242</v>
      </c>
      <c r="AP743" s="154" t="s">
        <v>2121</v>
      </c>
      <c r="AQ743" s="51">
        <v>87</v>
      </c>
      <c r="AR743" s="51" t="s">
        <v>57</v>
      </c>
      <c r="AS743" s="51" t="s">
        <v>57</v>
      </c>
      <c r="AT743" s="51" t="s">
        <v>57</v>
      </c>
      <c r="AU743" s="51"/>
      <c r="AV743" s="159"/>
      <c r="AW743" s="159"/>
      <c r="AX743" s="159"/>
    </row>
    <row r="744" spans="1:50">
      <c r="A744" s="131">
        <v>743</v>
      </c>
      <c r="B744" s="51" t="s">
        <v>2596</v>
      </c>
      <c r="C744" s="51" t="s">
        <v>1382</v>
      </c>
      <c r="D744" s="51">
        <v>2023</v>
      </c>
      <c r="E744" s="51" t="s">
        <v>971</v>
      </c>
      <c r="F744" s="51" t="s">
        <v>2257</v>
      </c>
      <c r="G744" s="51" t="s">
        <v>2258</v>
      </c>
      <c r="H744" s="51" t="s">
        <v>2259</v>
      </c>
      <c r="I744" s="51" t="s">
        <v>935</v>
      </c>
      <c r="J744" s="51">
        <v>4</v>
      </c>
      <c r="K744" s="51" t="s">
        <v>62</v>
      </c>
      <c r="L744" s="51" t="s">
        <v>62</v>
      </c>
      <c r="M744" s="51" t="s">
        <v>62</v>
      </c>
      <c r="N744" s="51" t="s">
        <v>62</v>
      </c>
      <c r="O744" s="51" t="s">
        <v>57</v>
      </c>
      <c r="P744" s="51" t="s">
        <v>57</v>
      </c>
      <c r="Q744" s="51" t="s">
        <v>57</v>
      </c>
      <c r="R744" s="51" t="s">
        <v>57</v>
      </c>
      <c r="S744" s="51" t="s">
        <v>56</v>
      </c>
      <c r="T744" s="51" t="s">
        <v>2260</v>
      </c>
      <c r="U744" s="51" t="s">
        <v>62</v>
      </c>
      <c r="V744" s="51" t="s">
        <v>57</v>
      </c>
      <c r="W744" s="51" t="s">
        <v>56</v>
      </c>
      <c r="X744" s="51" t="s">
        <v>1819</v>
      </c>
      <c r="Y744" s="51" t="s">
        <v>62</v>
      </c>
      <c r="Z744" s="51" t="s">
        <v>2261</v>
      </c>
      <c r="AA744" s="51" t="s">
        <v>56</v>
      </c>
      <c r="AB744" s="51" t="s">
        <v>56</v>
      </c>
      <c r="AC744" s="51" t="s">
        <v>56</v>
      </c>
      <c r="AD744" s="51" t="s">
        <v>2373</v>
      </c>
      <c r="AE744" s="51" t="s">
        <v>1933</v>
      </c>
      <c r="AF744" s="51"/>
      <c r="AG744" s="51" t="s">
        <v>56</v>
      </c>
      <c r="AH744" s="51">
        <v>68</v>
      </c>
      <c r="AI744" s="51" t="s">
        <v>62</v>
      </c>
      <c r="AJ744" s="51" t="s">
        <v>2385</v>
      </c>
      <c r="AK744" s="51" t="s">
        <v>62</v>
      </c>
      <c r="AL744" s="51" t="s">
        <v>57</v>
      </c>
      <c r="AM744" s="151" t="str">
        <f t="shared" ref="AM744:AN758" si="12">IF(OR($AK744="No",$AK744="NA"),"NA","à Remplir")</f>
        <v>NA</v>
      </c>
      <c r="AN744" s="151" t="str">
        <f t="shared" si="12"/>
        <v>NA</v>
      </c>
      <c r="AO744" s="152">
        <v>44781</v>
      </c>
      <c r="AP744" s="152">
        <v>45171</v>
      </c>
      <c r="AQ744" s="51">
        <v>390</v>
      </c>
      <c r="AR744" s="51" t="s">
        <v>57</v>
      </c>
      <c r="AS744" s="51">
        <v>28</v>
      </c>
      <c r="AT744" s="51">
        <v>40</v>
      </c>
      <c r="AU744" s="131" t="str">
        <f>IF(AB744="Yes", "No", "")</f>
        <v>No</v>
      </c>
      <c r="AV744" s="159"/>
      <c r="AW744" s="159"/>
      <c r="AX744" s="159"/>
    </row>
    <row r="745" spans="1:50">
      <c r="A745" s="131">
        <v>744</v>
      </c>
      <c r="B745" s="51" t="s">
        <v>2596</v>
      </c>
      <c r="C745" s="51" t="s">
        <v>1382</v>
      </c>
      <c r="D745" s="51">
        <v>2023</v>
      </c>
      <c r="E745" s="51" t="s">
        <v>971</v>
      </c>
      <c r="F745" s="51" t="s">
        <v>2263</v>
      </c>
      <c r="G745" s="51" t="s">
        <v>2264</v>
      </c>
      <c r="H745" s="51" t="s">
        <v>2265</v>
      </c>
      <c r="I745" s="51" t="s">
        <v>975</v>
      </c>
      <c r="J745" s="51">
        <v>6</v>
      </c>
      <c r="K745" s="51" t="s">
        <v>2385</v>
      </c>
      <c r="L745" s="51" t="s">
        <v>2385</v>
      </c>
      <c r="M745" s="51" t="s">
        <v>2385</v>
      </c>
      <c r="N745" s="51" t="s">
        <v>2385</v>
      </c>
      <c r="O745" s="51" t="s">
        <v>57</v>
      </c>
      <c r="P745" s="51" t="s">
        <v>57</v>
      </c>
      <c r="Q745" s="51" t="s">
        <v>57</v>
      </c>
      <c r="R745" s="51" t="s">
        <v>57</v>
      </c>
      <c r="S745" s="51" t="s">
        <v>2385</v>
      </c>
      <c r="T745" s="51" t="s">
        <v>57</v>
      </c>
      <c r="U745" s="51" t="s">
        <v>2385</v>
      </c>
      <c r="V745" s="51" t="s">
        <v>57</v>
      </c>
      <c r="W745" s="51" t="s">
        <v>2385</v>
      </c>
      <c r="X745" s="51" t="s">
        <v>57</v>
      </c>
      <c r="Y745" s="51" t="s">
        <v>2385</v>
      </c>
      <c r="Z745" s="51" t="s">
        <v>2141</v>
      </c>
      <c r="AA745" s="51" t="s">
        <v>57</v>
      </c>
      <c r="AB745" s="51" t="s">
        <v>2385</v>
      </c>
      <c r="AC745" s="51" t="s">
        <v>57</v>
      </c>
      <c r="AD745" s="51" t="s">
        <v>2385</v>
      </c>
      <c r="AE745" s="51" t="s">
        <v>57</v>
      </c>
      <c r="AF745" s="51"/>
      <c r="AG745" s="51" t="s">
        <v>57</v>
      </c>
      <c r="AH745" s="51" t="s">
        <v>57</v>
      </c>
      <c r="AI745" s="51" t="s">
        <v>2385</v>
      </c>
      <c r="AJ745" s="51" t="s">
        <v>2385</v>
      </c>
      <c r="AK745" s="51" t="s">
        <v>2385</v>
      </c>
      <c r="AL745" s="51" t="s">
        <v>57</v>
      </c>
      <c r="AM745" s="153" t="str">
        <f t="shared" si="12"/>
        <v>NA</v>
      </c>
      <c r="AN745" s="153" t="str">
        <f t="shared" si="12"/>
        <v>NA</v>
      </c>
      <c r="AO745" s="154">
        <v>44862</v>
      </c>
      <c r="AP745" s="154">
        <v>45106</v>
      </c>
      <c r="AQ745" s="51">
        <v>244</v>
      </c>
      <c r="AR745" s="51" t="s">
        <v>57</v>
      </c>
      <c r="AS745" s="51" t="s">
        <v>57</v>
      </c>
      <c r="AT745" s="51" t="s">
        <v>57</v>
      </c>
      <c r="AU745" s="51"/>
      <c r="AV745" s="159"/>
      <c r="AW745" s="159"/>
      <c r="AX745" s="159"/>
    </row>
    <row r="746" spans="1:50">
      <c r="A746" s="131">
        <v>745</v>
      </c>
      <c r="B746" s="51" t="s">
        <v>2596</v>
      </c>
      <c r="C746" s="51" t="s">
        <v>1382</v>
      </c>
      <c r="D746" s="51">
        <v>2023</v>
      </c>
      <c r="E746" s="51" t="s">
        <v>971</v>
      </c>
      <c r="F746" s="51" t="s">
        <v>2570</v>
      </c>
      <c r="G746" s="51" t="s">
        <v>2268</v>
      </c>
      <c r="H746" s="51" t="s">
        <v>2269</v>
      </c>
      <c r="I746" s="51" t="s">
        <v>935</v>
      </c>
      <c r="J746" s="51">
        <v>6</v>
      </c>
      <c r="K746" s="51" t="s">
        <v>62</v>
      </c>
      <c r="L746" s="51" t="s">
        <v>62</v>
      </c>
      <c r="M746" s="51" t="s">
        <v>62</v>
      </c>
      <c r="N746" s="51" t="s">
        <v>62</v>
      </c>
      <c r="O746" s="51" t="s">
        <v>57</v>
      </c>
      <c r="P746" s="51" t="s">
        <v>57</v>
      </c>
      <c r="Q746" s="51" t="s">
        <v>57</v>
      </c>
      <c r="R746" s="51" t="s">
        <v>57</v>
      </c>
      <c r="S746" s="51" t="s">
        <v>62</v>
      </c>
      <c r="T746" s="51" t="s">
        <v>57</v>
      </c>
      <c r="U746" s="51" t="s">
        <v>62</v>
      </c>
      <c r="V746" s="51" t="s">
        <v>57</v>
      </c>
      <c r="W746" s="51" t="s">
        <v>56</v>
      </c>
      <c r="X746" s="51" t="s">
        <v>2270</v>
      </c>
      <c r="Y746" s="51" t="s">
        <v>56</v>
      </c>
      <c r="Z746" s="51" t="s">
        <v>2271</v>
      </c>
      <c r="AA746" s="51" t="s">
        <v>62</v>
      </c>
      <c r="AB746" s="51" t="s">
        <v>62</v>
      </c>
      <c r="AC746" s="51" t="s">
        <v>57</v>
      </c>
      <c r="AD746" s="51" t="s">
        <v>2385</v>
      </c>
      <c r="AE746" s="51" t="s">
        <v>57</v>
      </c>
      <c r="AF746" s="51"/>
      <c r="AG746" s="51" t="s">
        <v>56</v>
      </c>
      <c r="AH746" s="51">
        <v>123</v>
      </c>
      <c r="AI746" s="51" t="s">
        <v>62</v>
      </c>
      <c r="AJ746" s="51" t="s">
        <v>2385</v>
      </c>
      <c r="AK746" s="51" t="s">
        <v>62</v>
      </c>
      <c r="AL746" s="51" t="s">
        <v>57</v>
      </c>
      <c r="AM746" s="151" t="str">
        <f t="shared" si="12"/>
        <v>NA</v>
      </c>
      <c r="AN746" s="151" t="str">
        <f t="shared" si="12"/>
        <v>NA</v>
      </c>
      <c r="AO746" s="152">
        <v>44714</v>
      </c>
      <c r="AP746" s="152">
        <v>45141</v>
      </c>
      <c r="AQ746" s="51">
        <v>427</v>
      </c>
      <c r="AR746" s="51" t="s">
        <v>57</v>
      </c>
      <c r="AS746" s="51" t="s">
        <v>57</v>
      </c>
      <c r="AT746" s="51" t="s">
        <v>57</v>
      </c>
      <c r="AU746" s="131" t="s">
        <v>62</v>
      </c>
      <c r="AV746" s="159"/>
      <c r="AW746" s="159"/>
      <c r="AX746" s="159"/>
    </row>
    <row r="747" spans="1:50">
      <c r="A747" s="131">
        <v>746</v>
      </c>
      <c r="B747" s="51" t="s">
        <v>2596</v>
      </c>
      <c r="C747" s="51" t="s">
        <v>1382</v>
      </c>
      <c r="D747" s="51">
        <v>2023</v>
      </c>
      <c r="E747" s="51" t="s">
        <v>971</v>
      </c>
      <c r="F747" s="51" t="s">
        <v>2274</v>
      </c>
      <c r="G747" s="51" t="s">
        <v>2275</v>
      </c>
      <c r="H747" s="51" t="s">
        <v>2276</v>
      </c>
      <c r="I747" s="51" t="s">
        <v>935</v>
      </c>
      <c r="J747" s="51">
        <v>6</v>
      </c>
      <c r="K747" s="51" t="s">
        <v>62</v>
      </c>
      <c r="L747" s="51" t="s">
        <v>62</v>
      </c>
      <c r="M747" s="51" t="s">
        <v>62</v>
      </c>
      <c r="N747" s="51" t="s">
        <v>62</v>
      </c>
      <c r="O747" s="51" t="s">
        <v>57</v>
      </c>
      <c r="P747" s="51" t="s">
        <v>57</v>
      </c>
      <c r="Q747" s="51" t="s">
        <v>57</v>
      </c>
      <c r="R747" s="51" t="s">
        <v>57</v>
      </c>
      <c r="S747" s="51" t="s">
        <v>62</v>
      </c>
      <c r="T747" s="51" t="s">
        <v>57</v>
      </c>
      <c r="U747" s="51" t="s">
        <v>62</v>
      </c>
      <c r="V747" s="51" t="s">
        <v>57</v>
      </c>
      <c r="W747" s="51" t="s">
        <v>56</v>
      </c>
      <c r="X747" s="51" t="s">
        <v>2277</v>
      </c>
      <c r="Y747" s="51" t="s">
        <v>62</v>
      </c>
      <c r="Z747" s="51" t="s">
        <v>2278</v>
      </c>
      <c r="AA747" s="51" t="s">
        <v>62</v>
      </c>
      <c r="AB747" s="51" t="s">
        <v>62</v>
      </c>
      <c r="AC747" s="51" t="s">
        <v>57</v>
      </c>
      <c r="AD747" s="51" t="s">
        <v>2385</v>
      </c>
      <c r="AE747" s="51" t="s">
        <v>57</v>
      </c>
      <c r="AF747" s="51"/>
      <c r="AG747" s="51" t="s">
        <v>56</v>
      </c>
      <c r="AH747" s="51">
        <v>32</v>
      </c>
      <c r="AI747" s="51" t="s">
        <v>62</v>
      </c>
      <c r="AJ747" s="51" t="s">
        <v>2385</v>
      </c>
      <c r="AK747" s="51" t="s">
        <v>62</v>
      </c>
      <c r="AL747" s="51" t="s">
        <v>57</v>
      </c>
      <c r="AM747" s="153" t="str">
        <f t="shared" si="12"/>
        <v>NA</v>
      </c>
      <c r="AN747" s="153" t="str">
        <f t="shared" si="12"/>
        <v>NA</v>
      </c>
      <c r="AO747" s="154">
        <v>44880</v>
      </c>
      <c r="AP747" s="154">
        <v>45114</v>
      </c>
      <c r="AQ747" s="51">
        <v>234</v>
      </c>
      <c r="AR747" s="51" t="s">
        <v>57</v>
      </c>
      <c r="AS747" s="51" t="s">
        <v>57</v>
      </c>
      <c r="AT747" s="51" t="s">
        <v>57</v>
      </c>
      <c r="AU747" s="131" t="s">
        <v>56</v>
      </c>
      <c r="AV747" s="159"/>
      <c r="AW747" s="159"/>
      <c r="AX747" s="159"/>
    </row>
    <row r="748" spans="1:50">
      <c r="A748" s="131">
        <v>747</v>
      </c>
      <c r="B748" s="51" t="s">
        <v>2596</v>
      </c>
      <c r="C748" s="51" t="s">
        <v>1382</v>
      </c>
      <c r="D748" s="51">
        <v>2023</v>
      </c>
      <c r="E748" s="51" t="s">
        <v>971</v>
      </c>
      <c r="F748" s="51" t="s">
        <v>2279</v>
      </c>
      <c r="G748" s="51" t="s">
        <v>2280</v>
      </c>
      <c r="H748" s="51" t="s">
        <v>2281</v>
      </c>
      <c r="I748" s="51" t="s">
        <v>935</v>
      </c>
      <c r="J748" s="51">
        <v>8</v>
      </c>
      <c r="K748" s="51" t="s">
        <v>62</v>
      </c>
      <c r="L748" s="51" t="s">
        <v>62</v>
      </c>
      <c r="M748" s="51" t="s">
        <v>62</v>
      </c>
      <c r="N748" s="51" t="s">
        <v>56</v>
      </c>
      <c r="O748" s="51">
        <v>2</v>
      </c>
      <c r="P748" s="51" t="s">
        <v>170</v>
      </c>
      <c r="Q748" s="51" t="s">
        <v>2282</v>
      </c>
      <c r="R748" s="51" t="s">
        <v>2283</v>
      </c>
      <c r="S748" s="51" t="s">
        <v>56</v>
      </c>
      <c r="T748" s="51" t="s">
        <v>2284</v>
      </c>
      <c r="U748" s="51" t="s">
        <v>62</v>
      </c>
      <c r="V748" s="51" t="s">
        <v>57</v>
      </c>
      <c r="W748" s="51" t="s">
        <v>56</v>
      </c>
      <c r="X748" s="51" t="s">
        <v>1819</v>
      </c>
      <c r="Y748" s="51" t="s">
        <v>62</v>
      </c>
      <c r="Z748" s="51" t="s">
        <v>1583</v>
      </c>
      <c r="AA748" s="51" t="s">
        <v>62</v>
      </c>
      <c r="AB748" s="51" t="s">
        <v>56</v>
      </c>
      <c r="AC748" s="51" t="s">
        <v>56</v>
      </c>
      <c r="AD748" s="51" t="s">
        <v>984</v>
      </c>
      <c r="AE748" s="51" t="s">
        <v>57</v>
      </c>
      <c r="AF748" s="51"/>
      <c r="AG748" s="51" t="s">
        <v>56</v>
      </c>
      <c r="AH748" s="51">
        <v>253452</v>
      </c>
      <c r="AI748" s="51" t="s">
        <v>62</v>
      </c>
      <c r="AJ748" s="51" t="s">
        <v>2385</v>
      </c>
      <c r="AK748" s="51" t="s">
        <v>62</v>
      </c>
      <c r="AL748" s="51" t="s">
        <v>57</v>
      </c>
      <c r="AM748" s="151" t="str">
        <f t="shared" si="12"/>
        <v>NA</v>
      </c>
      <c r="AN748" s="151" t="str">
        <f t="shared" si="12"/>
        <v>NA</v>
      </c>
      <c r="AO748" s="152">
        <v>44970</v>
      </c>
      <c r="AP748" s="152">
        <v>45180</v>
      </c>
      <c r="AQ748" s="51">
        <v>210</v>
      </c>
      <c r="AR748" s="51" t="s">
        <v>57</v>
      </c>
      <c r="AS748" s="51">
        <v>160412</v>
      </c>
      <c r="AT748" s="51">
        <v>93040</v>
      </c>
      <c r="AU748" s="131" t="str">
        <f>IF(AB748="Yes", "No", "")</f>
        <v>No</v>
      </c>
      <c r="AV748" s="159"/>
      <c r="AW748" s="159"/>
      <c r="AX748" s="159"/>
    </row>
    <row r="749" spans="1:50">
      <c r="A749" s="131">
        <v>748</v>
      </c>
      <c r="B749" s="51" t="s">
        <v>2596</v>
      </c>
      <c r="C749" s="51" t="s">
        <v>1382</v>
      </c>
      <c r="D749" s="51">
        <v>2023</v>
      </c>
      <c r="E749" s="51" t="s">
        <v>971</v>
      </c>
      <c r="F749" s="51" t="s">
        <v>2286</v>
      </c>
      <c r="G749" s="51" t="s">
        <v>2287</v>
      </c>
      <c r="H749" s="51" t="s">
        <v>2288</v>
      </c>
      <c r="I749" s="51" t="s">
        <v>935</v>
      </c>
      <c r="J749" s="51">
        <v>14</v>
      </c>
      <c r="K749" s="51" t="s">
        <v>62</v>
      </c>
      <c r="L749" s="51" t="s">
        <v>62</v>
      </c>
      <c r="M749" s="51" t="s">
        <v>62</v>
      </c>
      <c r="N749" s="51" t="s">
        <v>62</v>
      </c>
      <c r="O749" s="51" t="s">
        <v>57</v>
      </c>
      <c r="P749" s="51" t="s">
        <v>57</v>
      </c>
      <c r="Q749" s="51" t="s">
        <v>57</v>
      </c>
      <c r="R749" s="51" t="s">
        <v>57</v>
      </c>
      <c r="S749" s="51" t="s">
        <v>62</v>
      </c>
      <c r="T749" s="51" t="s">
        <v>57</v>
      </c>
      <c r="U749" s="51" t="s">
        <v>62</v>
      </c>
      <c r="V749" s="51" t="s">
        <v>57</v>
      </c>
      <c r="W749" s="51" t="s">
        <v>56</v>
      </c>
      <c r="X749" s="51" t="s">
        <v>2289</v>
      </c>
      <c r="Y749" s="51" t="s">
        <v>62</v>
      </c>
      <c r="Z749" s="51" t="s">
        <v>2290</v>
      </c>
      <c r="AA749" s="51" t="s">
        <v>62</v>
      </c>
      <c r="AB749" s="51" t="s">
        <v>62</v>
      </c>
      <c r="AC749" s="51" t="s">
        <v>57</v>
      </c>
      <c r="AD749" s="51" t="s">
        <v>2385</v>
      </c>
      <c r="AE749" s="51" t="s">
        <v>57</v>
      </c>
      <c r="AF749" s="51"/>
      <c r="AG749" s="51" t="s">
        <v>56</v>
      </c>
      <c r="AH749" s="51">
        <v>11</v>
      </c>
      <c r="AI749" s="51" t="s">
        <v>56</v>
      </c>
      <c r="AJ749" s="51" t="s">
        <v>4436</v>
      </c>
      <c r="AK749" s="51" t="s">
        <v>62</v>
      </c>
      <c r="AL749" s="51" t="s">
        <v>57</v>
      </c>
      <c r="AM749" s="153" t="str">
        <f t="shared" si="12"/>
        <v>NA</v>
      </c>
      <c r="AN749" s="153" t="str">
        <f t="shared" si="12"/>
        <v>NA</v>
      </c>
      <c r="AO749" s="154">
        <v>44986</v>
      </c>
      <c r="AP749" s="154">
        <v>45120</v>
      </c>
      <c r="AQ749" s="51">
        <v>134</v>
      </c>
      <c r="AR749" s="51" t="s">
        <v>57</v>
      </c>
      <c r="AS749" s="51">
        <v>5</v>
      </c>
      <c r="AT749" s="51">
        <v>6</v>
      </c>
      <c r="AU749" s="131" t="s">
        <v>56</v>
      </c>
      <c r="AV749" s="159"/>
      <c r="AW749" s="159"/>
      <c r="AX749" s="159"/>
    </row>
    <row r="750" spans="1:50">
      <c r="A750" s="131">
        <v>749</v>
      </c>
      <c r="B750" s="51" t="s">
        <v>2596</v>
      </c>
      <c r="C750" s="51" t="s">
        <v>1382</v>
      </c>
      <c r="D750" s="51">
        <v>2023</v>
      </c>
      <c r="E750" s="51" t="s">
        <v>971</v>
      </c>
      <c r="F750" s="51" t="s">
        <v>2291</v>
      </c>
      <c r="G750" s="51" t="s">
        <v>2292</v>
      </c>
      <c r="H750" s="51" t="s">
        <v>2293</v>
      </c>
      <c r="I750" s="51" t="s">
        <v>935</v>
      </c>
      <c r="J750" s="51">
        <v>14</v>
      </c>
      <c r="K750" s="51" t="s">
        <v>62</v>
      </c>
      <c r="L750" s="51" t="s">
        <v>62</v>
      </c>
      <c r="M750" s="51" t="s">
        <v>62</v>
      </c>
      <c r="N750" s="51" t="s">
        <v>62</v>
      </c>
      <c r="O750" s="51" t="s">
        <v>57</v>
      </c>
      <c r="P750" s="51" t="s">
        <v>57</v>
      </c>
      <c r="Q750" s="51" t="s">
        <v>57</v>
      </c>
      <c r="R750" s="51" t="s">
        <v>57</v>
      </c>
      <c r="S750" s="51" t="s">
        <v>56</v>
      </c>
      <c r="T750" s="51" t="s">
        <v>2294</v>
      </c>
      <c r="U750" s="51" t="s">
        <v>62</v>
      </c>
      <c r="V750" s="51" t="s">
        <v>57</v>
      </c>
      <c r="W750" s="51" t="s">
        <v>56</v>
      </c>
      <c r="X750" s="51" t="s">
        <v>2295</v>
      </c>
      <c r="Y750" s="51" t="s">
        <v>62</v>
      </c>
      <c r="Z750" s="51" t="s">
        <v>2296</v>
      </c>
      <c r="AA750" s="51" t="s">
        <v>62</v>
      </c>
      <c r="AB750" s="51" t="s">
        <v>56</v>
      </c>
      <c r="AC750" s="51" t="s">
        <v>62</v>
      </c>
      <c r="AD750" s="51" t="s">
        <v>984</v>
      </c>
      <c r="AE750" s="51" t="s">
        <v>57</v>
      </c>
      <c r="AF750" s="51" t="s">
        <v>56</v>
      </c>
      <c r="AG750" s="51" t="s">
        <v>56</v>
      </c>
      <c r="AH750" s="51">
        <v>173</v>
      </c>
      <c r="AI750" s="51" t="s">
        <v>62</v>
      </c>
      <c r="AJ750" s="51" t="s">
        <v>2385</v>
      </c>
      <c r="AK750" s="51" t="s">
        <v>62</v>
      </c>
      <c r="AL750" s="51" t="s">
        <v>57</v>
      </c>
      <c r="AM750" s="151" t="str">
        <f t="shared" si="12"/>
        <v>NA</v>
      </c>
      <c r="AN750" s="151" t="str">
        <f t="shared" si="12"/>
        <v>NA</v>
      </c>
      <c r="AO750" s="152">
        <v>44904</v>
      </c>
      <c r="AP750" s="152">
        <v>45174</v>
      </c>
      <c r="AQ750" s="51">
        <v>270</v>
      </c>
      <c r="AR750" s="51" t="s">
        <v>57</v>
      </c>
      <c r="AS750" s="51">
        <v>88</v>
      </c>
      <c r="AT750" s="51">
        <v>85</v>
      </c>
      <c r="AU750" s="131" t="str">
        <f>IF(AB750="Yes", "No", "")</f>
        <v>No</v>
      </c>
      <c r="AV750" s="159"/>
      <c r="AW750" s="159"/>
      <c r="AX750" s="159"/>
    </row>
    <row r="751" spans="1:50">
      <c r="A751" s="131">
        <v>750</v>
      </c>
      <c r="B751" s="51" t="s">
        <v>2596</v>
      </c>
      <c r="C751" s="51" t="s">
        <v>1382</v>
      </c>
      <c r="D751" s="51">
        <v>2023</v>
      </c>
      <c r="E751" s="51" t="s">
        <v>971</v>
      </c>
      <c r="F751" s="51" t="s">
        <v>2298</v>
      </c>
      <c r="G751" s="51" t="s">
        <v>2299</v>
      </c>
      <c r="H751" s="51" t="s">
        <v>2300</v>
      </c>
      <c r="I751" s="51" t="s">
        <v>929</v>
      </c>
      <c r="J751" s="51">
        <v>15</v>
      </c>
      <c r="K751" s="51" t="s">
        <v>56</v>
      </c>
      <c r="L751" s="51" t="s">
        <v>62</v>
      </c>
      <c r="M751" s="51" t="s">
        <v>2385</v>
      </c>
      <c r="N751" s="51" t="s">
        <v>2385</v>
      </c>
      <c r="O751" s="51" t="s">
        <v>57</v>
      </c>
      <c r="P751" s="51" t="s">
        <v>57</v>
      </c>
      <c r="Q751" s="51" t="s">
        <v>57</v>
      </c>
      <c r="R751" s="51" t="s">
        <v>57</v>
      </c>
      <c r="S751" s="51" t="s">
        <v>2385</v>
      </c>
      <c r="T751" s="51" t="s">
        <v>57</v>
      </c>
      <c r="U751" s="51" t="s">
        <v>62</v>
      </c>
      <c r="V751" s="51" t="s">
        <v>57</v>
      </c>
      <c r="W751" s="51" t="s">
        <v>56</v>
      </c>
      <c r="X751" s="51" t="s">
        <v>2576</v>
      </c>
      <c r="Y751" s="51" t="s">
        <v>62</v>
      </c>
      <c r="Z751" s="51" t="s">
        <v>2301</v>
      </c>
      <c r="AA751" s="51" t="s">
        <v>57</v>
      </c>
      <c r="AB751" s="51" t="s">
        <v>2385</v>
      </c>
      <c r="AC751" s="51" t="s">
        <v>57</v>
      </c>
      <c r="AD751" s="51" t="s">
        <v>2385</v>
      </c>
      <c r="AE751" s="51" t="s">
        <v>57</v>
      </c>
      <c r="AF751" s="51"/>
      <c r="AG751" s="51" t="s">
        <v>57</v>
      </c>
      <c r="AH751" s="51" t="s">
        <v>57</v>
      </c>
      <c r="AI751" s="51" t="s">
        <v>2385</v>
      </c>
      <c r="AJ751" s="51" t="s">
        <v>2385</v>
      </c>
      <c r="AK751" s="51" t="s">
        <v>62</v>
      </c>
      <c r="AL751" s="51" t="s">
        <v>57</v>
      </c>
      <c r="AM751" s="153" t="str">
        <f t="shared" si="12"/>
        <v>NA</v>
      </c>
      <c r="AN751" s="153" t="str">
        <f t="shared" si="12"/>
        <v>NA</v>
      </c>
      <c r="AO751" s="154">
        <v>44916</v>
      </c>
      <c r="AP751" s="154">
        <v>45128</v>
      </c>
      <c r="AQ751" s="51">
        <v>212</v>
      </c>
      <c r="AR751" s="51" t="s">
        <v>57</v>
      </c>
      <c r="AS751" s="51" t="s">
        <v>57</v>
      </c>
      <c r="AT751" s="51" t="s">
        <v>57</v>
      </c>
      <c r="AU751" s="51"/>
      <c r="AV751" s="159"/>
      <c r="AW751" s="159"/>
      <c r="AX751" s="159"/>
    </row>
    <row r="752" spans="1:50">
      <c r="A752" s="131">
        <v>751</v>
      </c>
      <c r="B752" s="51" t="s">
        <v>2596</v>
      </c>
      <c r="C752" s="51" t="s">
        <v>1382</v>
      </c>
      <c r="D752" s="51">
        <v>2023</v>
      </c>
      <c r="E752" s="51" t="s">
        <v>971</v>
      </c>
      <c r="F752" s="51" t="s">
        <v>2304</v>
      </c>
      <c r="G752" s="51" t="s">
        <v>2305</v>
      </c>
      <c r="H752" s="51" t="s">
        <v>2306</v>
      </c>
      <c r="I752" s="51" t="s">
        <v>935</v>
      </c>
      <c r="J752" s="51">
        <v>15</v>
      </c>
      <c r="K752" s="51" t="s">
        <v>62</v>
      </c>
      <c r="L752" s="51" t="s">
        <v>62</v>
      </c>
      <c r="M752" s="51" t="s">
        <v>62</v>
      </c>
      <c r="N752" s="51" t="s">
        <v>62</v>
      </c>
      <c r="O752" s="51" t="s">
        <v>57</v>
      </c>
      <c r="P752" s="51" t="s">
        <v>57</v>
      </c>
      <c r="Q752" s="51" t="s">
        <v>57</v>
      </c>
      <c r="R752" s="51" t="s">
        <v>57</v>
      </c>
      <c r="S752" s="51" t="s">
        <v>56</v>
      </c>
      <c r="T752" s="51" t="s">
        <v>2307</v>
      </c>
      <c r="U752" s="51" t="s">
        <v>56</v>
      </c>
      <c r="V752" s="51" t="s">
        <v>2580</v>
      </c>
      <c r="W752" s="51" t="s">
        <v>56</v>
      </c>
      <c r="X752" s="51" t="s">
        <v>2309</v>
      </c>
      <c r="Y752" s="51" t="s">
        <v>62</v>
      </c>
      <c r="Z752" s="51" t="s">
        <v>2310</v>
      </c>
      <c r="AA752" s="51" t="s">
        <v>56</v>
      </c>
      <c r="AB752" s="51" t="s">
        <v>56</v>
      </c>
      <c r="AC752" s="51" t="s">
        <v>56</v>
      </c>
      <c r="AD752" s="51" t="s">
        <v>984</v>
      </c>
      <c r="AE752" s="51" t="s">
        <v>57</v>
      </c>
      <c r="AF752" s="51"/>
      <c r="AG752" s="51" t="s">
        <v>56</v>
      </c>
      <c r="AH752" s="51">
        <v>453</v>
      </c>
      <c r="AI752" s="51" t="s">
        <v>62</v>
      </c>
      <c r="AJ752" s="51" t="s">
        <v>2385</v>
      </c>
      <c r="AK752" s="51" t="s">
        <v>62</v>
      </c>
      <c r="AL752" s="51" t="s">
        <v>57</v>
      </c>
      <c r="AM752" s="151" t="str">
        <f t="shared" si="12"/>
        <v>NA</v>
      </c>
      <c r="AN752" s="151" t="str">
        <f t="shared" si="12"/>
        <v>NA</v>
      </c>
      <c r="AO752" s="152">
        <v>44718</v>
      </c>
      <c r="AP752" s="152">
        <v>45120</v>
      </c>
      <c r="AQ752" s="51">
        <v>402</v>
      </c>
      <c r="AR752" s="51" t="s">
        <v>57</v>
      </c>
      <c r="AS752" s="51">
        <v>193</v>
      </c>
      <c r="AT752" s="51">
        <v>260</v>
      </c>
      <c r="AU752" s="131" t="str">
        <f>IF(AB752="Yes", "No", "")</f>
        <v>No</v>
      </c>
      <c r="AV752" s="159"/>
      <c r="AW752" s="159"/>
      <c r="AX752" s="159"/>
    </row>
    <row r="753" spans="1:50">
      <c r="A753" s="131">
        <v>752</v>
      </c>
      <c r="B753" s="51" t="s">
        <v>2596</v>
      </c>
      <c r="C753" s="51" t="s">
        <v>1382</v>
      </c>
      <c r="D753" s="51">
        <v>2023</v>
      </c>
      <c r="E753" s="51" t="s">
        <v>971</v>
      </c>
      <c r="F753" s="51" t="s">
        <v>2312</v>
      </c>
      <c r="G753" s="51" t="s">
        <v>2313</v>
      </c>
      <c r="H753" s="51" t="s">
        <v>2314</v>
      </c>
      <c r="I753" s="51" t="s">
        <v>1181</v>
      </c>
      <c r="J753" s="51">
        <v>15</v>
      </c>
      <c r="K753" s="51" t="s">
        <v>62</v>
      </c>
      <c r="L753" s="51" t="s">
        <v>62</v>
      </c>
      <c r="M753" s="51" t="s">
        <v>62</v>
      </c>
      <c r="N753" s="51" t="s">
        <v>56</v>
      </c>
      <c r="O753" s="51">
        <v>1</v>
      </c>
      <c r="P753" s="51" t="s">
        <v>170</v>
      </c>
      <c r="Q753" s="51" t="s">
        <v>2581</v>
      </c>
      <c r="R753" s="51" t="s">
        <v>2582</v>
      </c>
      <c r="S753" s="51" t="s">
        <v>56</v>
      </c>
      <c r="T753" s="51" t="s">
        <v>2583</v>
      </c>
      <c r="U753" s="51" t="s">
        <v>56</v>
      </c>
      <c r="V753" s="51" t="s">
        <v>2584</v>
      </c>
      <c r="W753" s="51" t="s">
        <v>56</v>
      </c>
      <c r="X753" s="51" t="s">
        <v>2585</v>
      </c>
      <c r="Y753" s="51" t="s">
        <v>62</v>
      </c>
      <c r="Z753" s="51" t="s">
        <v>2315</v>
      </c>
      <c r="AA753" s="51" t="s">
        <v>57</v>
      </c>
      <c r="AB753" s="51" t="s">
        <v>2385</v>
      </c>
      <c r="AC753" s="51" t="s">
        <v>57</v>
      </c>
      <c r="AD753" s="51" t="s">
        <v>2385</v>
      </c>
      <c r="AE753" s="51" t="s">
        <v>57</v>
      </c>
      <c r="AF753" s="51"/>
      <c r="AG753" s="51" t="s">
        <v>56</v>
      </c>
      <c r="AH753" s="51">
        <v>1</v>
      </c>
      <c r="AI753" s="51" t="s">
        <v>2385</v>
      </c>
      <c r="AJ753" s="51" t="s">
        <v>2385</v>
      </c>
      <c r="AK753" s="51" t="s">
        <v>62</v>
      </c>
      <c r="AL753" s="51" t="s">
        <v>57</v>
      </c>
      <c r="AM753" s="153" t="str">
        <f t="shared" si="12"/>
        <v>NA</v>
      </c>
      <c r="AN753" s="153" t="str">
        <f t="shared" si="12"/>
        <v>NA</v>
      </c>
      <c r="AO753" s="154">
        <v>44901</v>
      </c>
      <c r="AP753" s="154">
        <v>45174</v>
      </c>
      <c r="AQ753" s="51">
        <v>273</v>
      </c>
      <c r="AR753" s="51" t="s">
        <v>57</v>
      </c>
      <c r="AS753" s="51">
        <v>0</v>
      </c>
      <c r="AT753" s="51">
        <v>1</v>
      </c>
      <c r="AU753" s="51"/>
      <c r="AV753" s="159"/>
      <c r="AW753" s="159"/>
      <c r="AX753" s="159"/>
    </row>
    <row r="754" spans="1:50">
      <c r="A754" s="131">
        <v>753</v>
      </c>
      <c r="B754" s="51" t="s">
        <v>2596</v>
      </c>
      <c r="C754" s="51" t="s">
        <v>1382</v>
      </c>
      <c r="D754" s="51">
        <v>2023</v>
      </c>
      <c r="E754" s="51" t="s">
        <v>971</v>
      </c>
      <c r="F754" s="51" t="s">
        <v>2317</v>
      </c>
      <c r="G754" s="51" t="s">
        <v>2318</v>
      </c>
      <c r="H754" s="51" t="s">
        <v>2319</v>
      </c>
      <c r="I754" s="51" t="s">
        <v>935</v>
      </c>
      <c r="J754" s="51">
        <v>18</v>
      </c>
      <c r="K754" s="51" t="s">
        <v>62</v>
      </c>
      <c r="L754" s="51" t="s">
        <v>62</v>
      </c>
      <c r="M754" s="51" t="s">
        <v>62</v>
      </c>
      <c r="N754" s="51" t="s">
        <v>56</v>
      </c>
      <c r="O754" s="51">
        <v>1</v>
      </c>
      <c r="P754" s="51" t="s">
        <v>170</v>
      </c>
      <c r="Q754" s="51" t="s">
        <v>2320</v>
      </c>
      <c r="R754" s="51" t="s">
        <v>2321</v>
      </c>
      <c r="S754" s="51" t="s">
        <v>56</v>
      </c>
      <c r="T754" s="51" t="s">
        <v>2322</v>
      </c>
      <c r="U754" s="51" t="s">
        <v>62</v>
      </c>
      <c r="V754" s="51" t="s">
        <v>57</v>
      </c>
      <c r="W754" s="51" t="s">
        <v>56</v>
      </c>
      <c r="X754" s="51" t="s">
        <v>2323</v>
      </c>
      <c r="Y754" s="51" t="s">
        <v>62</v>
      </c>
      <c r="Z754" s="51" t="s">
        <v>2324</v>
      </c>
      <c r="AA754" s="51" t="s">
        <v>62</v>
      </c>
      <c r="AB754" s="51" t="s">
        <v>62</v>
      </c>
      <c r="AC754" s="51" t="s">
        <v>57</v>
      </c>
      <c r="AD754" s="51" t="s">
        <v>2385</v>
      </c>
      <c r="AE754" s="51" t="s">
        <v>57</v>
      </c>
      <c r="AF754" s="51"/>
      <c r="AG754" s="51" t="s">
        <v>56</v>
      </c>
      <c r="AH754" s="51">
        <v>9</v>
      </c>
      <c r="AI754" s="51" t="s">
        <v>62</v>
      </c>
      <c r="AJ754" s="51" t="s">
        <v>2385</v>
      </c>
      <c r="AK754" s="51" t="s">
        <v>62</v>
      </c>
      <c r="AL754" s="51" t="s">
        <v>57</v>
      </c>
      <c r="AM754" s="151" t="str">
        <f t="shared" si="12"/>
        <v>NA</v>
      </c>
      <c r="AN754" s="151" t="str">
        <f t="shared" si="12"/>
        <v>NA</v>
      </c>
      <c r="AO754" s="152">
        <v>44838</v>
      </c>
      <c r="AP754" s="152">
        <v>45147</v>
      </c>
      <c r="AQ754" s="51">
        <v>309</v>
      </c>
      <c r="AR754" s="51" t="s">
        <v>57</v>
      </c>
      <c r="AS754" s="51">
        <v>9</v>
      </c>
      <c r="AT754" s="51">
        <v>0</v>
      </c>
      <c r="AU754" s="131" t="s">
        <v>62</v>
      </c>
      <c r="AV754" s="159"/>
      <c r="AW754" s="159"/>
      <c r="AX754" s="159"/>
    </row>
    <row r="755" spans="1:50">
      <c r="A755" s="131">
        <v>754</v>
      </c>
      <c r="B755" s="51" t="s">
        <v>2596</v>
      </c>
      <c r="C755" s="51" t="s">
        <v>1382</v>
      </c>
      <c r="D755" s="51">
        <v>2023</v>
      </c>
      <c r="E755" s="51" t="s">
        <v>971</v>
      </c>
      <c r="F755" s="51" t="s">
        <v>2326</v>
      </c>
      <c r="G755" s="51" t="s">
        <v>2327</v>
      </c>
      <c r="H755" s="51" t="s">
        <v>2328</v>
      </c>
      <c r="I755" s="51" t="s">
        <v>975</v>
      </c>
      <c r="J755" s="51">
        <v>22</v>
      </c>
      <c r="K755" s="51" t="s">
        <v>2385</v>
      </c>
      <c r="L755" s="51" t="s">
        <v>2385</v>
      </c>
      <c r="M755" s="51" t="s">
        <v>2385</v>
      </c>
      <c r="N755" s="51" t="s">
        <v>2385</v>
      </c>
      <c r="O755" s="51" t="s">
        <v>57</v>
      </c>
      <c r="P755" s="51" t="s">
        <v>57</v>
      </c>
      <c r="Q755" s="51" t="s">
        <v>57</v>
      </c>
      <c r="R755" s="51" t="s">
        <v>57</v>
      </c>
      <c r="S755" s="51" t="s">
        <v>2385</v>
      </c>
      <c r="T755" s="51" t="s">
        <v>57</v>
      </c>
      <c r="U755" s="51" t="s">
        <v>2385</v>
      </c>
      <c r="V755" s="51" t="s">
        <v>57</v>
      </c>
      <c r="W755" s="51" t="s">
        <v>2385</v>
      </c>
      <c r="X755" s="51" t="s">
        <v>57</v>
      </c>
      <c r="Y755" s="51" t="s">
        <v>2385</v>
      </c>
      <c r="Z755" s="51" t="s">
        <v>2329</v>
      </c>
      <c r="AA755" s="51" t="s">
        <v>57</v>
      </c>
      <c r="AB755" s="51" t="s">
        <v>2385</v>
      </c>
      <c r="AC755" s="51" t="s">
        <v>57</v>
      </c>
      <c r="AD755" s="51" t="s">
        <v>2385</v>
      </c>
      <c r="AE755" s="51" t="s">
        <v>57</v>
      </c>
      <c r="AF755" s="51"/>
      <c r="AG755" s="51" t="s">
        <v>57</v>
      </c>
      <c r="AH755" s="51" t="s">
        <v>57</v>
      </c>
      <c r="AI755" s="51" t="s">
        <v>2385</v>
      </c>
      <c r="AJ755" s="51" t="s">
        <v>2385</v>
      </c>
      <c r="AK755" s="51" t="s">
        <v>2385</v>
      </c>
      <c r="AL755" s="51" t="s">
        <v>57</v>
      </c>
      <c r="AM755" s="153" t="str">
        <f t="shared" si="12"/>
        <v>NA</v>
      </c>
      <c r="AN755" s="153" t="str">
        <f t="shared" si="12"/>
        <v>NA</v>
      </c>
      <c r="AO755" s="154">
        <v>44924</v>
      </c>
      <c r="AP755" s="154">
        <v>45209</v>
      </c>
      <c r="AQ755" s="51">
        <v>285</v>
      </c>
      <c r="AR755" s="51" t="s">
        <v>57</v>
      </c>
      <c r="AS755" s="51" t="s">
        <v>57</v>
      </c>
      <c r="AT755" s="51" t="s">
        <v>57</v>
      </c>
      <c r="AU755" s="51"/>
      <c r="AV755" s="159"/>
      <c r="AW755" s="159"/>
      <c r="AX755" s="159"/>
    </row>
    <row r="756" spans="1:50">
      <c r="A756" s="131">
        <v>755</v>
      </c>
      <c r="B756" s="51" t="s">
        <v>2596</v>
      </c>
      <c r="C756" s="51" t="s">
        <v>1382</v>
      </c>
      <c r="D756" s="51">
        <v>2023</v>
      </c>
      <c r="E756" s="51" t="s">
        <v>971</v>
      </c>
      <c r="F756" s="51" t="s">
        <v>2332</v>
      </c>
      <c r="G756" s="51" t="s">
        <v>2333</v>
      </c>
      <c r="H756" s="51" t="s">
        <v>2334</v>
      </c>
      <c r="I756" s="51" t="s">
        <v>935</v>
      </c>
      <c r="J756" s="51">
        <v>22</v>
      </c>
      <c r="K756" s="51" t="s">
        <v>62</v>
      </c>
      <c r="L756" s="51" t="s">
        <v>62</v>
      </c>
      <c r="M756" s="51" t="s">
        <v>62</v>
      </c>
      <c r="N756" s="51" t="s">
        <v>56</v>
      </c>
      <c r="O756" s="51">
        <v>1</v>
      </c>
      <c r="P756" s="51" t="s">
        <v>438</v>
      </c>
      <c r="Q756" s="51" t="s">
        <v>2335</v>
      </c>
      <c r="R756" s="51" t="s">
        <v>2336</v>
      </c>
      <c r="S756" s="51" t="s">
        <v>56</v>
      </c>
      <c r="T756" s="51" t="s">
        <v>2337</v>
      </c>
      <c r="U756" s="51" t="s">
        <v>62</v>
      </c>
      <c r="V756" s="51" t="s">
        <v>57</v>
      </c>
      <c r="W756" s="51" t="s">
        <v>56</v>
      </c>
      <c r="X756" s="51" t="s">
        <v>2338</v>
      </c>
      <c r="Y756" s="51" t="s">
        <v>56</v>
      </c>
      <c r="Z756" s="51" t="s">
        <v>2339</v>
      </c>
      <c r="AA756" s="51" t="s">
        <v>62</v>
      </c>
      <c r="AB756" s="51" t="s">
        <v>56</v>
      </c>
      <c r="AC756" s="51" t="s">
        <v>56</v>
      </c>
      <c r="AD756" s="51" t="s">
        <v>984</v>
      </c>
      <c r="AE756" s="51" t="s">
        <v>57</v>
      </c>
      <c r="AF756" s="51"/>
      <c r="AG756" s="51" t="s">
        <v>56</v>
      </c>
      <c r="AH756" s="51">
        <v>26984</v>
      </c>
      <c r="AI756" s="51" t="s">
        <v>62</v>
      </c>
      <c r="AJ756" s="51" t="s">
        <v>2385</v>
      </c>
      <c r="AK756" s="51" t="s">
        <v>62</v>
      </c>
      <c r="AL756" s="51" t="s">
        <v>57</v>
      </c>
      <c r="AM756" s="151" t="str">
        <f t="shared" si="12"/>
        <v>NA</v>
      </c>
      <c r="AN756" s="151" t="str">
        <f t="shared" si="12"/>
        <v>NA</v>
      </c>
      <c r="AO756" s="152">
        <v>44868</v>
      </c>
      <c r="AP756" s="152">
        <v>45120</v>
      </c>
      <c r="AQ756" s="51">
        <v>252</v>
      </c>
      <c r="AR756" s="51" t="s">
        <v>57</v>
      </c>
      <c r="AS756" s="51" t="s">
        <v>57</v>
      </c>
      <c r="AT756" s="51" t="s">
        <v>57</v>
      </c>
      <c r="AU756" s="131" t="str">
        <f>IF(AB756="Yes", "No", "")</f>
        <v>No</v>
      </c>
      <c r="AV756" s="159"/>
      <c r="AW756" s="159"/>
      <c r="AX756" s="159"/>
    </row>
    <row r="757" spans="1:50">
      <c r="A757" s="131">
        <v>756</v>
      </c>
      <c r="B757" s="51" t="s">
        <v>2596</v>
      </c>
      <c r="C757" s="51" t="s">
        <v>1382</v>
      </c>
      <c r="D757" s="51">
        <v>2023</v>
      </c>
      <c r="E757" s="51" t="s">
        <v>971</v>
      </c>
      <c r="F757" s="51" t="s">
        <v>2340</v>
      </c>
      <c r="G757" s="51" t="s">
        <v>2341</v>
      </c>
      <c r="H757" s="51" t="s">
        <v>2342</v>
      </c>
      <c r="I757" s="51" t="s">
        <v>935</v>
      </c>
      <c r="J757" s="51">
        <v>13</v>
      </c>
      <c r="K757" s="51" t="s">
        <v>62</v>
      </c>
      <c r="L757" s="51" t="s">
        <v>62</v>
      </c>
      <c r="M757" s="51" t="s">
        <v>62</v>
      </c>
      <c r="N757" s="51" t="s">
        <v>56</v>
      </c>
      <c r="O757" s="51">
        <v>2</v>
      </c>
      <c r="P757" s="51" t="s">
        <v>170</v>
      </c>
      <c r="Q757" s="51" t="s">
        <v>2589</v>
      </c>
      <c r="R757" s="51" t="s">
        <v>2344</v>
      </c>
      <c r="S757" s="51" t="s">
        <v>56</v>
      </c>
      <c r="T757" s="51" t="s">
        <v>2345</v>
      </c>
      <c r="U757" s="51" t="s">
        <v>62</v>
      </c>
      <c r="V757" s="51" t="s">
        <v>57</v>
      </c>
      <c r="W757" s="51" t="s">
        <v>56</v>
      </c>
      <c r="X757" s="51" t="s">
        <v>2346</v>
      </c>
      <c r="Y757" s="51" t="s">
        <v>62</v>
      </c>
      <c r="Z757" s="51" t="s">
        <v>2347</v>
      </c>
      <c r="AA757" s="51" t="s">
        <v>62</v>
      </c>
      <c r="AB757" s="51" t="s">
        <v>56</v>
      </c>
      <c r="AC757" s="51" t="s">
        <v>56</v>
      </c>
      <c r="AD757" s="51" t="s">
        <v>962</v>
      </c>
      <c r="AE757" s="51" t="s">
        <v>2348</v>
      </c>
      <c r="AF757" s="51"/>
      <c r="AG757" s="51" t="s">
        <v>56</v>
      </c>
      <c r="AH757" s="51">
        <v>100</v>
      </c>
      <c r="AI757" s="51" t="s">
        <v>62</v>
      </c>
      <c r="AJ757" s="51" t="s">
        <v>2385</v>
      </c>
      <c r="AK757" s="51" t="s">
        <v>62</v>
      </c>
      <c r="AL757" s="51" t="s">
        <v>57</v>
      </c>
      <c r="AM757" s="153" t="str">
        <f t="shared" si="12"/>
        <v>NA</v>
      </c>
      <c r="AN757" s="153" t="str">
        <f t="shared" si="12"/>
        <v>NA</v>
      </c>
      <c r="AO757" s="154">
        <v>44847</v>
      </c>
      <c r="AP757" s="154">
        <v>45179</v>
      </c>
      <c r="AQ757" s="51">
        <v>332</v>
      </c>
      <c r="AR757" s="51" t="s">
        <v>57</v>
      </c>
      <c r="AS757" s="51">
        <v>57</v>
      </c>
      <c r="AT757" s="51">
        <v>43</v>
      </c>
      <c r="AU757" s="131" t="str">
        <f>IF(AB757="Yes", "No", "")</f>
        <v>No</v>
      </c>
      <c r="AV757" s="159"/>
      <c r="AW757" s="159"/>
      <c r="AX757" s="159"/>
    </row>
    <row r="758" spans="1:50">
      <c r="A758" s="131">
        <v>757</v>
      </c>
      <c r="B758" s="51" t="s">
        <v>2596</v>
      </c>
      <c r="C758" s="51" t="s">
        <v>1382</v>
      </c>
      <c r="D758" s="51">
        <v>2023</v>
      </c>
      <c r="E758" s="51" t="s">
        <v>971</v>
      </c>
      <c r="F758" s="51" t="s">
        <v>1935</v>
      </c>
      <c r="G758" s="51" t="s">
        <v>2350</v>
      </c>
      <c r="H758" s="51" t="s">
        <v>2351</v>
      </c>
      <c r="I758" s="51" t="s">
        <v>935</v>
      </c>
      <c r="J758" s="51">
        <v>13</v>
      </c>
      <c r="K758" s="51" t="s">
        <v>62</v>
      </c>
      <c r="L758" s="51" t="s">
        <v>62</v>
      </c>
      <c r="M758" s="51" t="s">
        <v>62</v>
      </c>
      <c r="N758" s="51" t="s">
        <v>56</v>
      </c>
      <c r="O758" s="51">
        <v>2</v>
      </c>
      <c r="P758" s="51" t="s">
        <v>170</v>
      </c>
      <c r="Q758" s="51" t="s">
        <v>2592</v>
      </c>
      <c r="R758" s="51" t="s">
        <v>2353</v>
      </c>
      <c r="S758" s="51" t="s">
        <v>56</v>
      </c>
      <c r="T758" s="51" t="s">
        <v>2354</v>
      </c>
      <c r="U758" s="51" t="s">
        <v>62</v>
      </c>
      <c r="V758" s="51" t="s">
        <v>57</v>
      </c>
      <c r="W758" s="51" t="s">
        <v>56</v>
      </c>
      <c r="X758" s="51" t="s">
        <v>1942</v>
      </c>
      <c r="Y758" s="51" t="s">
        <v>62</v>
      </c>
      <c r="Z758" s="51" t="s">
        <v>1943</v>
      </c>
      <c r="AA758" s="51" t="s">
        <v>62</v>
      </c>
      <c r="AB758" s="51" t="s">
        <v>56</v>
      </c>
      <c r="AC758" s="51" t="s">
        <v>56</v>
      </c>
      <c r="AD758" s="51" t="s">
        <v>984</v>
      </c>
      <c r="AE758" s="51" t="s">
        <v>57</v>
      </c>
      <c r="AF758" s="51"/>
      <c r="AG758" s="51" t="s">
        <v>56</v>
      </c>
      <c r="AH758" s="51">
        <v>100</v>
      </c>
      <c r="AI758" s="51" t="s">
        <v>62</v>
      </c>
      <c r="AJ758" s="51" t="s">
        <v>2385</v>
      </c>
      <c r="AK758" s="51" t="s">
        <v>62</v>
      </c>
      <c r="AL758" s="51" t="s">
        <v>57</v>
      </c>
      <c r="AM758" s="151" t="str">
        <f t="shared" si="12"/>
        <v>NA</v>
      </c>
      <c r="AN758" s="151" t="str">
        <f t="shared" si="12"/>
        <v>NA</v>
      </c>
      <c r="AO758" s="152">
        <v>44943</v>
      </c>
      <c r="AP758" s="152">
        <v>45124</v>
      </c>
      <c r="AQ758" s="51">
        <v>181</v>
      </c>
      <c r="AR758" s="51" t="s">
        <v>57</v>
      </c>
      <c r="AS758" s="51">
        <v>73</v>
      </c>
      <c r="AT758" s="51">
        <v>27</v>
      </c>
      <c r="AU758" s="131" t="str">
        <f>IF(AB758="Yes", "No", "")</f>
        <v>No</v>
      </c>
      <c r="AV758" s="159"/>
      <c r="AW758" s="159"/>
      <c r="AX758" s="159"/>
    </row>
    <row r="759" spans="1:50">
      <c r="A759" s="131">
        <v>758</v>
      </c>
      <c r="B759" s="51" t="s">
        <v>2596</v>
      </c>
      <c r="C759" s="51" t="s">
        <v>1382</v>
      </c>
      <c r="D759" s="51">
        <v>2023</v>
      </c>
      <c r="E759" s="51" t="s">
        <v>971</v>
      </c>
      <c r="F759" s="51" t="s">
        <v>57</v>
      </c>
      <c r="G759" s="51" t="s">
        <v>2355</v>
      </c>
      <c r="H759" s="51" t="s">
        <v>2356</v>
      </c>
      <c r="I759" s="51" t="s">
        <v>2597</v>
      </c>
      <c r="J759" s="51">
        <v>25</v>
      </c>
      <c r="K759" s="51" t="s">
        <v>2385</v>
      </c>
      <c r="L759" s="51" t="s">
        <v>2385</v>
      </c>
      <c r="M759" s="51" t="s">
        <v>2385</v>
      </c>
      <c r="N759" s="51" t="s">
        <v>2385</v>
      </c>
      <c r="O759" s="51" t="s">
        <v>57</v>
      </c>
      <c r="P759" s="51" t="s">
        <v>57</v>
      </c>
      <c r="Q759" s="51" t="s">
        <v>57</v>
      </c>
      <c r="R759" s="51" t="s">
        <v>57</v>
      </c>
      <c r="S759" s="51" t="s">
        <v>2385</v>
      </c>
      <c r="T759" s="51" t="s">
        <v>57</v>
      </c>
      <c r="U759" s="51" t="s">
        <v>2385</v>
      </c>
      <c r="V759" s="51" t="s">
        <v>57</v>
      </c>
      <c r="W759" s="51" t="s">
        <v>2385</v>
      </c>
      <c r="X759" s="51" t="s">
        <v>57</v>
      </c>
      <c r="Y759" s="51" t="s">
        <v>2385</v>
      </c>
      <c r="Z759" s="51" t="s">
        <v>57</v>
      </c>
      <c r="AA759" s="51" t="s">
        <v>57</v>
      </c>
      <c r="AB759" s="51" t="s">
        <v>2385</v>
      </c>
      <c r="AC759" s="51" t="s">
        <v>57</v>
      </c>
      <c r="AD759" s="51" t="s">
        <v>2385</v>
      </c>
      <c r="AE759" s="51" t="s">
        <v>57</v>
      </c>
      <c r="AF759" s="51"/>
      <c r="AG759" s="51" t="s">
        <v>57</v>
      </c>
      <c r="AH759" s="51" t="s">
        <v>57</v>
      </c>
      <c r="AI759" s="51" t="s">
        <v>2385</v>
      </c>
      <c r="AJ759" s="51" t="s">
        <v>2385</v>
      </c>
      <c r="AK759" s="51" t="s">
        <v>2385</v>
      </c>
      <c r="AL759" s="51" t="s">
        <v>57</v>
      </c>
      <c r="AM759" s="153" t="s">
        <v>57</v>
      </c>
      <c r="AN759" s="153" t="s">
        <v>57</v>
      </c>
      <c r="AO759" s="154" t="s">
        <v>57</v>
      </c>
      <c r="AP759" s="154">
        <v>45279</v>
      </c>
      <c r="AQ759" s="51" t="s">
        <v>57</v>
      </c>
      <c r="AR759" s="51" t="s">
        <v>57</v>
      </c>
      <c r="AS759" s="51" t="s">
        <v>57</v>
      </c>
      <c r="AT759" s="51" t="s">
        <v>57</v>
      </c>
      <c r="AU759" s="51"/>
      <c r="AV759" s="159"/>
      <c r="AW759" s="159"/>
      <c r="AX759" s="159"/>
    </row>
  </sheetData>
  <autoFilter ref="A1:A759" xr:uid="{2B7DA35E-A454-4F0D-A295-A9F41B5B1520}"/>
  <sortState xmlns:xlrd2="http://schemas.microsoft.com/office/spreadsheetml/2017/richdata2" ref="A2:AU759">
    <sortCondition ref="A1:A759"/>
  </sortState>
  <conditionalFormatting sqref="AM604:AN606 AM623:AN638 AM658:AN661 AM681:AN684 AM697:AN698 AM703:AN703 AM710:AN710 AN720:AN723 AM732:AN737 AM738 AM739:AN739 AN729:AN731 AN611:AN622 AN607:AN609 AM607:AM622">
    <cfRule type="containsBlanks" dxfId="80" priority="5">
      <formula>LEN(TRIM(AM604))=0</formula>
    </cfRule>
  </conditionalFormatting>
  <conditionalFormatting sqref="AM759:AO759">
    <cfRule type="expression" dxfId="79" priority="1">
      <formula>$AZ759</formula>
    </cfRule>
  </conditionalFormatting>
  <conditionalFormatting sqref="AM759:AO759 AM714:AN714 AM744:AN758 AN715:AN716 AM715:AM731">
    <cfRule type="containsBlanks" dxfId="78" priority="4">
      <formula>LEN(TRIM(AM714))=0</formula>
    </cfRule>
  </conditionalFormatting>
  <conditionalFormatting sqref="AM759:AO759">
    <cfRule type="containsText" dxfId="77" priority="2" operator="containsText" text="À trouver">
      <formula>NOT(ISERROR(SEARCH("À trouver",AM759)))</formula>
    </cfRule>
    <cfRule type="cellIs" dxfId="76"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75" priority="7" operator="equal">
      <formula>"à Remplir"</formula>
    </cfRule>
  </conditionalFormatting>
  <conditionalFormatting sqref="AM639:AN640 AM643:AN643 AM644 AM645:AN649 AM668:AN670 AM672:AN673 AM677:AN680">
    <cfRule type="cellIs" dxfId="74" priority="9" operator="equal">
      <formula>"à Remplir"</formula>
    </cfRule>
  </conditionalFormatting>
  <conditionalFormatting sqref="AM604:AN606 AM623:AN638 AM681:AN684 AM690:AN698 AM738 AM739:AN739 AM650:AN650 AM654:AN661 AM663:AN663 AN611:AN622 AN607:AN609 AM607:AM622">
    <cfRule type="containsText" dxfId="73"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72" priority="10">
      <formula>LEN(TRIM(AM639))=0</formula>
    </cfRule>
  </conditionalFormatting>
  <conditionalFormatting sqref="AM702:AN710 AM714:AN714 AM732:AN737 AM744:AN758 AM639:AN640 AM643:AN643 AM644 AM645:AN649 AM668:AN670 AM672:AN673 AM677:AN680 AN728:AN731 AN715:AN723 AM715:AM731">
    <cfRule type="containsText" dxfId="71"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70" priority="11">
      <formula>#REF!</formula>
    </cfRule>
  </conditionalFormatting>
  <hyperlinks>
    <hyperlink ref="V33" r:id="rId1" xr:uid="{FB8FDF7B-BC4F-4C3E-9F14-6F163E10BA3C}"/>
    <hyperlink ref="G83" r:id="rId2" xr:uid="{C71135D1-B052-4233-BA4C-F838106EC140}"/>
    <hyperlink ref="Z164" r:id="rId3" xr:uid="{56E3C2BE-D04E-4A62-8574-BA6D49DD5962}"/>
    <hyperlink ref="Z297" r:id="rId4" xr:uid="{C1EF1642-A010-420F-A7C7-2418C6F4A815}"/>
    <hyperlink ref="Z172" r:id="rId5" xr:uid="{69F95CDA-3197-4559-A1F1-46CBE152F05F}"/>
    <hyperlink ref="Z289" r:id="rId6" xr:uid="{3FC6ADD7-BE7B-48CE-B300-DAA9A32A8148}"/>
    <hyperlink ref="Z282" r:id="rId7" xr:uid="{61996B06-DCF9-4A85-9235-54106B62D49F}"/>
    <hyperlink ref="Z283" r:id="rId8" xr:uid="{F4D6C39E-5163-4355-A71B-1A12DBAD2572}"/>
    <hyperlink ref="Z284" r:id="rId9" xr:uid="{5EE59BC0-035D-4C06-8656-01CFB4EDDF46}"/>
    <hyperlink ref="Z287" r:id="rId10" xr:uid="{908431C2-C0AC-461B-86B2-1F322D623E60}"/>
    <hyperlink ref="Z272" r:id="rId11" xr:uid="{B381E300-6088-414A-9A33-8DD2EBF6A9DD}"/>
    <hyperlink ref="V275" r:id="rId12" xr:uid="{6408423F-73D2-45E5-BD81-B0E882927BD7}"/>
    <hyperlink ref="Z275" r:id="rId13" xr:uid="{D26C5E0C-958A-4240-89F2-DE72572801AE}"/>
    <hyperlink ref="Z256" r:id="rId14" xr:uid="{E90044F4-AA92-4C51-8499-A2E4CA1DDC17}"/>
    <hyperlink ref="Z260" r:id="rId15" xr:uid="{8C83020D-556B-4946-AE2E-7B4AB02B600A}"/>
    <hyperlink ref="Z248" r:id="rId16" xr:uid="{B6FB9190-8A4D-469B-9C55-45A9CFE5DF08}"/>
    <hyperlink ref="Z205" r:id="rId17" xr:uid="{9324DC8F-943C-4D15-A79A-35ADC002B911}"/>
    <hyperlink ref="G183" r:id="rId18" xr:uid="{F5B7834A-9DCE-494B-AA1D-FDEC8D5F30F5}"/>
    <hyperlink ref="Z184" r:id="rId19" xr:uid="{35449C2F-DBFE-48BC-BBA9-6B64FE1FA38F}"/>
    <hyperlink ref="G193" r:id="rId20" xr:uid="{5CA76125-F075-443F-997C-8E1561E9F39A}"/>
    <hyperlink ref="G312" r:id="rId21" xr:uid="{89271E4F-CD20-4DA7-A8AF-9ED2DF4520B3}"/>
    <hyperlink ref="G313" r:id="rId22" xr:uid="{CFEC7916-79FF-4E91-8F4A-3F4E5473346C}"/>
    <hyperlink ref="G314" r:id="rId23" xr:uid="{45F2B9CD-E2C8-4B5A-8A2F-F815537B45F2}"/>
    <hyperlink ref="G324" r:id="rId24" xr:uid="{E427A9B6-F107-4384-91C0-456B75BBDCD1}"/>
    <hyperlink ref="Z382" r:id="rId25" xr:uid="{30AECA67-8CC3-46A8-A1F7-1664AD8A1EB1}"/>
    <hyperlink ref="G403" r:id="rId26" xr:uid="{16400D4C-7B7D-4EC1-8ABA-DB0D96545575}"/>
    <hyperlink ref="Z406" r:id="rId27" xr:uid="{27841ED9-E382-40AA-9B1E-7861437518AF}"/>
    <hyperlink ref="Z349" r:id="rId28" xr:uid="{AA9C33C6-D0C2-4FE0-8BFB-1F59E04597D9}"/>
    <hyperlink ref="Z358" r:id="rId29" xr:uid="{980EA649-FFBD-45AC-8A21-CBC5A05D1835}"/>
    <hyperlink ref="G293" r:id="rId30" xr:uid="{7ED85827-EB46-4338-A071-47E84D508950}"/>
    <hyperlink ref="G67" r:id="rId31" xr:uid="{BD35C511-9B02-4504-B863-08B5681D0F0F}"/>
    <hyperlink ref="V15" r:id="rId32" xr:uid="{3E2DF335-587E-4866-AE5F-9C2063E36280}"/>
    <hyperlink ref="G15" r:id="rId33" xr:uid="{BCCD5250-B375-496D-8D20-2D57E42ACD49}"/>
    <hyperlink ref="G8" r:id="rId34" xr:uid="{330BFD41-5808-4525-8DF1-BA05BDD964DF}"/>
    <hyperlink ref="G421" r:id="rId35" xr:uid="{E70378C7-C89F-4CB5-B37C-98827F2194EB}"/>
    <hyperlink ref="G423" r:id="rId36" xr:uid="{2A3A53A0-76C9-4531-BFB6-3E39860F4C23}"/>
    <hyperlink ref="V423" r:id="rId37" xr:uid="{7D8873A9-D26D-4B23-80F4-DA4D95E81B6B}"/>
    <hyperlink ref="G424" r:id="rId38" xr:uid="{0ED279C1-B89B-4A1C-ABAB-7B747EC1D9C4}"/>
    <hyperlink ref="H429" r:id="rId39" display="https://www.sciencedirect.com/science/article/pii/S1836955322001230" xr:uid="{F1C8B612-3628-4E60-8179-614C74FD6461}"/>
    <hyperlink ref="G429" r:id="rId40" xr:uid="{A7E29E19-25D0-44E9-BEBA-C5626F553F5E}"/>
    <hyperlink ref="H430" r:id="rId41" display="https://www.sciencedirect.com/science/article/pii/S1836955322001242" xr:uid="{C9F65203-9058-4260-8B83-EE12C871B296}"/>
    <hyperlink ref="G430" r:id="rId42" xr:uid="{E0F87A72-4889-451C-993C-9BE879F604C6}"/>
    <hyperlink ref="H432" r:id="rId43" display="https://www.sciencedirect.com/science/article/pii/S1836955322001254" xr:uid="{34EF9362-6F47-42E9-9C06-AEBA6C84755C}"/>
    <hyperlink ref="G432" r:id="rId44" xr:uid="{403A96CB-5EB5-4097-AABD-27B8BED1BEAC}"/>
    <hyperlink ref="G433" r:id="rId45" xr:uid="{0BB68595-E399-4722-B558-DABCA6BEEEC0}"/>
    <hyperlink ref="G434" r:id="rId46" xr:uid="{8D635652-B76B-480D-8814-B378F5C43C85}"/>
    <hyperlink ref="G437" r:id="rId47" xr:uid="{A324AFF1-9BB2-4CF6-AA40-BA0A86589DAC}"/>
    <hyperlink ref="G439" r:id="rId48" xr:uid="{DCEE0BD4-8DB1-4CEF-AA44-F364758A7BAF}"/>
    <hyperlink ref="G443" r:id="rId49" xr:uid="{7A4321E5-274D-4263-8162-190AC4F26C9D}"/>
    <hyperlink ref="Z443" r:id="rId50" xr:uid="{6F5310C7-65A4-462F-9A30-8C560E6896C6}"/>
    <hyperlink ref="G444" r:id="rId51" xr:uid="{7128D679-3799-45FA-854F-8C1D044CE108}"/>
    <hyperlink ref="Z444" r:id="rId52" xr:uid="{B1481772-F9DF-42C2-985C-B5309DC798D8}"/>
    <hyperlink ref="G446" r:id="rId53" xr:uid="{607B5449-B6DF-4709-95FF-79BC569859D5}"/>
    <hyperlink ref="G447" r:id="rId54" xr:uid="{DCCBF22F-4E34-4579-9212-ADD5A14BCB97}"/>
    <hyperlink ref="G448" r:id="rId55" xr:uid="{8C0F845D-054B-429A-8087-371D26C18349}"/>
    <hyperlink ref="G449" r:id="rId56" xr:uid="{11C85A86-B4EF-4F84-A04C-35C154B6078E}"/>
    <hyperlink ref="G450" r:id="rId57" xr:uid="{36DEF50B-5EFD-4178-BDC9-36D52C35F94B}"/>
    <hyperlink ref="G451" r:id="rId58" xr:uid="{8F4E0BE4-E842-4092-A541-EA3F99F9F610}"/>
    <hyperlink ref="G452" r:id="rId59" xr:uid="{8FE1B773-FD9E-4E2C-A5C3-9E8DDF1E179F}"/>
    <hyperlink ref="G453" r:id="rId60" xr:uid="{FB2A4A67-8A7D-4C3C-A7AB-CC97791C89EF}"/>
    <hyperlink ref="G454" r:id="rId61" xr:uid="{58B2A4FE-D9A3-4E94-81E0-9E6A06ABAAF5}"/>
    <hyperlink ref="G455" r:id="rId62" xr:uid="{89621FF5-A935-475B-B44A-FA6E8E0D4ACB}"/>
    <hyperlink ref="G457" r:id="rId63" xr:uid="{C5FFDCD3-CFF5-453A-9422-28251704D813}"/>
    <hyperlink ref="G458" r:id="rId64" xr:uid="{02AB411B-5335-4CD5-8FDB-5DABDE99C605}"/>
    <hyperlink ref="G459" r:id="rId65" xr:uid="{36C0F77C-01C5-4193-8616-F580FA978A30}"/>
    <hyperlink ref="G460" r:id="rId66" xr:uid="{C834A0B9-2650-4B6B-ADF7-FD28C4750DD8}"/>
    <hyperlink ref="G461" r:id="rId67" xr:uid="{E61D25DA-B957-463F-9257-4C0966CAD4D8}"/>
    <hyperlink ref="Z461" r:id="rId68" xr:uid="{3C5E1834-D859-4AC8-90C3-48C112278A9C}"/>
    <hyperlink ref="H462" r:id="rId69" display="https://www.sciencedirect.com/science/article/pii/S1836955323000437" xr:uid="{EFD2DA95-2737-48A8-A14C-3486438EE683}"/>
    <hyperlink ref="G462" r:id="rId70" xr:uid="{100A50C6-2E55-4825-AB8F-DF522194E5C7}"/>
    <hyperlink ref="Z462" r:id="rId71" xr:uid="{127F7882-DF2B-4096-BCDE-3A53E74D6DBC}"/>
    <hyperlink ref="G463" r:id="rId72" xr:uid="{8478D0C8-CCCC-4887-97CF-150468A74F75}"/>
    <hyperlink ref="Z463" r:id="rId73" xr:uid="{D6333130-9955-4983-B285-CCC41DA838F6}"/>
    <hyperlink ref="G464" r:id="rId74" xr:uid="{F14D7F4D-E4B0-496E-8E79-821891031FF9}"/>
    <hyperlink ref="H465" r:id="rId75" display="https://www.sciencedirect.com/science/article/pii/S1836955323000292" xr:uid="{34883D92-EB32-4460-9F00-F668B9864578}"/>
    <hyperlink ref="G465" r:id="rId76" xr:uid="{3BD3B7CD-2BCB-4D83-8F29-65C5B6B4B40A}"/>
    <hyperlink ref="G466" r:id="rId77" xr:uid="{463305DD-CFBC-463F-B485-32D0C4E3B6DA}"/>
    <hyperlink ref="G467" r:id="rId78" xr:uid="{96B32923-1A36-4D2F-B6DB-C9B3815BC8D5}"/>
    <hyperlink ref="H468" r:id="rId79" display="https://www.sciencedirect.com/science/article/pii/S183695532300036X" xr:uid="{A4FECA35-8932-4C55-B3F2-73EE5C9C99AC}"/>
    <hyperlink ref="G468" r:id="rId80" xr:uid="{342E4854-40B2-4A68-BBB4-3E6939FA7B39}"/>
    <hyperlink ref="G469" r:id="rId81" xr:uid="{8F25F35B-36F8-42D3-AF9A-3D3232E375D6}"/>
    <hyperlink ref="H470" r:id="rId82" display="https://www.sciencedirect.com/science/article/pii/S1836955323000516" xr:uid="{18F0F29E-FCD7-4134-AA49-D6E6FF465D4D}"/>
    <hyperlink ref="G470" r:id="rId83" xr:uid="{1EC87D61-4BB8-4366-8358-203986457D7F}"/>
    <hyperlink ref="G471" r:id="rId84" xr:uid="{AF2EE617-8F4A-4340-986F-053F53595585}"/>
    <hyperlink ref="H472" r:id="rId85" display="https://www.sciencedirect.com/science/article/pii/S1836955323000498" xr:uid="{30E53F7A-DF06-4383-A5D2-BDB2D799D09F}"/>
    <hyperlink ref="G472" r:id="rId86" xr:uid="{57460A99-3E8C-4D8C-9F02-FF4DE963AF2C}"/>
    <hyperlink ref="H473" r:id="rId87" display="https://www.sciencedirect.com/science/article/pii/S1836955323000310" xr:uid="{D17326A2-BBB8-43CD-9CFD-EE7014CF8D8F}"/>
    <hyperlink ref="G473" r:id="rId88" xr:uid="{21F496FA-26D7-49DD-8D32-FFBED1313D8F}"/>
    <hyperlink ref="H474" r:id="rId89" display="https://www.sciencedirect.com/science/article/pii/S1836955323000322" xr:uid="{CD710667-E910-4CDA-A9A7-B8B0E1296688}"/>
    <hyperlink ref="G474" r:id="rId90" xr:uid="{2015604E-EC90-4DD5-B994-92CDD569C1A2}"/>
    <hyperlink ref="H475" r:id="rId91" display="https://www.sciencedirect.com/science/article/pii/S1836955323000358" xr:uid="{5ED201F6-77E9-4DC3-87D6-0F929C27685E}"/>
    <hyperlink ref="G475" r:id="rId92" xr:uid="{63EC9410-FF22-43AF-9AB6-EC8E6F12AC81}"/>
    <hyperlink ref="H476" r:id="rId93" display="https://www.sciencedirect.com/science/article/pii/S1836955323000413" xr:uid="{FBE4F3EB-B5A6-4579-B89A-31B827B48242}"/>
    <hyperlink ref="G476" r:id="rId94" xr:uid="{F22F4457-CD61-4102-B03E-DFE46FF57990}"/>
    <hyperlink ref="H477" r:id="rId95" display="https://www.sciencedirect.com/science/article/pii/S1836955323000474" xr:uid="{5495F1EA-16CD-4531-A89A-2592B413841E}"/>
    <hyperlink ref="G477" r:id="rId96" xr:uid="{FB533202-81FE-46E1-8AA0-7F4D674107A9}"/>
    <hyperlink ref="H478" r:id="rId97" display="https://www.sciencedirect.com/science/article/pii/S1836955323000425" xr:uid="{9511549A-4BFA-49A1-8E20-9BBB630DE987}"/>
    <hyperlink ref="G478" r:id="rId98" xr:uid="{9F228B49-7F64-4848-A0D1-4974D2D056F9}"/>
    <hyperlink ref="H479" r:id="rId99" display="https://www.sciencedirect.com/science/article/pii/S1836955323000401" xr:uid="{FD240E44-2A6F-4D2B-9404-03CD6C09A29D}"/>
    <hyperlink ref="G479" r:id="rId100" xr:uid="{D0343721-F9AE-4B6B-8C3C-8B7D59AC34E4}"/>
    <hyperlink ref="G480" r:id="rId101" xr:uid="{69A2DCBE-12CA-4738-83E6-461F77C61CF5}"/>
    <hyperlink ref="G481" r:id="rId102" xr:uid="{D5CEB03C-8AEE-4E5C-B6E4-54BE189D154D}"/>
    <hyperlink ref="G482" r:id="rId103" xr:uid="{6026E2A5-3E3E-4EEA-9EBC-CEEDA10C277F}"/>
    <hyperlink ref="Z482" r:id="rId104" xr:uid="{6B037574-BE26-401C-85B6-539CB85B9062}"/>
    <hyperlink ref="G483" r:id="rId105" xr:uid="{E261CB9C-BD0A-4366-A951-1539D6F357CD}"/>
    <hyperlink ref="H484" r:id="rId106" display="https://www.sciencedirect.com/science/article/pii/S1836955323000917" xr:uid="{631E7A6E-4747-4E60-B6E9-C3032D3F2F81}"/>
    <hyperlink ref="G484" r:id="rId107" xr:uid="{E07BF890-5DB2-4197-8DDE-859C5841C85A}"/>
    <hyperlink ref="Z484" r:id="rId108" xr:uid="{635079D1-252F-4611-A5EB-868B403B5135}"/>
    <hyperlink ref="G485" r:id="rId109" xr:uid="{406CD0C7-AD4C-4597-9B81-7AD875DBE4EE}"/>
    <hyperlink ref="G486" r:id="rId110" xr:uid="{004684E4-7F0F-4331-8C15-43EAB640B0D8}"/>
    <hyperlink ref="G487" r:id="rId111" xr:uid="{9811A30C-5C3D-456D-8881-37DBCBA6CAC6}"/>
    <hyperlink ref="Z487" r:id="rId112" xr:uid="{1E117626-D5FC-4E05-8DCA-57DE72D79910}"/>
    <hyperlink ref="G488" r:id="rId113" xr:uid="{D8320234-A8C9-44E4-8401-C4214FB80200}"/>
    <hyperlink ref="G489" r:id="rId114" xr:uid="{49CD1534-D4C8-4D03-A1EB-3F0502D8B00F}"/>
    <hyperlink ref="G490" r:id="rId115" xr:uid="{2A2CC3C2-8B68-44CB-BC95-6C0A15AAF7EE}"/>
    <hyperlink ref="G491" r:id="rId116" xr:uid="{9C9C7FF2-ABEC-4C80-934C-095AB03C0315}"/>
    <hyperlink ref="H492" r:id="rId117" display="https://www.sciencedirect.com/science/article/pii/S1836955323000760" xr:uid="{6D182662-8AF9-4014-9A9E-41F5A7A11289}"/>
    <hyperlink ref="G492" r:id="rId118" xr:uid="{ED5EDA59-0EFD-4E0F-8F3C-06C8F5B6F071}"/>
    <hyperlink ref="G493" r:id="rId119" xr:uid="{B5D417CA-50EA-4FEB-9863-015B3701AB4F}"/>
    <hyperlink ref="G495" r:id="rId120" xr:uid="{54DB8CF9-6F80-4645-94EA-DA64214493C1}"/>
    <hyperlink ref="G496" r:id="rId121" xr:uid="{AB64967C-6DBF-4819-8DF2-898D31F3AFAE}"/>
    <hyperlink ref="G497" r:id="rId122" xr:uid="{0C52F420-5AB5-4C39-87CC-B480C0E8FAAF}"/>
    <hyperlink ref="G498" r:id="rId123" xr:uid="{1A9CDC2F-95FC-4018-BA47-AB8362C17507}"/>
    <hyperlink ref="G499" r:id="rId124" xr:uid="{704A8FA4-0AD6-4DA9-88E5-7DE0ED2C1DE2}"/>
    <hyperlink ref="G500" r:id="rId125" xr:uid="{E6E035AA-B11B-4D62-8C9D-4B182041531B}"/>
    <hyperlink ref="G501" r:id="rId126" xr:uid="{FF4CE972-E425-40EE-82CA-75AE96FE1D65}"/>
    <hyperlink ref="G502" r:id="rId127" xr:uid="{DDE121F4-8F1A-4009-B4AA-B6848A7A5F1A}"/>
    <hyperlink ref="G503" r:id="rId128" xr:uid="{1DD54111-0402-4D07-BA97-212C00D39BFC}"/>
    <hyperlink ref="G504" r:id="rId129" xr:uid="{1B467D4F-E78F-4AA2-86BE-060D1B5C06A8}"/>
    <hyperlink ref="G505" r:id="rId130" xr:uid="{462C6D5C-519B-4E6F-889C-7E725767B211}"/>
    <hyperlink ref="V442" r:id="rId131" xr:uid="{3210B414-2CC9-49D6-B49E-668716F5C7CE}"/>
    <hyperlink ref="V443" r:id="rId132" xr:uid="{1EE7B615-16CA-47B4-98FF-4AAF3AB6FA3C}"/>
    <hyperlink ref="V461" r:id="rId133" xr:uid="{B4D8D87F-926F-4488-A28D-551F046EB862}"/>
    <hyperlink ref="V484" r:id="rId134" xr:uid="{0778D1A7-851D-44CF-B881-0EC55B5B8FCC}"/>
    <hyperlink ref="G422" r:id="rId135" xr:uid="{C54F9CAE-5EDB-423F-A38E-6C73A7CE4BE7}"/>
    <hyperlink ref="G442" r:id="rId136" xr:uid="{640FC2E6-6693-405E-BB6E-B57DF273E405}"/>
    <hyperlink ref="V420" r:id="rId137" xr:uid="{B6CFD437-7B0D-4ACF-A40C-815C9C521C53}"/>
    <hyperlink ref="Z417" r:id="rId138" display="mailto:joshua.zadro@sydney.edu.au" xr:uid="{8BAFF40F-989C-4A1B-AA9D-DFDAA89E10AA}"/>
    <hyperlink ref="Z418" r:id="rId139" display="mailto:mark.elkins@sydney.edu.au" xr:uid="{8219EAFA-C040-4E43-A3CC-93F9E3E129DD}"/>
    <hyperlink ref="Z419" r:id="rId140" display="mailto:Annemarie.Lee@ monash.edu" xr:uid="{475161CE-5C68-41B7-80E3-65A606F32E14}"/>
    <hyperlink ref="Z421" r:id="rId141" display="mailto:merollim@unimelb.edu.au" xr:uid="{131B6AB0-52BE-4FBB-ACDB-498DAFD874AA}"/>
    <hyperlink ref="Z422" r:id="rId142" display="mailto:b.vicenzino@uq.edu.au" xr:uid="{06DC26C4-507F-4C93-B760-11FCEC21BE50}"/>
    <hyperlink ref="Z423" r:id="rId143" display="mailto:dr.tanyabrijwasi2020@gmail.com" xr:uid="{E4C27293-B95E-4DEC-BF81-E7D39EE8D356}"/>
    <hyperlink ref="Z438" r:id="rId144" display="mailto:Nfoster@uq.edu.au" xr:uid="{0C9B2ACD-9C00-410F-93B0-4E370B6B87A1}"/>
    <hyperlink ref="Z440" r:id="rId145" display="mailto:Catherine.granger@unimelb.edu.au" xr:uid="{B2D9AE4C-988E-4F59-B407-083D4DFD62E3}"/>
    <hyperlink ref="Z439" r:id="rId146" xr:uid="{505FDFB5-14D3-4F4A-A120-35BAF33FAC2E}"/>
    <hyperlink ref="Z457" r:id="rId147" display="mailto:Christina.AbdelShaheed@sydney.edu.au" xr:uid="{95307167-9F4E-4A42-8A7A-27837BA28DEB}"/>
    <hyperlink ref="Z458" r:id="rId148" display="mailto:mark.elkins@sydney.edu.au" xr:uid="{F36DC943-1479-43DC-92D2-041810499DF4}"/>
    <hyperlink ref="Z460" r:id="rId149" display="mailto:C.Kite2@wlv.ac.uk" xr:uid="{F7810BE4-8BA2-4F61-8968-A6A5F0A4745D}"/>
    <hyperlink ref="Z480" r:id="rId150" display="mailto:christopher.maher@sydney.edu.au" xr:uid="{24D112CA-0810-4A12-98AA-43C927781976}"/>
    <hyperlink ref="Z481" r:id="rId151" display="mailto:mark.elkins@sydney.edu.au" xr:uid="{F0C8259F-D704-49C9-8316-A8EA094C29EA}"/>
    <hyperlink ref="Z486" r:id="rId152" display="mailto:ashan.weerakkody@health.wa.gov.au" xr:uid="{108B046A-C2D4-47DA-89DA-4D69BD3D5873}"/>
    <hyperlink ref="V460" r:id="rId153" xr:uid="{5B8329B7-2B7D-4EC9-A584-AD8E1C53A3F2}"/>
    <hyperlink ref="G506" r:id="rId154" xr:uid="{4DC7E70B-32B8-449A-8088-189C59C9785F}"/>
    <hyperlink ref="Z506" r:id="rId155" xr:uid="{6283F6E1-BA7A-4528-95E5-E0CD9EE0DF15}"/>
    <hyperlink ref="G507" r:id="rId156" xr:uid="{6CA47F39-C748-486A-B26C-2DDFE2AB8A98}"/>
    <hyperlink ref="G508" r:id="rId157" xr:uid="{DE5F8069-ABB1-40B1-9A42-8B29210D366B}"/>
    <hyperlink ref="G509" r:id="rId158" xr:uid="{168CC3D0-B7B8-4DA0-9EAD-2AF00660AD41}"/>
    <hyperlink ref="Z509" r:id="rId159" xr:uid="{1D739B21-EBBC-4232-BCFA-1DF88875E332}"/>
    <hyperlink ref="G511" r:id="rId160" xr:uid="{D9DBAA49-2B93-4108-80FD-37ABB17A51A7}"/>
    <hyperlink ref="G512" r:id="rId161" xr:uid="{322C8104-F19C-4EAD-9A40-F590BDDE27A5}"/>
    <hyperlink ref="Z512" r:id="rId162" xr:uid="{A855E017-9398-421B-B05E-E0D8C97D86B4}"/>
    <hyperlink ref="G513" r:id="rId163" xr:uid="{C8187B5C-8930-4AFC-8C09-09E74539C7AC}"/>
    <hyperlink ref="G514" r:id="rId164" xr:uid="{E8181C74-6FC0-4088-8995-09813D1139AF}"/>
    <hyperlink ref="Z514" r:id="rId165" xr:uid="{857122D8-119A-477C-86D3-C650ABF010D4}"/>
    <hyperlink ref="G516" r:id="rId166" xr:uid="{BE28326F-A7F4-4D75-876E-7D222EED1ACE}"/>
    <hyperlink ref="G517" r:id="rId167" xr:uid="{8CA80D5D-0C5D-45D9-9374-A6CE7A4B751B}"/>
    <hyperlink ref="Z517" r:id="rId168" xr:uid="{CE6B3C30-CCD7-4189-92F1-3CC8D3E4E916}"/>
    <hyperlink ref="G518" r:id="rId169" xr:uid="{3A694F63-EB5A-4ACB-ABEF-166DDF30E9F3}"/>
    <hyperlink ref="Z518" r:id="rId170" xr:uid="{19BDB06B-5E2C-4A5E-B613-29BF12D02CDE}"/>
    <hyperlink ref="G519" r:id="rId171" xr:uid="{C8DCD05D-FF04-4C19-AB99-FD7DF9BDE200}"/>
    <hyperlink ref="G520" r:id="rId172" xr:uid="{25934E25-9461-4FAE-896F-33019B4242DE}"/>
    <hyperlink ref="G521" r:id="rId173" xr:uid="{7232D612-988A-4D65-8FBE-EFAD1B07F944}"/>
    <hyperlink ref="G523" r:id="rId174" xr:uid="{E6F9DFD5-007F-463C-9C24-578E735F8F89}"/>
    <hyperlink ref="Z523" r:id="rId175" xr:uid="{15BB1957-D901-4E23-8932-34443BB2EA8C}"/>
    <hyperlink ref="G524" r:id="rId176" xr:uid="{30AFD484-0929-44FA-B79C-8509EF84C625}"/>
    <hyperlink ref="G525" r:id="rId177" xr:uid="{3D895F31-0E7B-4507-8409-5DBFA90CCDF1}"/>
    <hyperlink ref="Z525" r:id="rId178" xr:uid="{CBC6887A-BC4A-4604-ADA3-0751B6FE3955}"/>
    <hyperlink ref="Z526" r:id="rId179" xr:uid="{96CCE9C5-5CDF-412D-AE52-42C7ED416C1C}"/>
    <hyperlink ref="G526" r:id="rId180" xr:uid="{D3B9D068-32AB-4F29-B657-19DA76B9B387}"/>
    <hyperlink ref="G527" r:id="rId181" xr:uid="{022CC515-109E-4212-90FA-C8A6A29D9047}"/>
    <hyperlink ref="Z528" r:id="rId182" xr:uid="{7A37473C-60C2-45F9-BF9E-4DCC78E1ABAE}"/>
    <hyperlink ref="G529" r:id="rId183" xr:uid="{E7CA39E9-CD7C-47FE-9AF3-272D4F8E488C}"/>
    <hyperlink ref="G530" r:id="rId184" xr:uid="{1CBEFE33-3596-4E51-9C2A-19180C9D1A75}"/>
    <hyperlink ref="Z530" r:id="rId185" xr:uid="{29AF8919-D75B-4C6E-B14C-F395D33BF4C2}"/>
    <hyperlink ref="G531" r:id="rId186" xr:uid="{3EC2239D-AF85-4ADB-9586-2C96B6454080}"/>
    <hyperlink ref="Z531" r:id="rId187" xr:uid="{6C0ECDA7-6967-4C05-8F12-6470F72FBD5C}"/>
    <hyperlink ref="G532" r:id="rId188" xr:uid="{992825BD-ED8B-485B-BF3D-1BD24B861CF1}"/>
    <hyperlink ref="G533" r:id="rId189" xr:uid="{5DA6CD5D-2D23-46EC-97CB-E72709C48056}"/>
    <hyperlink ref="Z533" r:id="rId190" xr:uid="{A8CF4236-87F6-4B77-8CC8-EB4F97960521}"/>
    <hyperlink ref="G534" r:id="rId191" xr:uid="{C8050070-3FFF-4B95-B63B-BEB1B160D0B1}"/>
    <hyperlink ref="Z534" r:id="rId192" xr:uid="{4DDC5707-1B90-4322-B6E4-F8A8524185BC}"/>
    <hyperlink ref="G535" r:id="rId193" xr:uid="{1AB5D7C0-2887-4B48-B907-C363E9A0943A}"/>
    <hyperlink ref="G536" r:id="rId194" xr:uid="{1D1B6B32-5CF0-4D08-AB77-64604FE76AEA}"/>
    <hyperlink ref="G537" r:id="rId195" xr:uid="{B4984B7B-94C3-415B-B033-0BAAB5B4538A}"/>
    <hyperlink ref="Z537" r:id="rId196" xr:uid="{E7636200-2D31-4879-8C58-04FA27DBDF2D}"/>
    <hyperlink ref="G538" r:id="rId197" xr:uid="{45B39236-EC95-414E-9911-7522904F4E84}"/>
    <hyperlink ref="Z538" r:id="rId198" xr:uid="{F8F521C1-132C-4274-BB66-83C806C6052E}"/>
    <hyperlink ref="G539" r:id="rId199" xr:uid="{0941AC74-5CD1-4F36-AFB8-4FC4B4D57A5E}"/>
    <hyperlink ref="G540" r:id="rId200" xr:uid="{EA8FB658-D182-4047-9283-5CD95AB18922}"/>
    <hyperlink ref="Z540" r:id="rId201" xr:uid="{3CF48D5B-E75D-470A-87A3-549F965890A9}"/>
    <hyperlink ref="G541" r:id="rId202" xr:uid="{98D62D56-3DE1-4860-A272-2B43C56E0F5E}"/>
    <hyperlink ref="G542" r:id="rId203" xr:uid="{A77B0054-3C24-4D17-B983-0EF4BC8211C1}"/>
    <hyperlink ref="Z542" r:id="rId204" xr:uid="{289B9FFD-0C30-4241-8847-766D4C15AB74}"/>
    <hyperlink ref="G543" r:id="rId205" xr:uid="{0D54877A-4E97-4631-8EE1-A55D37DDE6A9}"/>
    <hyperlink ref="Z543" r:id="rId206" xr:uid="{D5CB124C-EADC-41C9-BC58-125545F961C5}"/>
    <hyperlink ref="G544" r:id="rId207" xr:uid="{D791D410-CDA2-47DD-BA54-166208F33B0F}"/>
    <hyperlink ref="G545" r:id="rId208" xr:uid="{5F37336C-F95B-4D47-A93F-15B672A186D1}"/>
    <hyperlink ref="Z545" r:id="rId209" xr:uid="{26541449-C15D-4CDB-964F-8B6E93801A64}"/>
    <hyperlink ref="G546" r:id="rId210" xr:uid="{B50D5AFC-AD9F-4421-9948-134A976E46FF}"/>
    <hyperlink ref="G547" r:id="rId211" xr:uid="{F9E387EF-45A3-4E4C-BD1F-B662FE16951B}"/>
    <hyperlink ref="G548" r:id="rId212" xr:uid="{03BE8523-A254-4823-8025-CABE32738EC5}"/>
    <hyperlink ref="Z548" r:id="rId213" xr:uid="{A9D27E6F-A4E9-4CC5-B8D1-954A5D638E07}"/>
    <hyperlink ref="G549" r:id="rId214" xr:uid="{077A6FD8-1D1B-4102-9F5D-6AEC0209033D}"/>
    <hyperlink ref="G550" r:id="rId215" xr:uid="{8D4D15FB-E904-490E-A4A5-5C0F011465CA}"/>
    <hyperlink ref="Z550" r:id="rId216" xr:uid="{0DBB80F8-0CA9-4EA5-99E4-A766E2FC4AB1}"/>
    <hyperlink ref="G551" r:id="rId217" xr:uid="{C5AE8BDC-93CB-4348-9566-11542FCC3C10}"/>
    <hyperlink ref="G552" r:id="rId218" xr:uid="{ADEA3B01-B7B2-4199-871B-DD0AA98A1F1E}"/>
    <hyperlink ref="G553" r:id="rId219" xr:uid="{83E40F67-2440-498A-90DF-6C62B5AE7751}"/>
    <hyperlink ref="Z553" r:id="rId220" xr:uid="{574D341C-131C-464F-B785-3598275793F3}"/>
    <hyperlink ref="G554" r:id="rId221" xr:uid="{F569E063-0E92-4EF3-A5E7-1313F0AC2F28}"/>
    <hyperlink ref="G555" r:id="rId222" xr:uid="{C2AA05B3-8595-4BBF-A39A-D9EEEF6337AE}"/>
    <hyperlink ref="Z555" r:id="rId223" xr:uid="{CA4186C6-5A12-44F5-AC77-13EA21BC2B09}"/>
    <hyperlink ref="G556" r:id="rId224" xr:uid="{E072FFFB-BB43-4176-8D36-C6CDD65A31CB}"/>
    <hyperlink ref="G557" r:id="rId225" xr:uid="{CCF8D785-B4A2-4229-9F41-525817E4C99D}"/>
    <hyperlink ref="Z557" r:id="rId226" xr:uid="{CA0F20EA-D758-4DDA-8625-C245B9934666}"/>
    <hyperlink ref="G558" r:id="rId227" xr:uid="{21336074-0426-479B-B4C9-ADBC2282021E}"/>
    <hyperlink ref="G559" r:id="rId228" xr:uid="{7D22D226-C65D-4BE0-A6C7-6C64A72FDBD6}"/>
    <hyperlink ref="Z559" r:id="rId229" xr:uid="{D513E4C2-4127-496D-BA95-30F6B6293E3B}"/>
    <hyperlink ref="G560" r:id="rId230" xr:uid="{66D511D4-3441-4996-B382-E0168FA231CA}"/>
    <hyperlink ref="Z560" r:id="rId231" xr:uid="{0A56E8DD-CBA4-4EAB-A74D-627E96A9AD85}"/>
    <hyperlink ref="G561" r:id="rId232" xr:uid="{85FA5466-F606-470A-997D-F60ECDB0CBE1}"/>
    <hyperlink ref="Z562" r:id="rId233" xr:uid="{95C8CF92-77A7-4F4B-810D-668B54A56477}"/>
    <hyperlink ref="G563" r:id="rId234" xr:uid="{3F2ABBB5-7EC7-4494-A91A-1CC2076E0F59}"/>
    <hyperlink ref="G564" r:id="rId235" xr:uid="{7AC22397-40E7-47A5-8FDD-EF9B8CF73450}"/>
    <hyperlink ref="G565" r:id="rId236" xr:uid="{0C0750CA-F836-4AC4-BBAD-D37F533D88F2}"/>
    <hyperlink ref="Z565" r:id="rId237" display="mailto:Cathy.Jenkins@ouh.nhs.uk" xr:uid="{1E7A94B4-2072-4095-AAAE-49A41E1FB3D0}"/>
    <hyperlink ref="G566" r:id="rId238" xr:uid="{4E926C9C-C5DA-4C52-819A-0AB6F36E3EBF}"/>
    <hyperlink ref="G567" r:id="rId239" xr:uid="{F0DDBE19-0DF5-4443-9E8A-E0DD232B50DC}"/>
    <hyperlink ref="G568" r:id="rId240" xr:uid="{246BA286-D084-4490-A0E1-1B2BFE2ED754}"/>
    <hyperlink ref="G569" r:id="rId241" xr:uid="{0A0DCF8F-FFD0-44C3-8A39-5E596F12C50D}"/>
    <hyperlink ref="Z569" r:id="rId242" xr:uid="{A57E5730-A3F1-421E-8853-FB766FC08EF8}"/>
    <hyperlink ref="G570" r:id="rId243" xr:uid="{A42CAEDD-90ED-49F7-ABA5-C0B4D0ED08C3}"/>
    <hyperlink ref="Z570" r:id="rId244" xr:uid="{9D7ED455-90A6-451B-B97C-26C4E75F685E}"/>
    <hyperlink ref="V570" r:id="rId245" xr:uid="{2D04F08D-3188-4A18-896B-CDE1E7E0CBB8}"/>
    <hyperlink ref="G571" r:id="rId246" xr:uid="{1C9165F0-544C-4C12-8B1C-242D0355FC71}"/>
    <hyperlink ref="Z571" r:id="rId247" xr:uid="{7F831E4E-2EB0-4252-B932-7CE0E084BC42}"/>
    <hyperlink ref="G572" r:id="rId248" xr:uid="{67C347E6-9BF7-4B20-89A9-5EC9578CD0DD}"/>
    <hyperlink ref="V572" r:id="rId249" xr:uid="{5EADDEE3-0DAD-4055-A251-987052BE130D}"/>
    <hyperlink ref="G573" r:id="rId250" xr:uid="{5C412E3A-4A13-42E0-B892-F6306FEB23EE}"/>
    <hyperlink ref="Z573" r:id="rId251" xr:uid="{7ECA04A4-F336-4C9E-98D1-A0874E929288}"/>
    <hyperlink ref="G574" r:id="rId252" xr:uid="{88B6E4DC-CC20-4B66-9F67-0F8093E5934B}"/>
    <hyperlink ref="G575" r:id="rId253" xr:uid="{E439470A-4CBC-4E1E-B484-A90100541D2E}"/>
    <hyperlink ref="G576" r:id="rId254" xr:uid="{3EFEA63C-9F84-417C-9040-3AEEF126A024}"/>
    <hyperlink ref="G577" r:id="rId255" xr:uid="{EEA3083C-91CC-4731-AD58-ABF3722A6291}"/>
    <hyperlink ref="G578" r:id="rId256" xr:uid="{56335E1F-B5CB-4CC5-92B4-4C6115DC420C}"/>
    <hyperlink ref="Z579" r:id="rId257" xr:uid="{546EC709-9576-437B-A983-DB1632C51DFA}"/>
    <hyperlink ref="G579" r:id="rId258" xr:uid="{955291B1-2252-4B06-965B-07A31E043FE0}"/>
    <hyperlink ref="V580" r:id="rId259" xr:uid="{776E3CBD-FE27-4C4F-8890-26EAE2D67BEA}"/>
    <hyperlink ref="G580" r:id="rId260" xr:uid="{BE3E992B-4171-4920-B2D2-76BF2C909775}"/>
    <hyperlink ref="G581" r:id="rId261" xr:uid="{DB98FF20-639A-4BF7-A5BE-9FA7C20912CA}"/>
    <hyperlink ref="G582" r:id="rId262" xr:uid="{49266C13-3D7B-4917-88C7-40AA0A67442F}"/>
    <hyperlink ref="Z582" r:id="rId263" xr:uid="{0F544698-D848-474B-B326-E709AF83829A}"/>
    <hyperlink ref="G583" r:id="rId264" xr:uid="{19D7F914-2739-446D-A286-13A7A9B9244E}"/>
    <hyperlink ref="G584" r:id="rId265" xr:uid="{1DA073FC-ED92-4C43-A0B2-A8FCA6AC6202}"/>
    <hyperlink ref="Z584" r:id="rId266" xr:uid="{E2F37193-5E75-4D53-94CE-8799C76F41AE}"/>
    <hyperlink ref="G585" r:id="rId267" xr:uid="{4029F501-524D-4D45-AB73-3803533001EC}"/>
    <hyperlink ref="G586" r:id="rId268" xr:uid="{DD6CDF32-AB52-4D73-9E87-190521CF35BC}"/>
    <hyperlink ref="G587" r:id="rId269" xr:uid="{2AD53CC7-C441-4908-B6ED-49230C35424E}"/>
    <hyperlink ref="Z587" r:id="rId270" xr:uid="{02D0BEB4-6640-424B-9E39-792F861FDFCA}"/>
    <hyperlink ref="V587" r:id="rId271" xr:uid="{1F5F4852-7300-475A-B3B2-B306790377C9}"/>
    <hyperlink ref="V588" r:id="rId272" xr:uid="{3FCF613A-E3E0-4CC6-92D4-9FD37738D895}"/>
    <hyperlink ref="Z588" r:id="rId273" xr:uid="{44AE1C30-8635-423E-A238-D3AFF1617447}"/>
    <hyperlink ref="G589" r:id="rId274" xr:uid="{834F1BE5-054F-4AEA-BAAC-22560A577E51}"/>
    <hyperlink ref="Z589" r:id="rId275" xr:uid="{F705CAB3-8564-45CE-828A-BE89D8D57AFF}"/>
    <hyperlink ref="G590" r:id="rId276" xr:uid="{0B807E38-1B51-4AA8-8BF1-B26C2115612F}"/>
    <hyperlink ref="Z590" r:id="rId277" xr:uid="{AE10F5B2-B71E-47ED-8CEE-219FE307514B}"/>
    <hyperlink ref="G591" r:id="rId278" xr:uid="{D9C52908-93AB-463C-9791-CB9B98CA092C}"/>
    <hyperlink ref="Z591" r:id="rId279" xr:uid="{3AFD53B0-96DB-4C15-AF1B-8421B906291F}"/>
    <hyperlink ref="G592" r:id="rId280" xr:uid="{E00C2E7A-454D-449D-876E-5B5B4CB26F3D}"/>
    <hyperlink ref="Z592" r:id="rId281" xr:uid="{0F6ED678-CCC2-4E6E-8C99-91FB880D9A2D}"/>
    <hyperlink ref="G593" r:id="rId282" xr:uid="{E5B8DC5B-68BE-486B-9F3B-61F1D0CA98F9}"/>
    <hyperlink ref="G594" r:id="rId283" xr:uid="{F5345138-5114-4494-A657-DED72993CCD2}"/>
    <hyperlink ref="G595" r:id="rId284" xr:uid="{D4F07FD3-204A-417A-9EBE-C01B7ADEDD76}"/>
    <hyperlink ref="Z595" r:id="rId285" xr:uid="{3CC4354D-A66A-409A-BE55-8742D45FB116}"/>
    <hyperlink ref="G596" r:id="rId286" xr:uid="{93173EC7-8570-43D2-AD32-0C95A504B6F4}"/>
    <hyperlink ref="Z596" r:id="rId287" xr:uid="{5291FE41-D4CF-4F79-89BC-13283460706A}"/>
    <hyperlink ref="G597" r:id="rId288" xr:uid="{5CBD2F72-83F7-4BC3-9ABC-282F8CB00F3D}"/>
    <hyperlink ref="Z597" r:id="rId289" xr:uid="{8AD7D262-D0D7-4B56-94BB-F0BAF6AC7751}"/>
    <hyperlink ref="G598" r:id="rId290" xr:uid="{E13639F3-795C-4201-AF35-F650CDBB170B}"/>
    <hyperlink ref="Z598" r:id="rId291" xr:uid="{85E77980-5C5F-42AC-99C9-1C49EB8F441D}"/>
    <hyperlink ref="G599" r:id="rId292" xr:uid="{BE1FDF0F-6ED0-4A0D-BC4B-98DDCAFAFDBD}"/>
    <hyperlink ref="V599" r:id="rId293" xr:uid="{5A2EEF4E-BF6E-4C25-A1C0-179B1B9EAE96}"/>
    <hyperlink ref="Z599" r:id="rId294" xr:uid="{23DB4EEF-57F7-4DD1-B5FF-064EFE5FFDEF}"/>
    <hyperlink ref="G600" r:id="rId295" xr:uid="{055EFCD8-C8FE-4B23-A208-713FF81F6B20}"/>
    <hyperlink ref="Z600" r:id="rId296" xr:uid="{6115F4E3-5D20-40BA-B185-928FD5A0C501}"/>
    <hyperlink ref="G602" r:id="rId297" xr:uid="{A0728928-1E67-4FA1-9FA2-FD1FB87EC2ED}"/>
    <hyperlink ref="G603" r:id="rId298" xr:uid="{AA8C5ED8-8419-4FB2-8FB5-DC824B95407C}"/>
    <hyperlink ref="AN671" r:id="rId299" xr:uid="{E5DFE6D1-3066-47D3-A366-6CA49628635F}"/>
    <hyperlink ref="AN610" r:id="rId300" display="https://doi.org/10.1101/2022.01.27.22269969" xr:uid="{12854E79-EED1-467F-BFF5-1A0201C8C8F8}"/>
    <hyperlink ref="Z354" r:id="rId301" xr:uid="{428E1FD9-2D2A-4BEA-8AD6-5C07A70AAF4A}"/>
    <hyperlink ref="G36" r:id="rId302" xr:uid="{0AC94BA5-531A-4A3E-840B-3E1B66A6208A}"/>
  </hyperlinks>
  <pageMargins left="0.7" right="0.7" top="0.75" bottom="0.75" header="0.3" footer="0.3"/>
  <pageSetup orientation="portrait" r:id="rId3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DAB2-C4DE-462D-8810-CB4726856A8C}">
  <dimension ref="A1:AV416"/>
  <sheetViews>
    <sheetView zoomScale="91" workbookViewId="0">
      <pane ySplit="1" topLeftCell="A376" activePane="bottomLeft" state="frozen"/>
      <selection pane="bottomLeft" activeCell="A2" sqref="A2:AU416"/>
    </sheetView>
  </sheetViews>
  <sheetFormatPr defaultColWidth="12.28515625" defaultRowHeight="15.75"/>
  <cols>
    <col min="1" max="1" width="4.7109375" style="127" customWidth="1"/>
    <col min="2" max="2" width="21.7109375" style="127" bestFit="1" customWidth="1"/>
    <col min="3" max="3" width="8" style="127" bestFit="1" customWidth="1"/>
    <col min="4" max="4" width="6.28515625" style="127" bestFit="1" customWidth="1"/>
    <col min="5" max="5" width="7.7109375" style="127" bestFit="1" customWidth="1"/>
    <col min="6" max="6" width="16.28515625" style="127" bestFit="1" customWidth="1"/>
    <col min="7" max="7" width="18" style="127" customWidth="1"/>
    <col min="8" max="8" width="14.140625" style="127" customWidth="1"/>
    <col min="9" max="9" width="17.28515625" style="127" customWidth="1"/>
    <col min="10" max="10" width="12.28515625" style="127"/>
    <col min="11" max="11" width="17.7109375" style="127" bestFit="1" customWidth="1"/>
    <col min="12" max="12" width="14.140625" style="127" bestFit="1" customWidth="1"/>
    <col min="13" max="15" width="12.28515625" style="127"/>
    <col min="16" max="16" width="14.7109375" style="127" bestFit="1" customWidth="1"/>
    <col min="17" max="17" width="13.85546875" style="127" customWidth="1"/>
    <col min="18" max="18" width="16.7109375" style="127" customWidth="1"/>
    <col min="19" max="19" width="12.28515625" style="127"/>
    <col min="20" max="20" width="43" style="127" customWidth="1"/>
    <col min="21" max="21" width="12.28515625" style="127"/>
    <col min="22" max="22" width="15.28515625" style="127" customWidth="1"/>
    <col min="23" max="23" width="11.140625" style="127" bestFit="1" customWidth="1"/>
    <col min="24" max="24" width="18.5703125" style="127" customWidth="1"/>
    <col min="25" max="25" width="12.28515625" style="127"/>
    <col min="26" max="26" width="11.7109375" style="127" customWidth="1"/>
    <col min="27" max="29" width="12.28515625" style="127"/>
    <col min="30" max="30" width="10" style="127" bestFit="1" customWidth="1"/>
    <col min="31" max="31" width="12.28515625" style="127"/>
    <col min="32" max="32" width="18" style="127" customWidth="1"/>
    <col min="33" max="33" width="12.42578125" style="127" bestFit="1" customWidth="1"/>
    <col min="34" max="35" width="12.28515625" style="127"/>
    <col min="36" max="36" width="21.85546875" style="127" customWidth="1"/>
    <col min="37" max="37" width="9.140625" style="127" customWidth="1"/>
    <col min="38" max="38" width="15.7109375" style="127" bestFit="1" customWidth="1"/>
    <col min="39" max="39" width="13.5703125" style="127" bestFit="1" customWidth="1"/>
    <col min="40" max="40" width="12.28515625" style="127"/>
    <col min="41" max="41" width="18.5703125" style="127" customWidth="1"/>
    <col min="42" max="42" width="16.85546875" style="127" bestFit="1" customWidth="1"/>
    <col min="43" max="43" width="20.28515625" style="127" customWidth="1"/>
    <col min="44" max="44" width="18.5703125" style="127" bestFit="1" customWidth="1"/>
    <col min="45" max="16384" width="12.28515625" style="127"/>
  </cols>
  <sheetData>
    <row r="1" spans="1:48">
      <c r="B1" s="127" t="s">
        <v>0</v>
      </c>
      <c r="C1" s="127" t="s">
        <v>1</v>
      </c>
      <c r="D1" s="127" t="s">
        <v>2</v>
      </c>
      <c r="E1" s="127" t="s">
        <v>3</v>
      </c>
      <c r="F1" s="127" t="s">
        <v>4</v>
      </c>
      <c r="G1" s="127" t="s">
        <v>5</v>
      </c>
      <c r="H1" s="127" t="s">
        <v>6</v>
      </c>
      <c r="I1" s="127" t="s">
        <v>7</v>
      </c>
      <c r="J1" s="127" t="s">
        <v>8</v>
      </c>
      <c r="K1" s="127" t="s">
        <v>9</v>
      </c>
      <c r="L1" s="127" t="s">
        <v>10</v>
      </c>
      <c r="M1" s="127" t="s">
        <v>11</v>
      </c>
      <c r="N1" s="127" t="s">
        <v>12</v>
      </c>
      <c r="O1" s="127" t="s">
        <v>13</v>
      </c>
      <c r="P1" s="127" t="s">
        <v>14</v>
      </c>
      <c r="Q1" s="127" t="s">
        <v>15</v>
      </c>
      <c r="R1" s="127" t="s">
        <v>16</v>
      </c>
      <c r="S1" s="127" t="s">
        <v>17</v>
      </c>
      <c r="T1" s="127" t="s">
        <v>18</v>
      </c>
      <c r="U1" s="127" t="s">
        <v>19</v>
      </c>
      <c r="V1" s="127" t="s">
        <v>20</v>
      </c>
      <c r="W1" s="127" t="s">
        <v>21</v>
      </c>
      <c r="X1" s="127" t="s">
        <v>22</v>
      </c>
      <c r="Y1" s="127" t="s">
        <v>23</v>
      </c>
      <c r="Z1" s="127" t="s">
        <v>24</v>
      </c>
      <c r="AA1" s="127" t="s">
        <v>25</v>
      </c>
      <c r="AB1" s="127" t="s">
        <v>26</v>
      </c>
      <c r="AC1" s="127" t="s">
        <v>27</v>
      </c>
      <c r="AD1" s="127" t="s">
        <v>28</v>
      </c>
      <c r="AE1" s="127" t="s">
        <v>29</v>
      </c>
      <c r="AF1" s="127" t="s">
        <v>30</v>
      </c>
      <c r="AG1" s="127" t="s">
        <v>31</v>
      </c>
      <c r="AH1" s="127" t="s">
        <v>32</v>
      </c>
      <c r="AI1" s="127" t="s">
        <v>33</v>
      </c>
      <c r="AJ1" s="127" t="s">
        <v>34</v>
      </c>
      <c r="AK1" s="127" t="s">
        <v>35</v>
      </c>
      <c r="AL1" s="127" t="s">
        <v>36</v>
      </c>
      <c r="AM1" s="127" t="s">
        <v>37</v>
      </c>
      <c r="AN1" s="127" t="s">
        <v>38</v>
      </c>
      <c r="AO1" s="127" t="s">
        <v>39</v>
      </c>
      <c r="AP1" s="127" t="s">
        <v>40</v>
      </c>
      <c r="AQ1" s="127" t="s">
        <v>41</v>
      </c>
      <c r="AR1" s="127" t="s">
        <v>42</v>
      </c>
      <c r="AS1" s="127" t="s">
        <v>43</v>
      </c>
      <c r="AT1" s="127" t="s">
        <v>44</v>
      </c>
      <c r="AV1" s="127" t="s">
        <v>918</v>
      </c>
    </row>
    <row r="2" spans="1:48">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F2" s="220"/>
      <c r="AG2" s="220" t="s">
        <v>56</v>
      </c>
      <c r="AH2" s="220">
        <v>17</v>
      </c>
      <c r="AI2" s="220" t="s">
        <v>62</v>
      </c>
      <c r="AJ2" s="220" t="s">
        <v>2385</v>
      </c>
      <c r="AK2" s="220" t="s">
        <v>62</v>
      </c>
      <c r="AL2" s="220"/>
      <c r="AM2" s="220"/>
      <c r="AN2" s="220" t="s">
        <v>57</v>
      </c>
      <c r="AO2" s="221">
        <v>44342</v>
      </c>
      <c r="AP2" s="221">
        <v>44501</v>
      </c>
      <c r="AQ2" s="220">
        <f t="shared" ref="AQ2:AQ31" si="0">AP2-AO2</f>
        <v>159</v>
      </c>
      <c r="AR2" s="220" t="s">
        <v>57</v>
      </c>
      <c r="AS2" s="220"/>
      <c r="AT2" s="220"/>
      <c r="AU2" s="220" t="str">
        <f>IF(AB2="Yes", "No", "")</f>
        <v>No</v>
      </c>
    </row>
    <row r="3" spans="1:48">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F3" s="220"/>
      <c r="AG3" s="220" t="s">
        <v>56</v>
      </c>
      <c r="AH3" s="220">
        <v>359</v>
      </c>
      <c r="AI3" s="220" t="s">
        <v>62</v>
      </c>
      <c r="AJ3" s="220" t="s">
        <v>2385</v>
      </c>
      <c r="AK3" s="220" t="s">
        <v>62</v>
      </c>
      <c r="AL3" s="220"/>
      <c r="AM3" s="220"/>
      <c r="AN3" s="220" t="s">
        <v>57</v>
      </c>
      <c r="AO3" s="221">
        <v>44092</v>
      </c>
      <c r="AP3" s="221">
        <v>44498</v>
      </c>
      <c r="AQ3" s="220">
        <f t="shared" si="0"/>
        <v>406</v>
      </c>
      <c r="AR3" s="220" t="s">
        <v>57</v>
      </c>
      <c r="AS3" s="220"/>
      <c r="AT3" s="220"/>
      <c r="AU3" s="220" t="str">
        <f>IF(AB3="Yes", "No", "")</f>
        <v>No</v>
      </c>
    </row>
    <row r="4" spans="1:48">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F4" s="220"/>
      <c r="AG4" s="220" t="s">
        <v>56</v>
      </c>
      <c r="AH4" s="220">
        <v>4652</v>
      </c>
      <c r="AI4" s="220" t="s">
        <v>56</v>
      </c>
      <c r="AJ4" s="270" t="s">
        <v>4436</v>
      </c>
      <c r="AK4" s="220" t="s">
        <v>62</v>
      </c>
      <c r="AL4" s="220"/>
      <c r="AM4" s="220"/>
      <c r="AN4" s="220" t="s">
        <v>57</v>
      </c>
      <c r="AO4" s="221">
        <v>44265</v>
      </c>
      <c r="AP4" s="221">
        <v>44473</v>
      </c>
      <c r="AQ4" s="220">
        <f t="shared" si="0"/>
        <v>208</v>
      </c>
      <c r="AR4" s="220" t="s">
        <v>57</v>
      </c>
      <c r="AS4" s="220"/>
      <c r="AT4" s="220"/>
      <c r="AU4" s="220" t="str">
        <f>IF(AB4="Yes", "No", "")</f>
        <v>No</v>
      </c>
    </row>
    <row r="5" spans="1:48">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F5" s="220"/>
      <c r="AG5" s="220" t="s">
        <v>56</v>
      </c>
      <c r="AH5" s="220">
        <v>5766</v>
      </c>
      <c r="AI5" s="220" t="s">
        <v>62</v>
      </c>
      <c r="AJ5" s="220" t="s">
        <v>2385</v>
      </c>
      <c r="AK5" s="220" t="s">
        <v>62</v>
      </c>
      <c r="AL5" s="220"/>
      <c r="AM5" s="220"/>
      <c r="AN5" s="220" t="s">
        <v>57</v>
      </c>
      <c r="AO5" s="221">
        <v>44211</v>
      </c>
      <c r="AP5" s="221">
        <v>44473</v>
      </c>
      <c r="AQ5" s="220">
        <f t="shared" si="0"/>
        <v>262</v>
      </c>
      <c r="AR5" s="220" t="s">
        <v>57</v>
      </c>
      <c r="AS5" s="220"/>
      <c r="AT5" s="220"/>
      <c r="AU5" s="220" t="str">
        <f>IF(AB5="Yes", "No", "")</f>
        <v>No</v>
      </c>
    </row>
    <row r="6" spans="1:48">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F6" s="220"/>
      <c r="AG6" s="220" t="s">
        <v>56</v>
      </c>
      <c r="AH6" s="220">
        <v>1</v>
      </c>
      <c r="AI6" s="220" t="s">
        <v>62</v>
      </c>
      <c r="AJ6" s="220" t="s">
        <v>2385</v>
      </c>
      <c r="AK6" s="220" t="s">
        <v>62</v>
      </c>
      <c r="AL6" s="220"/>
      <c r="AM6" s="220"/>
      <c r="AN6" s="220" t="s">
        <v>57</v>
      </c>
      <c r="AO6" s="221">
        <v>44216</v>
      </c>
      <c r="AP6" s="221">
        <v>44585</v>
      </c>
      <c r="AQ6" s="220">
        <f t="shared" si="0"/>
        <v>369</v>
      </c>
      <c r="AR6" s="220" t="s">
        <v>57</v>
      </c>
      <c r="AS6" s="220"/>
      <c r="AT6" s="220"/>
      <c r="AU6" s="220" t="s">
        <v>62</v>
      </c>
    </row>
    <row r="7" spans="1:48">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F7" s="220"/>
      <c r="AG7" s="220" t="s">
        <v>56</v>
      </c>
      <c r="AH7" s="220">
        <v>487</v>
      </c>
      <c r="AI7" s="220" t="s">
        <v>62</v>
      </c>
      <c r="AJ7" s="220" t="s">
        <v>2385</v>
      </c>
      <c r="AK7" s="220" t="s">
        <v>62</v>
      </c>
      <c r="AL7" s="220"/>
      <c r="AM7" s="220"/>
      <c r="AN7" s="220" t="s">
        <v>57</v>
      </c>
      <c r="AO7" s="221">
        <v>44105</v>
      </c>
      <c r="AP7" s="221">
        <v>44857</v>
      </c>
      <c r="AQ7" s="220">
        <f t="shared" si="0"/>
        <v>752</v>
      </c>
      <c r="AR7" s="220" t="s">
        <v>57</v>
      </c>
      <c r="AS7" s="220"/>
      <c r="AT7" s="220"/>
      <c r="AU7" s="220" t="str">
        <f>IF(AB7="Yes", "No", "")</f>
        <v>No</v>
      </c>
    </row>
    <row r="8" spans="1:48">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F8" s="220"/>
      <c r="AG8" s="220" t="s">
        <v>56</v>
      </c>
      <c r="AH8" s="220">
        <v>77</v>
      </c>
      <c r="AI8" s="220" t="s">
        <v>62</v>
      </c>
      <c r="AJ8" s="220" t="s">
        <v>2385</v>
      </c>
      <c r="AK8" s="220" t="s">
        <v>62</v>
      </c>
      <c r="AL8" s="220"/>
      <c r="AM8" s="220"/>
      <c r="AN8" s="220" t="s">
        <v>57</v>
      </c>
      <c r="AO8" s="221">
        <v>44233</v>
      </c>
      <c r="AP8" s="221">
        <v>44460</v>
      </c>
      <c r="AQ8" s="220">
        <f t="shared" si="0"/>
        <v>227</v>
      </c>
      <c r="AR8" s="220" t="s">
        <v>57</v>
      </c>
      <c r="AS8" s="220"/>
      <c r="AT8" s="220"/>
      <c r="AU8" s="220" t="str">
        <f>IF(AB8="Yes", "No", "")</f>
        <v>No</v>
      </c>
    </row>
    <row r="9" spans="1:48">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F9" s="220"/>
      <c r="AG9" s="220" t="s">
        <v>56</v>
      </c>
      <c r="AH9" s="220">
        <v>431</v>
      </c>
      <c r="AI9" s="220" t="s">
        <v>56</v>
      </c>
      <c r="AJ9" s="270" t="s">
        <v>4436</v>
      </c>
      <c r="AK9" s="220" t="s">
        <v>62</v>
      </c>
      <c r="AL9" s="220"/>
      <c r="AM9" s="220"/>
      <c r="AN9" s="220" t="s">
        <v>57</v>
      </c>
      <c r="AO9" s="221">
        <v>44207</v>
      </c>
      <c r="AP9" s="221">
        <v>44573</v>
      </c>
      <c r="AQ9" s="220">
        <f t="shared" si="0"/>
        <v>366</v>
      </c>
      <c r="AR9" s="220" t="s">
        <v>57</v>
      </c>
      <c r="AS9" s="220"/>
      <c r="AT9" s="220"/>
      <c r="AU9" s="220" t="s">
        <v>62</v>
      </c>
    </row>
    <row r="10" spans="1:48">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F10" s="220"/>
      <c r="AG10" s="220" t="s">
        <v>56</v>
      </c>
      <c r="AH10" s="220">
        <v>156</v>
      </c>
      <c r="AI10" s="220" t="s">
        <v>62</v>
      </c>
      <c r="AJ10" s="220" t="s">
        <v>2385</v>
      </c>
      <c r="AK10" s="220" t="s">
        <v>62</v>
      </c>
      <c r="AL10" s="220"/>
      <c r="AM10" s="220"/>
      <c r="AN10" s="220" t="s">
        <v>57</v>
      </c>
      <c r="AO10" s="221">
        <v>44186</v>
      </c>
      <c r="AP10" s="221">
        <v>44532</v>
      </c>
      <c r="AQ10" s="220">
        <f t="shared" si="0"/>
        <v>346</v>
      </c>
      <c r="AR10" s="220" t="s">
        <v>57</v>
      </c>
      <c r="AS10" s="220"/>
      <c r="AT10" s="220"/>
      <c r="AU10" s="220" t="s">
        <v>62</v>
      </c>
    </row>
    <row r="11" spans="1:48">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F11" s="220"/>
      <c r="AG11" s="220" t="s">
        <v>56</v>
      </c>
      <c r="AH11" s="220">
        <v>275</v>
      </c>
      <c r="AI11" s="220" t="s">
        <v>62</v>
      </c>
      <c r="AJ11" s="220" t="s">
        <v>2385</v>
      </c>
      <c r="AK11" s="220" t="s">
        <v>62</v>
      </c>
      <c r="AL11" s="220"/>
      <c r="AM11" s="220"/>
      <c r="AN11" s="220" t="s">
        <v>57</v>
      </c>
      <c r="AO11" s="221">
        <v>44236</v>
      </c>
      <c r="AP11" s="221">
        <v>44552</v>
      </c>
      <c r="AQ11" s="220">
        <f t="shared" si="0"/>
        <v>316</v>
      </c>
      <c r="AR11" s="220" t="s">
        <v>57</v>
      </c>
      <c r="AS11" s="220"/>
      <c r="AT11" s="220"/>
      <c r="AU11" s="220" t="str">
        <f>IF(AB11="Yes", "No", "")</f>
        <v>No</v>
      </c>
    </row>
    <row r="12" spans="1:48">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F12" s="220"/>
      <c r="AG12" s="220" t="s">
        <v>56</v>
      </c>
      <c r="AH12" s="220">
        <v>430</v>
      </c>
      <c r="AI12" s="220" t="s">
        <v>62</v>
      </c>
      <c r="AJ12" s="220" t="s">
        <v>2385</v>
      </c>
      <c r="AK12" s="220" t="s">
        <v>62</v>
      </c>
      <c r="AL12" s="220"/>
      <c r="AM12" s="220"/>
      <c r="AN12" s="220" t="s">
        <v>57</v>
      </c>
      <c r="AO12" s="221">
        <v>44207</v>
      </c>
      <c r="AP12" s="221">
        <v>44513</v>
      </c>
      <c r="AQ12" s="220">
        <f t="shared" si="0"/>
        <v>306</v>
      </c>
      <c r="AR12" s="220" t="s">
        <v>57</v>
      </c>
      <c r="AS12" s="220"/>
      <c r="AT12" s="220"/>
      <c r="AU12" s="220" t="str">
        <f>IF(AB12="Yes", "No", "")</f>
        <v>No</v>
      </c>
    </row>
    <row r="13" spans="1:48">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F13" s="220"/>
      <c r="AG13" s="220" t="s">
        <v>56</v>
      </c>
      <c r="AH13" s="220">
        <v>11</v>
      </c>
      <c r="AI13" s="220" t="s">
        <v>62</v>
      </c>
      <c r="AJ13" s="220" t="s">
        <v>2385</v>
      </c>
      <c r="AK13" s="220" t="s">
        <v>62</v>
      </c>
      <c r="AL13" s="220"/>
      <c r="AM13" s="220"/>
      <c r="AN13" s="220" t="s">
        <v>57</v>
      </c>
      <c r="AO13" s="221">
        <v>44247</v>
      </c>
      <c r="AP13" s="221">
        <v>44613</v>
      </c>
      <c r="AQ13" s="220">
        <f t="shared" si="0"/>
        <v>366</v>
      </c>
      <c r="AR13" s="220" t="s">
        <v>57</v>
      </c>
      <c r="AS13" s="220"/>
      <c r="AT13" s="220"/>
      <c r="AU13" s="220" t="s">
        <v>56</v>
      </c>
    </row>
    <row r="14" spans="1:48">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F14" s="220"/>
      <c r="AG14" s="220" t="s">
        <v>56</v>
      </c>
      <c r="AH14" s="220">
        <v>258</v>
      </c>
      <c r="AI14" s="220" t="s">
        <v>56</v>
      </c>
      <c r="AJ14" s="270" t="s">
        <v>4436</v>
      </c>
      <c r="AK14" s="220" t="s">
        <v>62</v>
      </c>
      <c r="AL14" s="220"/>
      <c r="AM14" s="220"/>
      <c r="AN14" s="220" t="s">
        <v>57</v>
      </c>
      <c r="AO14" s="221">
        <v>43945</v>
      </c>
      <c r="AP14" s="221">
        <v>44532</v>
      </c>
      <c r="AQ14" s="220">
        <f t="shared" si="0"/>
        <v>587</v>
      </c>
      <c r="AR14" s="220" t="s">
        <v>57</v>
      </c>
      <c r="AS14" s="220"/>
      <c r="AT14" s="220"/>
      <c r="AU14" s="220" t="str">
        <f>IF(AB14="Yes", "No", "")</f>
        <v>No</v>
      </c>
    </row>
    <row r="15" spans="1:48">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F15" s="220"/>
      <c r="AG15" s="220" t="s">
        <v>56</v>
      </c>
      <c r="AH15" s="220">
        <v>60</v>
      </c>
      <c r="AI15" s="220" t="s">
        <v>56</v>
      </c>
      <c r="AJ15" s="220" t="s">
        <v>4435</v>
      </c>
      <c r="AK15" s="220" t="s">
        <v>62</v>
      </c>
      <c r="AL15" s="220"/>
      <c r="AM15" s="220"/>
      <c r="AN15" s="220" t="s">
        <v>57</v>
      </c>
      <c r="AO15" s="221">
        <v>44243</v>
      </c>
      <c r="AP15" s="221">
        <v>44509</v>
      </c>
      <c r="AQ15" s="220">
        <f t="shared" si="0"/>
        <v>266</v>
      </c>
      <c r="AR15" s="220" t="s">
        <v>57</v>
      </c>
      <c r="AS15" s="220"/>
      <c r="AT15" s="220"/>
      <c r="AU15" s="220" t="str">
        <f>IF(AB15="Yes", "No", "")</f>
        <v>No</v>
      </c>
    </row>
    <row r="16" spans="1:48">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F16" s="220"/>
      <c r="AG16" s="220" t="s">
        <v>56</v>
      </c>
      <c r="AH16" s="220">
        <v>28</v>
      </c>
      <c r="AI16" s="220" t="s">
        <v>62</v>
      </c>
      <c r="AJ16" s="220" t="s">
        <v>2385</v>
      </c>
      <c r="AK16" s="220" t="s">
        <v>62</v>
      </c>
      <c r="AL16" s="220"/>
      <c r="AM16" s="220"/>
      <c r="AN16" s="220" t="s">
        <v>57</v>
      </c>
      <c r="AO16" s="221">
        <v>44243</v>
      </c>
      <c r="AP16" s="221">
        <v>44509</v>
      </c>
      <c r="AQ16" s="220">
        <f t="shared" si="0"/>
        <v>266</v>
      </c>
      <c r="AR16" s="220" t="s">
        <v>57</v>
      </c>
      <c r="AS16" s="220"/>
      <c r="AT16" s="220"/>
      <c r="AU16" s="220" t="s">
        <v>56</v>
      </c>
    </row>
    <row r="17" spans="1:48">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F17" s="220"/>
      <c r="AG17" s="220" t="s">
        <v>56</v>
      </c>
      <c r="AH17" s="220">
        <v>60</v>
      </c>
      <c r="AI17" s="220" t="s">
        <v>62</v>
      </c>
      <c r="AJ17" s="220" t="s">
        <v>2385</v>
      </c>
      <c r="AK17" s="220" t="s">
        <v>62</v>
      </c>
      <c r="AL17" s="220"/>
      <c r="AM17" s="220"/>
      <c r="AN17" s="220" t="s">
        <v>57</v>
      </c>
      <c r="AO17" s="221">
        <v>44249</v>
      </c>
      <c r="AP17" s="221">
        <v>44553</v>
      </c>
      <c r="AQ17" s="220">
        <f t="shared" si="0"/>
        <v>304</v>
      </c>
      <c r="AR17" s="220" t="s">
        <v>57</v>
      </c>
      <c r="AS17" s="220"/>
      <c r="AT17" s="220"/>
      <c r="AU17" s="220" t="str">
        <f>IF(AB17="Yes", "No", "")</f>
        <v>No</v>
      </c>
      <c r="AV17" s="128" t="s">
        <v>2719</v>
      </c>
    </row>
    <row r="18" spans="1:48">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F18" s="220"/>
      <c r="AG18" s="220" t="s">
        <v>56</v>
      </c>
      <c r="AH18" s="220">
        <v>62</v>
      </c>
      <c r="AI18" s="220" t="s">
        <v>62</v>
      </c>
      <c r="AJ18" s="220" t="s">
        <v>2385</v>
      </c>
      <c r="AK18" s="220" t="s">
        <v>62</v>
      </c>
      <c r="AL18" s="220"/>
      <c r="AM18" s="220"/>
      <c r="AN18" s="220" t="s">
        <v>57</v>
      </c>
      <c r="AO18" s="221">
        <v>44295</v>
      </c>
      <c r="AP18" s="221">
        <v>44532</v>
      </c>
      <c r="AQ18" s="220">
        <f t="shared" si="0"/>
        <v>237</v>
      </c>
      <c r="AR18" s="220" t="s">
        <v>57</v>
      </c>
      <c r="AS18" s="220"/>
      <c r="AT18" s="220"/>
      <c r="AU18" s="220" t="str">
        <f>IF(AB18="Yes", "No", "")</f>
        <v>No</v>
      </c>
      <c r="AV18" s="128" t="s">
        <v>2728</v>
      </c>
    </row>
    <row r="19" spans="1:48">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F19" s="220"/>
      <c r="AG19" s="220" t="s">
        <v>56</v>
      </c>
      <c r="AH19" s="220">
        <v>21</v>
      </c>
      <c r="AI19" s="220" t="s">
        <v>62</v>
      </c>
      <c r="AJ19" s="220" t="s">
        <v>2385</v>
      </c>
      <c r="AK19" s="220" t="s">
        <v>62</v>
      </c>
      <c r="AL19" s="220"/>
      <c r="AM19" s="220"/>
      <c r="AN19" s="220" t="s">
        <v>57</v>
      </c>
      <c r="AO19" s="221">
        <v>44070</v>
      </c>
      <c r="AP19" s="221">
        <v>44532</v>
      </c>
      <c r="AQ19" s="220">
        <f t="shared" si="0"/>
        <v>462</v>
      </c>
      <c r="AR19" s="220" t="s">
        <v>57</v>
      </c>
      <c r="AS19" s="220"/>
      <c r="AT19" s="220"/>
      <c r="AU19" s="220" t="str">
        <f>IF(AB19="Yes", "No", "")</f>
        <v>No</v>
      </c>
    </row>
    <row r="20" spans="1:48">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F20" s="220"/>
      <c r="AG20" s="220" t="s">
        <v>56</v>
      </c>
      <c r="AH20" s="220">
        <v>315</v>
      </c>
      <c r="AI20" s="220" t="s">
        <v>62</v>
      </c>
      <c r="AJ20" s="220" t="s">
        <v>2385</v>
      </c>
      <c r="AK20" s="220" t="s">
        <v>62</v>
      </c>
      <c r="AL20" s="220"/>
      <c r="AM20" s="220"/>
      <c r="AN20" s="220" t="s">
        <v>57</v>
      </c>
      <c r="AO20" s="221">
        <v>44350</v>
      </c>
      <c r="AP20" s="221">
        <v>44553</v>
      </c>
      <c r="AQ20" s="220">
        <f t="shared" si="0"/>
        <v>203</v>
      </c>
      <c r="AR20" s="220" t="s">
        <v>57</v>
      </c>
      <c r="AS20" s="220"/>
      <c r="AT20" s="220"/>
      <c r="AU20" s="220" t="str">
        <f>IF(AB20="Yes", "No", "")</f>
        <v>No</v>
      </c>
    </row>
    <row r="21" spans="1:48">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F21" s="220"/>
      <c r="AG21" s="220" t="s">
        <v>56</v>
      </c>
      <c r="AH21" s="220">
        <v>58</v>
      </c>
      <c r="AI21" s="220" t="s">
        <v>56</v>
      </c>
      <c r="AJ21" s="270" t="s">
        <v>4436</v>
      </c>
      <c r="AK21" s="220" t="s">
        <v>62</v>
      </c>
      <c r="AL21" s="220"/>
      <c r="AM21" s="220"/>
      <c r="AN21" s="220" t="s">
        <v>57</v>
      </c>
      <c r="AO21" s="221">
        <v>44247</v>
      </c>
      <c r="AP21" s="221">
        <v>44553</v>
      </c>
      <c r="AQ21" s="220">
        <f t="shared" si="0"/>
        <v>306</v>
      </c>
      <c r="AR21" s="220" t="s">
        <v>57</v>
      </c>
      <c r="AS21" s="220"/>
      <c r="AT21" s="220"/>
      <c r="AU21" s="220" t="str">
        <f>IF(AB21="Yes", "No", "")</f>
        <v>No</v>
      </c>
    </row>
    <row r="22" spans="1:48">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F22" s="220"/>
      <c r="AG22" s="220" t="s">
        <v>56</v>
      </c>
      <c r="AH22" s="220">
        <v>29550</v>
      </c>
      <c r="AI22" s="220" t="s">
        <v>62</v>
      </c>
      <c r="AJ22" s="220" t="s">
        <v>2385</v>
      </c>
      <c r="AK22" s="220" t="s">
        <v>62</v>
      </c>
      <c r="AL22" s="220"/>
      <c r="AM22" s="220"/>
      <c r="AN22" s="220" t="s">
        <v>57</v>
      </c>
      <c r="AO22" s="221">
        <v>44335</v>
      </c>
      <c r="AP22" s="221">
        <v>44553</v>
      </c>
      <c r="AQ22" s="220">
        <f t="shared" si="0"/>
        <v>218</v>
      </c>
      <c r="AR22" s="220" t="s">
        <v>57</v>
      </c>
      <c r="AS22" s="220"/>
      <c r="AT22" s="220"/>
      <c r="AU22" s="220" t="s">
        <v>62</v>
      </c>
    </row>
    <row r="23" spans="1:48">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F23" s="220"/>
      <c r="AG23" s="220" t="s">
        <v>56</v>
      </c>
      <c r="AH23" s="220">
        <v>2301</v>
      </c>
      <c r="AI23" s="220" t="s">
        <v>62</v>
      </c>
      <c r="AJ23" s="220" t="s">
        <v>2385</v>
      </c>
      <c r="AK23" s="220" t="s">
        <v>62</v>
      </c>
      <c r="AL23" s="220"/>
      <c r="AM23" s="220"/>
      <c r="AN23" s="220" t="s">
        <v>57</v>
      </c>
      <c r="AO23" s="221">
        <v>44375</v>
      </c>
      <c r="AP23" s="221">
        <v>44553</v>
      </c>
      <c r="AQ23" s="220">
        <f t="shared" si="0"/>
        <v>178</v>
      </c>
      <c r="AR23" s="220" t="s">
        <v>57</v>
      </c>
      <c r="AS23" s="220"/>
      <c r="AT23" s="220"/>
      <c r="AU23" s="220" t="str">
        <f>IF(AB23="Yes", "No", "")</f>
        <v>No</v>
      </c>
    </row>
    <row r="24" spans="1:48">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F24" s="220"/>
      <c r="AG24" s="220" t="s">
        <v>56</v>
      </c>
      <c r="AH24" s="220">
        <v>17</v>
      </c>
      <c r="AI24" s="220" t="s">
        <v>62</v>
      </c>
      <c r="AJ24" s="220" t="s">
        <v>2385</v>
      </c>
      <c r="AK24" s="220" t="s">
        <v>62</v>
      </c>
      <c r="AL24" s="220"/>
      <c r="AM24" s="220"/>
      <c r="AN24" s="220" t="s">
        <v>57</v>
      </c>
      <c r="AO24" s="221">
        <v>44253</v>
      </c>
      <c r="AP24" s="221">
        <v>44588</v>
      </c>
      <c r="AQ24" s="220">
        <f t="shared" si="0"/>
        <v>335</v>
      </c>
      <c r="AR24" s="220" t="s">
        <v>57</v>
      </c>
      <c r="AS24" s="220"/>
      <c r="AT24" s="220"/>
      <c r="AU24" s="220" t="s">
        <v>56</v>
      </c>
    </row>
    <row r="25" spans="1:48">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F25" s="220"/>
      <c r="AG25" s="220" t="s">
        <v>56</v>
      </c>
      <c r="AH25" s="220">
        <v>76</v>
      </c>
      <c r="AI25" s="220" t="s">
        <v>62</v>
      </c>
      <c r="AJ25" s="220" t="s">
        <v>2385</v>
      </c>
      <c r="AK25" s="220" t="s">
        <v>62</v>
      </c>
      <c r="AL25" s="220"/>
      <c r="AM25" s="220"/>
      <c r="AN25" s="220" t="s">
        <v>57</v>
      </c>
      <c r="AO25" s="221">
        <v>44321</v>
      </c>
      <c r="AP25" s="221">
        <v>44566</v>
      </c>
      <c r="AQ25" s="220">
        <f t="shared" si="0"/>
        <v>245</v>
      </c>
      <c r="AR25" s="220" t="s">
        <v>57</v>
      </c>
      <c r="AS25" s="220"/>
      <c r="AT25" s="220"/>
      <c r="AU25" s="220" t="str">
        <f>IF(AB25="Yes", "No", "")</f>
        <v>No</v>
      </c>
    </row>
    <row r="26" spans="1:48">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F26" s="220"/>
      <c r="AG26" s="220" t="s">
        <v>56</v>
      </c>
      <c r="AH26" s="220">
        <v>22</v>
      </c>
      <c r="AI26" s="220" t="s">
        <v>62</v>
      </c>
      <c r="AJ26" s="220" t="s">
        <v>2385</v>
      </c>
      <c r="AK26" s="220" t="s">
        <v>62</v>
      </c>
      <c r="AL26" s="220"/>
      <c r="AM26" s="220"/>
      <c r="AN26" s="220" t="s">
        <v>57</v>
      </c>
      <c r="AO26" s="221">
        <v>44278</v>
      </c>
      <c r="AP26" s="221">
        <v>44552</v>
      </c>
      <c r="AQ26" s="220">
        <f t="shared" si="0"/>
        <v>274</v>
      </c>
      <c r="AR26" s="220" t="s">
        <v>57</v>
      </c>
      <c r="AS26" s="220"/>
      <c r="AT26" s="220"/>
      <c r="AU26" s="220" t="s">
        <v>56</v>
      </c>
    </row>
    <row r="27" spans="1:48">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F27" s="220"/>
      <c r="AG27" s="220" t="s">
        <v>56</v>
      </c>
      <c r="AH27" s="220">
        <v>823</v>
      </c>
      <c r="AI27" s="220" t="s">
        <v>62</v>
      </c>
      <c r="AJ27" s="220" t="s">
        <v>2385</v>
      </c>
      <c r="AK27" s="220" t="s">
        <v>62</v>
      </c>
      <c r="AL27" s="220"/>
      <c r="AM27" s="220"/>
      <c r="AN27" s="220" t="s">
        <v>57</v>
      </c>
      <c r="AO27" s="221">
        <v>44146</v>
      </c>
      <c r="AP27" s="221">
        <v>44564</v>
      </c>
      <c r="AQ27" s="220">
        <f t="shared" si="0"/>
        <v>418</v>
      </c>
      <c r="AR27" s="220" t="s">
        <v>57</v>
      </c>
      <c r="AS27" s="220"/>
      <c r="AT27" s="220"/>
      <c r="AU27" s="220" t="str">
        <f>IF(AB27="Yes", "No", "")</f>
        <v>No</v>
      </c>
    </row>
    <row r="28" spans="1:48">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F28" s="220"/>
      <c r="AG28" s="220" t="s">
        <v>56</v>
      </c>
      <c r="AH28" s="220">
        <v>12123</v>
      </c>
      <c r="AI28" s="220" t="s">
        <v>62</v>
      </c>
      <c r="AJ28" s="220" t="s">
        <v>2385</v>
      </c>
      <c r="AK28" s="220" t="s">
        <v>62</v>
      </c>
      <c r="AL28" s="220"/>
      <c r="AM28" s="220"/>
      <c r="AN28" s="220" t="s">
        <v>57</v>
      </c>
      <c r="AO28" s="221">
        <v>44265</v>
      </c>
      <c r="AP28" s="221">
        <v>44566</v>
      </c>
      <c r="AQ28" s="220">
        <f t="shared" si="0"/>
        <v>301</v>
      </c>
      <c r="AR28" s="220" t="s">
        <v>57</v>
      </c>
      <c r="AS28" s="220"/>
      <c r="AT28" s="220"/>
      <c r="AU28" s="220" t="str">
        <f>IF(AB28="Yes", "No", "")</f>
        <v>No</v>
      </c>
    </row>
    <row r="29" spans="1:48">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F29" s="220"/>
      <c r="AG29" s="220" t="s">
        <v>56</v>
      </c>
      <c r="AH29" s="220">
        <v>4556</v>
      </c>
      <c r="AI29" s="220" t="s">
        <v>56</v>
      </c>
      <c r="AJ29" s="270" t="s">
        <v>4436</v>
      </c>
      <c r="AK29" s="220" t="s">
        <v>62</v>
      </c>
      <c r="AL29" s="220"/>
      <c r="AM29" s="220"/>
      <c r="AN29" s="220" t="s">
        <v>57</v>
      </c>
      <c r="AO29" s="221">
        <v>44327</v>
      </c>
      <c r="AP29" s="221">
        <v>44917</v>
      </c>
      <c r="AQ29" s="220">
        <f t="shared" si="0"/>
        <v>590</v>
      </c>
      <c r="AR29" s="220" t="s">
        <v>57</v>
      </c>
      <c r="AS29" s="220"/>
      <c r="AT29" s="220"/>
      <c r="AU29" s="220" t="str">
        <f>IF(AB29="Yes", "No", "")</f>
        <v>No</v>
      </c>
    </row>
    <row r="30" spans="1:48">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F30" s="220"/>
      <c r="AG30" s="220" t="s">
        <v>56</v>
      </c>
      <c r="AH30" s="220">
        <v>96</v>
      </c>
      <c r="AI30" s="220" t="s">
        <v>56</v>
      </c>
      <c r="AJ30" s="220" t="s">
        <v>4435</v>
      </c>
      <c r="AK30" s="220" t="s">
        <v>62</v>
      </c>
      <c r="AL30" s="220" t="s">
        <v>57</v>
      </c>
      <c r="AM30" s="220"/>
      <c r="AN30" s="220" t="s">
        <v>57</v>
      </c>
      <c r="AO30" s="221">
        <v>44250</v>
      </c>
      <c r="AP30" s="221">
        <v>44628</v>
      </c>
      <c r="AQ30" s="220">
        <f t="shared" si="0"/>
        <v>378</v>
      </c>
      <c r="AR30" s="220" t="s">
        <v>57</v>
      </c>
      <c r="AS30" s="220"/>
      <c r="AT30" s="220"/>
      <c r="AU30" s="220" t="str">
        <f>IF(AB30="Yes", "No", "")</f>
        <v>No</v>
      </c>
    </row>
    <row r="31" spans="1:48">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F31" s="220"/>
      <c r="AG31" s="220" t="s">
        <v>56</v>
      </c>
      <c r="AH31" s="224">
        <v>96</v>
      </c>
      <c r="AI31" s="220" t="s">
        <v>56</v>
      </c>
      <c r="AJ31" s="220" t="s">
        <v>4435</v>
      </c>
      <c r="AK31" s="220" t="s">
        <v>62</v>
      </c>
      <c r="AL31" s="220" t="s">
        <v>57</v>
      </c>
      <c r="AM31" s="220"/>
      <c r="AN31" s="220" t="s">
        <v>57</v>
      </c>
      <c r="AO31" s="221">
        <v>44053</v>
      </c>
      <c r="AP31" s="221">
        <v>44566</v>
      </c>
      <c r="AQ31" s="220">
        <f t="shared" si="0"/>
        <v>513</v>
      </c>
      <c r="AR31" s="220" t="s">
        <v>57</v>
      </c>
      <c r="AS31" s="220"/>
      <c r="AT31" s="220"/>
      <c r="AU31" s="220" t="str">
        <f>IF(AB31="Yes", "No", "")</f>
        <v>No</v>
      </c>
    </row>
    <row r="32" spans="1:48">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F32" s="220"/>
      <c r="AG32" s="220" t="s">
        <v>56</v>
      </c>
      <c r="AH32" s="220">
        <v>20</v>
      </c>
      <c r="AI32" s="220" t="s">
        <v>62</v>
      </c>
      <c r="AJ32" s="220" t="s">
        <v>2385</v>
      </c>
      <c r="AK32" s="220" t="s">
        <v>62</v>
      </c>
      <c r="AL32" s="220" t="s">
        <v>57</v>
      </c>
      <c r="AM32" s="220"/>
      <c r="AN32" s="220" t="s">
        <v>57</v>
      </c>
      <c r="AO32" s="220" t="s">
        <v>57</v>
      </c>
      <c r="AP32" s="220" t="s">
        <v>1464</v>
      </c>
      <c r="AQ32" s="220" t="s">
        <v>57</v>
      </c>
      <c r="AR32" s="220" t="s">
        <v>57</v>
      </c>
      <c r="AS32" s="220"/>
      <c r="AT32" s="220"/>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F33" s="220"/>
      <c r="AG33" s="220" t="s">
        <v>56</v>
      </c>
      <c r="AH33" s="220">
        <v>64</v>
      </c>
      <c r="AI33" s="220" t="s">
        <v>56</v>
      </c>
      <c r="AJ33" s="220" t="s">
        <v>4435</v>
      </c>
      <c r="AK33" s="220" t="s">
        <v>62</v>
      </c>
      <c r="AL33" s="220" t="s">
        <v>57</v>
      </c>
      <c r="AM33" s="220"/>
      <c r="AN33" s="220" t="s">
        <v>57</v>
      </c>
      <c r="AO33" s="220" t="s">
        <v>57</v>
      </c>
      <c r="AP33" s="220" t="s">
        <v>2817</v>
      </c>
      <c r="AQ33" s="220" t="s">
        <v>57</v>
      </c>
      <c r="AR33" s="220" t="s">
        <v>57</v>
      </c>
      <c r="AS33" s="220"/>
      <c r="AT33" s="220"/>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F34" s="220"/>
      <c r="AG34" s="220" t="s">
        <v>56</v>
      </c>
      <c r="AH34" s="220">
        <v>36</v>
      </c>
      <c r="AI34" s="220" t="s">
        <v>56</v>
      </c>
      <c r="AJ34" s="270" t="s">
        <v>4436</v>
      </c>
      <c r="AK34" s="220" t="s">
        <v>62</v>
      </c>
      <c r="AL34" s="220" t="s">
        <v>57</v>
      </c>
      <c r="AM34" s="220"/>
      <c r="AN34" s="220" t="s">
        <v>57</v>
      </c>
      <c r="AO34" s="220" t="s">
        <v>57</v>
      </c>
      <c r="AP34" s="220" t="s">
        <v>2817</v>
      </c>
      <c r="AQ34" s="220" t="s">
        <v>57</v>
      </c>
      <c r="AR34" s="220" t="s">
        <v>57</v>
      </c>
      <c r="AS34" s="220"/>
      <c r="AT34" s="220"/>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F35" s="220"/>
      <c r="AG35" s="220" t="s">
        <v>56</v>
      </c>
      <c r="AH35" s="220">
        <v>89</v>
      </c>
      <c r="AI35" s="220" t="s">
        <v>56</v>
      </c>
      <c r="AJ35" s="270" t="s">
        <v>4436</v>
      </c>
      <c r="AK35" s="220" t="s">
        <v>62</v>
      </c>
      <c r="AL35" s="220" t="s">
        <v>57</v>
      </c>
      <c r="AM35" s="220"/>
      <c r="AN35" s="220" t="s">
        <v>57</v>
      </c>
      <c r="AO35" s="220" t="s">
        <v>57</v>
      </c>
      <c r="AP35" s="220" t="s">
        <v>2817</v>
      </c>
      <c r="AQ35" s="220" t="s">
        <v>57</v>
      </c>
      <c r="AR35" s="220" t="s">
        <v>57</v>
      </c>
      <c r="AS35" s="220"/>
      <c r="AT35" s="220"/>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F36" s="220"/>
      <c r="AG36" s="220" t="s">
        <v>56</v>
      </c>
      <c r="AH36" s="220">
        <v>71</v>
      </c>
      <c r="AI36" s="220" t="s">
        <v>62</v>
      </c>
      <c r="AJ36" s="220" t="s">
        <v>2385</v>
      </c>
      <c r="AK36" s="220" t="s">
        <v>62</v>
      </c>
      <c r="AL36" s="220" t="s">
        <v>57</v>
      </c>
      <c r="AM36" s="220"/>
      <c r="AN36" s="220" t="s">
        <v>57</v>
      </c>
      <c r="AO36" s="220" t="s">
        <v>57</v>
      </c>
      <c r="AP36" s="225">
        <v>44837</v>
      </c>
      <c r="AQ36" s="220" t="s">
        <v>57</v>
      </c>
      <c r="AR36" s="220" t="s">
        <v>57</v>
      </c>
      <c r="AS36" s="220"/>
      <c r="AT36" s="220"/>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F37" s="220"/>
      <c r="AG37" s="220" t="s">
        <v>56</v>
      </c>
      <c r="AH37" s="220">
        <v>118</v>
      </c>
      <c r="AI37" s="220" t="s">
        <v>56</v>
      </c>
      <c r="AJ37" s="270" t="s">
        <v>4436</v>
      </c>
      <c r="AK37" s="220" t="s">
        <v>62</v>
      </c>
      <c r="AL37" s="220" t="s">
        <v>57</v>
      </c>
      <c r="AM37" s="220"/>
      <c r="AN37" s="220" t="s">
        <v>57</v>
      </c>
      <c r="AO37" s="220" t="s">
        <v>57</v>
      </c>
      <c r="AP37" s="225">
        <v>44685</v>
      </c>
      <c r="AQ37" s="220" t="s">
        <v>57</v>
      </c>
      <c r="AR37" s="220" t="s">
        <v>57</v>
      </c>
      <c r="AS37" s="220"/>
      <c r="AT37" s="220"/>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F38" s="220"/>
      <c r="AG38" s="220" t="s">
        <v>56</v>
      </c>
      <c r="AH38" s="220">
        <v>16</v>
      </c>
      <c r="AI38" s="220" t="s">
        <v>62</v>
      </c>
      <c r="AJ38" s="220" t="s">
        <v>2385</v>
      </c>
      <c r="AK38" s="220" t="s">
        <v>62</v>
      </c>
      <c r="AL38" s="220" t="s">
        <v>57</v>
      </c>
      <c r="AM38" s="220"/>
      <c r="AN38" s="220" t="s">
        <v>57</v>
      </c>
      <c r="AO38" s="220" t="s">
        <v>57</v>
      </c>
      <c r="AP38" s="225">
        <v>44685</v>
      </c>
      <c r="AQ38" s="220" t="s">
        <v>57</v>
      </c>
      <c r="AR38" s="220" t="s">
        <v>57</v>
      </c>
      <c r="AS38" s="220"/>
      <c r="AT38" s="220"/>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F39" s="220"/>
      <c r="AG39" s="220" t="s">
        <v>56</v>
      </c>
      <c r="AH39" s="220">
        <v>194</v>
      </c>
      <c r="AI39" s="220" t="s">
        <v>56</v>
      </c>
      <c r="AJ39" s="270" t="s">
        <v>4436</v>
      </c>
      <c r="AK39" s="220" t="s">
        <v>62</v>
      </c>
      <c r="AL39" s="220" t="s">
        <v>57</v>
      </c>
      <c r="AM39" s="220"/>
      <c r="AN39" s="220" t="s">
        <v>57</v>
      </c>
      <c r="AO39" s="220" t="s">
        <v>57</v>
      </c>
      <c r="AP39" s="225">
        <v>44899</v>
      </c>
      <c r="AQ39" s="220" t="s">
        <v>57</v>
      </c>
      <c r="AR39" s="220" t="s">
        <v>57</v>
      </c>
      <c r="AS39" s="220"/>
      <c r="AT39" s="220"/>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F40" s="220"/>
      <c r="AG40" s="220" t="s">
        <v>56</v>
      </c>
      <c r="AH40" s="220">
        <v>362</v>
      </c>
      <c r="AI40" s="220" t="s">
        <v>62</v>
      </c>
      <c r="AJ40" s="220" t="s">
        <v>2385</v>
      </c>
      <c r="AK40" s="220" t="s">
        <v>62</v>
      </c>
      <c r="AL40" s="220" t="s">
        <v>57</v>
      </c>
      <c r="AM40" s="220"/>
      <c r="AN40" s="220" t="s">
        <v>57</v>
      </c>
      <c r="AO40" s="220" t="s">
        <v>57</v>
      </c>
      <c r="AP40" s="220" t="s">
        <v>2857</v>
      </c>
      <c r="AQ40" s="220" t="s">
        <v>57</v>
      </c>
      <c r="AR40" s="220" t="s">
        <v>57</v>
      </c>
      <c r="AS40" s="220"/>
      <c r="AT40" s="220"/>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F41" s="220"/>
      <c r="AG41" s="220" t="s">
        <v>56</v>
      </c>
      <c r="AH41" s="220">
        <v>36</v>
      </c>
      <c r="AI41" s="220" t="s">
        <v>56</v>
      </c>
      <c r="AJ41" s="220" t="s">
        <v>4435</v>
      </c>
      <c r="AK41" s="220" t="s">
        <v>62</v>
      </c>
      <c r="AL41" s="220" t="s">
        <v>57</v>
      </c>
      <c r="AM41" s="220"/>
      <c r="AN41" s="220" t="s">
        <v>57</v>
      </c>
      <c r="AO41" s="220" t="s">
        <v>57</v>
      </c>
      <c r="AP41" s="220" t="s">
        <v>2857</v>
      </c>
      <c r="AQ41" s="220" t="s">
        <v>57</v>
      </c>
      <c r="AR41" s="220" t="s">
        <v>57</v>
      </c>
      <c r="AS41" s="220"/>
      <c r="AT41" s="220"/>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F42" s="220"/>
      <c r="AG42" s="220" t="s">
        <v>56</v>
      </c>
      <c r="AH42" s="220">
        <v>335</v>
      </c>
      <c r="AI42" s="220" t="s">
        <v>56</v>
      </c>
      <c r="AJ42" s="270" t="s">
        <v>4436</v>
      </c>
      <c r="AK42" s="220" t="s">
        <v>62</v>
      </c>
      <c r="AL42" s="220" t="s">
        <v>57</v>
      </c>
      <c r="AM42" s="220"/>
      <c r="AN42" s="220" t="s">
        <v>57</v>
      </c>
      <c r="AO42" s="220" t="s">
        <v>57</v>
      </c>
      <c r="AP42" s="220" t="s">
        <v>2871</v>
      </c>
      <c r="AQ42" s="220" t="s">
        <v>57</v>
      </c>
      <c r="AR42" s="220" t="s">
        <v>57</v>
      </c>
      <c r="AS42" s="220"/>
      <c r="AT42" s="220"/>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F43" s="220"/>
      <c r="AG43" s="220" t="s">
        <v>57</v>
      </c>
      <c r="AH43" s="220" t="s">
        <v>57</v>
      </c>
      <c r="AI43" s="220" t="s">
        <v>2385</v>
      </c>
      <c r="AJ43" s="220" t="s">
        <v>2385</v>
      </c>
      <c r="AK43" s="220" t="s">
        <v>2385</v>
      </c>
      <c r="AL43" s="220" t="s">
        <v>57</v>
      </c>
      <c r="AM43" s="220"/>
      <c r="AN43" s="220" t="s">
        <v>57</v>
      </c>
      <c r="AO43" s="220" t="s">
        <v>57</v>
      </c>
      <c r="AP43" s="220" t="s">
        <v>57</v>
      </c>
      <c r="AQ43" s="220" t="s">
        <v>57</v>
      </c>
      <c r="AR43" s="220" t="s">
        <v>57</v>
      </c>
      <c r="AS43" s="220"/>
      <c r="AT43" s="220"/>
      <c r="AU43" s="220" t="str">
        <f t="shared" ref="AU43:AU106"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F44" s="220"/>
      <c r="AG44" s="220" t="s">
        <v>57</v>
      </c>
      <c r="AH44" s="220" t="s">
        <v>57</v>
      </c>
      <c r="AI44" s="220" t="s">
        <v>2385</v>
      </c>
      <c r="AJ44" s="220" t="s">
        <v>2385</v>
      </c>
      <c r="AK44" s="220" t="s">
        <v>2385</v>
      </c>
      <c r="AL44" s="220" t="s">
        <v>57</v>
      </c>
      <c r="AM44" s="220"/>
      <c r="AN44" s="220" t="s">
        <v>57</v>
      </c>
      <c r="AO44" s="220" t="s">
        <v>57</v>
      </c>
      <c r="AP44" s="220" t="s">
        <v>57</v>
      </c>
      <c r="AQ44" s="220" t="s">
        <v>57</v>
      </c>
      <c r="AR44" s="220" t="s">
        <v>57</v>
      </c>
      <c r="AS44" s="220"/>
      <c r="AT44" s="220"/>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F45" s="220"/>
      <c r="AG45" s="220" t="s">
        <v>57</v>
      </c>
      <c r="AH45" s="220" t="s">
        <v>57</v>
      </c>
      <c r="AI45" s="220" t="s">
        <v>2385</v>
      </c>
      <c r="AJ45" s="220" t="s">
        <v>2385</v>
      </c>
      <c r="AK45" s="220" t="s">
        <v>2385</v>
      </c>
      <c r="AL45" s="220" t="s">
        <v>57</v>
      </c>
      <c r="AM45" s="220"/>
      <c r="AN45" s="220" t="s">
        <v>57</v>
      </c>
      <c r="AO45" s="220" t="s">
        <v>57</v>
      </c>
      <c r="AP45" s="220" t="s">
        <v>57</v>
      </c>
      <c r="AQ45" s="220" t="s">
        <v>57</v>
      </c>
      <c r="AR45" s="220" t="s">
        <v>57</v>
      </c>
      <c r="AS45" s="220"/>
      <c r="AT45" s="220"/>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F46" s="220"/>
      <c r="AG46" s="220" t="s">
        <v>57</v>
      </c>
      <c r="AH46" s="220" t="s">
        <v>57</v>
      </c>
      <c r="AI46" s="220" t="s">
        <v>2385</v>
      </c>
      <c r="AJ46" s="220" t="s">
        <v>2385</v>
      </c>
      <c r="AK46" s="220" t="s">
        <v>2385</v>
      </c>
      <c r="AL46" s="220" t="s">
        <v>57</v>
      </c>
      <c r="AM46" s="220"/>
      <c r="AN46" s="220" t="s">
        <v>57</v>
      </c>
      <c r="AO46" s="220" t="s">
        <v>57</v>
      </c>
      <c r="AP46" s="220" t="s">
        <v>57</v>
      </c>
      <c r="AQ46" s="220" t="s">
        <v>57</v>
      </c>
      <c r="AR46" s="220" t="s">
        <v>57</v>
      </c>
      <c r="AS46" s="220"/>
      <c r="AT46" s="220"/>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F47" s="220"/>
      <c r="AG47" s="220" t="s">
        <v>57</v>
      </c>
      <c r="AH47" s="220" t="s">
        <v>57</v>
      </c>
      <c r="AI47" s="220" t="s">
        <v>2385</v>
      </c>
      <c r="AJ47" s="220" t="s">
        <v>2385</v>
      </c>
      <c r="AK47" s="220" t="s">
        <v>2385</v>
      </c>
      <c r="AL47" s="220" t="s">
        <v>57</v>
      </c>
      <c r="AM47" s="220"/>
      <c r="AN47" s="220" t="s">
        <v>57</v>
      </c>
      <c r="AO47" s="220" t="s">
        <v>57</v>
      </c>
      <c r="AP47" s="220" t="s">
        <v>57</v>
      </c>
      <c r="AQ47" s="220" t="s">
        <v>57</v>
      </c>
      <c r="AR47" s="220" t="s">
        <v>57</v>
      </c>
      <c r="AS47" s="220"/>
      <c r="AT47" s="220"/>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F48" s="220"/>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S48" s="220"/>
      <c r="AT48" s="220"/>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F49" s="220"/>
      <c r="AG49" s="220" t="s">
        <v>57</v>
      </c>
      <c r="AH49" s="220" t="s">
        <v>57</v>
      </c>
      <c r="AI49" s="220" t="s">
        <v>2385</v>
      </c>
      <c r="AJ49" s="220" t="s">
        <v>2385</v>
      </c>
      <c r="AK49" s="220" t="s">
        <v>2385</v>
      </c>
      <c r="AL49" s="220" t="s">
        <v>57</v>
      </c>
      <c r="AM49" s="220"/>
      <c r="AN49" s="220" t="s">
        <v>57</v>
      </c>
      <c r="AO49" s="220" t="s">
        <v>57</v>
      </c>
      <c r="AP49" s="220" t="s">
        <v>57</v>
      </c>
      <c r="AQ49" s="220" t="s">
        <v>57</v>
      </c>
      <c r="AR49" s="220" t="s">
        <v>57</v>
      </c>
      <c r="AS49" s="220"/>
      <c r="AT49" s="220"/>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F50" s="220"/>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S50" s="220"/>
      <c r="AT50" s="220"/>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F51" s="220"/>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S51" s="220"/>
      <c r="AT51" s="220"/>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F52" s="220"/>
      <c r="AG52" s="220" t="s">
        <v>57</v>
      </c>
      <c r="AH52" s="220" t="s">
        <v>57</v>
      </c>
      <c r="AI52" s="220" t="s">
        <v>2385</v>
      </c>
      <c r="AJ52" s="220" t="s">
        <v>2385</v>
      </c>
      <c r="AK52" s="220" t="s">
        <v>2385</v>
      </c>
      <c r="AL52" s="220" t="s">
        <v>57</v>
      </c>
      <c r="AM52" s="220"/>
      <c r="AN52" s="220" t="s">
        <v>57</v>
      </c>
      <c r="AO52" s="220" t="s">
        <v>57</v>
      </c>
      <c r="AP52" s="220" t="s">
        <v>57</v>
      </c>
      <c r="AQ52" s="220" t="s">
        <v>57</v>
      </c>
      <c r="AR52" s="220" t="s">
        <v>57</v>
      </c>
      <c r="AS52" s="220"/>
      <c r="AT52" s="220"/>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F53" s="220"/>
      <c r="AG53" s="220" t="s">
        <v>57</v>
      </c>
      <c r="AH53" s="220" t="s">
        <v>57</v>
      </c>
      <c r="AI53" s="220" t="s">
        <v>2385</v>
      </c>
      <c r="AJ53" s="220" t="s">
        <v>2385</v>
      </c>
      <c r="AK53" s="220" t="s">
        <v>2385</v>
      </c>
      <c r="AL53" s="220" t="s">
        <v>57</v>
      </c>
      <c r="AM53" s="220"/>
      <c r="AN53" s="220" t="s">
        <v>57</v>
      </c>
      <c r="AO53" s="220" t="s">
        <v>57</v>
      </c>
      <c r="AP53" s="220" t="s">
        <v>57</v>
      </c>
      <c r="AQ53" s="220" t="s">
        <v>57</v>
      </c>
      <c r="AR53" s="220" t="s">
        <v>57</v>
      </c>
      <c r="AS53" s="220"/>
      <c r="AT53" s="220"/>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F54" s="220"/>
      <c r="AG54" s="220" t="s">
        <v>57</v>
      </c>
      <c r="AH54" s="220" t="s">
        <v>57</v>
      </c>
      <c r="AI54" s="220" t="s">
        <v>2385</v>
      </c>
      <c r="AJ54" s="220" t="s">
        <v>2385</v>
      </c>
      <c r="AK54" s="220" t="s">
        <v>2385</v>
      </c>
      <c r="AL54" s="220" t="s">
        <v>57</v>
      </c>
      <c r="AM54" s="220"/>
      <c r="AN54" s="220" t="s">
        <v>57</v>
      </c>
      <c r="AO54" s="220" t="s">
        <v>57</v>
      </c>
      <c r="AP54" s="220" t="s">
        <v>57</v>
      </c>
      <c r="AQ54" s="220" t="s">
        <v>57</v>
      </c>
      <c r="AR54" s="220" t="s">
        <v>57</v>
      </c>
      <c r="AS54" s="220"/>
      <c r="AT54" s="220"/>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F55" s="220"/>
      <c r="AG55" s="220" t="s">
        <v>57</v>
      </c>
      <c r="AH55" s="220" t="s">
        <v>57</v>
      </c>
      <c r="AI55" s="220" t="s">
        <v>2385</v>
      </c>
      <c r="AJ55" s="220" t="s">
        <v>2385</v>
      </c>
      <c r="AK55" s="220" t="s">
        <v>2385</v>
      </c>
      <c r="AL55" s="220" t="s">
        <v>57</v>
      </c>
      <c r="AM55" s="220"/>
      <c r="AN55" s="220" t="s">
        <v>57</v>
      </c>
      <c r="AO55" s="220" t="s">
        <v>57</v>
      </c>
      <c r="AP55" s="220" t="s">
        <v>57</v>
      </c>
      <c r="AQ55" s="220" t="s">
        <v>57</v>
      </c>
      <c r="AR55" s="220" t="s">
        <v>57</v>
      </c>
      <c r="AS55" s="220"/>
      <c r="AT55" s="220"/>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F56" s="220"/>
      <c r="AG56" s="220" t="s">
        <v>57</v>
      </c>
      <c r="AH56" s="220" t="s">
        <v>57</v>
      </c>
      <c r="AI56" s="220" t="s">
        <v>2385</v>
      </c>
      <c r="AJ56" s="220" t="s">
        <v>2385</v>
      </c>
      <c r="AK56" s="220" t="s">
        <v>2385</v>
      </c>
      <c r="AL56" s="220" t="s">
        <v>57</v>
      </c>
      <c r="AM56" s="220"/>
      <c r="AN56" s="220" t="s">
        <v>57</v>
      </c>
      <c r="AO56" s="220" t="s">
        <v>57</v>
      </c>
      <c r="AP56" s="220" t="s">
        <v>57</v>
      </c>
      <c r="AQ56" s="220" t="s">
        <v>57</v>
      </c>
      <c r="AR56" s="220" t="s">
        <v>57</v>
      </c>
      <c r="AS56" s="220"/>
      <c r="AT56" s="220"/>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F57" s="220"/>
      <c r="AG57" s="220" t="s">
        <v>57</v>
      </c>
      <c r="AH57" s="220" t="s">
        <v>57</v>
      </c>
      <c r="AI57" s="220" t="s">
        <v>2385</v>
      </c>
      <c r="AJ57" s="220" t="s">
        <v>2385</v>
      </c>
      <c r="AK57" s="220" t="s">
        <v>2385</v>
      </c>
      <c r="AL57" s="220" t="s">
        <v>57</v>
      </c>
      <c r="AM57" s="220"/>
      <c r="AN57" s="220" t="s">
        <v>57</v>
      </c>
      <c r="AO57" s="220" t="s">
        <v>57</v>
      </c>
      <c r="AP57" s="220" t="s">
        <v>57</v>
      </c>
      <c r="AQ57" s="220" t="s">
        <v>57</v>
      </c>
      <c r="AR57" s="220" t="s">
        <v>57</v>
      </c>
      <c r="AS57" s="220"/>
      <c r="AT57" s="220"/>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F58" s="220"/>
      <c r="AG58" s="220" t="s">
        <v>57</v>
      </c>
      <c r="AH58" s="220" t="s">
        <v>57</v>
      </c>
      <c r="AI58" s="220" t="s">
        <v>2385</v>
      </c>
      <c r="AJ58" s="220" t="s">
        <v>2385</v>
      </c>
      <c r="AK58" s="220" t="s">
        <v>2385</v>
      </c>
      <c r="AL58" s="220" t="s">
        <v>57</v>
      </c>
      <c r="AM58" s="220"/>
      <c r="AN58" s="220" t="s">
        <v>57</v>
      </c>
      <c r="AO58" s="220" t="s">
        <v>57</v>
      </c>
      <c r="AP58" s="220" t="s">
        <v>57</v>
      </c>
      <c r="AQ58" s="220" t="s">
        <v>57</v>
      </c>
      <c r="AR58" s="220" t="s">
        <v>57</v>
      </c>
      <c r="AS58" s="220"/>
      <c r="AT58" s="220"/>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F59" s="220"/>
      <c r="AG59" s="220" t="s">
        <v>57</v>
      </c>
      <c r="AH59" s="220" t="s">
        <v>57</v>
      </c>
      <c r="AI59" s="220" t="s">
        <v>2385</v>
      </c>
      <c r="AJ59" s="220" t="s">
        <v>2385</v>
      </c>
      <c r="AK59" s="220" t="s">
        <v>2385</v>
      </c>
      <c r="AL59" s="220" t="s">
        <v>57</v>
      </c>
      <c r="AM59" s="220"/>
      <c r="AN59" s="220" t="s">
        <v>57</v>
      </c>
      <c r="AO59" s="220" t="s">
        <v>57</v>
      </c>
      <c r="AP59" s="220" t="s">
        <v>57</v>
      </c>
      <c r="AQ59" s="220" t="s">
        <v>57</v>
      </c>
      <c r="AR59" s="220" t="s">
        <v>57</v>
      </c>
      <c r="AS59" s="220"/>
      <c r="AT59" s="220"/>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F60" s="220"/>
      <c r="AG60" s="220" t="s">
        <v>57</v>
      </c>
      <c r="AH60" s="220" t="s">
        <v>57</v>
      </c>
      <c r="AI60" s="220" t="s">
        <v>2385</v>
      </c>
      <c r="AJ60" s="220" t="s">
        <v>2385</v>
      </c>
      <c r="AK60" s="220" t="s">
        <v>2385</v>
      </c>
      <c r="AL60" s="220" t="s">
        <v>57</v>
      </c>
      <c r="AM60" s="220"/>
      <c r="AN60" s="220" t="s">
        <v>57</v>
      </c>
      <c r="AO60" s="220" t="s">
        <v>57</v>
      </c>
      <c r="AP60" s="220" t="s">
        <v>57</v>
      </c>
      <c r="AQ60" s="220" t="s">
        <v>57</v>
      </c>
      <c r="AR60" s="220" t="s">
        <v>57</v>
      </c>
      <c r="AS60" s="220"/>
      <c r="AT60" s="220"/>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F61" s="220"/>
      <c r="AG61" s="220" t="s">
        <v>57</v>
      </c>
      <c r="AH61" s="220" t="s">
        <v>57</v>
      </c>
      <c r="AI61" s="220" t="s">
        <v>2385</v>
      </c>
      <c r="AJ61" s="220" t="s">
        <v>2385</v>
      </c>
      <c r="AK61" s="220" t="s">
        <v>2385</v>
      </c>
      <c r="AL61" s="220" t="s">
        <v>57</v>
      </c>
      <c r="AM61" s="220"/>
      <c r="AN61" s="220" t="s">
        <v>57</v>
      </c>
      <c r="AO61" s="220" t="s">
        <v>57</v>
      </c>
      <c r="AP61" s="220" t="s">
        <v>57</v>
      </c>
      <c r="AQ61" s="220" t="s">
        <v>57</v>
      </c>
      <c r="AR61" s="220" t="s">
        <v>57</v>
      </c>
      <c r="AS61" s="220"/>
      <c r="AT61" s="220"/>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F62" s="220"/>
      <c r="AG62" s="220" t="s">
        <v>57</v>
      </c>
      <c r="AH62" s="220" t="s">
        <v>57</v>
      </c>
      <c r="AI62" s="220" t="s">
        <v>2385</v>
      </c>
      <c r="AJ62" s="220" t="s">
        <v>2385</v>
      </c>
      <c r="AK62" s="220" t="s">
        <v>2385</v>
      </c>
      <c r="AL62" s="220" t="s">
        <v>57</v>
      </c>
      <c r="AM62" s="220"/>
      <c r="AN62" s="220" t="s">
        <v>57</v>
      </c>
      <c r="AO62" s="220" t="s">
        <v>57</v>
      </c>
      <c r="AP62" s="220" t="s">
        <v>57</v>
      </c>
      <c r="AQ62" s="220" t="s">
        <v>57</v>
      </c>
      <c r="AR62" s="220" t="s">
        <v>57</v>
      </c>
      <c r="AS62" s="220"/>
      <c r="AT62" s="220"/>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F63" s="220"/>
      <c r="AG63" s="220" t="s">
        <v>57</v>
      </c>
      <c r="AH63" s="220" t="s">
        <v>57</v>
      </c>
      <c r="AI63" s="220" t="s">
        <v>2385</v>
      </c>
      <c r="AJ63" s="220" t="s">
        <v>2385</v>
      </c>
      <c r="AK63" s="220" t="s">
        <v>2385</v>
      </c>
      <c r="AL63" s="220" t="s">
        <v>57</v>
      </c>
      <c r="AM63" s="220"/>
      <c r="AN63" s="220" t="s">
        <v>57</v>
      </c>
      <c r="AO63" s="220" t="s">
        <v>57</v>
      </c>
      <c r="AP63" s="220" t="s">
        <v>57</v>
      </c>
      <c r="AQ63" s="220" t="s">
        <v>57</v>
      </c>
      <c r="AR63" s="220" t="s">
        <v>57</v>
      </c>
      <c r="AS63" s="220"/>
      <c r="AT63" s="220"/>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F64" s="220"/>
      <c r="AG64" s="220" t="s">
        <v>57</v>
      </c>
      <c r="AH64" s="220" t="s">
        <v>57</v>
      </c>
      <c r="AI64" s="220" t="s">
        <v>2385</v>
      </c>
      <c r="AJ64" s="220" t="s">
        <v>2385</v>
      </c>
      <c r="AK64" s="220" t="s">
        <v>2385</v>
      </c>
      <c r="AL64" s="220" t="s">
        <v>57</v>
      </c>
      <c r="AM64" s="220"/>
      <c r="AN64" s="220" t="s">
        <v>57</v>
      </c>
      <c r="AO64" s="220" t="s">
        <v>57</v>
      </c>
      <c r="AP64" s="220" t="s">
        <v>57</v>
      </c>
      <c r="AQ64" s="220" t="s">
        <v>57</v>
      </c>
      <c r="AR64" s="220" t="s">
        <v>57</v>
      </c>
      <c r="AS64" s="220"/>
      <c r="AT64" s="220"/>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F65" s="220"/>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S65" s="220"/>
      <c r="AT65" s="220"/>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F66" s="220"/>
      <c r="AG66" s="220" t="s">
        <v>57</v>
      </c>
      <c r="AH66" s="220" t="s">
        <v>57</v>
      </c>
      <c r="AI66" s="220" t="s">
        <v>2385</v>
      </c>
      <c r="AJ66" s="220" t="s">
        <v>2385</v>
      </c>
      <c r="AK66" s="220" t="s">
        <v>2385</v>
      </c>
      <c r="AL66" s="220" t="s">
        <v>57</v>
      </c>
      <c r="AM66" s="220"/>
      <c r="AN66" s="220" t="s">
        <v>57</v>
      </c>
      <c r="AO66" s="220" t="s">
        <v>57</v>
      </c>
      <c r="AP66" s="220" t="s">
        <v>57</v>
      </c>
      <c r="AQ66" s="220" t="s">
        <v>57</v>
      </c>
      <c r="AR66" s="220" t="s">
        <v>57</v>
      </c>
      <c r="AS66" s="220"/>
      <c r="AT66" s="220"/>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F67" s="220"/>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S67" s="220"/>
      <c r="AT67" s="220"/>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F68" s="220"/>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S68" s="220"/>
      <c r="AT68" s="220"/>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F69" s="220"/>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S69" s="220"/>
      <c r="AT69" s="220"/>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F70" s="220"/>
      <c r="AG70" s="220" t="s">
        <v>57</v>
      </c>
      <c r="AH70" s="220" t="s">
        <v>57</v>
      </c>
      <c r="AI70" s="220" t="s">
        <v>2385</v>
      </c>
      <c r="AJ70" s="220" t="s">
        <v>2385</v>
      </c>
      <c r="AK70" s="220" t="s">
        <v>2385</v>
      </c>
      <c r="AL70" s="220" t="s">
        <v>57</v>
      </c>
      <c r="AM70" s="220"/>
      <c r="AN70" s="220" t="s">
        <v>57</v>
      </c>
      <c r="AO70" s="220" t="s">
        <v>57</v>
      </c>
      <c r="AP70" s="220" t="s">
        <v>57</v>
      </c>
      <c r="AQ70" s="220" t="s">
        <v>57</v>
      </c>
      <c r="AR70" s="220" t="s">
        <v>57</v>
      </c>
      <c r="AS70" s="220"/>
      <c r="AT70" s="220"/>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F71" s="220"/>
      <c r="AG71" s="220" t="s">
        <v>57</v>
      </c>
      <c r="AH71" s="220" t="s">
        <v>57</v>
      </c>
      <c r="AI71" s="220" t="s">
        <v>2385</v>
      </c>
      <c r="AJ71" s="220" t="s">
        <v>2385</v>
      </c>
      <c r="AK71" s="220" t="s">
        <v>2385</v>
      </c>
      <c r="AL71" s="220" t="s">
        <v>57</v>
      </c>
      <c r="AM71" s="220"/>
      <c r="AN71" s="220" t="s">
        <v>57</v>
      </c>
      <c r="AO71" s="220" t="s">
        <v>57</v>
      </c>
      <c r="AP71" s="220" t="s">
        <v>57</v>
      </c>
      <c r="AQ71" s="220" t="s">
        <v>57</v>
      </c>
      <c r="AR71" s="220" t="s">
        <v>57</v>
      </c>
      <c r="AS71" s="220"/>
      <c r="AT71" s="220"/>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F72" s="220"/>
      <c r="AG72" s="220" t="s">
        <v>57</v>
      </c>
      <c r="AH72" s="220" t="s">
        <v>57</v>
      </c>
      <c r="AI72" s="220" t="s">
        <v>2385</v>
      </c>
      <c r="AJ72" s="220" t="s">
        <v>2385</v>
      </c>
      <c r="AK72" s="220" t="s">
        <v>2385</v>
      </c>
      <c r="AL72" s="220" t="s">
        <v>57</v>
      </c>
      <c r="AM72" s="220"/>
      <c r="AN72" s="220" t="s">
        <v>57</v>
      </c>
      <c r="AO72" s="220" t="s">
        <v>57</v>
      </c>
      <c r="AP72" s="220" t="s">
        <v>57</v>
      </c>
      <c r="AQ72" s="220" t="s">
        <v>57</v>
      </c>
      <c r="AR72" s="220" t="s">
        <v>57</v>
      </c>
      <c r="AS72" s="220"/>
      <c r="AT72" s="220"/>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F73" s="220"/>
      <c r="AG73" s="220" t="s">
        <v>57</v>
      </c>
      <c r="AH73" s="220" t="s">
        <v>57</v>
      </c>
      <c r="AI73" s="220" t="s">
        <v>2385</v>
      </c>
      <c r="AJ73" s="220" t="s">
        <v>2385</v>
      </c>
      <c r="AK73" s="220" t="s">
        <v>2385</v>
      </c>
      <c r="AL73" s="220" t="s">
        <v>57</v>
      </c>
      <c r="AM73" s="220"/>
      <c r="AN73" s="220" t="s">
        <v>57</v>
      </c>
      <c r="AO73" s="220" t="s">
        <v>57</v>
      </c>
      <c r="AP73" s="220" t="s">
        <v>57</v>
      </c>
      <c r="AQ73" s="220" t="s">
        <v>57</v>
      </c>
      <c r="AR73" s="220" t="s">
        <v>57</v>
      </c>
      <c r="AS73" s="220"/>
      <c r="AT73" s="220"/>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F74" s="220"/>
      <c r="AG74" s="220" t="s">
        <v>57</v>
      </c>
      <c r="AH74" s="220" t="s">
        <v>57</v>
      </c>
      <c r="AI74" s="220" t="s">
        <v>2385</v>
      </c>
      <c r="AJ74" s="220" t="s">
        <v>2385</v>
      </c>
      <c r="AK74" s="220" t="s">
        <v>2385</v>
      </c>
      <c r="AL74" s="220" t="s">
        <v>57</v>
      </c>
      <c r="AM74" s="220"/>
      <c r="AN74" s="220" t="s">
        <v>57</v>
      </c>
      <c r="AO74" s="220" t="s">
        <v>57</v>
      </c>
      <c r="AP74" s="220" t="s">
        <v>57</v>
      </c>
      <c r="AQ74" s="220" t="s">
        <v>57</v>
      </c>
      <c r="AR74" s="220" t="s">
        <v>57</v>
      </c>
      <c r="AS74" s="220"/>
      <c r="AT74" s="220"/>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F75" s="220"/>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S75" s="220"/>
      <c r="AT75" s="220"/>
      <c r="AU75" s="220" t="str">
        <f t="shared" si="1"/>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F76" s="220"/>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S76" s="220"/>
      <c r="AT76" s="220"/>
      <c r="AU76" s="220" t="str">
        <f t="shared" si="1"/>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F77" s="220"/>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S77" s="220"/>
      <c r="AT77" s="220"/>
      <c r="AU77" s="220" t="str">
        <f t="shared" si="1"/>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F78" s="220"/>
      <c r="AG78" s="220" t="s">
        <v>57</v>
      </c>
      <c r="AH78" s="220" t="s">
        <v>57</v>
      </c>
      <c r="AI78" s="220" t="s">
        <v>2385</v>
      </c>
      <c r="AJ78" s="220" t="s">
        <v>2385</v>
      </c>
      <c r="AK78" s="220" t="s">
        <v>2385</v>
      </c>
      <c r="AL78" s="220" t="s">
        <v>57</v>
      </c>
      <c r="AM78" s="220"/>
      <c r="AN78" s="220" t="s">
        <v>57</v>
      </c>
      <c r="AO78" s="220" t="s">
        <v>57</v>
      </c>
      <c r="AP78" s="220" t="s">
        <v>57</v>
      </c>
      <c r="AQ78" s="220" t="s">
        <v>57</v>
      </c>
      <c r="AR78" s="220" t="s">
        <v>57</v>
      </c>
      <c r="AS78" s="220"/>
      <c r="AT78" s="220"/>
      <c r="AU78" s="220" t="str">
        <f t="shared" si="1"/>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F79" s="220"/>
      <c r="AG79" s="220" t="s">
        <v>57</v>
      </c>
      <c r="AH79" s="220" t="s">
        <v>57</v>
      </c>
      <c r="AI79" s="220" t="s">
        <v>2385</v>
      </c>
      <c r="AJ79" s="220" t="s">
        <v>2385</v>
      </c>
      <c r="AK79" s="220" t="s">
        <v>2385</v>
      </c>
      <c r="AL79" s="220" t="s">
        <v>57</v>
      </c>
      <c r="AM79" s="220"/>
      <c r="AN79" s="220" t="s">
        <v>57</v>
      </c>
      <c r="AO79" s="220" t="s">
        <v>57</v>
      </c>
      <c r="AP79" s="220" t="s">
        <v>57</v>
      </c>
      <c r="AQ79" s="220" t="s">
        <v>57</v>
      </c>
      <c r="AR79" s="220" t="s">
        <v>57</v>
      </c>
      <c r="AS79" s="220"/>
      <c r="AT79" s="220"/>
      <c r="AU79" s="220" t="str">
        <f t="shared" si="1"/>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F80" s="220"/>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S80" s="220"/>
      <c r="AT80" s="220"/>
      <c r="AU80" s="220" t="str">
        <f t="shared" si="1"/>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F81" s="220"/>
      <c r="AG81" s="220" t="s">
        <v>57</v>
      </c>
      <c r="AH81" s="220" t="s">
        <v>57</v>
      </c>
      <c r="AI81" s="220" t="s">
        <v>2385</v>
      </c>
      <c r="AJ81" s="220" t="s">
        <v>2385</v>
      </c>
      <c r="AK81" s="220" t="s">
        <v>2385</v>
      </c>
      <c r="AL81" s="220" t="s">
        <v>57</v>
      </c>
      <c r="AM81" s="220"/>
      <c r="AN81" s="220" t="s">
        <v>57</v>
      </c>
      <c r="AO81" s="220" t="s">
        <v>57</v>
      </c>
      <c r="AP81" s="220" t="s">
        <v>57</v>
      </c>
      <c r="AQ81" s="220" t="s">
        <v>57</v>
      </c>
      <c r="AR81" s="220" t="s">
        <v>57</v>
      </c>
      <c r="AS81" s="220"/>
      <c r="AT81" s="220"/>
      <c r="AU81" s="220" t="str">
        <f t="shared" si="1"/>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F82" s="220"/>
      <c r="AG82" s="220" t="s">
        <v>57</v>
      </c>
      <c r="AH82" s="220" t="s">
        <v>57</v>
      </c>
      <c r="AI82" s="220" t="s">
        <v>2385</v>
      </c>
      <c r="AJ82" s="220" t="s">
        <v>2385</v>
      </c>
      <c r="AK82" s="220" t="s">
        <v>2385</v>
      </c>
      <c r="AL82" s="220" t="s">
        <v>57</v>
      </c>
      <c r="AM82" s="220"/>
      <c r="AN82" s="220" t="s">
        <v>57</v>
      </c>
      <c r="AO82" s="220" t="s">
        <v>57</v>
      </c>
      <c r="AP82" s="220" t="s">
        <v>57</v>
      </c>
      <c r="AQ82" s="220" t="s">
        <v>57</v>
      </c>
      <c r="AR82" s="220" t="s">
        <v>57</v>
      </c>
      <c r="AS82" s="220"/>
      <c r="AT82" s="220"/>
      <c r="AU82" s="220" t="str">
        <f t="shared" si="1"/>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F83" s="220"/>
      <c r="AG83" s="220" t="s">
        <v>57</v>
      </c>
      <c r="AH83" s="220" t="s">
        <v>57</v>
      </c>
      <c r="AI83" s="220" t="s">
        <v>2385</v>
      </c>
      <c r="AJ83" s="220" t="s">
        <v>2385</v>
      </c>
      <c r="AK83" s="220" t="s">
        <v>2385</v>
      </c>
      <c r="AL83" s="220" t="s">
        <v>57</v>
      </c>
      <c r="AM83" s="220"/>
      <c r="AN83" s="220" t="s">
        <v>57</v>
      </c>
      <c r="AO83" s="220" t="s">
        <v>57</v>
      </c>
      <c r="AP83" s="220" t="s">
        <v>57</v>
      </c>
      <c r="AQ83" s="220" t="s">
        <v>57</v>
      </c>
      <c r="AR83" s="220" t="s">
        <v>57</v>
      </c>
      <c r="AS83" s="220"/>
      <c r="AT83" s="220"/>
      <c r="AU83" s="220" t="str">
        <f t="shared" si="1"/>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F84" s="220"/>
      <c r="AG84" s="220" t="s">
        <v>57</v>
      </c>
      <c r="AH84" s="220" t="s">
        <v>57</v>
      </c>
      <c r="AI84" s="220" t="s">
        <v>2385</v>
      </c>
      <c r="AJ84" s="220" t="s">
        <v>2385</v>
      </c>
      <c r="AK84" s="220" t="s">
        <v>2385</v>
      </c>
      <c r="AL84" s="220" t="s">
        <v>57</v>
      </c>
      <c r="AM84" s="220"/>
      <c r="AN84" s="220" t="s">
        <v>57</v>
      </c>
      <c r="AO84" s="220" t="s">
        <v>57</v>
      </c>
      <c r="AP84" s="220" t="s">
        <v>57</v>
      </c>
      <c r="AQ84" s="220" t="s">
        <v>57</v>
      </c>
      <c r="AR84" s="220" t="s">
        <v>57</v>
      </c>
      <c r="AS84" s="220"/>
      <c r="AT84" s="220"/>
      <c r="AU84" s="220" t="str">
        <f t="shared" si="1"/>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F85" s="220"/>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S85" s="220"/>
      <c r="AT85" s="220"/>
      <c r="AU85" s="220" t="str">
        <f t="shared" si="1"/>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F86" s="220"/>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S86" s="220"/>
      <c r="AT86" s="220"/>
      <c r="AU86" s="220" t="str">
        <f t="shared" si="1"/>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F87" s="220"/>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S87" s="220"/>
      <c r="AT87" s="220"/>
      <c r="AU87" s="220" t="str">
        <f t="shared" si="1"/>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F88" s="220"/>
      <c r="AG88" s="220" t="s">
        <v>57</v>
      </c>
      <c r="AH88" s="220" t="s">
        <v>57</v>
      </c>
      <c r="AI88" s="220" t="s">
        <v>2385</v>
      </c>
      <c r="AJ88" s="220" t="s">
        <v>2385</v>
      </c>
      <c r="AK88" s="220" t="s">
        <v>2385</v>
      </c>
      <c r="AL88" s="220" t="s">
        <v>57</v>
      </c>
      <c r="AM88" s="220"/>
      <c r="AN88" s="220" t="s">
        <v>57</v>
      </c>
      <c r="AO88" s="220" t="s">
        <v>57</v>
      </c>
      <c r="AP88" s="220" t="s">
        <v>57</v>
      </c>
      <c r="AQ88" s="220" t="s">
        <v>57</v>
      </c>
      <c r="AR88" s="220" t="s">
        <v>57</v>
      </c>
      <c r="AS88" s="220"/>
      <c r="AT88" s="220"/>
      <c r="AU88" s="220" t="str">
        <f t="shared" si="1"/>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F89" s="220"/>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S89" s="220"/>
      <c r="AT89" s="220"/>
      <c r="AU89" s="220" t="str">
        <f t="shared" si="1"/>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F90" s="220"/>
      <c r="AG90" s="220" t="s">
        <v>57</v>
      </c>
      <c r="AH90" s="220" t="s">
        <v>57</v>
      </c>
      <c r="AI90" s="220" t="s">
        <v>2385</v>
      </c>
      <c r="AJ90" s="220" t="s">
        <v>2385</v>
      </c>
      <c r="AK90" s="220" t="s">
        <v>2385</v>
      </c>
      <c r="AL90" s="220" t="s">
        <v>57</v>
      </c>
      <c r="AM90" s="220"/>
      <c r="AN90" s="220" t="s">
        <v>57</v>
      </c>
      <c r="AO90" s="220" t="s">
        <v>57</v>
      </c>
      <c r="AP90" s="220" t="s">
        <v>57</v>
      </c>
      <c r="AQ90" s="220" t="s">
        <v>57</v>
      </c>
      <c r="AR90" s="220" t="s">
        <v>57</v>
      </c>
      <c r="AS90" s="220"/>
      <c r="AT90" s="220"/>
      <c r="AU90" s="220" t="str">
        <f t="shared" si="1"/>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F91" s="220"/>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S91" s="220"/>
      <c r="AT91" s="220"/>
      <c r="AU91" s="220" t="str">
        <f t="shared" si="1"/>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F92" s="220"/>
      <c r="AG92" s="220" t="s">
        <v>57</v>
      </c>
      <c r="AH92" s="220" t="s">
        <v>57</v>
      </c>
      <c r="AI92" s="220" t="s">
        <v>2385</v>
      </c>
      <c r="AJ92" s="220" t="s">
        <v>2385</v>
      </c>
      <c r="AK92" s="220" t="s">
        <v>2385</v>
      </c>
      <c r="AL92" s="220" t="s">
        <v>57</v>
      </c>
      <c r="AM92" s="220"/>
      <c r="AN92" s="220" t="s">
        <v>57</v>
      </c>
      <c r="AO92" s="220" t="s">
        <v>57</v>
      </c>
      <c r="AP92" s="220" t="s">
        <v>57</v>
      </c>
      <c r="AQ92" s="220" t="s">
        <v>57</v>
      </c>
      <c r="AR92" s="220" t="s">
        <v>57</v>
      </c>
      <c r="AS92" s="220"/>
      <c r="AT92" s="220"/>
      <c r="AU92" s="220" t="str">
        <f t="shared" si="1"/>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F93" s="220"/>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S93" s="220"/>
      <c r="AT93" s="220"/>
      <c r="AU93" s="220" t="str">
        <f t="shared" si="1"/>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F94" s="220"/>
      <c r="AG94" s="220" t="s">
        <v>57</v>
      </c>
      <c r="AH94" s="220" t="s">
        <v>57</v>
      </c>
      <c r="AI94" s="220" t="s">
        <v>2385</v>
      </c>
      <c r="AJ94" s="220" t="s">
        <v>2385</v>
      </c>
      <c r="AK94" s="220" t="s">
        <v>2385</v>
      </c>
      <c r="AL94" s="220" t="s">
        <v>57</v>
      </c>
      <c r="AM94" s="220"/>
      <c r="AN94" s="220" t="s">
        <v>57</v>
      </c>
      <c r="AO94" s="220" t="s">
        <v>57</v>
      </c>
      <c r="AP94" s="220" t="s">
        <v>57</v>
      </c>
      <c r="AQ94" s="220" t="s">
        <v>57</v>
      </c>
      <c r="AR94" s="220" t="s">
        <v>57</v>
      </c>
      <c r="AS94" s="220"/>
      <c r="AT94" s="220"/>
      <c r="AU94" s="220" t="str">
        <f t="shared" si="1"/>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F95" s="220"/>
      <c r="AG95" s="220" t="s">
        <v>57</v>
      </c>
      <c r="AH95" s="220" t="s">
        <v>57</v>
      </c>
      <c r="AI95" s="220" t="s">
        <v>2385</v>
      </c>
      <c r="AJ95" s="220" t="s">
        <v>2385</v>
      </c>
      <c r="AK95" s="220" t="s">
        <v>2385</v>
      </c>
      <c r="AL95" s="220" t="s">
        <v>57</v>
      </c>
      <c r="AM95" s="220"/>
      <c r="AN95" s="220" t="s">
        <v>57</v>
      </c>
      <c r="AO95" s="220" t="s">
        <v>57</v>
      </c>
      <c r="AP95" s="220" t="s">
        <v>57</v>
      </c>
      <c r="AQ95" s="220" t="s">
        <v>57</v>
      </c>
      <c r="AR95" s="220" t="s">
        <v>57</v>
      </c>
      <c r="AS95" s="220"/>
      <c r="AT95" s="220"/>
      <c r="AU95" s="220" t="str">
        <f t="shared" si="1"/>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F96" s="220"/>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S96" s="220"/>
      <c r="AT96" s="220"/>
      <c r="AU96" s="220" t="str">
        <f t="shared" si="1"/>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F97" s="220"/>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S97" s="220"/>
      <c r="AT97" s="220"/>
      <c r="AU97" s="220" t="str">
        <f t="shared" si="1"/>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F98" s="220"/>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S98" s="220"/>
      <c r="AT98" s="220"/>
      <c r="AU98" s="220" t="str">
        <f t="shared" si="1"/>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F99" s="220"/>
      <c r="AG99" s="220" t="s">
        <v>57</v>
      </c>
      <c r="AH99" s="220" t="s">
        <v>57</v>
      </c>
      <c r="AI99" s="220" t="s">
        <v>2385</v>
      </c>
      <c r="AJ99" s="220" t="s">
        <v>2385</v>
      </c>
      <c r="AK99" s="220" t="s">
        <v>2385</v>
      </c>
      <c r="AL99" s="220" t="s">
        <v>57</v>
      </c>
      <c r="AM99" s="220"/>
      <c r="AN99" s="220" t="s">
        <v>57</v>
      </c>
      <c r="AO99" s="220" t="s">
        <v>57</v>
      </c>
      <c r="AP99" s="220" t="s">
        <v>57</v>
      </c>
      <c r="AQ99" s="220" t="s">
        <v>57</v>
      </c>
      <c r="AR99" s="220" t="s">
        <v>57</v>
      </c>
      <c r="AS99" s="220"/>
      <c r="AT99" s="220"/>
      <c r="AU99" s="220" t="str">
        <f t="shared" si="1"/>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F100" s="220"/>
      <c r="AG100" s="220" t="s">
        <v>57</v>
      </c>
      <c r="AH100" s="220" t="s">
        <v>57</v>
      </c>
      <c r="AI100" s="220" t="s">
        <v>2385</v>
      </c>
      <c r="AJ100" s="220" t="s">
        <v>2385</v>
      </c>
      <c r="AK100" s="220" t="s">
        <v>2385</v>
      </c>
      <c r="AL100" s="220" t="s">
        <v>57</v>
      </c>
      <c r="AM100" s="220"/>
      <c r="AN100" s="220" t="s">
        <v>57</v>
      </c>
      <c r="AO100" s="220" t="s">
        <v>57</v>
      </c>
      <c r="AP100" s="220" t="s">
        <v>57</v>
      </c>
      <c r="AQ100" s="220" t="s">
        <v>57</v>
      </c>
      <c r="AR100" s="220" t="s">
        <v>57</v>
      </c>
      <c r="AS100" s="220"/>
      <c r="AT100" s="220"/>
      <c r="AU100" s="220" t="str">
        <f t="shared" si="1"/>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F101" s="220"/>
      <c r="AG101" s="220" t="s">
        <v>57</v>
      </c>
      <c r="AH101" s="220" t="s">
        <v>57</v>
      </c>
      <c r="AI101" s="220" t="s">
        <v>2385</v>
      </c>
      <c r="AJ101" s="220" t="s">
        <v>2385</v>
      </c>
      <c r="AK101" s="220" t="s">
        <v>2385</v>
      </c>
      <c r="AL101" s="220" t="s">
        <v>57</v>
      </c>
      <c r="AM101" s="220"/>
      <c r="AN101" s="220" t="s">
        <v>57</v>
      </c>
      <c r="AO101" s="220" t="s">
        <v>57</v>
      </c>
      <c r="AP101" s="220" t="s">
        <v>57</v>
      </c>
      <c r="AQ101" s="220" t="s">
        <v>57</v>
      </c>
      <c r="AR101" s="220" t="s">
        <v>57</v>
      </c>
      <c r="AS101" s="220"/>
      <c r="AT101" s="220"/>
      <c r="AU101" s="220" t="str">
        <f t="shared" si="1"/>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F102" s="220"/>
      <c r="AG102" s="220" t="s">
        <v>57</v>
      </c>
      <c r="AH102" s="220" t="s">
        <v>57</v>
      </c>
      <c r="AI102" s="220" t="s">
        <v>2385</v>
      </c>
      <c r="AJ102" s="220" t="s">
        <v>2385</v>
      </c>
      <c r="AK102" s="220" t="s">
        <v>2385</v>
      </c>
      <c r="AL102" s="220" t="s">
        <v>57</v>
      </c>
      <c r="AM102" s="220"/>
      <c r="AN102" s="220" t="s">
        <v>57</v>
      </c>
      <c r="AO102" s="220" t="s">
        <v>57</v>
      </c>
      <c r="AP102" s="220" t="s">
        <v>57</v>
      </c>
      <c r="AQ102" s="220" t="s">
        <v>57</v>
      </c>
      <c r="AR102" s="220" t="s">
        <v>57</v>
      </c>
      <c r="AS102" s="220"/>
      <c r="AT102" s="220"/>
      <c r="AU102" s="220" t="str">
        <f t="shared" si="1"/>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F103" s="220"/>
      <c r="AG103" s="220" t="s">
        <v>57</v>
      </c>
      <c r="AH103" s="220" t="s">
        <v>57</v>
      </c>
      <c r="AI103" s="220" t="s">
        <v>2385</v>
      </c>
      <c r="AJ103" s="220" t="s">
        <v>2385</v>
      </c>
      <c r="AK103" s="220" t="s">
        <v>2385</v>
      </c>
      <c r="AL103" s="220" t="s">
        <v>57</v>
      </c>
      <c r="AM103" s="220"/>
      <c r="AN103" s="220" t="s">
        <v>57</v>
      </c>
      <c r="AO103" s="220" t="s">
        <v>57</v>
      </c>
      <c r="AP103" s="220" t="s">
        <v>57</v>
      </c>
      <c r="AQ103" s="220" t="s">
        <v>57</v>
      </c>
      <c r="AR103" s="220" t="s">
        <v>57</v>
      </c>
      <c r="AS103" s="220"/>
      <c r="AT103" s="220"/>
      <c r="AU103" s="220" t="str">
        <f t="shared" si="1"/>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F104" s="220"/>
      <c r="AG104" s="220" t="s">
        <v>57</v>
      </c>
      <c r="AH104" s="220" t="s">
        <v>57</v>
      </c>
      <c r="AI104" s="220" t="s">
        <v>2385</v>
      </c>
      <c r="AJ104" s="220" t="s">
        <v>2385</v>
      </c>
      <c r="AK104" s="220" t="s">
        <v>2385</v>
      </c>
      <c r="AL104" s="220" t="s">
        <v>57</v>
      </c>
      <c r="AM104" s="220"/>
      <c r="AN104" s="220" t="s">
        <v>57</v>
      </c>
      <c r="AO104" s="220" t="s">
        <v>57</v>
      </c>
      <c r="AP104" s="220" t="s">
        <v>57</v>
      </c>
      <c r="AQ104" s="220" t="s">
        <v>57</v>
      </c>
      <c r="AR104" s="220" t="s">
        <v>57</v>
      </c>
      <c r="AS104" s="220"/>
      <c r="AT104" s="220"/>
      <c r="AU104" s="220" t="str">
        <f t="shared" si="1"/>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F105" s="220"/>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S105" s="220"/>
      <c r="AT105" s="220"/>
      <c r="AU105" s="220" t="str">
        <f t="shared" si="1"/>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F106" s="220"/>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S106" s="220"/>
      <c r="AT106" s="220"/>
      <c r="AU106" s="220" t="str">
        <f t="shared" si="1"/>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F107" s="220"/>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S107" s="220"/>
      <c r="AT107" s="220"/>
      <c r="AU107" s="220" t="str">
        <f t="shared" ref="AU107:AU151" si="2">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F108" s="220"/>
      <c r="AG108" s="220" t="s">
        <v>57</v>
      </c>
      <c r="AH108" s="220" t="s">
        <v>57</v>
      </c>
      <c r="AI108" s="220" t="s">
        <v>2385</v>
      </c>
      <c r="AJ108" s="220" t="s">
        <v>2385</v>
      </c>
      <c r="AK108" s="220" t="s">
        <v>2385</v>
      </c>
      <c r="AL108" s="220" t="s">
        <v>57</v>
      </c>
      <c r="AM108" s="220"/>
      <c r="AN108" s="220" t="s">
        <v>57</v>
      </c>
      <c r="AO108" s="220" t="s">
        <v>57</v>
      </c>
      <c r="AP108" s="220" t="s">
        <v>57</v>
      </c>
      <c r="AQ108" s="220" t="s">
        <v>57</v>
      </c>
      <c r="AR108" s="220" t="s">
        <v>57</v>
      </c>
      <c r="AS108" s="220"/>
      <c r="AT108" s="220"/>
      <c r="AU108" s="220" t="str">
        <f t="shared" si="2"/>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F109" s="220"/>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S109" s="220"/>
      <c r="AT109" s="220"/>
      <c r="AU109" s="220" t="str">
        <f t="shared" si="2"/>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F110" s="220"/>
      <c r="AG110" s="220" t="s">
        <v>57</v>
      </c>
      <c r="AH110" s="220" t="s">
        <v>57</v>
      </c>
      <c r="AI110" s="220" t="s">
        <v>2385</v>
      </c>
      <c r="AJ110" s="220" t="s">
        <v>2385</v>
      </c>
      <c r="AK110" s="220" t="s">
        <v>2385</v>
      </c>
      <c r="AL110" s="220" t="s">
        <v>57</v>
      </c>
      <c r="AM110" s="220"/>
      <c r="AN110" s="220" t="s">
        <v>57</v>
      </c>
      <c r="AO110" s="220" t="s">
        <v>57</v>
      </c>
      <c r="AP110" s="220" t="s">
        <v>57</v>
      </c>
      <c r="AQ110" s="220" t="s">
        <v>57</v>
      </c>
      <c r="AR110" s="220" t="s">
        <v>57</v>
      </c>
      <c r="AS110" s="220"/>
      <c r="AT110" s="220"/>
      <c r="AU110" s="220" t="str">
        <f t="shared" si="2"/>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F111" s="220"/>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S111" s="220"/>
      <c r="AT111" s="220"/>
      <c r="AU111" s="220" t="str">
        <f t="shared" si="2"/>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F112" s="220"/>
      <c r="AG112" s="220" t="s">
        <v>57</v>
      </c>
      <c r="AH112" s="220" t="s">
        <v>57</v>
      </c>
      <c r="AI112" s="220" t="s">
        <v>2385</v>
      </c>
      <c r="AJ112" s="220" t="s">
        <v>2385</v>
      </c>
      <c r="AK112" s="220" t="s">
        <v>2385</v>
      </c>
      <c r="AL112" s="220" t="s">
        <v>57</v>
      </c>
      <c r="AM112" s="220"/>
      <c r="AN112" s="220" t="s">
        <v>57</v>
      </c>
      <c r="AO112" s="220" t="s">
        <v>57</v>
      </c>
      <c r="AP112" s="220" t="s">
        <v>57</v>
      </c>
      <c r="AQ112" s="220" t="s">
        <v>57</v>
      </c>
      <c r="AR112" s="220" t="s">
        <v>57</v>
      </c>
      <c r="AS112" s="220"/>
      <c r="AT112" s="220"/>
      <c r="AU112" s="220" t="str">
        <f t="shared" si="2"/>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F113" s="220"/>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S113" s="220"/>
      <c r="AT113" s="220"/>
      <c r="AU113" s="220" t="str">
        <f t="shared" si="2"/>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F114" s="220"/>
      <c r="AG114" s="220" t="s">
        <v>57</v>
      </c>
      <c r="AH114" s="220" t="s">
        <v>57</v>
      </c>
      <c r="AI114" s="220" t="s">
        <v>2385</v>
      </c>
      <c r="AJ114" s="220" t="s">
        <v>2385</v>
      </c>
      <c r="AK114" s="220" t="s">
        <v>2385</v>
      </c>
      <c r="AL114" s="220" t="s">
        <v>57</v>
      </c>
      <c r="AM114" s="220"/>
      <c r="AN114" s="220" t="s">
        <v>57</v>
      </c>
      <c r="AO114" s="220" t="s">
        <v>57</v>
      </c>
      <c r="AP114" s="220" t="s">
        <v>57</v>
      </c>
      <c r="AQ114" s="220" t="s">
        <v>57</v>
      </c>
      <c r="AR114" s="220" t="s">
        <v>57</v>
      </c>
      <c r="AS114" s="220"/>
      <c r="AT114" s="220"/>
      <c r="AU114" s="220" t="str">
        <f t="shared" si="2"/>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F115" s="220"/>
      <c r="AG115" s="220" t="s">
        <v>57</v>
      </c>
      <c r="AH115" s="220" t="s">
        <v>57</v>
      </c>
      <c r="AI115" s="220" t="s">
        <v>2385</v>
      </c>
      <c r="AJ115" s="220" t="s">
        <v>2385</v>
      </c>
      <c r="AK115" s="220" t="s">
        <v>2385</v>
      </c>
      <c r="AL115" s="220" t="s">
        <v>57</v>
      </c>
      <c r="AM115" s="220"/>
      <c r="AN115" s="220" t="s">
        <v>57</v>
      </c>
      <c r="AO115" s="220" t="s">
        <v>57</v>
      </c>
      <c r="AP115" s="220" t="s">
        <v>57</v>
      </c>
      <c r="AQ115" s="220" t="s">
        <v>57</v>
      </c>
      <c r="AR115" s="220" t="s">
        <v>57</v>
      </c>
      <c r="AS115" s="220"/>
      <c r="AT115" s="220"/>
      <c r="AU115" s="220" t="str">
        <f t="shared" si="2"/>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F116" s="220"/>
      <c r="AG116" s="220" t="s">
        <v>57</v>
      </c>
      <c r="AH116" s="220" t="s">
        <v>57</v>
      </c>
      <c r="AI116" s="220" t="s">
        <v>2385</v>
      </c>
      <c r="AJ116" s="220" t="s">
        <v>2385</v>
      </c>
      <c r="AK116" s="220" t="s">
        <v>2385</v>
      </c>
      <c r="AL116" s="220" t="s">
        <v>57</v>
      </c>
      <c r="AM116" s="220"/>
      <c r="AN116" s="220" t="s">
        <v>57</v>
      </c>
      <c r="AO116" s="220" t="s">
        <v>57</v>
      </c>
      <c r="AP116" s="220" t="s">
        <v>57</v>
      </c>
      <c r="AQ116" s="220" t="s">
        <v>57</v>
      </c>
      <c r="AR116" s="220" t="s">
        <v>57</v>
      </c>
      <c r="AS116" s="220"/>
      <c r="AT116" s="220"/>
      <c r="AU116" s="220" t="str">
        <f t="shared" si="2"/>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F117" s="220"/>
      <c r="AG117" s="220" t="s">
        <v>57</v>
      </c>
      <c r="AH117" s="220" t="s">
        <v>57</v>
      </c>
      <c r="AI117" s="220" t="s">
        <v>2385</v>
      </c>
      <c r="AJ117" s="220" t="s">
        <v>2385</v>
      </c>
      <c r="AK117" s="220" t="s">
        <v>2385</v>
      </c>
      <c r="AL117" s="220" t="s">
        <v>57</v>
      </c>
      <c r="AM117" s="220"/>
      <c r="AN117" s="220" t="s">
        <v>57</v>
      </c>
      <c r="AO117" s="220" t="s">
        <v>57</v>
      </c>
      <c r="AP117" s="220" t="s">
        <v>57</v>
      </c>
      <c r="AQ117" s="220" t="s">
        <v>57</v>
      </c>
      <c r="AR117" s="220" t="s">
        <v>57</v>
      </c>
      <c r="AS117" s="220"/>
      <c r="AT117" s="220"/>
      <c r="AU117" s="220" t="str">
        <f t="shared" si="2"/>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F118" s="220"/>
      <c r="AG118" s="220" t="s">
        <v>57</v>
      </c>
      <c r="AH118" s="220" t="s">
        <v>57</v>
      </c>
      <c r="AI118" s="220" t="s">
        <v>2385</v>
      </c>
      <c r="AJ118" s="220" t="s">
        <v>2385</v>
      </c>
      <c r="AK118" s="220" t="s">
        <v>2385</v>
      </c>
      <c r="AL118" s="220" t="s">
        <v>57</v>
      </c>
      <c r="AM118" s="220"/>
      <c r="AN118" s="220" t="s">
        <v>57</v>
      </c>
      <c r="AO118" s="220" t="s">
        <v>57</v>
      </c>
      <c r="AP118" s="220" t="s">
        <v>57</v>
      </c>
      <c r="AQ118" s="220" t="s">
        <v>57</v>
      </c>
      <c r="AR118" s="220" t="s">
        <v>57</v>
      </c>
      <c r="AS118" s="220"/>
      <c r="AT118" s="220"/>
      <c r="AU118" s="220" t="str">
        <f t="shared" si="2"/>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F119" s="220"/>
      <c r="AG119" s="220" t="s">
        <v>57</v>
      </c>
      <c r="AH119" s="220" t="s">
        <v>57</v>
      </c>
      <c r="AI119" s="220" t="s">
        <v>2385</v>
      </c>
      <c r="AJ119" s="220" t="s">
        <v>2385</v>
      </c>
      <c r="AK119" s="220" t="s">
        <v>2385</v>
      </c>
      <c r="AL119" s="220" t="s">
        <v>57</v>
      </c>
      <c r="AM119" s="220"/>
      <c r="AN119" s="220" t="s">
        <v>57</v>
      </c>
      <c r="AO119" s="220" t="s">
        <v>57</v>
      </c>
      <c r="AP119" s="220" t="s">
        <v>57</v>
      </c>
      <c r="AQ119" s="220" t="s">
        <v>57</v>
      </c>
      <c r="AR119" s="220" t="s">
        <v>57</v>
      </c>
      <c r="AS119" s="220"/>
      <c r="AT119" s="220"/>
      <c r="AU119" s="220" t="str">
        <f t="shared" si="2"/>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F120" s="220"/>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S120" s="220"/>
      <c r="AT120" s="220"/>
      <c r="AU120" s="220" t="str">
        <f t="shared" si="2"/>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F121" s="220"/>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S121" s="220"/>
      <c r="AT121" s="220"/>
      <c r="AU121" s="220" t="str">
        <f t="shared" si="2"/>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F122" s="220"/>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S122" s="220"/>
      <c r="AT122" s="220"/>
      <c r="AU122" s="220" t="str">
        <f t="shared" si="2"/>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F123" s="220"/>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S123" s="220"/>
      <c r="AT123" s="220"/>
      <c r="AU123" s="220" t="str">
        <f t="shared" si="2"/>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F124" s="220"/>
      <c r="AG124" s="220" t="s">
        <v>57</v>
      </c>
      <c r="AH124" s="220" t="s">
        <v>57</v>
      </c>
      <c r="AI124" s="220" t="s">
        <v>2385</v>
      </c>
      <c r="AJ124" s="220" t="s">
        <v>2385</v>
      </c>
      <c r="AK124" s="220" t="s">
        <v>2385</v>
      </c>
      <c r="AL124" s="220" t="s">
        <v>57</v>
      </c>
      <c r="AM124" s="220"/>
      <c r="AN124" s="220" t="s">
        <v>57</v>
      </c>
      <c r="AO124" s="220" t="s">
        <v>57</v>
      </c>
      <c r="AP124" s="220" t="s">
        <v>57</v>
      </c>
      <c r="AQ124" s="220" t="s">
        <v>57</v>
      </c>
      <c r="AR124" s="220" t="s">
        <v>57</v>
      </c>
      <c r="AS124" s="220"/>
      <c r="AT124" s="220"/>
      <c r="AU124" s="220" t="str">
        <f t="shared" si="2"/>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F125" s="220"/>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S125" s="220"/>
      <c r="AT125" s="220"/>
      <c r="AU125" s="220" t="str">
        <f t="shared" si="2"/>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F126" s="220"/>
      <c r="AG126" s="220" t="s">
        <v>57</v>
      </c>
      <c r="AH126" s="220" t="s">
        <v>57</v>
      </c>
      <c r="AI126" s="220" t="s">
        <v>2385</v>
      </c>
      <c r="AJ126" s="220" t="s">
        <v>2385</v>
      </c>
      <c r="AK126" s="220" t="s">
        <v>2385</v>
      </c>
      <c r="AL126" s="220" t="s">
        <v>57</v>
      </c>
      <c r="AM126" s="220"/>
      <c r="AN126" s="220" t="s">
        <v>57</v>
      </c>
      <c r="AO126" s="220" t="s">
        <v>57</v>
      </c>
      <c r="AP126" s="220" t="s">
        <v>57</v>
      </c>
      <c r="AQ126" s="220" t="s">
        <v>57</v>
      </c>
      <c r="AR126" s="220" t="s">
        <v>57</v>
      </c>
      <c r="AS126" s="220"/>
      <c r="AT126" s="220"/>
      <c r="AU126" s="220" t="str">
        <f t="shared" si="2"/>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F127" s="220"/>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S127" s="220"/>
      <c r="AT127" s="220"/>
      <c r="AU127" s="220" t="str">
        <f t="shared" si="2"/>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F128" s="220"/>
      <c r="AG128" s="220" t="s">
        <v>57</v>
      </c>
      <c r="AH128" s="220" t="s">
        <v>57</v>
      </c>
      <c r="AI128" s="220" t="s">
        <v>2385</v>
      </c>
      <c r="AJ128" s="220" t="s">
        <v>2385</v>
      </c>
      <c r="AK128" s="220" t="s">
        <v>2385</v>
      </c>
      <c r="AL128" s="220" t="s">
        <v>57</v>
      </c>
      <c r="AM128" s="220"/>
      <c r="AN128" s="220" t="s">
        <v>57</v>
      </c>
      <c r="AO128" s="220" t="s">
        <v>57</v>
      </c>
      <c r="AP128" s="220" t="s">
        <v>57</v>
      </c>
      <c r="AQ128" s="220" t="s">
        <v>57</v>
      </c>
      <c r="AR128" s="220" t="s">
        <v>57</v>
      </c>
      <c r="AS128" s="220"/>
      <c r="AT128" s="220"/>
      <c r="AU128" s="220" t="str">
        <f t="shared" si="2"/>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F129" s="220"/>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S129" s="220"/>
      <c r="AT129" s="220"/>
      <c r="AU129" s="220" t="str">
        <f t="shared" si="2"/>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F130" s="220"/>
      <c r="AG130" s="220" t="s">
        <v>57</v>
      </c>
      <c r="AH130" s="220" t="s">
        <v>57</v>
      </c>
      <c r="AI130" s="220" t="s">
        <v>2385</v>
      </c>
      <c r="AJ130" s="220" t="s">
        <v>2385</v>
      </c>
      <c r="AK130" s="220" t="s">
        <v>2385</v>
      </c>
      <c r="AL130" s="220" t="s">
        <v>57</v>
      </c>
      <c r="AM130" s="220"/>
      <c r="AN130" s="220" t="s">
        <v>57</v>
      </c>
      <c r="AO130" s="220" t="s">
        <v>57</v>
      </c>
      <c r="AP130" s="220" t="s">
        <v>57</v>
      </c>
      <c r="AQ130" s="220" t="s">
        <v>57</v>
      </c>
      <c r="AR130" s="220" t="s">
        <v>57</v>
      </c>
      <c r="AS130" s="220"/>
      <c r="AT130" s="220"/>
      <c r="AU130" s="220" t="str">
        <f t="shared" si="2"/>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F131" s="220"/>
      <c r="AG131" s="220" t="s">
        <v>57</v>
      </c>
      <c r="AH131" s="220" t="s">
        <v>57</v>
      </c>
      <c r="AI131" s="220" t="s">
        <v>2385</v>
      </c>
      <c r="AJ131" s="220" t="s">
        <v>2385</v>
      </c>
      <c r="AK131" s="220" t="s">
        <v>2385</v>
      </c>
      <c r="AL131" s="220" t="s">
        <v>57</v>
      </c>
      <c r="AM131" s="220"/>
      <c r="AN131" s="220" t="s">
        <v>57</v>
      </c>
      <c r="AO131" s="220" t="s">
        <v>57</v>
      </c>
      <c r="AP131" s="220" t="s">
        <v>57</v>
      </c>
      <c r="AQ131" s="220" t="s">
        <v>57</v>
      </c>
      <c r="AR131" s="220" t="s">
        <v>57</v>
      </c>
      <c r="AS131" s="220"/>
      <c r="AT131" s="220"/>
      <c r="AU131" s="220" t="str">
        <f t="shared" si="2"/>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F132" s="220"/>
      <c r="AG132" s="220" t="s">
        <v>57</v>
      </c>
      <c r="AH132" s="220" t="s">
        <v>57</v>
      </c>
      <c r="AI132" s="220" t="s">
        <v>2385</v>
      </c>
      <c r="AJ132" s="220" t="s">
        <v>2385</v>
      </c>
      <c r="AK132" s="220" t="s">
        <v>2385</v>
      </c>
      <c r="AL132" s="220" t="s">
        <v>57</v>
      </c>
      <c r="AM132" s="220"/>
      <c r="AN132" s="220" t="s">
        <v>57</v>
      </c>
      <c r="AO132" s="220" t="s">
        <v>57</v>
      </c>
      <c r="AP132" s="220" t="s">
        <v>57</v>
      </c>
      <c r="AQ132" s="220" t="s">
        <v>57</v>
      </c>
      <c r="AR132" s="220" t="s">
        <v>57</v>
      </c>
      <c r="AS132" s="220"/>
      <c r="AT132" s="220"/>
      <c r="AU132" s="220" t="str">
        <f t="shared" si="2"/>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F133" s="220"/>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S133" s="220"/>
      <c r="AT133" s="220"/>
      <c r="AU133" s="220" t="str">
        <f t="shared" si="2"/>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F134" s="220"/>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S134" s="220"/>
      <c r="AT134" s="220"/>
      <c r="AU134" s="220" t="str">
        <f t="shared" si="2"/>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F135" s="220"/>
      <c r="AG135" s="220" t="s">
        <v>57</v>
      </c>
      <c r="AH135" s="220" t="s">
        <v>57</v>
      </c>
      <c r="AI135" s="220" t="s">
        <v>2385</v>
      </c>
      <c r="AJ135" s="220" t="s">
        <v>2385</v>
      </c>
      <c r="AK135" s="220" t="s">
        <v>2385</v>
      </c>
      <c r="AL135" s="220" t="s">
        <v>57</v>
      </c>
      <c r="AM135" s="220"/>
      <c r="AN135" s="220" t="s">
        <v>57</v>
      </c>
      <c r="AO135" s="220" t="s">
        <v>57</v>
      </c>
      <c r="AP135" s="220" t="s">
        <v>57</v>
      </c>
      <c r="AQ135" s="220" t="s">
        <v>57</v>
      </c>
      <c r="AR135" s="220" t="s">
        <v>57</v>
      </c>
      <c r="AS135" s="220"/>
      <c r="AT135" s="220"/>
      <c r="AU135" s="220" t="str">
        <f t="shared" si="2"/>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F136" s="220"/>
      <c r="AG136" s="220" t="s">
        <v>57</v>
      </c>
      <c r="AH136" s="220" t="s">
        <v>57</v>
      </c>
      <c r="AI136" s="220" t="s">
        <v>2385</v>
      </c>
      <c r="AJ136" s="220" t="s">
        <v>2385</v>
      </c>
      <c r="AK136" s="220" t="s">
        <v>2385</v>
      </c>
      <c r="AL136" s="220" t="s">
        <v>57</v>
      </c>
      <c r="AM136" s="220"/>
      <c r="AN136" s="220" t="s">
        <v>57</v>
      </c>
      <c r="AO136" s="220" t="s">
        <v>57</v>
      </c>
      <c r="AP136" s="220" t="s">
        <v>57</v>
      </c>
      <c r="AQ136" s="220" t="s">
        <v>57</v>
      </c>
      <c r="AR136" s="220" t="s">
        <v>57</v>
      </c>
      <c r="AS136" s="220"/>
      <c r="AT136" s="220"/>
      <c r="AU136" s="220" t="str">
        <f t="shared" si="2"/>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F137" s="220"/>
      <c r="AG137" s="220" t="s">
        <v>57</v>
      </c>
      <c r="AH137" s="220" t="s">
        <v>57</v>
      </c>
      <c r="AI137" s="220" t="s">
        <v>2385</v>
      </c>
      <c r="AJ137" s="220" t="s">
        <v>2385</v>
      </c>
      <c r="AK137" s="220" t="s">
        <v>2385</v>
      </c>
      <c r="AL137" s="220" t="s">
        <v>57</v>
      </c>
      <c r="AM137" s="220"/>
      <c r="AN137" s="220" t="s">
        <v>57</v>
      </c>
      <c r="AO137" s="220" t="s">
        <v>57</v>
      </c>
      <c r="AP137" s="220" t="s">
        <v>57</v>
      </c>
      <c r="AQ137" s="220" t="s">
        <v>57</v>
      </c>
      <c r="AR137" s="220" t="s">
        <v>57</v>
      </c>
      <c r="AS137" s="220"/>
      <c r="AT137" s="220"/>
      <c r="AU137" s="220" t="str">
        <f t="shared" si="2"/>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F138" s="220"/>
      <c r="AG138" s="220" t="s">
        <v>57</v>
      </c>
      <c r="AH138" s="220" t="s">
        <v>57</v>
      </c>
      <c r="AI138" s="220" t="s">
        <v>2385</v>
      </c>
      <c r="AJ138" s="220" t="s">
        <v>2385</v>
      </c>
      <c r="AK138" s="220" t="s">
        <v>2385</v>
      </c>
      <c r="AL138" s="220" t="s">
        <v>57</v>
      </c>
      <c r="AM138" s="220"/>
      <c r="AN138" s="220" t="s">
        <v>57</v>
      </c>
      <c r="AO138" s="220" t="s">
        <v>57</v>
      </c>
      <c r="AP138" s="220" t="s">
        <v>57</v>
      </c>
      <c r="AQ138" s="220" t="s">
        <v>57</v>
      </c>
      <c r="AR138" s="220" t="s">
        <v>57</v>
      </c>
      <c r="AS138" s="220"/>
      <c r="AT138" s="220"/>
      <c r="AU138" s="220" t="str">
        <f t="shared" si="2"/>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F139" s="220"/>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S139" s="220"/>
      <c r="AT139" s="220"/>
      <c r="AU139" s="220" t="str">
        <f t="shared" si="2"/>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F140" s="220"/>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S140" s="220"/>
      <c r="AT140" s="220"/>
      <c r="AU140" s="220" t="str">
        <f t="shared" si="2"/>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F141" s="220"/>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2"/>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F142" s="220"/>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2"/>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F143" s="220"/>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2"/>
        <v>No</v>
      </c>
    </row>
    <row r="144" spans="1:47">
      <c r="A144" s="220">
        <v>143</v>
      </c>
      <c r="B144" s="220" t="s">
        <v>2611</v>
      </c>
      <c r="C144" s="220" t="s">
        <v>1382</v>
      </c>
      <c r="D144" s="220">
        <v>2022</v>
      </c>
      <c r="E144" s="220" t="s">
        <v>661</v>
      </c>
      <c r="F144" s="220" t="s">
        <v>3161</v>
      </c>
      <c r="G144" s="220" t="s">
        <v>3162</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F144" s="220"/>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2"/>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F145" s="220"/>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2"/>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F146" s="220"/>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2"/>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F147" s="220"/>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2"/>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F148" s="220"/>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2"/>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F149" s="220"/>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2"/>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F150" s="220"/>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2"/>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F151" s="220"/>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2"/>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F152" s="220"/>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F153" s="220"/>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F154" s="220"/>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F155" s="220"/>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F156" s="220"/>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F157" s="220"/>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F158" s="220"/>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3">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F159" s="220"/>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3"/>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F160" s="220"/>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4">AP160-AO160</f>
        <v>228</v>
      </c>
      <c r="AR160" s="220" t="s">
        <v>57</v>
      </c>
      <c r="AS160" s="224">
        <v>73171</v>
      </c>
      <c r="AT160" s="220">
        <v>52987</v>
      </c>
      <c r="AU160" s="220" t="str">
        <f t="shared" si="3"/>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F161" s="220"/>
      <c r="AG161" s="220" t="s">
        <v>56</v>
      </c>
      <c r="AH161" s="220">
        <v>75</v>
      </c>
      <c r="AI161" s="220" t="s">
        <v>56</v>
      </c>
      <c r="AJ161" s="220" t="s">
        <v>4435</v>
      </c>
      <c r="AK161" s="220" t="s">
        <v>62</v>
      </c>
      <c r="AL161" s="220" t="s">
        <v>57</v>
      </c>
      <c r="AM161" s="220" t="s">
        <v>57</v>
      </c>
      <c r="AN161" s="220" t="s">
        <v>57</v>
      </c>
      <c r="AO161" s="231">
        <v>44361</v>
      </c>
      <c r="AP161" s="231">
        <v>44621</v>
      </c>
      <c r="AQ161" s="220">
        <f t="shared" si="4"/>
        <v>260</v>
      </c>
      <c r="AR161" s="220" t="s">
        <v>57</v>
      </c>
      <c r="AS161" s="220">
        <v>32</v>
      </c>
      <c r="AT161" s="220">
        <v>43</v>
      </c>
      <c r="AU161" s="220" t="str">
        <f t="shared" si="3"/>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F162" s="220"/>
      <c r="AG162" s="220" t="s">
        <v>57</v>
      </c>
      <c r="AH162" s="220" t="s">
        <v>57</v>
      </c>
      <c r="AI162" s="220" t="s">
        <v>2385</v>
      </c>
      <c r="AJ162" s="220" t="s">
        <v>2385</v>
      </c>
      <c r="AK162" s="220" t="s">
        <v>62</v>
      </c>
      <c r="AL162" s="220" t="s">
        <v>57</v>
      </c>
      <c r="AM162" s="220" t="s">
        <v>57</v>
      </c>
      <c r="AN162" s="220" t="s">
        <v>57</v>
      </c>
      <c r="AO162" s="231">
        <v>44361</v>
      </c>
      <c r="AP162" s="231">
        <v>44617</v>
      </c>
      <c r="AQ162" s="220">
        <f t="shared" si="4"/>
        <v>256</v>
      </c>
      <c r="AR162" s="220" t="s">
        <v>57</v>
      </c>
      <c r="AS162" s="220" t="s">
        <v>57</v>
      </c>
      <c r="AT162" s="220" t="s">
        <v>57</v>
      </c>
      <c r="AU162" s="220" t="str">
        <f t="shared" si="3"/>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F163" s="220"/>
      <c r="AG163" s="220" t="s">
        <v>56</v>
      </c>
      <c r="AH163" s="220">
        <v>465</v>
      </c>
      <c r="AI163" s="220" t="s">
        <v>62</v>
      </c>
      <c r="AJ163" s="220" t="s">
        <v>2385</v>
      </c>
      <c r="AK163" s="220" t="s">
        <v>62</v>
      </c>
      <c r="AL163" s="220" t="s">
        <v>57</v>
      </c>
      <c r="AM163" s="220" t="s">
        <v>57</v>
      </c>
      <c r="AN163" s="220" t="s">
        <v>57</v>
      </c>
      <c r="AO163" s="231">
        <v>44341</v>
      </c>
      <c r="AP163" s="231">
        <v>44617</v>
      </c>
      <c r="AQ163" s="220">
        <f t="shared" si="4"/>
        <v>276</v>
      </c>
      <c r="AR163" s="220" t="s">
        <v>57</v>
      </c>
      <c r="AS163" s="220" t="s">
        <v>3227</v>
      </c>
      <c r="AT163" s="220" t="s">
        <v>3227</v>
      </c>
      <c r="AU163" s="220" t="str">
        <f t="shared" si="3"/>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F164" s="220"/>
      <c r="AG164" s="220" t="s">
        <v>57</v>
      </c>
      <c r="AH164" s="220" t="s">
        <v>57</v>
      </c>
      <c r="AI164" s="220" t="s">
        <v>2385</v>
      </c>
      <c r="AJ164" s="220" t="s">
        <v>2385</v>
      </c>
      <c r="AK164" s="220" t="s">
        <v>62</v>
      </c>
      <c r="AL164" s="220" t="s">
        <v>57</v>
      </c>
      <c r="AM164" s="227" t="s">
        <v>57</v>
      </c>
      <c r="AN164" s="227" t="s">
        <v>57</v>
      </c>
      <c r="AO164" s="232">
        <v>44265</v>
      </c>
      <c r="AP164" s="232">
        <v>44604</v>
      </c>
      <c r="AQ164" s="220">
        <f t="shared" si="4"/>
        <v>339</v>
      </c>
      <c r="AR164" s="220" t="s">
        <v>57</v>
      </c>
      <c r="AS164" s="220" t="s">
        <v>57</v>
      </c>
      <c r="AT164" s="220" t="s">
        <v>57</v>
      </c>
      <c r="AU164" s="220" t="str">
        <f t="shared" si="3"/>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F165" s="220"/>
      <c r="AG165" s="220" t="s">
        <v>56</v>
      </c>
      <c r="AH165" s="220">
        <v>3691</v>
      </c>
      <c r="AI165" s="220" t="s">
        <v>62</v>
      </c>
      <c r="AJ165" s="220" t="s">
        <v>2385</v>
      </c>
      <c r="AK165" s="220" t="s">
        <v>62</v>
      </c>
      <c r="AL165" s="220" t="s">
        <v>57</v>
      </c>
      <c r="AM165" s="220" t="s">
        <v>57</v>
      </c>
      <c r="AN165" s="220" t="s">
        <v>57</v>
      </c>
      <c r="AO165" s="231">
        <v>44264</v>
      </c>
      <c r="AP165" s="231">
        <v>44574</v>
      </c>
      <c r="AQ165" s="220">
        <f t="shared" si="4"/>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F166" s="220"/>
      <c r="AG166" s="220" t="s">
        <v>56</v>
      </c>
      <c r="AH166" s="220">
        <v>70</v>
      </c>
      <c r="AI166" s="220" t="s">
        <v>62</v>
      </c>
      <c r="AJ166" s="220" t="s">
        <v>2385</v>
      </c>
      <c r="AK166" s="220" t="s">
        <v>62</v>
      </c>
      <c r="AL166" s="220" t="s">
        <v>57</v>
      </c>
      <c r="AM166" s="220" t="s">
        <v>57</v>
      </c>
      <c r="AN166" s="220" t="s">
        <v>57</v>
      </c>
      <c r="AO166" s="231">
        <v>44029</v>
      </c>
      <c r="AP166" s="231">
        <v>44553</v>
      </c>
      <c r="AQ166" s="220">
        <f t="shared" si="4"/>
        <v>524</v>
      </c>
      <c r="AR166" s="220" t="s">
        <v>57</v>
      </c>
      <c r="AS166" s="220" t="s">
        <v>3227</v>
      </c>
      <c r="AT166" s="220" t="s">
        <v>3227</v>
      </c>
      <c r="AU166" s="220" t="str">
        <f>IF(AB166="Yes", "No", "")</f>
        <v>No</v>
      </c>
      <c r="AV166" s="127" t="s">
        <v>3268</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F167" s="220"/>
      <c r="AG167" s="220" t="s">
        <v>56</v>
      </c>
      <c r="AH167" s="220">
        <v>9</v>
      </c>
      <c r="AI167" s="220" t="s">
        <v>62</v>
      </c>
      <c r="AJ167" s="220" t="s">
        <v>2385</v>
      </c>
      <c r="AK167" s="220" t="s">
        <v>62</v>
      </c>
      <c r="AL167" s="220" t="s">
        <v>57</v>
      </c>
      <c r="AM167" s="220" t="s">
        <v>57</v>
      </c>
      <c r="AN167" s="220" t="s">
        <v>57</v>
      </c>
      <c r="AO167" s="231">
        <v>44363</v>
      </c>
      <c r="AP167" s="231">
        <v>44636</v>
      </c>
      <c r="AQ167" s="220">
        <f t="shared" si="4"/>
        <v>273</v>
      </c>
      <c r="AR167" s="220" t="s">
        <v>57</v>
      </c>
      <c r="AS167" s="220">
        <v>5</v>
      </c>
      <c r="AT167" s="220">
        <v>4</v>
      </c>
      <c r="AU167" s="220" t="s">
        <v>56</v>
      </c>
      <c r="AV167" s="127" t="s">
        <v>3273</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F168" s="220"/>
      <c r="AG168" s="220" t="s">
        <v>56</v>
      </c>
      <c r="AH168" s="220">
        <v>104</v>
      </c>
      <c r="AI168" s="220" t="s">
        <v>62</v>
      </c>
      <c r="AJ168" s="220" t="s">
        <v>2385</v>
      </c>
      <c r="AK168" s="220" t="s">
        <v>62</v>
      </c>
      <c r="AL168" s="220" t="s">
        <v>57</v>
      </c>
      <c r="AM168" s="220" t="s">
        <v>57</v>
      </c>
      <c r="AN168" s="220" t="s">
        <v>57</v>
      </c>
      <c r="AO168" s="231">
        <v>44420</v>
      </c>
      <c r="AP168" s="231">
        <v>44621</v>
      </c>
      <c r="AQ168" s="220">
        <f t="shared" si="4"/>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F169" s="220"/>
      <c r="AG169" s="220" t="s">
        <v>57</v>
      </c>
      <c r="AH169" s="220" t="s">
        <v>57</v>
      </c>
      <c r="AI169" s="220" t="s">
        <v>2385</v>
      </c>
      <c r="AJ169" s="220" t="s">
        <v>2385</v>
      </c>
      <c r="AK169" s="220" t="s">
        <v>2385</v>
      </c>
      <c r="AL169" s="220" t="s">
        <v>57</v>
      </c>
      <c r="AM169" s="220" t="s">
        <v>57</v>
      </c>
      <c r="AN169" s="220" t="s">
        <v>57</v>
      </c>
      <c r="AO169" s="231">
        <v>44368</v>
      </c>
      <c r="AP169" s="231">
        <v>44617</v>
      </c>
      <c r="AQ169" s="220">
        <f t="shared" si="4"/>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F170" s="220"/>
      <c r="AG170" s="220" t="s">
        <v>56</v>
      </c>
      <c r="AH170" s="220">
        <v>1</v>
      </c>
      <c r="AI170" s="220" t="s">
        <v>62</v>
      </c>
      <c r="AJ170" s="220" t="s">
        <v>2385</v>
      </c>
      <c r="AK170" s="220" t="s">
        <v>62</v>
      </c>
      <c r="AL170" s="220" t="s">
        <v>57</v>
      </c>
      <c r="AM170" s="220" t="s">
        <v>57</v>
      </c>
      <c r="AN170" s="220" t="s">
        <v>57</v>
      </c>
      <c r="AO170" s="231">
        <v>44439</v>
      </c>
      <c r="AP170" s="231">
        <v>44615</v>
      </c>
      <c r="AQ170" s="220">
        <f t="shared" si="4"/>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F171" s="220"/>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F172" s="220"/>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F173" s="220"/>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F174" s="220"/>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F175" s="220"/>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27" t="s">
        <v>3273</v>
      </c>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F176" s="220"/>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F177" s="220"/>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row>
    <row r="178" spans="1:48">
      <c r="A178" s="220">
        <v>177</v>
      </c>
      <c r="B178" s="220" t="s">
        <v>2611</v>
      </c>
      <c r="C178" s="220" t="s">
        <v>1382</v>
      </c>
      <c r="D178" s="220">
        <v>2022</v>
      </c>
      <c r="E178" s="220" t="s">
        <v>368</v>
      </c>
      <c r="F178" s="220"/>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F178" s="220"/>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F179" s="220"/>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F180" s="220"/>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F181" s="220"/>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F182" s="220"/>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F183" s="220"/>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F184" s="220"/>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F185" s="220"/>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5">AP185-AO185</f>
        <v>607</v>
      </c>
      <c r="AR185" s="220" t="s">
        <v>57</v>
      </c>
      <c r="AS185" s="220" t="s">
        <v>57</v>
      </c>
      <c r="AT185" s="220" t="s">
        <v>57</v>
      </c>
      <c r="AU185" s="220" t="str">
        <f>IF(OR(AB185="NA"), "NA", IF(OR(AB185="Yes", AB185="yes"), "No", IF(AND(I185="Original", AB185="No"), "?", "")))</f>
        <v>NA</v>
      </c>
      <c r="AV185" s="127" t="s">
        <v>3343</v>
      </c>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F186" s="220"/>
      <c r="AG186" s="220" t="s">
        <v>57</v>
      </c>
      <c r="AH186" s="220" t="s">
        <v>57</v>
      </c>
      <c r="AI186" s="220" t="s">
        <v>2385</v>
      </c>
      <c r="AJ186" s="220" t="s">
        <v>2385</v>
      </c>
      <c r="AK186" s="220" t="s">
        <v>62</v>
      </c>
      <c r="AL186" s="220" t="s">
        <v>57</v>
      </c>
      <c r="AM186" s="227" t="s">
        <v>57</v>
      </c>
      <c r="AN186" s="227" t="s">
        <v>57</v>
      </c>
      <c r="AO186" s="232">
        <v>44534</v>
      </c>
      <c r="AP186" s="232">
        <v>44869</v>
      </c>
      <c r="AQ186" s="220">
        <f t="shared" si="5"/>
        <v>335</v>
      </c>
      <c r="AR186" s="220" t="s">
        <v>57</v>
      </c>
      <c r="AS186" s="220" t="s">
        <v>57</v>
      </c>
      <c r="AT186" s="220" t="s">
        <v>57</v>
      </c>
      <c r="AU186" s="220" t="str">
        <f>IF(OR(AB186="NA"), "NA", IF(OR(AB186="Yes", AB186="yes"), "No", IF(AND(I186="Original", AB186="No"), "?", "")))</f>
        <v>NA</v>
      </c>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F187" s="220"/>
      <c r="AG187" s="220" t="s">
        <v>56</v>
      </c>
      <c r="AH187" s="220">
        <v>91</v>
      </c>
      <c r="AI187" s="220" t="s">
        <v>62</v>
      </c>
      <c r="AJ187" s="220" t="s">
        <v>2385</v>
      </c>
      <c r="AK187" s="220" t="s">
        <v>62</v>
      </c>
      <c r="AL187" s="220" t="s">
        <v>57</v>
      </c>
      <c r="AM187" s="220" t="s">
        <v>57</v>
      </c>
      <c r="AN187" s="220" t="s">
        <v>57</v>
      </c>
      <c r="AO187" s="231">
        <v>44379</v>
      </c>
      <c r="AP187" s="231">
        <v>44679</v>
      </c>
      <c r="AQ187" s="220">
        <f t="shared" si="5"/>
        <v>300</v>
      </c>
      <c r="AR187" s="220" t="s">
        <v>57</v>
      </c>
      <c r="AS187" s="220">
        <v>47</v>
      </c>
      <c r="AT187" s="220">
        <v>29</v>
      </c>
      <c r="AU187" s="220" t="s">
        <v>62</v>
      </c>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F188" s="220"/>
      <c r="AG188" s="220" t="s">
        <v>56</v>
      </c>
      <c r="AH188" s="220">
        <v>32</v>
      </c>
      <c r="AI188" s="220" t="s">
        <v>62</v>
      </c>
      <c r="AJ188" s="220" t="s">
        <v>2385</v>
      </c>
      <c r="AK188" s="220" t="s">
        <v>62</v>
      </c>
      <c r="AL188" s="220" t="s">
        <v>57</v>
      </c>
      <c r="AM188" s="220" t="s">
        <v>57</v>
      </c>
      <c r="AN188" s="220" t="s">
        <v>57</v>
      </c>
      <c r="AO188" s="231">
        <v>44176</v>
      </c>
      <c r="AP188" s="231">
        <v>44614</v>
      </c>
      <c r="AQ188" s="220">
        <f t="shared" si="5"/>
        <v>438</v>
      </c>
      <c r="AR188" s="220" t="s">
        <v>57</v>
      </c>
      <c r="AS188" s="220">
        <v>23</v>
      </c>
      <c r="AT188" s="220">
        <v>9</v>
      </c>
      <c r="AU188" s="220" t="s">
        <v>56</v>
      </c>
      <c r="AV188" s="127" t="s">
        <v>3358</v>
      </c>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F189" s="220"/>
      <c r="AG189" s="220" t="s">
        <v>56</v>
      </c>
      <c r="AH189" s="220">
        <v>111</v>
      </c>
      <c r="AI189" s="220" t="s">
        <v>62</v>
      </c>
      <c r="AJ189" s="220" t="s">
        <v>2385</v>
      </c>
      <c r="AK189" s="220" t="s">
        <v>62</v>
      </c>
      <c r="AL189" s="220" t="s">
        <v>57</v>
      </c>
      <c r="AM189" s="220" t="s">
        <v>57</v>
      </c>
      <c r="AN189" s="220" t="s">
        <v>57</v>
      </c>
      <c r="AO189" s="231">
        <v>44455</v>
      </c>
      <c r="AP189" s="231">
        <v>44659</v>
      </c>
      <c r="AQ189" s="220">
        <f t="shared" si="5"/>
        <v>204</v>
      </c>
      <c r="AR189" s="220" t="s">
        <v>57</v>
      </c>
      <c r="AS189" s="220">
        <v>86</v>
      </c>
      <c r="AT189" s="220">
        <v>25</v>
      </c>
      <c r="AU189" s="220" t="str">
        <f>IF(AB189="Yes", "No", "")</f>
        <v>No</v>
      </c>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F190" s="220"/>
      <c r="AG190" s="220" t="s">
        <v>56</v>
      </c>
      <c r="AH190" s="220">
        <v>9</v>
      </c>
      <c r="AI190" s="220" t="s">
        <v>62</v>
      </c>
      <c r="AJ190" s="220" t="s">
        <v>2385</v>
      </c>
      <c r="AK190" s="220" t="s">
        <v>62</v>
      </c>
      <c r="AL190" s="220" t="s">
        <v>57</v>
      </c>
      <c r="AM190" s="220" t="s">
        <v>57</v>
      </c>
      <c r="AN190" s="220" t="s">
        <v>57</v>
      </c>
      <c r="AO190" s="231">
        <v>44259</v>
      </c>
      <c r="AP190" s="231">
        <v>44650</v>
      </c>
      <c r="AQ190" s="220">
        <f t="shared" si="5"/>
        <v>391</v>
      </c>
      <c r="AR190" s="220" t="s">
        <v>57</v>
      </c>
      <c r="AS190" s="220">
        <v>4</v>
      </c>
      <c r="AT190" s="220">
        <v>5</v>
      </c>
      <c r="AU190" s="220" t="s">
        <v>56</v>
      </c>
      <c r="AV190" s="127" t="s">
        <v>3358</v>
      </c>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F191" s="220"/>
      <c r="AG191" s="220" t="s">
        <v>56</v>
      </c>
      <c r="AH191" s="220">
        <v>127</v>
      </c>
      <c r="AI191" s="220" t="s">
        <v>56</v>
      </c>
      <c r="AJ191" s="220" t="s">
        <v>174</v>
      </c>
      <c r="AK191" s="220" t="s">
        <v>62</v>
      </c>
      <c r="AL191" s="220" t="s">
        <v>57</v>
      </c>
      <c r="AM191" s="220" t="s">
        <v>57</v>
      </c>
      <c r="AN191" s="220" t="s">
        <v>57</v>
      </c>
      <c r="AO191" s="231">
        <v>44487</v>
      </c>
      <c r="AP191" s="231">
        <v>44679</v>
      </c>
      <c r="AQ191" s="220">
        <f t="shared" si="5"/>
        <v>192</v>
      </c>
      <c r="AR191" s="220" t="s">
        <v>57</v>
      </c>
      <c r="AS191" s="220">
        <v>109</v>
      </c>
      <c r="AT191" s="220">
        <v>18</v>
      </c>
      <c r="AU191" s="220" t="str">
        <f>IF(AB191="Yes", "No", "")</f>
        <v>No</v>
      </c>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F192" s="220"/>
      <c r="AG192" s="220" t="s">
        <v>56</v>
      </c>
      <c r="AH192" s="220">
        <v>24</v>
      </c>
      <c r="AI192" s="220" t="s">
        <v>62</v>
      </c>
      <c r="AJ192" s="220" t="s">
        <v>2385</v>
      </c>
      <c r="AK192" s="220" t="s">
        <v>62</v>
      </c>
      <c r="AL192" s="220" t="s">
        <v>57</v>
      </c>
      <c r="AM192" s="220" t="s">
        <v>57</v>
      </c>
      <c r="AN192" s="220" t="s">
        <v>57</v>
      </c>
      <c r="AO192" s="231">
        <v>44338</v>
      </c>
      <c r="AP192" s="231">
        <v>44657</v>
      </c>
      <c r="AQ192" s="220">
        <f t="shared" si="5"/>
        <v>319</v>
      </c>
      <c r="AR192" s="220" t="s">
        <v>57</v>
      </c>
      <c r="AS192" s="220">
        <v>12</v>
      </c>
      <c r="AT192" s="220">
        <v>12</v>
      </c>
      <c r="AU192" s="220" t="str">
        <f>IF(AB192="Yes", "No", "")</f>
        <v>No</v>
      </c>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F193" s="220"/>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F194" s="220"/>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F195" s="220"/>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F196" s="220"/>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row>
    <row r="197" spans="1:48">
      <c r="A197" s="220">
        <v>196</v>
      </c>
      <c r="B197" s="220" t="s">
        <v>2611</v>
      </c>
      <c r="C197" s="220" t="s">
        <v>1382</v>
      </c>
      <c r="D197" s="220">
        <v>2022</v>
      </c>
      <c r="E197" s="220" t="s">
        <v>121</v>
      </c>
      <c r="F197" s="220"/>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F197" s="220"/>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row>
    <row r="198" spans="1:48">
      <c r="A198" s="220">
        <v>197</v>
      </c>
      <c r="B198" s="220" t="s">
        <v>2611</v>
      </c>
      <c r="C198" s="220" t="s">
        <v>1382</v>
      </c>
      <c r="D198" s="220">
        <v>2022</v>
      </c>
      <c r="E198" s="220" t="s">
        <v>121</v>
      </c>
      <c r="F198" s="220"/>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F198" s="220"/>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F199" s="220"/>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F200" s="220"/>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F201" s="220"/>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F202" s="220"/>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27" t="s">
        <v>3422</v>
      </c>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F203" s="220"/>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27" t="s">
        <v>3427</v>
      </c>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F204" s="220"/>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F205" s="220"/>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27" t="s">
        <v>3273</v>
      </c>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F206" s="220"/>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F207" s="220"/>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F208" s="220"/>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F209" s="220"/>
      <c r="AG209" s="220" t="s">
        <v>57</v>
      </c>
      <c r="AH209" s="220" t="s">
        <v>57</v>
      </c>
      <c r="AI209" s="220" t="s">
        <v>2385</v>
      </c>
      <c r="AJ209" s="220" t="s">
        <v>2385</v>
      </c>
      <c r="AK209" s="220" t="s">
        <v>2385</v>
      </c>
      <c r="AL209" s="220" t="s">
        <v>57</v>
      </c>
      <c r="AM209" s="220" t="s">
        <v>57</v>
      </c>
      <c r="AN209" s="220" t="s">
        <v>57</v>
      </c>
      <c r="AO209" s="231">
        <v>44580</v>
      </c>
      <c r="AP209" s="231">
        <v>44717</v>
      </c>
      <c r="AQ209" s="220"/>
      <c r="AR209" s="220" t="s">
        <v>57</v>
      </c>
      <c r="AS209" s="220" t="s">
        <v>57</v>
      </c>
      <c r="AT209" s="220" t="s">
        <v>57</v>
      </c>
      <c r="AU209" s="220" t="str">
        <f>IF(OR(AB209="NA"), "NA", IF(OR(AB209="Yes", AB209="yes"), "No", IF(AND(I209="Original", AB209="No"), "?", "")))</f>
        <v>NA</v>
      </c>
    </row>
    <row r="210" spans="1:48">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F210" s="220"/>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F211" s="220"/>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6">IF(OR(AB211="NA"), "NA", IF(OR(AB211="Yes", AB211="yes"), "No", IF(AND(I211="Original", AB211="No"), "?", "")))</f>
        <v>NA</v>
      </c>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F212" s="220"/>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6"/>
        <v>NA</v>
      </c>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F213" s="220"/>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6"/>
        <v>NA</v>
      </c>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F214" s="220"/>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6"/>
        <v>NA</v>
      </c>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F215" s="220"/>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6"/>
        <v>NA</v>
      </c>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F216" s="220"/>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6"/>
        <v>NA</v>
      </c>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F217" s="220"/>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6"/>
        <v>NA</v>
      </c>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F218" s="220"/>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6"/>
        <v>NA</v>
      </c>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F219" s="220"/>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6"/>
        <v>NA</v>
      </c>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F220" s="220"/>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6"/>
        <v>NA</v>
      </c>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F221" s="220"/>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6"/>
        <v>NA</v>
      </c>
      <c r="AV221" s="127" t="s">
        <v>3504</v>
      </c>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F222" s="220"/>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27" t="s">
        <v>922</v>
      </c>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F223" s="220"/>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F224" s="220"/>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row>
    <row r="225" spans="1:47">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F225" s="220"/>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row>
    <row r="226" spans="1:47">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F226" s="220"/>
      <c r="AG226" s="220" t="s">
        <v>57</v>
      </c>
      <c r="AH226" s="220" t="s">
        <v>57</v>
      </c>
      <c r="AI226" s="220" t="s">
        <v>2385</v>
      </c>
      <c r="AJ226" s="220" t="s">
        <v>2385</v>
      </c>
      <c r="AK226" s="220" t="s">
        <v>2385</v>
      </c>
      <c r="AL226" s="220" t="s">
        <v>57</v>
      </c>
      <c r="AM226" s="220" t="s">
        <v>57</v>
      </c>
      <c r="AN226" s="220" t="s">
        <v>57</v>
      </c>
      <c r="AO226" s="231">
        <v>44412</v>
      </c>
      <c r="AP226" s="231">
        <v>44810</v>
      </c>
      <c r="AQ226" s="220"/>
      <c r="AR226" s="220" t="s">
        <v>57</v>
      </c>
      <c r="AS226" s="220" t="s">
        <v>57</v>
      </c>
      <c r="AT226" s="220" t="s">
        <v>57</v>
      </c>
      <c r="AU226" s="220" t="str">
        <f t="shared" ref="AU226:AU251" si="7">IF(OR(AB226="NA"), "NA", IF(OR(AB226="Yes", AB226="yes"), "No", IF(AND(I226="Original", AB226="No"), "?", "")))</f>
        <v>NA</v>
      </c>
    </row>
    <row r="227" spans="1:47">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F227" s="220"/>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7"/>
        <v>No</v>
      </c>
    </row>
    <row r="228" spans="1:47">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F228" s="220"/>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7"/>
        <v>NA</v>
      </c>
    </row>
    <row r="229" spans="1:47">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F229" s="220"/>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7"/>
        <v>NA</v>
      </c>
    </row>
    <row r="230" spans="1:47">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F230" s="220"/>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7"/>
        <v>No</v>
      </c>
    </row>
    <row r="231" spans="1:47">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F231" s="220"/>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7"/>
        <v>NA</v>
      </c>
    </row>
    <row r="232" spans="1:47">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F232" s="220"/>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7"/>
        <v>NA</v>
      </c>
    </row>
    <row r="233" spans="1:47">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F233" s="220"/>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7"/>
        <v>NA</v>
      </c>
    </row>
    <row r="234" spans="1:47">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F234" s="220"/>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7"/>
        <v>NA</v>
      </c>
    </row>
    <row r="235" spans="1:47">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F235" s="220"/>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7"/>
        <v>NA</v>
      </c>
    </row>
    <row r="236" spans="1:47">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F236" s="220"/>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7"/>
        <v>NA</v>
      </c>
    </row>
    <row r="237" spans="1:47">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F237" s="220"/>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7"/>
        <v>NA</v>
      </c>
    </row>
    <row r="238" spans="1:47">
      <c r="A238" s="220">
        <v>237</v>
      </c>
      <c r="B238" s="220" t="s">
        <v>2611</v>
      </c>
      <c r="C238" s="220" t="s">
        <v>1382</v>
      </c>
      <c r="D238" s="220">
        <v>2022</v>
      </c>
      <c r="E238" s="220" t="s">
        <v>1031</v>
      </c>
      <c r="F238" s="220"/>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F238" s="220"/>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7"/>
        <v>NA</v>
      </c>
    </row>
    <row r="239" spans="1:47">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F239" s="220"/>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7"/>
        <v>NA</v>
      </c>
    </row>
    <row r="240" spans="1:47">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F240" s="220"/>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7"/>
        <v>NA</v>
      </c>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F241" s="220"/>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7"/>
        <v>NA</v>
      </c>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F242" s="220"/>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7"/>
        <v>NA</v>
      </c>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F243" s="220"/>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7"/>
        <v>No</v>
      </c>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F244" s="220"/>
      <c r="AG244" s="220" t="s">
        <v>56</v>
      </c>
      <c r="AH244" s="220">
        <v>1</v>
      </c>
      <c r="AI244" s="220" t="s">
        <v>2385</v>
      </c>
      <c r="AJ244" s="220" t="s">
        <v>2385</v>
      </c>
      <c r="AK244" s="220" t="s">
        <v>62</v>
      </c>
      <c r="AL244" s="220" t="s">
        <v>57</v>
      </c>
      <c r="AM244" s="220" t="s">
        <v>57</v>
      </c>
      <c r="AN244" s="220" t="s">
        <v>57</v>
      </c>
      <c r="AO244" s="231">
        <v>44455</v>
      </c>
      <c r="AP244" s="231">
        <v>44567</v>
      </c>
      <c r="AQ244" s="220"/>
      <c r="AR244" s="220" t="s">
        <v>57</v>
      </c>
      <c r="AS244" s="220">
        <v>1</v>
      </c>
      <c r="AT244" s="220">
        <v>0</v>
      </c>
      <c r="AU244" s="220" t="str">
        <f t="shared" si="7"/>
        <v>NA</v>
      </c>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F245" s="220"/>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7"/>
        <v>NA</v>
      </c>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F246" s="220"/>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7"/>
        <v>No</v>
      </c>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F247" s="220"/>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7"/>
        <v>NA</v>
      </c>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F248" s="220"/>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7"/>
        <v>NA</v>
      </c>
      <c r="AV248" s="127" t="s">
        <v>3504</v>
      </c>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F249" s="220"/>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7"/>
        <v>NA</v>
      </c>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F250" s="220"/>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7"/>
        <v>NA</v>
      </c>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F251" s="220"/>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7"/>
        <v>NA</v>
      </c>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F252" s="220"/>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F253" s="220"/>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8">IF(OR(AB253="NA"), "NA", IF(OR(AB253="Yes", AB253="yes"), "No", IF(AND(I253="Original", AB253="No"), "?", "")))</f>
        <v>No</v>
      </c>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F254" s="220"/>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8"/>
        <v>No</v>
      </c>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F255" s="220"/>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8"/>
        <v>NA</v>
      </c>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F256" s="220"/>
      <c r="AG256" s="220" t="s">
        <v>57</v>
      </c>
      <c r="AH256" s="220" t="s">
        <v>57</v>
      </c>
      <c r="AI256" s="220" t="s">
        <v>2385</v>
      </c>
      <c r="AJ256" s="220" t="s">
        <v>2385</v>
      </c>
      <c r="AK256" s="220" t="s">
        <v>62</v>
      </c>
      <c r="AL256" s="220" t="s">
        <v>57</v>
      </c>
      <c r="AM256" s="227" t="s">
        <v>57</v>
      </c>
      <c r="AN256" s="227" t="s">
        <v>57</v>
      </c>
      <c r="AO256" s="232">
        <v>44594</v>
      </c>
      <c r="AP256" s="232">
        <v>44569</v>
      </c>
      <c r="AQ256" s="220"/>
      <c r="AR256" s="220" t="s">
        <v>57</v>
      </c>
      <c r="AS256" s="220" t="s">
        <v>57</v>
      </c>
      <c r="AT256" s="220" t="s">
        <v>57</v>
      </c>
      <c r="AU256" s="220" t="str">
        <f t="shared" si="8"/>
        <v>NA</v>
      </c>
      <c r="AV256" s="127" t="s">
        <v>3504</v>
      </c>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F257" s="220"/>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8"/>
        <v>No</v>
      </c>
      <c r="AV257" s="127" t="s">
        <v>3663</v>
      </c>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F258" s="220"/>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8"/>
        <v>No</v>
      </c>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F259" s="220"/>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8"/>
        <v>NA</v>
      </c>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F260" s="220"/>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8"/>
        <v>NA</v>
      </c>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F261" s="220"/>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8"/>
        <v>No</v>
      </c>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F262" s="220"/>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F263" s="220"/>
      <c r="AG263" s="220" t="s">
        <v>57</v>
      </c>
      <c r="AH263" s="220" t="s">
        <v>57</v>
      </c>
      <c r="AI263" s="220" t="s">
        <v>2385</v>
      </c>
      <c r="AJ263" s="220" t="s">
        <v>2385</v>
      </c>
      <c r="AK263" s="220" t="s">
        <v>2385</v>
      </c>
      <c r="AL263" s="220" t="s">
        <v>57</v>
      </c>
      <c r="AM263" s="220" t="s">
        <v>57</v>
      </c>
      <c r="AN263" s="220" t="s">
        <v>57</v>
      </c>
      <c r="AO263" s="231">
        <v>44665</v>
      </c>
      <c r="AP263" s="231">
        <v>44569</v>
      </c>
      <c r="AQ263" s="220"/>
      <c r="AR263" s="220" t="s">
        <v>57</v>
      </c>
      <c r="AS263" s="220" t="s">
        <v>57</v>
      </c>
      <c r="AT263" s="220" t="s">
        <v>57</v>
      </c>
      <c r="AU263" s="220" t="str">
        <f t="shared" ref="AU263:AU283" si="9">IF(OR(AB263="NA"), "NA", IF(OR(AB263="Yes", AB263="yes"), "No", IF(AND(I263="Original", AB263="No"), "?", "")))</f>
        <v>NA</v>
      </c>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F264" s="220"/>
      <c r="AG264" s="220" t="s">
        <v>57</v>
      </c>
      <c r="AH264" s="220" t="s">
        <v>57</v>
      </c>
      <c r="AI264" s="220" t="s">
        <v>2385</v>
      </c>
      <c r="AJ264" s="220" t="s">
        <v>2385</v>
      </c>
      <c r="AK264" s="220" t="s">
        <v>2385</v>
      </c>
      <c r="AL264" s="220" t="s">
        <v>57</v>
      </c>
      <c r="AM264" s="220" t="s">
        <v>57</v>
      </c>
      <c r="AN264" s="220" t="s">
        <v>57</v>
      </c>
      <c r="AO264" s="231">
        <v>44899</v>
      </c>
      <c r="AP264" s="231">
        <v>44873</v>
      </c>
      <c r="AQ264" s="220"/>
      <c r="AR264" s="220" t="s">
        <v>57</v>
      </c>
      <c r="AS264" s="220" t="s">
        <v>57</v>
      </c>
      <c r="AT264" s="220" t="s">
        <v>57</v>
      </c>
      <c r="AU264" s="220" t="str">
        <f t="shared" si="9"/>
        <v>NA</v>
      </c>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F265" s="220"/>
      <c r="AG265" s="220" t="s">
        <v>57</v>
      </c>
      <c r="AH265" s="220" t="s">
        <v>57</v>
      </c>
      <c r="AI265" s="220" t="s">
        <v>2385</v>
      </c>
      <c r="AJ265" s="220" t="s">
        <v>2385</v>
      </c>
      <c r="AK265" s="220" t="s">
        <v>2385</v>
      </c>
      <c r="AL265" s="220" t="s">
        <v>57</v>
      </c>
      <c r="AM265" s="220" t="s">
        <v>57</v>
      </c>
      <c r="AN265" s="220" t="s">
        <v>57</v>
      </c>
      <c r="AO265" s="231">
        <v>44809</v>
      </c>
      <c r="AP265" s="231">
        <v>44873</v>
      </c>
      <c r="AQ265" s="220"/>
      <c r="AR265" s="220" t="s">
        <v>57</v>
      </c>
      <c r="AS265" s="220" t="s">
        <v>57</v>
      </c>
      <c r="AT265" s="220" t="s">
        <v>57</v>
      </c>
      <c r="AU265" s="220" t="str">
        <f t="shared" si="9"/>
        <v>NA</v>
      </c>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F266" s="220"/>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9"/>
        <v>NA</v>
      </c>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F267" s="220"/>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9"/>
        <v>NA</v>
      </c>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F268" s="220"/>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9"/>
        <v>NA</v>
      </c>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F269" s="220"/>
      <c r="AG269" s="220" t="s">
        <v>57</v>
      </c>
      <c r="AH269" s="220" t="s">
        <v>57</v>
      </c>
      <c r="AI269" s="220" t="s">
        <v>2385</v>
      </c>
      <c r="AJ269" s="220" t="s">
        <v>2385</v>
      </c>
      <c r="AK269" s="220" t="s">
        <v>2385</v>
      </c>
      <c r="AL269" s="220" t="s">
        <v>57</v>
      </c>
      <c r="AM269" s="220" t="s">
        <v>57</v>
      </c>
      <c r="AN269" s="220" t="s">
        <v>57</v>
      </c>
      <c r="AO269" s="231">
        <v>44594</v>
      </c>
      <c r="AP269" s="231">
        <v>44689</v>
      </c>
      <c r="AQ269" s="220"/>
      <c r="AR269" s="220" t="s">
        <v>57</v>
      </c>
      <c r="AS269" s="220" t="s">
        <v>57</v>
      </c>
      <c r="AT269" s="220" t="s">
        <v>57</v>
      </c>
      <c r="AU269" s="220" t="str">
        <f t="shared" si="9"/>
        <v>NA</v>
      </c>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F270" s="220"/>
      <c r="AG270" s="220" t="s">
        <v>57</v>
      </c>
      <c r="AH270" s="220" t="s">
        <v>57</v>
      </c>
      <c r="AI270" s="220" t="s">
        <v>2385</v>
      </c>
      <c r="AJ270" s="220" t="s">
        <v>2385</v>
      </c>
      <c r="AK270" s="220" t="s">
        <v>2385</v>
      </c>
      <c r="AL270" s="220" t="s">
        <v>57</v>
      </c>
      <c r="AM270" s="220" t="s">
        <v>57</v>
      </c>
      <c r="AN270" s="220" t="s">
        <v>57</v>
      </c>
      <c r="AO270" s="231">
        <v>44637</v>
      </c>
      <c r="AP270" s="231">
        <v>44659</v>
      </c>
      <c r="AQ270" s="220"/>
      <c r="AR270" s="220" t="s">
        <v>57</v>
      </c>
      <c r="AS270" s="220" t="s">
        <v>57</v>
      </c>
      <c r="AT270" s="220" t="s">
        <v>57</v>
      </c>
      <c r="AU270" s="220" t="str">
        <f t="shared" si="9"/>
        <v>NA</v>
      </c>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F271" s="220"/>
      <c r="AG271" s="220" t="s">
        <v>57</v>
      </c>
      <c r="AH271" s="220" t="s">
        <v>57</v>
      </c>
      <c r="AI271" s="220" t="s">
        <v>2385</v>
      </c>
      <c r="AJ271" s="220" t="s">
        <v>2385</v>
      </c>
      <c r="AK271" s="220" t="s">
        <v>2385</v>
      </c>
      <c r="AL271" s="220" t="s">
        <v>57</v>
      </c>
      <c r="AM271" s="220" t="s">
        <v>57</v>
      </c>
      <c r="AN271" s="220" t="s">
        <v>57</v>
      </c>
      <c r="AO271" s="231">
        <v>44769</v>
      </c>
      <c r="AP271" s="231">
        <v>44751</v>
      </c>
      <c r="AQ271" s="220"/>
      <c r="AR271" s="220" t="s">
        <v>57</v>
      </c>
      <c r="AS271" s="220" t="s">
        <v>57</v>
      </c>
      <c r="AT271" s="220" t="s">
        <v>57</v>
      </c>
      <c r="AU271" s="220" t="str">
        <f t="shared" si="9"/>
        <v>NA</v>
      </c>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F272" s="220"/>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9"/>
        <v>No</v>
      </c>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F273" s="220"/>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9"/>
        <v>NA</v>
      </c>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F274" s="220"/>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9"/>
        <v>NA</v>
      </c>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F275" s="220"/>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9"/>
        <v>NA</v>
      </c>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F276" s="220"/>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9"/>
        <v>NA</v>
      </c>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F277" s="220"/>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9"/>
        <v>NA</v>
      </c>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F278" s="220"/>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9"/>
        <v>NA</v>
      </c>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F279" s="220"/>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9"/>
        <v>NA</v>
      </c>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F280" s="220"/>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9"/>
        <v>NA</v>
      </c>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F281" s="220"/>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9"/>
        <v>NA</v>
      </c>
      <c r="AV281" s="127" t="s">
        <v>3760</v>
      </c>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F282" s="220"/>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9"/>
        <v>NA</v>
      </c>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F283" s="220"/>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9"/>
        <v>NA</v>
      </c>
      <c r="AV283" s="127" t="s">
        <v>3422</v>
      </c>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F284" s="220"/>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F285" s="220"/>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F286" s="220"/>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F287" s="220"/>
      <c r="AG287" s="220" t="s">
        <v>57</v>
      </c>
      <c r="AH287" s="220" t="s">
        <v>57</v>
      </c>
      <c r="AI287" s="220" t="s">
        <v>2385</v>
      </c>
      <c r="AJ287" s="220" t="s">
        <v>2385</v>
      </c>
      <c r="AK287" s="220" t="s">
        <v>62</v>
      </c>
      <c r="AL287" s="220" t="s">
        <v>57</v>
      </c>
      <c r="AM287" s="227" t="s">
        <v>57</v>
      </c>
      <c r="AN287" s="227" t="s">
        <v>57</v>
      </c>
      <c r="AO287" s="232">
        <v>44529</v>
      </c>
      <c r="AP287" s="232">
        <v>44572</v>
      </c>
      <c r="AQ287" s="220"/>
      <c r="AR287" s="220" t="s">
        <v>57</v>
      </c>
      <c r="AS287" s="220" t="s">
        <v>57</v>
      </c>
      <c r="AT287" s="220" t="s">
        <v>57</v>
      </c>
      <c r="AU287" s="220" t="str">
        <f>IF(OR(AB287="NA"), "NA", IF(OR(AB287="Yes", AB287="yes"), "No", IF(AND(I287="Original", AB287="No"), "?", "")))</f>
        <v>NA</v>
      </c>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F288" s="220"/>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row>
    <row r="289" spans="1:47">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F289" s="220"/>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row>
    <row r="290" spans="1:47">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F290" s="220"/>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row>
    <row r="291" spans="1:47">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F291" s="220"/>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0">IF(OR(AB291="NA"), "NA", IF(OR(AB291="Yes", AB291="yes"), "No", IF(AND(I291="Original", AB291="No"), "?", "")))</f>
        <v>NA</v>
      </c>
    </row>
    <row r="292" spans="1:47" ht="16.899999999999999"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F292" s="220"/>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0"/>
        <v>NA</v>
      </c>
    </row>
    <row r="293" spans="1:47">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F293" s="220"/>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0"/>
        <v>NA</v>
      </c>
    </row>
    <row r="294" spans="1:47">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F294" s="220"/>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0"/>
        <v>NA</v>
      </c>
    </row>
    <row r="295" spans="1:47">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F295" s="220"/>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0"/>
        <v>NA</v>
      </c>
    </row>
    <row r="296" spans="1:47">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F296" s="220"/>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0"/>
        <v>NA</v>
      </c>
    </row>
    <row r="297" spans="1:47">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F297" s="220"/>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0"/>
        <v>NA</v>
      </c>
    </row>
    <row r="298" spans="1:47">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F298" s="220"/>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0"/>
        <v>NA</v>
      </c>
    </row>
    <row r="299" spans="1:47">
      <c r="A299" s="220">
        <v>298</v>
      </c>
      <c r="B299" s="220" t="s">
        <v>2611</v>
      </c>
      <c r="C299" s="220" t="s">
        <v>578</v>
      </c>
      <c r="D299" s="220">
        <v>2022</v>
      </c>
      <c r="E299" s="220" t="s">
        <v>2533</v>
      </c>
      <c r="F299" s="220" t="s">
        <v>903</v>
      </c>
      <c r="G299" s="220"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F299" s="220"/>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row>
    <row r="300" spans="1:47">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F300" s="220"/>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row>
    <row r="301" spans="1:47">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F301" s="220"/>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1">IF(OR(AB301="NA"), "NA", IF(OR(AB301="Yes", AB301="yes"), "No", IF(AND(I301="Original", AB301="No"), "?", "")))</f>
        <v>NA</v>
      </c>
    </row>
    <row r="302" spans="1:47">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F302" s="220"/>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1"/>
        <v>NA</v>
      </c>
    </row>
    <row r="303" spans="1:47">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F303" s="220"/>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1"/>
        <v>NA</v>
      </c>
    </row>
    <row r="304" spans="1:47">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F304" s="220"/>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1"/>
        <v>NA</v>
      </c>
    </row>
    <row r="305" spans="1:47">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F305" s="220"/>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1"/>
        <v>NA</v>
      </c>
    </row>
    <row r="306" spans="1:47">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F306" s="220"/>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1"/>
        <v>NA</v>
      </c>
    </row>
    <row r="307" spans="1:47">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F307" s="220"/>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1"/>
        <v>NA</v>
      </c>
    </row>
    <row r="308" spans="1:47">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F308" s="220"/>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1"/>
        <v>NA</v>
      </c>
    </row>
    <row r="309" spans="1:47">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F309" s="220"/>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1"/>
        <v>NA</v>
      </c>
    </row>
    <row r="310" spans="1:47">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F310" s="220"/>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1"/>
        <v>NA</v>
      </c>
    </row>
    <row r="311" spans="1:47">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F311" s="220"/>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1"/>
        <v>NA</v>
      </c>
    </row>
    <row r="312" spans="1:47">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F312" s="220"/>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1"/>
        <v>NA</v>
      </c>
    </row>
    <row r="313" spans="1:47">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F313" s="220"/>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1"/>
        <v>NA</v>
      </c>
    </row>
    <row r="314" spans="1:47">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F314" s="220"/>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7">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F315" s="220"/>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7">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F316" s="220"/>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7">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F317" s="220"/>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7">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F318" s="220"/>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7">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F319" s="220"/>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7">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F320" s="220"/>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8">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F321" s="220"/>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c r="AV321" s="127" t="s">
        <v>3422</v>
      </c>
    </row>
    <row r="322" spans="1:48">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F322" s="220"/>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8">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F323" s="220"/>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2">IF(OR(AB323="NA"), "NA", IF(OR(AB323="Yes", AB323="yes"), "No", IF(AND(I323="Original", AB323="No"), "?", "")))</f>
        <v>NA</v>
      </c>
    </row>
    <row r="324" spans="1:48">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F324" s="220"/>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2"/>
        <v>No</v>
      </c>
    </row>
    <row r="325" spans="1:48">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F325" s="220"/>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2"/>
        <v>NA</v>
      </c>
    </row>
    <row r="326" spans="1:48">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F326" s="220"/>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2"/>
        <v>No</v>
      </c>
    </row>
    <row r="327" spans="1:48">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F327" s="220"/>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2"/>
        <v>No</v>
      </c>
    </row>
    <row r="328" spans="1:48">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F328" s="220"/>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2"/>
        <v>No</v>
      </c>
    </row>
    <row r="329" spans="1:48">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F329" s="220"/>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2"/>
        <v>No</v>
      </c>
    </row>
    <row r="330" spans="1:48">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F330" s="220"/>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2"/>
        <v>No</v>
      </c>
    </row>
    <row r="331" spans="1:48">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F331" s="220"/>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2"/>
        <v>NA</v>
      </c>
    </row>
    <row r="332" spans="1:48">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F332" s="220"/>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2"/>
        <v>No</v>
      </c>
    </row>
    <row r="333" spans="1:48">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F333" s="220"/>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2"/>
        <v>NA</v>
      </c>
    </row>
    <row r="334" spans="1:48">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F334" s="220"/>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2"/>
        <v>NA</v>
      </c>
    </row>
    <row r="335" spans="1:48">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F335" s="220"/>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2"/>
        <v>NA</v>
      </c>
    </row>
    <row r="336" spans="1:48">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F336" s="220"/>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2"/>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F337" s="220"/>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2"/>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F338" s="220"/>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c r="AV338" s="127" t="s">
        <v>3358</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F339" s="220"/>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F340" s="220"/>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F341" s="220"/>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F342" s="220"/>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c r="AV342" s="127" t="s">
        <v>4032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F343" s="220"/>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F344" s="220"/>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c r="AV344" s="127" t="s">
        <v>3358</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F345" s="220"/>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c r="AV345" s="127" t="s">
        <v>3358</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F346" s="220"/>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F347" s="220"/>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F348" s="220"/>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F349" s="220"/>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27" t="s">
        <v>3358</v>
      </c>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F350" s="220"/>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27" t="s">
        <v>3358</v>
      </c>
    </row>
    <row r="351" spans="1:48">
      <c r="A351" s="220">
        <v>350</v>
      </c>
      <c r="B351" s="220" t="s">
        <v>2611</v>
      </c>
      <c r="C351" s="220" t="s">
        <v>300</v>
      </c>
      <c r="D351" s="220">
        <v>2022</v>
      </c>
      <c r="E351" s="220" t="s">
        <v>1031</v>
      </c>
      <c r="F351" s="220" t="s">
        <v>4063</v>
      </c>
      <c r="G351" s="220" t="s">
        <v>4064</v>
      </c>
      <c r="H351" s="220" t="s">
        <v>4065</v>
      </c>
      <c r="I351" s="220" t="s">
        <v>945</v>
      </c>
      <c r="J351" s="220"/>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F351" s="220"/>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F352" s="220"/>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F353" s="220"/>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F354" s="220"/>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F355" s="220"/>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F356" s="220"/>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F357" s="220"/>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F358" s="220"/>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F359" s="220"/>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F360" s="220"/>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F361" s="220"/>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F362" s="220"/>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27" t="s">
        <v>3422</v>
      </c>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F363" s="220"/>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F364" s="220"/>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27" t="s">
        <v>3422</v>
      </c>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F365" s="220"/>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F366" s="220"/>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F367" s="220"/>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F368" s="220"/>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27" t="s">
        <v>3358</v>
      </c>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F369" s="220"/>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F370" s="220"/>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F371" s="220"/>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F372" s="220"/>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F373" s="220"/>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F374" s="220"/>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F375" s="220"/>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F376" s="220"/>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F377" s="220"/>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F378" s="220"/>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27" t="s">
        <v>3427</v>
      </c>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F379" s="220"/>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F380" s="220"/>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F381" s="220"/>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F382" s="220"/>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F383" s="220"/>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F384" s="220"/>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F385" s="220"/>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F386" s="220"/>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F387" s="220"/>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F388" s="220"/>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27" t="s">
        <v>3358</v>
      </c>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F389" s="220"/>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27" t="s">
        <v>4032</v>
      </c>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F390" s="220"/>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F391" s="220"/>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c r="AV391" s="127" t="s">
        <v>3358</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F392" s="220"/>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F393" s="220"/>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F394" s="220"/>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F395" s="220"/>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F396" s="220"/>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F397" s="220"/>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F398" s="220"/>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F399" s="220"/>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c r="AV399" s="127" t="s">
        <v>3358</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F400" s="220"/>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8">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F401" s="220"/>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8">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F402" s="220"/>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8">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F403" s="220"/>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8">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F404" s="220"/>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8">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F405" s="220"/>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8">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F406" s="220"/>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8">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F407" s="220"/>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c r="AV407" s="127" t="s">
        <v>3358</v>
      </c>
    </row>
    <row r="408" spans="1:48">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F408" s="220"/>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c r="AV408" s="127" t="s">
        <v>3358</v>
      </c>
    </row>
    <row r="409" spans="1:48">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F409" s="220"/>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8">
      <c r="A410" s="220">
        <v>409</v>
      </c>
      <c r="B410" s="220" t="s">
        <v>2611</v>
      </c>
      <c r="C410" s="220" t="s">
        <v>4434</v>
      </c>
      <c r="D410" s="220">
        <v>2022</v>
      </c>
      <c r="E410" s="220" t="s">
        <v>4330</v>
      </c>
      <c r="F410" s="220" t="s">
        <v>4371</v>
      </c>
      <c r="G410" s="220"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F410" s="220"/>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8">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F411" s="220"/>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8">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F412" s="220"/>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8">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F413" s="220"/>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c r="AV413" s="127" t="s">
        <v>3358</v>
      </c>
    </row>
    <row r="414" spans="1:48">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F414" s="220"/>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8">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F415" s="220"/>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8">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F416" s="220"/>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sheetData>
  <hyperlinks>
    <hyperlink ref="V33" r:id="rId1" xr:uid="{C59EE5D7-497F-497E-9380-7AB3DCDC027B}"/>
    <hyperlink ref="G83" r:id="rId2" xr:uid="{E11319B6-2EA6-4ACD-B398-7046AD5A1ABD}"/>
    <hyperlink ref="Z164" r:id="rId3" xr:uid="{737671C9-817B-4A8D-A42D-BB1CE5910690}"/>
    <hyperlink ref="Z297" r:id="rId4" xr:uid="{60341780-B35B-4261-806D-9BC642925341}"/>
    <hyperlink ref="Z172" r:id="rId5" xr:uid="{65ADE627-770C-4F87-9AEF-1603BBBCF8EE}"/>
    <hyperlink ref="Z289" r:id="rId6" xr:uid="{1E1D3421-33C2-4AA5-8803-6541F016672B}"/>
    <hyperlink ref="Z282" r:id="rId7" xr:uid="{7BBAA2FC-36CA-4C20-93B6-DA4E6F515371}"/>
    <hyperlink ref="Z283" r:id="rId8" xr:uid="{C8D121EF-DD53-4AC2-A2B0-D12B50660324}"/>
    <hyperlink ref="Z284" r:id="rId9" xr:uid="{3633FE6C-8FDE-4953-A66B-F384FD84E9D8}"/>
    <hyperlink ref="Z287" r:id="rId10" xr:uid="{B1AB1E0D-625C-475D-93C2-30CAB4FA97C5}"/>
    <hyperlink ref="Z272" r:id="rId11" xr:uid="{263B7AC8-6A6C-4FA3-89E3-B0B325B3FBD0}"/>
    <hyperlink ref="V275" r:id="rId12" xr:uid="{0EA0C315-B4AF-4539-A151-06C04AF65CCA}"/>
    <hyperlink ref="Z275" r:id="rId13" xr:uid="{2C11BF75-3F9A-4E10-83B9-D2A6A71C7504}"/>
    <hyperlink ref="Z256" r:id="rId14" xr:uid="{746FE22A-3A95-4C44-8EEF-99992AFFDF1B}"/>
    <hyperlink ref="Z260" r:id="rId15" xr:uid="{C53F8084-BC2E-42BC-9727-C94625C78D49}"/>
    <hyperlink ref="Z248" r:id="rId16" xr:uid="{4C134187-B0DB-47C4-BF71-906D715C8B8C}"/>
    <hyperlink ref="Z205" r:id="rId17" xr:uid="{7A511C8F-2BC0-44D1-A2BF-24A096812368}"/>
    <hyperlink ref="G183" r:id="rId18" xr:uid="{18854773-3EE2-47D4-8B20-3CA8492B5A98}"/>
    <hyperlink ref="Z184" r:id="rId19" xr:uid="{25FBC52E-43C8-481C-864F-0DFF7C4D99A5}"/>
    <hyperlink ref="G193" r:id="rId20" xr:uid="{93F8EED0-1898-43D7-AE60-3BAC783B2651}"/>
    <hyperlink ref="G312" r:id="rId21" xr:uid="{EE306613-6701-4F55-B04E-D6DC00245374}"/>
    <hyperlink ref="G313" r:id="rId22" xr:uid="{BBE340D6-6BCA-4FB8-AEC0-8C3845F7B60A}"/>
    <hyperlink ref="G314" r:id="rId23" xr:uid="{13F2EF68-CC86-420F-A2DB-E3C20293D17A}"/>
    <hyperlink ref="G324" r:id="rId24" xr:uid="{14C5E22A-3A2D-42B8-B8DE-D79C5258641F}"/>
    <hyperlink ref="Z382" r:id="rId25" xr:uid="{4D6B04EF-3FC6-4634-BFB0-5FDCD520979C}"/>
    <hyperlink ref="G403" r:id="rId26" xr:uid="{3378B54D-0B7C-4D59-9B04-B649F1EB664B}"/>
    <hyperlink ref="Z406" r:id="rId27" xr:uid="{7B5276A3-055D-4F99-98E8-C180B6B36678}"/>
    <hyperlink ref="Z349" r:id="rId28" xr:uid="{4D535633-197C-44A0-9BC2-C8A7A53666AF}"/>
    <hyperlink ref="Z358" r:id="rId29" xr:uid="{752DB82F-B898-4146-8B37-3B56A65D6B18}"/>
    <hyperlink ref="G293" r:id="rId30" xr:uid="{A86886EC-3E95-4E5C-B9DC-2054BDC94D84}"/>
    <hyperlink ref="G67" r:id="rId31" xr:uid="{9EC38501-0343-409E-AA67-BE425B42673C}"/>
    <hyperlink ref="V15" r:id="rId32" xr:uid="{0920A7CF-4FCE-4AFC-A5C0-7B1727BC6581}"/>
    <hyperlink ref="G15" r:id="rId33" xr:uid="{F5AE7CBB-58B8-4889-9397-9C14170090C7}"/>
    <hyperlink ref="G8" r:id="rId34" xr:uid="{1436678C-45C5-4C09-B01C-B8D2AD01A9D9}"/>
    <hyperlink ref="Z354" r:id="rId35" xr:uid="{712F40B6-0193-4973-A5D8-721363F36123}"/>
    <hyperlink ref="G36" r:id="rId36" xr:uid="{94328CA6-8A9C-4AA7-B6F8-E1250E70844D}"/>
  </hyperlinks>
  <pageMargins left="0.7" right="0.7" top="0.75" bottom="0.75" header="0.3" footer="0.3"/>
  <pageSetup orientation="portrait" r:id="rId3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5DF2-C9C4-4D16-B6DA-E04A459E8B61}">
  <dimension ref="A1:BB414"/>
  <sheetViews>
    <sheetView zoomScaleNormal="100" workbookViewId="0">
      <pane ySplit="1" topLeftCell="A83" activePane="bottomLeft" state="frozen"/>
      <selection activeCell="A46" sqref="A46:XFD46"/>
      <selection pane="bottomLeft" activeCell="A91" sqref="A91:XFD91"/>
    </sheetView>
  </sheetViews>
  <sheetFormatPr defaultColWidth="12.140625" defaultRowHeight="15"/>
  <cols>
    <col min="1" max="1" width="4.7109375" customWidth="1"/>
    <col min="2" max="2" width="21.7109375" bestFit="1" customWidth="1"/>
    <col min="3" max="3" width="8" bestFit="1" customWidth="1"/>
    <col min="4" max="4" width="6.28515625" bestFit="1" customWidth="1"/>
    <col min="5" max="5" width="7.7109375" customWidth="1"/>
    <col min="6" max="6" width="16.28515625" bestFit="1" customWidth="1"/>
    <col min="7" max="7" width="18" customWidth="1"/>
    <col min="8" max="8" width="14.140625" customWidth="1"/>
    <col min="9" max="9" width="17.140625" customWidth="1"/>
    <col min="11" max="11" width="17.7109375" bestFit="1" customWidth="1"/>
    <col min="12" max="12" width="14.140625" bestFit="1" customWidth="1"/>
    <col min="16" max="16" width="14.7109375" bestFit="1" customWidth="1"/>
    <col min="17" max="17" width="13.7109375" customWidth="1"/>
    <col min="18" max="18" width="16.7109375" customWidth="1"/>
    <col min="20" max="20" width="43" customWidth="1"/>
    <col min="22" max="22" width="15.140625" customWidth="1"/>
    <col min="23" max="23" width="11.140625" bestFit="1" customWidth="1"/>
    <col min="24" max="24" width="18.42578125" customWidth="1"/>
    <col min="26" max="26" width="11.7109375" customWidth="1"/>
    <col min="30" max="30" width="10" bestFit="1" customWidth="1"/>
    <col min="32" max="32" width="18" customWidth="1"/>
    <col min="33" max="33" width="12.42578125" bestFit="1" customWidth="1"/>
    <col min="36" max="36" width="21.7109375" customWidth="1"/>
    <col min="37" max="37" width="9.140625" customWidth="1"/>
    <col min="38" max="38" width="15.7109375" bestFit="1" customWidth="1"/>
    <col min="39" max="39" width="13.42578125" bestFit="1" customWidth="1"/>
    <col min="41" max="41" width="18.42578125" customWidth="1"/>
    <col min="42" max="42" width="16.7109375" bestFit="1" customWidth="1"/>
    <col min="43" max="43" width="20.140625" customWidth="1"/>
    <col min="44" max="44" width="18.42578125" bestFit="1" customWidth="1"/>
    <col min="50" max="50" width="31.140625" bestFit="1" customWidth="1"/>
  </cols>
  <sheetData>
    <row r="1" spans="1:50" s="2" customFormat="1" ht="16.899999999999999" customHeight="1">
      <c r="B1" s="2" t="s">
        <v>2594</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8" t="s">
        <v>45</v>
      </c>
      <c r="AV1" s="28" t="s">
        <v>46</v>
      </c>
      <c r="AW1" s="28" t="s">
        <v>47</v>
      </c>
      <c r="AX1" s="28" t="s">
        <v>48</v>
      </c>
    </row>
    <row r="2" spans="1:50" ht="15.75">
      <c r="A2">
        <v>1</v>
      </c>
      <c r="B2" t="s">
        <v>577</v>
      </c>
      <c r="C2" t="s">
        <v>578</v>
      </c>
      <c r="D2">
        <v>2023</v>
      </c>
      <c r="E2" t="s">
        <v>579</v>
      </c>
      <c r="F2" t="s">
        <v>580</v>
      </c>
      <c r="G2" t="s">
        <v>581</v>
      </c>
      <c r="H2" t="s">
        <v>582</v>
      </c>
      <c r="I2" t="s">
        <v>298</v>
      </c>
      <c r="J2" s="7">
        <v>11</v>
      </c>
      <c r="K2" t="s">
        <v>57</v>
      </c>
      <c r="L2" t="s">
        <v>57</v>
      </c>
      <c r="M2" t="s">
        <v>57</v>
      </c>
      <c r="N2" t="s">
        <v>57</v>
      </c>
      <c r="O2" t="s">
        <v>57</v>
      </c>
      <c r="P2" t="s">
        <v>57</v>
      </c>
      <c r="Q2" t="s">
        <v>57</v>
      </c>
      <c r="R2" t="s">
        <v>57</v>
      </c>
      <c r="S2" t="s">
        <v>57</v>
      </c>
      <c r="T2" t="s">
        <v>57</v>
      </c>
      <c r="U2" t="s">
        <v>57</v>
      </c>
      <c r="V2" t="s">
        <v>57</v>
      </c>
      <c r="W2" t="s">
        <v>57</v>
      </c>
      <c r="X2" t="s">
        <v>57</v>
      </c>
      <c r="Y2" t="s">
        <v>57</v>
      </c>
      <c r="Z2" s="8" t="s">
        <v>583</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c r="AU2" s="7" t="s">
        <v>57</v>
      </c>
      <c r="AV2" s="7" t="s">
        <v>57</v>
      </c>
      <c r="AW2" s="7" t="s">
        <v>57</v>
      </c>
      <c r="AX2" s="7" t="s">
        <v>57</v>
      </c>
    </row>
    <row r="3" spans="1:50" ht="15.75">
      <c r="A3">
        <v>2</v>
      </c>
      <c r="B3" t="s">
        <v>577</v>
      </c>
      <c r="C3" t="s">
        <v>578</v>
      </c>
      <c r="D3">
        <v>2023</v>
      </c>
      <c r="E3" t="s">
        <v>579</v>
      </c>
      <c r="F3" t="s">
        <v>585</v>
      </c>
      <c r="G3" t="s">
        <v>586</v>
      </c>
      <c r="H3" s="9" t="s">
        <v>587</v>
      </c>
      <c r="I3" t="s">
        <v>588</v>
      </c>
      <c r="J3" s="7">
        <v>3</v>
      </c>
      <c r="K3" t="s">
        <v>57</v>
      </c>
      <c r="L3" t="s">
        <v>57</v>
      </c>
      <c r="M3" t="s">
        <v>57</v>
      </c>
      <c r="N3" t="s">
        <v>57</v>
      </c>
      <c r="O3" t="s">
        <v>57</v>
      </c>
      <c r="P3" t="s">
        <v>57</v>
      </c>
      <c r="Q3" t="s">
        <v>57</v>
      </c>
      <c r="R3" t="s">
        <v>57</v>
      </c>
      <c r="S3" t="s">
        <v>57</v>
      </c>
      <c r="T3" t="s">
        <v>57</v>
      </c>
      <c r="U3" t="s">
        <v>57</v>
      </c>
      <c r="V3" t="s">
        <v>57</v>
      </c>
      <c r="W3" t="s">
        <v>57</v>
      </c>
      <c r="X3" t="s">
        <v>57</v>
      </c>
      <c r="Y3" t="s">
        <v>57</v>
      </c>
      <c r="Z3" s="8" t="s">
        <v>589</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c r="AU3" s="7" t="s">
        <v>57</v>
      </c>
      <c r="AV3" s="7" t="s">
        <v>57</v>
      </c>
      <c r="AW3" s="7" t="s">
        <v>57</v>
      </c>
      <c r="AX3" s="7" t="s">
        <v>57</v>
      </c>
    </row>
    <row r="4" spans="1:50" ht="15.75">
      <c r="A4">
        <v>3</v>
      </c>
      <c r="B4" t="s">
        <v>577</v>
      </c>
      <c r="C4" t="s">
        <v>578</v>
      </c>
      <c r="D4">
        <v>2023</v>
      </c>
      <c r="E4" t="s">
        <v>579</v>
      </c>
      <c r="F4" t="s">
        <v>387</v>
      </c>
      <c r="G4" t="s">
        <v>590</v>
      </c>
      <c r="H4" s="9" t="s">
        <v>591</v>
      </c>
      <c r="I4" t="s">
        <v>55</v>
      </c>
      <c r="J4" s="7">
        <v>3</v>
      </c>
      <c r="K4" t="s">
        <v>62</v>
      </c>
      <c r="L4" t="s">
        <v>62</v>
      </c>
      <c r="M4" t="s">
        <v>57</v>
      </c>
      <c r="N4" t="s">
        <v>57</v>
      </c>
      <c r="O4" t="s">
        <v>57</v>
      </c>
      <c r="P4" t="s">
        <v>57</v>
      </c>
      <c r="Q4" t="s">
        <v>57</v>
      </c>
      <c r="R4" t="s">
        <v>57</v>
      </c>
      <c r="S4" t="s">
        <v>57</v>
      </c>
      <c r="T4" t="s">
        <v>57</v>
      </c>
      <c r="U4" t="s">
        <v>57</v>
      </c>
      <c r="V4" t="s">
        <v>57</v>
      </c>
      <c r="W4" t="s">
        <v>57</v>
      </c>
      <c r="X4" t="s">
        <v>57</v>
      </c>
      <c r="Y4" t="s">
        <v>57</v>
      </c>
      <c r="Z4" s="8" t="s">
        <v>592</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c r="AU4" s="7" t="s">
        <v>57</v>
      </c>
      <c r="AV4" s="7" t="s">
        <v>57</v>
      </c>
      <c r="AW4" s="7" t="s">
        <v>57</v>
      </c>
      <c r="AX4" s="7" t="s">
        <v>57</v>
      </c>
    </row>
    <row r="5" spans="1:50" ht="15.75">
      <c r="A5">
        <v>4</v>
      </c>
      <c r="B5" t="s">
        <v>577</v>
      </c>
      <c r="C5" t="s">
        <v>578</v>
      </c>
      <c r="D5">
        <v>2023</v>
      </c>
      <c r="E5" t="s">
        <v>579</v>
      </c>
      <c r="F5" t="s">
        <v>594</v>
      </c>
      <c r="G5" t="s">
        <v>595</v>
      </c>
      <c r="H5" s="9" t="s">
        <v>596</v>
      </c>
      <c r="I5" t="s">
        <v>55</v>
      </c>
      <c r="J5" s="7">
        <v>3</v>
      </c>
      <c r="K5" t="s">
        <v>56</v>
      </c>
      <c r="L5" t="s">
        <v>62</v>
      </c>
      <c r="M5" t="s">
        <v>57</v>
      </c>
      <c r="N5" t="s">
        <v>57</v>
      </c>
      <c r="O5" t="s">
        <v>57</v>
      </c>
      <c r="P5" t="s">
        <v>57</v>
      </c>
      <c r="Q5" t="s">
        <v>57</v>
      </c>
      <c r="R5" t="s">
        <v>57</v>
      </c>
      <c r="S5" t="s">
        <v>57</v>
      </c>
      <c r="T5" t="s">
        <v>57</v>
      </c>
      <c r="U5" s="7" t="s">
        <v>56</v>
      </c>
      <c r="V5" s="10" t="s">
        <v>597</v>
      </c>
      <c r="W5" t="s">
        <v>57</v>
      </c>
      <c r="X5" t="s">
        <v>57</v>
      </c>
      <c r="Y5" t="s">
        <v>57</v>
      </c>
      <c r="Z5" s="11" t="s">
        <v>598</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c r="AU5" s="7" t="s">
        <v>57</v>
      </c>
      <c r="AV5" s="7" t="s">
        <v>57</v>
      </c>
      <c r="AW5" s="7" t="s">
        <v>57</v>
      </c>
      <c r="AX5" s="7" t="s">
        <v>57</v>
      </c>
    </row>
    <row r="6" spans="1:50" ht="15.75">
      <c r="A6">
        <v>5</v>
      </c>
      <c r="B6" t="s">
        <v>577</v>
      </c>
      <c r="C6" t="s">
        <v>578</v>
      </c>
      <c r="D6">
        <v>2023</v>
      </c>
      <c r="E6" t="s">
        <v>579</v>
      </c>
      <c r="F6" t="s">
        <v>599</v>
      </c>
      <c r="G6" s="13" t="s">
        <v>600</v>
      </c>
      <c r="H6" s="9" t="s">
        <v>601</v>
      </c>
      <c r="I6" t="s">
        <v>55</v>
      </c>
      <c r="J6" s="7">
        <v>18</v>
      </c>
      <c r="K6" t="s">
        <v>56</v>
      </c>
      <c r="L6" t="s">
        <v>62</v>
      </c>
      <c r="M6" t="s">
        <v>57</v>
      </c>
      <c r="N6" t="s">
        <v>57</v>
      </c>
      <c r="O6" t="s">
        <v>57</v>
      </c>
      <c r="P6" t="s">
        <v>57</v>
      </c>
      <c r="Q6" t="s">
        <v>57</v>
      </c>
      <c r="R6" t="s">
        <v>57</v>
      </c>
      <c r="S6" t="s">
        <v>57</v>
      </c>
      <c r="T6" t="s">
        <v>57</v>
      </c>
      <c r="U6" t="s">
        <v>57</v>
      </c>
      <c r="V6" t="s">
        <v>57</v>
      </c>
      <c r="W6" t="s">
        <v>57</v>
      </c>
      <c r="X6" t="s">
        <v>57</v>
      </c>
      <c r="Y6" t="s">
        <v>57</v>
      </c>
      <c r="Z6" s="8" t="s">
        <v>602</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c r="AU6" s="7" t="s">
        <v>57</v>
      </c>
      <c r="AV6" s="7" t="s">
        <v>57</v>
      </c>
      <c r="AW6" s="7" t="s">
        <v>57</v>
      </c>
      <c r="AX6" s="7" t="s">
        <v>57</v>
      </c>
    </row>
    <row r="7" spans="1:50" ht="15.75">
      <c r="A7">
        <v>6</v>
      </c>
      <c r="B7" t="s">
        <v>577</v>
      </c>
      <c r="C7" t="s">
        <v>578</v>
      </c>
      <c r="D7">
        <v>2023</v>
      </c>
      <c r="E7" t="s">
        <v>579</v>
      </c>
      <c r="F7" t="s">
        <v>604</v>
      </c>
      <c r="G7" s="8" t="s">
        <v>605</v>
      </c>
      <c r="H7" s="9" t="s">
        <v>606</v>
      </c>
      <c r="I7" t="s">
        <v>91</v>
      </c>
      <c r="J7" s="7">
        <v>14</v>
      </c>
      <c r="K7" t="s">
        <v>62</v>
      </c>
      <c r="L7" t="s">
        <v>62</v>
      </c>
      <c r="M7" t="s">
        <v>62</v>
      </c>
      <c r="N7" t="s">
        <v>62</v>
      </c>
      <c r="O7" t="s">
        <v>57</v>
      </c>
      <c r="P7" t="s">
        <v>57</v>
      </c>
      <c r="Q7" t="s">
        <v>57</v>
      </c>
      <c r="R7" t="s">
        <v>57</v>
      </c>
      <c r="S7" t="s">
        <v>62</v>
      </c>
      <c r="T7" t="s">
        <v>57</v>
      </c>
      <c r="U7" t="s">
        <v>56</v>
      </c>
      <c r="V7" t="s">
        <v>607</v>
      </c>
      <c r="W7" t="s">
        <v>56</v>
      </c>
      <c r="X7" t="s">
        <v>608</v>
      </c>
      <c r="Y7" t="s">
        <v>56</v>
      </c>
      <c r="Z7" s="8"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c r="AU7" s="7" t="s">
        <v>62</v>
      </c>
      <c r="AV7" s="7" t="s">
        <v>62</v>
      </c>
      <c r="AW7" s="7" t="s">
        <v>62</v>
      </c>
      <c r="AX7" s="7" t="s">
        <v>62</v>
      </c>
    </row>
    <row r="8" spans="1:50" ht="15.75">
      <c r="A8">
        <v>7</v>
      </c>
      <c r="B8" t="s">
        <v>577</v>
      </c>
      <c r="C8" t="s">
        <v>578</v>
      </c>
      <c r="D8">
        <v>2023</v>
      </c>
      <c r="E8" t="s">
        <v>579</v>
      </c>
      <c r="F8" t="s">
        <v>610</v>
      </c>
      <c r="G8" s="13" t="s">
        <v>611</v>
      </c>
      <c r="H8" s="9" t="s">
        <v>612</v>
      </c>
      <c r="I8" t="s">
        <v>91</v>
      </c>
      <c r="J8" s="7">
        <v>14</v>
      </c>
      <c r="K8" t="s">
        <v>62</v>
      </c>
      <c r="L8" t="s">
        <v>62</v>
      </c>
      <c r="M8" t="s">
        <v>62</v>
      </c>
      <c r="N8" t="s">
        <v>62</v>
      </c>
      <c r="O8" t="s">
        <v>57</v>
      </c>
      <c r="P8" t="s">
        <v>57</v>
      </c>
      <c r="Q8" t="s">
        <v>57</v>
      </c>
      <c r="R8" t="s">
        <v>57</v>
      </c>
      <c r="S8" t="s">
        <v>56</v>
      </c>
      <c r="T8" t="s">
        <v>613</v>
      </c>
      <c r="U8" t="s">
        <v>56</v>
      </c>
      <c r="V8" s="13" t="s">
        <v>614</v>
      </c>
      <c r="W8" t="s">
        <v>62</v>
      </c>
      <c r="X8" t="s">
        <v>57</v>
      </c>
      <c r="Y8" t="s">
        <v>57</v>
      </c>
      <c r="Z8" s="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U8" s="7" t="s">
        <v>62</v>
      </c>
      <c r="AV8" s="7" t="s">
        <v>62</v>
      </c>
      <c r="AW8" s="7" t="s">
        <v>62</v>
      </c>
      <c r="AX8" s="7" t="s">
        <v>62</v>
      </c>
    </row>
    <row r="9" spans="1:50" ht="15.75">
      <c r="A9">
        <v>8</v>
      </c>
      <c r="B9" t="s">
        <v>577</v>
      </c>
      <c r="C9" t="s">
        <v>578</v>
      </c>
      <c r="D9">
        <v>2023</v>
      </c>
      <c r="E9" t="s">
        <v>579</v>
      </c>
      <c r="F9" t="s">
        <v>616</v>
      </c>
      <c r="G9" s="13" t="s">
        <v>617</v>
      </c>
      <c r="H9" s="9" t="s">
        <v>618</v>
      </c>
      <c r="I9" t="s">
        <v>55</v>
      </c>
      <c r="J9" s="7">
        <v>14</v>
      </c>
      <c r="K9" t="s">
        <v>56</v>
      </c>
      <c r="L9" t="s">
        <v>62</v>
      </c>
      <c r="M9" t="s">
        <v>57</v>
      </c>
      <c r="N9" t="s">
        <v>57</v>
      </c>
      <c r="O9" t="s">
        <v>57</v>
      </c>
      <c r="P9" t="s">
        <v>57</v>
      </c>
      <c r="Q9" t="s">
        <v>57</v>
      </c>
      <c r="R9" t="s">
        <v>57</v>
      </c>
      <c r="S9" t="s">
        <v>57</v>
      </c>
      <c r="T9" t="s">
        <v>57</v>
      </c>
      <c r="U9" t="s">
        <v>57</v>
      </c>
      <c r="V9" t="s">
        <v>57</v>
      </c>
      <c r="W9" t="s">
        <v>57</v>
      </c>
      <c r="X9" t="s">
        <v>57</v>
      </c>
      <c r="Y9" t="s">
        <v>57</v>
      </c>
      <c r="Z9" s="7" t="s">
        <v>619</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c r="AU9" s="7" t="s">
        <v>57</v>
      </c>
      <c r="AV9" s="7" t="s">
        <v>57</v>
      </c>
      <c r="AW9" s="7" t="s">
        <v>57</v>
      </c>
      <c r="AX9" s="7" t="s">
        <v>57</v>
      </c>
    </row>
    <row r="10" spans="1:50" ht="15.75">
      <c r="A10">
        <v>9</v>
      </c>
      <c r="B10" t="s">
        <v>577</v>
      </c>
      <c r="C10" t="s">
        <v>578</v>
      </c>
      <c r="D10">
        <v>2023</v>
      </c>
      <c r="E10" t="s">
        <v>579</v>
      </c>
      <c r="F10" t="s">
        <v>620</v>
      </c>
      <c r="G10" t="s">
        <v>621</v>
      </c>
      <c r="H10" s="9" t="s">
        <v>622</v>
      </c>
      <c r="I10" t="s">
        <v>623</v>
      </c>
      <c r="J10" s="7">
        <v>3</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584</v>
      </c>
      <c r="AQ10" t="s">
        <v>57</v>
      </c>
      <c r="AR10" t="s">
        <v>57</v>
      </c>
      <c r="AS10" t="s">
        <v>57</v>
      </c>
      <c r="AT10" t="s">
        <v>57</v>
      </c>
      <c r="AU10" s="7" t="s">
        <v>57</v>
      </c>
      <c r="AV10" s="7" t="s">
        <v>57</v>
      </c>
      <c r="AW10" s="7" t="s">
        <v>57</v>
      </c>
      <c r="AX10" s="7" t="s">
        <v>57</v>
      </c>
    </row>
    <row r="11" spans="1:50" ht="15.75">
      <c r="A11">
        <v>10</v>
      </c>
      <c r="B11" t="s">
        <v>577</v>
      </c>
      <c r="C11" t="s">
        <v>578</v>
      </c>
      <c r="D11">
        <v>2023</v>
      </c>
      <c r="E11" t="s">
        <v>579</v>
      </c>
      <c r="F11" t="s">
        <v>624</v>
      </c>
      <c r="G11" s="4" t="s">
        <v>625</v>
      </c>
      <c r="H11" s="9" t="s">
        <v>626</v>
      </c>
      <c r="I11" t="s">
        <v>312</v>
      </c>
      <c r="J11" s="7">
        <v>3</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584</v>
      </c>
      <c r="AQ11" t="s">
        <v>57</v>
      </c>
      <c r="AR11" t="s">
        <v>57</v>
      </c>
      <c r="AS11" t="s">
        <v>57</v>
      </c>
      <c r="AT11" t="s">
        <v>57</v>
      </c>
      <c r="AU11" s="7" t="s">
        <v>57</v>
      </c>
      <c r="AV11" s="7" t="s">
        <v>57</v>
      </c>
      <c r="AW11" s="7" t="s">
        <v>57</v>
      </c>
      <c r="AX11" s="7" t="s">
        <v>57</v>
      </c>
    </row>
    <row r="12" spans="1:50" ht="15.75">
      <c r="A12">
        <v>11</v>
      </c>
      <c r="B12" t="s">
        <v>577</v>
      </c>
      <c r="C12" t="s">
        <v>578</v>
      </c>
      <c r="D12">
        <v>2023</v>
      </c>
      <c r="E12" t="s">
        <v>579</v>
      </c>
      <c r="F12" t="s">
        <v>627</v>
      </c>
      <c r="G12" s="4" t="s">
        <v>628</v>
      </c>
      <c r="H12" s="9" t="s">
        <v>629</v>
      </c>
      <c r="I12" t="s">
        <v>623</v>
      </c>
      <c r="J12" s="7">
        <v>3</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593</v>
      </c>
      <c r="AQ12" t="s">
        <v>57</v>
      </c>
      <c r="AR12" t="s">
        <v>57</v>
      </c>
      <c r="AS12" t="s">
        <v>57</v>
      </c>
      <c r="AT12" t="s">
        <v>57</v>
      </c>
      <c r="AU12" s="7" t="s">
        <v>57</v>
      </c>
      <c r="AV12" s="7" t="s">
        <v>57</v>
      </c>
      <c r="AW12" s="7" t="s">
        <v>57</v>
      </c>
      <c r="AX12" s="7" t="s">
        <v>57</v>
      </c>
    </row>
    <row r="13" spans="1:50" ht="15.75">
      <c r="A13">
        <v>12</v>
      </c>
      <c r="B13" t="s">
        <v>577</v>
      </c>
      <c r="C13" t="s">
        <v>578</v>
      </c>
      <c r="D13">
        <v>2023</v>
      </c>
      <c r="E13" t="s">
        <v>579</v>
      </c>
      <c r="F13" t="s">
        <v>630</v>
      </c>
      <c r="G13" t="s">
        <v>631</v>
      </c>
      <c r="H13" s="9" t="s">
        <v>632</v>
      </c>
      <c r="I13" t="s">
        <v>312</v>
      </c>
      <c r="J13" s="7">
        <v>3</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593</v>
      </c>
      <c r="AQ13" t="s">
        <v>57</v>
      </c>
      <c r="AR13" t="s">
        <v>57</v>
      </c>
      <c r="AS13" t="s">
        <v>57</v>
      </c>
      <c r="AT13" t="s">
        <v>57</v>
      </c>
      <c r="AU13" s="7" t="s">
        <v>57</v>
      </c>
      <c r="AV13" s="7" t="s">
        <v>57</v>
      </c>
      <c r="AW13" s="7" t="s">
        <v>57</v>
      </c>
      <c r="AX13" s="7" t="s">
        <v>57</v>
      </c>
    </row>
    <row r="14" spans="1:50" ht="15.75">
      <c r="A14">
        <v>13</v>
      </c>
      <c r="B14" t="s">
        <v>577</v>
      </c>
      <c r="C14" t="s">
        <v>578</v>
      </c>
      <c r="D14">
        <v>2023</v>
      </c>
      <c r="E14" t="s">
        <v>579</v>
      </c>
      <c r="F14" s="14" t="s">
        <v>633</v>
      </c>
      <c r="G14" s="13" t="s">
        <v>634</v>
      </c>
      <c r="H14" s="8" t="s">
        <v>635</v>
      </c>
      <c r="I14" t="s">
        <v>623</v>
      </c>
      <c r="J14" s="7">
        <v>3</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593</v>
      </c>
      <c r="AQ14" t="s">
        <v>57</v>
      </c>
      <c r="AR14" t="s">
        <v>57</v>
      </c>
      <c r="AS14" t="s">
        <v>57</v>
      </c>
      <c r="AT14" t="s">
        <v>57</v>
      </c>
      <c r="AU14" s="7" t="s">
        <v>57</v>
      </c>
      <c r="AV14" s="7" t="s">
        <v>57</v>
      </c>
      <c r="AW14" s="7" t="s">
        <v>57</v>
      </c>
      <c r="AX14" s="7" t="s">
        <v>57</v>
      </c>
    </row>
    <row r="15" spans="1:50" ht="15.75">
      <c r="A15">
        <v>14</v>
      </c>
      <c r="B15" t="s">
        <v>577</v>
      </c>
      <c r="C15" t="s">
        <v>578</v>
      </c>
      <c r="D15">
        <v>2023</v>
      </c>
      <c r="E15" t="s">
        <v>579</v>
      </c>
      <c r="F15" t="s">
        <v>585</v>
      </c>
      <c r="G15" s="13" t="s">
        <v>636</v>
      </c>
      <c r="H15" s="8" t="s">
        <v>637</v>
      </c>
      <c r="I15" t="s">
        <v>312</v>
      </c>
      <c r="J15" s="7">
        <v>3</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593</v>
      </c>
      <c r="AQ15" t="s">
        <v>57</v>
      </c>
      <c r="AR15" t="s">
        <v>57</v>
      </c>
      <c r="AS15" t="s">
        <v>57</v>
      </c>
      <c r="AT15" t="s">
        <v>57</v>
      </c>
      <c r="AU15" s="7" t="s">
        <v>57</v>
      </c>
      <c r="AV15" s="7" t="s">
        <v>57</v>
      </c>
      <c r="AW15" s="7" t="s">
        <v>57</v>
      </c>
      <c r="AX15" s="7" t="s">
        <v>57</v>
      </c>
    </row>
    <row r="16" spans="1:50" ht="15.75">
      <c r="A16">
        <v>15</v>
      </c>
      <c r="B16" t="s">
        <v>577</v>
      </c>
      <c r="C16" t="s">
        <v>578</v>
      </c>
      <c r="D16">
        <v>2023</v>
      </c>
      <c r="E16" t="s">
        <v>579</v>
      </c>
      <c r="F16" t="s">
        <v>638</v>
      </c>
      <c r="G16" t="s">
        <v>639</v>
      </c>
      <c r="H16" s="9" t="s">
        <v>640</v>
      </c>
      <c r="I16" t="s">
        <v>623</v>
      </c>
      <c r="J16" s="7">
        <v>14</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603</v>
      </c>
      <c r="AQ16" t="s">
        <v>57</v>
      </c>
      <c r="AR16" t="s">
        <v>57</v>
      </c>
      <c r="AS16" t="s">
        <v>57</v>
      </c>
      <c r="AT16" t="s">
        <v>57</v>
      </c>
      <c r="AU16" s="7" t="s">
        <v>57</v>
      </c>
      <c r="AV16" s="7" t="s">
        <v>57</v>
      </c>
      <c r="AW16" s="7" t="s">
        <v>57</v>
      </c>
      <c r="AX16" s="7" t="s">
        <v>57</v>
      </c>
    </row>
    <row r="17" spans="1:50" ht="15.75">
      <c r="A17">
        <v>16</v>
      </c>
      <c r="B17" t="s">
        <v>577</v>
      </c>
      <c r="C17" t="s">
        <v>578</v>
      </c>
      <c r="D17">
        <v>2023</v>
      </c>
      <c r="E17" t="s">
        <v>579</v>
      </c>
      <c r="F17" t="s">
        <v>641</v>
      </c>
      <c r="G17" s="13" t="s">
        <v>642</v>
      </c>
      <c r="H17" s="8" t="s">
        <v>643</v>
      </c>
      <c r="I17" t="s">
        <v>312</v>
      </c>
      <c r="J17" s="7">
        <v>14</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603</v>
      </c>
      <c r="AQ17" t="s">
        <v>57</v>
      </c>
      <c r="AR17" t="s">
        <v>57</v>
      </c>
      <c r="AS17" t="s">
        <v>57</v>
      </c>
      <c r="AT17" t="s">
        <v>57</v>
      </c>
      <c r="AU17" s="7" t="s">
        <v>57</v>
      </c>
      <c r="AV17" s="7" t="s">
        <v>57</v>
      </c>
      <c r="AW17" s="7" t="s">
        <v>57</v>
      </c>
      <c r="AX17" s="7" t="s">
        <v>57</v>
      </c>
    </row>
    <row r="18" spans="1:50" ht="15.75">
      <c r="A18">
        <v>17</v>
      </c>
      <c r="B18" t="s">
        <v>577</v>
      </c>
      <c r="C18" t="s">
        <v>578</v>
      </c>
      <c r="D18">
        <v>2023</v>
      </c>
      <c r="E18" t="s">
        <v>579</v>
      </c>
      <c r="F18" t="s">
        <v>644</v>
      </c>
      <c r="G18" s="13" t="s">
        <v>645</v>
      </c>
      <c r="H18" s="9" t="s">
        <v>646</v>
      </c>
      <c r="I18" t="s">
        <v>623</v>
      </c>
      <c r="J18" s="7">
        <v>13</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s="15" t="s">
        <v>603</v>
      </c>
      <c r="AQ18" t="s">
        <v>57</v>
      </c>
      <c r="AR18" t="s">
        <v>57</v>
      </c>
      <c r="AS18" t="s">
        <v>57</v>
      </c>
      <c r="AT18" t="s">
        <v>57</v>
      </c>
      <c r="AU18" s="7" t="s">
        <v>57</v>
      </c>
      <c r="AV18" s="7" t="s">
        <v>57</v>
      </c>
      <c r="AW18" s="7" t="s">
        <v>57</v>
      </c>
      <c r="AX18" s="7" t="s">
        <v>57</v>
      </c>
    </row>
    <row r="19" spans="1:50" ht="15.75">
      <c r="A19">
        <v>18</v>
      </c>
      <c r="B19" t="s">
        <v>577</v>
      </c>
      <c r="C19" t="s">
        <v>578</v>
      </c>
      <c r="D19">
        <v>2023</v>
      </c>
      <c r="E19" t="s">
        <v>579</v>
      </c>
      <c r="F19" t="s">
        <v>647</v>
      </c>
      <c r="G19" s="13" t="s">
        <v>648</v>
      </c>
      <c r="H19" s="9" t="s">
        <v>649</v>
      </c>
      <c r="I19" t="s">
        <v>312</v>
      </c>
      <c r="J19" s="7">
        <v>13</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s="15" t="s">
        <v>584</v>
      </c>
      <c r="AQ19" t="s">
        <v>57</v>
      </c>
      <c r="AR19" t="s">
        <v>57</v>
      </c>
      <c r="AS19" t="s">
        <v>57</v>
      </c>
      <c r="AT19" t="s">
        <v>57</v>
      </c>
      <c r="AU19" s="7" t="s">
        <v>57</v>
      </c>
      <c r="AV19" s="7" t="s">
        <v>57</v>
      </c>
      <c r="AW19" s="7" t="s">
        <v>57</v>
      </c>
      <c r="AX19" s="7" t="s">
        <v>57</v>
      </c>
    </row>
    <row r="20" spans="1:50" ht="15.75">
      <c r="A20">
        <v>19</v>
      </c>
      <c r="B20" t="s">
        <v>577</v>
      </c>
      <c r="C20" t="s">
        <v>578</v>
      </c>
      <c r="D20">
        <v>2023</v>
      </c>
      <c r="E20" t="s">
        <v>579</v>
      </c>
      <c r="F20" t="s">
        <v>650</v>
      </c>
      <c r="G20" t="s">
        <v>651</v>
      </c>
      <c r="H20" s="9" t="s">
        <v>652</v>
      </c>
      <c r="I20" t="s">
        <v>623</v>
      </c>
      <c r="J20" s="7">
        <v>7</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s="15" t="s">
        <v>584</v>
      </c>
      <c r="AQ20" t="s">
        <v>57</v>
      </c>
      <c r="AR20" t="s">
        <v>57</v>
      </c>
      <c r="AS20" t="s">
        <v>57</v>
      </c>
      <c r="AT20" t="s">
        <v>57</v>
      </c>
      <c r="AU20" s="7" t="s">
        <v>57</v>
      </c>
      <c r="AV20" s="7" t="s">
        <v>57</v>
      </c>
      <c r="AW20" s="7" t="s">
        <v>57</v>
      </c>
      <c r="AX20" s="7" t="s">
        <v>57</v>
      </c>
    </row>
    <row r="21" spans="1:50" ht="15.75">
      <c r="A21">
        <v>20</v>
      </c>
      <c r="B21" t="s">
        <v>577</v>
      </c>
      <c r="C21" t="s">
        <v>578</v>
      </c>
      <c r="D21">
        <v>2023</v>
      </c>
      <c r="E21" t="s">
        <v>579</v>
      </c>
      <c r="F21" t="s">
        <v>653</v>
      </c>
      <c r="G21" t="s">
        <v>654</v>
      </c>
      <c r="H21" s="9" t="s">
        <v>655</v>
      </c>
      <c r="I21" t="s">
        <v>312</v>
      </c>
      <c r="J21" s="7">
        <v>7</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15" t="s">
        <v>656</v>
      </c>
      <c r="AQ21" t="s">
        <v>57</v>
      </c>
      <c r="AR21" t="s">
        <v>57</v>
      </c>
      <c r="AS21" t="s">
        <v>57</v>
      </c>
      <c r="AT21" t="s">
        <v>57</v>
      </c>
      <c r="AU21" s="7" t="s">
        <v>57</v>
      </c>
      <c r="AV21" s="7" t="s">
        <v>57</v>
      </c>
      <c r="AW21" s="7" t="s">
        <v>57</v>
      </c>
      <c r="AX21" s="7" t="s">
        <v>57</v>
      </c>
    </row>
    <row r="22" spans="1:50" ht="15.75">
      <c r="A22">
        <v>21</v>
      </c>
      <c r="B22" t="s">
        <v>577</v>
      </c>
      <c r="C22" t="s">
        <v>578</v>
      </c>
      <c r="D22">
        <v>2023</v>
      </c>
      <c r="E22" t="s">
        <v>579</v>
      </c>
      <c r="F22" t="s">
        <v>657</v>
      </c>
      <c r="G22" s="13" t="s">
        <v>658</v>
      </c>
      <c r="H22" s="9" t="s">
        <v>659</v>
      </c>
      <c r="I22" t="s">
        <v>289</v>
      </c>
      <c r="J22" s="7">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15" t="s">
        <v>660</v>
      </c>
      <c r="AQ22" t="s">
        <v>57</v>
      </c>
      <c r="AR22" t="s">
        <v>57</v>
      </c>
      <c r="AS22" t="s">
        <v>57</v>
      </c>
      <c r="AT22" t="s">
        <v>57</v>
      </c>
      <c r="AU22" s="7" t="s">
        <v>57</v>
      </c>
      <c r="AV22" s="7" t="s">
        <v>57</v>
      </c>
      <c r="AW22" s="7" t="s">
        <v>57</v>
      </c>
      <c r="AX22" s="7" t="s">
        <v>57</v>
      </c>
    </row>
    <row r="23" spans="1:50" ht="15.75">
      <c r="A23">
        <v>22</v>
      </c>
      <c r="B23" t="s">
        <v>577</v>
      </c>
      <c r="C23" t="s">
        <v>578</v>
      </c>
      <c r="D23">
        <v>2023</v>
      </c>
      <c r="E23" t="s">
        <v>661</v>
      </c>
      <c r="F23" t="s">
        <v>662</v>
      </c>
      <c r="G23" t="s">
        <v>663</v>
      </c>
      <c r="H23" s="9" t="s">
        <v>664</v>
      </c>
      <c r="I23" t="s">
        <v>298</v>
      </c>
      <c r="J23" s="7">
        <v>8</v>
      </c>
      <c r="K23" t="s">
        <v>57</v>
      </c>
      <c r="L23" t="s">
        <v>57</v>
      </c>
      <c r="M23" t="s">
        <v>57</v>
      </c>
      <c r="N23" t="s">
        <v>57</v>
      </c>
      <c r="O23" t="s">
        <v>57</v>
      </c>
      <c r="P23" t="s">
        <v>57</v>
      </c>
      <c r="Q23" t="s">
        <v>57</v>
      </c>
      <c r="R23" t="s">
        <v>57</v>
      </c>
      <c r="S23" t="s">
        <v>57</v>
      </c>
      <c r="T23" t="s">
        <v>57</v>
      </c>
      <c r="U23" t="s">
        <v>57</v>
      </c>
      <c r="V23" t="s">
        <v>57</v>
      </c>
      <c r="W23" t="s">
        <v>57</v>
      </c>
      <c r="X23" t="s">
        <v>57</v>
      </c>
      <c r="Y23" t="s">
        <v>57</v>
      </c>
      <c r="Z23" s="8" t="s">
        <v>665</v>
      </c>
      <c r="AA23" t="s">
        <v>57</v>
      </c>
      <c r="AB23" t="s">
        <v>57</v>
      </c>
      <c r="AC23" t="s">
        <v>57</v>
      </c>
      <c r="AD23" t="s">
        <v>57</v>
      </c>
      <c r="AE23" t="s">
        <v>57</v>
      </c>
      <c r="AG23" t="s">
        <v>57</v>
      </c>
      <c r="AH23" t="s">
        <v>57</v>
      </c>
      <c r="AI23" t="s">
        <v>57</v>
      </c>
      <c r="AJ23" t="s">
        <v>57</v>
      </c>
      <c r="AK23" t="s">
        <v>57</v>
      </c>
      <c r="AL23" t="s">
        <v>57</v>
      </c>
      <c r="AM23" t="s">
        <v>57</v>
      </c>
      <c r="AN23" t="s">
        <v>57</v>
      </c>
      <c r="AO23" t="s">
        <v>57</v>
      </c>
      <c r="AP23" s="16" t="s">
        <v>666</v>
      </c>
      <c r="AQ23" t="s">
        <v>57</v>
      </c>
      <c r="AR23" t="s">
        <v>57</v>
      </c>
      <c r="AS23" t="s">
        <v>57</v>
      </c>
      <c r="AT23" t="s">
        <v>57</v>
      </c>
      <c r="AU23" s="7" t="s">
        <v>57</v>
      </c>
      <c r="AV23" s="7" t="s">
        <v>57</v>
      </c>
      <c r="AW23" s="7" t="s">
        <v>57</v>
      </c>
      <c r="AX23" s="7" t="s">
        <v>57</v>
      </c>
    </row>
    <row r="24" spans="1:50" ht="15.75">
      <c r="A24">
        <v>23</v>
      </c>
      <c r="B24" t="s">
        <v>577</v>
      </c>
      <c r="C24" t="s">
        <v>578</v>
      </c>
      <c r="D24">
        <v>2023</v>
      </c>
      <c r="E24" t="s">
        <v>661</v>
      </c>
      <c r="F24" t="s">
        <v>667</v>
      </c>
      <c r="G24" s="17" t="s">
        <v>668</v>
      </c>
      <c r="H24" s="9" t="s">
        <v>669</v>
      </c>
      <c r="I24" t="s">
        <v>298</v>
      </c>
      <c r="J24" s="7">
        <v>24</v>
      </c>
      <c r="K24" t="s">
        <v>57</v>
      </c>
      <c r="L24" t="s">
        <v>57</v>
      </c>
      <c r="M24" t="s">
        <v>57</v>
      </c>
      <c r="N24" t="s">
        <v>57</v>
      </c>
      <c r="O24" t="s">
        <v>57</v>
      </c>
      <c r="P24" t="s">
        <v>57</v>
      </c>
      <c r="Q24" t="s">
        <v>57</v>
      </c>
      <c r="R24" t="s">
        <v>57</v>
      </c>
      <c r="S24" t="s">
        <v>57</v>
      </c>
      <c r="T24" t="s">
        <v>57</v>
      </c>
      <c r="U24" t="s">
        <v>57</v>
      </c>
      <c r="V24" t="s">
        <v>57</v>
      </c>
      <c r="W24" t="s">
        <v>57</v>
      </c>
      <c r="X24" t="s">
        <v>57</v>
      </c>
      <c r="Y24" t="s">
        <v>57</v>
      </c>
      <c r="Z24" s="10" t="s">
        <v>589</v>
      </c>
      <c r="AA24" t="s">
        <v>57</v>
      </c>
      <c r="AB24" t="s">
        <v>57</v>
      </c>
      <c r="AC24" t="s">
        <v>57</v>
      </c>
      <c r="AD24" t="s">
        <v>57</v>
      </c>
      <c r="AE24" t="s">
        <v>57</v>
      </c>
      <c r="AG24" t="s">
        <v>57</v>
      </c>
      <c r="AH24" t="s">
        <v>57</v>
      </c>
      <c r="AI24" t="s">
        <v>57</v>
      </c>
      <c r="AJ24" t="s">
        <v>57</v>
      </c>
      <c r="AK24" t="s">
        <v>57</v>
      </c>
      <c r="AL24" t="s">
        <v>57</v>
      </c>
      <c r="AM24" t="s">
        <v>57</v>
      </c>
      <c r="AN24" t="s">
        <v>57</v>
      </c>
      <c r="AO24" t="s">
        <v>57</v>
      </c>
      <c r="AP24" s="16" t="s">
        <v>670</v>
      </c>
      <c r="AQ24" t="s">
        <v>57</v>
      </c>
      <c r="AR24" t="s">
        <v>57</v>
      </c>
      <c r="AS24" t="s">
        <v>57</v>
      </c>
      <c r="AT24" t="s">
        <v>57</v>
      </c>
      <c r="AU24" s="7" t="s">
        <v>57</v>
      </c>
      <c r="AV24" s="7" t="s">
        <v>57</v>
      </c>
      <c r="AW24" s="7" t="s">
        <v>57</v>
      </c>
      <c r="AX24" s="7" t="s">
        <v>57</v>
      </c>
    </row>
    <row r="25" spans="1:50" ht="15.75">
      <c r="A25">
        <v>24</v>
      </c>
      <c r="B25" t="s">
        <v>577</v>
      </c>
      <c r="C25" t="s">
        <v>578</v>
      </c>
      <c r="D25">
        <v>2023</v>
      </c>
      <c r="E25" t="s">
        <v>661</v>
      </c>
      <c r="F25" t="s">
        <v>671</v>
      </c>
      <c r="G25" t="s">
        <v>672</v>
      </c>
      <c r="H25" s="9" t="s">
        <v>673</v>
      </c>
      <c r="I25" t="s">
        <v>55</v>
      </c>
      <c r="J25" s="7">
        <v>17</v>
      </c>
      <c r="K25" t="s">
        <v>62</v>
      </c>
      <c r="L25" t="s">
        <v>62</v>
      </c>
      <c r="M25" t="s">
        <v>57</v>
      </c>
      <c r="N25" t="s">
        <v>57</v>
      </c>
      <c r="O25" t="s">
        <v>57</v>
      </c>
      <c r="P25" t="s">
        <v>57</v>
      </c>
      <c r="Q25" t="s">
        <v>57</v>
      </c>
      <c r="R25" t="s">
        <v>57</v>
      </c>
      <c r="S25" t="s">
        <v>57</v>
      </c>
      <c r="T25" t="s">
        <v>57</v>
      </c>
      <c r="U25" t="s">
        <v>57</v>
      </c>
      <c r="V25" t="s">
        <v>57</v>
      </c>
      <c r="W25" t="s">
        <v>57</v>
      </c>
      <c r="X25" t="s">
        <v>57</v>
      </c>
      <c r="Y25" t="s">
        <v>57</v>
      </c>
      <c r="Z25" s="8" t="s">
        <v>674</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c r="AU25" s="7" t="s">
        <v>57</v>
      </c>
      <c r="AV25" s="7" t="s">
        <v>57</v>
      </c>
      <c r="AW25" s="7" t="s">
        <v>57</v>
      </c>
      <c r="AX25" s="7" t="s">
        <v>57</v>
      </c>
    </row>
    <row r="26" spans="1:50" ht="15" customHeight="1">
      <c r="A26">
        <v>25</v>
      </c>
      <c r="B26" t="s">
        <v>577</v>
      </c>
      <c r="C26" t="s">
        <v>578</v>
      </c>
      <c r="D26">
        <v>2023</v>
      </c>
      <c r="E26" t="s">
        <v>661</v>
      </c>
      <c r="F26" t="s">
        <v>676</v>
      </c>
      <c r="G26" t="s">
        <v>677</v>
      </c>
      <c r="H26" s="9" t="s">
        <v>678</v>
      </c>
      <c r="I26" t="s">
        <v>55</v>
      </c>
      <c r="J26" s="7">
        <v>14</v>
      </c>
      <c r="K26" t="s">
        <v>56</v>
      </c>
      <c r="L26" t="s">
        <v>62</v>
      </c>
      <c r="M26" t="s">
        <v>57</v>
      </c>
      <c r="N26" t="s">
        <v>57</v>
      </c>
      <c r="O26" t="s">
        <v>57</v>
      </c>
      <c r="P26" t="s">
        <v>57</v>
      </c>
      <c r="Q26" t="s">
        <v>57</v>
      </c>
      <c r="R26" t="s">
        <v>57</v>
      </c>
      <c r="S26" t="s">
        <v>57</v>
      </c>
      <c r="T26" t="s">
        <v>57</v>
      </c>
      <c r="U26" t="s">
        <v>57</v>
      </c>
      <c r="V26" t="s">
        <v>57</v>
      </c>
      <c r="W26" t="s">
        <v>57</v>
      </c>
      <c r="X26" t="s">
        <v>57</v>
      </c>
      <c r="Y26" t="s">
        <v>57</v>
      </c>
      <c r="Z26" s="18" t="s">
        <v>679</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c r="AU26" s="7" t="s">
        <v>57</v>
      </c>
      <c r="AV26" s="7" t="s">
        <v>57</v>
      </c>
      <c r="AW26" s="7" t="s">
        <v>57</v>
      </c>
      <c r="AX26" s="7" t="s">
        <v>57</v>
      </c>
    </row>
    <row r="27" spans="1:50" ht="15.75">
      <c r="A27">
        <v>26</v>
      </c>
      <c r="B27" t="s">
        <v>577</v>
      </c>
      <c r="C27" t="s">
        <v>578</v>
      </c>
      <c r="D27">
        <v>2023</v>
      </c>
      <c r="E27" t="s">
        <v>661</v>
      </c>
      <c r="F27" t="s">
        <v>680</v>
      </c>
      <c r="G27" s="8" t="s">
        <v>681</v>
      </c>
      <c r="H27" s="19" t="s">
        <v>682</v>
      </c>
      <c r="I27" t="s">
        <v>91</v>
      </c>
      <c r="J27" s="7">
        <v>18</v>
      </c>
      <c r="K27" t="s">
        <v>62</v>
      </c>
      <c r="L27" t="s">
        <v>62</v>
      </c>
      <c r="M27" t="s">
        <v>62</v>
      </c>
      <c r="N27" t="s">
        <v>56</v>
      </c>
      <c r="O27">
        <v>1</v>
      </c>
      <c r="P27" t="s">
        <v>62</v>
      </c>
      <c r="Q27" t="s">
        <v>683</v>
      </c>
      <c r="R27" t="s">
        <v>684</v>
      </c>
      <c r="S27" t="s">
        <v>56</v>
      </c>
      <c r="T27" t="s">
        <v>685</v>
      </c>
      <c r="U27" t="s">
        <v>56</v>
      </c>
      <c r="V27" s="8" t="s">
        <v>686</v>
      </c>
      <c r="W27" t="s">
        <v>56</v>
      </c>
      <c r="X27" t="s">
        <v>687</v>
      </c>
      <c r="Y27" t="s">
        <v>56</v>
      </c>
      <c r="Z27" t="s">
        <v>688</v>
      </c>
      <c r="AA27" t="s">
        <v>62</v>
      </c>
      <c r="AB27" t="s">
        <v>62</v>
      </c>
      <c r="AC27" t="s">
        <v>57</v>
      </c>
      <c r="AD27" t="s">
        <v>57</v>
      </c>
      <c r="AE27" t="s">
        <v>57</v>
      </c>
      <c r="AG27" t="s">
        <v>56</v>
      </c>
      <c r="AH27">
        <v>100</v>
      </c>
      <c r="AI27" t="s">
        <v>56</v>
      </c>
      <c r="AJ27" t="s">
        <v>109</v>
      </c>
      <c r="AK27" t="s">
        <v>62</v>
      </c>
      <c r="AL27" t="s">
        <v>57</v>
      </c>
      <c r="AM27" t="s">
        <v>57</v>
      </c>
      <c r="AN27" t="s">
        <v>57</v>
      </c>
      <c r="AO27" s="12" t="s">
        <v>57</v>
      </c>
      <c r="AP27" s="12" t="s">
        <v>675</v>
      </c>
      <c r="AQ27" t="s">
        <v>57</v>
      </c>
      <c r="AR27" t="s">
        <v>57</v>
      </c>
      <c r="AS27">
        <v>68</v>
      </c>
      <c r="AT27">
        <v>32</v>
      </c>
      <c r="AU27" s="7" t="s">
        <v>57</v>
      </c>
      <c r="AV27" s="7" t="s">
        <v>56</v>
      </c>
      <c r="AW27" s="7" t="s">
        <v>62</v>
      </c>
      <c r="AX27" s="7" t="s">
        <v>62</v>
      </c>
    </row>
    <row r="28" spans="1:50" ht="15.75">
      <c r="A28">
        <v>27</v>
      </c>
      <c r="B28" t="s">
        <v>577</v>
      </c>
      <c r="C28" t="s">
        <v>578</v>
      </c>
      <c r="D28">
        <v>2023</v>
      </c>
      <c r="E28" t="s">
        <v>661</v>
      </c>
      <c r="F28" t="s">
        <v>689</v>
      </c>
      <c r="G28" s="13" t="s">
        <v>690</v>
      </c>
      <c r="H28" s="9" t="s">
        <v>691</v>
      </c>
      <c r="I28" t="s">
        <v>91</v>
      </c>
      <c r="J28" s="7">
        <v>9</v>
      </c>
      <c r="K28" t="s">
        <v>62</v>
      </c>
      <c r="L28" t="s">
        <v>62</v>
      </c>
      <c r="M28" t="s">
        <v>62</v>
      </c>
      <c r="N28" t="s">
        <v>62</v>
      </c>
      <c r="O28" t="s">
        <v>57</v>
      </c>
      <c r="P28" t="s">
        <v>57</v>
      </c>
      <c r="Q28" t="s">
        <v>57</v>
      </c>
      <c r="R28" t="s">
        <v>57</v>
      </c>
      <c r="S28" t="s">
        <v>56</v>
      </c>
      <c r="T28" t="s">
        <v>692</v>
      </c>
      <c r="U28" t="s">
        <v>56</v>
      </c>
      <c r="V28" s="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c r="AU28" s="7" t="s">
        <v>62</v>
      </c>
      <c r="AV28" s="7" t="s">
        <v>62</v>
      </c>
      <c r="AW28" s="7" t="s">
        <v>62</v>
      </c>
      <c r="AX28" s="7" t="s">
        <v>62</v>
      </c>
    </row>
    <row r="29" spans="1:50" ht="15.75">
      <c r="A29">
        <v>28</v>
      </c>
      <c r="B29" t="s">
        <v>577</v>
      </c>
      <c r="C29" t="s">
        <v>578</v>
      </c>
      <c r="D29">
        <v>2023</v>
      </c>
      <c r="E29" t="s">
        <v>661</v>
      </c>
      <c r="F29" t="s">
        <v>696</v>
      </c>
      <c r="G29" s="13" t="s">
        <v>697</v>
      </c>
      <c r="H29" s="9" t="s">
        <v>698</v>
      </c>
      <c r="I29" t="s">
        <v>91</v>
      </c>
      <c r="J29" s="7">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c r="AU29" s="7" t="s">
        <v>62</v>
      </c>
      <c r="AV29" s="7" t="s">
        <v>62</v>
      </c>
      <c r="AW29" s="7" t="s">
        <v>62</v>
      </c>
      <c r="AX29" s="7" t="s">
        <v>62</v>
      </c>
    </row>
    <row r="30" spans="1:50" ht="15" customHeight="1">
      <c r="A30">
        <v>29</v>
      </c>
      <c r="B30" t="s">
        <v>577</v>
      </c>
      <c r="C30" t="s">
        <v>578</v>
      </c>
      <c r="D30">
        <v>2023</v>
      </c>
      <c r="E30" t="s">
        <v>661</v>
      </c>
      <c r="F30" t="s">
        <v>702</v>
      </c>
      <c r="G30" t="s">
        <v>703</v>
      </c>
      <c r="H30" s="9" t="s">
        <v>704</v>
      </c>
      <c r="I30" t="s">
        <v>91</v>
      </c>
      <c r="J30" s="7">
        <v>22</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c r="AU30" s="7" t="s">
        <v>62</v>
      </c>
      <c r="AV30" s="7" t="s">
        <v>56</v>
      </c>
      <c r="AW30" s="7" t="s">
        <v>62</v>
      </c>
      <c r="AX30" s="7" t="s">
        <v>56</v>
      </c>
    </row>
    <row r="31" spans="1:50" ht="15" customHeight="1">
      <c r="A31">
        <v>30</v>
      </c>
      <c r="B31" t="s">
        <v>577</v>
      </c>
      <c r="C31" t="s">
        <v>578</v>
      </c>
      <c r="D31">
        <v>2023</v>
      </c>
      <c r="E31" t="s">
        <v>661</v>
      </c>
      <c r="F31" t="s">
        <v>638</v>
      </c>
      <c r="G31" s="13" t="s">
        <v>706</v>
      </c>
      <c r="H31" s="9" t="s">
        <v>707</v>
      </c>
      <c r="I31" t="s">
        <v>623</v>
      </c>
      <c r="J31" s="7">
        <v>3</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s="16" t="s">
        <v>708</v>
      </c>
      <c r="AQ31" t="s">
        <v>57</v>
      </c>
      <c r="AR31" t="s">
        <v>57</v>
      </c>
      <c r="AS31" t="s">
        <v>57</v>
      </c>
      <c r="AT31" t="s">
        <v>57</v>
      </c>
      <c r="AU31" s="7" t="s">
        <v>57</v>
      </c>
      <c r="AV31" s="7" t="s">
        <v>57</v>
      </c>
      <c r="AW31" s="7" t="s">
        <v>57</v>
      </c>
      <c r="AX31" s="7" t="s">
        <v>57</v>
      </c>
    </row>
    <row r="32" spans="1:50" ht="15.75">
      <c r="A32">
        <v>31</v>
      </c>
      <c r="B32" t="s">
        <v>577</v>
      </c>
      <c r="C32" t="s">
        <v>578</v>
      </c>
      <c r="D32">
        <v>2023</v>
      </c>
      <c r="E32" t="s">
        <v>661</v>
      </c>
      <c r="F32" t="s">
        <v>709</v>
      </c>
      <c r="G32" s="13" t="s">
        <v>710</v>
      </c>
      <c r="H32" s="9" t="s">
        <v>711</v>
      </c>
      <c r="I32" t="s">
        <v>312</v>
      </c>
      <c r="J32" s="7">
        <v>3</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708</v>
      </c>
      <c r="AQ32" t="s">
        <v>57</v>
      </c>
      <c r="AR32" t="s">
        <v>57</v>
      </c>
      <c r="AS32" t="s">
        <v>57</v>
      </c>
      <c r="AT32" t="s">
        <v>57</v>
      </c>
      <c r="AU32" s="7" t="s">
        <v>57</v>
      </c>
      <c r="AV32" s="7" t="s">
        <v>57</v>
      </c>
      <c r="AW32" s="7" t="s">
        <v>57</v>
      </c>
      <c r="AX32" s="7" t="s">
        <v>57</v>
      </c>
    </row>
    <row r="33" spans="1:50" ht="15.75">
      <c r="A33">
        <v>32</v>
      </c>
      <c r="B33" t="s">
        <v>577</v>
      </c>
      <c r="C33" t="s">
        <v>578</v>
      </c>
      <c r="D33">
        <v>2023</v>
      </c>
      <c r="E33" t="s">
        <v>661</v>
      </c>
      <c r="F33" t="s">
        <v>633</v>
      </c>
      <c r="G33" s="13" t="s">
        <v>712</v>
      </c>
      <c r="H33" s="9" t="s">
        <v>713</v>
      </c>
      <c r="I33" t="s">
        <v>623</v>
      </c>
      <c r="J33" s="7">
        <v>23</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714</v>
      </c>
      <c r="AQ33" t="s">
        <v>57</v>
      </c>
      <c r="AR33" t="s">
        <v>57</v>
      </c>
      <c r="AS33" t="s">
        <v>57</v>
      </c>
      <c r="AT33" t="s">
        <v>57</v>
      </c>
      <c r="AU33" s="7" t="s">
        <v>57</v>
      </c>
      <c r="AV33" s="7" t="s">
        <v>57</v>
      </c>
      <c r="AW33" s="7" t="s">
        <v>57</v>
      </c>
      <c r="AX33" s="7" t="s">
        <v>57</v>
      </c>
    </row>
    <row r="34" spans="1:50" ht="15.75">
      <c r="A34">
        <v>33</v>
      </c>
      <c r="B34" t="s">
        <v>577</v>
      </c>
      <c r="C34" t="s">
        <v>578</v>
      </c>
      <c r="D34">
        <v>2023</v>
      </c>
      <c r="E34" t="s">
        <v>661</v>
      </c>
      <c r="F34" t="s">
        <v>715</v>
      </c>
      <c r="G34" s="13" t="s">
        <v>716</v>
      </c>
      <c r="H34" s="9" t="s">
        <v>717</v>
      </c>
      <c r="I34" t="s">
        <v>312</v>
      </c>
      <c r="J34" s="7">
        <v>23</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714</v>
      </c>
      <c r="AQ34" t="s">
        <v>57</v>
      </c>
      <c r="AR34" t="s">
        <v>57</v>
      </c>
      <c r="AS34" t="s">
        <v>57</v>
      </c>
      <c r="AT34" t="s">
        <v>57</v>
      </c>
      <c r="AU34" s="7" t="s">
        <v>57</v>
      </c>
      <c r="AV34" s="7" t="s">
        <v>57</v>
      </c>
      <c r="AW34" s="7" t="s">
        <v>57</v>
      </c>
      <c r="AX34" s="7" t="s">
        <v>57</v>
      </c>
    </row>
    <row r="35" spans="1:50" ht="15.75">
      <c r="A35">
        <v>34</v>
      </c>
      <c r="B35" t="s">
        <v>577</v>
      </c>
      <c r="C35" t="s">
        <v>578</v>
      </c>
      <c r="D35">
        <v>2023</v>
      </c>
      <c r="E35" t="s">
        <v>661</v>
      </c>
      <c r="F35" t="s">
        <v>627</v>
      </c>
      <c r="G35" s="13" t="s">
        <v>718</v>
      </c>
      <c r="H35" s="9" t="s">
        <v>719</v>
      </c>
      <c r="I35" t="s">
        <v>623</v>
      </c>
      <c r="J35" s="7">
        <v>7</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720</v>
      </c>
      <c r="AQ35" t="s">
        <v>57</v>
      </c>
      <c r="AR35" t="s">
        <v>57</v>
      </c>
      <c r="AS35" t="s">
        <v>57</v>
      </c>
      <c r="AT35" t="s">
        <v>57</v>
      </c>
      <c r="AU35" s="7" t="s">
        <v>57</v>
      </c>
      <c r="AV35" s="7" t="s">
        <v>57</v>
      </c>
      <c r="AW35" s="7" t="s">
        <v>57</v>
      </c>
      <c r="AX35" s="7" t="s">
        <v>57</v>
      </c>
    </row>
    <row r="36" spans="1:50" ht="15.75">
      <c r="A36">
        <v>35</v>
      </c>
      <c r="B36" t="s">
        <v>577</v>
      </c>
      <c r="C36" t="s">
        <v>578</v>
      </c>
      <c r="D36">
        <v>2023</v>
      </c>
      <c r="E36" t="s">
        <v>661</v>
      </c>
      <c r="F36" t="s">
        <v>721</v>
      </c>
      <c r="G36" s="13" t="s">
        <v>722</v>
      </c>
      <c r="H36" s="9" t="s">
        <v>723</v>
      </c>
      <c r="I36" t="s">
        <v>312</v>
      </c>
      <c r="J36" s="7">
        <v>7</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720</v>
      </c>
      <c r="AQ36" t="s">
        <v>57</v>
      </c>
      <c r="AR36" t="s">
        <v>57</v>
      </c>
      <c r="AS36" t="s">
        <v>57</v>
      </c>
      <c r="AT36" t="s">
        <v>57</v>
      </c>
      <c r="AU36" s="7" t="s">
        <v>57</v>
      </c>
      <c r="AV36" s="7" t="s">
        <v>57</v>
      </c>
      <c r="AW36" s="7" t="s">
        <v>57</v>
      </c>
      <c r="AX36" s="7" t="s">
        <v>57</v>
      </c>
    </row>
    <row r="37" spans="1:50" ht="15.75">
      <c r="A37">
        <v>36</v>
      </c>
      <c r="B37" t="s">
        <v>577</v>
      </c>
      <c r="C37" t="s">
        <v>578</v>
      </c>
      <c r="D37">
        <v>2023</v>
      </c>
      <c r="E37" t="s">
        <v>661</v>
      </c>
      <c r="F37" t="s">
        <v>724</v>
      </c>
      <c r="G37" s="13" t="s">
        <v>725</v>
      </c>
      <c r="H37" s="9" t="s">
        <v>726</v>
      </c>
      <c r="I37" t="s">
        <v>623</v>
      </c>
      <c r="J37" s="7">
        <v>13</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s="16" t="s">
        <v>584</v>
      </c>
      <c r="AQ37" t="s">
        <v>57</v>
      </c>
      <c r="AR37" t="s">
        <v>57</v>
      </c>
      <c r="AS37" t="s">
        <v>57</v>
      </c>
      <c r="AT37" t="s">
        <v>57</v>
      </c>
      <c r="AU37" s="7" t="s">
        <v>57</v>
      </c>
      <c r="AV37" s="7" t="s">
        <v>57</v>
      </c>
      <c r="AW37" s="7" t="s">
        <v>57</v>
      </c>
      <c r="AX37" s="7" t="s">
        <v>57</v>
      </c>
    </row>
    <row r="38" spans="1:50" ht="15.75">
      <c r="A38">
        <v>37</v>
      </c>
      <c r="B38" t="s">
        <v>577</v>
      </c>
      <c r="C38" t="s">
        <v>578</v>
      </c>
      <c r="D38">
        <v>2023</v>
      </c>
      <c r="E38" t="s">
        <v>661</v>
      </c>
      <c r="F38" t="s">
        <v>727</v>
      </c>
      <c r="G38" s="13" t="s">
        <v>728</v>
      </c>
      <c r="H38" s="9" t="s">
        <v>729</v>
      </c>
      <c r="I38" t="s">
        <v>623</v>
      </c>
      <c r="J38" s="7">
        <v>13</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s="16" t="s">
        <v>584</v>
      </c>
      <c r="AQ38" t="s">
        <v>57</v>
      </c>
      <c r="AR38" t="s">
        <v>57</v>
      </c>
      <c r="AS38" t="s">
        <v>57</v>
      </c>
      <c r="AT38" t="s">
        <v>57</v>
      </c>
      <c r="AU38" s="7" t="s">
        <v>57</v>
      </c>
      <c r="AV38" s="7" t="s">
        <v>57</v>
      </c>
      <c r="AW38" s="7" t="s">
        <v>57</v>
      </c>
      <c r="AX38" s="7" t="s">
        <v>57</v>
      </c>
    </row>
    <row r="39" spans="1:50" ht="15.75">
      <c r="A39">
        <v>38</v>
      </c>
      <c r="B39" t="s">
        <v>577</v>
      </c>
      <c r="C39" t="s">
        <v>578</v>
      </c>
      <c r="D39">
        <v>2023</v>
      </c>
      <c r="E39" t="s">
        <v>661</v>
      </c>
      <c r="F39" s="14" t="s">
        <v>580</v>
      </c>
      <c r="G39" s="13" t="s">
        <v>730</v>
      </c>
      <c r="H39" s="9" t="s">
        <v>731</v>
      </c>
      <c r="I39" t="s">
        <v>312</v>
      </c>
      <c r="J39" s="7">
        <v>9</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s="16" t="s">
        <v>666</v>
      </c>
      <c r="AQ39" t="s">
        <v>57</v>
      </c>
      <c r="AR39" t="s">
        <v>57</v>
      </c>
      <c r="AS39" t="s">
        <v>57</v>
      </c>
      <c r="AT39" t="s">
        <v>57</v>
      </c>
      <c r="AU39" s="7" t="s">
        <v>57</v>
      </c>
      <c r="AV39" s="7" t="s">
        <v>57</v>
      </c>
      <c r="AW39" s="7" t="s">
        <v>57</v>
      </c>
      <c r="AX39" s="7" t="s">
        <v>57</v>
      </c>
    </row>
    <row r="40" spans="1:50" ht="15.75">
      <c r="A40">
        <v>39</v>
      </c>
      <c r="B40" t="s">
        <v>577</v>
      </c>
      <c r="C40" t="s">
        <v>578</v>
      </c>
      <c r="D40">
        <v>2023</v>
      </c>
      <c r="E40" t="s">
        <v>661</v>
      </c>
      <c r="F40" s="14" t="s">
        <v>580</v>
      </c>
      <c r="G40" s="13" t="s">
        <v>732</v>
      </c>
      <c r="H40" s="9" t="s">
        <v>733</v>
      </c>
      <c r="I40" t="s">
        <v>312</v>
      </c>
      <c r="J40" s="7">
        <v>9</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s="16" t="s">
        <v>666</v>
      </c>
      <c r="AQ40" t="s">
        <v>57</v>
      </c>
      <c r="AR40" t="s">
        <v>57</v>
      </c>
      <c r="AS40" t="s">
        <v>57</v>
      </c>
      <c r="AT40" t="s">
        <v>57</v>
      </c>
      <c r="AU40" s="7" t="s">
        <v>57</v>
      </c>
      <c r="AV40" s="7" t="s">
        <v>57</v>
      </c>
      <c r="AW40" s="7" t="s">
        <v>57</v>
      </c>
      <c r="AX40" s="7" t="s">
        <v>57</v>
      </c>
    </row>
    <row r="41" spans="1:50" ht="15.75">
      <c r="A41">
        <v>40</v>
      </c>
      <c r="B41" t="s">
        <v>577</v>
      </c>
      <c r="C41" t="s">
        <v>578</v>
      </c>
      <c r="D41">
        <v>2023</v>
      </c>
      <c r="E41" t="s">
        <v>661</v>
      </c>
      <c r="F41" t="s">
        <v>734</v>
      </c>
      <c r="G41" s="4" t="s">
        <v>735</v>
      </c>
      <c r="H41" s="9" t="s">
        <v>736</v>
      </c>
      <c r="I41" t="s">
        <v>289</v>
      </c>
      <c r="J41" s="7">
        <v>9</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s="16" t="s">
        <v>708</v>
      </c>
      <c r="AQ41" t="s">
        <v>57</v>
      </c>
      <c r="AR41" t="s">
        <v>57</v>
      </c>
      <c r="AS41" t="s">
        <v>57</v>
      </c>
      <c r="AT41" t="s">
        <v>57</v>
      </c>
      <c r="AU41" s="7" t="s">
        <v>57</v>
      </c>
      <c r="AV41" s="7" t="s">
        <v>57</v>
      </c>
      <c r="AW41" s="7" t="s">
        <v>57</v>
      </c>
      <c r="AX41" s="7" t="s">
        <v>57</v>
      </c>
    </row>
    <row r="42" spans="1:50" ht="15.75">
      <c r="A42">
        <v>41</v>
      </c>
      <c r="B42" t="s">
        <v>577</v>
      </c>
      <c r="C42" t="s">
        <v>578</v>
      </c>
      <c r="D42">
        <v>2023</v>
      </c>
      <c r="E42" t="s">
        <v>737</v>
      </c>
      <c r="F42" t="s">
        <v>738</v>
      </c>
      <c r="G42" s="13" t="s">
        <v>739</v>
      </c>
      <c r="H42" s="9" t="s">
        <v>740</v>
      </c>
      <c r="I42" t="s">
        <v>298</v>
      </c>
      <c r="J42" s="7">
        <v>9</v>
      </c>
      <c r="K42" t="s">
        <v>57</v>
      </c>
      <c r="L42" t="s">
        <v>57</v>
      </c>
      <c r="M42" t="s">
        <v>57</v>
      </c>
      <c r="N42" t="s">
        <v>57</v>
      </c>
      <c r="O42" t="s">
        <v>57</v>
      </c>
      <c r="P42" t="s">
        <v>57</v>
      </c>
      <c r="Q42" t="s">
        <v>57</v>
      </c>
      <c r="R42" t="s">
        <v>57</v>
      </c>
      <c r="S42" t="s">
        <v>57</v>
      </c>
      <c r="T42" t="s">
        <v>57</v>
      </c>
      <c r="U42" t="s">
        <v>57</v>
      </c>
      <c r="V42" t="s">
        <v>57</v>
      </c>
      <c r="W42" t="s">
        <v>57</v>
      </c>
      <c r="X42" t="s">
        <v>57</v>
      </c>
      <c r="Y42" t="s">
        <v>57</v>
      </c>
      <c r="Z42" s="8" t="s">
        <v>741</v>
      </c>
      <c r="AA42" t="s">
        <v>57</v>
      </c>
      <c r="AB42" t="s">
        <v>57</v>
      </c>
      <c r="AC42" t="s">
        <v>57</v>
      </c>
      <c r="AD42" t="s">
        <v>57</v>
      </c>
      <c r="AE42" t="s">
        <v>57</v>
      </c>
      <c r="AG42" t="s">
        <v>57</v>
      </c>
      <c r="AH42" t="s">
        <v>57</v>
      </c>
      <c r="AI42" t="s">
        <v>57</v>
      </c>
      <c r="AJ42" t="s">
        <v>57</v>
      </c>
      <c r="AK42" t="s">
        <v>57</v>
      </c>
      <c r="AL42" t="s">
        <v>57</v>
      </c>
      <c r="AM42" t="s">
        <v>57</v>
      </c>
      <c r="AN42" t="s">
        <v>57</v>
      </c>
      <c r="AO42" t="s">
        <v>57</v>
      </c>
      <c r="AP42" s="16" t="s">
        <v>742</v>
      </c>
      <c r="AQ42" t="s">
        <v>57</v>
      </c>
      <c r="AR42" t="s">
        <v>57</v>
      </c>
      <c r="AS42" t="s">
        <v>57</v>
      </c>
      <c r="AT42" t="s">
        <v>57</v>
      </c>
      <c r="AU42" s="7" t="s">
        <v>57</v>
      </c>
      <c r="AV42" s="7" t="s">
        <v>57</v>
      </c>
      <c r="AW42" s="7" t="s">
        <v>57</v>
      </c>
      <c r="AX42" s="7" t="s">
        <v>57</v>
      </c>
    </row>
    <row r="43" spans="1:50" ht="15.75">
      <c r="A43">
        <v>42</v>
      </c>
      <c r="B43" t="s">
        <v>577</v>
      </c>
      <c r="C43" t="s">
        <v>578</v>
      </c>
      <c r="D43">
        <v>2023</v>
      </c>
      <c r="E43" t="s">
        <v>737</v>
      </c>
      <c r="F43" t="s">
        <v>743</v>
      </c>
      <c r="G43" s="17" t="s">
        <v>744</v>
      </c>
      <c r="H43" s="9" t="s">
        <v>745</v>
      </c>
      <c r="I43" t="s">
        <v>298</v>
      </c>
      <c r="J43" s="7">
        <v>22</v>
      </c>
      <c r="K43" t="s">
        <v>57</v>
      </c>
      <c r="L43" t="s">
        <v>57</v>
      </c>
      <c r="M43" t="s">
        <v>57</v>
      </c>
      <c r="N43" t="s">
        <v>57</v>
      </c>
      <c r="O43" t="s">
        <v>57</v>
      </c>
      <c r="P43" t="s">
        <v>57</v>
      </c>
      <c r="Q43" t="s">
        <v>57</v>
      </c>
      <c r="R43" t="s">
        <v>57</v>
      </c>
      <c r="S43" t="s">
        <v>57</v>
      </c>
      <c r="T43" t="s">
        <v>57</v>
      </c>
      <c r="U43" t="s">
        <v>57</v>
      </c>
      <c r="V43" t="s">
        <v>57</v>
      </c>
      <c r="W43" t="s">
        <v>57</v>
      </c>
      <c r="X43" t="s">
        <v>57</v>
      </c>
      <c r="Y43" t="s">
        <v>57</v>
      </c>
      <c r="Z43" s="20" t="s">
        <v>589</v>
      </c>
      <c r="AA43" t="s">
        <v>57</v>
      </c>
      <c r="AB43" t="s">
        <v>57</v>
      </c>
      <c r="AC43" t="s">
        <v>57</v>
      </c>
      <c r="AD43" t="s">
        <v>57</v>
      </c>
      <c r="AE43" t="s">
        <v>57</v>
      </c>
      <c r="AG43" t="s">
        <v>57</v>
      </c>
      <c r="AH43" t="s">
        <v>57</v>
      </c>
      <c r="AI43" t="s">
        <v>57</v>
      </c>
      <c r="AJ43" t="s">
        <v>57</v>
      </c>
      <c r="AK43" t="s">
        <v>57</v>
      </c>
      <c r="AL43" t="s">
        <v>57</v>
      </c>
      <c r="AM43" t="s">
        <v>57</v>
      </c>
      <c r="AN43" t="s">
        <v>57</v>
      </c>
      <c r="AO43" t="s">
        <v>57</v>
      </c>
      <c r="AP43" s="16" t="s">
        <v>746</v>
      </c>
      <c r="AQ43" t="s">
        <v>57</v>
      </c>
      <c r="AR43" t="s">
        <v>57</v>
      </c>
      <c r="AS43" t="s">
        <v>57</v>
      </c>
      <c r="AT43" t="s">
        <v>57</v>
      </c>
      <c r="AU43" s="7" t="s">
        <v>57</v>
      </c>
      <c r="AV43" s="7" t="s">
        <v>57</v>
      </c>
      <c r="AW43" s="7" t="s">
        <v>57</v>
      </c>
      <c r="AX43" s="7" t="s">
        <v>57</v>
      </c>
    </row>
    <row r="44" spans="1:50" ht="15.75">
      <c r="A44">
        <v>43</v>
      </c>
      <c r="B44" t="s">
        <v>577</v>
      </c>
      <c r="C44" t="s">
        <v>578</v>
      </c>
      <c r="D44">
        <v>2023</v>
      </c>
      <c r="E44" t="s">
        <v>737</v>
      </c>
      <c r="F44" t="s">
        <v>747</v>
      </c>
      <c r="G44" s="13" t="s">
        <v>748</v>
      </c>
      <c r="H44" s="9" t="s">
        <v>749</v>
      </c>
      <c r="I44" t="s">
        <v>55</v>
      </c>
      <c r="J44" s="7">
        <v>15</v>
      </c>
      <c r="K44" t="s">
        <v>62</v>
      </c>
      <c r="L44" t="s">
        <v>62</v>
      </c>
      <c r="M44" t="s">
        <v>57</v>
      </c>
      <c r="N44" t="s">
        <v>57</v>
      </c>
      <c r="O44" t="s">
        <v>57</v>
      </c>
      <c r="P44" t="s">
        <v>57</v>
      </c>
      <c r="Q44" t="s">
        <v>57</v>
      </c>
      <c r="R44" t="s">
        <v>57</v>
      </c>
      <c r="S44" t="s">
        <v>57</v>
      </c>
      <c r="T44" t="s">
        <v>57</v>
      </c>
      <c r="U44" t="s">
        <v>57</v>
      </c>
      <c r="V44" t="s">
        <v>57</v>
      </c>
      <c r="W44" t="s">
        <v>57</v>
      </c>
      <c r="X44" t="s">
        <v>57</v>
      </c>
      <c r="Y44" t="s">
        <v>57</v>
      </c>
      <c r="Z44" s="18" t="s">
        <v>750</v>
      </c>
      <c r="AA44" t="s">
        <v>57</v>
      </c>
      <c r="AB44" t="s">
        <v>57</v>
      </c>
      <c r="AC44" t="s">
        <v>57</v>
      </c>
      <c r="AD44" t="s">
        <v>57</v>
      </c>
      <c r="AE44" t="s">
        <v>57</v>
      </c>
      <c r="AG44" t="s">
        <v>57</v>
      </c>
      <c r="AH44" t="s">
        <v>57</v>
      </c>
      <c r="AI44" t="s">
        <v>57</v>
      </c>
      <c r="AJ44" t="s">
        <v>57</v>
      </c>
      <c r="AK44" t="s">
        <v>57</v>
      </c>
      <c r="AL44" t="s">
        <v>57</v>
      </c>
      <c r="AM44" t="s">
        <v>57</v>
      </c>
      <c r="AN44" t="s">
        <v>57</v>
      </c>
      <c r="AO44" t="s">
        <v>57</v>
      </c>
      <c r="AP44" s="16" t="s">
        <v>751</v>
      </c>
      <c r="AQ44" t="s">
        <v>57</v>
      </c>
      <c r="AR44" t="s">
        <v>57</v>
      </c>
      <c r="AS44" t="s">
        <v>57</v>
      </c>
      <c r="AT44" t="s">
        <v>57</v>
      </c>
      <c r="AU44" s="7" t="s">
        <v>57</v>
      </c>
      <c r="AV44" s="7" t="s">
        <v>57</v>
      </c>
      <c r="AW44" s="7" t="s">
        <v>57</v>
      </c>
      <c r="AX44" s="7" t="s">
        <v>57</v>
      </c>
    </row>
    <row r="45" spans="1:50" ht="15.75">
      <c r="A45">
        <v>44</v>
      </c>
      <c r="B45" t="s">
        <v>577</v>
      </c>
      <c r="C45" t="s">
        <v>578</v>
      </c>
      <c r="D45">
        <v>2023</v>
      </c>
      <c r="E45" t="s">
        <v>737</v>
      </c>
      <c r="F45" t="s">
        <v>752</v>
      </c>
      <c r="G45" s="17" t="s">
        <v>753</v>
      </c>
      <c r="H45" s="21" t="s">
        <v>754</v>
      </c>
      <c r="I45" t="s">
        <v>55</v>
      </c>
      <c r="J45" s="7">
        <v>7</v>
      </c>
      <c r="K45" t="s">
        <v>56</v>
      </c>
      <c r="L45" t="s">
        <v>56</v>
      </c>
      <c r="M45" t="s">
        <v>57</v>
      </c>
      <c r="N45" t="s">
        <v>57</v>
      </c>
      <c r="O45" t="s">
        <v>57</v>
      </c>
      <c r="P45" t="s">
        <v>57</v>
      </c>
      <c r="Q45" t="s">
        <v>57</v>
      </c>
      <c r="R45" t="s">
        <v>57</v>
      </c>
      <c r="S45" t="s">
        <v>57</v>
      </c>
      <c r="T45" t="s">
        <v>57</v>
      </c>
      <c r="U45" s="7" t="s">
        <v>56</v>
      </c>
      <c r="V45" s="8" t="s">
        <v>755</v>
      </c>
      <c r="W45" t="s">
        <v>57</v>
      </c>
      <c r="X45" t="s">
        <v>57</v>
      </c>
      <c r="Y45" t="s">
        <v>57</v>
      </c>
      <c r="Z45" s="8" t="s">
        <v>756</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c r="AU45" s="7" t="s">
        <v>57</v>
      </c>
      <c r="AV45" s="7" t="s">
        <v>57</v>
      </c>
      <c r="AW45" s="7" t="s">
        <v>57</v>
      </c>
      <c r="AX45" s="7" t="s">
        <v>57</v>
      </c>
    </row>
    <row r="46" spans="1:50" ht="15.75">
      <c r="A46">
        <v>45</v>
      </c>
      <c r="B46" t="s">
        <v>577</v>
      </c>
      <c r="C46" t="s">
        <v>578</v>
      </c>
      <c r="D46">
        <v>2023</v>
      </c>
      <c r="E46" t="s">
        <v>737</v>
      </c>
      <c r="F46" t="s">
        <v>758</v>
      </c>
      <c r="G46" s="17" t="s">
        <v>759</v>
      </c>
      <c r="H46" s="9" t="s">
        <v>760</v>
      </c>
      <c r="I46" t="s">
        <v>91</v>
      </c>
      <c r="J46" s="7">
        <v>24</v>
      </c>
      <c r="K46" t="s">
        <v>62</v>
      </c>
      <c r="L46" t="s">
        <v>62</v>
      </c>
      <c r="M46" t="s">
        <v>62</v>
      </c>
      <c r="N46" t="s">
        <v>62</v>
      </c>
      <c r="O46" t="s">
        <v>57</v>
      </c>
      <c r="P46" t="s">
        <v>57</v>
      </c>
      <c r="Q46" t="s">
        <v>57</v>
      </c>
      <c r="R46" t="s">
        <v>57</v>
      </c>
      <c r="S46" t="s">
        <v>56</v>
      </c>
      <c r="T46" t="s">
        <v>761</v>
      </c>
      <c r="U46" t="s">
        <v>56</v>
      </c>
      <c r="V46" s="8"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U46" s="7" t="s">
        <v>62</v>
      </c>
      <c r="AV46" s="7" t="s">
        <v>62</v>
      </c>
      <c r="AW46" s="7" t="s">
        <v>62</v>
      </c>
      <c r="AX46" s="7" t="s">
        <v>62</v>
      </c>
    </row>
    <row r="47" spans="1:50" ht="15.75">
      <c r="A47">
        <v>46</v>
      </c>
      <c r="B47" t="s">
        <v>577</v>
      </c>
      <c r="C47" t="s">
        <v>578</v>
      </c>
      <c r="D47">
        <v>2023</v>
      </c>
      <c r="E47" t="s">
        <v>737</v>
      </c>
      <c r="F47" t="s">
        <v>765</v>
      </c>
      <c r="G47" s="13" t="s">
        <v>766</v>
      </c>
      <c r="H47" s="8" t="s">
        <v>767</v>
      </c>
      <c r="I47" t="s">
        <v>91</v>
      </c>
      <c r="J47" s="7">
        <v>18</v>
      </c>
      <c r="K47" t="s">
        <v>62</v>
      </c>
      <c r="L47" t="s">
        <v>62</v>
      </c>
      <c r="M47" t="s">
        <v>62</v>
      </c>
      <c r="N47" t="s">
        <v>62</v>
      </c>
      <c r="O47" t="s">
        <v>57</v>
      </c>
      <c r="P47" t="s">
        <v>57</v>
      </c>
      <c r="Q47" t="s">
        <v>57</v>
      </c>
      <c r="R47" t="s">
        <v>57</v>
      </c>
      <c r="S47" t="s">
        <v>56</v>
      </c>
      <c r="T47" t="s">
        <v>768</v>
      </c>
      <c r="U47" t="s">
        <v>56</v>
      </c>
      <c r="V47" t="s">
        <v>769</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c r="AU47" s="7" t="s">
        <v>62</v>
      </c>
      <c r="AV47" s="7" t="s">
        <v>62</v>
      </c>
      <c r="AW47" s="7" t="s">
        <v>62</v>
      </c>
      <c r="AX47" s="7" t="s">
        <v>62</v>
      </c>
    </row>
    <row r="48" spans="1:50" ht="15.75">
      <c r="A48">
        <v>47</v>
      </c>
      <c r="B48" t="s">
        <v>577</v>
      </c>
      <c r="C48" t="s">
        <v>578</v>
      </c>
      <c r="D48">
        <v>2023</v>
      </c>
      <c r="E48" t="s">
        <v>737</v>
      </c>
      <c r="F48" t="s">
        <v>772</v>
      </c>
      <c r="G48" s="13" t="s">
        <v>773</v>
      </c>
      <c r="H48" s="9" t="s">
        <v>774</v>
      </c>
      <c r="I48" t="s">
        <v>91</v>
      </c>
      <c r="J48" s="7">
        <v>22</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U48" s="7" t="s">
        <v>62</v>
      </c>
      <c r="AV48" s="7" t="s">
        <v>62</v>
      </c>
      <c r="AW48" s="7" t="s">
        <v>62</v>
      </c>
      <c r="AX48" s="7" t="s">
        <v>62</v>
      </c>
    </row>
    <row r="49" spans="1:50" ht="15.75">
      <c r="A49">
        <v>48</v>
      </c>
      <c r="B49" t="s">
        <v>577</v>
      </c>
      <c r="C49" t="s">
        <v>578</v>
      </c>
      <c r="D49">
        <v>2023</v>
      </c>
      <c r="E49" t="s">
        <v>737</v>
      </c>
      <c r="F49" t="s">
        <v>776</v>
      </c>
      <c r="G49" s="13" t="s">
        <v>777</v>
      </c>
      <c r="H49" s="9" t="s">
        <v>778</v>
      </c>
      <c r="I49" t="s">
        <v>91</v>
      </c>
      <c r="J49" s="7">
        <v>18</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U49" s="7" t="s">
        <v>62</v>
      </c>
      <c r="AV49" s="7" t="s">
        <v>62</v>
      </c>
      <c r="AW49" s="7" t="s">
        <v>56</v>
      </c>
      <c r="AX49" s="7" t="s">
        <v>62</v>
      </c>
    </row>
    <row r="50" spans="1:50" ht="15.75">
      <c r="A50">
        <v>49</v>
      </c>
      <c r="B50" t="s">
        <v>577</v>
      </c>
      <c r="C50" t="s">
        <v>578</v>
      </c>
      <c r="D50">
        <v>2023</v>
      </c>
      <c r="E50" t="s">
        <v>737</v>
      </c>
      <c r="F50" t="s">
        <v>580</v>
      </c>
      <c r="G50" s="13" t="s">
        <v>780</v>
      </c>
      <c r="H50" s="8" t="s">
        <v>781</v>
      </c>
      <c r="I50" t="s">
        <v>623</v>
      </c>
      <c r="J50" s="7">
        <v>14</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s="16" t="s">
        <v>751</v>
      </c>
      <c r="AQ50" t="s">
        <v>57</v>
      </c>
      <c r="AR50" t="s">
        <v>57</v>
      </c>
      <c r="AS50" t="s">
        <v>57</v>
      </c>
      <c r="AT50" t="s">
        <v>57</v>
      </c>
      <c r="AU50" s="7" t="s">
        <v>57</v>
      </c>
      <c r="AV50" s="7" t="s">
        <v>57</v>
      </c>
      <c r="AW50" s="7" t="s">
        <v>57</v>
      </c>
      <c r="AX50" s="7" t="s">
        <v>57</v>
      </c>
    </row>
    <row r="51" spans="1:50" ht="15.75">
      <c r="A51">
        <v>50</v>
      </c>
      <c r="B51" t="s">
        <v>577</v>
      </c>
      <c r="C51" t="s">
        <v>578</v>
      </c>
      <c r="D51">
        <v>2023</v>
      </c>
      <c r="E51" t="s">
        <v>737</v>
      </c>
      <c r="F51" t="s">
        <v>782</v>
      </c>
      <c r="G51" s="13" t="s">
        <v>783</v>
      </c>
      <c r="H51" s="9" t="s">
        <v>781</v>
      </c>
      <c r="I51" t="s">
        <v>312</v>
      </c>
      <c r="J51" s="7">
        <v>14</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s="16" t="s">
        <v>751</v>
      </c>
      <c r="AQ51" t="s">
        <v>57</v>
      </c>
      <c r="AR51" t="s">
        <v>57</v>
      </c>
      <c r="AS51" t="s">
        <v>57</v>
      </c>
      <c r="AT51" t="s">
        <v>57</v>
      </c>
      <c r="AU51" s="7" t="s">
        <v>57</v>
      </c>
      <c r="AV51" s="7" t="s">
        <v>57</v>
      </c>
      <c r="AW51" s="7" t="s">
        <v>57</v>
      </c>
      <c r="AX51" s="7" t="s">
        <v>57</v>
      </c>
    </row>
    <row r="52" spans="1:50" ht="15.75">
      <c r="A52">
        <v>51</v>
      </c>
      <c r="B52" t="s">
        <v>577</v>
      </c>
      <c r="C52" t="s">
        <v>578</v>
      </c>
      <c r="D52">
        <v>2023</v>
      </c>
      <c r="E52" t="s">
        <v>737</v>
      </c>
      <c r="F52" t="s">
        <v>638</v>
      </c>
      <c r="G52" s="17" t="s">
        <v>784</v>
      </c>
      <c r="H52" s="9" t="s">
        <v>785</v>
      </c>
      <c r="I52" t="s">
        <v>623</v>
      </c>
      <c r="J52" s="7">
        <v>14</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s="16" t="s">
        <v>786</v>
      </c>
      <c r="AQ52" t="s">
        <v>57</v>
      </c>
      <c r="AR52" t="s">
        <v>57</v>
      </c>
      <c r="AS52" t="s">
        <v>57</v>
      </c>
      <c r="AT52" t="s">
        <v>57</v>
      </c>
      <c r="AU52" s="7" t="s">
        <v>57</v>
      </c>
      <c r="AV52" s="7" t="s">
        <v>57</v>
      </c>
      <c r="AW52" s="7" t="s">
        <v>57</v>
      </c>
      <c r="AX52" s="7" t="s">
        <v>57</v>
      </c>
    </row>
    <row r="53" spans="1:50" ht="15.75">
      <c r="A53">
        <v>52</v>
      </c>
      <c r="B53" t="s">
        <v>577</v>
      </c>
      <c r="C53" t="s">
        <v>578</v>
      </c>
      <c r="D53">
        <v>2023</v>
      </c>
      <c r="E53" t="s">
        <v>737</v>
      </c>
      <c r="F53" t="s">
        <v>787</v>
      </c>
      <c r="G53" s="13" t="s">
        <v>788</v>
      </c>
      <c r="H53" s="8" t="s">
        <v>789</v>
      </c>
      <c r="I53" t="s">
        <v>312</v>
      </c>
      <c r="J53" s="7">
        <v>14</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s="16" t="s">
        <v>786</v>
      </c>
      <c r="AQ53" t="s">
        <v>57</v>
      </c>
      <c r="AR53" t="s">
        <v>57</v>
      </c>
      <c r="AS53" t="s">
        <v>57</v>
      </c>
      <c r="AT53" t="s">
        <v>57</v>
      </c>
      <c r="AU53" s="7" t="s">
        <v>57</v>
      </c>
      <c r="AV53" s="7" t="s">
        <v>57</v>
      </c>
      <c r="AW53" s="7" t="s">
        <v>57</v>
      </c>
      <c r="AX53" s="7" t="s">
        <v>57</v>
      </c>
    </row>
    <row r="54" spans="1:50" ht="15.75">
      <c r="A54">
        <v>53</v>
      </c>
      <c r="B54" t="s">
        <v>577</v>
      </c>
      <c r="C54" t="s">
        <v>578</v>
      </c>
      <c r="D54">
        <v>2023</v>
      </c>
      <c r="E54" t="s">
        <v>737</v>
      </c>
      <c r="F54" t="s">
        <v>633</v>
      </c>
      <c r="G54" s="17" t="s">
        <v>790</v>
      </c>
      <c r="H54" s="9" t="s">
        <v>791</v>
      </c>
      <c r="I54" t="s">
        <v>623</v>
      </c>
      <c r="J54" s="7">
        <v>18</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s="16" t="s">
        <v>751</v>
      </c>
      <c r="AQ54" t="s">
        <v>57</v>
      </c>
      <c r="AR54" t="s">
        <v>57</v>
      </c>
      <c r="AS54" t="s">
        <v>57</v>
      </c>
      <c r="AT54" t="s">
        <v>57</v>
      </c>
      <c r="AU54" s="7" t="s">
        <v>57</v>
      </c>
      <c r="AV54" s="7" t="s">
        <v>57</v>
      </c>
      <c r="AW54" s="7" t="s">
        <v>57</v>
      </c>
      <c r="AX54" s="7" t="s">
        <v>57</v>
      </c>
    </row>
    <row r="55" spans="1:50" ht="15.75">
      <c r="A55">
        <v>54</v>
      </c>
      <c r="B55" t="s">
        <v>577</v>
      </c>
      <c r="C55" t="s">
        <v>578</v>
      </c>
      <c r="D55">
        <v>2023</v>
      </c>
      <c r="E55" t="s">
        <v>737</v>
      </c>
      <c r="F55" t="s">
        <v>792</v>
      </c>
      <c r="G55" s="17" t="s">
        <v>793</v>
      </c>
      <c r="H55" s="8" t="s">
        <v>794</v>
      </c>
      <c r="I55" t="s">
        <v>312</v>
      </c>
      <c r="J55" s="7">
        <v>18</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s="16" t="s">
        <v>751</v>
      </c>
      <c r="AQ55" t="s">
        <v>57</v>
      </c>
      <c r="AR55" t="s">
        <v>57</v>
      </c>
      <c r="AS55" t="s">
        <v>57</v>
      </c>
      <c r="AT55" t="s">
        <v>57</v>
      </c>
      <c r="AU55" s="7" t="s">
        <v>57</v>
      </c>
      <c r="AV55" s="7" t="s">
        <v>57</v>
      </c>
      <c r="AW55" s="7" t="s">
        <v>57</v>
      </c>
      <c r="AX55" s="7" t="s">
        <v>57</v>
      </c>
    </row>
    <row r="56" spans="1:50" ht="15.75">
      <c r="A56">
        <v>55</v>
      </c>
      <c r="B56" t="s">
        <v>577</v>
      </c>
      <c r="C56" t="s">
        <v>578</v>
      </c>
      <c r="D56">
        <v>2023</v>
      </c>
      <c r="E56" t="s">
        <v>737</v>
      </c>
      <c r="F56" t="s">
        <v>795</v>
      </c>
      <c r="G56" s="17" t="s">
        <v>796</v>
      </c>
      <c r="H56" s="9" t="s">
        <v>797</v>
      </c>
      <c r="I56" t="s">
        <v>623</v>
      </c>
      <c r="J56" s="7">
        <v>14</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s="16" t="s">
        <v>798</v>
      </c>
      <c r="AQ56" t="s">
        <v>57</v>
      </c>
      <c r="AR56" t="s">
        <v>57</v>
      </c>
      <c r="AS56" t="s">
        <v>57</v>
      </c>
      <c r="AT56" t="s">
        <v>57</v>
      </c>
      <c r="AU56" s="7" t="s">
        <v>57</v>
      </c>
      <c r="AV56" s="7" t="s">
        <v>57</v>
      </c>
      <c r="AW56" s="7" t="s">
        <v>57</v>
      </c>
      <c r="AX56" s="7" t="s">
        <v>57</v>
      </c>
    </row>
    <row r="57" spans="1:50" ht="15.75">
      <c r="A57">
        <v>56</v>
      </c>
      <c r="B57" t="s">
        <v>577</v>
      </c>
      <c r="C57" t="s">
        <v>578</v>
      </c>
      <c r="D57">
        <v>2023</v>
      </c>
      <c r="E57" t="s">
        <v>737</v>
      </c>
      <c r="F57" t="s">
        <v>799</v>
      </c>
      <c r="G57" s="17" t="s">
        <v>800</v>
      </c>
      <c r="H57" s="8" t="s">
        <v>801</v>
      </c>
      <c r="I57" t="s">
        <v>312</v>
      </c>
      <c r="J57" s="7">
        <v>14</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s="16" t="s">
        <v>798</v>
      </c>
      <c r="AQ57" t="s">
        <v>57</v>
      </c>
      <c r="AR57" t="s">
        <v>57</v>
      </c>
      <c r="AS57" t="s">
        <v>57</v>
      </c>
      <c r="AT57" t="s">
        <v>57</v>
      </c>
      <c r="AU57" s="7" t="s">
        <v>57</v>
      </c>
      <c r="AV57" s="7" t="s">
        <v>57</v>
      </c>
      <c r="AW57" s="7" t="s">
        <v>57</v>
      </c>
      <c r="AX57" s="7" t="s">
        <v>57</v>
      </c>
    </row>
    <row r="58" spans="1:50" ht="15.75">
      <c r="A58">
        <v>57</v>
      </c>
      <c r="B58" t="s">
        <v>577</v>
      </c>
      <c r="C58" t="s">
        <v>578</v>
      </c>
      <c r="D58">
        <v>2023</v>
      </c>
      <c r="E58" t="s">
        <v>737</v>
      </c>
      <c r="F58" t="s">
        <v>802</v>
      </c>
      <c r="G58" s="17" t="s">
        <v>803</v>
      </c>
      <c r="H58" s="8" t="s">
        <v>804</v>
      </c>
      <c r="I58" t="s">
        <v>623</v>
      </c>
      <c r="J58" s="7">
        <v>13</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s="16" t="s">
        <v>805</v>
      </c>
      <c r="AQ58" t="s">
        <v>57</v>
      </c>
      <c r="AR58" t="s">
        <v>57</v>
      </c>
      <c r="AS58" t="s">
        <v>57</v>
      </c>
      <c r="AT58" t="s">
        <v>57</v>
      </c>
      <c r="AU58" s="7" t="s">
        <v>57</v>
      </c>
      <c r="AV58" s="7" t="s">
        <v>57</v>
      </c>
      <c r="AW58" s="7" t="s">
        <v>57</v>
      </c>
      <c r="AX58" s="7" t="s">
        <v>57</v>
      </c>
    </row>
    <row r="59" spans="1:50" ht="15.75">
      <c r="A59">
        <v>58</v>
      </c>
      <c r="B59" t="s">
        <v>577</v>
      </c>
      <c r="C59" t="s">
        <v>578</v>
      </c>
      <c r="D59">
        <v>2023</v>
      </c>
      <c r="E59" t="s">
        <v>737</v>
      </c>
      <c r="F59" t="s">
        <v>806</v>
      </c>
      <c r="G59" s="17" t="s">
        <v>807</v>
      </c>
      <c r="H59" s="8" t="s">
        <v>808</v>
      </c>
      <c r="I59" t="s">
        <v>623</v>
      </c>
      <c r="J59" s="7">
        <v>13</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s="16" t="s">
        <v>805</v>
      </c>
      <c r="AQ59" t="s">
        <v>57</v>
      </c>
      <c r="AR59" t="s">
        <v>57</v>
      </c>
      <c r="AS59" t="s">
        <v>57</v>
      </c>
      <c r="AT59" t="s">
        <v>57</v>
      </c>
      <c r="AU59" s="7" t="s">
        <v>57</v>
      </c>
      <c r="AV59" s="7" t="s">
        <v>57</v>
      </c>
      <c r="AW59" s="7" t="s">
        <v>57</v>
      </c>
      <c r="AX59" s="7" t="s">
        <v>57</v>
      </c>
    </row>
    <row r="60" spans="1:50" ht="15.75">
      <c r="A60">
        <v>59</v>
      </c>
      <c r="B60" t="s">
        <v>577</v>
      </c>
      <c r="C60" t="s">
        <v>578</v>
      </c>
      <c r="D60">
        <v>2023</v>
      </c>
      <c r="E60" t="s">
        <v>737</v>
      </c>
      <c r="F60" t="s">
        <v>809</v>
      </c>
      <c r="G60" s="17" t="s">
        <v>810</v>
      </c>
      <c r="H60" s="8" t="s">
        <v>811</v>
      </c>
      <c r="I60" t="s">
        <v>312</v>
      </c>
      <c r="J60" s="7">
        <v>11</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s="16" t="s">
        <v>742</v>
      </c>
      <c r="AQ60" t="s">
        <v>57</v>
      </c>
      <c r="AR60" t="s">
        <v>57</v>
      </c>
      <c r="AS60" t="s">
        <v>57</v>
      </c>
      <c r="AT60" t="s">
        <v>57</v>
      </c>
      <c r="AU60" s="7" t="s">
        <v>57</v>
      </c>
      <c r="AV60" s="7" t="s">
        <v>57</v>
      </c>
      <c r="AW60" s="7" t="s">
        <v>57</v>
      </c>
      <c r="AX60" s="7" t="s">
        <v>57</v>
      </c>
    </row>
    <row r="61" spans="1:50" ht="15.75">
      <c r="A61">
        <v>60</v>
      </c>
      <c r="B61" t="s">
        <v>577</v>
      </c>
      <c r="C61" t="s">
        <v>578</v>
      </c>
      <c r="D61">
        <v>2023</v>
      </c>
      <c r="E61" t="s">
        <v>737</v>
      </c>
      <c r="F61" t="s">
        <v>812</v>
      </c>
      <c r="G61" s="13" t="s">
        <v>813</v>
      </c>
      <c r="H61" s="8" t="s">
        <v>814</v>
      </c>
      <c r="I61" t="s">
        <v>312</v>
      </c>
      <c r="J61" s="7">
        <v>15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s="16" t="s">
        <v>798</v>
      </c>
      <c r="AQ61" t="s">
        <v>57</v>
      </c>
      <c r="AR61" t="s">
        <v>57</v>
      </c>
      <c r="AS61" t="s">
        <v>57</v>
      </c>
      <c r="AT61" t="s">
        <v>57</v>
      </c>
      <c r="AU61" s="7" t="s">
        <v>57</v>
      </c>
      <c r="AV61" s="7" t="s">
        <v>57</v>
      </c>
      <c r="AW61" s="7" t="s">
        <v>57</v>
      </c>
      <c r="AX61" s="7" t="s">
        <v>57</v>
      </c>
    </row>
    <row r="62" spans="1:50" ht="15.75">
      <c r="A62">
        <v>61</v>
      </c>
      <c r="B62" t="s">
        <v>577</v>
      </c>
      <c r="C62" t="s">
        <v>578</v>
      </c>
      <c r="D62">
        <v>2023</v>
      </c>
      <c r="E62" t="s">
        <v>737</v>
      </c>
      <c r="F62" t="s">
        <v>815</v>
      </c>
      <c r="G62" s="13" t="s">
        <v>816</v>
      </c>
      <c r="H62" s="8" t="s">
        <v>817</v>
      </c>
      <c r="I62" t="s">
        <v>289</v>
      </c>
      <c r="J62" s="7">
        <v>11</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s="16" t="s">
        <v>818</v>
      </c>
      <c r="AQ62" t="s">
        <v>57</v>
      </c>
      <c r="AR62" t="s">
        <v>57</v>
      </c>
      <c r="AS62" t="s">
        <v>57</v>
      </c>
      <c r="AT62" t="s">
        <v>57</v>
      </c>
      <c r="AU62" s="7" t="s">
        <v>57</v>
      </c>
      <c r="AV62" s="7" t="s">
        <v>57</v>
      </c>
      <c r="AW62" s="7" t="s">
        <v>57</v>
      </c>
      <c r="AX62" s="7" t="s">
        <v>57</v>
      </c>
    </row>
    <row r="63" spans="1:50" ht="15.75">
      <c r="A63">
        <v>62</v>
      </c>
      <c r="B63" t="s">
        <v>577</v>
      </c>
      <c r="C63" t="s">
        <v>578</v>
      </c>
      <c r="D63">
        <v>2023</v>
      </c>
      <c r="E63" t="s">
        <v>737</v>
      </c>
      <c r="F63" t="s">
        <v>819</v>
      </c>
      <c r="G63" s="17" t="s">
        <v>820</v>
      </c>
      <c r="H63" s="8" t="s">
        <v>821</v>
      </c>
      <c r="I63" t="s">
        <v>246</v>
      </c>
      <c r="J63" s="7">
        <v>3</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s="16" t="s">
        <v>805</v>
      </c>
      <c r="AQ63" t="s">
        <v>57</v>
      </c>
      <c r="AR63" t="s">
        <v>57</v>
      </c>
      <c r="AS63" t="s">
        <v>57</v>
      </c>
      <c r="AT63" t="s">
        <v>57</v>
      </c>
      <c r="AU63" s="7" t="s">
        <v>57</v>
      </c>
      <c r="AV63" s="7" t="s">
        <v>57</v>
      </c>
      <c r="AW63" s="7" t="s">
        <v>57</v>
      </c>
      <c r="AX63" s="7" t="s">
        <v>57</v>
      </c>
    </row>
    <row r="64" spans="1:50" ht="15.75">
      <c r="A64">
        <v>63</v>
      </c>
      <c r="B64" t="s">
        <v>577</v>
      </c>
      <c r="C64" t="s">
        <v>578</v>
      </c>
      <c r="D64">
        <v>2023</v>
      </c>
      <c r="E64" t="s">
        <v>737</v>
      </c>
      <c r="F64" t="s">
        <v>696</v>
      </c>
      <c r="G64" s="17" t="s">
        <v>822</v>
      </c>
      <c r="H64" s="8" t="s">
        <v>823</v>
      </c>
      <c r="I64" t="s">
        <v>246</v>
      </c>
      <c r="J64" s="7">
        <v>3</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s="16" t="s">
        <v>742</v>
      </c>
      <c r="AQ64" t="s">
        <v>57</v>
      </c>
      <c r="AR64" t="s">
        <v>57</v>
      </c>
      <c r="AS64" t="s">
        <v>57</v>
      </c>
      <c r="AT64" t="s">
        <v>57</v>
      </c>
      <c r="AU64" s="7" t="s">
        <v>57</v>
      </c>
      <c r="AV64" s="7" t="s">
        <v>57</v>
      </c>
      <c r="AW64" s="7" t="s">
        <v>57</v>
      </c>
      <c r="AX64" s="7" t="s">
        <v>57</v>
      </c>
    </row>
    <row r="65" spans="1:50" ht="15.75">
      <c r="A65">
        <v>64</v>
      </c>
      <c r="B65" t="s">
        <v>577</v>
      </c>
      <c r="C65" t="s">
        <v>578</v>
      </c>
      <c r="D65">
        <v>2023</v>
      </c>
      <c r="E65" t="s">
        <v>824</v>
      </c>
      <c r="F65" t="s">
        <v>792</v>
      </c>
      <c r="G65" s="13" t="s">
        <v>825</v>
      </c>
      <c r="H65" t="s">
        <v>826</v>
      </c>
      <c r="I65" t="s">
        <v>298</v>
      </c>
      <c r="J65" s="7">
        <v>11</v>
      </c>
      <c r="K65" t="s">
        <v>57</v>
      </c>
      <c r="L65" t="s">
        <v>57</v>
      </c>
      <c r="M65" t="s">
        <v>57</v>
      </c>
      <c r="N65" t="s">
        <v>57</v>
      </c>
      <c r="O65" t="s">
        <v>57</v>
      </c>
      <c r="P65" t="s">
        <v>57</v>
      </c>
      <c r="Q65" t="s">
        <v>57</v>
      </c>
      <c r="R65" t="s">
        <v>57</v>
      </c>
      <c r="S65" t="s">
        <v>57</v>
      </c>
      <c r="T65" t="s">
        <v>57</v>
      </c>
      <c r="U65" t="s">
        <v>57</v>
      </c>
      <c r="V65" t="s">
        <v>57</v>
      </c>
      <c r="W65" t="s">
        <v>57</v>
      </c>
      <c r="X65" t="s">
        <v>57</v>
      </c>
      <c r="Y65" t="s">
        <v>57</v>
      </c>
      <c r="Z65" s="8" t="s">
        <v>827</v>
      </c>
      <c r="AA65" t="s">
        <v>57</v>
      </c>
      <c r="AB65" t="s">
        <v>57</v>
      </c>
      <c r="AC65" t="s">
        <v>57</v>
      </c>
      <c r="AD65" t="s">
        <v>57</v>
      </c>
      <c r="AE65" t="s">
        <v>57</v>
      </c>
      <c r="AG65" t="s">
        <v>57</v>
      </c>
      <c r="AH65" t="s">
        <v>57</v>
      </c>
      <c r="AI65" t="s">
        <v>57</v>
      </c>
      <c r="AJ65" t="s">
        <v>57</v>
      </c>
      <c r="AK65" t="s">
        <v>57</v>
      </c>
      <c r="AL65" t="s">
        <v>57</v>
      </c>
      <c r="AM65" t="s">
        <v>57</v>
      </c>
      <c r="AN65" t="s">
        <v>57</v>
      </c>
      <c r="AO65" t="s">
        <v>57</v>
      </c>
      <c r="AP65" s="16" t="s">
        <v>828</v>
      </c>
      <c r="AQ65" t="s">
        <v>57</v>
      </c>
      <c r="AR65" t="s">
        <v>57</v>
      </c>
      <c r="AS65" t="s">
        <v>57</v>
      </c>
      <c r="AT65" t="s">
        <v>57</v>
      </c>
      <c r="AU65" s="7" t="s">
        <v>57</v>
      </c>
      <c r="AV65" s="7" t="s">
        <v>57</v>
      </c>
      <c r="AW65" s="7" t="s">
        <v>57</v>
      </c>
      <c r="AX65" s="7" t="s">
        <v>57</v>
      </c>
    </row>
    <row r="66" spans="1:50" ht="15.75">
      <c r="A66">
        <v>65</v>
      </c>
      <c r="B66" t="s">
        <v>577</v>
      </c>
      <c r="C66" t="s">
        <v>578</v>
      </c>
      <c r="D66">
        <v>2023</v>
      </c>
      <c r="E66" t="s">
        <v>824</v>
      </c>
      <c r="F66" t="s">
        <v>829</v>
      </c>
      <c r="G66" s="13" t="s">
        <v>830</v>
      </c>
      <c r="H66" t="s">
        <v>831</v>
      </c>
      <c r="I66" t="s">
        <v>298</v>
      </c>
      <c r="J66" s="7">
        <v>14</v>
      </c>
      <c r="K66" t="s">
        <v>57</v>
      </c>
      <c r="L66" t="s">
        <v>57</v>
      </c>
      <c r="M66" t="s">
        <v>57</v>
      </c>
      <c r="N66" t="s">
        <v>57</v>
      </c>
      <c r="O66" t="s">
        <v>57</v>
      </c>
      <c r="P66" t="s">
        <v>57</v>
      </c>
      <c r="Q66" t="s">
        <v>57</v>
      </c>
      <c r="R66" t="s">
        <v>57</v>
      </c>
      <c r="S66" t="s">
        <v>57</v>
      </c>
      <c r="T66" t="s">
        <v>57</v>
      </c>
      <c r="U66" t="s">
        <v>57</v>
      </c>
      <c r="V66" t="s">
        <v>57</v>
      </c>
      <c r="W66" t="s">
        <v>57</v>
      </c>
      <c r="X66" t="s">
        <v>57</v>
      </c>
      <c r="Y66" t="s">
        <v>57</v>
      </c>
      <c r="Z66" s="8" t="s">
        <v>589</v>
      </c>
      <c r="AA66" t="s">
        <v>57</v>
      </c>
      <c r="AB66" t="s">
        <v>57</v>
      </c>
      <c r="AC66" t="s">
        <v>57</v>
      </c>
      <c r="AD66" t="s">
        <v>57</v>
      </c>
      <c r="AE66" t="s">
        <v>57</v>
      </c>
      <c r="AG66" t="s">
        <v>57</v>
      </c>
      <c r="AH66" t="s">
        <v>57</v>
      </c>
      <c r="AI66" t="s">
        <v>57</v>
      </c>
      <c r="AJ66" t="s">
        <v>57</v>
      </c>
      <c r="AK66" t="s">
        <v>57</v>
      </c>
      <c r="AL66" t="s">
        <v>57</v>
      </c>
      <c r="AM66" t="s">
        <v>57</v>
      </c>
      <c r="AN66" t="s">
        <v>57</v>
      </c>
      <c r="AO66" t="s">
        <v>57</v>
      </c>
      <c r="AP66" s="16" t="s">
        <v>832</v>
      </c>
      <c r="AQ66" t="s">
        <v>57</v>
      </c>
      <c r="AR66" t="s">
        <v>57</v>
      </c>
      <c r="AS66" t="s">
        <v>57</v>
      </c>
      <c r="AT66" t="s">
        <v>57</v>
      </c>
      <c r="AU66" s="7" t="s">
        <v>57</v>
      </c>
      <c r="AV66" s="7" t="s">
        <v>57</v>
      </c>
      <c r="AW66" s="7" t="s">
        <v>57</v>
      </c>
      <c r="AX66" s="7" t="s">
        <v>57</v>
      </c>
    </row>
    <row r="67" spans="1:50" ht="15.75">
      <c r="A67">
        <v>66</v>
      </c>
      <c r="B67" t="s">
        <v>577</v>
      </c>
      <c r="C67" t="s">
        <v>578</v>
      </c>
      <c r="D67">
        <v>2023</v>
      </c>
      <c r="E67" t="s">
        <v>824</v>
      </c>
      <c r="F67" t="s">
        <v>633</v>
      </c>
      <c r="G67" s="17" t="s">
        <v>833</v>
      </c>
      <c r="H67" t="s">
        <v>834</v>
      </c>
      <c r="I67" t="s">
        <v>55</v>
      </c>
      <c r="J67" s="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c r="AU67" s="7" t="s">
        <v>57</v>
      </c>
      <c r="AV67" s="7" t="s">
        <v>57</v>
      </c>
      <c r="AW67" s="7" t="s">
        <v>57</v>
      </c>
      <c r="AX67" s="7" t="s">
        <v>57</v>
      </c>
    </row>
    <row r="68" spans="1:50" ht="15.75">
      <c r="A68">
        <v>67</v>
      </c>
      <c r="B68" t="s">
        <v>577</v>
      </c>
      <c r="C68" t="s">
        <v>578</v>
      </c>
      <c r="D68">
        <v>2023</v>
      </c>
      <c r="E68" t="s">
        <v>824</v>
      </c>
      <c r="F68" t="s">
        <v>836</v>
      </c>
      <c r="G68" s="13" t="s">
        <v>837</v>
      </c>
      <c r="H68" t="s">
        <v>838</v>
      </c>
      <c r="I68" t="s">
        <v>55</v>
      </c>
      <c r="J68" s="7">
        <v>1</v>
      </c>
      <c r="K68" t="s">
        <v>56</v>
      </c>
      <c r="L68" t="s">
        <v>56</v>
      </c>
      <c r="M68" t="s">
        <v>57</v>
      </c>
      <c r="N68" t="s">
        <v>57</v>
      </c>
      <c r="O68" t="s">
        <v>57</v>
      </c>
      <c r="P68" t="s">
        <v>57</v>
      </c>
      <c r="Q68" t="s">
        <v>57</v>
      </c>
      <c r="R68" t="s">
        <v>57</v>
      </c>
      <c r="S68" t="s">
        <v>57</v>
      </c>
      <c r="T68" t="s">
        <v>57</v>
      </c>
      <c r="U68" t="s">
        <v>57</v>
      </c>
      <c r="V68" t="s">
        <v>57</v>
      </c>
      <c r="W68" s="7" t="s">
        <v>56</v>
      </c>
      <c r="X68" s="7" t="s">
        <v>839</v>
      </c>
      <c r="Y68" s="7" t="s">
        <v>56</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c r="AU68" s="7" t="s">
        <v>57</v>
      </c>
      <c r="AV68" s="7" t="s">
        <v>57</v>
      </c>
      <c r="AW68" s="7" t="s">
        <v>57</v>
      </c>
      <c r="AX68" s="7" t="s">
        <v>57</v>
      </c>
    </row>
    <row r="69" spans="1:50" ht="15.75">
      <c r="A69">
        <v>68</v>
      </c>
      <c r="B69" t="s">
        <v>577</v>
      </c>
      <c r="C69" t="s">
        <v>578</v>
      </c>
      <c r="D69">
        <v>2023</v>
      </c>
      <c r="E69" t="s">
        <v>824</v>
      </c>
      <c r="F69" t="s">
        <v>841</v>
      </c>
      <c r="G69" s="13" t="s">
        <v>842</v>
      </c>
      <c r="H69" s="8" t="s">
        <v>843</v>
      </c>
      <c r="I69" t="s">
        <v>91</v>
      </c>
      <c r="J69" s="7">
        <v>14</v>
      </c>
      <c r="K69" t="s">
        <v>62</v>
      </c>
      <c r="L69" t="s">
        <v>62</v>
      </c>
      <c r="M69" t="s">
        <v>62</v>
      </c>
      <c r="N69" t="s">
        <v>56</v>
      </c>
      <c r="O69">
        <v>1</v>
      </c>
      <c r="P69" t="s">
        <v>170</v>
      </c>
      <c r="Q69" t="s">
        <v>844</v>
      </c>
      <c r="R69" t="s">
        <v>845</v>
      </c>
      <c r="S69" t="s">
        <v>56</v>
      </c>
      <c r="T69" t="s">
        <v>846</v>
      </c>
      <c r="U69" t="s">
        <v>56</v>
      </c>
      <c r="V69" s="8" t="s">
        <v>847</v>
      </c>
      <c r="W69" t="s">
        <v>62</v>
      </c>
      <c r="X69" t="s">
        <v>57</v>
      </c>
      <c r="Y69" t="s">
        <v>57</v>
      </c>
      <c r="Z69" s="13" t="s">
        <v>848</v>
      </c>
      <c r="AA69" t="s">
        <v>62</v>
      </c>
      <c r="AB69" t="s">
        <v>62</v>
      </c>
      <c r="AC69" t="s">
        <v>57</v>
      </c>
      <c r="AD69" t="s">
        <v>57</v>
      </c>
      <c r="AE69" t="s">
        <v>57</v>
      </c>
      <c r="AG69" t="s">
        <v>56</v>
      </c>
      <c r="AH69">
        <v>100</v>
      </c>
      <c r="AI69" t="s">
        <v>56</v>
      </c>
      <c r="AJ69" t="s">
        <v>109</v>
      </c>
      <c r="AK69" t="s">
        <v>62</v>
      </c>
      <c r="AL69" t="s">
        <v>57</v>
      </c>
      <c r="AM69" t="s">
        <v>57</v>
      </c>
      <c r="AN69" t="s">
        <v>57</v>
      </c>
      <c r="AO69" t="s">
        <v>57</v>
      </c>
      <c r="AP69" t="s">
        <v>835</v>
      </c>
      <c r="AQ69" t="s">
        <v>57</v>
      </c>
      <c r="AR69" t="s">
        <v>57</v>
      </c>
      <c r="AS69">
        <v>60</v>
      </c>
      <c r="AT69">
        <v>40</v>
      </c>
      <c r="AU69" s="7" t="s">
        <v>62</v>
      </c>
      <c r="AV69" s="7" t="s">
        <v>56</v>
      </c>
      <c r="AW69" s="7" t="s">
        <v>56</v>
      </c>
      <c r="AX69" s="7" t="s">
        <v>62</v>
      </c>
    </row>
    <row r="70" spans="1:50" ht="15.75">
      <c r="A70">
        <v>69</v>
      </c>
      <c r="B70" t="s">
        <v>577</v>
      </c>
      <c r="C70" t="s">
        <v>578</v>
      </c>
      <c r="D70">
        <v>2023</v>
      </c>
      <c r="E70" t="s">
        <v>824</v>
      </c>
      <c r="F70" t="s">
        <v>849</v>
      </c>
      <c r="G70" s="13" t="s">
        <v>850</v>
      </c>
      <c r="H70" t="s">
        <v>851</v>
      </c>
      <c r="I70" t="s">
        <v>91</v>
      </c>
      <c r="J70" s="7">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856</v>
      </c>
      <c r="AK70" t="s">
        <v>62</v>
      </c>
      <c r="AL70" t="s">
        <v>57</v>
      </c>
      <c r="AM70" t="s">
        <v>57</v>
      </c>
      <c r="AN70" t="s">
        <v>57</v>
      </c>
      <c r="AO70" t="s">
        <v>57</v>
      </c>
      <c r="AP70" t="s">
        <v>835</v>
      </c>
      <c r="AQ70" t="s">
        <v>57</v>
      </c>
      <c r="AR70" t="s">
        <v>57</v>
      </c>
      <c r="AS70">
        <v>204</v>
      </c>
      <c r="AT70">
        <v>142</v>
      </c>
      <c r="AU70" s="7" t="s">
        <v>62</v>
      </c>
      <c r="AV70" s="7" t="s">
        <v>62</v>
      </c>
      <c r="AW70" s="7" t="s">
        <v>56</v>
      </c>
      <c r="AX70" s="7" t="s">
        <v>62</v>
      </c>
    </row>
    <row r="71" spans="1:50" ht="15.75">
      <c r="A71">
        <v>70</v>
      </c>
      <c r="B71" t="s">
        <v>577</v>
      </c>
      <c r="C71" t="s">
        <v>578</v>
      </c>
      <c r="D71">
        <v>2023</v>
      </c>
      <c r="E71" t="s">
        <v>824</v>
      </c>
      <c r="F71" t="s">
        <v>857</v>
      </c>
      <c r="G71" s="13" t="s">
        <v>858</v>
      </c>
      <c r="H71" t="s">
        <v>859</v>
      </c>
      <c r="I71" t="s">
        <v>55</v>
      </c>
      <c r="J71" s="7">
        <v>15</v>
      </c>
      <c r="K71" t="s">
        <v>56</v>
      </c>
      <c r="L71" t="s">
        <v>62</v>
      </c>
      <c r="M71" t="s">
        <v>57</v>
      </c>
      <c r="N71" t="s">
        <v>57</v>
      </c>
      <c r="O71" t="s">
        <v>57</v>
      </c>
      <c r="P71" t="s">
        <v>57</v>
      </c>
      <c r="Q71" t="s">
        <v>57</v>
      </c>
      <c r="R71" t="s">
        <v>57</v>
      </c>
      <c r="S71" t="s">
        <v>57</v>
      </c>
      <c r="T71" t="s">
        <v>57</v>
      </c>
      <c r="U71" s="7" t="s">
        <v>62</v>
      </c>
      <c r="V71" s="7" t="s">
        <v>57</v>
      </c>
      <c r="W71" t="s">
        <v>57</v>
      </c>
      <c r="X71" t="s">
        <v>57</v>
      </c>
      <c r="Y71" t="s">
        <v>57</v>
      </c>
      <c r="Z71" s="8" t="s">
        <v>860</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c r="AU71" s="7" t="s">
        <v>57</v>
      </c>
      <c r="AV71" s="7" t="s">
        <v>57</v>
      </c>
      <c r="AW71" s="7" t="s">
        <v>57</v>
      </c>
      <c r="AX71" s="7" t="s">
        <v>57</v>
      </c>
    </row>
    <row r="72" spans="1:50" ht="15.75">
      <c r="A72">
        <v>71</v>
      </c>
      <c r="B72" t="s">
        <v>577</v>
      </c>
      <c r="C72" t="s">
        <v>578</v>
      </c>
      <c r="D72">
        <v>2023</v>
      </c>
      <c r="E72" t="s">
        <v>824</v>
      </c>
      <c r="F72" t="s">
        <v>861</v>
      </c>
      <c r="G72" s="13" t="s">
        <v>862</v>
      </c>
      <c r="H72" t="s">
        <v>863</v>
      </c>
      <c r="I72" t="s">
        <v>91</v>
      </c>
      <c r="J72" s="7">
        <v>11</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c r="AU72" s="7" t="s">
        <v>62</v>
      </c>
      <c r="AV72" s="7" t="s">
        <v>62</v>
      </c>
      <c r="AW72" s="7" t="s">
        <v>62</v>
      </c>
      <c r="AX72" s="7" t="s">
        <v>62</v>
      </c>
    </row>
    <row r="73" spans="1:50" ht="15.75">
      <c r="A73">
        <v>72</v>
      </c>
      <c r="B73" t="s">
        <v>577</v>
      </c>
      <c r="C73" t="s">
        <v>578</v>
      </c>
      <c r="D73">
        <v>2023</v>
      </c>
      <c r="E73" t="s">
        <v>824</v>
      </c>
      <c r="F73" t="s">
        <v>866</v>
      </c>
      <c r="G73" s="13" t="s">
        <v>867</v>
      </c>
      <c r="H73" t="s">
        <v>868</v>
      </c>
      <c r="I73" t="s">
        <v>312</v>
      </c>
      <c r="J73" s="7">
        <v>11</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s="16" t="s">
        <v>869</v>
      </c>
      <c r="AQ73" t="s">
        <v>57</v>
      </c>
      <c r="AR73" t="s">
        <v>57</v>
      </c>
      <c r="AS73" t="s">
        <v>57</v>
      </c>
      <c r="AT73" t="s">
        <v>57</v>
      </c>
      <c r="AU73" s="7" t="s">
        <v>57</v>
      </c>
      <c r="AV73" s="7" t="s">
        <v>57</v>
      </c>
      <c r="AW73" s="7" t="s">
        <v>57</v>
      </c>
      <c r="AX73" s="7" t="s">
        <v>57</v>
      </c>
    </row>
    <row r="74" spans="1:50" ht="15.75">
      <c r="A74">
        <v>73</v>
      </c>
      <c r="B74" t="s">
        <v>577</v>
      </c>
      <c r="C74" t="s">
        <v>578</v>
      </c>
      <c r="D74">
        <v>2023</v>
      </c>
      <c r="E74" t="s">
        <v>824</v>
      </c>
      <c r="F74" t="s">
        <v>795</v>
      </c>
      <c r="G74" s="13" t="s">
        <v>870</v>
      </c>
      <c r="H74" t="s">
        <v>871</v>
      </c>
      <c r="I74" t="s">
        <v>623</v>
      </c>
      <c r="J74" s="7">
        <v>14</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s="16" t="s">
        <v>832</v>
      </c>
      <c r="AQ74" t="s">
        <v>57</v>
      </c>
      <c r="AR74" t="s">
        <v>57</v>
      </c>
      <c r="AS74" t="s">
        <v>57</v>
      </c>
      <c r="AT74" t="s">
        <v>57</v>
      </c>
      <c r="AU74" s="7" t="s">
        <v>57</v>
      </c>
      <c r="AV74" s="7" t="s">
        <v>57</v>
      </c>
      <c r="AW74" s="7" t="s">
        <v>57</v>
      </c>
      <c r="AX74" s="7" t="s">
        <v>57</v>
      </c>
    </row>
    <row r="75" spans="1:50" ht="15.75">
      <c r="A75">
        <v>74</v>
      </c>
      <c r="B75" t="s">
        <v>577</v>
      </c>
      <c r="C75" t="s">
        <v>578</v>
      </c>
      <c r="D75">
        <v>2023</v>
      </c>
      <c r="E75" t="s">
        <v>824</v>
      </c>
      <c r="F75" t="s">
        <v>872</v>
      </c>
      <c r="G75" s="13" t="s">
        <v>873</v>
      </c>
      <c r="H75" t="s">
        <v>874</v>
      </c>
      <c r="I75" t="s">
        <v>312</v>
      </c>
      <c r="J75" s="7">
        <v>14</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s="16" t="s">
        <v>875</v>
      </c>
      <c r="AQ75" t="s">
        <v>57</v>
      </c>
      <c r="AR75" t="s">
        <v>57</v>
      </c>
      <c r="AS75" t="s">
        <v>57</v>
      </c>
      <c r="AT75" t="s">
        <v>57</v>
      </c>
      <c r="AU75" s="7" t="s">
        <v>57</v>
      </c>
      <c r="AV75" s="7" t="s">
        <v>57</v>
      </c>
      <c r="AW75" s="7" t="s">
        <v>57</v>
      </c>
      <c r="AX75" s="7" t="s">
        <v>57</v>
      </c>
    </row>
    <row r="76" spans="1:50" ht="15.75">
      <c r="A76">
        <v>75</v>
      </c>
      <c r="B76" t="s">
        <v>577</v>
      </c>
      <c r="C76" t="s">
        <v>578</v>
      </c>
      <c r="D76">
        <v>2023</v>
      </c>
      <c r="E76" t="s">
        <v>824</v>
      </c>
      <c r="F76" t="s">
        <v>876</v>
      </c>
      <c r="G76" s="13" t="s">
        <v>877</v>
      </c>
      <c r="H76" t="s">
        <v>878</v>
      </c>
      <c r="I76" t="s">
        <v>623</v>
      </c>
      <c r="J76" s="7">
        <v>15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s="16" t="s">
        <v>828</v>
      </c>
      <c r="AQ76" t="s">
        <v>57</v>
      </c>
      <c r="AR76" t="s">
        <v>57</v>
      </c>
      <c r="AS76" t="s">
        <v>57</v>
      </c>
      <c r="AT76" t="s">
        <v>57</v>
      </c>
      <c r="AU76" s="7" t="s">
        <v>57</v>
      </c>
      <c r="AV76" s="7" t="s">
        <v>57</v>
      </c>
      <c r="AW76" s="7" t="s">
        <v>57</v>
      </c>
      <c r="AX76" s="7" t="s">
        <v>57</v>
      </c>
    </row>
    <row r="77" spans="1:50" ht="15.75">
      <c r="A77">
        <v>76</v>
      </c>
      <c r="B77" t="s">
        <v>577</v>
      </c>
      <c r="C77" t="s">
        <v>578</v>
      </c>
      <c r="D77">
        <v>2023</v>
      </c>
      <c r="E77" t="s">
        <v>824</v>
      </c>
      <c r="F77" t="s">
        <v>879</v>
      </c>
      <c r="G77" s="13" t="s">
        <v>880</v>
      </c>
      <c r="H77" s="8" t="s">
        <v>881</v>
      </c>
      <c r="I77" t="s">
        <v>312</v>
      </c>
      <c r="J77" s="7">
        <v>15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s="16" t="s">
        <v>828</v>
      </c>
      <c r="AQ77" t="s">
        <v>57</v>
      </c>
      <c r="AR77" t="s">
        <v>57</v>
      </c>
      <c r="AS77" t="s">
        <v>57</v>
      </c>
      <c r="AT77" t="s">
        <v>57</v>
      </c>
      <c r="AU77" s="7" t="s">
        <v>57</v>
      </c>
      <c r="AV77" s="7" t="s">
        <v>57</v>
      </c>
      <c r="AW77" s="7" t="s">
        <v>57</v>
      </c>
      <c r="AX77" s="7" t="s">
        <v>57</v>
      </c>
    </row>
    <row r="78" spans="1:50" ht="15.75">
      <c r="A78">
        <v>77</v>
      </c>
      <c r="B78" t="s">
        <v>577</v>
      </c>
      <c r="C78" t="s">
        <v>578</v>
      </c>
      <c r="D78">
        <v>2023</v>
      </c>
      <c r="E78" t="s">
        <v>824</v>
      </c>
      <c r="F78" t="s">
        <v>795</v>
      </c>
      <c r="G78" s="13" t="s">
        <v>882</v>
      </c>
      <c r="H78" t="s">
        <v>883</v>
      </c>
      <c r="I78" t="s">
        <v>623</v>
      </c>
      <c r="J78" s="7">
        <v>14</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s="16" t="s">
        <v>828</v>
      </c>
      <c r="AQ78" t="s">
        <v>57</v>
      </c>
      <c r="AR78" t="s">
        <v>57</v>
      </c>
      <c r="AS78" t="s">
        <v>57</v>
      </c>
      <c r="AT78" t="s">
        <v>57</v>
      </c>
      <c r="AU78" s="7" t="s">
        <v>57</v>
      </c>
      <c r="AV78" s="7" t="s">
        <v>57</v>
      </c>
      <c r="AW78" s="7" t="s">
        <v>57</v>
      </c>
      <c r="AX78" s="7" t="s">
        <v>57</v>
      </c>
    </row>
    <row r="79" spans="1:50" ht="15.75">
      <c r="A79">
        <v>78</v>
      </c>
      <c r="B79" t="s">
        <v>577</v>
      </c>
      <c r="C79" t="s">
        <v>578</v>
      </c>
      <c r="D79">
        <v>2023</v>
      </c>
      <c r="E79" t="s">
        <v>824</v>
      </c>
      <c r="F79" t="s">
        <v>884</v>
      </c>
      <c r="G79" t="s">
        <v>885</v>
      </c>
      <c r="H79" t="s">
        <v>886</v>
      </c>
      <c r="I79" t="s">
        <v>312</v>
      </c>
      <c r="J79" s="7">
        <v>14</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s="16" t="s">
        <v>887</v>
      </c>
      <c r="AQ79" t="s">
        <v>57</v>
      </c>
      <c r="AR79" t="s">
        <v>57</v>
      </c>
      <c r="AS79" t="s">
        <v>57</v>
      </c>
      <c r="AT79" t="s">
        <v>57</v>
      </c>
      <c r="AU79" s="7" t="s">
        <v>57</v>
      </c>
      <c r="AV79" s="7" t="s">
        <v>57</v>
      </c>
      <c r="AW79" s="7" t="s">
        <v>57</v>
      </c>
      <c r="AX79" s="7" t="s">
        <v>57</v>
      </c>
    </row>
    <row r="80" spans="1:50" ht="15.75">
      <c r="A80">
        <v>79</v>
      </c>
      <c r="B80" t="s">
        <v>577</v>
      </c>
      <c r="C80" t="s">
        <v>578</v>
      </c>
      <c r="D80">
        <v>2023</v>
      </c>
      <c r="E80" t="s">
        <v>824</v>
      </c>
      <c r="F80" t="s">
        <v>795</v>
      </c>
      <c r="G80" s="13" t="s">
        <v>888</v>
      </c>
      <c r="H80" t="s">
        <v>889</v>
      </c>
      <c r="I80" t="s">
        <v>623</v>
      </c>
      <c r="J80" s="7">
        <v>14</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s="16" t="s">
        <v>887</v>
      </c>
      <c r="AQ80" t="s">
        <v>57</v>
      </c>
      <c r="AR80" t="s">
        <v>57</v>
      </c>
      <c r="AS80" t="s">
        <v>57</v>
      </c>
      <c r="AT80" t="s">
        <v>57</v>
      </c>
      <c r="AU80" s="7" t="s">
        <v>57</v>
      </c>
      <c r="AV80" s="7" t="s">
        <v>57</v>
      </c>
      <c r="AW80" s="7" t="s">
        <v>57</v>
      </c>
      <c r="AX80" s="7" t="s">
        <v>57</v>
      </c>
    </row>
    <row r="81" spans="1:50" ht="15.75">
      <c r="A81">
        <v>80</v>
      </c>
      <c r="B81" t="s">
        <v>577</v>
      </c>
      <c r="C81" t="s">
        <v>578</v>
      </c>
      <c r="D81">
        <v>2023</v>
      </c>
      <c r="E81" t="s">
        <v>824</v>
      </c>
      <c r="F81" t="s">
        <v>890</v>
      </c>
      <c r="G81" s="13" t="s">
        <v>891</v>
      </c>
      <c r="H81" t="s">
        <v>892</v>
      </c>
      <c r="I81" t="s">
        <v>312</v>
      </c>
      <c r="J81" s="7">
        <v>14</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s="16" t="s">
        <v>887</v>
      </c>
      <c r="AQ81" t="s">
        <v>57</v>
      </c>
      <c r="AR81" t="s">
        <v>57</v>
      </c>
      <c r="AS81" t="s">
        <v>57</v>
      </c>
      <c r="AT81" t="s">
        <v>57</v>
      </c>
      <c r="AU81" s="7" t="s">
        <v>57</v>
      </c>
      <c r="AV81" s="7" t="s">
        <v>57</v>
      </c>
      <c r="AW81" s="7" t="s">
        <v>57</v>
      </c>
      <c r="AX81" s="7" t="s">
        <v>57</v>
      </c>
    </row>
    <row r="82" spans="1:50" ht="15.75">
      <c r="A82">
        <v>81</v>
      </c>
      <c r="B82" t="s">
        <v>577</v>
      </c>
      <c r="C82" t="s">
        <v>578</v>
      </c>
      <c r="D82">
        <v>2023</v>
      </c>
      <c r="E82" t="s">
        <v>824</v>
      </c>
      <c r="F82" t="s">
        <v>580</v>
      </c>
      <c r="G82" s="13" t="s">
        <v>893</v>
      </c>
      <c r="H82" t="s">
        <v>894</v>
      </c>
      <c r="I82" t="s">
        <v>623</v>
      </c>
      <c r="J82" s="7">
        <v>144</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s="16" t="s">
        <v>887</v>
      </c>
      <c r="AQ82" t="s">
        <v>57</v>
      </c>
      <c r="AR82" t="s">
        <v>57</v>
      </c>
      <c r="AS82" t="s">
        <v>57</v>
      </c>
      <c r="AT82" t="s">
        <v>57</v>
      </c>
      <c r="AU82" s="7" t="s">
        <v>57</v>
      </c>
      <c r="AV82" s="7" t="s">
        <v>57</v>
      </c>
      <c r="AW82" s="7" t="s">
        <v>57</v>
      </c>
      <c r="AX82" s="7" t="s">
        <v>57</v>
      </c>
    </row>
    <row r="83" spans="1:50" ht="15.75">
      <c r="A83">
        <v>82</v>
      </c>
      <c r="B83" t="s">
        <v>577</v>
      </c>
      <c r="C83" t="s">
        <v>578</v>
      </c>
      <c r="D83">
        <v>2023</v>
      </c>
      <c r="E83" t="s">
        <v>824</v>
      </c>
      <c r="F83" t="s">
        <v>895</v>
      </c>
      <c r="G83" s="17" t="s">
        <v>896</v>
      </c>
      <c r="H83" t="s">
        <v>897</v>
      </c>
      <c r="I83" t="s">
        <v>312</v>
      </c>
      <c r="J83" s="7">
        <v>14</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s="16" t="s">
        <v>898</v>
      </c>
      <c r="AQ83" t="s">
        <v>57</v>
      </c>
      <c r="AR83" t="s">
        <v>57</v>
      </c>
      <c r="AS83" t="s">
        <v>57</v>
      </c>
      <c r="AT83" t="s">
        <v>57</v>
      </c>
      <c r="AU83" s="7" t="s">
        <v>57</v>
      </c>
      <c r="AV83" s="7" t="s">
        <v>57</v>
      </c>
      <c r="AW83" s="7" t="s">
        <v>57</v>
      </c>
      <c r="AX83" s="7" t="s">
        <v>57</v>
      </c>
    </row>
    <row r="84" spans="1:50" ht="15.75">
      <c r="A84">
        <v>83</v>
      </c>
      <c r="B84" t="s">
        <v>577</v>
      </c>
      <c r="C84" t="s">
        <v>578</v>
      </c>
      <c r="D84">
        <v>2023</v>
      </c>
      <c r="E84" t="s">
        <v>824</v>
      </c>
      <c r="F84" t="s">
        <v>899</v>
      </c>
      <c r="G84" s="13" t="s">
        <v>900</v>
      </c>
      <c r="H84" t="s">
        <v>901</v>
      </c>
      <c r="I84" t="s">
        <v>623</v>
      </c>
      <c r="J84" s="7">
        <v>13</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s="16" t="s">
        <v>902</v>
      </c>
      <c r="AQ84" t="s">
        <v>57</v>
      </c>
      <c r="AR84" t="s">
        <v>57</v>
      </c>
      <c r="AS84" t="s">
        <v>57</v>
      </c>
      <c r="AT84" t="s">
        <v>57</v>
      </c>
      <c r="AU84" s="7" t="s">
        <v>57</v>
      </c>
      <c r="AV84" s="7" t="s">
        <v>57</v>
      </c>
      <c r="AW84" s="7" t="s">
        <v>57</v>
      </c>
      <c r="AX84" s="7" t="s">
        <v>57</v>
      </c>
    </row>
    <row r="85" spans="1:50" ht="15.75">
      <c r="A85">
        <v>84</v>
      </c>
      <c r="B85" t="s">
        <v>577</v>
      </c>
      <c r="C85" t="s">
        <v>578</v>
      </c>
      <c r="D85">
        <v>2023</v>
      </c>
      <c r="E85" t="s">
        <v>824</v>
      </c>
      <c r="F85" t="s">
        <v>903</v>
      </c>
      <c r="G85" s="13" t="s">
        <v>904</v>
      </c>
      <c r="H85" t="s">
        <v>905</v>
      </c>
      <c r="I85" t="s">
        <v>312</v>
      </c>
      <c r="J85" s="7">
        <v>13</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s="16" t="s">
        <v>898</v>
      </c>
      <c r="AQ85" t="s">
        <v>57</v>
      </c>
      <c r="AR85" t="s">
        <v>57</v>
      </c>
      <c r="AS85" t="s">
        <v>57</v>
      </c>
      <c r="AT85" t="s">
        <v>57</v>
      </c>
      <c r="AU85" s="7" t="s">
        <v>57</v>
      </c>
      <c r="AV85" s="7" t="s">
        <v>57</v>
      </c>
      <c r="AW85" s="7" t="s">
        <v>57</v>
      </c>
      <c r="AX85" s="7" t="s">
        <v>57</v>
      </c>
    </row>
    <row r="86" spans="1:50" ht="15.75">
      <c r="A86">
        <v>85</v>
      </c>
      <c r="B86" t="s">
        <v>577</v>
      </c>
      <c r="C86" t="s">
        <v>578</v>
      </c>
      <c r="D86">
        <v>2023</v>
      </c>
      <c r="E86" t="s">
        <v>824</v>
      </c>
      <c r="F86" t="s">
        <v>653</v>
      </c>
      <c r="G86" s="13" t="s">
        <v>906</v>
      </c>
      <c r="H86" t="s">
        <v>907</v>
      </c>
      <c r="I86" t="s">
        <v>312</v>
      </c>
      <c r="J86" s="7">
        <v>3</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s="16" t="s">
        <v>902</v>
      </c>
      <c r="AQ86" t="s">
        <v>57</v>
      </c>
      <c r="AR86" t="s">
        <v>57</v>
      </c>
      <c r="AS86" t="s">
        <v>57</v>
      </c>
      <c r="AT86" t="s">
        <v>57</v>
      </c>
      <c r="AU86" s="7" t="s">
        <v>57</v>
      </c>
      <c r="AV86" s="7" t="s">
        <v>57</v>
      </c>
      <c r="AW86" s="7" t="s">
        <v>57</v>
      </c>
      <c r="AX86" s="7" t="s">
        <v>57</v>
      </c>
    </row>
    <row r="87" spans="1:50" ht="15.75">
      <c r="A87">
        <v>86</v>
      </c>
      <c r="B87" t="s">
        <v>577</v>
      </c>
      <c r="C87" t="s">
        <v>578</v>
      </c>
      <c r="D87">
        <v>2023</v>
      </c>
      <c r="E87" t="s">
        <v>824</v>
      </c>
      <c r="F87" t="s">
        <v>908</v>
      </c>
      <c r="G87" s="13" t="s">
        <v>909</v>
      </c>
      <c r="H87" t="s">
        <v>910</v>
      </c>
      <c r="I87" t="s">
        <v>312</v>
      </c>
      <c r="J87" s="7">
        <v>11</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s="16" t="s">
        <v>898</v>
      </c>
      <c r="AQ87" t="s">
        <v>57</v>
      </c>
      <c r="AR87" t="s">
        <v>57</v>
      </c>
      <c r="AS87" t="s">
        <v>57</v>
      </c>
      <c r="AT87" t="s">
        <v>57</v>
      </c>
      <c r="AU87" s="7" t="s">
        <v>57</v>
      </c>
      <c r="AV87" s="7" t="s">
        <v>57</v>
      </c>
      <c r="AW87" s="7" t="s">
        <v>57</v>
      </c>
      <c r="AX87" s="7" t="s">
        <v>57</v>
      </c>
    </row>
    <row r="88" spans="1:50" ht="15.75">
      <c r="A88">
        <v>87</v>
      </c>
      <c r="B88" t="s">
        <v>577</v>
      </c>
      <c r="C88" t="s">
        <v>578</v>
      </c>
      <c r="D88">
        <v>2023</v>
      </c>
      <c r="E88" t="s">
        <v>824</v>
      </c>
      <c r="F88" t="s">
        <v>88</v>
      </c>
      <c r="G88" s="17" t="s">
        <v>911</v>
      </c>
      <c r="H88" t="s">
        <v>912</v>
      </c>
      <c r="I88" t="s">
        <v>289</v>
      </c>
      <c r="J88" s="7">
        <v>11</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s="16" t="s">
        <v>832</v>
      </c>
      <c r="AQ88" t="s">
        <v>57</v>
      </c>
      <c r="AR88" t="s">
        <v>57</v>
      </c>
      <c r="AS88" t="s">
        <v>57</v>
      </c>
      <c r="AT88" t="s">
        <v>57</v>
      </c>
      <c r="AU88" s="7" t="s">
        <v>57</v>
      </c>
      <c r="AV88" s="7" t="s">
        <v>57</v>
      </c>
      <c r="AW88" s="7" t="s">
        <v>57</v>
      </c>
      <c r="AX88" s="7" t="s">
        <v>57</v>
      </c>
    </row>
    <row r="89" spans="1:50" ht="15.75">
      <c r="A89">
        <v>88</v>
      </c>
      <c r="B89" t="s">
        <v>577</v>
      </c>
      <c r="C89" t="s">
        <v>578</v>
      </c>
      <c r="D89">
        <v>2023</v>
      </c>
      <c r="E89" t="s">
        <v>824</v>
      </c>
      <c r="F89" t="s">
        <v>913</v>
      </c>
      <c r="G89" s="17" t="s">
        <v>914</v>
      </c>
      <c r="H89" t="s">
        <v>915</v>
      </c>
      <c r="I89" t="s">
        <v>246</v>
      </c>
      <c r="J89" s="7">
        <v>11</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s="16" t="s">
        <v>832</v>
      </c>
      <c r="AQ89" t="s">
        <v>57</v>
      </c>
      <c r="AR89" t="s">
        <v>57</v>
      </c>
      <c r="AS89" t="s">
        <v>57</v>
      </c>
      <c r="AT89" t="s">
        <v>57</v>
      </c>
      <c r="AU89" s="7" t="s">
        <v>57</v>
      </c>
      <c r="AV89" s="7" t="s">
        <v>57</v>
      </c>
      <c r="AW89" s="7" t="s">
        <v>57</v>
      </c>
      <c r="AX89" s="7" t="s">
        <v>57</v>
      </c>
    </row>
    <row r="90" spans="1:50" ht="15.75">
      <c r="A90">
        <v>89</v>
      </c>
      <c r="B90" t="s">
        <v>577</v>
      </c>
      <c r="C90" t="s">
        <v>578</v>
      </c>
      <c r="D90">
        <v>2023</v>
      </c>
      <c r="E90" t="s">
        <v>824</v>
      </c>
      <c r="F90" t="s">
        <v>594</v>
      </c>
      <c r="G90" s="17" t="s">
        <v>916</v>
      </c>
      <c r="H90" t="s">
        <v>917</v>
      </c>
      <c r="I90" t="s">
        <v>246</v>
      </c>
      <c r="J90" s="7">
        <v>11</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s="16" t="s">
        <v>832</v>
      </c>
      <c r="AQ90" t="s">
        <v>57</v>
      </c>
      <c r="AR90" t="s">
        <v>57</v>
      </c>
      <c r="AS90" t="s">
        <v>57</v>
      </c>
      <c r="AT90" t="s">
        <v>57</v>
      </c>
      <c r="AU90" s="7" t="s">
        <v>57</v>
      </c>
      <c r="AV90" s="7" t="s">
        <v>57</v>
      </c>
      <c r="AW90" s="7" t="s">
        <v>57</v>
      </c>
      <c r="AX90" s="7" t="s">
        <v>57</v>
      </c>
    </row>
    <row r="91" spans="1:50" ht="15.75">
      <c r="A91">
        <v>90</v>
      </c>
      <c r="B91" t="s">
        <v>299</v>
      </c>
      <c r="C91" t="s">
        <v>300</v>
      </c>
      <c r="D91">
        <v>2023</v>
      </c>
      <c r="E91" t="s">
        <v>301</v>
      </c>
      <c r="F91" t="s">
        <v>302</v>
      </c>
      <c r="G91" s="3" t="s">
        <v>303</v>
      </c>
      <c r="H91" t="s">
        <v>304</v>
      </c>
      <c r="I91" t="s">
        <v>91</v>
      </c>
      <c r="J91">
        <v>6</v>
      </c>
      <c r="K91" t="s">
        <v>62</v>
      </c>
      <c r="L91" t="s">
        <v>62</v>
      </c>
      <c r="M91" t="s">
        <v>62</v>
      </c>
      <c r="N91" t="s">
        <v>62</v>
      </c>
      <c r="O91" t="s">
        <v>57</v>
      </c>
      <c r="P91" t="s">
        <v>57</v>
      </c>
      <c r="Q91" t="s">
        <v>57</v>
      </c>
      <c r="R91" t="s">
        <v>57</v>
      </c>
      <c r="S91" t="s">
        <v>62</v>
      </c>
      <c r="T91" t="s">
        <v>57</v>
      </c>
      <c r="U91" t="s">
        <v>62</v>
      </c>
      <c r="V91" t="s">
        <v>57</v>
      </c>
      <c r="W91" t="s">
        <v>62</v>
      </c>
      <c r="X91" t="s">
        <v>57</v>
      </c>
      <c r="Y91" t="s">
        <v>57</v>
      </c>
      <c r="Z91" s="3" t="s">
        <v>305</v>
      </c>
      <c r="AA91" t="s">
        <v>62</v>
      </c>
      <c r="AB91" t="s">
        <v>62</v>
      </c>
      <c r="AC91" t="s">
        <v>57</v>
      </c>
      <c r="AD91" t="s">
        <v>57</v>
      </c>
      <c r="AE91" t="s">
        <v>57</v>
      </c>
      <c r="AG91" t="s">
        <v>56</v>
      </c>
      <c r="AH91">
        <v>18</v>
      </c>
      <c r="AI91" t="s">
        <v>62</v>
      </c>
      <c r="AJ91" t="s">
        <v>57</v>
      </c>
      <c r="AK91" t="s">
        <v>62</v>
      </c>
      <c r="AL91" t="s">
        <v>57</v>
      </c>
      <c r="AM91" t="s">
        <v>57</v>
      </c>
      <c r="AN91" t="s">
        <v>57</v>
      </c>
      <c r="AO91" t="s">
        <v>306</v>
      </c>
      <c r="AP91" t="s">
        <v>307</v>
      </c>
      <c r="AQ91">
        <v>651</v>
      </c>
      <c r="AR91" t="s">
        <v>57</v>
      </c>
      <c r="AS91" t="s">
        <v>62</v>
      </c>
      <c r="AT91" t="s">
        <v>62</v>
      </c>
      <c r="AU91" t="s">
        <v>62</v>
      </c>
      <c r="AV91" t="s">
        <v>62</v>
      </c>
      <c r="AW91" t="s">
        <v>62</v>
      </c>
      <c r="AX91" t="s">
        <v>62</v>
      </c>
    </row>
    <row r="92" spans="1:50" ht="15.75">
      <c r="A92">
        <v>91</v>
      </c>
      <c r="B92" t="s">
        <v>299</v>
      </c>
      <c r="C92" t="s">
        <v>300</v>
      </c>
      <c r="D92">
        <v>2023</v>
      </c>
      <c r="E92" t="s">
        <v>301</v>
      </c>
      <c r="F92" t="s">
        <v>309</v>
      </c>
      <c r="G92" s="3" t="s">
        <v>310</v>
      </c>
      <c r="H92" t="s">
        <v>311</v>
      </c>
      <c r="I92" t="s">
        <v>312</v>
      </c>
      <c r="J92">
        <v>25</v>
      </c>
      <c r="K92" t="s">
        <v>57</v>
      </c>
      <c r="L92" t="s">
        <v>57</v>
      </c>
      <c r="M92" t="s">
        <v>57</v>
      </c>
      <c r="N92" t="s">
        <v>57</v>
      </c>
      <c r="O92" t="s">
        <v>57</v>
      </c>
      <c r="P92" t="s">
        <v>57</v>
      </c>
      <c r="Q92" t="s">
        <v>57</v>
      </c>
      <c r="R92" t="s">
        <v>57</v>
      </c>
      <c r="S92" t="s">
        <v>57</v>
      </c>
      <c r="T92" t="s">
        <v>57</v>
      </c>
      <c r="U92" t="s">
        <v>57</v>
      </c>
      <c r="V92" t="s">
        <v>57</v>
      </c>
      <c r="W92" t="s">
        <v>57</v>
      </c>
      <c r="X92" t="s">
        <v>57</v>
      </c>
      <c r="Y92" t="s">
        <v>57</v>
      </c>
      <c r="Z92" t="s">
        <v>57</v>
      </c>
      <c r="AA92" t="s">
        <v>57</v>
      </c>
      <c r="AB92" t="s">
        <v>57</v>
      </c>
      <c r="AC92" t="s">
        <v>57</v>
      </c>
      <c r="AD92" t="s">
        <v>57</v>
      </c>
      <c r="AE92" t="s">
        <v>57</v>
      </c>
      <c r="AG92" t="s">
        <v>57</v>
      </c>
      <c r="AH92" t="s">
        <v>57</v>
      </c>
      <c r="AI92" t="s">
        <v>57</v>
      </c>
      <c r="AJ92" t="s">
        <v>57</v>
      </c>
      <c r="AK92" t="s">
        <v>57</v>
      </c>
      <c r="AL92" t="s">
        <v>57</v>
      </c>
      <c r="AM92" t="s">
        <v>57</v>
      </c>
      <c r="AN92" t="s">
        <v>57</v>
      </c>
      <c r="AO92" t="s">
        <v>57</v>
      </c>
      <c r="AP92" t="s">
        <v>57</v>
      </c>
      <c r="AQ92" t="s">
        <v>57</v>
      </c>
      <c r="AR92" t="s">
        <v>57</v>
      </c>
      <c r="AS92" t="s">
        <v>57</v>
      </c>
      <c r="AT92" t="s">
        <v>57</v>
      </c>
      <c r="AU92" t="s">
        <v>62</v>
      </c>
      <c r="AV92" t="s">
        <v>62</v>
      </c>
      <c r="AW92" t="s">
        <v>62</v>
      </c>
      <c r="AX92" t="s">
        <v>62</v>
      </c>
    </row>
    <row r="93" spans="1:50" ht="15.75">
      <c r="A93">
        <v>92</v>
      </c>
      <c r="B93" t="s">
        <v>299</v>
      </c>
      <c r="C93" t="s">
        <v>300</v>
      </c>
      <c r="D93">
        <v>2023</v>
      </c>
      <c r="E93" t="s">
        <v>301</v>
      </c>
      <c r="F93" t="s">
        <v>313</v>
      </c>
      <c r="G93" s="3" t="s">
        <v>314</v>
      </c>
      <c r="H93" t="s">
        <v>315</v>
      </c>
      <c r="I93" t="s">
        <v>55</v>
      </c>
      <c r="J93">
        <v>17</v>
      </c>
      <c r="K93" t="s">
        <v>56</v>
      </c>
      <c r="L93" t="s">
        <v>56</v>
      </c>
      <c r="M93" t="s">
        <v>57</v>
      </c>
      <c r="N93" t="s">
        <v>57</v>
      </c>
      <c r="O93" t="s">
        <v>57</v>
      </c>
      <c r="P93" t="s">
        <v>57</v>
      </c>
      <c r="Q93" t="s">
        <v>57</v>
      </c>
      <c r="R93" t="s">
        <v>57</v>
      </c>
      <c r="S93" t="s">
        <v>57</v>
      </c>
      <c r="T93" t="s">
        <v>57</v>
      </c>
      <c r="U93" t="s">
        <v>57</v>
      </c>
      <c r="V93" t="s">
        <v>57</v>
      </c>
      <c r="W93" t="s">
        <v>57</v>
      </c>
      <c r="X93" t="s">
        <v>57</v>
      </c>
      <c r="Y93" t="s">
        <v>57</v>
      </c>
      <c r="Z93" t="s">
        <v>57</v>
      </c>
      <c r="AA93" t="s">
        <v>57</v>
      </c>
      <c r="AB93" t="s">
        <v>57</v>
      </c>
      <c r="AC93" t="s">
        <v>57</v>
      </c>
      <c r="AD93" t="s">
        <v>57</v>
      </c>
      <c r="AE93" t="s">
        <v>57</v>
      </c>
      <c r="AG93" t="s">
        <v>57</v>
      </c>
      <c r="AH93" t="s">
        <v>57</v>
      </c>
      <c r="AI93" t="s">
        <v>57</v>
      </c>
      <c r="AJ93" t="s">
        <v>57</v>
      </c>
      <c r="AK93" t="s">
        <v>57</v>
      </c>
      <c r="AL93" t="s">
        <v>57</v>
      </c>
      <c r="AM93" t="s">
        <v>57</v>
      </c>
      <c r="AN93" t="s">
        <v>57</v>
      </c>
      <c r="AO93" t="s">
        <v>316</v>
      </c>
      <c r="AP93" t="s">
        <v>307</v>
      </c>
      <c r="AQ93">
        <v>712</v>
      </c>
      <c r="AR93" t="s">
        <v>57</v>
      </c>
      <c r="AS93" t="s">
        <v>57</v>
      </c>
      <c r="AT93" t="s">
        <v>57</v>
      </c>
      <c r="AU93" t="s">
        <v>62</v>
      </c>
      <c r="AV93" t="s">
        <v>62</v>
      </c>
      <c r="AW93" t="s">
        <v>62</v>
      </c>
      <c r="AX93" t="s">
        <v>62</v>
      </c>
    </row>
    <row r="94" spans="1:50" ht="15.75">
      <c r="A94">
        <v>93</v>
      </c>
      <c r="B94" t="s">
        <v>299</v>
      </c>
      <c r="C94" t="s">
        <v>300</v>
      </c>
      <c r="D94">
        <v>2023</v>
      </c>
      <c r="E94" t="s">
        <v>301</v>
      </c>
      <c r="F94" t="s">
        <v>317</v>
      </c>
      <c r="G94" s="3" t="s">
        <v>318</v>
      </c>
      <c r="H94" t="s">
        <v>319</v>
      </c>
      <c r="I94" t="s">
        <v>91</v>
      </c>
      <c r="J94">
        <v>14</v>
      </c>
      <c r="K94" t="s">
        <v>62</v>
      </c>
      <c r="L94" t="s">
        <v>62</v>
      </c>
      <c r="M94" t="s">
        <v>62</v>
      </c>
      <c r="N94" t="s">
        <v>62</v>
      </c>
      <c r="O94" t="s">
        <v>57</v>
      </c>
      <c r="P94" t="s">
        <v>57</v>
      </c>
      <c r="Q94" t="s">
        <v>57</v>
      </c>
      <c r="R94" t="s">
        <v>57</v>
      </c>
      <c r="S94" t="s">
        <v>56</v>
      </c>
      <c r="T94" t="s">
        <v>320</v>
      </c>
      <c r="U94" t="s">
        <v>62</v>
      </c>
      <c r="V94" t="s">
        <v>57</v>
      </c>
      <c r="W94" t="s">
        <v>62</v>
      </c>
      <c r="X94" t="s">
        <v>57</v>
      </c>
      <c r="Y94" t="s">
        <v>57</v>
      </c>
      <c r="Z94" s="3" t="s">
        <v>321</v>
      </c>
      <c r="AA94" t="s">
        <v>56</v>
      </c>
      <c r="AB94" t="s">
        <v>56</v>
      </c>
      <c r="AC94" t="s">
        <v>56</v>
      </c>
      <c r="AD94" t="s">
        <v>157</v>
      </c>
      <c r="AE94" t="s">
        <v>57</v>
      </c>
      <c r="AG94" t="s">
        <v>56</v>
      </c>
      <c r="AH94">
        <v>2203</v>
      </c>
      <c r="AI94" t="s">
        <v>62</v>
      </c>
      <c r="AJ94" t="s">
        <v>57</v>
      </c>
      <c r="AK94" t="s">
        <v>62</v>
      </c>
      <c r="AL94" t="s">
        <v>57</v>
      </c>
      <c r="AM94" t="s">
        <v>57</v>
      </c>
      <c r="AN94" t="s">
        <v>57</v>
      </c>
      <c r="AO94" t="s">
        <v>322</v>
      </c>
      <c r="AP94" t="s">
        <v>307</v>
      </c>
      <c r="AQ94">
        <v>694</v>
      </c>
      <c r="AR94" t="s">
        <v>57</v>
      </c>
      <c r="AS94">
        <v>1119</v>
      </c>
      <c r="AT94">
        <v>1084</v>
      </c>
      <c r="AU94" t="s">
        <v>62</v>
      </c>
      <c r="AV94" t="s">
        <v>56</v>
      </c>
      <c r="AW94" t="s">
        <v>62</v>
      </c>
      <c r="AX94" t="s">
        <v>62</v>
      </c>
    </row>
    <row r="95" spans="1:50">
      <c r="A95">
        <v>94</v>
      </c>
      <c r="B95" t="s">
        <v>299</v>
      </c>
      <c r="C95" t="s">
        <v>300</v>
      </c>
      <c r="D95">
        <v>2023</v>
      </c>
      <c r="E95" t="s">
        <v>301</v>
      </c>
      <c r="F95" t="s">
        <v>323</v>
      </c>
      <c r="G95" t="s">
        <v>324</v>
      </c>
      <c r="H95" t="s">
        <v>325</v>
      </c>
      <c r="I95" t="s">
        <v>312</v>
      </c>
      <c r="J95">
        <v>25</v>
      </c>
      <c r="K95" t="s">
        <v>57</v>
      </c>
      <c r="L95" t="s">
        <v>57</v>
      </c>
      <c r="M95" t="s">
        <v>57</v>
      </c>
      <c r="N95" t="s">
        <v>57</v>
      </c>
      <c r="O95" t="s">
        <v>57</v>
      </c>
      <c r="P95" t="s">
        <v>57</v>
      </c>
      <c r="Q95" t="s">
        <v>57</v>
      </c>
      <c r="R95" t="s">
        <v>57</v>
      </c>
      <c r="S95" t="s">
        <v>57</v>
      </c>
      <c r="T95" t="s">
        <v>57</v>
      </c>
      <c r="U95" t="s">
        <v>57</v>
      </c>
      <c r="V95" t="s">
        <v>57</v>
      </c>
      <c r="W95" t="s">
        <v>57</v>
      </c>
      <c r="X95" t="s">
        <v>57</v>
      </c>
      <c r="Y95" t="s">
        <v>57</v>
      </c>
      <c r="Z95" t="s">
        <v>57</v>
      </c>
      <c r="AA95" t="s">
        <v>57</v>
      </c>
      <c r="AB95" t="s">
        <v>57</v>
      </c>
      <c r="AC95" t="s">
        <v>57</v>
      </c>
      <c r="AD95" t="s">
        <v>57</v>
      </c>
      <c r="AE95" t="s">
        <v>57</v>
      </c>
      <c r="AG95" t="s">
        <v>57</v>
      </c>
      <c r="AH95" t="s">
        <v>57</v>
      </c>
      <c r="AI95" t="s">
        <v>57</v>
      </c>
      <c r="AJ95" t="s">
        <v>57</v>
      </c>
      <c r="AK95" t="s">
        <v>57</v>
      </c>
      <c r="AL95" t="s">
        <v>57</v>
      </c>
      <c r="AM95" t="s">
        <v>57</v>
      </c>
      <c r="AN95" t="s">
        <v>57</v>
      </c>
      <c r="AO95" t="s">
        <v>57</v>
      </c>
      <c r="AP95" t="s">
        <v>57</v>
      </c>
      <c r="AQ95" t="s">
        <v>57</v>
      </c>
      <c r="AR95" t="s">
        <v>57</v>
      </c>
      <c r="AS95" t="s">
        <v>57</v>
      </c>
      <c r="AT95" t="s">
        <v>57</v>
      </c>
      <c r="AU95" t="s">
        <v>62</v>
      </c>
      <c r="AV95" t="s">
        <v>62</v>
      </c>
      <c r="AW95" t="s">
        <v>62</v>
      </c>
      <c r="AX95" t="s">
        <v>62</v>
      </c>
    </row>
    <row r="96" spans="1:50">
      <c r="A96">
        <v>95</v>
      </c>
      <c r="B96" t="s">
        <v>299</v>
      </c>
      <c r="C96" t="s">
        <v>300</v>
      </c>
      <c r="D96">
        <v>2023</v>
      </c>
      <c r="E96" t="s">
        <v>301</v>
      </c>
      <c r="F96" t="s">
        <v>326</v>
      </c>
      <c r="G96" t="s">
        <v>327</v>
      </c>
      <c r="H96" t="s">
        <v>328</v>
      </c>
      <c r="I96" t="s">
        <v>55</v>
      </c>
      <c r="J96">
        <v>4</v>
      </c>
      <c r="K96" t="s">
        <v>56</v>
      </c>
      <c r="L96" t="s">
        <v>56</v>
      </c>
      <c r="M96" t="s">
        <v>57</v>
      </c>
      <c r="N96" t="s">
        <v>57</v>
      </c>
      <c r="O96" t="s">
        <v>57</v>
      </c>
      <c r="P96" t="s">
        <v>57</v>
      </c>
      <c r="Q96" t="s">
        <v>57</v>
      </c>
      <c r="R96" t="s">
        <v>57</v>
      </c>
      <c r="S96" t="s">
        <v>57</v>
      </c>
      <c r="T96" t="s">
        <v>57</v>
      </c>
      <c r="U96" t="s">
        <v>57</v>
      </c>
      <c r="V96" t="s">
        <v>57</v>
      </c>
      <c r="W96" t="s">
        <v>57</v>
      </c>
      <c r="X96" t="s">
        <v>57</v>
      </c>
      <c r="Y96" t="s">
        <v>57</v>
      </c>
      <c r="Z96" t="s">
        <v>57</v>
      </c>
      <c r="AA96" t="s">
        <v>57</v>
      </c>
      <c r="AB96" t="s">
        <v>57</v>
      </c>
      <c r="AC96" t="s">
        <v>57</v>
      </c>
      <c r="AD96" t="s">
        <v>57</v>
      </c>
      <c r="AE96" t="s">
        <v>57</v>
      </c>
      <c r="AG96" t="s">
        <v>57</v>
      </c>
      <c r="AH96" t="s">
        <v>57</v>
      </c>
      <c r="AI96" t="s">
        <v>57</v>
      </c>
      <c r="AJ96" t="s">
        <v>57</v>
      </c>
      <c r="AK96" t="s">
        <v>57</v>
      </c>
      <c r="AL96" t="s">
        <v>57</v>
      </c>
      <c r="AM96" t="s">
        <v>57</v>
      </c>
      <c r="AN96" t="s">
        <v>57</v>
      </c>
      <c r="AO96" t="s">
        <v>329</v>
      </c>
      <c r="AP96" t="s">
        <v>307</v>
      </c>
      <c r="AQ96">
        <v>713</v>
      </c>
      <c r="AR96" t="s">
        <v>57</v>
      </c>
      <c r="AS96" t="s">
        <v>57</v>
      </c>
      <c r="AT96" t="s">
        <v>57</v>
      </c>
      <c r="AU96" t="s">
        <v>62</v>
      </c>
      <c r="AV96" t="s">
        <v>62</v>
      </c>
      <c r="AW96" t="s">
        <v>62</v>
      </c>
      <c r="AX96" t="s">
        <v>62</v>
      </c>
    </row>
    <row r="97" spans="1:50">
      <c r="A97">
        <v>96</v>
      </c>
      <c r="B97" t="s">
        <v>299</v>
      </c>
      <c r="C97" t="s">
        <v>300</v>
      </c>
      <c r="D97">
        <v>2023</v>
      </c>
      <c r="E97" t="s">
        <v>301</v>
      </c>
      <c r="F97" t="s">
        <v>330</v>
      </c>
      <c r="G97" t="s">
        <v>331</v>
      </c>
      <c r="H97" t="s">
        <v>332</v>
      </c>
      <c r="I97" t="s">
        <v>91</v>
      </c>
      <c r="J97">
        <v>6</v>
      </c>
      <c r="K97" t="s">
        <v>62</v>
      </c>
      <c r="L97" t="s">
        <v>62</v>
      </c>
      <c r="M97" t="s">
        <v>62</v>
      </c>
      <c r="N97" t="s">
        <v>62</v>
      </c>
      <c r="O97" t="s">
        <v>57</v>
      </c>
      <c r="P97" t="s">
        <v>57</v>
      </c>
      <c r="Q97" t="s">
        <v>57</v>
      </c>
      <c r="R97" t="s">
        <v>57</v>
      </c>
      <c r="S97" t="s">
        <v>62</v>
      </c>
      <c r="T97" t="s">
        <v>57</v>
      </c>
      <c r="U97" t="s">
        <v>62</v>
      </c>
      <c r="V97" t="s">
        <v>57</v>
      </c>
      <c r="W97" t="s">
        <v>62</v>
      </c>
      <c r="X97" t="s">
        <v>57</v>
      </c>
      <c r="Y97" t="s">
        <v>57</v>
      </c>
      <c r="Z97" t="s">
        <v>333</v>
      </c>
      <c r="AA97" t="s">
        <v>62</v>
      </c>
      <c r="AB97" t="s">
        <v>62</v>
      </c>
      <c r="AC97" t="s">
        <v>57</v>
      </c>
      <c r="AD97" t="s">
        <v>57</v>
      </c>
      <c r="AE97" t="s">
        <v>57</v>
      </c>
      <c r="AG97" t="s">
        <v>56</v>
      </c>
      <c r="AH97">
        <v>117</v>
      </c>
      <c r="AI97" t="s">
        <v>62</v>
      </c>
      <c r="AJ97" t="s">
        <v>57</v>
      </c>
      <c r="AK97" t="s">
        <v>62</v>
      </c>
      <c r="AL97" t="s">
        <v>57</v>
      </c>
      <c r="AM97" t="s">
        <v>57</v>
      </c>
      <c r="AN97" t="s">
        <v>57</v>
      </c>
      <c r="AO97" t="s">
        <v>334</v>
      </c>
      <c r="AP97" t="s">
        <v>307</v>
      </c>
      <c r="AQ97">
        <v>828</v>
      </c>
      <c r="AR97" t="s">
        <v>57</v>
      </c>
      <c r="AS97" t="s">
        <v>62</v>
      </c>
      <c r="AT97" t="s">
        <v>62</v>
      </c>
      <c r="AU97" t="s">
        <v>62</v>
      </c>
      <c r="AV97" t="s">
        <v>62</v>
      </c>
      <c r="AW97" t="s">
        <v>62</v>
      </c>
      <c r="AX97" t="s">
        <v>62</v>
      </c>
    </row>
    <row r="98" spans="1:50" ht="15.75">
      <c r="A98">
        <v>97</v>
      </c>
      <c r="B98" t="s">
        <v>299</v>
      </c>
      <c r="C98" t="s">
        <v>300</v>
      </c>
      <c r="D98">
        <v>2023</v>
      </c>
      <c r="E98" t="s">
        <v>301</v>
      </c>
      <c r="F98" t="s">
        <v>335</v>
      </c>
      <c r="G98" s="3" t="s">
        <v>336</v>
      </c>
      <c r="H98" t="s">
        <v>337</v>
      </c>
      <c r="I98" t="s">
        <v>312</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t="s">
        <v>57</v>
      </c>
      <c r="AA98" t="s">
        <v>57</v>
      </c>
      <c r="AB98" t="s">
        <v>57</v>
      </c>
      <c r="AC98" t="s">
        <v>57</v>
      </c>
      <c r="AD98" t="s">
        <v>57</v>
      </c>
      <c r="AE98" t="s">
        <v>57</v>
      </c>
      <c r="AG98" t="s">
        <v>57</v>
      </c>
      <c r="AH98" t="s">
        <v>57</v>
      </c>
      <c r="AI98" t="s">
        <v>57</v>
      </c>
      <c r="AJ98" t="s">
        <v>57</v>
      </c>
      <c r="AK98" t="s">
        <v>57</v>
      </c>
      <c r="AL98" t="s">
        <v>57</v>
      </c>
      <c r="AM98" t="s">
        <v>57</v>
      </c>
      <c r="AN98" t="s">
        <v>57</v>
      </c>
      <c r="AO98" t="s">
        <v>57</v>
      </c>
      <c r="AP98" t="s">
        <v>57</v>
      </c>
      <c r="AQ98" t="s">
        <v>57</v>
      </c>
      <c r="AR98" t="s">
        <v>57</v>
      </c>
      <c r="AS98" t="s">
        <v>57</v>
      </c>
      <c r="AT98" t="s">
        <v>57</v>
      </c>
      <c r="AU98" t="s">
        <v>62</v>
      </c>
      <c r="AV98" t="s">
        <v>62</v>
      </c>
      <c r="AW98" t="s">
        <v>62</v>
      </c>
      <c r="AX98" t="s">
        <v>62</v>
      </c>
    </row>
    <row r="99" spans="1:50" ht="15.75">
      <c r="A99">
        <v>98</v>
      </c>
      <c r="B99" t="s">
        <v>299</v>
      </c>
      <c r="C99" t="s">
        <v>300</v>
      </c>
      <c r="D99">
        <v>2023</v>
      </c>
      <c r="E99" t="s">
        <v>301</v>
      </c>
      <c r="F99" t="s">
        <v>330</v>
      </c>
      <c r="G99" s="3" t="s">
        <v>338</v>
      </c>
      <c r="H99" t="s">
        <v>339</v>
      </c>
      <c r="I99" t="s">
        <v>91</v>
      </c>
      <c r="J99">
        <v>6</v>
      </c>
      <c r="K99" t="s">
        <v>62</v>
      </c>
      <c r="L99" t="s">
        <v>62</v>
      </c>
      <c r="M99" t="s">
        <v>62</v>
      </c>
      <c r="N99" t="s">
        <v>62</v>
      </c>
      <c r="O99" t="s">
        <v>57</v>
      </c>
      <c r="P99" t="s">
        <v>57</v>
      </c>
      <c r="Q99" t="s">
        <v>57</v>
      </c>
      <c r="R99" t="s">
        <v>57</v>
      </c>
      <c r="S99" t="s">
        <v>62</v>
      </c>
      <c r="T99" t="s">
        <v>57</v>
      </c>
      <c r="U99" t="s">
        <v>62</v>
      </c>
      <c r="V99" t="s">
        <v>57</v>
      </c>
      <c r="W99" t="s">
        <v>62</v>
      </c>
      <c r="X99" t="s">
        <v>57</v>
      </c>
      <c r="Y99" t="s">
        <v>57</v>
      </c>
      <c r="Z99" s="4" t="s">
        <v>333</v>
      </c>
      <c r="AA99" t="s">
        <v>62</v>
      </c>
      <c r="AB99" t="s">
        <v>62</v>
      </c>
      <c r="AC99" t="s">
        <v>57</v>
      </c>
      <c r="AD99" t="s">
        <v>57</v>
      </c>
      <c r="AE99" t="s">
        <v>57</v>
      </c>
      <c r="AG99" t="s">
        <v>56</v>
      </c>
      <c r="AH99">
        <v>117</v>
      </c>
      <c r="AI99" t="s">
        <v>62</v>
      </c>
      <c r="AJ99" t="s">
        <v>57</v>
      </c>
      <c r="AK99" t="s">
        <v>62</v>
      </c>
      <c r="AL99" t="s">
        <v>57</v>
      </c>
      <c r="AM99" t="s">
        <v>57</v>
      </c>
      <c r="AN99" t="s">
        <v>57</v>
      </c>
      <c r="AO99" t="s">
        <v>334</v>
      </c>
      <c r="AP99" t="s">
        <v>307</v>
      </c>
      <c r="AQ99">
        <v>828</v>
      </c>
      <c r="AR99" t="s">
        <v>57</v>
      </c>
      <c r="AS99" t="s">
        <v>62</v>
      </c>
      <c r="AT99" t="s">
        <v>62</v>
      </c>
      <c r="AU99" t="s">
        <v>62</v>
      </c>
      <c r="AV99" t="s">
        <v>62</v>
      </c>
      <c r="AW99" t="s">
        <v>62</v>
      </c>
      <c r="AX99" t="s">
        <v>62</v>
      </c>
    </row>
    <row r="100" spans="1:50" ht="15.75">
      <c r="A100">
        <v>99</v>
      </c>
      <c r="B100" t="s">
        <v>299</v>
      </c>
      <c r="C100" t="s">
        <v>300</v>
      </c>
      <c r="D100">
        <v>2023</v>
      </c>
      <c r="E100" t="s">
        <v>301</v>
      </c>
      <c r="F100" t="s">
        <v>340</v>
      </c>
      <c r="G100" t="s">
        <v>341</v>
      </c>
      <c r="H100" t="s">
        <v>342</v>
      </c>
      <c r="I100" t="s">
        <v>91</v>
      </c>
      <c r="J100">
        <v>14</v>
      </c>
      <c r="K100" t="s">
        <v>62</v>
      </c>
      <c r="L100" t="s">
        <v>62</v>
      </c>
      <c r="M100" t="s">
        <v>62</v>
      </c>
      <c r="N100" t="s">
        <v>62</v>
      </c>
      <c r="O100" t="s">
        <v>57</v>
      </c>
      <c r="P100" t="s">
        <v>57</v>
      </c>
      <c r="Q100" t="s">
        <v>57</v>
      </c>
      <c r="R100" t="s">
        <v>57</v>
      </c>
      <c r="S100" t="s">
        <v>56</v>
      </c>
      <c r="T100" t="s">
        <v>343</v>
      </c>
      <c r="U100" t="s">
        <v>62</v>
      </c>
      <c r="V100" t="s">
        <v>57</v>
      </c>
      <c r="W100" t="s">
        <v>62</v>
      </c>
      <c r="X100" t="s">
        <v>57</v>
      </c>
      <c r="Y100" t="s">
        <v>57</v>
      </c>
      <c r="Z100" s="5" t="s">
        <v>344</v>
      </c>
      <c r="AA100" t="s">
        <v>62</v>
      </c>
      <c r="AB100" t="s">
        <v>62</v>
      </c>
      <c r="AC100" t="s">
        <v>57</v>
      </c>
      <c r="AD100" t="s">
        <v>57</v>
      </c>
      <c r="AE100" t="s">
        <v>57</v>
      </c>
      <c r="AG100" t="s">
        <v>56</v>
      </c>
      <c r="AH100">
        <v>20</v>
      </c>
      <c r="AI100" t="s">
        <v>56</v>
      </c>
      <c r="AJ100" t="s">
        <v>109</v>
      </c>
      <c r="AK100" t="s">
        <v>62</v>
      </c>
      <c r="AL100" t="s">
        <v>57</v>
      </c>
      <c r="AM100" t="s">
        <v>57</v>
      </c>
      <c r="AN100" t="s">
        <v>57</v>
      </c>
      <c r="AO100" t="s">
        <v>345</v>
      </c>
      <c r="AP100" t="s">
        <v>307</v>
      </c>
      <c r="AQ100">
        <v>682</v>
      </c>
      <c r="AR100" t="s">
        <v>57</v>
      </c>
      <c r="AS100">
        <v>10</v>
      </c>
      <c r="AT100">
        <v>10</v>
      </c>
      <c r="AU100" t="s">
        <v>62</v>
      </c>
      <c r="AV100" t="s">
        <v>62</v>
      </c>
      <c r="AW100" t="s">
        <v>62</v>
      </c>
      <c r="AX100" t="s">
        <v>62</v>
      </c>
    </row>
    <row r="101" spans="1:50" ht="15.75">
      <c r="A101">
        <v>100</v>
      </c>
      <c r="B101" t="s">
        <v>299</v>
      </c>
      <c r="C101" t="s">
        <v>300</v>
      </c>
      <c r="D101">
        <v>2023</v>
      </c>
      <c r="E101" t="s">
        <v>301</v>
      </c>
      <c r="F101" t="s">
        <v>346</v>
      </c>
      <c r="G101" s="3" t="s">
        <v>347</v>
      </c>
      <c r="H101" t="s">
        <v>348</v>
      </c>
      <c r="I101" t="s">
        <v>312</v>
      </c>
      <c r="J101">
        <v>25</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57</v>
      </c>
      <c r="AA101" t="s">
        <v>57</v>
      </c>
      <c r="AB101" t="s">
        <v>57</v>
      </c>
      <c r="AC101" t="s">
        <v>57</v>
      </c>
      <c r="AD101" t="s">
        <v>57</v>
      </c>
      <c r="AE101" t="s">
        <v>57</v>
      </c>
      <c r="AG101" t="s">
        <v>57</v>
      </c>
      <c r="AH101" t="s">
        <v>57</v>
      </c>
      <c r="AI101" t="s">
        <v>57</v>
      </c>
      <c r="AJ101" t="s">
        <v>57</v>
      </c>
      <c r="AK101" t="s">
        <v>57</v>
      </c>
      <c r="AL101" t="s">
        <v>57</v>
      </c>
      <c r="AM101" t="s">
        <v>57</v>
      </c>
      <c r="AN101" t="s">
        <v>57</v>
      </c>
      <c r="AO101" t="s">
        <v>57</v>
      </c>
      <c r="AP101" t="s">
        <v>57</v>
      </c>
      <c r="AQ101" t="s">
        <v>57</v>
      </c>
      <c r="AR101" t="s">
        <v>57</v>
      </c>
      <c r="AS101" t="s">
        <v>57</v>
      </c>
      <c r="AT101" t="s">
        <v>57</v>
      </c>
      <c r="AU101" t="s">
        <v>62</v>
      </c>
      <c r="AV101" t="s">
        <v>62</v>
      </c>
      <c r="AW101" t="s">
        <v>62</v>
      </c>
      <c r="AX101" t="s">
        <v>62</v>
      </c>
    </row>
    <row r="102" spans="1:50" ht="15.75">
      <c r="A102">
        <v>101</v>
      </c>
      <c r="B102" t="s">
        <v>299</v>
      </c>
      <c r="C102" t="s">
        <v>300</v>
      </c>
      <c r="D102">
        <v>2023</v>
      </c>
      <c r="E102" t="s">
        <v>301</v>
      </c>
      <c r="F102" t="s">
        <v>349</v>
      </c>
      <c r="G102" s="3" t="s">
        <v>350</v>
      </c>
      <c r="H102" t="s">
        <v>351</v>
      </c>
      <c r="I102" t="s">
        <v>91</v>
      </c>
      <c r="J102">
        <v>13</v>
      </c>
      <c r="K102" t="s">
        <v>62</v>
      </c>
      <c r="L102" t="s">
        <v>62</v>
      </c>
      <c r="M102" t="s">
        <v>62</v>
      </c>
      <c r="N102" t="s">
        <v>56</v>
      </c>
      <c r="O102">
        <v>2</v>
      </c>
      <c r="P102" t="s">
        <v>62</v>
      </c>
      <c r="Q102" t="s">
        <v>352</v>
      </c>
      <c r="R102" t="s">
        <v>353</v>
      </c>
      <c r="S102" t="s">
        <v>56</v>
      </c>
      <c r="T102" t="s">
        <v>354</v>
      </c>
      <c r="U102" t="s">
        <v>62</v>
      </c>
      <c r="V102" t="s">
        <v>57</v>
      </c>
      <c r="W102" t="s">
        <v>62</v>
      </c>
      <c r="X102" t="s">
        <v>57</v>
      </c>
      <c r="Y102" t="s">
        <v>57</v>
      </c>
      <c r="Z102" s="3" t="s">
        <v>355</v>
      </c>
      <c r="AA102" t="s">
        <v>56</v>
      </c>
      <c r="AB102" t="s">
        <v>62</v>
      </c>
      <c r="AC102" t="s">
        <v>57</v>
      </c>
      <c r="AD102" t="s">
        <v>57</v>
      </c>
      <c r="AE102" t="s">
        <v>57</v>
      </c>
      <c r="AG102" t="s">
        <v>56</v>
      </c>
      <c r="AH102">
        <v>30</v>
      </c>
      <c r="AI102" t="s">
        <v>56</v>
      </c>
      <c r="AJ102" t="s">
        <v>109</v>
      </c>
      <c r="AK102" t="s">
        <v>62</v>
      </c>
      <c r="AL102" t="s">
        <v>57</v>
      </c>
      <c r="AM102" t="s">
        <v>57</v>
      </c>
      <c r="AN102" t="s">
        <v>57</v>
      </c>
      <c r="AO102" t="s">
        <v>356</v>
      </c>
      <c r="AP102" t="s">
        <v>307</v>
      </c>
      <c r="AQ102">
        <v>736</v>
      </c>
      <c r="AR102" t="s">
        <v>57</v>
      </c>
      <c r="AS102">
        <v>15</v>
      </c>
      <c r="AT102">
        <v>15</v>
      </c>
      <c r="AU102" t="s">
        <v>62</v>
      </c>
      <c r="AV102" t="s">
        <v>62</v>
      </c>
      <c r="AW102" t="s">
        <v>62</v>
      </c>
      <c r="AX102" t="s">
        <v>62</v>
      </c>
    </row>
    <row r="103" spans="1:50" ht="15.75">
      <c r="A103">
        <v>102</v>
      </c>
      <c r="B103" t="s">
        <v>299</v>
      </c>
      <c r="C103" t="s">
        <v>300</v>
      </c>
      <c r="D103">
        <v>2023</v>
      </c>
      <c r="E103" t="s">
        <v>301</v>
      </c>
      <c r="F103" t="s">
        <v>357</v>
      </c>
      <c r="G103" s="3" t="s">
        <v>358</v>
      </c>
      <c r="H103" t="s">
        <v>359</v>
      </c>
      <c r="I103" t="s">
        <v>91</v>
      </c>
      <c r="J103">
        <v>13</v>
      </c>
      <c r="K103" t="s">
        <v>62</v>
      </c>
      <c r="L103" t="s">
        <v>62</v>
      </c>
      <c r="M103" t="s">
        <v>62</v>
      </c>
      <c r="N103" t="s">
        <v>62</v>
      </c>
      <c r="O103" t="s">
        <v>57</v>
      </c>
      <c r="P103" t="s">
        <v>57</v>
      </c>
      <c r="Q103" t="s">
        <v>57</v>
      </c>
      <c r="R103" t="s">
        <v>57</v>
      </c>
      <c r="S103" t="s">
        <v>62</v>
      </c>
      <c r="T103" t="s">
        <v>57</v>
      </c>
      <c r="U103" t="s">
        <v>62</v>
      </c>
      <c r="V103" t="s">
        <v>57</v>
      </c>
      <c r="W103" t="s">
        <v>62</v>
      </c>
      <c r="X103" t="s">
        <v>57</v>
      </c>
      <c r="Y103" t="s">
        <v>57</v>
      </c>
      <c r="Z103" s="4" t="s">
        <v>360</v>
      </c>
      <c r="AA103" t="s">
        <v>62</v>
      </c>
      <c r="AB103" t="s">
        <v>62</v>
      </c>
      <c r="AC103" t="s">
        <v>57</v>
      </c>
      <c r="AD103" t="s">
        <v>57</v>
      </c>
      <c r="AE103" t="s">
        <v>57</v>
      </c>
      <c r="AG103" t="s">
        <v>56</v>
      </c>
      <c r="AH103">
        <v>13</v>
      </c>
      <c r="AI103" t="s">
        <v>62</v>
      </c>
      <c r="AJ103" t="s">
        <v>57</v>
      </c>
      <c r="AK103" t="s">
        <v>62</v>
      </c>
      <c r="AL103" t="s">
        <v>57</v>
      </c>
      <c r="AM103" t="s">
        <v>57</v>
      </c>
      <c r="AN103" t="s">
        <v>57</v>
      </c>
      <c r="AO103" t="s">
        <v>361</v>
      </c>
      <c r="AP103" t="s">
        <v>307</v>
      </c>
      <c r="AQ103">
        <v>757</v>
      </c>
      <c r="AR103" t="s">
        <v>57</v>
      </c>
      <c r="AS103" t="s">
        <v>62</v>
      </c>
      <c r="AT103" t="s">
        <v>62</v>
      </c>
      <c r="AU103" t="s">
        <v>62</v>
      </c>
      <c r="AV103" t="s">
        <v>62</v>
      </c>
      <c r="AW103" t="s">
        <v>62</v>
      </c>
      <c r="AX103" t="s">
        <v>62</v>
      </c>
    </row>
    <row r="104" spans="1:50" ht="15.75">
      <c r="A104">
        <v>103</v>
      </c>
      <c r="B104" t="s">
        <v>299</v>
      </c>
      <c r="C104" t="s">
        <v>300</v>
      </c>
      <c r="D104">
        <v>2023</v>
      </c>
      <c r="E104" t="s">
        <v>301</v>
      </c>
      <c r="F104" t="s">
        <v>363</v>
      </c>
      <c r="G104" s="3" t="s">
        <v>364</v>
      </c>
      <c r="H104" t="s">
        <v>365</v>
      </c>
      <c r="I104" t="s">
        <v>312</v>
      </c>
      <c r="J104">
        <v>25</v>
      </c>
      <c r="K104" t="s">
        <v>57</v>
      </c>
      <c r="L104" t="s">
        <v>57</v>
      </c>
      <c r="M104" t="s">
        <v>57</v>
      </c>
      <c r="N104" t="s">
        <v>57</v>
      </c>
      <c r="O104" t="s">
        <v>57</v>
      </c>
      <c r="P104" t="s">
        <v>57</v>
      </c>
      <c r="Q104" t="s">
        <v>57</v>
      </c>
      <c r="R104" t="s">
        <v>57</v>
      </c>
      <c r="S104" t="s">
        <v>57</v>
      </c>
      <c r="T104" t="s">
        <v>57</v>
      </c>
      <c r="U104" t="s">
        <v>57</v>
      </c>
      <c r="V104" t="s">
        <v>57</v>
      </c>
      <c r="W104" t="s">
        <v>57</v>
      </c>
      <c r="X104" t="s">
        <v>57</v>
      </c>
      <c r="Y104" t="s">
        <v>57</v>
      </c>
      <c r="Z104" t="s">
        <v>57</v>
      </c>
      <c r="AA104" t="s">
        <v>57</v>
      </c>
      <c r="AB104" t="s">
        <v>57</v>
      </c>
      <c r="AC104" t="s">
        <v>57</v>
      </c>
      <c r="AD104" t="s">
        <v>57</v>
      </c>
      <c r="AE104" t="s">
        <v>57</v>
      </c>
      <c r="AG104" t="s">
        <v>57</v>
      </c>
      <c r="AH104" t="s">
        <v>57</v>
      </c>
      <c r="AI104" t="s">
        <v>57</v>
      </c>
      <c r="AJ104" t="s">
        <v>57</v>
      </c>
      <c r="AK104" t="s">
        <v>57</v>
      </c>
      <c r="AL104" t="s">
        <v>57</v>
      </c>
      <c r="AM104" t="s">
        <v>57</v>
      </c>
      <c r="AN104" t="s">
        <v>57</v>
      </c>
      <c r="AO104" t="s">
        <v>57</v>
      </c>
      <c r="AP104" t="s">
        <v>57</v>
      </c>
      <c r="AQ104" t="s">
        <v>57</v>
      </c>
      <c r="AR104" t="s">
        <v>57</v>
      </c>
      <c r="AS104" t="s">
        <v>57</v>
      </c>
      <c r="AT104" t="s">
        <v>57</v>
      </c>
      <c r="AU104" t="s">
        <v>62</v>
      </c>
      <c r="AV104" t="s">
        <v>62</v>
      </c>
      <c r="AW104" t="s">
        <v>62</v>
      </c>
      <c r="AX104" t="s">
        <v>62</v>
      </c>
    </row>
    <row r="105" spans="1:50" ht="15.75">
      <c r="A105">
        <v>104</v>
      </c>
      <c r="B105" t="s">
        <v>299</v>
      </c>
      <c r="C105" t="s">
        <v>300</v>
      </c>
      <c r="D105">
        <v>2023</v>
      </c>
      <c r="E105" t="s">
        <v>301</v>
      </c>
      <c r="F105" t="s">
        <v>57</v>
      </c>
      <c r="G105" s="3" t="s">
        <v>366</v>
      </c>
      <c r="H105" t="s">
        <v>367</v>
      </c>
      <c r="I105" t="s">
        <v>289</v>
      </c>
      <c r="J105">
        <v>25</v>
      </c>
      <c r="K105" t="s">
        <v>57</v>
      </c>
      <c r="L105" t="s">
        <v>57</v>
      </c>
      <c r="M105" t="s">
        <v>57</v>
      </c>
      <c r="N105" t="s">
        <v>57</v>
      </c>
      <c r="O105" t="s">
        <v>57</v>
      </c>
      <c r="P105" t="s">
        <v>57</v>
      </c>
      <c r="Q105" t="s">
        <v>57</v>
      </c>
      <c r="R105" t="s">
        <v>57</v>
      </c>
      <c r="S105" t="s">
        <v>57</v>
      </c>
      <c r="T105" t="s">
        <v>57</v>
      </c>
      <c r="U105" t="s">
        <v>57</v>
      </c>
      <c r="V105" t="s">
        <v>57</v>
      </c>
      <c r="W105" t="s">
        <v>57</v>
      </c>
      <c r="X105" t="s">
        <v>57</v>
      </c>
      <c r="Y105" t="s">
        <v>57</v>
      </c>
      <c r="Z105" t="s">
        <v>57</v>
      </c>
      <c r="AA105" t="s">
        <v>57</v>
      </c>
      <c r="AB105" t="s">
        <v>57</v>
      </c>
      <c r="AC105" t="s">
        <v>57</v>
      </c>
      <c r="AD105" t="s">
        <v>57</v>
      </c>
      <c r="AE105" t="s">
        <v>57</v>
      </c>
      <c r="AG105" t="s">
        <v>57</v>
      </c>
      <c r="AH105" t="s">
        <v>57</v>
      </c>
      <c r="AI105" t="s">
        <v>57</v>
      </c>
      <c r="AJ105" t="s">
        <v>57</v>
      </c>
      <c r="AK105" t="s">
        <v>57</v>
      </c>
      <c r="AL105" t="s">
        <v>57</v>
      </c>
      <c r="AM105" t="s">
        <v>57</v>
      </c>
      <c r="AN105" t="s">
        <v>57</v>
      </c>
      <c r="AO105" t="s">
        <v>57</v>
      </c>
      <c r="AP105" t="s">
        <v>57</v>
      </c>
      <c r="AQ105" t="s">
        <v>57</v>
      </c>
      <c r="AR105" t="s">
        <v>57</v>
      </c>
      <c r="AS105" t="s">
        <v>57</v>
      </c>
      <c r="AT105" t="s">
        <v>57</v>
      </c>
      <c r="AU105" t="s">
        <v>62</v>
      </c>
      <c r="AV105" t="s">
        <v>62</v>
      </c>
      <c r="AW105" t="s">
        <v>62</v>
      </c>
      <c r="AX105" t="s">
        <v>62</v>
      </c>
    </row>
    <row r="106" spans="1:50" ht="15.75">
      <c r="A106">
        <v>105</v>
      </c>
      <c r="B106" t="s">
        <v>299</v>
      </c>
      <c r="C106" t="s">
        <v>300</v>
      </c>
      <c r="D106">
        <v>2023</v>
      </c>
      <c r="E106" t="s">
        <v>368</v>
      </c>
      <c r="F106" t="s">
        <v>369</v>
      </c>
      <c r="G106" s="3" t="s">
        <v>370</v>
      </c>
      <c r="H106" t="s">
        <v>371</v>
      </c>
      <c r="I106" t="s">
        <v>298</v>
      </c>
      <c r="J106">
        <v>25</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57</v>
      </c>
      <c r="AA106" t="s">
        <v>57</v>
      </c>
      <c r="AB106" t="s">
        <v>57</v>
      </c>
      <c r="AC106" t="s">
        <v>57</v>
      </c>
      <c r="AD106" t="s">
        <v>57</v>
      </c>
      <c r="AE106" t="s">
        <v>57</v>
      </c>
      <c r="AG106" t="s">
        <v>57</v>
      </c>
      <c r="AH106" t="s">
        <v>57</v>
      </c>
      <c r="AI106" t="s">
        <v>57</v>
      </c>
      <c r="AJ106" t="s">
        <v>57</v>
      </c>
      <c r="AK106" t="s">
        <v>57</v>
      </c>
      <c r="AL106" t="s">
        <v>57</v>
      </c>
      <c r="AM106" t="s">
        <v>57</v>
      </c>
      <c r="AN106" t="s">
        <v>57</v>
      </c>
      <c r="AO106" t="s">
        <v>57</v>
      </c>
      <c r="AP106" t="s">
        <v>57</v>
      </c>
      <c r="AQ106" t="s">
        <v>57</v>
      </c>
      <c r="AR106" t="s">
        <v>57</v>
      </c>
      <c r="AS106" t="s">
        <v>57</v>
      </c>
      <c r="AT106" t="s">
        <v>57</v>
      </c>
      <c r="AU106" t="s">
        <v>62</v>
      </c>
      <c r="AV106" t="s">
        <v>62</v>
      </c>
      <c r="AW106" t="s">
        <v>62</v>
      </c>
      <c r="AX106" t="s">
        <v>62</v>
      </c>
    </row>
    <row r="107" spans="1:50" ht="15.75">
      <c r="A107">
        <v>106</v>
      </c>
      <c r="B107" t="s">
        <v>299</v>
      </c>
      <c r="C107" t="s">
        <v>300</v>
      </c>
      <c r="D107">
        <v>2023</v>
      </c>
      <c r="E107" t="s">
        <v>368</v>
      </c>
      <c r="F107" t="s">
        <v>372</v>
      </c>
      <c r="G107" t="s">
        <v>373</v>
      </c>
      <c r="H107" t="s">
        <v>374</v>
      </c>
      <c r="I107" t="s">
        <v>91</v>
      </c>
      <c r="J107">
        <v>9</v>
      </c>
      <c r="K107" t="s">
        <v>62</v>
      </c>
      <c r="L107" t="s">
        <v>62</v>
      </c>
      <c r="M107" t="s">
        <v>62</v>
      </c>
      <c r="N107" t="s">
        <v>62</v>
      </c>
      <c r="O107" t="s">
        <v>57</v>
      </c>
      <c r="P107" t="s">
        <v>57</v>
      </c>
      <c r="Q107" t="s">
        <v>57</v>
      </c>
      <c r="R107" t="s">
        <v>57</v>
      </c>
      <c r="S107" t="s">
        <v>62</v>
      </c>
      <c r="T107" t="s">
        <v>57</v>
      </c>
      <c r="U107" t="s">
        <v>62</v>
      </c>
      <c r="V107" t="s">
        <v>57</v>
      </c>
      <c r="W107" t="s">
        <v>56</v>
      </c>
      <c r="X107" t="s">
        <v>375</v>
      </c>
      <c r="Y107" t="s">
        <v>62</v>
      </c>
      <c r="Z107" s="5" t="s">
        <v>376</v>
      </c>
      <c r="AA107" t="s">
        <v>62</v>
      </c>
      <c r="AB107" t="s">
        <v>62</v>
      </c>
      <c r="AC107" t="s">
        <v>57</v>
      </c>
      <c r="AD107" t="s">
        <v>57</v>
      </c>
      <c r="AE107" t="s">
        <v>57</v>
      </c>
      <c r="AG107" t="s">
        <v>56</v>
      </c>
      <c r="AH107">
        <v>681</v>
      </c>
      <c r="AI107" t="s">
        <v>62</v>
      </c>
      <c r="AJ107" t="s">
        <v>57</v>
      </c>
      <c r="AK107" t="s">
        <v>62</v>
      </c>
      <c r="AL107" t="s">
        <v>57</v>
      </c>
      <c r="AM107" t="s">
        <v>57</v>
      </c>
      <c r="AN107" t="s">
        <v>57</v>
      </c>
      <c r="AO107" t="s">
        <v>61</v>
      </c>
      <c r="AP107" t="s">
        <v>377</v>
      </c>
      <c r="AQ107">
        <v>364</v>
      </c>
      <c r="AR107" t="s">
        <v>57</v>
      </c>
      <c r="AS107" t="s">
        <v>62</v>
      </c>
      <c r="AT107" t="s">
        <v>62</v>
      </c>
      <c r="AU107" t="s">
        <v>62</v>
      </c>
      <c r="AV107" t="s">
        <v>62</v>
      </c>
      <c r="AW107" t="s">
        <v>62</v>
      </c>
      <c r="AX107" t="s">
        <v>62</v>
      </c>
    </row>
    <row r="108" spans="1:50">
      <c r="A108">
        <v>107</v>
      </c>
      <c r="B108" t="s">
        <v>299</v>
      </c>
      <c r="C108" t="s">
        <v>300</v>
      </c>
      <c r="D108">
        <v>2023</v>
      </c>
      <c r="E108" t="s">
        <v>368</v>
      </c>
      <c r="F108" t="s">
        <v>378</v>
      </c>
      <c r="G108" t="s">
        <v>379</v>
      </c>
      <c r="H108" t="s">
        <v>380</v>
      </c>
      <c r="I108" t="s">
        <v>91</v>
      </c>
      <c r="J108">
        <v>15</v>
      </c>
      <c r="K108" t="s">
        <v>62</v>
      </c>
      <c r="L108" t="s">
        <v>62</v>
      </c>
      <c r="M108" t="s">
        <v>62</v>
      </c>
      <c r="N108" t="s">
        <v>56</v>
      </c>
      <c r="O108">
        <v>2</v>
      </c>
      <c r="P108" t="s">
        <v>170</v>
      </c>
      <c r="Q108" t="s">
        <v>381</v>
      </c>
      <c r="R108" t="s">
        <v>382</v>
      </c>
      <c r="S108" t="s">
        <v>56</v>
      </c>
      <c r="T108" t="s">
        <v>383</v>
      </c>
      <c r="U108" t="s">
        <v>62</v>
      </c>
      <c r="V108" t="s">
        <v>57</v>
      </c>
      <c r="W108" t="s">
        <v>62</v>
      </c>
      <c r="X108" t="s">
        <v>57</v>
      </c>
      <c r="Y108" t="s">
        <v>57</v>
      </c>
      <c r="Z108" t="s">
        <v>384</v>
      </c>
      <c r="AA108" t="s">
        <v>62</v>
      </c>
      <c r="AB108" t="s">
        <v>62</v>
      </c>
      <c r="AC108" t="s">
        <v>57</v>
      </c>
      <c r="AD108" t="s">
        <v>57</v>
      </c>
      <c r="AE108" t="s">
        <v>57</v>
      </c>
      <c r="AG108" t="s">
        <v>56</v>
      </c>
      <c r="AH108">
        <v>5</v>
      </c>
      <c r="AI108" t="s">
        <v>62</v>
      </c>
      <c r="AJ108" t="s">
        <v>57</v>
      </c>
      <c r="AK108" t="s">
        <v>62</v>
      </c>
      <c r="AL108" t="s">
        <v>57</v>
      </c>
      <c r="AM108" t="s">
        <v>57</v>
      </c>
      <c r="AN108" t="s">
        <v>57</v>
      </c>
      <c r="AO108" t="s">
        <v>385</v>
      </c>
      <c r="AP108" t="s">
        <v>386</v>
      </c>
      <c r="AQ108">
        <v>768</v>
      </c>
      <c r="AR108" t="s">
        <v>57</v>
      </c>
      <c r="AS108">
        <v>1</v>
      </c>
      <c r="AT108">
        <v>4</v>
      </c>
      <c r="AU108" t="s">
        <v>56</v>
      </c>
      <c r="AV108" t="s">
        <v>62</v>
      </c>
      <c r="AW108" t="s">
        <v>62</v>
      </c>
      <c r="AX108" t="s">
        <v>62</v>
      </c>
    </row>
    <row r="109" spans="1:50">
      <c r="A109">
        <v>108</v>
      </c>
      <c r="B109" t="s">
        <v>299</v>
      </c>
      <c r="C109" t="s">
        <v>300</v>
      </c>
      <c r="D109">
        <v>2023</v>
      </c>
      <c r="E109" t="s">
        <v>368</v>
      </c>
      <c r="F109" t="s">
        <v>387</v>
      </c>
      <c r="G109" t="s">
        <v>388</v>
      </c>
      <c r="H109" t="s">
        <v>389</v>
      </c>
      <c r="I109" t="s">
        <v>312</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t="s">
        <v>57</v>
      </c>
      <c r="AP109" t="s">
        <v>57</v>
      </c>
      <c r="AQ109" t="s">
        <v>57</v>
      </c>
      <c r="AR109" t="s">
        <v>57</v>
      </c>
      <c r="AS109" t="s">
        <v>57</v>
      </c>
      <c r="AT109" t="s">
        <v>57</v>
      </c>
      <c r="AU109" t="s">
        <v>62</v>
      </c>
      <c r="AV109" t="s">
        <v>62</v>
      </c>
      <c r="AW109" t="s">
        <v>62</v>
      </c>
      <c r="AX109" t="s">
        <v>62</v>
      </c>
    </row>
    <row r="110" spans="1:50">
      <c r="A110">
        <v>109</v>
      </c>
      <c r="B110" t="s">
        <v>299</v>
      </c>
      <c r="C110" t="s">
        <v>300</v>
      </c>
      <c r="D110">
        <v>2023</v>
      </c>
      <c r="E110" t="s">
        <v>368</v>
      </c>
      <c r="F110" t="s">
        <v>390</v>
      </c>
      <c r="G110" t="s">
        <v>391</v>
      </c>
      <c r="H110" t="s">
        <v>392</v>
      </c>
      <c r="I110" t="s">
        <v>91</v>
      </c>
      <c r="J110">
        <v>9</v>
      </c>
      <c r="K110" t="s">
        <v>62</v>
      </c>
      <c r="L110" t="s">
        <v>62</v>
      </c>
      <c r="M110" t="s">
        <v>62</v>
      </c>
      <c r="N110" t="s">
        <v>62</v>
      </c>
      <c r="O110" t="s">
        <v>57</v>
      </c>
      <c r="P110" t="s">
        <v>57</v>
      </c>
      <c r="Q110" t="s">
        <v>57</v>
      </c>
      <c r="R110" t="s">
        <v>57</v>
      </c>
      <c r="S110" t="s">
        <v>62</v>
      </c>
      <c r="T110" t="s">
        <v>57</v>
      </c>
      <c r="U110" t="s">
        <v>62</v>
      </c>
      <c r="V110" t="s">
        <v>57</v>
      </c>
      <c r="W110" t="s">
        <v>62</v>
      </c>
      <c r="X110" t="s">
        <v>57</v>
      </c>
      <c r="Y110" t="s">
        <v>57</v>
      </c>
      <c r="Z110" t="s">
        <v>393</v>
      </c>
      <c r="AA110" t="s">
        <v>62</v>
      </c>
      <c r="AB110" t="s">
        <v>62</v>
      </c>
      <c r="AC110" t="s">
        <v>57</v>
      </c>
      <c r="AD110" t="s">
        <v>57</v>
      </c>
      <c r="AE110" t="s">
        <v>57</v>
      </c>
      <c r="AG110" t="s">
        <v>56</v>
      </c>
      <c r="AH110">
        <v>1820</v>
      </c>
      <c r="AI110" t="s">
        <v>62</v>
      </c>
      <c r="AJ110" t="s">
        <v>57</v>
      </c>
      <c r="AK110" t="s">
        <v>62</v>
      </c>
      <c r="AL110" t="s">
        <v>57</v>
      </c>
      <c r="AM110" t="s">
        <v>57</v>
      </c>
      <c r="AN110" t="s">
        <v>57</v>
      </c>
      <c r="AO110" t="s">
        <v>394</v>
      </c>
      <c r="AP110" t="s">
        <v>386</v>
      </c>
      <c r="AQ110">
        <v>604</v>
      </c>
      <c r="AR110" t="s">
        <v>57</v>
      </c>
      <c r="AS110" t="s">
        <v>62</v>
      </c>
      <c r="AT110" t="s">
        <v>62</v>
      </c>
      <c r="AU110" t="s">
        <v>62</v>
      </c>
      <c r="AV110" t="s">
        <v>62</v>
      </c>
      <c r="AW110" t="s">
        <v>62</v>
      </c>
      <c r="AX110" t="s">
        <v>62</v>
      </c>
    </row>
    <row r="111" spans="1:50">
      <c r="A111">
        <v>110</v>
      </c>
      <c r="B111" t="s">
        <v>299</v>
      </c>
      <c r="C111" t="s">
        <v>300</v>
      </c>
      <c r="D111">
        <v>2023</v>
      </c>
      <c r="E111" t="s">
        <v>368</v>
      </c>
      <c r="F111" t="s">
        <v>378</v>
      </c>
      <c r="G111" t="s">
        <v>395</v>
      </c>
      <c r="H111" t="s">
        <v>396</v>
      </c>
      <c r="I111" t="s">
        <v>91</v>
      </c>
      <c r="J111">
        <v>15</v>
      </c>
      <c r="K111" t="s">
        <v>62</v>
      </c>
      <c r="L111" t="s">
        <v>62</v>
      </c>
      <c r="M111" t="s">
        <v>62</v>
      </c>
      <c r="N111" t="s">
        <v>62</v>
      </c>
      <c r="O111" t="s">
        <v>57</v>
      </c>
      <c r="P111" t="s">
        <v>57</v>
      </c>
      <c r="Q111" t="s">
        <v>57</v>
      </c>
      <c r="R111" t="s">
        <v>57</v>
      </c>
      <c r="S111" t="s">
        <v>62</v>
      </c>
      <c r="T111" t="s">
        <v>57</v>
      </c>
      <c r="U111" t="s">
        <v>62</v>
      </c>
      <c r="V111" t="s">
        <v>57</v>
      </c>
      <c r="W111" t="s">
        <v>62</v>
      </c>
      <c r="X111" t="s">
        <v>57</v>
      </c>
      <c r="Y111" t="s">
        <v>57</v>
      </c>
      <c r="Z111" t="s">
        <v>384</v>
      </c>
      <c r="AA111" t="s">
        <v>62</v>
      </c>
      <c r="AB111" t="s">
        <v>62</v>
      </c>
      <c r="AC111" t="s">
        <v>57</v>
      </c>
      <c r="AD111" t="s">
        <v>57</v>
      </c>
      <c r="AE111" t="s">
        <v>57</v>
      </c>
      <c r="AG111" t="s">
        <v>56</v>
      </c>
      <c r="AH111">
        <v>5</v>
      </c>
      <c r="AI111" t="s">
        <v>56</v>
      </c>
      <c r="AJ111" t="s">
        <v>109</v>
      </c>
      <c r="AK111" t="s">
        <v>62</v>
      </c>
      <c r="AL111" t="s">
        <v>57</v>
      </c>
      <c r="AM111" t="s">
        <v>57</v>
      </c>
      <c r="AN111" t="s">
        <v>57</v>
      </c>
      <c r="AO111" t="s">
        <v>385</v>
      </c>
      <c r="AP111" t="s">
        <v>386</v>
      </c>
      <c r="AQ111">
        <v>768</v>
      </c>
      <c r="AR111" t="s">
        <v>57</v>
      </c>
      <c r="AS111">
        <v>1</v>
      </c>
      <c r="AT111">
        <v>4</v>
      </c>
      <c r="AU111" t="s">
        <v>62</v>
      </c>
      <c r="AV111" t="s">
        <v>62</v>
      </c>
      <c r="AW111" t="s">
        <v>62</v>
      </c>
      <c r="AX111" t="s">
        <v>62</v>
      </c>
    </row>
    <row r="112" spans="1:50" ht="15.75">
      <c r="A112">
        <v>111</v>
      </c>
      <c r="B112" t="s">
        <v>299</v>
      </c>
      <c r="C112" t="s">
        <v>300</v>
      </c>
      <c r="D112">
        <v>2023</v>
      </c>
      <c r="E112" t="s">
        <v>368</v>
      </c>
      <c r="F112" t="s">
        <v>397</v>
      </c>
      <c r="G112" s="3" t="s">
        <v>398</v>
      </c>
      <c r="H112" t="s">
        <v>399</v>
      </c>
      <c r="I112" t="s">
        <v>312</v>
      </c>
      <c r="J112">
        <v>25</v>
      </c>
      <c r="K112" t="s">
        <v>57</v>
      </c>
      <c r="L112" t="s">
        <v>57</v>
      </c>
      <c r="M112" t="s">
        <v>57</v>
      </c>
      <c r="N112" t="s">
        <v>57</v>
      </c>
      <c r="O112" t="s">
        <v>57</v>
      </c>
      <c r="P112" t="s">
        <v>57</v>
      </c>
      <c r="Q112" t="s">
        <v>57</v>
      </c>
      <c r="R112" t="s">
        <v>57</v>
      </c>
      <c r="S112" t="s">
        <v>57</v>
      </c>
      <c r="T112" t="s">
        <v>57</v>
      </c>
      <c r="U112" t="s">
        <v>57</v>
      </c>
      <c r="V112" t="s">
        <v>57</v>
      </c>
      <c r="W112" t="s">
        <v>57</v>
      </c>
      <c r="X112" t="s">
        <v>57</v>
      </c>
      <c r="Y112" t="s">
        <v>57</v>
      </c>
      <c r="Z112" t="s">
        <v>57</v>
      </c>
      <c r="AA112" t="s">
        <v>57</v>
      </c>
      <c r="AB112" t="s">
        <v>57</v>
      </c>
      <c r="AC112" t="s">
        <v>57</v>
      </c>
      <c r="AD112" t="s">
        <v>57</v>
      </c>
      <c r="AE112" t="s">
        <v>57</v>
      </c>
      <c r="AG112" t="s">
        <v>57</v>
      </c>
      <c r="AH112" t="s">
        <v>57</v>
      </c>
      <c r="AI112" t="s">
        <v>57</v>
      </c>
      <c r="AJ112" t="s">
        <v>57</v>
      </c>
      <c r="AK112" t="s">
        <v>57</v>
      </c>
      <c r="AL112" t="s">
        <v>57</v>
      </c>
      <c r="AM112" t="s">
        <v>57</v>
      </c>
      <c r="AN112" t="s">
        <v>57</v>
      </c>
      <c r="AO112" t="s">
        <v>57</v>
      </c>
      <c r="AP112" t="s">
        <v>57</v>
      </c>
      <c r="AQ112" t="s">
        <v>57</v>
      </c>
      <c r="AR112" t="s">
        <v>57</v>
      </c>
      <c r="AS112" t="s">
        <v>57</v>
      </c>
      <c r="AT112" t="s">
        <v>57</v>
      </c>
      <c r="AU112" t="s">
        <v>62</v>
      </c>
      <c r="AV112" t="s">
        <v>62</v>
      </c>
      <c r="AW112" t="s">
        <v>62</v>
      </c>
      <c r="AX112" t="s">
        <v>62</v>
      </c>
    </row>
    <row r="113" spans="1:50" ht="15.75">
      <c r="A113">
        <v>112</v>
      </c>
      <c r="B113" t="s">
        <v>299</v>
      </c>
      <c r="C113" t="s">
        <v>300</v>
      </c>
      <c r="D113">
        <v>2023</v>
      </c>
      <c r="E113" t="s">
        <v>368</v>
      </c>
      <c r="F113" t="s">
        <v>400</v>
      </c>
      <c r="G113" t="s">
        <v>401</v>
      </c>
      <c r="H113" t="s">
        <v>402</v>
      </c>
      <c r="I113" t="s">
        <v>91</v>
      </c>
      <c r="J113">
        <v>14</v>
      </c>
      <c r="K113" t="s">
        <v>62</v>
      </c>
      <c r="L113" t="s">
        <v>62</v>
      </c>
      <c r="M113" t="s">
        <v>62</v>
      </c>
      <c r="N113" t="s">
        <v>62</v>
      </c>
      <c r="O113" t="s">
        <v>57</v>
      </c>
      <c r="P113" t="s">
        <v>57</v>
      </c>
      <c r="Q113" t="s">
        <v>57</v>
      </c>
      <c r="R113" t="s">
        <v>57</v>
      </c>
      <c r="S113" t="s">
        <v>56</v>
      </c>
      <c r="T113" t="s">
        <v>403</v>
      </c>
      <c r="U113" t="s">
        <v>62</v>
      </c>
      <c r="V113" t="s">
        <v>57</v>
      </c>
      <c r="W113" t="s">
        <v>62</v>
      </c>
      <c r="X113" t="s">
        <v>57</v>
      </c>
      <c r="Y113" t="s">
        <v>57</v>
      </c>
      <c r="Z113" s="3" t="s">
        <v>404</v>
      </c>
      <c r="AA113" t="s">
        <v>56</v>
      </c>
      <c r="AB113" t="s">
        <v>56</v>
      </c>
      <c r="AC113" t="s">
        <v>56</v>
      </c>
      <c r="AD113" t="s">
        <v>157</v>
      </c>
      <c r="AE113" t="s">
        <v>57</v>
      </c>
      <c r="AG113" t="s">
        <v>56</v>
      </c>
      <c r="AH113">
        <v>100</v>
      </c>
      <c r="AI113" t="s">
        <v>56</v>
      </c>
      <c r="AJ113" t="s">
        <v>405</v>
      </c>
      <c r="AK113" t="s">
        <v>62</v>
      </c>
      <c r="AL113" t="s">
        <v>57</v>
      </c>
      <c r="AM113" t="s">
        <v>57</v>
      </c>
      <c r="AN113" t="s">
        <v>57</v>
      </c>
      <c r="AO113" t="s">
        <v>406</v>
      </c>
      <c r="AP113" t="s">
        <v>386</v>
      </c>
      <c r="AQ113">
        <v>800</v>
      </c>
      <c r="AR113" t="s">
        <v>57</v>
      </c>
      <c r="AS113">
        <v>45</v>
      </c>
      <c r="AT113">
        <v>58</v>
      </c>
      <c r="AU113" t="s">
        <v>62</v>
      </c>
      <c r="AV113" t="s">
        <v>62</v>
      </c>
      <c r="AW113" t="s">
        <v>62</v>
      </c>
      <c r="AX113" t="s">
        <v>62</v>
      </c>
    </row>
    <row r="114" spans="1:50" ht="15.75">
      <c r="A114">
        <v>113</v>
      </c>
      <c r="B114" t="s">
        <v>299</v>
      </c>
      <c r="C114" t="s">
        <v>300</v>
      </c>
      <c r="D114">
        <v>2023</v>
      </c>
      <c r="E114" t="s">
        <v>368</v>
      </c>
      <c r="F114" t="s">
        <v>407</v>
      </c>
      <c r="G114" s="3" t="s">
        <v>408</v>
      </c>
      <c r="H114" t="s">
        <v>409</v>
      </c>
      <c r="I114" t="s">
        <v>312</v>
      </c>
      <c r="J114">
        <v>25</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57</v>
      </c>
      <c r="AA114" t="s">
        <v>57</v>
      </c>
      <c r="AB114" t="s">
        <v>57</v>
      </c>
      <c r="AC114" t="s">
        <v>57</v>
      </c>
      <c r="AD114" t="s">
        <v>57</v>
      </c>
      <c r="AE114" t="s">
        <v>57</v>
      </c>
      <c r="AG114" t="s">
        <v>57</v>
      </c>
      <c r="AH114" t="s">
        <v>57</v>
      </c>
      <c r="AI114" t="s">
        <v>57</v>
      </c>
      <c r="AJ114" t="s">
        <v>57</v>
      </c>
      <c r="AK114" t="s">
        <v>57</v>
      </c>
      <c r="AL114" t="s">
        <v>57</v>
      </c>
      <c r="AM114" t="s">
        <v>57</v>
      </c>
      <c r="AN114" t="s">
        <v>57</v>
      </c>
      <c r="AO114" t="s">
        <v>57</v>
      </c>
      <c r="AP114" t="s">
        <v>57</v>
      </c>
      <c r="AQ114" t="s">
        <v>57</v>
      </c>
      <c r="AR114" t="s">
        <v>57</v>
      </c>
      <c r="AS114" t="s">
        <v>57</v>
      </c>
      <c r="AT114" t="s">
        <v>57</v>
      </c>
      <c r="AU114" t="s">
        <v>62</v>
      </c>
      <c r="AV114" t="s">
        <v>62</v>
      </c>
      <c r="AW114" t="s">
        <v>62</v>
      </c>
      <c r="AX114" t="s">
        <v>62</v>
      </c>
    </row>
    <row r="115" spans="1:50" ht="15.75">
      <c r="A115">
        <v>114</v>
      </c>
      <c r="B115" t="s">
        <v>299</v>
      </c>
      <c r="C115" t="s">
        <v>300</v>
      </c>
      <c r="D115">
        <v>2023</v>
      </c>
      <c r="E115" t="s">
        <v>368</v>
      </c>
      <c r="F115" t="s">
        <v>410</v>
      </c>
      <c r="G115" s="3" t="s">
        <v>411</v>
      </c>
      <c r="H115" t="s">
        <v>412</v>
      </c>
      <c r="I115" t="s">
        <v>91</v>
      </c>
      <c r="J115">
        <v>22</v>
      </c>
      <c r="K115" t="s">
        <v>62</v>
      </c>
      <c r="L115" t="s">
        <v>62</v>
      </c>
      <c r="M115" t="s">
        <v>62</v>
      </c>
      <c r="N115" t="s">
        <v>56</v>
      </c>
      <c r="O115">
        <v>2</v>
      </c>
      <c r="P115" t="s">
        <v>413</v>
      </c>
      <c r="Q115" t="s">
        <v>414</v>
      </c>
      <c r="R115" t="s">
        <v>415</v>
      </c>
      <c r="S115" t="s">
        <v>56</v>
      </c>
      <c r="T115" t="s">
        <v>416</v>
      </c>
      <c r="U115" t="s">
        <v>62</v>
      </c>
      <c r="V115" t="s">
        <v>57</v>
      </c>
      <c r="W115" t="s">
        <v>62</v>
      </c>
      <c r="X115" t="s">
        <v>57</v>
      </c>
      <c r="Y115" t="s">
        <v>57</v>
      </c>
      <c r="Z115" s="4" t="s">
        <v>417</v>
      </c>
      <c r="AA115" t="s">
        <v>62</v>
      </c>
      <c r="AB115" t="s">
        <v>56</v>
      </c>
      <c r="AC115" t="s">
        <v>56</v>
      </c>
      <c r="AD115" t="s">
        <v>157</v>
      </c>
      <c r="AE115" t="s">
        <v>57</v>
      </c>
      <c r="AG115" t="s">
        <v>56</v>
      </c>
      <c r="AH115">
        <v>5523</v>
      </c>
      <c r="AI115" t="s">
        <v>62</v>
      </c>
      <c r="AJ115" t="s">
        <v>57</v>
      </c>
      <c r="AK115" t="s">
        <v>62</v>
      </c>
      <c r="AL115" t="s">
        <v>57</v>
      </c>
      <c r="AM115" t="s">
        <v>57</v>
      </c>
      <c r="AN115" t="s">
        <v>57</v>
      </c>
      <c r="AO115" t="s">
        <v>418</v>
      </c>
      <c r="AP115" t="s">
        <v>386</v>
      </c>
      <c r="AQ115">
        <v>864</v>
      </c>
      <c r="AR115" t="s">
        <v>57</v>
      </c>
      <c r="AS115">
        <v>4229</v>
      </c>
      <c r="AT115">
        <v>1294</v>
      </c>
      <c r="AU115" t="s">
        <v>62</v>
      </c>
      <c r="AV115" t="s">
        <v>62</v>
      </c>
      <c r="AW115" t="s">
        <v>62</v>
      </c>
      <c r="AX115" t="s">
        <v>62</v>
      </c>
    </row>
    <row r="116" spans="1:50" ht="15.75">
      <c r="A116">
        <v>115</v>
      </c>
      <c r="B116" t="s">
        <v>299</v>
      </c>
      <c r="C116" t="s">
        <v>300</v>
      </c>
      <c r="D116">
        <v>2023</v>
      </c>
      <c r="E116" t="s">
        <v>368</v>
      </c>
      <c r="F116" t="s">
        <v>419</v>
      </c>
      <c r="G116" s="3" t="s">
        <v>420</v>
      </c>
      <c r="H116" t="s">
        <v>421</v>
      </c>
      <c r="I116" t="s">
        <v>91</v>
      </c>
      <c r="J116">
        <v>6</v>
      </c>
      <c r="K116" t="s">
        <v>62</v>
      </c>
      <c r="L116" t="s">
        <v>62</v>
      </c>
      <c r="M116" t="s">
        <v>62</v>
      </c>
      <c r="N116" t="s">
        <v>62</v>
      </c>
      <c r="O116" t="s">
        <v>57</v>
      </c>
      <c r="P116" t="s">
        <v>57</v>
      </c>
      <c r="Q116" t="s">
        <v>57</v>
      </c>
      <c r="R116" t="s">
        <v>57</v>
      </c>
      <c r="S116" t="s">
        <v>56</v>
      </c>
      <c r="T116" t="s">
        <v>422</v>
      </c>
      <c r="U116" t="s">
        <v>62</v>
      </c>
      <c r="V116" t="s">
        <v>57</v>
      </c>
      <c r="W116" t="s">
        <v>62</v>
      </c>
      <c r="X116" t="s">
        <v>57</v>
      </c>
      <c r="Y116" t="s">
        <v>57</v>
      </c>
      <c r="Z116" s="4" t="s">
        <v>423</v>
      </c>
      <c r="AA116" t="s">
        <v>56</v>
      </c>
      <c r="AB116" t="s">
        <v>56</v>
      </c>
      <c r="AC116" t="s">
        <v>56</v>
      </c>
      <c r="AD116" t="s">
        <v>216</v>
      </c>
      <c r="AE116" t="s">
        <v>424</v>
      </c>
      <c r="AG116" t="s">
        <v>56</v>
      </c>
      <c r="AH116">
        <v>262</v>
      </c>
      <c r="AI116" t="s">
        <v>56</v>
      </c>
      <c r="AJ116" t="s">
        <v>405</v>
      </c>
      <c r="AK116" t="s">
        <v>62</v>
      </c>
      <c r="AL116" t="s">
        <v>57</v>
      </c>
      <c r="AM116" t="s">
        <v>57</v>
      </c>
      <c r="AN116" t="s">
        <v>57</v>
      </c>
      <c r="AO116" t="s">
        <v>425</v>
      </c>
      <c r="AP116" t="s">
        <v>386</v>
      </c>
      <c r="AQ116">
        <v>808</v>
      </c>
      <c r="AR116" t="s">
        <v>57</v>
      </c>
      <c r="AS116">
        <v>215</v>
      </c>
      <c r="AT116">
        <v>47</v>
      </c>
      <c r="AU116" t="s">
        <v>62</v>
      </c>
      <c r="AV116" t="s">
        <v>56</v>
      </c>
      <c r="AW116" t="s">
        <v>62</v>
      </c>
      <c r="AX116" t="s">
        <v>56</v>
      </c>
    </row>
    <row r="117" spans="1:50" ht="15.75">
      <c r="A117">
        <v>116</v>
      </c>
      <c r="B117" t="s">
        <v>299</v>
      </c>
      <c r="C117" t="s">
        <v>300</v>
      </c>
      <c r="D117">
        <v>2023</v>
      </c>
      <c r="E117" t="s">
        <v>368</v>
      </c>
      <c r="F117" t="s">
        <v>426</v>
      </c>
      <c r="G117" s="3" t="s">
        <v>427</v>
      </c>
      <c r="H117" t="s">
        <v>428</v>
      </c>
      <c r="I117" t="s">
        <v>312</v>
      </c>
      <c r="J117">
        <v>25</v>
      </c>
      <c r="K117" t="s">
        <v>57</v>
      </c>
      <c r="L117" t="s">
        <v>57</v>
      </c>
      <c r="M117" t="s">
        <v>57</v>
      </c>
      <c r="N117" t="s">
        <v>57</v>
      </c>
      <c r="O117" t="s">
        <v>57</v>
      </c>
      <c r="P117" t="s">
        <v>57</v>
      </c>
      <c r="Q117" t="s">
        <v>57</v>
      </c>
      <c r="R117" t="s">
        <v>57</v>
      </c>
      <c r="S117" t="s">
        <v>57</v>
      </c>
      <c r="T117" t="s">
        <v>57</v>
      </c>
      <c r="U117" t="s">
        <v>57</v>
      </c>
      <c r="V117" t="s">
        <v>57</v>
      </c>
      <c r="W117" t="s">
        <v>57</v>
      </c>
      <c r="X117" t="s">
        <v>57</v>
      </c>
      <c r="Y117" t="s">
        <v>57</v>
      </c>
      <c r="Z117" t="s">
        <v>57</v>
      </c>
      <c r="AA117" t="s">
        <v>57</v>
      </c>
      <c r="AB117" t="s">
        <v>57</v>
      </c>
      <c r="AC117" t="s">
        <v>57</v>
      </c>
      <c r="AD117" t="s">
        <v>57</v>
      </c>
      <c r="AE117" t="s">
        <v>57</v>
      </c>
      <c r="AG117" t="s">
        <v>57</v>
      </c>
      <c r="AH117" t="s">
        <v>57</v>
      </c>
      <c r="AI117" t="s">
        <v>57</v>
      </c>
      <c r="AJ117" t="s">
        <v>57</v>
      </c>
      <c r="AK117" t="s">
        <v>57</v>
      </c>
      <c r="AL117" t="s">
        <v>57</v>
      </c>
      <c r="AM117" t="s">
        <v>57</v>
      </c>
      <c r="AN117" t="s">
        <v>57</v>
      </c>
      <c r="AO117" t="s">
        <v>57</v>
      </c>
      <c r="AP117" t="s">
        <v>57</v>
      </c>
      <c r="AQ117" t="s">
        <v>57</v>
      </c>
      <c r="AR117" t="s">
        <v>57</v>
      </c>
      <c r="AS117" t="s">
        <v>57</v>
      </c>
      <c r="AT117" t="s">
        <v>57</v>
      </c>
      <c r="AU117" t="s">
        <v>62</v>
      </c>
      <c r="AV117" t="s">
        <v>62</v>
      </c>
      <c r="AW117" t="s">
        <v>62</v>
      </c>
      <c r="AX117" t="s">
        <v>62</v>
      </c>
    </row>
    <row r="118" spans="1:50" ht="15.75">
      <c r="A118">
        <v>117</v>
      </c>
      <c r="B118" t="s">
        <v>299</v>
      </c>
      <c r="C118" t="s">
        <v>300</v>
      </c>
      <c r="D118">
        <v>2023</v>
      </c>
      <c r="E118" t="s">
        <v>368</v>
      </c>
      <c r="F118" t="s">
        <v>429</v>
      </c>
      <c r="G118" s="3" t="s">
        <v>430</v>
      </c>
      <c r="H118" t="s">
        <v>431</v>
      </c>
      <c r="I118" t="s">
        <v>91</v>
      </c>
      <c r="J118">
        <v>14</v>
      </c>
      <c r="K118" t="s">
        <v>62</v>
      </c>
      <c r="L118" t="s">
        <v>62</v>
      </c>
      <c r="M118" t="s">
        <v>62</v>
      </c>
      <c r="N118" t="s">
        <v>62</v>
      </c>
      <c r="O118" t="s">
        <v>57</v>
      </c>
      <c r="P118" t="s">
        <v>57</v>
      </c>
      <c r="Q118" t="s">
        <v>57</v>
      </c>
      <c r="R118" t="s">
        <v>57</v>
      </c>
      <c r="S118" t="s">
        <v>62</v>
      </c>
      <c r="T118" t="s">
        <v>57</v>
      </c>
      <c r="U118" t="s">
        <v>62</v>
      </c>
      <c r="V118" t="s">
        <v>57</v>
      </c>
      <c r="W118" t="s">
        <v>62</v>
      </c>
      <c r="X118" t="s">
        <v>57</v>
      </c>
      <c r="Y118" t="s">
        <v>57</v>
      </c>
      <c r="Z118" s="4" t="s">
        <v>432</v>
      </c>
      <c r="AA118" t="s">
        <v>62</v>
      </c>
      <c r="AB118" t="s">
        <v>62</v>
      </c>
      <c r="AC118" t="s">
        <v>57</v>
      </c>
      <c r="AD118" t="s">
        <v>57</v>
      </c>
      <c r="AE118" t="s">
        <v>57</v>
      </c>
      <c r="AG118" t="s">
        <v>56</v>
      </c>
      <c r="AH118">
        <v>8</v>
      </c>
      <c r="AI118" t="s">
        <v>62</v>
      </c>
      <c r="AJ118" t="s">
        <v>57</v>
      </c>
      <c r="AK118" t="s">
        <v>62</v>
      </c>
      <c r="AL118" t="s">
        <v>57</v>
      </c>
      <c r="AM118" t="s">
        <v>57</v>
      </c>
      <c r="AN118" t="s">
        <v>57</v>
      </c>
      <c r="AO118" t="s">
        <v>433</v>
      </c>
      <c r="AP118" t="s">
        <v>386</v>
      </c>
      <c r="AQ118">
        <v>726</v>
      </c>
      <c r="AR118" t="s">
        <v>57</v>
      </c>
      <c r="AS118">
        <v>5</v>
      </c>
      <c r="AT118">
        <v>3</v>
      </c>
      <c r="AU118" t="s">
        <v>62</v>
      </c>
      <c r="AV118" t="s">
        <v>62</v>
      </c>
      <c r="AW118" t="s">
        <v>62</v>
      </c>
      <c r="AX118" t="s">
        <v>62</v>
      </c>
    </row>
    <row r="119" spans="1:50" ht="15.75">
      <c r="A119">
        <v>118</v>
      </c>
      <c r="B119" t="s">
        <v>299</v>
      </c>
      <c r="C119" t="s">
        <v>300</v>
      </c>
      <c r="D119">
        <v>2023</v>
      </c>
      <c r="E119" t="s">
        <v>368</v>
      </c>
      <c r="F119" t="s">
        <v>435</v>
      </c>
      <c r="G119" s="3" t="s">
        <v>436</v>
      </c>
      <c r="H119" t="s">
        <v>437</v>
      </c>
      <c r="I119" t="s">
        <v>91</v>
      </c>
      <c r="J119">
        <v>7</v>
      </c>
      <c r="K119" t="s">
        <v>62</v>
      </c>
      <c r="L119" t="s">
        <v>62</v>
      </c>
      <c r="M119" t="s">
        <v>62</v>
      </c>
      <c r="N119" t="s">
        <v>56</v>
      </c>
      <c r="O119">
        <v>1</v>
      </c>
      <c r="P119" t="s">
        <v>438</v>
      </c>
      <c r="Q119" t="s">
        <v>439</v>
      </c>
      <c r="R119" t="s">
        <v>440</v>
      </c>
      <c r="S119" t="s">
        <v>56</v>
      </c>
      <c r="T119" t="s">
        <v>441</v>
      </c>
      <c r="U119" t="s">
        <v>62</v>
      </c>
      <c r="V119" t="s">
        <v>57</v>
      </c>
      <c r="W119" t="s">
        <v>62</v>
      </c>
      <c r="X119" t="s">
        <v>57</v>
      </c>
      <c r="Y119" t="s">
        <v>57</v>
      </c>
      <c r="Z119" s="4" t="s">
        <v>442</v>
      </c>
      <c r="AA119" t="s">
        <v>56</v>
      </c>
      <c r="AB119" t="s">
        <v>56</v>
      </c>
      <c r="AC119" t="s">
        <v>56</v>
      </c>
      <c r="AD119" t="s">
        <v>234</v>
      </c>
      <c r="AE119" t="s">
        <v>424</v>
      </c>
      <c r="AG119" t="s">
        <v>56</v>
      </c>
      <c r="AH119">
        <v>649</v>
      </c>
      <c r="AI119" t="s">
        <v>56</v>
      </c>
      <c r="AJ119" t="s">
        <v>405</v>
      </c>
      <c r="AK119" t="s">
        <v>62</v>
      </c>
      <c r="AL119" t="s">
        <v>57</v>
      </c>
      <c r="AM119" t="s">
        <v>57</v>
      </c>
      <c r="AN119" t="s">
        <v>57</v>
      </c>
      <c r="AO119" t="s">
        <v>443</v>
      </c>
      <c r="AP119" t="s">
        <v>386</v>
      </c>
      <c r="AQ119">
        <v>805</v>
      </c>
      <c r="AR119" t="s">
        <v>57</v>
      </c>
      <c r="AS119">
        <v>320</v>
      </c>
      <c r="AT119">
        <v>329</v>
      </c>
      <c r="AU119" t="s">
        <v>62</v>
      </c>
      <c r="AV119" t="s">
        <v>62</v>
      </c>
      <c r="AW119" t="s">
        <v>62</v>
      </c>
      <c r="AX119" t="s">
        <v>62</v>
      </c>
    </row>
    <row r="120" spans="1:50" ht="15.75">
      <c r="A120">
        <v>119</v>
      </c>
      <c r="B120" t="s">
        <v>299</v>
      </c>
      <c r="C120" t="s">
        <v>300</v>
      </c>
      <c r="D120">
        <v>2023</v>
      </c>
      <c r="E120" t="s">
        <v>368</v>
      </c>
      <c r="F120" t="s">
        <v>57</v>
      </c>
      <c r="G120" s="3" t="s">
        <v>444</v>
      </c>
      <c r="H120" t="s">
        <v>445</v>
      </c>
      <c r="I120" t="s">
        <v>289</v>
      </c>
      <c r="J120">
        <v>25</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57</v>
      </c>
      <c r="AA120" t="s">
        <v>57</v>
      </c>
      <c r="AB120" t="s">
        <v>57</v>
      </c>
      <c r="AC120" t="s">
        <v>57</v>
      </c>
      <c r="AD120" t="s">
        <v>57</v>
      </c>
      <c r="AE120" t="s">
        <v>57</v>
      </c>
      <c r="AG120" t="s">
        <v>57</v>
      </c>
      <c r="AH120" t="s">
        <v>57</v>
      </c>
      <c r="AI120" t="s">
        <v>57</v>
      </c>
      <c r="AJ120" t="s">
        <v>57</v>
      </c>
      <c r="AK120" t="s">
        <v>57</v>
      </c>
      <c r="AL120" t="s">
        <v>57</v>
      </c>
      <c r="AM120" t="s">
        <v>57</v>
      </c>
      <c r="AN120" t="s">
        <v>57</v>
      </c>
      <c r="AO120" t="s">
        <v>57</v>
      </c>
      <c r="AP120" t="s">
        <v>57</v>
      </c>
      <c r="AQ120" t="s">
        <v>57</v>
      </c>
      <c r="AR120" t="s">
        <v>57</v>
      </c>
      <c r="AS120" t="s">
        <v>57</v>
      </c>
      <c r="AT120" t="s">
        <v>57</v>
      </c>
      <c r="AU120" t="s">
        <v>62</v>
      </c>
      <c r="AV120" t="s">
        <v>62</v>
      </c>
      <c r="AW120" t="s">
        <v>62</v>
      </c>
      <c r="AX120" t="s">
        <v>62</v>
      </c>
    </row>
    <row r="121" spans="1:50" ht="15.75">
      <c r="A121">
        <v>120</v>
      </c>
      <c r="B121" t="s">
        <v>299</v>
      </c>
      <c r="C121" t="s">
        <v>300</v>
      </c>
      <c r="D121">
        <v>2023</v>
      </c>
      <c r="E121" t="s">
        <v>446</v>
      </c>
      <c r="F121" t="s">
        <v>447</v>
      </c>
      <c r="G121" s="3" t="s">
        <v>448</v>
      </c>
      <c r="H121" t="s">
        <v>449</v>
      </c>
      <c r="I121" t="s">
        <v>298</v>
      </c>
      <c r="J121">
        <v>25</v>
      </c>
      <c r="K121" t="s">
        <v>57</v>
      </c>
      <c r="L121" t="s">
        <v>57</v>
      </c>
      <c r="M121" t="s">
        <v>57</v>
      </c>
      <c r="N121" t="s">
        <v>57</v>
      </c>
      <c r="O121" t="s">
        <v>57</v>
      </c>
      <c r="P121" t="s">
        <v>57</v>
      </c>
      <c r="Q121" t="s">
        <v>57</v>
      </c>
      <c r="R121" t="s">
        <v>57</v>
      </c>
      <c r="S121" t="s">
        <v>57</v>
      </c>
      <c r="T121" t="s">
        <v>57</v>
      </c>
      <c r="U121" t="s">
        <v>57</v>
      </c>
      <c r="V121" t="s">
        <v>57</v>
      </c>
      <c r="W121" t="s">
        <v>57</v>
      </c>
      <c r="X121" t="s">
        <v>57</v>
      </c>
      <c r="Y121" t="s">
        <v>57</v>
      </c>
      <c r="Z121" t="s">
        <v>57</v>
      </c>
      <c r="AA121" t="s">
        <v>57</v>
      </c>
      <c r="AB121" t="s">
        <v>57</v>
      </c>
      <c r="AC121" t="s">
        <v>57</v>
      </c>
      <c r="AD121" t="s">
        <v>57</v>
      </c>
      <c r="AE121" t="s">
        <v>57</v>
      </c>
      <c r="AG121" t="s">
        <v>57</v>
      </c>
      <c r="AH121" t="s">
        <v>57</v>
      </c>
      <c r="AI121" t="s">
        <v>57</v>
      </c>
      <c r="AJ121" t="s">
        <v>57</v>
      </c>
      <c r="AK121" t="s">
        <v>57</v>
      </c>
      <c r="AL121" t="s">
        <v>57</v>
      </c>
      <c r="AM121" t="s">
        <v>57</v>
      </c>
      <c r="AN121" t="s">
        <v>57</v>
      </c>
      <c r="AO121" t="s">
        <v>57</v>
      </c>
      <c r="AP121" t="s">
        <v>57</v>
      </c>
      <c r="AQ121" t="s">
        <v>57</v>
      </c>
      <c r="AR121" t="s">
        <v>57</v>
      </c>
      <c r="AS121" t="s">
        <v>57</v>
      </c>
      <c r="AT121" t="s">
        <v>57</v>
      </c>
      <c r="AU121" t="s">
        <v>62</v>
      </c>
      <c r="AV121" t="s">
        <v>62</v>
      </c>
      <c r="AW121" t="s">
        <v>62</v>
      </c>
      <c r="AX121" t="s">
        <v>62</v>
      </c>
    </row>
    <row r="122" spans="1:50" ht="15.75">
      <c r="A122">
        <v>121</v>
      </c>
      <c r="B122" t="s">
        <v>299</v>
      </c>
      <c r="C122" t="s">
        <v>300</v>
      </c>
      <c r="D122">
        <v>2023</v>
      </c>
      <c r="E122" t="s">
        <v>446</v>
      </c>
      <c r="F122" t="s">
        <v>450</v>
      </c>
      <c r="G122" s="3" t="s">
        <v>451</v>
      </c>
      <c r="H122" t="s">
        <v>452</v>
      </c>
      <c r="I122" t="s">
        <v>91</v>
      </c>
      <c r="J122">
        <v>18</v>
      </c>
      <c r="K122" t="s">
        <v>62</v>
      </c>
      <c r="L122" t="s">
        <v>62</v>
      </c>
      <c r="M122" t="s">
        <v>62</v>
      </c>
      <c r="N122" t="s">
        <v>62</v>
      </c>
      <c r="O122" t="s">
        <v>57</v>
      </c>
      <c r="P122" t="s">
        <v>57</v>
      </c>
      <c r="Q122" t="s">
        <v>57</v>
      </c>
      <c r="R122" t="s">
        <v>57</v>
      </c>
      <c r="S122" t="s">
        <v>62</v>
      </c>
      <c r="T122" t="s">
        <v>57</v>
      </c>
      <c r="U122" t="s">
        <v>62</v>
      </c>
      <c r="V122" t="s">
        <v>57</v>
      </c>
      <c r="W122" t="s">
        <v>62</v>
      </c>
      <c r="X122" t="s">
        <v>57</v>
      </c>
      <c r="Y122" t="s">
        <v>57</v>
      </c>
      <c r="Z122" s="3" t="s">
        <v>453</v>
      </c>
      <c r="AA122" t="s">
        <v>62</v>
      </c>
      <c r="AB122" t="s">
        <v>62</v>
      </c>
      <c r="AC122" t="s">
        <v>57</v>
      </c>
      <c r="AD122" t="s">
        <v>57</v>
      </c>
      <c r="AE122" t="s">
        <v>57</v>
      </c>
      <c r="AG122" t="s">
        <v>56</v>
      </c>
      <c r="AH122">
        <v>7</v>
      </c>
      <c r="AI122" t="s">
        <v>62</v>
      </c>
      <c r="AJ122" t="s">
        <v>57</v>
      </c>
      <c r="AK122" t="s">
        <v>62</v>
      </c>
      <c r="AL122" t="s">
        <v>57</v>
      </c>
      <c r="AM122" t="s">
        <v>57</v>
      </c>
      <c r="AN122" t="s">
        <v>57</v>
      </c>
      <c r="AO122" t="s">
        <v>454</v>
      </c>
      <c r="AP122" t="s">
        <v>455</v>
      </c>
      <c r="AQ122">
        <v>302</v>
      </c>
      <c r="AR122" t="s">
        <v>57</v>
      </c>
      <c r="AS122" t="s">
        <v>62</v>
      </c>
      <c r="AT122" t="s">
        <v>62</v>
      </c>
      <c r="AU122" t="s">
        <v>62</v>
      </c>
      <c r="AV122" t="s">
        <v>62</v>
      </c>
      <c r="AW122" t="s">
        <v>62</v>
      </c>
      <c r="AX122" t="s">
        <v>62</v>
      </c>
    </row>
    <row r="123" spans="1:50" ht="15.75">
      <c r="A123">
        <v>122</v>
      </c>
      <c r="B123" t="s">
        <v>299</v>
      </c>
      <c r="C123" t="s">
        <v>300</v>
      </c>
      <c r="D123">
        <v>2023</v>
      </c>
      <c r="E123" t="s">
        <v>446</v>
      </c>
      <c r="F123" t="s">
        <v>457</v>
      </c>
      <c r="G123" s="3" t="s">
        <v>458</v>
      </c>
      <c r="H123" t="s">
        <v>459</v>
      </c>
      <c r="I123" t="s">
        <v>91</v>
      </c>
      <c r="J123">
        <v>8</v>
      </c>
      <c r="K123" t="s">
        <v>62</v>
      </c>
      <c r="L123" t="s">
        <v>62</v>
      </c>
      <c r="M123" t="s">
        <v>62</v>
      </c>
      <c r="N123" t="s">
        <v>62</v>
      </c>
      <c r="O123" t="s">
        <v>57</v>
      </c>
      <c r="P123" t="s">
        <v>57</v>
      </c>
      <c r="Q123" t="s">
        <v>57</v>
      </c>
      <c r="R123" t="s">
        <v>57</v>
      </c>
      <c r="S123" t="s">
        <v>62</v>
      </c>
      <c r="T123" t="s">
        <v>57</v>
      </c>
      <c r="U123" t="s">
        <v>62</v>
      </c>
      <c r="V123" t="s">
        <v>57</v>
      </c>
      <c r="W123" t="s">
        <v>62</v>
      </c>
      <c r="X123" t="s">
        <v>57</v>
      </c>
      <c r="Y123" t="s">
        <v>57</v>
      </c>
      <c r="Z123" s="3" t="s">
        <v>460</v>
      </c>
      <c r="AA123" t="s">
        <v>62</v>
      </c>
      <c r="AB123" t="s">
        <v>62</v>
      </c>
      <c r="AC123" t="s">
        <v>57</v>
      </c>
      <c r="AD123" t="s">
        <v>57</v>
      </c>
      <c r="AE123" t="s">
        <v>57</v>
      </c>
      <c r="AG123" t="s">
        <v>56</v>
      </c>
      <c r="AH123">
        <v>43</v>
      </c>
      <c r="AI123" t="s">
        <v>62</v>
      </c>
      <c r="AJ123" t="s">
        <v>57</v>
      </c>
      <c r="AK123" t="s">
        <v>62</v>
      </c>
      <c r="AL123" t="s">
        <v>57</v>
      </c>
      <c r="AM123" t="s">
        <v>57</v>
      </c>
      <c r="AN123" t="s">
        <v>57</v>
      </c>
      <c r="AO123" t="s">
        <v>461</v>
      </c>
      <c r="AP123" t="s">
        <v>455</v>
      </c>
      <c r="AQ123">
        <v>791</v>
      </c>
      <c r="AR123" t="s">
        <v>57</v>
      </c>
      <c r="AS123" t="s">
        <v>57</v>
      </c>
      <c r="AT123" t="s">
        <v>57</v>
      </c>
      <c r="AU123" t="s">
        <v>56</v>
      </c>
      <c r="AV123" t="s">
        <v>62</v>
      </c>
      <c r="AW123" t="s">
        <v>62</v>
      </c>
      <c r="AX123" t="s">
        <v>62</v>
      </c>
    </row>
    <row r="124" spans="1:50" ht="15.75">
      <c r="A124">
        <v>123</v>
      </c>
      <c r="B124" t="s">
        <v>299</v>
      </c>
      <c r="C124" t="s">
        <v>300</v>
      </c>
      <c r="D124">
        <v>2023</v>
      </c>
      <c r="E124" t="s">
        <v>446</v>
      </c>
      <c r="F124" t="s">
        <v>463</v>
      </c>
      <c r="G124" s="3" t="s">
        <v>464</v>
      </c>
      <c r="H124" t="s">
        <v>465</v>
      </c>
      <c r="I124" t="s">
        <v>312</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57</v>
      </c>
      <c r="AA124" t="s">
        <v>57</v>
      </c>
      <c r="AB124" t="s">
        <v>57</v>
      </c>
      <c r="AC124" t="s">
        <v>57</v>
      </c>
      <c r="AD124" t="s">
        <v>57</v>
      </c>
      <c r="AE124" t="s">
        <v>57</v>
      </c>
      <c r="AG124" t="s">
        <v>57</v>
      </c>
      <c r="AH124" t="s">
        <v>57</v>
      </c>
      <c r="AI124" t="s">
        <v>57</v>
      </c>
      <c r="AJ124" t="s">
        <v>57</v>
      </c>
      <c r="AK124" t="s">
        <v>57</v>
      </c>
      <c r="AL124" t="s">
        <v>57</v>
      </c>
      <c r="AM124" t="s">
        <v>57</v>
      </c>
      <c r="AN124" t="s">
        <v>57</v>
      </c>
      <c r="AO124" t="s">
        <v>57</v>
      </c>
      <c r="AP124" t="s">
        <v>57</v>
      </c>
      <c r="AQ124" t="s">
        <v>57</v>
      </c>
      <c r="AR124" t="s">
        <v>57</v>
      </c>
      <c r="AS124" t="s">
        <v>57</v>
      </c>
      <c r="AT124" t="s">
        <v>57</v>
      </c>
      <c r="AU124" t="s">
        <v>62</v>
      </c>
      <c r="AV124" t="s">
        <v>62</v>
      </c>
      <c r="AW124" t="s">
        <v>62</v>
      </c>
      <c r="AX124" t="s">
        <v>62</v>
      </c>
    </row>
    <row r="125" spans="1:50" ht="15.75">
      <c r="A125">
        <v>124</v>
      </c>
      <c r="B125" t="s">
        <v>299</v>
      </c>
      <c r="C125" t="s">
        <v>300</v>
      </c>
      <c r="D125">
        <v>2023</v>
      </c>
      <c r="E125" t="s">
        <v>446</v>
      </c>
      <c r="F125" t="s">
        <v>466</v>
      </c>
      <c r="G125" s="3" t="s">
        <v>467</v>
      </c>
      <c r="H125" t="s">
        <v>468</v>
      </c>
      <c r="I125" t="s">
        <v>91</v>
      </c>
      <c r="J125">
        <v>6</v>
      </c>
      <c r="K125" t="s">
        <v>62</v>
      </c>
      <c r="L125" t="s">
        <v>62</v>
      </c>
      <c r="M125" t="s">
        <v>62</v>
      </c>
      <c r="N125" t="s">
        <v>62</v>
      </c>
      <c r="O125" t="s">
        <v>57</v>
      </c>
      <c r="P125" t="s">
        <v>57</v>
      </c>
      <c r="Q125" t="s">
        <v>57</v>
      </c>
      <c r="R125" t="s">
        <v>57</v>
      </c>
      <c r="S125" t="s">
        <v>62</v>
      </c>
      <c r="T125" t="s">
        <v>57</v>
      </c>
      <c r="U125" t="s">
        <v>62</v>
      </c>
      <c r="V125" t="s">
        <v>57</v>
      </c>
      <c r="W125" t="s">
        <v>62</v>
      </c>
      <c r="X125" t="s">
        <v>57</v>
      </c>
      <c r="Y125" t="s">
        <v>57</v>
      </c>
      <c r="Z125" s="3" t="s">
        <v>469</v>
      </c>
      <c r="AA125" t="s">
        <v>62</v>
      </c>
      <c r="AB125" t="s">
        <v>62</v>
      </c>
      <c r="AC125" t="s">
        <v>57</v>
      </c>
      <c r="AD125" t="s">
        <v>57</v>
      </c>
      <c r="AE125" t="s">
        <v>57</v>
      </c>
      <c r="AG125" t="s">
        <v>56</v>
      </c>
      <c r="AH125">
        <v>11</v>
      </c>
      <c r="AI125" t="s">
        <v>56</v>
      </c>
      <c r="AJ125" t="s">
        <v>109</v>
      </c>
      <c r="AK125" t="s">
        <v>62</v>
      </c>
      <c r="AL125" t="s">
        <v>57</v>
      </c>
      <c r="AM125" t="s">
        <v>57</v>
      </c>
      <c r="AN125" t="s">
        <v>57</v>
      </c>
      <c r="AO125" t="s">
        <v>470</v>
      </c>
      <c r="AP125" t="s">
        <v>455</v>
      </c>
      <c r="AQ125">
        <v>765</v>
      </c>
      <c r="AR125" t="s">
        <v>57</v>
      </c>
      <c r="AS125">
        <v>8</v>
      </c>
      <c r="AT125">
        <v>3</v>
      </c>
      <c r="AU125" t="s">
        <v>62</v>
      </c>
      <c r="AV125" t="s">
        <v>62</v>
      </c>
      <c r="AW125" t="s">
        <v>62</v>
      </c>
      <c r="AX125" t="s">
        <v>62</v>
      </c>
    </row>
    <row r="126" spans="1:50" ht="15.75">
      <c r="A126">
        <v>125</v>
      </c>
      <c r="B126" t="s">
        <v>299</v>
      </c>
      <c r="C126" t="s">
        <v>300</v>
      </c>
      <c r="D126">
        <v>2023</v>
      </c>
      <c r="E126" t="s">
        <v>446</v>
      </c>
      <c r="F126" t="s">
        <v>471</v>
      </c>
      <c r="G126" s="3" t="s">
        <v>472</v>
      </c>
      <c r="H126" t="s">
        <v>473</v>
      </c>
      <c r="I126" t="s">
        <v>312</v>
      </c>
      <c r="J126">
        <v>25</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G126" t="s">
        <v>57</v>
      </c>
      <c r="AH126" t="s">
        <v>57</v>
      </c>
      <c r="AI126" t="s">
        <v>57</v>
      </c>
      <c r="AJ126" t="s">
        <v>57</v>
      </c>
      <c r="AK126" t="s">
        <v>57</v>
      </c>
      <c r="AL126" t="s">
        <v>57</v>
      </c>
      <c r="AM126" t="s">
        <v>57</v>
      </c>
      <c r="AN126" t="s">
        <v>57</v>
      </c>
      <c r="AO126" t="s">
        <v>57</v>
      </c>
      <c r="AP126" t="s">
        <v>57</v>
      </c>
      <c r="AQ126" t="s">
        <v>57</v>
      </c>
      <c r="AR126" t="s">
        <v>57</v>
      </c>
      <c r="AS126" t="s">
        <v>57</v>
      </c>
      <c r="AT126" t="s">
        <v>57</v>
      </c>
      <c r="AU126" t="s">
        <v>62</v>
      </c>
      <c r="AV126" t="s">
        <v>62</v>
      </c>
      <c r="AW126" t="s">
        <v>62</v>
      </c>
      <c r="AX126" t="s">
        <v>62</v>
      </c>
    </row>
    <row r="127" spans="1:50" ht="15.75">
      <c r="A127">
        <v>126</v>
      </c>
      <c r="B127" t="s">
        <v>299</v>
      </c>
      <c r="C127" t="s">
        <v>300</v>
      </c>
      <c r="D127">
        <v>2023</v>
      </c>
      <c r="E127" t="s">
        <v>446</v>
      </c>
      <c r="F127" t="s">
        <v>474</v>
      </c>
      <c r="G127" s="3" t="s">
        <v>475</v>
      </c>
      <c r="H127" t="s">
        <v>476</v>
      </c>
      <c r="I127" t="s">
        <v>91</v>
      </c>
      <c r="J127">
        <v>14</v>
      </c>
      <c r="K127" t="s">
        <v>62</v>
      </c>
      <c r="L127" t="s">
        <v>62</v>
      </c>
      <c r="M127" t="s">
        <v>62</v>
      </c>
      <c r="N127" t="s">
        <v>56</v>
      </c>
      <c r="O127">
        <v>1</v>
      </c>
      <c r="P127" t="s">
        <v>438</v>
      </c>
      <c r="Q127" t="s">
        <v>477</v>
      </c>
      <c r="R127" t="s">
        <v>478</v>
      </c>
      <c r="S127" t="s">
        <v>56</v>
      </c>
      <c r="T127" t="s">
        <v>479</v>
      </c>
      <c r="U127" t="s">
        <v>62</v>
      </c>
      <c r="V127" t="s">
        <v>57</v>
      </c>
      <c r="W127" t="s">
        <v>62</v>
      </c>
      <c r="X127" t="s">
        <v>57</v>
      </c>
      <c r="Y127" t="s">
        <v>57</v>
      </c>
      <c r="Z127" s="4" t="s">
        <v>480</v>
      </c>
      <c r="AA127" t="s">
        <v>56</v>
      </c>
      <c r="AB127" t="s">
        <v>56</v>
      </c>
      <c r="AC127" t="s">
        <v>56</v>
      </c>
      <c r="AD127" t="s">
        <v>157</v>
      </c>
      <c r="AE127" t="s">
        <v>57</v>
      </c>
      <c r="AG127" t="s">
        <v>56</v>
      </c>
      <c r="AH127">
        <v>52</v>
      </c>
      <c r="AI127" t="s">
        <v>56</v>
      </c>
      <c r="AJ127" t="s">
        <v>405</v>
      </c>
      <c r="AK127" t="s">
        <v>62</v>
      </c>
      <c r="AL127" t="s">
        <v>57</v>
      </c>
      <c r="AM127" t="s">
        <v>57</v>
      </c>
      <c r="AN127" t="s">
        <v>57</v>
      </c>
      <c r="AO127" t="s">
        <v>481</v>
      </c>
      <c r="AP127" t="s">
        <v>455</v>
      </c>
      <c r="AQ127">
        <v>1009</v>
      </c>
      <c r="AR127" t="s">
        <v>57</v>
      </c>
      <c r="AS127">
        <v>37</v>
      </c>
      <c r="AT127">
        <v>15</v>
      </c>
      <c r="AU127" t="s">
        <v>62</v>
      </c>
      <c r="AV127" t="s">
        <v>62</v>
      </c>
      <c r="AW127" t="s">
        <v>62</v>
      </c>
      <c r="AX127" t="s">
        <v>62</v>
      </c>
    </row>
    <row r="128" spans="1:50">
      <c r="A128">
        <v>127</v>
      </c>
      <c r="B128" t="s">
        <v>299</v>
      </c>
      <c r="C128" t="s">
        <v>300</v>
      </c>
      <c r="D128">
        <v>2023</v>
      </c>
      <c r="E128" t="s">
        <v>446</v>
      </c>
      <c r="F128" t="s">
        <v>482</v>
      </c>
      <c r="G128" t="s">
        <v>483</v>
      </c>
      <c r="H128" t="s">
        <v>484</v>
      </c>
      <c r="I128" t="s">
        <v>91</v>
      </c>
      <c r="J128">
        <v>15</v>
      </c>
      <c r="K128" t="s">
        <v>62</v>
      </c>
      <c r="L128" t="s">
        <v>62</v>
      </c>
      <c r="M128" t="s">
        <v>62</v>
      </c>
      <c r="N128" t="s">
        <v>62</v>
      </c>
      <c r="O128" t="s">
        <v>57</v>
      </c>
      <c r="P128" t="s">
        <v>57</v>
      </c>
      <c r="Q128" t="s">
        <v>57</v>
      </c>
      <c r="R128" t="s">
        <v>57</v>
      </c>
      <c r="S128" t="s">
        <v>56</v>
      </c>
      <c r="T128" t="s">
        <v>485</v>
      </c>
      <c r="U128" t="s">
        <v>62</v>
      </c>
      <c r="V128" t="s">
        <v>57</v>
      </c>
      <c r="W128" t="s">
        <v>62</v>
      </c>
      <c r="X128" t="s">
        <v>57</v>
      </c>
      <c r="Y128" t="s">
        <v>57</v>
      </c>
      <c r="Z128" t="s">
        <v>486</v>
      </c>
      <c r="AA128" t="s">
        <v>62</v>
      </c>
      <c r="AB128" t="s">
        <v>56</v>
      </c>
      <c r="AC128" t="s">
        <v>56</v>
      </c>
      <c r="AD128" t="s">
        <v>157</v>
      </c>
      <c r="AE128" t="s">
        <v>57</v>
      </c>
      <c r="AG128" t="s">
        <v>56</v>
      </c>
      <c r="AH128">
        <v>38</v>
      </c>
      <c r="AI128" t="s">
        <v>62</v>
      </c>
      <c r="AJ128" t="s">
        <v>57</v>
      </c>
      <c r="AK128" t="s">
        <v>62</v>
      </c>
      <c r="AL128" t="s">
        <v>57</v>
      </c>
      <c r="AM128" t="s">
        <v>57</v>
      </c>
      <c r="AN128" t="s">
        <v>57</v>
      </c>
      <c r="AO128" t="s">
        <v>487</v>
      </c>
      <c r="AP128" t="s">
        <v>455</v>
      </c>
      <c r="AQ128">
        <v>785</v>
      </c>
      <c r="AR128" t="s">
        <v>57</v>
      </c>
      <c r="AS128">
        <v>15</v>
      </c>
      <c r="AT128">
        <v>23</v>
      </c>
      <c r="AU128" t="s">
        <v>62</v>
      </c>
      <c r="AV128" t="s">
        <v>62</v>
      </c>
      <c r="AW128" t="s">
        <v>62</v>
      </c>
      <c r="AX128" t="s">
        <v>62</v>
      </c>
    </row>
    <row r="129" spans="1:50">
      <c r="A129">
        <v>128</v>
      </c>
      <c r="B129" t="s">
        <v>299</v>
      </c>
      <c r="C129" t="s">
        <v>300</v>
      </c>
      <c r="D129">
        <v>2023</v>
      </c>
      <c r="E129" t="s">
        <v>446</v>
      </c>
      <c r="F129" t="s">
        <v>488</v>
      </c>
      <c r="G129" t="s">
        <v>489</v>
      </c>
      <c r="H129" t="s">
        <v>490</v>
      </c>
      <c r="I129" t="s">
        <v>312</v>
      </c>
      <c r="J129">
        <v>25</v>
      </c>
      <c r="K129" t="s">
        <v>57</v>
      </c>
      <c r="L129" t="s">
        <v>57</v>
      </c>
      <c r="M129" t="s">
        <v>57</v>
      </c>
      <c r="N129" t="s">
        <v>57</v>
      </c>
      <c r="O129" t="s">
        <v>57</v>
      </c>
      <c r="P129" t="s">
        <v>57</v>
      </c>
      <c r="Q129" t="s">
        <v>57</v>
      </c>
      <c r="R129" t="s">
        <v>57</v>
      </c>
      <c r="S129" t="s">
        <v>57</v>
      </c>
      <c r="T129" t="s">
        <v>57</v>
      </c>
      <c r="U129" t="s">
        <v>57</v>
      </c>
      <c r="V129" t="s">
        <v>57</v>
      </c>
      <c r="W129" t="s">
        <v>57</v>
      </c>
      <c r="X129" t="s">
        <v>57</v>
      </c>
      <c r="Y129" t="s">
        <v>57</v>
      </c>
      <c r="Z129" t="s">
        <v>57</v>
      </c>
      <c r="AA129" t="s">
        <v>57</v>
      </c>
      <c r="AB129" t="s">
        <v>57</v>
      </c>
      <c r="AC129" t="s">
        <v>57</v>
      </c>
      <c r="AD129" t="s">
        <v>57</v>
      </c>
      <c r="AE129" t="s">
        <v>57</v>
      </c>
      <c r="AG129" t="s">
        <v>57</v>
      </c>
      <c r="AH129" t="s">
        <v>57</v>
      </c>
      <c r="AI129" t="s">
        <v>57</v>
      </c>
      <c r="AJ129" t="s">
        <v>57</v>
      </c>
      <c r="AK129" t="s">
        <v>57</v>
      </c>
      <c r="AL129" t="s">
        <v>57</v>
      </c>
      <c r="AM129" t="s">
        <v>57</v>
      </c>
      <c r="AN129" t="s">
        <v>57</v>
      </c>
      <c r="AO129" t="s">
        <v>57</v>
      </c>
      <c r="AP129" t="s">
        <v>57</v>
      </c>
      <c r="AQ129" t="s">
        <v>57</v>
      </c>
      <c r="AR129" t="s">
        <v>57</v>
      </c>
      <c r="AS129" t="s">
        <v>57</v>
      </c>
      <c r="AT129" t="s">
        <v>57</v>
      </c>
      <c r="AU129" t="s">
        <v>62</v>
      </c>
      <c r="AV129" t="s">
        <v>62</v>
      </c>
      <c r="AW129" t="s">
        <v>62</v>
      </c>
      <c r="AX129" t="s">
        <v>62</v>
      </c>
    </row>
    <row r="130" spans="1:50">
      <c r="A130">
        <v>129</v>
      </c>
      <c r="B130" t="s">
        <v>299</v>
      </c>
      <c r="C130" t="s">
        <v>300</v>
      </c>
      <c r="D130">
        <v>2023</v>
      </c>
      <c r="E130" t="s">
        <v>446</v>
      </c>
      <c r="F130" t="s">
        <v>491</v>
      </c>
      <c r="G130" t="s">
        <v>492</v>
      </c>
      <c r="H130" t="s">
        <v>493</v>
      </c>
      <c r="I130" t="s">
        <v>91</v>
      </c>
      <c r="J130">
        <v>13</v>
      </c>
      <c r="K130" t="s">
        <v>62</v>
      </c>
      <c r="L130" t="s">
        <v>62</v>
      </c>
      <c r="M130" t="s">
        <v>62</v>
      </c>
      <c r="N130" t="s">
        <v>62</v>
      </c>
      <c r="O130" t="s">
        <v>57</v>
      </c>
      <c r="P130" t="s">
        <v>57</v>
      </c>
      <c r="Q130" t="s">
        <v>57</v>
      </c>
      <c r="R130" t="s">
        <v>57</v>
      </c>
      <c r="S130" t="s">
        <v>56</v>
      </c>
      <c r="T130" t="s">
        <v>494</v>
      </c>
      <c r="U130" t="s">
        <v>62</v>
      </c>
      <c r="V130" t="s">
        <v>57</v>
      </c>
      <c r="W130" t="s">
        <v>62</v>
      </c>
      <c r="X130" t="s">
        <v>57</v>
      </c>
      <c r="Y130" t="s">
        <v>57</v>
      </c>
      <c r="Z130" t="s">
        <v>495</v>
      </c>
      <c r="AA130" t="s">
        <v>62</v>
      </c>
      <c r="AB130" t="s">
        <v>62</v>
      </c>
      <c r="AC130" t="s">
        <v>57</v>
      </c>
      <c r="AD130" t="s">
        <v>57</v>
      </c>
      <c r="AE130" t="s">
        <v>57</v>
      </c>
      <c r="AG130" t="s">
        <v>56</v>
      </c>
      <c r="AH130">
        <v>19</v>
      </c>
      <c r="AI130" t="s">
        <v>62</v>
      </c>
      <c r="AJ130" t="s">
        <v>57</v>
      </c>
      <c r="AK130" t="s">
        <v>62</v>
      </c>
      <c r="AL130" t="s">
        <v>57</v>
      </c>
      <c r="AM130" t="s">
        <v>57</v>
      </c>
      <c r="AN130" t="s">
        <v>57</v>
      </c>
      <c r="AO130" t="s">
        <v>496</v>
      </c>
      <c r="AP130" t="s">
        <v>455</v>
      </c>
      <c r="AQ130">
        <v>763</v>
      </c>
      <c r="AR130" t="s">
        <v>57</v>
      </c>
      <c r="AS130">
        <v>11</v>
      </c>
      <c r="AT130">
        <v>8</v>
      </c>
      <c r="AU130" t="s">
        <v>62</v>
      </c>
      <c r="AV130" t="s">
        <v>62</v>
      </c>
      <c r="AW130" t="s">
        <v>62</v>
      </c>
      <c r="AX130" t="s">
        <v>62</v>
      </c>
    </row>
    <row r="131" spans="1:50" ht="15.75">
      <c r="A131">
        <v>130</v>
      </c>
      <c r="B131" t="s">
        <v>299</v>
      </c>
      <c r="C131" t="s">
        <v>300</v>
      </c>
      <c r="D131">
        <v>2023</v>
      </c>
      <c r="E131" t="s">
        <v>446</v>
      </c>
      <c r="F131" t="s">
        <v>497</v>
      </c>
      <c r="G131" s="3" t="s">
        <v>498</v>
      </c>
      <c r="H131" t="s">
        <v>499</v>
      </c>
      <c r="I131" t="s">
        <v>55</v>
      </c>
      <c r="J131">
        <v>15</v>
      </c>
      <c r="K131" t="s">
        <v>62</v>
      </c>
      <c r="L131" t="s">
        <v>62</v>
      </c>
      <c r="M131" t="s">
        <v>57</v>
      </c>
      <c r="N131" t="s">
        <v>57</v>
      </c>
      <c r="O131" t="s">
        <v>57</v>
      </c>
      <c r="P131" t="s">
        <v>57</v>
      </c>
      <c r="Q131" t="s">
        <v>57</v>
      </c>
      <c r="R131" t="s">
        <v>57</v>
      </c>
      <c r="S131" t="s">
        <v>57</v>
      </c>
      <c r="T131" t="s">
        <v>57</v>
      </c>
      <c r="U131" t="s">
        <v>57</v>
      </c>
      <c r="V131" t="s">
        <v>57</v>
      </c>
      <c r="W131" t="s">
        <v>57</v>
      </c>
      <c r="X131" t="s">
        <v>57</v>
      </c>
      <c r="Y131" t="s">
        <v>57</v>
      </c>
      <c r="Z131" t="s">
        <v>57</v>
      </c>
      <c r="AA131" t="s">
        <v>57</v>
      </c>
      <c r="AB131" t="s">
        <v>57</v>
      </c>
      <c r="AC131" t="s">
        <v>57</v>
      </c>
      <c r="AD131" t="s">
        <v>57</v>
      </c>
      <c r="AE131" t="s">
        <v>57</v>
      </c>
      <c r="AG131" t="s">
        <v>57</v>
      </c>
      <c r="AH131" t="s">
        <v>57</v>
      </c>
      <c r="AI131" t="s">
        <v>57</v>
      </c>
      <c r="AJ131" t="s">
        <v>57</v>
      </c>
      <c r="AK131" t="s">
        <v>57</v>
      </c>
      <c r="AL131" t="s">
        <v>57</v>
      </c>
      <c r="AM131" t="s">
        <v>57</v>
      </c>
      <c r="AN131" t="s">
        <v>57</v>
      </c>
      <c r="AO131" t="s">
        <v>500</v>
      </c>
      <c r="AP131" t="s">
        <v>455</v>
      </c>
      <c r="AQ131">
        <v>681</v>
      </c>
      <c r="AR131" t="s">
        <v>57</v>
      </c>
      <c r="AS131" t="s">
        <v>57</v>
      </c>
      <c r="AT131" t="s">
        <v>57</v>
      </c>
      <c r="AU131" t="s">
        <v>62</v>
      </c>
      <c r="AV131" t="s">
        <v>62</v>
      </c>
      <c r="AW131" t="s">
        <v>62</v>
      </c>
      <c r="AX131" t="s">
        <v>62</v>
      </c>
    </row>
    <row r="132" spans="1:50" ht="15.75">
      <c r="A132">
        <v>131</v>
      </c>
      <c r="B132" t="s">
        <v>299</v>
      </c>
      <c r="C132" t="s">
        <v>300</v>
      </c>
      <c r="D132">
        <v>2023</v>
      </c>
      <c r="E132" t="s">
        <v>446</v>
      </c>
      <c r="F132" t="s">
        <v>471</v>
      </c>
      <c r="G132" s="3" t="s">
        <v>501</v>
      </c>
      <c r="H132" t="s">
        <v>502</v>
      </c>
      <c r="I132" t="s">
        <v>312</v>
      </c>
      <c r="J132">
        <v>25</v>
      </c>
      <c r="K132" t="s">
        <v>57</v>
      </c>
      <c r="L132" t="s">
        <v>57</v>
      </c>
      <c r="M132" t="s">
        <v>57</v>
      </c>
      <c r="N132" t="s">
        <v>57</v>
      </c>
      <c r="O132" t="s">
        <v>57</v>
      </c>
      <c r="P132" t="s">
        <v>57</v>
      </c>
      <c r="Q132" t="s">
        <v>57</v>
      </c>
      <c r="R132" t="s">
        <v>57</v>
      </c>
      <c r="S132" t="s">
        <v>57</v>
      </c>
      <c r="T132" t="s">
        <v>57</v>
      </c>
      <c r="U132" t="s">
        <v>57</v>
      </c>
      <c r="V132" t="s">
        <v>57</v>
      </c>
      <c r="W132" t="s">
        <v>57</v>
      </c>
      <c r="X132" t="s">
        <v>57</v>
      </c>
      <c r="Y132" t="s">
        <v>57</v>
      </c>
      <c r="Z132" t="s">
        <v>57</v>
      </c>
      <c r="AA132" t="s">
        <v>57</v>
      </c>
      <c r="AB132" t="s">
        <v>57</v>
      </c>
      <c r="AC132" t="s">
        <v>57</v>
      </c>
      <c r="AD132" t="s">
        <v>57</v>
      </c>
      <c r="AE132" t="s">
        <v>57</v>
      </c>
      <c r="AG132" t="s">
        <v>57</v>
      </c>
      <c r="AH132" t="s">
        <v>57</v>
      </c>
      <c r="AI132" t="s">
        <v>57</v>
      </c>
      <c r="AJ132" t="s">
        <v>57</v>
      </c>
      <c r="AK132" t="s">
        <v>57</v>
      </c>
      <c r="AL132" t="s">
        <v>57</v>
      </c>
      <c r="AM132" t="s">
        <v>57</v>
      </c>
      <c r="AN132" t="s">
        <v>57</v>
      </c>
      <c r="AO132" t="s">
        <v>57</v>
      </c>
      <c r="AP132" t="s">
        <v>57</v>
      </c>
      <c r="AQ132" t="s">
        <v>57</v>
      </c>
      <c r="AR132" t="s">
        <v>57</v>
      </c>
      <c r="AS132" t="s">
        <v>57</v>
      </c>
      <c r="AT132" t="s">
        <v>57</v>
      </c>
      <c r="AU132" t="s">
        <v>62</v>
      </c>
      <c r="AV132" t="s">
        <v>62</v>
      </c>
      <c r="AW132" t="s">
        <v>62</v>
      </c>
      <c r="AX132" t="s">
        <v>62</v>
      </c>
    </row>
    <row r="133" spans="1:50" ht="15.75">
      <c r="A133">
        <v>132</v>
      </c>
      <c r="B133" t="s">
        <v>299</v>
      </c>
      <c r="C133" t="s">
        <v>300</v>
      </c>
      <c r="D133">
        <v>2023</v>
      </c>
      <c r="E133" t="s">
        <v>446</v>
      </c>
      <c r="F133" t="s">
        <v>503</v>
      </c>
      <c r="G133" s="3" t="s">
        <v>504</v>
      </c>
      <c r="H133" t="s">
        <v>505</v>
      </c>
      <c r="I133" t="s">
        <v>506</v>
      </c>
      <c r="J133">
        <v>19</v>
      </c>
      <c r="K133" t="s">
        <v>56</v>
      </c>
      <c r="L133" t="s">
        <v>62</v>
      </c>
      <c r="M133" t="s">
        <v>62</v>
      </c>
      <c r="N133" t="s">
        <v>62</v>
      </c>
      <c r="O133" t="s">
        <v>57</v>
      </c>
      <c r="P133" t="s">
        <v>57</v>
      </c>
      <c r="Q133" t="s">
        <v>57</v>
      </c>
      <c r="R133" t="s">
        <v>57</v>
      </c>
      <c r="S133" t="s">
        <v>62</v>
      </c>
      <c r="T133" t="s">
        <v>57</v>
      </c>
      <c r="U133" t="s">
        <v>62</v>
      </c>
      <c r="V133" t="s">
        <v>57</v>
      </c>
      <c r="W133" t="s">
        <v>62</v>
      </c>
      <c r="X133" t="s">
        <v>57</v>
      </c>
      <c r="Y133" t="s">
        <v>57</v>
      </c>
      <c r="Z133" s="3" t="s">
        <v>507</v>
      </c>
      <c r="AA133" t="s">
        <v>62</v>
      </c>
      <c r="AB133" t="s">
        <v>62</v>
      </c>
      <c r="AC133" t="s">
        <v>57</v>
      </c>
      <c r="AD133" t="s">
        <v>57</v>
      </c>
      <c r="AE133" t="s">
        <v>57</v>
      </c>
      <c r="AG133" t="s">
        <v>56</v>
      </c>
      <c r="AH133">
        <v>50</v>
      </c>
      <c r="AI133" t="s">
        <v>62</v>
      </c>
      <c r="AJ133" t="s">
        <v>57</v>
      </c>
      <c r="AK133" t="s">
        <v>62</v>
      </c>
      <c r="AL133" t="s">
        <v>57</v>
      </c>
      <c r="AM133" t="s">
        <v>57</v>
      </c>
      <c r="AN133" t="s">
        <v>57</v>
      </c>
      <c r="AO133" t="s">
        <v>508</v>
      </c>
      <c r="AP133" t="s">
        <v>455</v>
      </c>
      <c r="AQ133">
        <v>798</v>
      </c>
      <c r="AR133" t="s">
        <v>57</v>
      </c>
      <c r="AS133" t="s">
        <v>57</v>
      </c>
      <c r="AT133" t="s">
        <v>57</v>
      </c>
      <c r="AU133" t="s">
        <v>62</v>
      </c>
      <c r="AV133" t="s">
        <v>62</v>
      </c>
      <c r="AW133" t="s">
        <v>62</v>
      </c>
      <c r="AX133" t="s">
        <v>62</v>
      </c>
    </row>
    <row r="134" spans="1:50" ht="15.75">
      <c r="A134">
        <v>133</v>
      </c>
      <c r="B134" t="s">
        <v>299</v>
      </c>
      <c r="C134" t="s">
        <v>300</v>
      </c>
      <c r="D134">
        <v>2023</v>
      </c>
      <c r="E134" t="s">
        <v>446</v>
      </c>
      <c r="F134" t="s">
        <v>57</v>
      </c>
      <c r="G134" s="3" t="s">
        <v>510</v>
      </c>
      <c r="H134" t="s">
        <v>511</v>
      </c>
      <c r="I134" t="s">
        <v>289</v>
      </c>
      <c r="J134">
        <v>25</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57</v>
      </c>
      <c r="AA134" t="s">
        <v>57</v>
      </c>
      <c r="AB134" t="s">
        <v>57</v>
      </c>
      <c r="AC134" t="s">
        <v>57</v>
      </c>
      <c r="AD134" t="s">
        <v>57</v>
      </c>
      <c r="AE134" t="s">
        <v>57</v>
      </c>
      <c r="AG134" t="s">
        <v>57</v>
      </c>
      <c r="AH134" t="s">
        <v>57</v>
      </c>
      <c r="AI134" t="s">
        <v>57</v>
      </c>
      <c r="AJ134" t="s">
        <v>57</v>
      </c>
      <c r="AK134" t="s">
        <v>57</v>
      </c>
      <c r="AL134" t="s">
        <v>57</v>
      </c>
      <c r="AM134" t="s">
        <v>57</v>
      </c>
      <c r="AN134" t="s">
        <v>57</v>
      </c>
      <c r="AO134" t="s">
        <v>57</v>
      </c>
      <c r="AP134" t="s">
        <v>57</v>
      </c>
      <c r="AQ134" t="s">
        <v>57</v>
      </c>
      <c r="AR134" t="s">
        <v>57</v>
      </c>
      <c r="AS134" t="s">
        <v>57</v>
      </c>
      <c r="AT134" t="s">
        <v>57</v>
      </c>
      <c r="AU134" t="s">
        <v>62</v>
      </c>
      <c r="AV134" t="s">
        <v>62</v>
      </c>
      <c r="AW134" t="s">
        <v>62</v>
      </c>
      <c r="AX134" t="s">
        <v>62</v>
      </c>
    </row>
    <row r="135" spans="1:50" ht="15.75">
      <c r="A135">
        <v>134</v>
      </c>
      <c r="B135" t="s">
        <v>299</v>
      </c>
      <c r="C135" t="s">
        <v>300</v>
      </c>
      <c r="D135">
        <v>2023</v>
      </c>
      <c r="E135" t="s">
        <v>512</v>
      </c>
      <c r="F135" t="s">
        <v>513</v>
      </c>
      <c r="G135" s="3" t="s">
        <v>514</v>
      </c>
      <c r="H135" t="s">
        <v>515</v>
      </c>
      <c r="I135" t="s">
        <v>91</v>
      </c>
      <c r="J135">
        <v>15</v>
      </c>
      <c r="K135" t="s">
        <v>62</v>
      </c>
      <c r="L135" t="s">
        <v>62</v>
      </c>
      <c r="M135" t="s">
        <v>62</v>
      </c>
      <c r="N135" t="s">
        <v>62</v>
      </c>
      <c r="O135" t="s">
        <v>57</v>
      </c>
      <c r="P135" t="s">
        <v>57</v>
      </c>
      <c r="Q135" t="s">
        <v>57</v>
      </c>
      <c r="R135" t="s">
        <v>57</v>
      </c>
      <c r="S135" t="s">
        <v>56</v>
      </c>
      <c r="T135" t="s">
        <v>516</v>
      </c>
      <c r="U135" t="s">
        <v>62</v>
      </c>
      <c r="V135" t="s">
        <v>57</v>
      </c>
      <c r="W135" t="s">
        <v>62</v>
      </c>
      <c r="X135" t="s">
        <v>57</v>
      </c>
      <c r="Y135" t="s">
        <v>57</v>
      </c>
      <c r="Z135" s="3" t="s">
        <v>517</v>
      </c>
      <c r="AA135" t="s">
        <v>62</v>
      </c>
      <c r="AB135" t="s">
        <v>62</v>
      </c>
      <c r="AC135" t="s">
        <v>57</v>
      </c>
      <c r="AD135" t="s">
        <v>57</v>
      </c>
      <c r="AE135" t="s">
        <v>57</v>
      </c>
      <c r="AG135" t="s">
        <v>56</v>
      </c>
      <c r="AH135">
        <v>4</v>
      </c>
      <c r="AI135" t="s">
        <v>62</v>
      </c>
      <c r="AJ135" t="s">
        <v>57</v>
      </c>
      <c r="AK135" t="s">
        <v>62</v>
      </c>
      <c r="AL135" t="s">
        <v>57</v>
      </c>
      <c r="AM135" t="s">
        <v>57</v>
      </c>
      <c r="AN135" t="s">
        <v>57</v>
      </c>
      <c r="AO135" t="s">
        <v>518</v>
      </c>
      <c r="AP135" t="s">
        <v>519</v>
      </c>
      <c r="AQ135">
        <v>307</v>
      </c>
      <c r="AR135" t="s">
        <v>57</v>
      </c>
      <c r="AS135">
        <v>0</v>
      </c>
      <c r="AT135">
        <v>4</v>
      </c>
      <c r="AU135" t="s">
        <v>62</v>
      </c>
      <c r="AV135" t="s">
        <v>62</v>
      </c>
      <c r="AW135" t="s">
        <v>62</v>
      </c>
      <c r="AX135" t="s">
        <v>62</v>
      </c>
    </row>
    <row r="136" spans="1:50" ht="15.75">
      <c r="A136">
        <v>135</v>
      </c>
      <c r="B136" t="s">
        <v>299</v>
      </c>
      <c r="C136" t="s">
        <v>300</v>
      </c>
      <c r="D136">
        <v>2023</v>
      </c>
      <c r="E136" t="s">
        <v>512</v>
      </c>
      <c r="F136" t="s">
        <v>129</v>
      </c>
      <c r="G136" s="3" t="s">
        <v>520</v>
      </c>
      <c r="H136" t="s">
        <v>521</v>
      </c>
      <c r="I136" t="s">
        <v>55</v>
      </c>
      <c r="J136">
        <v>6</v>
      </c>
      <c r="K136" t="s">
        <v>62</v>
      </c>
      <c r="L136" t="s">
        <v>62</v>
      </c>
      <c r="M136" t="s">
        <v>57</v>
      </c>
      <c r="N136" t="s">
        <v>57</v>
      </c>
      <c r="O136" t="s">
        <v>57</v>
      </c>
      <c r="P136" t="s">
        <v>57</v>
      </c>
      <c r="Q136" t="s">
        <v>57</v>
      </c>
      <c r="R136" t="s">
        <v>57</v>
      </c>
      <c r="S136" t="s">
        <v>57</v>
      </c>
      <c r="T136" t="s">
        <v>57</v>
      </c>
      <c r="U136" t="s">
        <v>57</v>
      </c>
      <c r="V136" t="s">
        <v>57</v>
      </c>
      <c r="W136" t="s">
        <v>57</v>
      </c>
      <c r="X136" t="s">
        <v>57</v>
      </c>
      <c r="Y136" t="s">
        <v>57</v>
      </c>
      <c r="Z136" t="s">
        <v>57</v>
      </c>
      <c r="AA136" t="s">
        <v>57</v>
      </c>
      <c r="AB136" t="s">
        <v>57</v>
      </c>
      <c r="AC136" t="s">
        <v>57</v>
      </c>
      <c r="AD136" t="s">
        <v>57</v>
      </c>
      <c r="AE136" t="s">
        <v>57</v>
      </c>
      <c r="AG136" t="s">
        <v>57</v>
      </c>
      <c r="AH136" t="s">
        <v>57</v>
      </c>
      <c r="AI136" t="s">
        <v>57</v>
      </c>
      <c r="AJ136" t="s">
        <v>57</v>
      </c>
      <c r="AK136" t="s">
        <v>57</v>
      </c>
      <c r="AL136" t="s">
        <v>57</v>
      </c>
      <c r="AM136" t="s">
        <v>57</v>
      </c>
      <c r="AN136" t="s">
        <v>57</v>
      </c>
      <c r="AO136" t="s">
        <v>57</v>
      </c>
      <c r="AP136" t="s">
        <v>57</v>
      </c>
      <c r="AQ136" t="s">
        <v>57</v>
      </c>
      <c r="AR136" t="s">
        <v>57</v>
      </c>
      <c r="AS136" t="s">
        <v>57</v>
      </c>
      <c r="AT136" t="s">
        <v>57</v>
      </c>
      <c r="AU136" t="s">
        <v>62</v>
      </c>
      <c r="AV136" t="s">
        <v>62</v>
      </c>
      <c r="AW136" t="s">
        <v>62</v>
      </c>
      <c r="AX136" t="s">
        <v>62</v>
      </c>
    </row>
    <row r="137" spans="1:50" ht="15.75">
      <c r="A137">
        <v>136</v>
      </c>
      <c r="B137" t="s">
        <v>299</v>
      </c>
      <c r="C137" t="s">
        <v>300</v>
      </c>
      <c r="D137">
        <v>2023</v>
      </c>
      <c r="E137" t="s">
        <v>512</v>
      </c>
      <c r="F137" t="s">
        <v>522</v>
      </c>
      <c r="G137" s="3" t="s">
        <v>523</v>
      </c>
      <c r="H137" t="s">
        <v>524</v>
      </c>
      <c r="I137" t="s">
        <v>312</v>
      </c>
      <c r="J137">
        <v>25</v>
      </c>
      <c r="K137" t="s">
        <v>57</v>
      </c>
      <c r="L137" t="s">
        <v>57</v>
      </c>
      <c r="M137" t="s">
        <v>57</v>
      </c>
      <c r="N137" t="s">
        <v>57</v>
      </c>
      <c r="O137" t="s">
        <v>57</v>
      </c>
      <c r="P137" t="s">
        <v>57</v>
      </c>
      <c r="Q137" t="s">
        <v>57</v>
      </c>
      <c r="R137" t="s">
        <v>57</v>
      </c>
      <c r="S137" t="s">
        <v>57</v>
      </c>
      <c r="T137" t="s">
        <v>57</v>
      </c>
      <c r="U137" t="s">
        <v>57</v>
      </c>
      <c r="V137" t="s">
        <v>57</v>
      </c>
      <c r="W137" t="s">
        <v>57</v>
      </c>
      <c r="X137" t="s">
        <v>57</v>
      </c>
      <c r="Y137" t="s">
        <v>57</v>
      </c>
      <c r="Z137" t="s">
        <v>57</v>
      </c>
      <c r="AA137" t="s">
        <v>57</v>
      </c>
      <c r="AB137" t="s">
        <v>57</v>
      </c>
      <c r="AC137" t="s">
        <v>57</v>
      </c>
      <c r="AD137" t="s">
        <v>57</v>
      </c>
      <c r="AE137" t="s">
        <v>57</v>
      </c>
      <c r="AG137" t="s">
        <v>57</v>
      </c>
      <c r="AH137" t="s">
        <v>57</v>
      </c>
      <c r="AI137" t="s">
        <v>57</v>
      </c>
      <c r="AJ137" t="s">
        <v>57</v>
      </c>
      <c r="AK137" t="s">
        <v>57</v>
      </c>
      <c r="AL137" t="s">
        <v>57</v>
      </c>
      <c r="AM137" t="s">
        <v>57</v>
      </c>
      <c r="AN137" t="s">
        <v>57</v>
      </c>
      <c r="AO137" t="s">
        <v>57</v>
      </c>
      <c r="AP137" t="s">
        <v>57</v>
      </c>
      <c r="AQ137" t="s">
        <v>57</v>
      </c>
      <c r="AR137" t="s">
        <v>57</v>
      </c>
      <c r="AS137" t="s">
        <v>57</v>
      </c>
      <c r="AT137" t="s">
        <v>57</v>
      </c>
      <c r="AU137" t="s">
        <v>62</v>
      </c>
      <c r="AV137" t="s">
        <v>62</v>
      </c>
      <c r="AW137" t="s">
        <v>62</v>
      </c>
      <c r="AX137" t="s">
        <v>62</v>
      </c>
    </row>
    <row r="138" spans="1:50" ht="15.75">
      <c r="A138">
        <v>137</v>
      </c>
      <c r="B138" t="s">
        <v>299</v>
      </c>
      <c r="C138" t="s">
        <v>300</v>
      </c>
      <c r="D138">
        <v>2023</v>
      </c>
      <c r="E138" t="s">
        <v>512</v>
      </c>
      <c r="F138" t="s">
        <v>525</v>
      </c>
      <c r="G138" s="3" t="s">
        <v>526</v>
      </c>
      <c r="H138" t="s">
        <v>527</v>
      </c>
      <c r="I138" t="s">
        <v>91</v>
      </c>
      <c r="J138">
        <v>17</v>
      </c>
      <c r="K138" t="s">
        <v>62</v>
      </c>
      <c r="L138" t="s">
        <v>62</v>
      </c>
      <c r="M138" t="s">
        <v>62</v>
      </c>
      <c r="N138" t="s">
        <v>62</v>
      </c>
      <c r="O138" t="s">
        <v>57</v>
      </c>
      <c r="P138" t="s">
        <v>57</v>
      </c>
      <c r="Q138" t="s">
        <v>57</v>
      </c>
      <c r="R138" t="s">
        <v>57</v>
      </c>
      <c r="S138" t="s">
        <v>56</v>
      </c>
      <c r="T138" t="s">
        <v>528</v>
      </c>
      <c r="U138" t="s">
        <v>62</v>
      </c>
      <c r="V138" t="s">
        <v>57</v>
      </c>
      <c r="W138" t="s">
        <v>62</v>
      </c>
      <c r="X138" t="s">
        <v>57</v>
      </c>
      <c r="Y138" t="s">
        <v>57</v>
      </c>
      <c r="Z138" s="3" t="s">
        <v>529</v>
      </c>
      <c r="AA138" t="s">
        <v>56</v>
      </c>
      <c r="AB138" t="s">
        <v>56</v>
      </c>
      <c r="AC138" t="s">
        <v>56</v>
      </c>
      <c r="AD138" t="s">
        <v>157</v>
      </c>
      <c r="AE138" t="s">
        <v>57</v>
      </c>
      <c r="AG138" t="s">
        <v>56</v>
      </c>
      <c r="AH138">
        <v>4264</v>
      </c>
      <c r="AI138" t="s">
        <v>62</v>
      </c>
      <c r="AJ138" t="s">
        <v>57</v>
      </c>
      <c r="AK138" t="s">
        <v>62</v>
      </c>
      <c r="AL138" t="s">
        <v>57</v>
      </c>
      <c r="AM138" t="s">
        <v>57</v>
      </c>
      <c r="AN138" t="s">
        <v>57</v>
      </c>
      <c r="AO138" s="6" t="s">
        <v>530</v>
      </c>
      <c r="AP138" s="6" t="s">
        <v>519</v>
      </c>
      <c r="AQ138">
        <v>835</v>
      </c>
      <c r="AR138" t="s">
        <v>57</v>
      </c>
      <c r="AS138">
        <v>2608</v>
      </c>
      <c r="AT138">
        <v>1645</v>
      </c>
      <c r="AU138" t="s">
        <v>62</v>
      </c>
      <c r="AV138" t="s">
        <v>56</v>
      </c>
      <c r="AW138" t="s">
        <v>56</v>
      </c>
      <c r="AX138" t="s">
        <v>62</v>
      </c>
    </row>
    <row r="139" spans="1:50" ht="15.75">
      <c r="A139">
        <v>138</v>
      </c>
      <c r="B139" t="s">
        <v>299</v>
      </c>
      <c r="C139" t="s">
        <v>300</v>
      </c>
      <c r="D139">
        <v>2023</v>
      </c>
      <c r="E139" t="s">
        <v>512</v>
      </c>
      <c r="F139" t="s">
        <v>531</v>
      </c>
      <c r="G139" s="3" t="s">
        <v>532</v>
      </c>
      <c r="H139" t="s">
        <v>533</v>
      </c>
      <c r="I139" t="s">
        <v>312</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t="s">
        <v>57</v>
      </c>
      <c r="AP139" t="s">
        <v>57</v>
      </c>
      <c r="AQ139" t="s">
        <v>57</v>
      </c>
      <c r="AR139" t="s">
        <v>57</v>
      </c>
      <c r="AS139" t="s">
        <v>57</v>
      </c>
      <c r="AT139" t="s">
        <v>57</v>
      </c>
      <c r="AU139" t="s">
        <v>62</v>
      </c>
      <c r="AV139" t="s">
        <v>62</v>
      </c>
      <c r="AW139" t="s">
        <v>62</v>
      </c>
      <c r="AX139" t="s">
        <v>62</v>
      </c>
    </row>
    <row r="140" spans="1:50" ht="15.75">
      <c r="A140">
        <v>139</v>
      </c>
      <c r="B140" t="s">
        <v>299</v>
      </c>
      <c r="C140" t="s">
        <v>300</v>
      </c>
      <c r="D140">
        <v>2023</v>
      </c>
      <c r="E140" t="s">
        <v>512</v>
      </c>
      <c r="F140" t="s">
        <v>534</v>
      </c>
      <c r="G140" s="3" t="s">
        <v>535</v>
      </c>
      <c r="H140" t="s">
        <v>536</v>
      </c>
      <c r="I140" t="s">
        <v>91</v>
      </c>
      <c r="J140">
        <v>4</v>
      </c>
      <c r="K140" t="s">
        <v>62</v>
      </c>
      <c r="L140" t="s">
        <v>62</v>
      </c>
      <c r="M140" t="s">
        <v>62</v>
      </c>
      <c r="N140" t="s">
        <v>62</v>
      </c>
      <c r="O140" t="s">
        <v>57</v>
      </c>
      <c r="P140" t="s">
        <v>57</v>
      </c>
      <c r="Q140" t="s">
        <v>57</v>
      </c>
      <c r="R140" t="s">
        <v>57</v>
      </c>
      <c r="S140" t="s">
        <v>62</v>
      </c>
      <c r="T140" t="s">
        <v>57</v>
      </c>
      <c r="U140" t="s">
        <v>62</v>
      </c>
      <c r="V140" t="s">
        <v>57</v>
      </c>
      <c r="W140" t="s">
        <v>57</v>
      </c>
      <c r="X140" t="s">
        <v>57</v>
      </c>
      <c r="Y140" t="s">
        <v>57</v>
      </c>
      <c r="Z140" s="3" t="s">
        <v>537</v>
      </c>
      <c r="AA140" t="s">
        <v>62</v>
      </c>
      <c r="AB140" t="s">
        <v>62</v>
      </c>
      <c r="AC140" t="s">
        <v>57</v>
      </c>
      <c r="AD140" t="s">
        <v>57</v>
      </c>
      <c r="AE140" t="s">
        <v>57</v>
      </c>
      <c r="AG140" t="s">
        <v>56</v>
      </c>
      <c r="AH140">
        <v>1</v>
      </c>
      <c r="AI140" t="s">
        <v>62</v>
      </c>
      <c r="AJ140" t="s">
        <v>57</v>
      </c>
      <c r="AK140" t="s">
        <v>62</v>
      </c>
      <c r="AL140" t="s">
        <v>57</v>
      </c>
      <c r="AM140" t="s">
        <v>57</v>
      </c>
      <c r="AN140" t="s">
        <v>57</v>
      </c>
      <c r="AO140" t="s">
        <v>538</v>
      </c>
      <c r="AP140" t="s">
        <v>519</v>
      </c>
      <c r="AQ140">
        <v>794</v>
      </c>
      <c r="AR140" t="s">
        <v>57</v>
      </c>
      <c r="AS140">
        <v>0</v>
      </c>
      <c r="AT140">
        <v>1</v>
      </c>
      <c r="AU140" t="s">
        <v>56</v>
      </c>
      <c r="AV140" t="s">
        <v>62</v>
      </c>
      <c r="AW140" t="s">
        <v>62</v>
      </c>
      <c r="AX140" t="s">
        <v>62</v>
      </c>
    </row>
    <row r="141" spans="1:50" ht="15.75">
      <c r="A141">
        <v>140</v>
      </c>
      <c r="B141" t="s">
        <v>299</v>
      </c>
      <c r="C141" t="s">
        <v>300</v>
      </c>
      <c r="D141">
        <v>2023</v>
      </c>
      <c r="E141" t="s">
        <v>512</v>
      </c>
      <c r="F141" t="s">
        <v>540</v>
      </c>
      <c r="G141" s="3" t="s">
        <v>541</v>
      </c>
      <c r="H141" t="s">
        <v>542</v>
      </c>
      <c r="I141" t="s">
        <v>312</v>
      </c>
      <c r="J141">
        <v>25</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57</v>
      </c>
      <c r="AA141" t="s">
        <v>57</v>
      </c>
      <c r="AB141" t="s">
        <v>57</v>
      </c>
      <c r="AC141" t="s">
        <v>57</v>
      </c>
      <c r="AD141" t="s">
        <v>57</v>
      </c>
      <c r="AE141" t="s">
        <v>57</v>
      </c>
      <c r="AG141" t="s">
        <v>57</v>
      </c>
      <c r="AH141" t="s">
        <v>57</v>
      </c>
      <c r="AI141" t="s">
        <v>57</v>
      </c>
      <c r="AJ141" t="s">
        <v>57</v>
      </c>
      <c r="AK141" t="s">
        <v>57</v>
      </c>
      <c r="AL141" t="s">
        <v>57</v>
      </c>
      <c r="AM141" t="s">
        <v>57</v>
      </c>
      <c r="AN141" t="s">
        <v>57</v>
      </c>
      <c r="AO141" t="s">
        <v>57</v>
      </c>
      <c r="AP141" t="s">
        <v>57</v>
      </c>
      <c r="AQ141" t="s">
        <v>57</v>
      </c>
      <c r="AR141" t="s">
        <v>57</v>
      </c>
      <c r="AS141" t="s">
        <v>57</v>
      </c>
      <c r="AT141" t="s">
        <v>57</v>
      </c>
      <c r="AU141" t="s">
        <v>62</v>
      </c>
      <c r="AV141" t="s">
        <v>62</v>
      </c>
      <c r="AW141" t="s">
        <v>62</v>
      </c>
      <c r="AX141" t="s">
        <v>62</v>
      </c>
    </row>
    <row r="142" spans="1:50" ht="15.75">
      <c r="A142">
        <v>141</v>
      </c>
      <c r="B142" t="s">
        <v>299</v>
      </c>
      <c r="C142" t="s">
        <v>300</v>
      </c>
      <c r="D142">
        <v>2023</v>
      </c>
      <c r="E142" t="s">
        <v>512</v>
      </c>
      <c r="F142" t="s">
        <v>543</v>
      </c>
      <c r="G142" s="3" t="s">
        <v>544</v>
      </c>
      <c r="H142" t="s">
        <v>545</v>
      </c>
      <c r="J142">
        <v>14</v>
      </c>
      <c r="K142" t="s">
        <v>62</v>
      </c>
      <c r="L142" t="s">
        <v>62</v>
      </c>
      <c r="M142" t="s">
        <v>62</v>
      </c>
      <c r="N142" t="s">
        <v>62</v>
      </c>
      <c r="O142" t="s">
        <v>57</v>
      </c>
      <c r="P142" t="s">
        <v>57</v>
      </c>
      <c r="Q142" t="s">
        <v>57</v>
      </c>
      <c r="R142" t="s">
        <v>57</v>
      </c>
      <c r="S142" t="s">
        <v>62</v>
      </c>
      <c r="T142" t="s">
        <v>57</v>
      </c>
      <c r="U142" t="s">
        <v>62</v>
      </c>
      <c r="V142" t="s">
        <v>57</v>
      </c>
      <c r="W142" t="s">
        <v>62</v>
      </c>
      <c r="X142" t="s">
        <v>57</v>
      </c>
      <c r="Y142" t="s">
        <v>57</v>
      </c>
      <c r="Z142" s="3" t="s">
        <v>546</v>
      </c>
      <c r="AA142" t="s">
        <v>62</v>
      </c>
      <c r="AB142" t="s">
        <v>62</v>
      </c>
      <c r="AC142" t="s">
        <v>57</v>
      </c>
      <c r="AD142" t="s">
        <v>57</v>
      </c>
      <c r="AE142" t="s">
        <v>57</v>
      </c>
      <c r="AG142" t="s">
        <v>56</v>
      </c>
      <c r="AH142">
        <v>12</v>
      </c>
      <c r="AI142" t="s">
        <v>62</v>
      </c>
      <c r="AJ142" t="s">
        <v>57</v>
      </c>
      <c r="AK142" t="s">
        <v>62</v>
      </c>
      <c r="AL142" t="s">
        <v>57</v>
      </c>
      <c r="AM142" t="s">
        <v>57</v>
      </c>
      <c r="AN142" t="s">
        <v>57</v>
      </c>
      <c r="AO142" s="6" t="s">
        <v>547</v>
      </c>
      <c r="AP142" s="6" t="s">
        <v>519</v>
      </c>
      <c r="AQ142">
        <v>826</v>
      </c>
      <c r="AR142" t="s">
        <v>57</v>
      </c>
      <c r="AS142">
        <v>6</v>
      </c>
      <c r="AT142">
        <v>6</v>
      </c>
      <c r="AU142" t="s">
        <v>62</v>
      </c>
      <c r="AV142" t="s">
        <v>62</v>
      </c>
      <c r="AW142" t="s">
        <v>62</v>
      </c>
      <c r="AX142" t="s">
        <v>62</v>
      </c>
    </row>
    <row r="143" spans="1:50" ht="15.75">
      <c r="A143">
        <v>142</v>
      </c>
      <c r="B143" t="s">
        <v>299</v>
      </c>
      <c r="C143" t="s">
        <v>300</v>
      </c>
      <c r="D143">
        <v>2023</v>
      </c>
      <c r="E143" t="s">
        <v>512</v>
      </c>
      <c r="F143" t="s">
        <v>548</v>
      </c>
      <c r="G143" s="3" t="s">
        <v>549</v>
      </c>
      <c r="H143" t="s">
        <v>550</v>
      </c>
      <c r="I143" t="s">
        <v>312</v>
      </c>
      <c r="J143">
        <v>25</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57</v>
      </c>
      <c r="AA143" t="s">
        <v>57</v>
      </c>
      <c r="AB143" t="s">
        <v>57</v>
      </c>
      <c r="AC143" t="s">
        <v>57</v>
      </c>
      <c r="AD143" t="s">
        <v>57</v>
      </c>
      <c r="AE143" t="s">
        <v>57</v>
      </c>
      <c r="AG143" t="s">
        <v>57</v>
      </c>
      <c r="AH143" t="s">
        <v>57</v>
      </c>
      <c r="AI143" t="s">
        <v>57</v>
      </c>
      <c r="AJ143" t="s">
        <v>57</v>
      </c>
      <c r="AK143" t="s">
        <v>57</v>
      </c>
      <c r="AL143" t="s">
        <v>57</v>
      </c>
      <c r="AM143" t="s">
        <v>57</v>
      </c>
      <c r="AN143" t="s">
        <v>57</v>
      </c>
      <c r="AO143" t="s">
        <v>57</v>
      </c>
      <c r="AP143" t="s">
        <v>57</v>
      </c>
      <c r="AQ143" t="s">
        <v>57</v>
      </c>
      <c r="AR143" t="s">
        <v>57</v>
      </c>
      <c r="AS143" t="s">
        <v>57</v>
      </c>
      <c r="AT143" t="s">
        <v>57</v>
      </c>
      <c r="AU143" t="s">
        <v>62</v>
      </c>
      <c r="AV143" t="s">
        <v>62</v>
      </c>
      <c r="AW143" t="s">
        <v>62</v>
      </c>
      <c r="AX143" t="s">
        <v>62</v>
      </c>
    </row>
    <row r="144" spans="1:50" ht="15.75">
      <c r="A144">
        <v>143</v>
      </c>
      <c r="B144" t="s">
        <v>299</v>
      </c>
      <c r="C144" t="s">
        <v>300</v>
      </c>
      <c r="D144">
        <v>2023</v>
      </c>
      <c r="E144" t="s">
        <v>512</v>
      </c>
      <c r="F144" t="s">
        <v>551</v>
      </c>
      <c r="G144" s="3" t="s">
        <v>552</v>
      </c>
      <c r="H144" t="s">
        <v>553</v>
      </c>
      <c r="I144" t="s">
        <v>91</v>
      </c>
      <c r="J144">
        <v>24</v>
      </c>
      <c r="K144" t="s">
        <v>62</v>
      </c>
      <c r="L144" t="s">
        <v>62</v>
      </c>
      <c r="M144" t="s">
        <v>62</v>
      </c>
      <c r="N144" t="s">
        <v>62</v>
      </c>
      <c r="O144" t="s">
        <v>57</v>
      </c>
      <c r="P144" t="s">
        <v>57</v>
      </c>
      <c r="Q144" t="s">
        <v>57</v>
      </c>
      <c r="R144" t="s">
        <v>57</v>
      </c>
      <c r="S144" t="s">
        <v>56</v>
      </c>
      <c r="T144" t="s">
        <v>554</v>
      </c>
      <c r="U144" t="s">
        <v>56</v>
      </c>
      <c r="V144" t="s">
        <v>555</v>
      </c>
      <c r="W144" t="s">
        <v>62</v>
      </c>
      <c r="X144" t="s">
        <v>57</v>
      </c>
      <c r="Y144" t="s">
        <v>57</v>
      </c>
      <c r="Z144" s="3" t="s">
        <v>556</v>
      </c>
      <c r="AA144" t="s">
        <v>62</v>
      </c>
      <c r="AB144" t="s">
        <v>62</v>
      </c>
      <c r="AC144" t="s">
        <v>57</v>
      </c>
      <c r="AD144" t="s">
        <v>57</v>
      </c>
      <c r="AE144" t="s">
        <v>57</v>
      </c>
      <c r="AG144" t="s">
        <v>56</v>
      </c>
      <c r="AH144">
        <v>44</v>
      </c>
      <c r="AI144" t="s">
        <v>62</v>
      </c>
      <c r="AJ144" t="s">
        <v>57</v>
      </c>
      <c r="AK144" t="s">
        <v>62</v>
      </c>
      <c r="AL144" t="s">
        <v>57</v>
      </c>
      <c r="AM144" t="s">
        <v>57</v>
      </c>
      <c r="AN144" t="s">
        <v>57</v>
      </c>
      <c r="AO144" t="s">
        <v>557</v>
      </c>
      <c r="AP144" t="s">
        <v>519</v>
      </c>
      <c r="AQ144">
        <v>759</v>
      </c>
      <c r="AR144" t="s">
        <v>57</v>
      </c>
      <c r="AS144">
        <v>44</v>
      </c>
      <c r="AT144">
        <v>0</v>
      </c>
      <c r="AU144" t="s">
        <v>62</v>
      </c>
      <c r="AV144" t="s">
        <v>62</v>
      </c>
      <c r="AW144" t="s">
        <v>62</v>
      </c>
      <c r="AX144" t="s">
        <v>62</v>
      </c>
    </row>
    <row r="145" spans="1:54" ht="15.75">
      <c r="A145">
        <v>144</v>
      </c>
      <c r="B145" t="s">
        <v>299</v>
      </c>
      <c r="C145" t="s">
        <v>300</v>
      </c>
      <c r="D145">
        <v>2023</v>
      </c>
      <c r="E145" t="s">
        <v>512</v>
      </c>
      <c r="F145" t="s">
        <v>559</v>
      </c>
      <c r="G145" s="3" t="s">
        <v>560</v>
      </c>
      <c r="H145" t="s">
        <v>561</v>
      </c>
      <c r="I145" t="s">
        <v>91</v>
      </c>
      <c r="J145">
        <v>15</v>
      </c>
      <c r="K145" t="s">
        <v>62</v>
      </c>
      <c r="L145" t="s">
        <v>62</v>
      </c>
      <c r="M145" t="s">
        <v>62</v>
      </c>
      <c r="N145" t="s">
        <v>62</v>
      </c>
      <c r="O145" t="s">
        <v>57</v>
      </c>
      <c r="P145" t="s">
        <v>57</v>
      </c>
      <c r="Q145" t="s">
        <v>57</v>
      </c>
      <c r="R145" t="s">
        <v>57</v>
      </c>
      <c r="S145" t="s">
        <v>56</v>
      </c>
      <c r="T145" t="s">
        <v>562</v>
      </c>
      <c r="U145" t="s">
        <v>62</v>
      </c>
      <c r="V145" t="s">
        <v>57</v>
      </c>
      <c r="W145" t="s">
        <v>62</v>
      </c>
      <c r="X145" t="s">
        <v>57</v>
      </c>
      <c r="Y145" t="s">
        <v>57</v>
      </c>
      <c r="Z145" s="4" t="s">
        <v>563</v>
      </c>
      <c r="AA145" t="s">
        <v>62</v>
      </c>
      <c r="AB145" t="s">
        <v>56</v>
      </c>
      <c r="AC145" t="s">
        <v>56</v>
      </c>
      <c r="AD145" t="s">
        <v>216</v>
      </c>
      <c r="AE145" t="s">
        <v>564</v>
      </c>
      <c r="AG145" t="s">
        <v>56</v>
      </c>
      <c r="AH145">
        <v>37</v>
      </c>
      <c r="AI145" t="s">
        <v>56</v>
      </c>
      <c r="AJ145" t="s">
        <v>405</v>
      </c>
      <c r="AK145" t="s">
        <v>62</v>
      </c>
      <c r="AL145" t="s">
        <v>57</v>
      </c>
      <c r="AM145" t="s">
        <v>57</v>
      </c>
      <c r="AN145" t="s">
        <v>57</v>
      </c>
      <c r="AO145" s="6" t="s">
        <v>565</v>
      </c>
      <c r="AP145" s="6" t="s">
        <v>519</v>
      </c>
      <c r="AQ145">
        <v>879</v>
      </c>
      <c r="AR145" t="s">
        <v>57</v>
      </c>
      <c r="AS145">
        <v>14</v>
      </c>
      <c r="AT145">
        <v>23</v>
      </c>
      <c r="AU145" t="s">
        <v>62</v>
      </c>
      <c r="AV145" t="s">
        <v>62</v>
      </c>
      <c r="AW145" t="s">
        <v>62</v>
      </c>
      <c r="AX145" t="s">
        <v>62</v>
      </c>
    </row>
    <row r="146" spans="1:54" ht="15.75">
      <c r="A146">
        <v>145</v>
      </c>
      <c r="B146" t="s">
        <v>299</v>
      </c>
      <c r="C146" t="s">
        <v>300</v>
      </c>
      <c r="D146">
        <v>2023</v>
      </c>
      <c r="E146" t="s">
        <v>512</v>
      </c>
      <c r="F146" t="s">
        <v>566</v>
      </c>
      <c r="G146" s="3" t="s">
        <v>567</v>
      </c>
      <c r="H146" t="s">
        <v>568</v>
      </c>
      <c r="I146" t="s">
        <v>312</v>
      </c>
      <c r="J146">
        <v>25</v>
      </c>
      <c r="K146" t="s">
        <v>57</v>
      </c>
      <c r="L146" t="s">
        <v>57</v>
      </c>
      <c r="M146" t="s">
        <v>57</v>
      </c>
      <c r="N146" t="s">
        <v>57</v>
      </c>
      <c r="O146" t="s">
        <v>57</v>
      </c>
      <c r="P146" t="s">
        <v>57</v>
      </c>
      <c r="Q146" t="s">
        <v>57</v>
      </c>
      <c r="R146" t="s">
        <v>57</v>
      </c>
      <c r="S146" t="s">
        <v>57</v>
      </c>
      <c r="T146" t="s">
        <v>57</v>
      </c>
      <c r="U146" t="s">
        <v>57</v>
      </c>
      <c r="V146" t="s">
        <v>57</v>
      </c>
      <c r="W146" t="s">
        <v>57</v>
      </c>
      <c r="X146" t="s">
        <v>57</v>
      </c>
      <c r="Y146" t="s">
        <v>57</v>
      </c>
      <c r="Z146" t="s">
        <v>57</v>
      </c>
      <c r="AA146" t="s">
        <v>57</v>
      </c>
      <c r="AB146" t="s">
        <v>57</v>
      </c>
      <c r="AC146" t="s">
        <v>57</v>
      </c>
      <c r="AD146" t="s">
        <v>57</v>
      </c>
      <c r="AE146" t="s">
        <v>57</v>
      </c>
      <c r="AG146" t="s">
        <v>57</v>
      </c>
      <c r="AH146" t="s">
        <v>57</v>
      </c>
      <c r="AI146" t="s">
        <v>57</v>
      </c>
      <c r="AJ146" t="s">
        <v>57</v>
      </c>
      <c r="AK146" t="s">
        <v>57</v>
      </c>
      <c r="AL146" t="s">
        <v>57</v>
      </c>
      <c r="AM146" t="s">
        <v>57</v>
      </c>
      <c r="AN146" t="s">
        <v>57</v>
      </c>
      <c r="AO146" t="s">
        <v>57</v>
      </c>
      <c r="AP146" t="s">
        <v>57</v>
      </c>
      <c r="AQ146" t="s">
        <v>57</v>
      </c>
      <c r="AR146" t="s">
        <v>57</v>
      </c>
      <c r="AS146" t="s">
        <v>57</v>
      </c>
      <c r="AT146" t="s">
        <v>57</v>
      </c>
      <c r="AU146" t="s">
        <v>62</v>
      </c>
      <c r="AV146" t="s">
        <v>62</v>
      </c>
      <c r="AW146" t="s">
        <v>62</v>
      </c>
      <c r="AX146" t="s">
        <v>62</v>
      </c>
    </row>
    <row r="147" spans="1:54" ht="15.75">
      <c r="A147">
        <v>146</v>
      </c>
      <c r="B147" t="s">
        <v>299</v>
      </c>
      <c r="C147" t="s">
        <v>300</v>
      </c>
      <c r="D147">
        <v>2023</v>
      </c>
      <c r="E147" t="s">
        <v>512</v>
      </c>
      <c r="F147" t="s">
        <v>569</v>
      </c>
      <c r="G147" t="s">
        <v>570</v>
      </c>
      <c r="H147" t="s">
        <v>571</v>
      </c>
      <c r="I147" t="s">
        <v>91</v>
      </c>
      <c r="J147">
        <v>3</v>
      </c>
      <c r="K147" t="s">
        <v>62</v>
      </c>
      <c r="L147" t="s">
        <v>62</v>
      </c>
      <c r="M147" t="s">
        <v>62</v>
      </c>
      <c r="N147" t="s">
        <v>62</v>
      </c>
      <c r="O147" t="s">
        <v>57</v>
      </c>
      <c r="P147" t="s">
        <v>57</v>
      </c>
      <c r="Q147" t="s">
        <v>57</v>
      </c>
      <c r="R147" t="s">
        <v>57</v>
      </c>
      <c r="S147" t="s">
        <v>56</v>
      </c>
      <c r="T147" t="s">
        <v>572</v>
      </c>
      <c r="U147" t="s">
        <v>62</v>
      </c>
      <c r="V147" t="s">
        <v>57</v>
      </c>
      <c r="W147" t="s">
        <v>62</v>
      </c>
      <c r="X147" t="s">
        <v>57</v>
      </c>
      <c r="Y147" t="s">
        <v>57</v>
      </c>
      <c r="Z147" s="4" t="s">
        <v>573</v>
      </c>
      <c r="AA147" t="s">
        <v>62</v>
      </c>
      <c r="AB147" t="s">
        <v>62</v>
      </c>
      <c r="AC147" t="s">
        <v>57</v>
      </c>
      <c r="AD147" t="s">
        <v>57</v>
      </c>
      <c r="AE147" t="s">
        <v>57</v>
      </c>
      <c r="AG147" t="s">
        <v>56</v>
      </c>
      <c r="AH147">
        <v>1</v>
      </c>
      <c r="AI147" t="s">
        <v>62</v>
      </c>
      <c r="AJ147" t="s">
        <v>57</v>
      </c>
      <c r="AK147" t="s">
        <v>62</v>
      </c>
      <c r="AL147" t="s">
        <v>57</v>
      </c>
      <c r="AM147" t="s">
        <v>57</v>
      </c>
      <c r="AN147" t="s">
        <v>57</v>
      </c>
      <c r="AO147" t="s">
        <v>574</v>
      </c>
      <c r="AP147" t="s">
        <v>519</v>
      </c>
      <c r="AQ147">
        <v>843</v>
      </c>
      <c r="AR147" t="s">
        <v>57</v>
      </c>
      <c r="AS147">
        <v>1</v>
      </c>
      <c r="AT147">
        <v>0</v>
      </c>
      <c r="AU147" t="s">
        <v>62</v>
      </c>
      <c r="AV147" t="s">
        <v>62</v>
      </c>
      <c r="AW147" t="s">
        <v>62</v>
      </c>
      <c r="AX147" t="s">
        <v>62</v>
      </c>
    </row>
    <row r="148" spans="1:54" ht="15.75">
      <c r="A148">
        <v>147</v>
      </c>
      <c r="B148" t="s">
        <v>299</v>
      </c>
      <c r="C148" t="s">
        <v>300</v>
      </c>
      <c r="D148">
        <v>2023</v>
      </c>
      <c r="E148" t="s">
        <v>512</v>
      </c>
      <c r="F148" t="s">
        <v>57</v>
      </c>
      <c r="G148" s="3" t="s">
        <v>575</v>
      </c>
      <c r="H148" t="s">
        <v>576</v>
      </c>
      <c r="I148" t="s">
        <v>289</v>
      </c>
      <c r="J148">
        <v>25</v>
      </c>
      <c r="K148" t="s">
        <v>57</v>
      </c>
      <c r="L148" t="s">
        <v>57</v>
      </c>
      <c r="M148" t="s">
        <v>57</v>
      </c>
      <c r="N148" t="s">
        <v>57</v>
      </c>
      <c r="O148" t="s">
        <v>57</v>
      </c>
      <c r="P148" t="s">
        <v>57</v>
      </c>
      <c r="Q148" t="s">
        <v>57</v>
      </c>
      <c r="R148" t="s">
        <v>57</v>
      </c>
      <c r="S148" t="s">
        <v>57</v>
      </c>
      <c r="T148" t="s">
        <v>57</v>
      </c>
      <c r="U148" t="s">
        <v>57</v>
      </c>
      <c r="V148" t="s">
        <v>57</v>
      </c>
      <c r="W148" t="s">
        <v>57</v>
      </c>
      <c r="X148" t="s">
        <v>57</v>
      </c>
      <c r="Y148" t="s">
        <v>57</v>
      </c>
      <c r="Z148" t="s">
        <v>57</v>
      </c>
      <c r="AA148" t="s">
        <v>57</v>
      </c>
      <c r="AB148" t="s">
        <v>57</v>
      </c>
      <c r="AC148" t="s">
        <v>57</v>
      </c>
      <c r="AD148" t="s">
        <v>57</v>
      </c>
      <c r="AE148" t="s">
        <v>57</v>
      </c>
      <c r="AG148" t="s">
        <v>57</v>
      </c>
      <c r="AH148" t="s">
        <v>57</v>
      </c>
      <c r="AI148" t="s">
        <v>57</v>
      </c>
      <c r="AJ148" t="s">
        <v>57</v>
      </c>
      <c r="AK148" t="s">
        <v>57</v>
      </c>
      <c r="AL148" t="s">
        <v>57</v>
      </c>
      <c r="AM148" t="s">
        <v>57</v>
      </c>
      <c r="AN148" t="s">
        <v>57</v>
      </c>
      <c r="AO148" t="s">
        <v>57</v>
      </c>
      <c r="AP148" t="s">
        <v>57</v>
      </c>
      <c r="AQ148" t="s">
        <v>57</v>
      </c>
      <c r="AR148" t="s">
        <v>57</v>
      </c>
      <c r="AS148" t="s">
        <v>57</v>
      </c>
      <c r="AT148" t="s">
        <v>57</v>
      </c>
      <c r="AU148" t="s">
        <v>62</v>
      </c>
      <c r="AV148" t="s">
        <v>62</v>
      </c>
      <c r="AW148" t="s">
        <v>62</v>
      </c>
      <c r="AX148" t="s">
        <v>62</v>
      </c>
    </row>
    <row r="149" spans="1:54">
      <c r="A149">
        <v>148</v>
      </c>
      <c r="B149" s="108" t="s">
        <v>49</v>
      </c>
      <c r="C149" s="108" t="s">
        <v>50</v>
      </c>
      <c r="D149" s="108">
        <v>2023</v>
      </c>
      <c r="E149" s="108" t="s">
        <v>51</v>
      </c>
      <c r="F149" s="108" t="s">
        <v>52</v>
      </c>
      <c r="G149" s="109" t="s">
        <v>53</v>
      </c>
      <c r="H149" s="108" t="s">
        <v>54</v>
      </c>
      <c r="I149" s="108" t="s">
        <v>55</v>
      </c>
      <c r="J149" s="108">
        <v>24</v>
      </c>
      <c r="K149" s="108" t="s">
        <v>56</v>
      </c>
      <c r="L149" s="108" t="s">
        <v>56</v>
      </c>
      <c r="M149" s="108" t="s">
        <v>57</v>
      </c>
      <c r="N149" s="108" t="s">
        <v>57</v>
      </c>
      <c r="O149" s="108" t="s">
        <v>57</v>
      </c>
      <c r="P149" s="108" t="s">
        <v>57</v>
      </c>
      <c r="Q149" s="108" t="s">
        <v>57</v>
      </c>
      <c r="R149" s="108" t="s">
        <v>57</v>
      </c>
      <c r="S149" s="108" t="s">
        <v>56</v>
      </c>
      <c r="T149" s="108" t="s">
        <v>58</v>
      </c>
      <c r="U149" s="108" t="s">
        <v>56</v>
      </c>
      <c r="V149" s="108" t="s">
        <v>59</v>
      </c>
      <c r="W149" s="108" t="s">
        <v>57</v>
      </c>
      <c r="X149" s="108" t="s">
        <v>57</v>
      </c>
      <c r="Y149" s="108" t="s">
        <v>57</v>
      </c>
      <c r="Z149" s="108" t="s">
        <v>60</v>
      </c>
      <c r="AA149" s="108" t="s">
        <v>57</v>
      </c>
      <c r="AB149" s="108" t="s">
        <v>57</v>
      </c>
      <c r="AC149" s="108" t="s">
        <v>57</v>
      </c>
      <c r="AD149" s="108" t="s">
        <v>57</v>
      </c>
      <c r="AE149" s="108" t="s">
        <v>57</v>
      </c>
      <c r="AF149" s="108"/>
      <c r="AG149" s="108" t="s">
        <v>57</v>
      </c>
      <c r="AH149" s="108" t="s">
        <v>57</v>
      </c>
      <c r="AI149" s="108" t="s">
        <v>57</v>
      </c>
      <c r="AJ149" s="108" t="s">
        <v>57</v>
      </c>
      <c r="AK149" s="108" t="s">
        <v>57</v>
      </c>
      <c r="AL149" s="108" t="s">
        <v>57</v>
      </c>
      <c r="AM149" s="108" t="s">
        <v>57</v>
      </c>
      <c r="AN149" s="108" t="s">
        <v>57</v>
      </c>
      <c r="AO149" s="108" t="s">
        <v>57</v>
      </c>
      <c r="AP149" s="110" t="s">
        <v>61</v>
      </c>
      <c r="AQ149" s="108" t="s">
        <v>57</v>
      </c>
      <c r="AR149" s="108" t="s">
        <v>57</v>
      </c>
      <c r="AS149" s="108" t="s">
        <v>57</v>
      </c>
      <c r="AT149" s="108" t="s">
        <v>57</v>
      </c>
      <c r="AU149" s="108" t="s">
        <v>62</v>
      </c>
      <c r="AV149" s="108" t="s">
        <v>62</v>
      </c>
      <c r="AW149" s="108" t="s">
        <v>62</v>
      </c>
      <c r="AX149" s="108" t="s">
        <v>62</v>
      </c>
      <c r="AY149" s="108"/>
      <c r="AZ149" s="108"/>
      <c r="BA149" s="108"/>
      <c r="BB149" s="108"/>
    </row>
    <row r="150" spans="1:54">
      <c r="A150">
        <v>149</v>
      </c>
      <c r="B150" s="108" t="s">
        <v>49</v>
      </c>
      <c r="C150" s="108" t="s">
        <v>50</v>
      </c>
      <c r="D150" s="108">
        <v>2023</v>
      </c>
      <c r="E150" s="108" t="s">
        <v>51</v>
      </c>
      <c r="F150" s="108" t="s">
        <v>63</v>
      </c>
      <c r="G150" s="109" t="s">
        <v>64</v>
      </c>
      <c r="H150" s="108" t="s">
        <v>65</v>
      </c>
      <c r="I150" s="108" t="s">
        <v>55</v>
      </c>
      <c r="J150" s="108">
        <v>14</v>
      </c>
      <c r="K150" s="108" t="s">
        <v>56</v>
      </c>
      <c r="L150" s="108" t="s">
        <v>62</v>
      </c>
      <c r="M150" s="108" t="s">
        <v>57</v>
      </c>
      <c r="N150" s="108" t="s">
        <v>57</v>
      </c>
      <c r="O150" s="108" t="s">
        <v>57</v>
      </c>
      <c r="P150" s="108" t="s">
        <v>57</v>
      </c>
      <c r="Q150" s="108" t="s">
        <v>57</v>
      </c>
      <c r="R150" s="108" t="s">
        <v>57</v>
      </c>
      <c r="S150" s="108" t="s">
        <v>57</v>
      </c>
      <c r="T150" s="108" t="s">
        <v>57</v>
      </c>
      <c r="U150" s="108" t="s">
        <v>56</v>
      </c>
      <c r="V150" s="111" t="s">
        <v>66</v>
      </c>
      <c r="W150" s="108" t="s">
        <v>57</v>
      </c>
      <c r="X150" s="108" t="s">
        <v>57</v>
      </c>
      <c r="Y150" s="108" t="s">
        <v>57</v>
      </c>
      <c r="Z150" s="112" t="s">
        <v>67</v>
      </c>
      <c r="AA150" s="108" t="s">
        <v>57</v>
      </c>
      <c r="AB150" s="108" t="s">
        <v>57</v>
      </c>
      <c r="AC150" s="108" t="s">
        <v>57</v>
      </c>
      <c r="AD150" s="108" t="s">
        <v>57</v>
      </c>
      <c r="AE150" s="108" t="s">
        <v>57</v>
      </c>
      <c r="AF150" s="108"/>
      <c r="AG150" s="108" t="s">
        <v>57</v>
      </c>
      <c r="AH150" s="108" t="s">
        <v>57</v>
      </c>
      <c r="AI150" s="108" t="s">
        <v>57</v>
      </c>
      <c r="AJ150" s="108" t="s">
        <v>57</v>
      </c>
      <c r="AK150" s="108" t="s">
        <v>57</v>
      </c>
      <c r="AL150" s="108" t="s">
        <v>57</v>
      </c>
      <c r="AM150" s="108" t="s">
        <v>57</v>
      </c>
      <c r="AN150" s="108" t="s">
        <v>57</v>
      </c>
      <c r="AO150" s="108" t="s">
        <v>57</v>
      </c>
      <c r="AP150" s="110" t="s">
        <v>68</v>
      </c>
      <c r="AQ150" s="108" t="s">
        <v>57</v>
      </c>
      <c r="AR150" s="108" t="s">
        <v>57</v>
      </c>
      <c r="AS150" s="108" t="s">
        <v>57</v>
      </c>
      <c r="AT150" s="108" t="s">
        <v>57</v>
      </c>
      <c r="AU150" s="108" t="s">
        <v>62</v>
      </c>
      <c r="AV150" s="108" t="s">
        <v>62</v>
      </c>
      <c r="AW150" s="108" t="s">
        <v>62</v>
      </c>
      <c r="AX150" s="108" t="s">
        <v>62</v>
      </c>
      <c r="AY150" s="108"/>
      <c r="AZ150" s="108"/>
      <c r="BA150" s="108"/>
      <c r="BB150" s="108"/>
    </row>
    <row r="151" spans="1:54">
      <c r="A151">
        <v>150</v>
      </c>
      <c r="B151" s="108" t="s">
        <v>49</v>
      </c>
      <c r="C151" s="108" t="s">
        <v>50</v>
      </c>
      <c r="D151" s="108">
        <v>2023</v>
      </c>
      <c r="E151" s="108" t="s">
        <v>51</v>
      </c>
      <c r="F151" s="108" t="s">
        <v>69</v>
      </c>
      <c r="G151" s="109" t="s">
        <v>70</v>
      </c>
      <c r="H151" s="108" t="s">
        <v>71</v>
      </c>
      <c r="I151" s="108" t="s">
        <v>55</v>
      </c>
      <c r="J151" s="108">
        <v>14</v>
      </c>
      <c r="K151" s="108" t="s">
        <v>56</v>
      </c>
      <c r="L151" s="108" t="s">
        <v>62</v>
      </c>
      <c r="M151" s="108" t="s">
        <v>57</v>
      </c>
      <c r="N151" s="108" t="s">
        <v>57</v>
      </c>
      <c r="O151" s="108" t="s">
        <v>57</v>
      </c>
      <c r="P151" s="108" t="s">
        <v>57</v>
      </c>
      <c r="Q151" s="108" t="s">
        <v>57</v>
      </c>
      <c r="R151" s="108" t="s">
        <v>57</v>
      </c>
      <c r="S151" s="108" t="s">
        <v>57</v>
      </c>
      <c r="T151" s="108" t="s">
        <v>57</v>
      </c>
      <c r="U151" s="108" t="s">
        <v>56</v>
      </c>
      <c r="V151" s="108" t="s">
        <v>72</v>
      </c>
      <c r="W151" s="108" t="s">
        <v>57</v>
      </c>
      <c r="X151" s="108" t="s">
        <v>57</v>
      </c>
      <c r="Y151" s="108" t="s">
        <v>57</v>
      </c>
      <c r="Z151" s="108" t="s">
        <v>73</v>
      </c>
      <c r="AA151" s="108" t="s">
        <v>57</v>
      </c>
      <c r="AB151" s="108" t="s">
        <v>57</v>
      </c>
      <c r="AC151" s="108" t="s">
        <v>57</v>
      </c>
      <c r="AD151" s="108" t="s">
        <v>57</v>
      </c>
      <c r="AE151" s="108" t="s">
        <v>57</v>
      </c>
      <c r="AF151" s="108"/>
      <c r="AG151" s="108" t="s">
        <v>57</v>
      </c>
      <c r="AH151" s="108" t="s">
        <v>57</v>
      </c>
      <c r="AI151" s="108" t="s">
        <v>57</v>
      </c>
      <c r="AJ151" s="108" t="s">
        <v>57</v>
      </c>
      <c r="AK151" s="108" t="s">
        <v>57</v>
      </c>
      <c r="AL151" s="108" t="s">
        <v>57</v>
      </c>
      <c r="AM151" s="108" t="s">
        <v>57</v>
      </c>
      <c r="AN151" s="108" t="s">
        <v>57</v>
      </c>
      <c r="AO151" s="108" t="s">
        <v>57</v>
      </c>
      <c r="AP151" s="108" t="s">
        <v>74</v>
      </c>
      <c r="AQ151" s="108" t="s">
        <v>57</v>
      </c>
      <c r="AR151" s="108" t="s">
        <v>57</v>
      </c>
      <c r="AS151" s="108" t="s">
        <v>57</v>
      </c>
      <c r="AT151" s="108" t="s">
        <v>57</v>
      </c>
      <c r="AU151" s="108" t="s">
        <v>62</v>
      </c>
      <c r="AV151" s="108" t="s">
        <v>62</v>
      </c>
      <c r="AW151" s="108" t="s">
        <v>62</v>
      </c>
      <c r="AX151" s="108" t="s">
        <v>62</v>
      </c>
      <c r="AY151" s="108"/>
      <c r="AZ151" s="108"/>
      <c r="BA151" s="108"/>
      <c r="BB151" s="108"/>
    </row>
    <row r="152" spans="1:54">
      <c r="A152">
        <v>151</v>
      </c>
      <c r="B152" s="108" t="s">
        <v>49</v>
      </c>
      <c r="C152" s="108" t="s">
        <v>50</v>
      </c>
      <c r="D152" s="108">
        <v>2023</v>
      </c>
      <c r="E152" s="108" t="s">
        <v>51</v>
      </c>
      <c r="F152" s="108" t="s">
        <v>75</v>
      </c>
      <c r="G152" s="109" t="s">
        <v>76</v>
      </c>
      <c r="H152" s="108" t="s">
        <v>77</v>
      </c>
      <c r="I152" s="108" t="s">
        <v>55</v>
      </c>
      <c r="J152" s="108">
        <v>15</v>
      </c>
      <c r="K152" s="108" t="s">
        <v>56</v>
      </c>
      <c r="L152" s="108" t="s">
        <v>62</v>
      </c>
      <c r="M152" s="108" t="s">
        <v>57</v>
      </c>
      <c r="N152" s="108" t="s">
        <v>57</v>
      </c>
      <c r="O152" s="108" t="s">
        <v>57</v>
      </c>
      <c r="P152" s="108" t="s">
        <v>57</v>
      </c>
      <c r="Q152" s="108" t="s">
        <v>57</v>
      </c>
      <c r="R152" s="108" t="s">
        <v>57</v>
      </c>
      <c r="S152" s="108" t="s">
        <v>57</v>
      </c>
      <c r="T152" s="108" t="s">
        <v>57</v>
      </c>
      <c r="U152" s="108" t="s">
        <v>78</v>
      </c>
      <c r="V152" s="108" t="s">
        <v>79</v>
      </c>
      <c r="W152" s="108" t="s">
        <v>57</v>
      </c>
      <c r="X152" s="108" t="s">
        <v>57</v>
      </c>
      <c r="Y152" s="108" t="s">
        <v>57</v>
      </c>
      <c r="Z152" s="108" t="s">
        <v>80</v>
      </c>
      <c r="AA152" s="108" t="s">
        <v>57</v>
      </c>
      <c r="AB152" s="108" t="s">
        <v>57</v>
      </c>
      <c r="AC152" s="108" t="s">
        <v>57</v>
      </c>
      <c r="AD152" s="108" t="s">
        <v>57</v>
      </c>
      <c r="AE152" s="108" t="s">
        <v>57</v>
      </c>
      <c r="AF152" s="108"/>
      <c r="AG152" s="108" t="s">
        <v>57</v>
      </c>
      <c r="AH152" s="108" t="s">
        <v>57</v>
      </c>
      <c r="AI152" s="108" t="s">
        <v>57</v>
      </c>
      <c r="AJ152" s="108" t="s">
        <v>57</v>
      </c>
      <c r="AK152" s="108" t="s">
        <v>57</v>
      </c>
      <c r="AL152" s="108" t="s">
        <v>57</v>
      </c>
      <c r="AM152" s="108" t="s">
        <v>57</v>
      </c>
      <c r="AN152" s="108" t="s">
        <v>57</v>
      </c>
      <c r="AO152" s="108" t="s">
        <v>57</v>
      </c>
      <c r="AP152" s="108" t="s">
        <v>81</v>
      </c>
      <c r="AQ152" s="108" t="s">
        <v>57</v>
      </c>
      <c r="AR152" s="108" t="s">
        <v>57</v>
      </c>
      <c r="AS152" s="108" t="s">
        <v>57</v>
      </c>
      <c r="AT152" s="108" t="s">
        <v>57</v>
      </c>
      <c r="AU152" s="108" t="s">
        <v>57</v>
      </c>
      <c r="AV152" s="108" t="s">
        <v>57</v>
      </c>
      <c r="AW152" s="108" t="s">
        <v>57</v>
      </c>
      <c r="AX152" s="108" t="s">
        <v>57</v>
      </c>
      <c r="AY152" s="108"/>
      <c r="AZ152" s="108"/>
      <c r="BA152" s="108"/>
      <c r="BB152" s="108"/>
    </row>
    <row r="153" spans="1:54">
      <c r="A153">
        <v>152</v>
      </c>
      <c r="B153" s="108" t="s">
        <v>49</v>
      </c>
      <c r="C153" s="108" t="s">
        <v>50</v>
      </c>
      <c r="D153" s="108">
        <v>2023</v>
      </c>
      <c r="E153" s="108" t="s">
        <v>51</v>
      </c>
      <c r="F153" s="108" t="s">
        <v>82</v>
      </c>
      <c r="G153" s="109" t="s">
        <v>83</v>
      </c>
      <c r="H153" s="108" t="s">
        <v>84</v>
      </c>
      <c r="I153" s="108" t="s">
        <v>55</v>
      </c>
      <c r="J153" s="108">
        <v>3</v>
      </c>
      <c r="K153" s="108" t="s">
        <v>56</v>
      </c>
      <c r="L153" s="108" t="s">
        <v>62</v>
      </c>
      <c r="M153" s="108" t="s">
        <v>57</v>
      </c>
      <c r="N153" s="108" t="s">
        <v>57</v>
      </c>
      <c r="O153" s="108" t="s">
        <v>57</v>
      </c>
      <c r="P153" s="108" t="s">
        <v>57</v>
      </c>
      <c r="Q153" s="108" t="s">
        <v>57</v>
      </c>
      <c r="R153" s="108" t="s">
        <v>57</v>
      </c>
      <c r="S153" s="108" t="s">
        <v>57</v>
      </c>
      <c r="T153" s="108" t="s">
        <v>57</v>
      </c>
      <c r="U153" s="108" t="s">
        <v>78</v>
      </c>
      <c r="V153" s="108" t="s">
        <v>85</v>
      </c>
      <c r="W153" s="108" t="s">
        <v>57</v>
      </c>
      <c r="X153" s="108" t="s">
        <v>57</v>
      </c>
      <c r="Y153" s="108" t="s">
        <v>57</v>
      </c>
      <c r="Z153" s="108" t="s">
        <v>86</v>
      </c>
      <c r="AA153" s="108" t="s">
        <v>57</v>
      </c>
      <c r="AB153" s="108" t="s">
        <v>57</v>
      </c>
      <c r="AC153" s="108" t="s">
        <v>57</v>
      </c>
      <c r="AD153" s="108" t="s">
        <v>57</v>
      </c>
      <c r="AE153" s="108" t="s">
        <v>57</v>
      </c>
      <c r="AF153" s="108"/>
      <c r="AG153" s="108" t="s">
        <v>57</v>
      </c>
      <c r="AH153" s="108" t="s">
        <v>57</v>
      </c>
      <c r="AI153" s="108" t="s">
        <v>57</v>
      </c>
      <c r="AJ153" s="108" t="s">
        <v>57</v>
      </c>
      <c r="AK153" s="108" t="s">
        <v>57</v>
      </c>
      <c r="AL153" s="108" t="s">
        <v>57</v>
      </c>
      <c r="AM153" s="108" t="s">
        <v>57</v>
      </c>
      <c r="AN153" s="108" t="s">
        <v>57</v>
      </c>
      <c r="AO153" s="108" t="s">
        <v>57</v>
      </c>
      <c r="AP153" s="110" t="s">
        <v>87</v>
      </c>
      <c r="AQ153" s="108" t="s">
        <v>57</v>
      </c>
      <c r="AR153" s="108" t="s">
        <v>57</v>
      </c>
      <c r="AS153" s="108" t="s">
        <v>57</v>
      </c>
      <c r="AT153" s="108" t="s">
        <v>57</v>
      </c>
      <c r="AU153" s="108" t="s">
        <v>57</v>
      </c>
      <c r="AV153" s="108" t="s">
        <v>57</v>
      </c>
      <c r="AW153" s="108" t="s">
        <v>57</v>
      </c>
      <c r="AX153" s="108" t="s">
        <v>57</v>
      </c>
      <c r="AY153" s="108"/>
      <c r="AZ153" s="108"/>
      <c r="BA153" s="108"/>
      <c r="BB153" s="108"/>
    </row>
    <row r="154" spans="1:54">
      <c r="A154">
        <v>153</v>
      </c>
      <c r="B154" s="108" t="s">
        <v>49</v>
      </c>
      <c r="C154" s="108" t="s">
        <v>50</v>
      </c>
      <c r="D154" s="108">
        <v>2023</v>
      </c>
      <c r="E154" s="108" t="s">
        <v>51</v>
      </c>
      <c r="F154" s="108" t="s">
        <v>88</v>
      </c>
      <c r="G154" s="109" t="s">
        <v>89</v>
      </c>
      <c r="H154" s="108" t="s">
        <v>90</v>
      </c>
      <c r="I154" s="108" t="s">
        <v>91</v>
      </c>
      <c r="J154" s="108">
        <v>4</v>
      </c>
      <c r="K154" s="108" t="s">
        <v>62</v>
      </c>
      <c r="L154" s="108" t="s">
        <v>62</v>
      </c>
      <c r="M154" s="108" t="s">
        <v>62</v>
      </c>
      <c r="N154" s="108" t="s">
        <v>62</v>
      </c>
      <c r="O154" s="108" t="s">
        <v>57</v>
      </c>
      <c r="P154" s="108" t="s">
        <v>57</v>
      </c>
      <c r="Q154" s="108" t="s">
        <v>57</v>
      </c>
      <c r="R154" s="108" t="s">
        <v>57</v>
      </c>
      <c r="S154" s="108" t="s">
        <v>62</v>
      </c>
      <c r="T154" s="108" t="s">
        <v>57</v>
      </c>
      <c r="U154" s="108" t="s">
        <v>62</v>
      </c>
      <c r="V154" s="108" t="s">
        <v>57</v>
      </c>
      <c r="W154" s="108" t="s">
        <v>62</v>
      </c>
      <c r="X154" s="108" t="s">
        <v>57</v>
      </c>
      <c r="Y154" s="108" t="s">
        <v>57</v>
      </c>
      <c r="Z154" s="109" t="s">
        <v>92</v>
      </c>
      <c r="AA154" s="108" t="s">
        <v>62</v>
      </c>
      <c r="AB154" s="108" t="s">
        <v>62</v>
      </c>
      <c r="AC154" s="108" t="s">
        <v>57</v>
      </c>
      <c r="AD154" s="108" t="s">
        <v>57</v>
      </c>
      <c r="AE154" s="108" t="s">
        <v>57</v>
      </c>
      <c r="AF154" s="108"/>
      <c r="AG154" s="108" t="s">
        <v>56</v>
      </c>
      <c r="AH154" s="108">
        <v>19</v>
      </c>
      <c r="AI154" s="108" t="s">
        <v>62</v>
      </c>
      <c r="AJ154" s="108" t="s">
        <v>57</v>
      </c>
      <c r="AK154" s="108" t="s">
        <v>62</v>
      </c>
      <c r="AL154" s="108" t="s">
        <v>57</v>
      </c>
      <c r="AM154" s="108" t="s">
        <v>57</v>
      </c>
      <c r="AN154" s="108" t="s">
        <v>57</v>
      </c>
      <c r="AO154" s="110" t="s">
        <v>57</v>
      </c>
      <c r="AP154" s="110" t="s">
        <v>93</v>
      </c>
      <c r="AQ154" s="108" t="s">
        <v>57</v>
      </c>
      <c r="AR154" s="108" t="s">
        <v>57</v>
      </c>
      <c r="AS154" s="108">
        <v>17</v>
      </c>
      <c r="AT154" s="108">
        <v>2</v>
      </c>
      <c r="AU154" s="108" t="s">
        <v>62</v>
      </c>
      <c r="AV154" s="108" t="s">
        <v>56</v>
      </c>
      <c r="AW154" s="108" t="s">
        <v>62</v>
      </c>
      <c r="AX154" s="108" t="s">
        <v>62</v>
      </c>
      <c r="AY154" s="108"/>
      <c r="AZ154" s="108"/>
      <c r="BA154" s="108"/>
      <c r="BB154" s="108"/>
    </row>
    <row r="155" spans="1:54">
      <c r="A155">
        <v>154</v>
      </c>
      <c r="B155" s="108" t="s">
        <v>49</v>
      </c>
      <c r="C155" s="108" t="s">
        <v>50</v>
      </c>
      <c r="D155" s="108">
        <v>2023</v>
      </c>
      <c r="E155" s="108" t="s">
        <v>51</v>
      </c>
      <c r="F155" s="108" t="s">
        <v>94</v>
      </c>
      <c r="G155" s="109" t="s">
        <v>95</v>
      </c>
      <c r="H155" s="108" t="s">
        <v>96</v>
      </c>
      <c r="I155" s="108" t="s">
        <v>91</v>
      </c>
      <c r="J155" s="108">
        <v>15</v>
      </c>
      <c r="K155" s="108" t="s">
        <v>62</v>
      </c>
      <c r="L155" s="108" t="s">
        <v>62</v>
      </c>
      <c r="M155" s="108" t="s">
        <v>62</v>
      </c>
      <c r="N155" s="108" t="s">
        <v>62</v>
      </c>
      <c r="O155" s="108" t="s">
        <v>57</v>
      </c>
      <c r="P155" s="108" t="s">
        <v>57</v>
      </c>
      <c r="Q155" s="108" t="s">
        <v>57</v>
      </c>
      <c r="R155" s="108" t="s">
        <v>57</v>
      </c>
      <c r="S155" s="108" t="s">
        <v>62</v>
      </c>
      <c r="T155" s="108" t="s">
        <v>57</v>
      </c>
      <c r="U155" s="108" t="s">
        <v>56</v>
      </c>
      <c r="V155" s="113" t="s">
        <v>97</v>
      </c>
      <c r="W155" s="108" t="s">
        <v>62</v>
      </c>
      <c r="X155" s="108" t="s">
        <v>57</v>
      </c>
      <c r="Y155" s="108" t="s">
        <v>57</v>
      </c>
      <c r="Z155" s="109" t="s">
        <v>98</v>
      </c>
      <c r="AA155" s="108" t="s">
        <v>62</v>
      </c>
      <c r="AB155" s="108" t="s">
        <v>62</v>
      </c>
      <c r="AC155" s="108" t="s">
        <v>57</v>
      </c>
      <c r="AD155" s="108" t="s">
        <v>57</v>
      </c>
      <c r="AE155" s="108" t="s">
        <v>57</v>
      </c>
      <c r="AF155" s="108"/>
      <c r="AG155" s="108" t="s">
        <v>56</v>
      </c>
      <c r="AH155" s="108">
        <v>89</v>
      </c>
      <c r="AI155" s="108" t="s">
        <v>62</v>
      </c>
      <c r="AJ155" s="108" t="s">
        <v>57</v>
      </c>
      <c r="AK155" s="108" t="s">
        <v>62</v>
      </c>
      <c r="AL155" s="108" t="s">
        <v>57</v>
      </c>
      <c r="AM155" s="108" t="s">
        <v>57</v>
      </c>
      <c r="AN155" s="108" t="s">
        <v>57</v>
      </c>
      <c r="AO155" s="110" t="s">
        <v>57</v>
      </c>
      <c r="AP155" s="110" t="s">
        <v>99</v>
      </c>
      <c r="AQ155" s="108" t="s">
        <v>57</v>
      </c>
      <c r="AR155" s="108" t="s">
        <v>57</v>
      </c>
      <c r="AS155" s="108">
        <v>33</v>
      </c>
      <c r="AT155" s="108">
        <v>56</v>
      </c>
      <c r="AU155" s="108" t="s">
        <v>62</v>
      </c>
      <c r="AV155" s="108" t="s">
        <v>62</v>
      </c>
      <c r="AW155" s="108" t="s">
        <v>62</v>
      </c>
      <c r="AX155" s="108" t="s">
        <v>62</v>
      </c>
      <c r="AY155" s="108"/>
      <c r="AZ155" s="108"/>
      <c r="BA155" s="108"/>
      <c r="BB155" s="108"/>
    </row>
    <row r="156" spans="1:54">
      <c r="A156">
        <v>155</v>
      </c>
      <c r="B156" s="108" t="s">
        <v>49</v>
      </c>
      <c r="C156" s="108" t="s">
        <v>50</v>
      </c>
      <c r="D156" s="108">
        <v>2023</v>
      </c>
      <c r="E156" s="108" t="s">
        <v>51</v>
      </c>
      <c r="F156" s="108" t="s">
        <v>100</v>
      </c>
      <c r="G156" s="109" t="s">
        <v>101</v>
      </c>
      <c r="H156" s="108" t="s">
        <v>102</v>
      </c>
      <c r="I156" s="108" t="s">
        <v>91</v>
      </c>
      <c r="J156" s="108">
        <v>15</v>
      </c>
      <c r="K156" s="108" t="s">
        <v>62</v>
      </c>
      <c r="L156" s="108" t="s">
        <v>62</v>
      </c>
      <c r="M156" s="108" t="s">
        <v>62</v>
      </c>
      <c r="N156" s="108" t="s">
        <v>62</v>
      </c>
      <c r="O156" s="108" t="s">
        <v>57</v>
      </c>
      <c r="P156" s="108" t="s">
        <v>57</v>
      </c>
      <c r="Q156" s="108" t="s">
        <v>57</v>
      </c>
      <c r="R156" s="108" t="s">
        <v>57</v>
      </c>
      <c r="S156" s="108" t="s">
        <v>62</v>
      </c>
      <c r="T156" s="108" t="s">
        <v>57</v>
      </c>
      <c r="U156" s="108" t="s">
        <v>62</v>
      </c>
      <c r="V156" s="108" t="s">
        <v>57</v>
      </c>
      <c r="W156" s="108" t="s">
        <v>62</v>
      </c>
      <c r="X156" s="108" t="s">
        <v>57</v>
      </c>
      <c r="Y156" s="108" t="s">
        <v>57</v>
      </c>
      <c r="Z156" s="109" t="s">
        <v>103</v>
      </c>
      <c r="AA156" s="108" t="s">
        <v>62</v>
      </c>
      <c r="AB156" s="108" t="s">
        <v>62</v>
      </c>
      <c r="AC156" s="108" t="s">
        <v>57</v>
      </c>
      <c r="AD156" s="108" t="s">
        <v>57</v>
      </c>
      <c r="AE156" s="108" t="s">
        <v>57</v>
      </c>
      <c r="AF156" s="108"/>
      <c r="AG156" s="108" t="s">
        <v>56</v>
      </c>
      <c r="AH156" s="108">
        <v>31</v>
      </c>
      <c r="AI156" s="108" t="s">
        <v>62</v>
      </c>
      <c r="AJ156" s="108" t="s">
        <v>57</v>
      </c>
      <c r="AK156" s="108" t="s">
        <v>62</v>
      </c>
      <c r="AL156" s="108" t="s">
        <v>57</v>
      </c>
      <c r="AM156" s="108" t="s">
        <v>57</v>
      </c>
      <c r="AN156" s="108" t="s">
        <v>57</v>
      </c>
      <c r="AO156" s="108" t="s">
        <v>57</v>
      </c>
      <c r="AP156" s="110" t="s">
        <v>104</v>
      </c>
      <c r="AQ156" s="108" t="s">
        <v>57</v>
      </c>
      <c r="AR156" s="108" t="s">
        <v>57</v>
      </c>
      <c r="AS156" s="108">
        <v>13</v>
      </c>
      <c r="AT156" s="108">
        <v>17</v>
      </c>
      <c r="AU156" s="108" t="s">
        <v>62</v>
      </c>
      <c r="AV156" s="108" t="s">
        <v>62</v>
      </c>
      <c r="AW156" s="108" t="s">
        <v>62</v>
      </c>
      <c r="AX156" s="108" t="s">
        <v>62</v>
      </c>
      <c r="AY156" s="108"/>
      <c r="AZ156" s="108"/>
      <c r="BA156" s="108"/>
      <c r="BB156" s="108"/>
    </row>
    <row r="157" spans="1:54">
      <c r="A157">
        <v>156</v>
      </c>
      <c r="B157" s="108" t="s">
        <v>49</v>
      </c>
      <c r="C157" s="108" t="s">
        <v>50</v>
      </c>
      <c r="D157" s="108">
        <v>2023</v>
      </c>
      <c r="E157" s="108" t="s">
        <v>51</v>
      </c>
      <c r="F157" s="108" t="s">
        <v>105</v>
      </c>
      <c r="G157" s="109" t="s">
        <v>106</v>
      </c>
      <c r="H157" s="108" t="s">
        <v>107</v>
      </c>
      <c r="I157" s="108" t="s">
        <v>91</v>
      </c>
      <c r="J157" s="108">
        <v>7</v>
      </c>
      <c r="K157" s="108" t="s">
        <v>62</v>
      </c>
      <c r="L157" s="108" t="s">
        <v>62</v>
      </c>
      <c r="M157" s="108" t="s">
        <v>62</v>
      </c>
      <c r="N157" s="108" t="s">
        <v>62</v>
      </c>
      <c r="O157" s="108" t="s">
        <v>57</v>
      </c>
      <c r="P157" s="108" t="s">
        <v>57</v>
      </c>
      <c r="Q157" s="108" t="s">
        <v>57</v>
      </c>
      <c r="R157" s="108" t="s">
        <v>57</v>
      </c>
      <c r="S157" s="108" t="s">
        <v>62</v>
      </c>
      <c r="T157" s="108" t="s">
        <v>57</v>
      </c>
      <c r="U157" s="108" t="s">
        <v>56</v>
      </c>
      <c r="V157" s="109" t="s">
        <v>108</v>
      </c>
      <c r="W157" s="108" t="s">
        <v>62</v>
      </c>
      <c r="X157" s="108" t="s">
        <v>57</v>
      </c>
      <c r="Y157" s="108" t="s">
        <v>57</v>
      </c>
      <c r="Z157" s="108" t="s">
        <v>57</v>
      </c>
      <c r="AA157" s="108" t="s">
        <v>62</v>
      </c>
      <c r="AB157" s="108" t="s">
        <v>62</v>
      </c>
      <c r="AC157" s="108" t="s">
        <v>57</v>
      </c>
      <c r="AD157" s="108" t="s">
        <v>57</v>
      </c>
      <c r="AE157" s="108" t="s">
        <v>57</v>
      </c>
      <c r="AF157" s="108"/>
      <c r="AG157" s="108" t="s">
        <v>56</v>
      </c>
      <c r="AH157" s="108">
        <v>47</v>
      </c>
      <c r="AI157" s="108" t="s">
        <v>56</v>
      </c>
      <c r="AJ157" s="108" t="s">
        <v>109</v>
      </c>
      <c r="AK157" s="108" t="s">
        <v>62</v>
      </c>
      <c r="AL157" s="108" t="s">
        <v>57</v>
      </c>
      <c r="AM157" s="108" t="s">
        <v>57</v>
      </c>
      <c r="AN157" s="108" t="s">
        <v>57</v>
      </c>
      <c r="AO157" s="108" t="s">
        <v>57</v>
      </c>
      <c r="AP157" s="110" t="s">
        <v>110</v>
      </c>
      <c r="AQ157" s="108" t="s">
        <v>57</v>
      </c>
      <c r="AR157" s="108" t="s">
        <v>57</v>
      </c>
      <c r="AS157" s="108">
        <v>30</v>
      </c>
      <c r="AT157" s="108">
        <v>17</v>
      </c>
      <c r="AU157" s="108" t="s">
        <v>62</v>
      </c>
      <c r="AV157" s="108" t="s">
        <v>56</v>
      </c>
      <c r="AW157" s="108" t="s">
        <v>62</v>
      </c>
      <c r="AX157" s="108" t="s">
        <v>62</v>
      </c>
      <c r="AY157" s="108"/>
      <c r="AZ157" s="108"/>
      <c r="BA157" s="108"/>
      <c r="BB157" s="108"/>
    </row>
    <row r="158" spans="1:54">
      <c r="A158">
        <v>157</v>
      </c>
      <c r="B158" s="108" t="s">
        <v>49</v>
      </c>
      <c r="C158" s="108" t="s">
        <v>50</v>
      </c>
      <c r="D158" s="108">
        <v>2023</v>
      </c>
      <c r="E158" s="108" t="s">
        <v>51</v>
      </c>
      <c r="F158" s="108" t="s">
        <v>111</v>
      </c>
      <c r="G158" s="109" t="s">
        <v>112</v>
      </c>
      <c r="H158" s="114" t="s">
        <v>113</v>
      </c>
      <c r="I158" s="108" t="s">
        <v>91</v>
      </c>
      <c r="J158" s="108">
        <v>13</v>
      </c>
      <c r="K158" s="108" t="s">
        <v>62</v>
      </c>
      <c r="L158" s="108" t="s">
        <v>62</v>
      </c>
      <c r="M158" s="108" t="s">
        <v>62</v>
      </c>
      <c r="N158" s="108" t="s">
        <v>56</v>
      </c>
      <c r="O158" s="108">
        <v>1</v>
      </c>
      <c r="P158" s="108" t="s">
        <v>114</v>
      </c>
      <c r="Q158" s="108" t="s">
        <v>115</v>
      </c>
      <c r="R158" s="108" t="s">
        <v>116</v>
      </c>
      <c r="S158" s="108" t="s">
        <v>56</v>
      </c>
      <c r="T158" s="108" t="s">
        <v>1200</v>
      </c>
      <c r="U158" s="108" t="s">
        <v>62</v>
      </c>
      <c r="V158" s="108" t="s">
        <v>57</v>
      </c>
      <c r="W158" s="108" t="s">
        <v>56</v>
      </c>
      <c r="X158" s="108" t="s">
        <v>117</v>
      </c>
      <c r="Y158" s="108" t="s">
        <v>62</v>
      </c>
      <c r="Z158" s="109" t="s">
        <v>118</v>
      </c>
      <c r="AA158" s="108" t="s">
        <v>56</v>
      </c>
      <c r="AB158" s="108" t="s">
        <v>56</v>
      </c>
      <c r="AC158" s="108" t="s">
        <v>56</v>
      </c>
      <c r="AD158" s="108" t="s">
        <v>119</v>
      </c>
      <c r="AE158" s="108" t="s">
        <v>1201</v>
      </c>
      <c r="AF158" s="108"/>
      <c r="AG158" s="108" t="s">
        <v>56</v>
      </c>
      <c r="AH158" s="108">
        <v>145</v>
      </c>
      <c r="AI158" s="108" t="s">
        <v>62</v>
      </c>
      <c r="AJ158" s="108" t="s">
        <v>57</v>
      </c>
      <c r="AK158" s="108" t="s">
        <v>62</v>
      </c>
      <c r="AL158" s="108" t="s">
        <v>57</v>
      </c>
      <c r="AM158" s="108" t="s">
        <v>57</v>
      </c>
      <c r="AN158" s="108" t="s">
        <v>57</v>
      </c>
      <c r="AO158" s="115" t="s">
        <v>57</v>
      </c>
      <c r="AP158" s="110" t="s">
        <v>120</v>
      </c>
      <c r="AQ158" s="108" t="s">
        <v>57</v>
      </c>
      <c r="AR158" s="108" t="s">
        <v>57</v>
      </c>
      <c r="AS158" s="108">
        <v>87</v>
      </c>
      <c r="AT158" s="108">
        <v>58</v>
      </c>
      <c r="AU158" s="108" t="s">
        <v>62</v>
      </c>
      <c r="AV158" s="108" t="s">
        <v>56</v>
      </c>
      <c r="AW158" s="108" t="s">
        <v>62</v>
      </c>
      <c r="AX158" s="108" t="s">
        <v>62</v>
      </c>
      <c r="AY158" s="108"/>
      <c r="AZ158" s="108"/>
      <c r="BA158" s="108"/>
      <c r="BB158" s="108"/>
    </row>
    <row r="159" spans="1:54">
      <c r="A159">
        <v>158</v>
      </c>
      <c r="B159" s="108" t="s">
        <v>49</v>
      </c>
      <c r="C159" s="108" t="s">
        <v>50</v>
      </c>
      <c r="D159" s="108">
        <v>2023</v>
      </c>
      <c r="E159" s="108" t="s">
        <v>121</v>
      </c>
      <c r="F159" s="108" t="s">
        <v>122</v>
      </c>
      <c r="G159" s="109" t="s">
        <v>123</v>
      </c>
      <c r="H159" s="108" t="s">
        <v>124</v>
      </c>
      <c r="I159" s="108" t="s">
        <v>55</v>
      </c>
      <c r="J159" s="108">
        <v>15</v>
      </c>
      <c r="K159" s="108" t="s">
        <v>56</v>
      </c>
      <c r="L159" s="108" t="s">
        <v>56</v>
      </c>
      <c r="M159" s="108" t="s">
        <v>57</v>
      </c>
      <c r="N159" s="108" t="s">
        <v>57</v>
      </c>
      <c r="O159" s="108" t="s">
        <v>57</v>
      </c>
      <c r="P159" s="108" t="s">
        <v>57</v>
      </c>
      <c r="Q159" s="108" t="s">
        <v>57</v>
      </c>
      <c r="R159" s="108" t="s">
        <v>57</v>
      </c>
      <c r="S159" s="108" t="s">
        <v>56</v>
      </c>
      <c r="T159" s="108" t="s">
        <v>125</v>
      </c>
      <c r="U159" s="108" t="s">
        <v>56</v>
      </c>
      <c r="V159" s="108" t="s">
        <v>126</v>
      </c>
      <c r="W159" s="108" t="s">
        <v>57</v>
      </c>
      <c r="X159" s="108" t="s">
        <v>57</v>
      </c>
      <c r="Y159" s="108" t="s">
        <v>57</v>
      </c>
      <c r="Z159" s="108" t="s">
        <v>127</v>
      </c>
      <c r="AA159" s="108" t="s">
        <v>57</v>
      </c>
      <c r="AB159" s="108" t="s">
        <v>57</v>
      </c>
      <c r="AC159" s="108" t="s">
        <v>57</v>
      </c>
      <c r="AD159" s="108" t="s">
        <v>57</v>
      </c>
      <c r="AE159" s="108" t="s">
        <v>57</v>
      </c>
      <c r="AF159" s="108"/>
      <c r="AG159" s="108" t="s">
        <v>57</v>
      </c>
      <c r="AH159" s="108" t="s">
        <v>57</v>
      </c>
      <c r="AI159" s="108" t="s">
        <v>57</v>
      </c>
      <c r="AJ159" s="108" t="s">
        <v>57</v>
      </c>
      <c r="AK159" s="108" t="s">
        <v>57</v>
      </c>
      <c r="AL159" s="108" t="s">
        <v>57</v>
      </c>
      <c r="AM159" s="108" t="s">
        <v>57</v>
      </c>
      <c r="AN159" s="108" t="s">
        <v>57</v>
      </c>
      <c r="AO159" s="108" t="s">
        <v>57</v>
      </c>
      <c r="AP159" s="115" t="s">
        <v>128</v>
      </c>
      <c r="AQ159" s="108" t="s">
        <v>57</v>
      </c>
      <c r="AR159" s="108" t="s">
        <v>57</v>
      </c>
      <c r="AS159" s="108" t="s">
        <v>57</v>
      </c>
      <c r="AT159" s="108" t="s">
        <v>57</v>
      </c>
      <c r="AU159" s="108" t="s">
        <v>62</v>
      </c>
      <c r="AV159" s="108" t="s">
        <v>62</v>
      </c>
      <c r="AW159" s="108" t="s">
        <v>62</v>
      </c>
      <c r="AX159" s="108" t="s">
        <v>62</v>
      </c>
      <c r="AY159" s="108"/>
      <c r="AZ159" s="108"/>
      <c r="BA159" s="108"/>
      <c r="BB159" s="108"/>
    </row>
    <row r="160" spans="1:54">
      <c r="A160">
        <v>159</v>
      </c>
      <c r="B160" s="108" t="s">
        <v>49</v>
      </c>
      <c r="C160" s="108" t="s">
        <v>50</v>
      </c>
      <c r="D160" s="108">
        <v>2023</v>
      </c>
      <c r="E160" s="108" t="s">
        <v>121</v>
      </c>
      <c r="F160" s="108" t="s">
        <v>129</v>
      </c>
      <c r="G160" s="109" t="s">
        <v>130</v>
      </c>
      <c r="H160" s="108" t="s">
        <v>131</v>
      </c>
      <c r="I160" s="108" t="s">
        <v>55</v>
      </c>
      <c r="J160" s="108">
        <v>13</v>
      </c>
      <c r="K160" s="108" t="s">
        <v>62</v>
      </c>
      <c r="L160" s="108" t="s">
        <v>62</v>
      </c>
      <c r="M160" s="108" t="s">
        <v>57</v>
      </c>
      <c r="N160" s="108" t="s">
        <v>57</v>
      </c>
      <c r="O160" s="108" t="s">
        <v>57</v>
      </c>
      <c r="P160" s="108" t="s">
        <v>57</v>
      </c>
      <c r="Q160" s="108" t="s">
        <v>57</v>
      </c>
      <c r="R160" s="108" t="s">
        <v>57</v>
      </c>
      <c r="S160" s="108" t="s">
        <v>57</v>
      </c>
      <c r="T160" s="108" t="s">
        <v>57</v>
      </c>
      <c r="U160" s="108" t="s">
        <v>57</v>
      </c>
      <c r="V160" s="108" t="s">
        <v>57</v>
      </c>
      <c r="W160" s="108" t="s">
        <v>57</v>
      </c>
      <c r="X160" s="108" t="s">
        <v>57</v>
      </c>
      <c r="Y160" s="108" t="s">
        <v>57</v>
      </c>
      <c r="Z160" s="108" t="s">
        <v>132</v>
      </c>
      <c r="AA160" s="108" t="s">
        <v>57</v>
      </c>
      <c r="AB160" s="108" t="s">
        <v>57</v>
      </c>
      <c r="AC160" s="108" t="s">
        <v>57</v>
      </c>
      <c r="AD160" s="108" t="s">
        <v>57</v>
      </c>
      <c r="AE160" s="108" t="s">
        <v>57</v>
      </c>
      <c r="AF160" s="108"/>
      <c r="AG160" s="108" t="s">
        <v>57</v>
      </c>
      <c r="AH160" s="108" t="s">
        <v>57</v>
      </c>
      <c r="AI160" s="108" t="s">
        <v>57</v>
      </c>
      <c r="AJ160" s="108" t="s">
        <v>57</v>
      </c>
      <c r="AK160" s="108" t="s">
        <v>57</v>
      </c>
      <c r="AL160" s="108" t="s">
        <v>57</v>
      </c>
      <c r="AM160" s="108" t="s">
        <v>57</v>
      </c>
      <c r="AN160" s="108" t="s">
        <v>57</v>
      </c>
      <c r="AO160" s="108" t="s">
        <v>57</v>
      </c>
      <c r="AP160" s="115" t="s">
        <v>133</v>
      </c>
      <c r="AQ160" s="108" t="s">
        <v>57</v>
      </c>
      <c r="AR160" s="108" t="s">
        <v>57</v>
      </c>
      <c r="AS160" s="108" t="s">
        <v>57</v>
      </c>
      <c r="AT160" s="108" t="s">
        <v>57</v>
      </c>
      <c r="AU160" s="108" t="s">
        <v>62</v>
      </c>
      <c r="AV160" s="108" t="s">
        <v>62</v>
      </c>
      <c r="AW160" s="108" t="s">
        <v>62</v>
      </c>
      <c r="AX160" s="108" t="s">
        <v>62</v>
      </c>
      <c r="AY160" s="108"/>
      <c r="AZ160" s="108"/>
      <c r="BA160" s="108"/>
      <c r="BB160" s="108"/>
    </row>
    <row r="161" spans="1:54">
      <c r="A161">
        <v>160</v>
      </c>
      <c r="B161" s="108" t="s">
        <v>49</v>
      </c>
      <c r="C161" s="108" t="s">
        <v>50</v>
      </c>
      <c r="D161" s="108">
        <v>2023</v>
      </c>
      <c r="E161" s="108" t="s">
        <v>121</v>
      </c>
      <c r="F161" s="108" t="s">
        <v>134</v>
      </c>
      <c r="G161" s="109" t="s">
        <v>135</v>
      </c>
      <c r="H161" s="108" t="s">
        <v>136</v>
      </c>
      <c r="I161" s="108" t="s">
        <v>55</v>
      </c>
      <c r="J161" s="108">
        <v>24</v>
      </c>
      <c r="K161" s="108" t="s">
        <v>56</v>
      </c>
      <c r="L161" s="108" t="s">
        <v>56</v>
      </c>
      <c r="M161" s="108" t="s">
        <v>57</v>
      </c>
      <c r="N161" s="108" t="s">
        <v>57</v>
      </c>
      <c r="O161" s="108" t="s">
        <v>57</v>
      </c>
      <c r="P161" s="108" t="s">
        <v>57</v>
      </c>
      <c r="Q161" s="108" t="s">
        <v>57</v>
      </c>
      <c r="R161" s="108" t="s">
        <v>57</v>
      </c>
      <c r="S161" s="108" t="s">
        <v>56</v>
      </c>
      <c r="T161" s="108" t="s">
        <v>2595</v>
      </c>
      <c r="U161" s="108" t="s">
        <v>56</v>
      </c>
      <c r="V161" s="111" t="s">
        <v>137</v>
      </c>
      <c r="W161" s="108" t="s">
        <v>57</v>
      </c>
      <c r="X161" s="108" t="s">
        <v>57</v>
      </c>
      <c r="Y161" s="108" t="s">
        <v>57</v>
      </c>
      <c r="Z161" s="108" t="s">
        <v>138</v>
      </c>
      <c r="AA161" s="108" t="s">
        <v>57</v>
      </c>
      <c r="AB161" s="108" t="s">
        <v>57</v>
      </c>
      <c r="AC161" s="108" t="s">
        <v>57</v>
      </c>
      <c r="AD161" s="108" t="s">
        <v>57</v>
      </c>
      <c r="AE161" s="108" t="s">
        <v>57</v>
      </c>
      <c r="AF161" s="108"/>
      <c r="AG161" s="108" t="s">
        <v>57</v>
      </c>
      <c r="AH161" s="108" t="s">
        <v>57</v>
      </c>
      <c r="AI161" s="108" t="s">
        <v>57</v>
      </c>
      <c r="AJ161" s="108" t="s">
        <v>57</v>
      </c>
      <c r="AK161" s="108" t="s">
        <v>57</v>
      </c>
      <c r="AL161" s="108" t="s">
        <v>57</v>
      </c>
      <c r="AM161" s="108" t="s">
        <v>57</v>
      </c>
      <c r="AN161" s="108" t="s">
        <v>57</v>
      </c>
      <c r="AO161" s="108" t="s">
        <v>57</v>
      </c>
      <c r="AP161" s="110" t="s">
        <v>139</v>
      </c>
      <c r="AQ161" s="108" t="s">
        <v>57</v>
      </c>
      <c r="AR161" s="108" t="s">
        <v>57</v>
      </c>
      <c r="AS161" s="108" t="s">
        <v>57</v>
      </c>
      <c r="AT161" s="108" t="s">
        <v>57</v>
      </c>
      <c r="AU161" s="108" t="s">
        <v>62</v>
      </c>
      <c r="AV161" s="108" t="s">
        <v>62</v>
      </c>
      <c r="AW161" s="108" t="s">
        <v>62</v>
      </c>
      <c r="AX161" s="108" t="s">
        <v>62</v>
      </c>
      <c r="AY161" s="108"/>
      <c r="AZ161" s="108"/>
      <c r="BA161" s="108"/>
      <c r="BB161" s="108"/>
    </row>
    <row r="162" spans="1:54">
      <c r="A162">
        <v>161</v>
      </c>
      <c r="B162" s="108" t="s">
        <v>49</v>
      </c>
      <c r="C162" s="108" t="s">
        <v>50</v>
      </c>
      <c r="D162" s="108">
        <v>2023</v>
      </c>
      <c r="E162" s="108" t="s">
        <v>121</v>
      </c>
      <c r="F162" s="108" t="s">
        <v>140</v>
      </c>
      <c r="G162" s="109" t="s">
        <v>141</v>
      </c>
      <c r="H162" s="114" t="s">
        <v>142</v>
      </c>
      <c r="I162" s="108" t="s">
        <v>55</v>
      </c>
      <c r="J162" s="108">
        <v>15</v>
      </c>
      <c r="K162" s="108" t="s">
        <v>56</v>
      </c>
      <c r="L162" s="108" t="s">
        <v>56</v>
      </c>
      <c r="M162" s="108" t="s">
        <v>57</v>
      </c>
      <c r="N162" s="108" t="s">
        <v>57</v>
      </c>
      <c r="O162" s="108" t="s">
        <v>57</v>
      </c>
      <c r="P162" s="108" t="s">
        <v>57</v>
      </c>
      <c r="Q162" s="108" t="s">
        <v>57</v>
      </c>
      <c r="R162" s="108" t="s">
        <v>57</v>
      </c>
      <c r="S162" s="108" t="s">
        <v>56</v>
      </c>
      <c r="T162" s="108" t="s">
        <v>143</v>
      </c>
      <c r="U162" s="108" t="s">
        <v>56</v>
      </c>
      <c r="V162" s="108" t="s">
        <v>144</v>
      </c>
      <c r="W162" s="108" t="s">
        <v>57</v>
      </c>
      <c r="X162" s="108" t="s">
        <v>57</v>
      </c>
      <c r="Y162" s="108" t="s">
        <v>57</v>
      </c>
      <c r="Z162" s="108" t="s">
        <v>145</v>
      </c>
      <c r="AA162" s="108" t="s">
        <v>57</v>
      </c>
      <c r="AB162" s="108" t="s">
        <v>57</v>
      </c>
      <c r="AC162" s="108" t="s">
        <v>57</v>
      </c>
      <c r="AD162" s="108" t="s">
        <v>57</v>
      </c>
      <c r="AE162" s="108" t="s">
        <v>57</v>
      </c>
      <c r="AF162" s="108"/>
      <c r="AG162" s="108" t="s">
        <v>57</v>
      </c>
      <c r="AH162" s="108" t="s">
        <v>57</v>
      </c>
      <c r="AI162" s="108" t="s">
        <v>57</v>
      </c>
      <c r="AJ162" s="108" t="s">
        <v>57</v>
      </c>
      <c r="AK162" s="108" t="s">
        <v>57</v>
      </c>
      <c r="AL162" s="108" t="s">
        <v>57</v>
      </c>
      <c r="AM162" s="108" t="s">
        <v>57</v>
      </c>
      <c r="AN162" s="108" t="s">
        <v>57</v>
      </c>
      <c r="AO162" s="108" t="s">
        <v>57</v>
      </c>
      <c r="AP162" s="115" t="s">
        <v>146</v>
      </c>
      <c r="AQ162" s="108" t="s">
        <v>57</v>
      </c>
      <c r="AR162" s="108" t="s">
        <v>57</v>
      </c>
      <c r="AS162" s="108" t="s">
        <v>57</v>
      </c>
      <c r="AT162" s="108" t="s">
        <v>57</v>
      </c>
      <c r="AU162" s="108" t="s">
        <v>62</v>
      </c>
      <c r="AV162" s="108" t="s">
        <v>62</v>
      </c>
      <c r="AW162" s="108" t="s">
        <v>62</v>
      </c>
      <c r="AX162" s="108" t="s">
        <v>62</v>
      </c>
      <c r="AY162" s="108"/>
      <c r="AZ162" s="108"/>
      <c r="BA162" s="108"/>
      <c r="BB162" s="108"/>
    </row>
    <row r="163" spans="1:54">
      <c r="A163">
        <v>162</v>
      </c>
      <c r="B163" s="108" t="s">
        <v>49</v>
      </c>
      <c r="C163" s="108" t="s">
        <v>50</v>
      </c>
      <c r="D163" s="108">
        <v>2023</v>
      </c>
      <c r="E163" s="108" t="s">
        <v>121</v>
      </c>
      <c r="F163" s="108" t="s">
        <v>147</v>
      </c>
      <c r="G163" s="109" t="s">
        <v>148</v>
      </c>
      <c r="H163" s="108" t="s">
        <v>149</v>
      </c>
      <c r="I163" s="108" t="s">
        <v>55</v>
      </c>
      <c r="J163" s="108">
        <v>6</v>
      </c>
      <c r="K163" s="108" t="s">
        <v>62</v>
      </c>
      <c r="L163" s="108" t="s">
        <v>62</v>
      </c>
      <c r="M163" s="108" t="s">
        <v>57</v>
      </c>
      <c r="N163" s="108" t="s">
        <v>57</v>
      </c>
      <c r="O163" s="108" t="s">
        <v>57</v>
      </c>
      <c r="P163" s="108" t="s">
        <v>57</v>
      </c>
      <c r="Q163" s="108" t="s">
        <v>57</v>
      </c>
      <c r="R163" s="108" t="s">
        <v>57</v>
      </c>
      <c r="S163" s="108" t="s">
        <v>57</v>
      </c>
      <c r="T163" s="108" t="s">
        <v>57</v>
      </c>
      <c r="U163" s="108" t="s">
        <v>56</v>
      </c>
      <c r="V163" s="108" t="s">
        <v>150</v>
      </c>
      <c r="W163" s="108" t="s">
        <v>57</v>
      </c>
      <c r="X163" s="108" t="s">
        <v>57</v>
      </c>
      <c r="Y163" s="108" t="s">
        <v>57</v>
      </c>
      <c r="Z163" s="108" t="s">
        <v>151</v>
      </c>
      <c r="AA163" s="108" t="s">
        <v>57</v>
      </c>
      <c r="AB163" s="108" t="s">
        <v>57</v>
      </c>
      <c r="AC163" s="108" t="s">
        <v>57</v>
      </c>
      <c r="AD163" s="108" t="s">
        <v>57</v>
      </c>
      <c r="AE163" s="108" t="s">
        <v>57</v>
      </c>
      <c r="AF163" s="108"/>
      <c r="AG163" s="108" t="s">
        <v>57</v>
      </c>
      <c r="AH163" s="108" t="s">
        <v>57</v>
      </c>
      <c r="AI163" s="108" t="s">
        <v>57</v>
      </c>
      <c r="AJ163" s="108" t="s">
        <v>57</v>
      </c>
      <c r="AK163" s="108" t="s">
        <v>57</v>
      </c>
      <c r="AL163" s="108" t="s">
        <v>57</v>
      </c>
      <c r="AM163" s="108" t="s">
        <v>57</v>
      </c>
      <c r="AN163" s="108" t="s">
        <v>57</v>
      </c>
      <c r="AO163" s="108" t="s">
        <v>57</v>
      </c>
      <c r="AP163" s="115" t="s">
        <v>152</v>
      </c>
      <c r="AQ163" s="108" t="s">
        <v>57</v>
      </c>
      <c r="AR163" s="108" t="s">
        <v>57</v>
      </c>
      <c r="AS163" s="108" t="s">
        <v>57</v>
      </c>
      <c r="AT163" s="108" t="s">
        <v>57</v>
      </c>
      <c r="AU163" s="108" t="s">
        <v>62</v>
      </c>
      <c r="AV163" s="108" t="s">
        <v>62</v>
      </c>
      <c r="AW163" s="108" t="s">
        <v>62</v>
      </c>
      <c r="AX163" s="108" t="s">
        <v>62</v>
      </c>
      <c r="AY163" s="108"/>
      <c r="AZ163" s="108"/>
      <c r="BA163" s="108"/>
      <c r="BB163" s="108"/>
    </row>
    <row r="164" spans="1:54">
      <c r="A164">
        <v>163</v>
      </c>
      <c r="B164" s="108" t="s">
        <v>49</v>
      </c>
      <c r="C164" s="108" t="s">
        <v>50</v>
      </c>
      <c r="D164" s="108">
        <v>2023</v>
      </c>
      <c r="E164" s="108" t="s">
        <v>121</v>
      </c>
      <c r="F164" s="108" t="s">
        <v>153</v>
      </c>
      <c r="G164" s="109" t="s">
        <v>154</v>
      </c>
      <c r="H164" s="114" t="s">
        <v>155</v>
      </c>
      <c r="I164" s="108" t="s">
        <v>91</v>
      </c>
      <c r="J164" s="108">
        <v>19</v>
      </c>
      <c r="K164" s="108" t="s">
        <v>62</v>
      </c>
      <c r="L164" s="108" t="s">
        <v>62</v>
      </c>
      <c r="M164" s="108" t="s">
        <v>62</v>
      </c>
      <c r="N164" s="108" t="s">
        <v>62</v>
      </c>
      <c r="O164" s="108" t="s">
        <v>57</v>
      </c>
      <c r="P164" s="108" t="s">
        <v>57</v>
      </c>
      <c r="Q164" s="108" t="s">
        <v>57</v>
      </c>
      <c r="R164" s="108" t="s">
        <v>57</v>
      </c>
      <c r="S164" s="108" t="s">
        <v>56</v>
      </c>
      <c r="T164" s="108" t="s">
        <v>1202</v>
      </c>
      <c r="U164" s="108" t="s">
        <v>62</v>
      </c>
      <c r="V164" s="108" t="s">
        <v>57</v>
      </c>
      <c r="W164" s="108" t="s">
        <v>62</v>
      </c>
      <c r="X164" s="108" t="s">
        <v>57</v>
      </c>
      <c r="Y164" s="108" t="s">
        <v>56</v>
      </c>
      <c r="Z164" s="109" t="s">
        <v>156</v>
      </c>
      <c r="AA164" s="108" t="s">
        <v>56</v>
      </c>
      <c r="AB164" s="108" t="s">
        <v>56</v>
      </c>
      <c r="AC164" s="108" t="s">
        <v>56</v>
      </c>
      <c r="AD164" s="108" t="s">
        <v>157</v>
      </c>
      <c r="AE164" s="108" t="s">
        <v>57</v>
      </c>
      <c r="AF164" s="108"/>
      <c r="AG164" s="108" t="s">
        <v>56</v>
      </c>
      <c r="AH164" s="108">
        <v>72</v>
      </c>
      <c r="AI164" s="108" t="s">
        <v>62</v>
      </c>
      <c r="AJ164" s="108" t="s">
        <v>57</v>
      </c>
      <c r="AK164" s="108" t="s">
        <v>62</v>
      </c>
      <c r="AL164" s="108" t="s">
        <v>57</v>
      </c>
      <c r="AM164" s="108" t="s">
        <v>57</v>
      </c>
      <c r="AN164" s="108" t="s">
        <v>57</v>
      </c>
      <c r="AO164" s="108" t="s">
        <v>57</v>
      </c>
      <c r="AP164" s="115" t="s">
        <v>158</v>
      </c>
      <c r="AQ164" s="108" t="s">
        <v>57</v>
      </c>
      <c r="AR164" s="108" t="s">
        <v>57</v>
      </c>
      <c r="AS164" s="108" t="s">
        <v>62</v>
      </c>
      <c r="AT164" s="108" t="s">
        <v>62</v>
      </c>
      <c r="AU164" s="108" t="s">
        <v>62</v>
      </c>
      <c r="AV164" s="108" t="s">
        <v>56</v>
      </c>
      <c r="AW164" s="108" t="s">
        <v>62</v>
      </c>
      <c r="AX164" s="108" t="s">
        <v>62</v>
      </c>
      <c r="AY164" s="108"/>
      <c r="AZ164" s="108"/>
      <c r="BA164" s="108"/>
      <c r="BB164" s="108"/>
    </row>
    <row r="165" spans="1:54">
      <c r="A165">
        <v>164</v>
      </c>
      <c r="B165" s="108" t="s">
        <v>49</v>
      </c>
      <c r="C165" s="108" t="s">
        <v>50</v>
      </c>
      <c r="D165" s="108">
        <v>2023</v>
      </c>
      <c r="E165" s="108" t="s">
        <v>121</v>
      </c>
      <c r="F165" s="108" t="s">
        <v>159</v>
      </c>
      <c r="G165" s="113" t="s">
        <v>160</v>
      </c>
      <c r="H165" s="108" t="s">
        <v>161</v>
      </c>
      <c r="I165" s="108" t="s">
        <v>91</v>
      </c>
      <c r="J165" s="108">
        <v>3</v>
      </c>
      <c r="K165" s="108" t="s">
        <v>62</v>
      </c>
      <c r="L165" s="108" t="s">
        <v>62</v>
      </c>
      <c r="M165" s="108" t="s">
        <v>62</v>
      </c>
      <c r="N165" s="108" t="s">
        <v>62</v>
      </c>
      <c r="O165" s="108" t="s">
        <v>57</v>
      </c>
      <c r="P165" s="108" t="s">
        <v>57</v>
      </c>
      <c r="Q165" s="108" t="s">
        <v>57</v>
      </c>
      <c r="R165" s="108" t="s">
        <v>57</v>
      </c>
      <c r="S165" s="108" t="s">
        <v>56</v>
      </c>
      <c r="T165" s="108" t="s">
        <v>162</v>
      </c>
      <c r="U165" s="108" t="s">
        <v>56</v>
      </c>
      <c r="V165" s="109" t="s">
        <v>163</v>
      </c>
      <c r="W165" s="108" t="s">
        <v>62</v>
      </c>
      <c r="X165" s="108" t="s">
        <v>57</v>
      </c>
      <c r="Y165" s="108" t="s">
        <v>57</v>
      </c>
      <c r="Z165" s="108" t="s">
        <v>164</v>
      </c>
      <c r="AA165" s="108" t="s">
        <v>62</v>
      </c>
      <c r="AB165" s="108" t="s">
        <v>165</v>
      </c>
      <c r="AC165" s="108" t="s">
        <v>56</v>
      </c>
      <c r="AD165" s="108" t="s">
        <v>157</v>
      </c>
      <c r="AE165" s="108" t="s">
        <v>57</v>
      </c>
      <c r="AF165" s="108"/>
      <c r="AG165" s="108" t="s">
        <v>56</v>
      </c>
      <c r="AH165" s="108">
        <v>43</v>
      </c>
      <c r="AI165" s="108" t="s">
        <v>56</v>
      </c>
      <c r="AJ165" s="108" t="s">
        <v>109</v>
      </c>
      <c r="AK165" s="108" t="s">
        <v>62</v>
      </c>
      <c r="AL165" s="108" t="s">
        <v>57</v>
      </c>
      <c r="AM165" s="108" t="s">
        <v>57</v>
      </c>
      <c r="AN165" s="108" t="s">
        <v>57</v>
      </c>
      <c r="AO165" s="108" t="s">
        <v>57</v>
      </c>
      <c r="AP165" s="115" t="s">
        <v>166</v>
      </c>
      <c r="AQ165" s="108" t="s">
        <v>57</v>
      </c>
      <c r="AR165" s="108" t="s">
        <v>57</v>
      </c>
      <c r="AS165" s="108">
        <v>15</v>
      </c>
      <c r="AT165" s="108">
        <v>28</v>
      </c>
      <c r="AU165" s="108" t="s">
        <v>62</v>
      </c>
      <c r="AV165" s="108" t="s">
        <v>62</v>
      </c>
      <c r="AW165" s="108" t="s">
        <v>62</v>
      </c>
      <c r="AX165" s="108" t="s">
        <v>62</v>
      </c>
      <c r="AY165" s="108"/>
      <c r="AZ165" s="108"/>
      <c r="BA165" s="108"/>
      <c r="BB165" s="108"/>
    </row>
    <row r="166" spans="1:54">
      <c r="A166">
        <v>165</v>
      </c>
      <c r="B166" s="108" t="s">
        <v>49</v>
      </c>
      <c r="C166" s="108" t="s">
        <v>50</v>
      </c>
      <c r="D166" s="108">
        <v>2023</v>
      </c>
      <c r="E166" s="108" t="s">
        <v>121</v>
      </c>
      <c r="F166" s="108" t="s">
        <v>167</v>
      </c>
      <c r="G166" s="109" t="s">
        <v>168</v>
      </c>
      <c r="H166" s="114" t="s">
        <v>169</v>
      </c>
      <c r="I166" s="108" t="s">
        <v>91</v>
      </c>
      <c r="J166" s="108">
        <v>3</v>
      </c>
      <c r="K166" s="108" t="s">
        <v>62</v>
      </c>
      <c r="L166" s="108" t="s">
        <v>62</v>
      </c>
      <c r="M166" s="108" t="s">
        <v>62</v>
      </c>
      <c r="N166" s="108" t="s">
        <v>56</v>
      </c>
      <c r="O166" s="108">
        <v>1</v>
      </c>
      <c r="P166" s="108" t="s">
        <v>170</v>
      </c>
      <c r="Q166" s="108" t="s">
        <v>171</v>
      </c>
      <c r="R166" s="108" t="s">
        <v>172</v>
      </c>
      <c r="S166" s="108" t="s">
        <v>56</v>
      </c>
      <c r="T166" s="108" t="s">
        <v>1205</v>
      </c>
      <c r="U166" s="108" t="s">
        <v>62</v>
      </c>
      <c r="V166" s="108" t="s">
        <v>57</v>
      </c>
      <c r="W166" s="108" t="s">
        <v>62</v>
      </c>
      <c r="X166" s="108" t="s">
        <v>57</v>
      </c>
      <c r="Y166" s="108" t="s">
        <v>57</v>
      </c>
      <c r="Z166" s="108" t="s">
        <v>173</v>
      </c>
      <c r="AA166" s="108" t="s">
        <v>56</v>
      </c>
      <c r="AB166" s="108" t="s">
        <v>56</v>
      </c>
      <c r="AC166" s="108" t="s">
        <v>56</v>
      </c>
      <c r="AD166" s="108" t="s">
        <v>157</v>
      </c>
      <c r="AE166" s="108" t="s">
        <v>57</v>
      </c>
      <c r="AF166" s="108"/>
      <c r="AG166" s="108" t="s">
        <v>56</v>
      </c>
      <c r="AH166" s="108">
        <v>24</v>
      </c>
      <c r="AI166" s="108" t="s">
        <v>56</v>
      </c>
      <c r="AJ166" s="108" t="s">
        <v>174</v>
      </c>
      <c r="AK166" s="108" t="s">
        <v>62</v>
      </c>
      <c r="AL166" s="108" t="s">
        <v>57</v>
      </c>
      <c r="AM166" s="108" t="s">
        <v>57</v>
      </c>
      <c r="AN166" s="108" t="s">
        <v>57</v>
      </c>
      <c r="AO166" s="115" t="s">
        <v>57</v>
      </c>
      <c r="AP166" s="115" t="s">
        <v>175</v>
      </c>
      <c r="AQ166" s="108" t="s">
        <v>57</v>
      </c>
      <c r="AR166" s="108" t="s">
        <v>57</v>
      </c>
      <c r="AS166" s="108">
        <v>7</v>
      </c>
      <c r="AT166" s="108">
        <v>17</v>
      </c>
      <c r="AU166" s="108" t="s">
        <v>62</v>
      </c>
      <c r="AV166" s="108" t="s">
        <v>62</v>
      </c>
      <c r="AW166" s="108" t="s">
        <v>62</v>
      </c>
      <c r="AX166" s="108" t="s">
        <v>62</v>
      </c>
      <c r="AY166" s="108"/>
      <c r="AZ166" s="108"/>
      <c r="BA166" s="108"/>
      <c r="BB166" s="108"/>
    </row>
    <row r="167" spans="1:54">
      <c r="A167">
        <v>166</v>
      </c>
      <c r="B167" s="108" t="s">
        <v>49</v>
      </c>
      <c r="C167" s="108" t="s">
        <v>50</v>
      </c>
      <c r="D167" s="108">
        <v>2023</v>
      </c>
      <c r="E167" s="108" t="s">
        <v>121</v>
      </c>
      <c r="F167" s="108" t="s">
        <v>176</v>
      </c>
      <c r="G167" s="109" t="s">
        <v>177</v>
      </c>
      <c r="H167" s="108" t="s">
        <v>178</v>
      </c>
      <c r="I167" s="108" t="s">
        <v>91</v>
      </c>
      <c r="J167" s="108">
        <v>21</v>
      </c>
      <c r="K167" s="108" t="s">
        <v>62</v>
      </c>
      <c r="L167" s="108" t="s">
        <v>62</v>
      </c>
      <c r="M167" s="108" t="s">
        <v>62</v>
      </c>
      <c r="N167" s="108" t="s">
        <v>62</v>
      </c>
      <c r="O167" s="108" t="s">
        <v>57</v>
      </c>
      <c r="P167" s="108" t="s">
        <v>57</v>
      </c>
      <c r="Q167" s="108" t="s">
        <v>57</v>
      </c>
      <c r="R167" s="108" t="s">
        <v>57</v>
      </c>
      <c r="S167" s="108" t="s">
        <v>62</v>
      </c>
      <c r="T167" s="108" t="s">
        <v>57</v>
      </c>
      <c r="U167" s="108" t="s">
        <v>62</v>
      </c>
      <c r="V167" s="108" t="s">
        <v>57</v>
      </c>
      <c r="W167" s="108" t="s">
        <v>62</v>
      </c>
      <c r="X167" s="108" t="s">
        <v>57</v>
      </c>
      <c r="Y167" s="108" t="s">
        <v>57</v>
      </c>
      <c r="Z167" s="109" t="s">
        <v>179</v>
      </c>
      <c r="AA167" s="108" t="s">
        <v>62</v>
      </c>
      <c r="AB167" s="108" t="s">
        <v>62</v>
      </c>
      <c r="AC167" s="108" t="s">
        <v>57</v>
      </c>
      <c r="AD167" s="108" t="s">
        <v>57</v>
      </c>
      <c r="AE167" s="108" t="s">
        <v>57</v>
      </c>
      <c r="AF167" s="108"/>
      <c r="AG167" s="108" t="s">
        <v>56</v>
      </c>
      <c r="AH167" s="108">
        <v>23</v>
      </c>
      <c r="AI167" s="108" t="s">
        <v>62</v>
      </c>
      <c r="AJ167" s="108" t="s">
        <v>57</v>
      </c>
      <c r="AK167" s="108" t="s">
        <v>62</v>
      </c>
      <c r="AL167" s="108" t="s">
        <v>57</v>
      </c>
      <c r="AM167" s="108" t="s">
        <v>57</v>
      </c>
      <c r="AN167" s="108" t="s">
        <v>57</v>
      </c>
      <c r="AO167" s="108" t="s">
        <v>180</v>
      </c>
      <c r="AP167" s="115" t="s">
        <v>181</v>
      </c>
      <c r="AQ167" s="108">
        <v>268</v>
      </c>
      <c r="AR167" s="108" t="s">
        <v>57</v>
      </c>
      <c r="AS167" s="108">
        <v>15</v>
      </c>
      <c r="AT167" s="108">
        <v>8</v>
      </c>
      <c r="AU167" s="108" t="s">
        <v>62</v>
      </c>
      <c r="AV167" s="108" t="s">
        <v>62</v>
      </c>
      <c r="AW167" s="108" t="s">
        <v>62</v>
      </c>
      <c r="AX167" s="108" t="s">
        <v>62</v>
      </c>
      <c r="AY167" s="108"/>
      <c r="AZ167" s="108"/>
      <c r="BA167" s="108"/>
      <c r="BB167" s="108"/>
    </row>
    <row r="168" spans="1:54">
      <c r="A168">
        <v>167</v>
      </c>
      <c r="B168" s="108" t="s">
        <v>49</v>
      </c>
      <c r="C168" s="108" t="s">
        <v>50</v>
      </c>
      <c r="D168" s="108">
        <v>2023</v>
      </c>
      <c r="E168" s="108" t="s">
        <v>121</v>
      </c>
      <c r="F168" s="108" t="s">
        <v>182</v>
      </c>
      <c r="G168" s="109" t="s">
        <v>183</v>
      </c>
      <c r="H168" s="108" t="s">
        <v>184</v>
      </c>
      <c r="I168" s="108" t="s">
        <v>55</v>
      </c>
      <c r="J168" s="108">
        <v>14</v>
      </c>
      <c r="K168" s="108" t="s">
        <v>62</v>
      </c>
      <c r="L168" s="108" t="s">
        <v>62</v>
      </c>
      <c r="M168" s="108" t="s">
        <v>57</v>
      </c>
      <c r="N168" s="108" t="s">
        <v>57</v>
      </c>
      <c r="O168" s="108" t="s">
        <v>57</v>
      </c>
      <c r="P168" s="108" t="s">
        <v>57</v>
      </c>
      <c r="Q168" s="108" t="s">
        <v>57</v>
      </c>
      <c r="R168" s="108" t="s">
        <v>57</v>
      </c>
      <c r="S168" s="108" t="s">
        <v>57</v>
      </c>
      <c r="T168" s="108" t="s">
        <v>57</v>
      </c>
      <c r="U168" s="108" t="s">
        <v>56</v>
      </c>
      <c r="V168" s="108" t="s">
        <v>185</v>
      </c>
      <c r="W168" s="108" t="s">
        <v>57</v>
      </c>
      <c r="X168" s="108" t="s">
        <v>57</v>
      </c>
      <c r="Y168" s="108" t="s">
        <v>57</v>
      </c>
      <c r="Z168" s="108" t="s">
        <v>186</v>
      </c>
      <c r="AA168" s="108" t="s">
        <v>57</v>
      </c>
      <c r="AB168" s="108" t="s">
        <v>57</v>
      </c>
      <c r="AC168" s="108" t="s">
        <v>57</v>
      </c>
      <c r="AD168" s="108" t="s">
        <v>57</v>
      </c>
      <c r="AE168" s="108" t="s">
        <v>57</v>
      </c>
      <c r="AF168" s="108"/>
      <c r="AG168" s="108" t="s">
        <v>57</v>
      </c>
      <c r="AH168" s="108" t="s">
        <v>57</v>
      </c>
      <c r="AI168" s="108" t="s">
        <v>57</v>
      </c>
      <c r="AJ168" s="108" t="s">
        <v>57</v>
      </c>
      <c r="AK168" s="108" t="s">
        <v>57</v>
      </c>
      <c r="AL168" s="108" t="s">
        <v>57</v>
      </c>
      <c r="AM168" s="108" t="s">
        <v>57</v>
      </c>
      <c r="AN168" s="108" t="s">
        <v>57</v>
      </c>
      <c r="AO168" s="108" t="s">
        <v>57</v>
      </c>
      <c r="AP168" s="115" t="s">
        <v>133</v>
      </c>
      <c r="AQ168" s="108" t="s">
        <v>57</v>
      </c>
      <c r="AR168" s="108" t="s">
        <v>57</v>
      </c>
      <c r="AS168" s="108" t="s">
        <v>57</v>
      </c>
      <c r="AT168" s="108" t="s">
        <v>57</v>
      </c>
      <c r="AU168" s="108" t="s">
        <v>62</v>
      </c>
      <c r="AV168" s="108" t="s">
        <v>62</v>
      </c>
      <c r="AW168" s="108" t="s">
        <v>62</v>
      </c>
      <c r="AX168" s="108" t="s">
        <v>62</v>
      </c>
      <c r="AY168" s="108"/>
      <c r="AZ168" s="108"/>
      <c r="BA168" s="108"/>
      <c r="BB168" s="108"/>
    </row>
    <row r="169" spans="1:54">
      <c r="A169">
        <v>168</v>
      </c>
      <c r="B169" s="108" t="s">
        <v>49</v>
      </c>
      <c r="C169" s="108" t="s">
        <v>50</v>
      </c>
      <c r="D169" s="108">
        <v>2023</v>
      </c>
      <c r="E169" s="108" t="s">
        <v>187</v>
      </c>
      <c r="F169" s="108" t="s">
        <v>188</v>
      </c>
      <c r="G169" s="113" t="s">
        <v>189</v>
      </c>
      <c r="H169" s="114" t="s">
        <v>190</v>
      </c>
      <c r="I169" s="108" t="s">
        <v>55</v>
      </c>
      <c r="J169" s="108">
        <v>13</v>
      </c>
      <c r="K169" s="108" t="s">
        <v>56</v>
      </c>
      <c r="L169" s="108" t="s">
        <v>56</v>
      </c>
      <c r="M169" s="108" t="s">
        <v>57</v>
      </c>
      <c r="N169" s="108" t="s">
        <v>57</v>
      </c>
      <c r="O169" s="108" t="s">
        <v>57</v>
      </c>
      <c r="P169" s="108" t="s">
        <v>57</v>
      </c>
      <c r="Q169" s="108" t="s">
        <v>57</v>
      </c>
      <c r="R169" s="108" t="s">
        <v>57</v>
      </c>
      <c r="S169" s="108" t="s">
        <v>57</v>
      </c>
      <c r="T169" s="108" t="s">
        <v>57</v>
      </c>
      <c r="U169" s="108" t="s">
        <v>57</v>
      </c>
      <c r="V169" s="108" t="s">
        <v>57</v>
      </c>
      <c r="W169" s="108" t="s">
        <v>57</v>
      </c>
      <c r="X169" s="108" t="s">
        <v>57</v>
      </c>
      <c r="Y169" s="108" t="s">
        <v>57</v>
      </c>
      <c r="Z169" s="113" t="s">
        <v>191</v>
      </c>
      <c r="AA169" s="108" t="s">
        <v>57</v>
      </c>
      <c r="AB169" s="108" t="s">
        <v>57</v>
      </c>
      <c r="AC169" s="108" t="s">
        <v>57</v>
      </c>
      <c r="AD169" s="108" t="s">
        <v>57</v>
      </c>
      <c r="AE169" s="108" t="s">
        <v>57</v>
      </c>
      <c r="AF169" s="108"/>
      <c r="AG169" s="108" t="s">
        <v>57</v>
      </c>
      <c r="AH169" s="108" t="s">
        <v>57</v>
      </c>
      <c r="AI169" s="108" t="s">
        <v>57</v>
      </c>
      <c r="AJ169" s="108" t="s">
        <v>57</v>
      </c>
      <c r="AK169" s="108" t="s">
        <v>57</v>
      </c>
      <c r="AL169" s="108" t="s">
        <v>57</v>
      </c>
      <c r="AM169" s="108" t="s">
        <v>57</v>
      </c>
      <c r="AN169" s="108" t="s">
        <v>57</v>
      </c>
      <c r="AO169" s="108" t="s">
        <v>57</v>
      </c>
      <c r="AP169" s="115" t="s">
        <v>192</v>
      </c>
      <c r="AQ169" s="108" t="s">
        <v>57</v>
      </c>
      <c r="AR169" s="108" t="s">
        <v>57</v>
      </c>
      <c r="AS169" s="108" t="s">
        <v>57</v>
      </c>
      <c r="AT169" s="108" t="s">
        <v>57</v>
      </c>
      <c r="AU169" s="108" t="s">
        <v>62</v>
      </c>
      <c r="AV169" s="108" t="s">
        <v>62</v>
      </c>
      <c r="AW169" s="108" t="s">
        <v>62</v>
      </c>
      <c r="AX169" s="108" t="s">
        <v>62</v>
      </c>
      <c r="AY169" s="108"/>
      <c r="AZ169" s="108"/>
      <c r="BA169" s="108"/>
      <c r="BB169" s="108"/>
    </row>
    <row r="170" spans="1:54">
      <c r="A170">
        <v>169</v>
      </c>
      <c r="B170" s="108" t="s">
        <v>49</v>
      </c>
      <c r="C170" s="108" t="s">
        <v>50</v>
      </c>
      <c r="D170" s="108">
        <v>2023</v>
      </c>
      <c r="E170" s="108" t="s">
        <v>187</v>
      </c>
      <c r="F170" s="108" t="s">
        <v>94</v>
      </c>
      <c r="G170" s="109" t="s">
        <v>193</v>
      </c>
      <c r="H170" s="108" t="s">
        <v>194</v>
      </c>
      <c r="I170" s="108" t="s">
        <v>55</v>
      </c>
      <c r="J170" s="108">
        <v>21</v>
      </c>
      <c r="K170" s="108" t="s">
        <v>62</v>
      </c>
      <c r="L170" s="108" t="s">
        <v>62</v>
      </c>
      <c r="M170" s="108" t="s">
        <v>57</v>
      </c>
      <c r="N170" s="108" t="s">
        <v>57</v>
      </c>
      <c r="O170" s="108" t="s">
        <v>57</v>
      </c>
      <c r="P170" s="108" t="s">
        <v>57</v>
      </c>
      <c r="Q170" s="108" t="s">
        <v>57</v>
      </c>
      <c r="R170" s="108" t="s">
        <v>57</v>
      </c>
      <c r="S170" s="108" t="s">
        <v>57</v>
      </c>
      <c r="T170" s="108" t="s">
        <v>57</v>
      </c>
      <c r="U170" s="108" t="s">
        <v>56</v>
      </c>
      <c r="V170" s="108" t="s">
        <v>195</v>
      </c>
      <c r="W170" s="108" t="s">
        <v>57</v>
      </c>
      <c r="X170" s="108" t="s">
        <v>57</v>
      </c>
      <c r="Y170" s="108" t="s">
        <v>57</v>
      </c>
      <c r="Z170" s="108" t="s">
        <v>196</v>
      </c>
      <c r="AA170" s="108" t="s">
        <v>57</v>
      </c>
      <c r="AB170" s="108" t="s">
        <v>57</v>
      </c>
      <c r="AC170" s="108" t="s">
        <v>57</v>
      </c>
      <c r="AD170" s="108" t="s">
        <v>57</v>
      </c>
      <c r="AE170" s="108" t="s">
        <v>57</v>
      </c>
      <c r="AF170" s="108"/>
      <c r="AG170" s="108" t="s">
        <v>57</v>
      </c>
      <c r="AH170" s="108" t="s">
        <v>57</v>
      </c>
      <c r="AI170" s="108" t="s">
        <v>57</v>
      </c>
      <c r="AJ170" s="108" t="s">
        <v>57</v>
      </c>
      <c r="AK170" s="108" t="s">
        <v>57</v>
      </c>
      <c r="AL170" s="108" t="s">
        <v>57</v>
      </c>
      <c r="AM170" s="108" t="s">
        <v>57</v>
      </c>
      <c r="AN170" s="108" t="s">
        <v>57</v>
      </c>
      <c r="AO170" s="108" t="s">
        <v>57</v>
      </c>
      <c r="AP170" s="115" t="s">
        <v>197</v>
      </c>
      <c r="AQ170" s="108" t="s">
        <v>57</v>
      </c>
      <c r="AR170" s="108" t="s">
        <v>57</v>
      </c>
      <c r="AS170" s="108" t="s">
        <v>57</v>
      </c>
      <c r="AT170" s="108" t="s">
        <v>57</v>
      </c>
      <c r="AU170" s="108" t="s">
        <v>62</v>
      </c>
      <c r="AV170" s="108" t="s">
        <v>62</v>
      </c>
      <c r="AW170" s="108" t="s">
        <v>62</v>
      </c>
      <c r="AX170" s="108" t="s">
        <v>62</v>
      </c>
      <c r="AY170" s="108"/>
      <c r="AZ170" s="108"/>
      <c r="BA170" s="108"/>
      <c r="BB170" s="108"/>
    </row>
    <row r="171" spans="1:54">
      <c r="A171">
        <v>170</v>
      </c>
      <c r="B171" s="108" t="s">
        <v>49</v>
      </c>
      <c r="C171" s="108" t="s">
        <v>50</v>
      </c>
      <c r="D171" s="108">
        <v>2023</v>
      </c>
      <c r="E171" s="108" t="s">
        <v>187</v>
      </c>
      <c r="F171" s="108" t="s">
        <v>198</v>
      </c>
      <c r="G171" s="109" t="s">
        <v>199</v>
      </c>
      <c r="H171" s="108" t="s">
        <v>200</v>
      </c>
      <c r="I171" s="108" t="s">
        <v>55</v>
      </c>
      <c r="J171" s="108">
        <v>14</v>
      </c>
      <c r="K171" s="108" t="s">
        <v>56</v>
      </c>
      <c r="L171" s="108" t="s">
        <v>56</v>
      </c>
      <c r="M171" s="108" t="s">
        <v>57</v>
      </c>
      <c r="N171" s="108" t="s">
        <v>57</v>
      </c>
      <c r="O171" s="108" t="s">
        <v>57</v>
      </c>
      <c r="P171" s="108" t="s">
        <v>57</v>
      </c>
      <c r="Q171" s="108" t="s">
        <v>57</v>
      </c>
      <c r="R171" s="108" t="s">
        <v>57</v>
      </c>
      <c r="S171" s="108" t="s">
        <v>57</v>
      </c>
      <c r="T171" s="108" t="s">
        <v>57</v>
      </c>
      <c r="U171" s="108" t="s">
        <v>56</v>
      </c>
      <c r="V171" s="108" t="s">
        <v>201</v>
      </c>
      <c r="W171" s="108" t="s">
        <v>57</v>
      </c>
      <c r="X171" s="108" t="s">
        <v>57</v>
      </c>
      <c r="Y171" s="108" t="s">
        <v>57</v>
      </c>
      <c r="Z171" s="108" t="s">
        <v>202</v>
      </c>
      <c r="AA171" s="108" t="s">
        <v>57</v>
      </c>
      <c r="AB171" s="108" t="s">
        <v>57</v>
      </c>
      <c r="AC171" s="108" t="s">
        <v>57</v>
      </c>
      <c r="AD171" s="108" t="s">
        <v>57</v>
      </c>
      <c r="AE171" s="108" t="s">
        <v>57</v>
      </c>
      <c r="AF171" s="108"/>
      <c r="AG171" s="108" t="s">
        <v>57</v>
      </c>
      <c r="AH171" s="108" t="s">
        <v>57</v>
      </c>
      <c r="AI171" s="108" t="s">
        <v>57</v>
      </c>
      <c r="AJ171" s="108" t="s">
        <v>57</v>
      </c>
      <c r="AK171" s="108" t="s">
        <v>57</v>
      </c>
      <c r="AL171" s="108" t="s">
        <v>57</v>
      </c>
      <c r="AM171" s="108" t="s">
        <v>57</v>
      </c>
      <c r="AN171" s="108" t="s">
        <v>57</v>
      </c>
      <c r="AO171" s="108" t="s">
        <v>57</v>
      </c>
      <c r="AP171" s="115" t="s">
        <v>203</v>
      </c>
      <c r="AQ171" s="108" t="s">
        <v>57</v>
      </c>
      <c r="AR171" s="108" t="s">
        <v>57</v>
      </c>
      <c r="AS171" s="108" t="s">
        <v>57</v>
      </c>
      <c r="AT171" s="108" t="s">
        <v>57</v>
      </c>
      <c r="AU171" s="108" t="s">
        <v>62</v>
      </c>
      <c r="AV171" s="108" t="s">
        <v>62</v>
      </c>
      <c r="AW171" s="108" t="s">
        <v>62</v>
      </c>
      <c r="AX171" s="108" t="s">
        <v>62</v>
      </c>
      <c r="AY171" s="108"/>
      <c r="AZ171" s="108"/>
      <c r="BA171" s="108"/>
      <c r="BB171" s="108"/>
    </row>
    <row r="172" spans="1:54">
      <c r="A172">
        <v>171</v>
      </c>
      <c r="B172" s="108" t="s">
        <v>49</v>
      </c>
      <c r="C172" s="108" t="s">
        <v>50</v>
      </c>
      <c r="D172" s="108">
        <v>2023</v>
      </c>
      <c r="E172" s="108" t="s">
        <v>187</v>
      </c>
      <c r="F172" s="108" t="s">
        <v>204</v>
      </c>
      <c r="G172" s="109" t="s">
        <v>205</v>
      </c>
      <c r="H172" s="108" t="s">
        <v>206</v>
      </c>
      <c r="I172" s="108" t="s">
        <v>91</v>
      </c>
      <c r="J172" s="108">
        <v>15</v>
      </c>
      <c r="K172" s="108" t="s">
        <v>62</v>
      </c>
      <c r="L172" s="108" t="s">
        <v>62</v>
      </c>
      <c r="M172" s="108" t="s">
        <v>62</v>
      </c>
      <c r="N172" s="108" t="s">
        <v>62</v>
      </c>
      <c r="O172" s="108" t="s">
        <v>57</v>
      </c>
      <c r="P172" s="108" t="s">
        <v>57</v>
      </c>
      <c r="Q172" s="108" t="s">
        <v>57</v>
      </c>
      <c r="R172" s="108" t="s">
        <v>57</v>
      </c>
      <c r="S172" s="108" t="s">
        <v>62</v>
      </c>
      <c r="T172" s="108" t="s">
        <v>57</v>
      </c>
      <c r="U172" s="108" t="s">
        <v>56</v>
      </c>
      <c r="V172" s="109" t="s">
        <v>207</v>
      </c>
      <c r="W172" s="108" t="s">
        <v>62</v>
      </c>
      <c r="X172" s="108" t="s">
        <v>57</v>
      </c>
      <c r="Y172" s="108" t="s">
        <v>57</v>
      </c>
      <c r="Z172" s="109" t="s">
        <v>208</v>
      </c>
      <c r="AA172" s="108" t="s">
        <v>62</v>
      </c>
      <c r="AB172" s="108" t="s">
        <v>62</v>
      </c>
      <c r="AC172" s="108" t="s">
        <v>57</v>
      </c>
      <c r="AD172" s="108" t="s">
        <v>57</v>
      </c>
      <c r="AE172" s="108" t="s">
        <v>57</v>
      </c>
      <c r="AF172" s="108"/>
      <c r="AG172" s="108" t="s">
        <v>56</v>
      </c>
      <c r="AH172" s="108">
        <v>21</v>
      </c>
      <c r="AI172" s="108" t="s">
        <v>56</v>
      </c>
      <c r="AJ172" s="108" t="s">
        <v>109</v>
      </c>
      <c r="AK172" s="108" t="s">
        <v>62</v>
      </c>
      <c r="AL172" s="108" t="s">
        <v>57</v>
      </c>
      <c r="AM172" s="108" t="s">
        <v>57</v>
      </c>
      <c r="AN172" s="108" t="s">
        <v>57</v>
      </c>
      <c r="AO172" s="108" t="s">
        <v>57</v>
      </c>
      <c r="AP172" s="115" t="s">
        <v>209</v>
      </c>
      <c r="AQ172" s="108" t="s">
        <v>57</v>
      </c>
      <c r="AR172" s="108" t="s">
        <v>57</v>
      </c>
      <c r="AS172" s="108">
        <v>11</v>
      </c>
      <c r="AT172" s="108">
        <v>10</v>
      </c>
      <c r="AU172" s="108" t="s">
        <v>56</v>
      </c>
      <c r="AV172" s="108" t="s">
        <v>62</v>
      </c>
      <c r="AW172" s="108" t="s">
        <v>210</v>
      </c>
      <c r="AX172" s="108" t="s">
        <v>210</v>
      </c>
      <c r="AY172" s="108"/>
      <c r="AZ172" s="108"/>
      <c r="BA172" s="108"/>
      <c r="BB172" s="108"/>
    </row>
    <row r="173" spans="1:54">
      <c r="A173">
        <v>172</v>
      </c>
      <c r="B173" s="108" t="s">
        <v>49</v>
      </c>
      <c r="C173" s="108" t="s">
        <v>50</v>
      </c>
      <c r="D173" s="108">
        <v>2023</v>
      </c>
      <c r="E173" s="108" t="s">
        <v>187</v>
      </c>
      <c r="F173" s="108" t="s">
        <v>211</v>
      </c>
      <c r="G173" s="108" t="s">
        <v>212</v>
      </c>
      <c r="H173" s="108" t="s">
        <v>213</v>
      </c>
      <c r="I173" s="108" t="s">
        <v>91</v>
      </c>
      <c r="J173" s="108">
        <v>24</v>
      </c>
      <c r="K173" s="108" t="s">
        <v>62</v>
      </c>
      <c r="L173" s="108" t="s">
        <v>62</v>
      </c>
      <c r="M173" s="108" t="s">
        <v>62</v>
      </c>
      <c r="N173" s="108" t="s">
        <v>62</v>
      </c>
      <c r="O173" s="108" t="s">
        <v>57</v>
      </c>
      <c r="P173" s="108" t="s">
        <v>57</v>
      </c>
      <c r="Q173" s="108" t="s">
        <v>57</v>
      </c>
      <c r="R173" s="108" t="s">
        <v>57</v>
      </c>
      <c r="S173" s="108" t="s">
        <v>56</v>
      </c>
      <c r="T173" s="108" t="s">
        <v>1206</v>
      </c>
      <c r="U173" s="108" t="s">
        <v>56</v>
      </c>
      <c r="V173" s="109" t="s">
        <v>214</v>
      </c>
      <c r="W173" s="108" t="s">
        <v>62</v>
      </c>
      <c r="X173" s="108" t="s">
        <v>57</v>
      </c>
      <c r="Y173" s="108" t="s">
        <v>57</v>
      </c>
      <c r="Z173" s="109" t="s">
        <v>215</v>
      </c>
      <c r="AA173" s="108" t="s">
        <v>62</v>
      </c>
      <c r="AB173" s="108" t="s">
        <v>56</v>
      </c>
      <c r="AC173" s="108" t="s">
        <v>56</v>
      </c>
      <c r="AD173" s="108" t="s">
        <v>216</v>
      </c>
      <c r="AE173" s="108" t="s">
        <v>1207</v>
      </c>
      <c r="AF173" s="108"/>
      <c r="AG173" s="108" t="s">
        <v>56</v>
      </c>
      <c r="AH173" s="108">
        <v>433</v>
      </c>
      <c r="AI173" s="108" t="s">
        <v>56</v>
      </c>
      <c r="AJ173" s="108" t="s">
        <v>174</v>
      </c>
      <c r="AK173" s="108" t="s">
        <v>62</v>
      </c>
      <c r="AL173" s="108" t="s">
        <v>57</v>
      </c>
      <c r="AM173" s="108" t="s">
        <v>57</v>
      </c>
      <c r="AN173" s="108" t="s">
        <v>57</v>
      </c>
      <c r="AO173" s="115" t="s">
        <v>57</v>
      </c>
      <c r="AP173" s="115" t="s">
        <v>197</v>
      </c>
      <c r="AQ173" s="108" t="s">
        <v>57</v>
      </c>
      <c r="AR173" s="108" t="s">
        <v>57</v>
      </c>
      <c r="AS173" s="108">
        <v>433</v>
      </c>
      <c r="AT173" s="108">
        <v>0</v>
      </c>
      <c r="AU173" s="108" t="s">
        <v>62</v>
      </c>
      <c r="AV173" s="108" t="s">
        <v>62</v>
      </c>
      <c r="AW173" s="108" t="s">
        <v>62</v>
      </c>
      <c r="AX173" s="108" t="s">
        <v>62</v>
      </c>
      <c r="AY173" s="108"/>
      <c r="AZ173" s="108"/>
      <c r="BA173" s="108"/>
      <c r="BB173" s="108"/>
    </row>
    <row r="174" spans="1:54">
      <c r="A174">
        <v>173</v>
      </c>
      <c r="B174" s="108" t="s">
        <v>49</v>
      </c>
      <c r="C174" s="108" t="s">
        <v>50</v>
      </c>
      <c r="D174" s="108">
        <v>2023</v>
      </c>
      <c r="E174" s="108" t="s">
        <v>187</v>
      </c>
      <c r="F174" s="108" t="s">
        <v>217</v>
      </c>
      <c r="G174" s="109" t="s">
        <v>218</v>
      </c>
      <c r="H174" s="108" t="s">
        <v>219</v>
      </c>
      <c r="I174" s="108" t="s">
        <v>91</v>
      </c>
      <c r="J174" s="108">
        <v>17</v>
      </c>
      <c r="K174" s="108" t="s">
        <v>62</v>
      </c>
      <c r="L174" s="108" t="s">
        <v>62</v>
      </c>
      <c r="M174" s="108" t="s">
        <v>62</v>
      </c>
      <c r="N174" s="108" t="s">
        <v>62</v>
      </c>
      <c r="O174" s="108" t="s">
        <v>57</v>
      </c>
      <c r="P174" s="108" t="s">
        <v>57</v>
      </c>
      <c r="Q174" s="108" t="s">
        <v>57</v>
      </c>
      <c r="R174" s="108" t="s">
        <v>57</v>
      </c>
      <c r="S174" s="108" t="s">
        <v>56</v>
      </c>
      <c r="T174" s="108" t="s">
        <v>220</v>
      </c>
      <c r="U174" s="108" t="s">
        <v>56</v>
      </c>
      <c r="V174" s="108" t="s">
        <v>221</v>
      </c>
      <c r="W174" s="108" t="s">
        <v>62</v>
      </c>
      <c r="X174" s="108" t="s">
        <v>57</v>
      </c>
      <c r="Y174" s="108" t="s">
        <v>57</v>
      </c>
      <c r="Z174" s="109" t="s">
        <v>222</v>
      </c>
      <c r="AA174" s="108" t="s">
        <v>62</v>
      </c>
      <c r="AB174" s="108" t="s">
        <v>62</v>
      </c>
      <c r="AC174" s="108" t="s">
        <v>57</v>
      </c>
      <c r="AD174" s="108" t="s">
        <v>57</v>
      </c>
      <c r="AE174" s="108" t="s">
        <v>57</v>
      </c>
      <c r="AF174" s="108"/>
      <c r="AG174" s="108" t="s">
        <v>56</v>
      </c>
      <c r="AH174" s="108">
        <v>37</v>
      </c>
      <c r="AI174" s="108" t="s">
        <v>62</v>
      </c>
      <c r="AJ174" s="108" t="s">
        <v>57</v>
      </c>
      <c r="AK174" s="108" t="s">
        <v>62</v>
      </c>
      <c r="AL174" s="108" t="s">
        <v>57</v>
      </c>
      <c r="AM174" s="108" t="s">
        <v>57</v>
      </c>
      <c r="AN174" s="108" t="s">
        <v>57</v>
      </c>
      <c r="AO174" s="115" t="s">
        <v>57</v>
      </c>
      <c r="AP174" s="115" t="s">
        <v>223</v>
      </c>
      <c r="AQ174" s="108" t="s">
        <v>57</v>
      </c>
      <c r="AR174" s="108" t="s">
        <v>57</v>
      </c>
      <c r="AS174" s="108">
        <v>24</v>
      </c>
      <c r="AT174" s="108">
        <v>13</v>
      </c>
      <c r="AU174" s="108" t="s">
        <v>62</v>
      </c>
      <c r="AV174" s="108" t="s">
        <v>62</v>
      </c>
      <c r="AW174" s="108" t="s">
        <v>62</v>
      </c>
      <c r="AX174" s="108" t="s">
        <v>62</v>
      </c>
      <c r="AY174" s="108"/>
      <c r="AZ174" s="108"/>
      <c r="BA174" s="108"/>
      <c r="BB174" s="108"/>
    </row>
    <row r="175" spans="1:54">
      <c r="A175">
        <v>174</v>
      </c>
      <c r="B175" s="108" t="s">
        <v>49</v>
      </c>
      <c r="C175" s="108" t="s">
        <v>50</v>
      </c>
      <c r="D175" s="108">
        <v>2023</v>
      </c>
      <c r="E175" s="108" t="s">
        <v>187</v>
      </c>
      <c r="F175" s="108" t="s">
        <v>224</v>
      </c>
      <c r="G175" s="109" t="s">
        <v>225</v>
      </c>
      <c r="H175" s="108" t="s">
        <v>226</v>
      </c>
      <c r="I175" s="108" t="s">
        <v>91</v>
      </c>
      <c r="J175" s="108">
        <v>14</v>
      </c>
      <c r="K175" s="108" t="s">
        <v>62</v>
      </c>
      <c r="L175" s="108" t="s">
        <v>62</v>
      </c>
      <c r="M175" s="108" t="s">
        <v>62</v>
      </c>
      <c r="N175" s="108" t="s">
        <v>62</v>
      </c>
      <c r="O175" s="108" t="s">
        <v>57</v>
      </c>
      <c r="P175" s="108" t="s">
        <v>57</v>
      </c>
      <c r="Q175" s="108" t="s">
        <v>57</v>
      </c>
      <c r="R175" s="108" t="s">
        <v>57</v>
      </c>
      <c r="S175" s="108" t="s">
        <v>56</v>
      </c>
      <c r="T175" s="108" t="s">
        <v>227</v>
      </c>
      <c r="U175" s="108" t="s">
        <v>62</v>
      </c>
      <c r="V175" s="108" t="s">
        <v>57</v>
      </c>
      <c r="W175" s="108" t="s">
        <v>62</v>
      </c>
      <c r="X175" s="108" t="s">
        <v>57</v>
      </c>
      <c r="Y175" s="108" t="s">
        <v>57</v>
      </c>
      <c r="Z175" s="109" t="s">
        <v>228</v>
      </c>
      <c r="AA175" s="108" t="s">
        <v>62</v>
      </c>
      <c r="AB175" s="108" t="s">
        <v>56</v>
      </c>
      <c r="AC175" s="108" t="s">
        <v>56</v>
      </c>
      <c r="AD175" s="108" t="s">
        <v>216</v>
      </c>
      <c r="AE175" s="108" t="s">
        <v>1209</v>
      </c>
      <c r="AF175" s="108"/>
      <c r="AG175" s="108" t="s">
        <v>56</v>
      </c>
      <c r="AH175" s="108">
        <v>30</v>
      </c>
      <c r="AI175" s="108" t="s">
        <v>56</v>
      </c>
      <c r="AJ175" s="108" t="s">
        <v>174</v>
      </c>
      <c r="AK175" s="108" t="s">
        <v>62</v>
      </c>
      <c r="AL175" s="108" t="s">
        <v>57</v>
      </c>
      <c r="AM175" s="108" t="s">
        <v>57</v>
      </c>
      <c r="AN175" s="108" t="s">
        <v>57</v>
      </c>
      <c r="AO175" s="108" t="s">
        <v>57</v>
      </c>
      <c r="AP175" s="115" t="s">
        <v>229</v>
      </c>
      <c r="AQ175" s="108" t="s">
        <v>57</v>
      </c>
      <c r="AR175" s="108" t="s">
        <v>57</v>
      </c>
      <c r="AS175" s="108">
        <v>17</v>
      </c>
      <c r="AT175" s="108">
        <v>13</v>
      </c>
      <c r="AU175" s="108" t="s">
        <v>62</v>
      </c>
      <c r="AV175" s="108" t="s">
        <v>56</v>
      </c>
      <c r="AW175" s="108" t="s">
        <v>62</v>
      </c>
      <c r="AX175" s="108" t="s">
        <v>62</v>
      </c>
      <c r="AY175" s="108"/>
      <c r="AZ175" s="108"/>
      <c r="BA175" s="108"/>
      <c r="BB175" s="108"/>
    </row>
    <row r="176" spans="1:54">
      <c r="A176">
        <v>175</v>
      </c>
      <c r="B176" s="108" t="s">
        <v>49</v>
      </c>
      <c r="C176" s="108" t="s">
        <v>50</v>
      </c>
      <c r="D176" s="108">
        <v>2023</v>
      </c>
      <c r="E176" s="108" t="s">
        <v>187</v>
      </c>
      <c r="F176" s="108" t="s">
        <v>230</v>
      </c>
      <c r="G176" s="109" t="s">
        <v>231</v>
      </c>
      <c r="H176" s="108" t="s">
        <v>232</v>
      </c>
      <c r="I176" s="108" t="s">
        <v>91</v>
      </c>
      <c r="J176" s="108">
        <v>14</v>
      </c>
      <c r="K176" s="108" t="s">
        <v>62</v>
      </c>
      <c r="L176" s="108" t="s">
        <v>62</v>
      </c>
      <c r="M176" s="108" t="s">
        <v>62</v>
      </c>
      <c r="N176" s="108" t="s">
        <v>62</v>
      </c>
      <c r="O176" s="108" t="s">
        <v>57</v>
      </c>
      <c r="P176" s="108" t="s">
        <v>57</v>
      </c>
      <c r="Q176" s="108" t="s">
        <v>57</v>
      </c>
      <c r="R176" s="108" t="s">
        <v>57</v>
      </c>
      <c r="S176" s="108" t="s">
        <v>56</v>
      </c>
      <c r="T176" s="108" t="s">
        <v>1210</v>
      </c>
      <c r="U176" s="108" t="s">
        <v>62</v>
      </c>
      <c r="V176" s="108" t="s">
        <v>57</v>
      </c>
      <c r="W176" s="108" t="s">
        <v>62</v>
      </c>
      <c r="X176" s="108" t="s">
        <v>57</v>
      </c>
      <c r="Y176" s="108" t="s">
        <v>57</v>
      </c>
      <c r="Z176" s="109" t="s">
        <v>233</v>
      </c>
      <c r="AA176" s="108" t="s">
        <v>62</v>
      </c>
      <c r="AB176" s="108" t="s">
        <v>56</v>
      </c>
      <c r="AC176" s="108" t="s">
        <v>56</v>
      </c>
      <c r="AD176" s="108" t="s">
        <v>234</v>
      </c>
      <c r="AE176" s="108" t="s">
        <v>1211</v>
      </c>
      <c r="AF176" s="108"/>
      <c r="AG176" s="108" t="s">
        <v>56</v>
      </c>
      <c r="AH176" s="108">
        <v>5148</v>
      </c>
      <c r="AI176" s="108" t="s">
        <v>62</v>
      </c>
      <c r="AJ176" s="108" t="s">
        <v>57</v>
      </c>
      <c r="AK176" s="108" t="s">
        <v>62</v>
      </c>
      <c r="AL176" s="108" t="s">
        <v>57</v>
      </c>
      <c r="AM176" s="108" t="s">
        <v>57</v>
      </c>
      <c r="AN176" s="108" t="s">
        <v>57</v>
      </c>
      <c r="AO176" s="108" t="s">
        <v>57</v>
      </c>
      <c r="AP176" s="115" t="s">
        <v>235</v>
      </c>
      <c r="AQ176" s="108" t="s">
        <v>57</v>
      </c>
      <c r="AR176" s="108" t="s">
        <v>57</v>
      </c>
      <c r="AS176" s="108">
        <v>3762</v>
      </c>
      <c r="AT176" s="108">
        <v>1386</v>
      </c>
      <c r="AU176" s="108" t="s">
        <v>62</v>
      </c>
      <c r="AV176" s="108" t="s">
        <v>62</v>
      </c>
      <c r="AW176" s="108" t="s">
        <v>62</v>
      </c>
      <c r="AX176" s="108" t="s">
        <v>62</v>
      </c>
      <c r="AY176" s="108"/>
      <c r="AZ176" s="108"/>
      <c r="BA176" s="108"/>
      <c r="BB176" s="108"/>
    </row>
    <row r="177" spans="1:54">
      <c r="A177">
        <v>176</v>
      </c>
      <c r="B177" s="108" t="s">
        <v>49</v>
      </c>
      <c r="C177" s="108" t="s">
        <v>50</v>
      </c>
      <c r="D177" s="108">
        <v>2023</v>
      </c>
      <c r="E177" s="108" t="s">
        <v>187</v>
      </c>
      <c r="F177" s="108" t="s">
        <v>236</v>
      </c>
      <c r="G177" s="109" t="s">
        <v>237</v>
      </c>
      <c r="H177" s="108" t="s">
        <v>238</v>
      </c>
      <c r="I177" s="108" t="s">
        <v>91</v>
      </c>
      <c r="J177" s="108">
        <v>13</v>
      </c>
      <c r="K177" s="108" t="s">
        <v>62</v>
      </c>
      <c r="L177" s="108" t="s">
        <v>62</v>
      </c>
      <c r="M177" s="108" t="s">
        <v>62</v>
      </c>
      <c r="N177" s="108" t="s">
        <v>62</v>
      </c>
      <c r="O177" s="108" t="s">
        <v>57</v>
      </c>
      <c r="P177" s="108" t="s">
        <v>57</v>
      </c>
      <c r="Q177" s="108" t="s">
        <v>57</v>
      </c>
      <c r="R177" s="108" t="s">
        <v>57</v>
      </c>
      <c r="S177" s="108" t="s">
        <v>56</v>
      </c>
      <c r="T177" s="108" t="s">
        <v>239</v>
      </c>
      <c r="U177" s="108" t="s">
        <v>62</v>
      </c>
      <c r="V177" s="108" t="s">
        <v>57</v>
      </c>
      <c r="W177" s="108" t="s">
        <v>56</v>
      </c>
      <c r="X177" s="108" t="s">
        <v>240</v>
      </c>
      <c r="Y177" s="108" t="s">
        <v>62</v>
      </c>
      <c r="Z177" s="109" t="s">
        <v>241</v>
      </c>
      <c r="AA177" s="108" t="s">
        <v>62</v>
      </c>
      <c r="AB177" s="108" t="s">
        <v>56</v>
      </c>
      <c r="AC177" s="108" t="s">
        <v>56</v>
      </c>
      <c r="AD177" s="108" t="s">
        <v>234</v>
      </c>
      <c r="AE177" s="108" t="s">
        <v>1209</v>
      </c>
      <c r="AF177" s="108"/>
      <c r="AG177" s="108" t="s">
        <v>56</v>
      </c>
      <c r="AH177" s="108">
        <v>40</v>
      </c>
      <c r="AI177" s="108" t="s">
        <v>62</v>
      </c>
      <c r="AJ177" s="108" t="s">
        <v>57</v>
      </c>
      <c r="AK177" s="108" t="s">
        <v>62</v>
      </c>
      <c r="AL177" s="108" t="s">
        <v>57</v>
      </c>
      <c r="AM177" s="108" t="s">
        <v>57</v>
      </c>
      <c r="AN177" s="108" t="s">
        <v>57</v>
      </c>
      <c r="AO177" s="108" t="s">
        <v>57</v>
      </c>
      <c r="AP177" s="115" t="s">
        <v>242</v>
      </c>
      <c r="AQ177" s="108" t="s">
        <v>57</v>
      </c>
      <c r="AR177" s="108" t="s">
        <v>57</v>
      </c>
      <c r="AS177" s="108">
        <v>20</v>
      </c>
      <c r="AT177" s="108">
        <v>20</v>
      </c>
      <c r="AU177" s="108" t="s">
        <v>62</v>
      </c>
      <c r="AV177" s="108" t="s">
        <v>62</v>
      </c>
      <c r="AW177" s="108" t="s">
        <v>62</v>
      </c>
      <c r="AX177" s="108" t="s">
        <v>62</v>
      </c>
      <c r="AY177" s="108"/>
      <c r="AZ177" s="108"/>
      <c r="BA177" s="108"/>
      <c r="BB177" s="108"/>
    </row>
    <row r="178" spans="1:54">
      <c r="A178">
        <v>177</v>
      </c>
      <c r="B178" s="108" t="s">
        <v>49</v>
      </c>
      <c r="C178" s="108" t="s">
        <v>50</v>
      </c>
      <c r="D178" s="108">
        <v>2023</v>
      </c>
      <c r="E178" s="108" t="s">
        <v>187</v>
      </c>
      <c r="F178" s="108" t="s">
        <v>243</v>
      </c>
      <c r="G178" s="109" t="s">
        <v>244</v>
      </c>
      <c r="H178" s="114" t="s">
        <v>245</v>
      </c>
      <c r="I178" s="108" t="s">
        <v>246</v>
      </c>
      <c r="J178" s="108">
        <v>25</v>
      </c>
      <c r="K178" s="108" t="s">
        <v>57</v>
      </c>
      <c r="L178" s="108" t="s">
        <v>57</v>
      </c>
      <c r="M178" s="108" t="s">
        <v>57</v>
      </c>
      <c r="N178" s="108" t="s">
        <v>57</v>
      </c>
      <c r="O178" s="108" t="s">
        <v>57</v>
      </c>
      <c r="P178" s="108" t="s">
        <v>57</v>
      </c>
      <c r="Q178" s="108" t="s">
        <v>57</v>
      </c>
      <c r="R178" s="108" t="s">
        <v>57</v>
      </c>
      <c r="S178" s="108" t="s">
        <v>57</v>
      </c>
      <c r="T178" s="108" t="s">
        <v>57</v>
      </c>
      <c r="U178" s="108" t="s">
        <v>57</v>
      </c>
      <c r="V178" s="108" t="s">
        <v>57</v>
      </c>
      <c r="W178" s="108" t="s">
        <v>57</v>
      </c>
      <c r="X178" s="108" t="s">
        <v>57</v>
      </c>
      <c r="Y178" s="108" t="s">
        <v>57</v>
      </c>
      <c r="Z178" s="108" t="s">
        <v>179</v>
      </c>
      <c r="AA178" s="108" t="s">
        <v>57</v>
      </c>
      <c r="AB178" s="108" t="s">
        <v>57</v>
      </c>
      <c r="AC178" s="108" t="s">
        <v>57</v>
      </c>
      <c r="AD178" s="108" t="s">
        <v>57</v>
      </c>
      <c r="AE178" s="108" t="s">
        <v>57</v>
      </c>
      <c r="AF178" s="108"/>
      <c r="AG178" s="108" t="s">
        <v>57</v>
      </c>
      <c r="AH178" s="108" t="s">
        <v>57</v>
      </c>
      <c r="AI178" s="108" t="s">
        <v>57</v>
      </c>
      <c r="AJ178" s="108" t="s">
        <v>57</v>
      </c>
      <c r="AK178" s="108" t="s">
        <v>57</v>
      </c>
      <c r="AL178" s="108" t="s">
        <v>57</v>
      </c>
      <c r="AM178" s="108" t="s">
        <v>57</v>
      </c>
      <c r="AN178" s="108" t="s">
        <v>57</v>
      </c>
      <c r="AO178" s="108" t="s">
        <v>57</v>
      </c>
      <c r="AP178" s="108" t="s">
        <v>57</v>
      </c>
      <c r="AQ178" s="108" t="s">
        <v>57</v>
      </c>
      <c r="AR178" s="108" t="s">
        <v>57</v>
      </c>
      <c r="AS178" s="108" t="s">
        <v>57</v>
      </c>
      <c r="AT178" s="108" t="s">
        <v>57</v>
      </c>
      <c r="AU178" s="108" t="s">
        <v>57</v>
      </c>
      <c r="AV178" s="108" t="s">
        <v>57</v>
      </c>
      <c r="AW178" s="108" t="s">
        <v>57</v>
      </c>
      <c r="AX178" s="108" t="s">
        <v>57</v>
      </c>
      <c r="AY178" s="108"/>
      <c r="AZ178" s="108"/>
      <c r="BA178" s="108"/>
      <c r="BB178" s="108"/>
    </row>
    <row r="179" spans="1:54">
      <c r="A179">
        <v>178</v>
      </c>
      <c r="B179" s="108" t="s">
        <v>49</v>
      </c>
      <c r="C179" s="108" t="s">
        <v>50</v>
      </c>
      <c r="D179" s="108">
        <v>2023</v>
      </c>
      <c r="E179" s="108" t="s">
        <v>187</v>
      </c>
      <c r="F179" s="108" t="s">
        <v>247</v>
      </c>
      <c r="G179" s="109" t="s">
        <v>248</v>
      </c>
      <c r="H179" s="108" t="s">
        <v>249</v>
      </c>
      <c r="I179" s="108" t="s">
        <v>246</v>
      </c>
      <c r="J179" s="108">
        <v>25</v>
      </c>
      <c r="K179" s="108" t="s">
        <v>57</v>
      </c>
      <c r="L179" s="108" t="s">
        <v>57</v>
      </c>
      <c r="M179" s="108" t="s">
        <v>57</v>
      </c>
      <c r="N179" s="108" t="s">
        <v>57</v>
      </c>
      <c r="O179" s="108" t="s">
        <v>57</v>
      </c>
      <c r="P179" s="108" t="s">
        <v>57</v>
      </c>
      <c r="Q179" s="108" t="s">
        <v>57</v>
      </c>
      <c r="R179" s="108" t="s">
        <v>57</v>
      </c>
      <c r="S179" s="108" t="s">
        <v>57</v>
      </c>
      <c r="T179" s="108" t="s">
        <v>57</v>
      </c>
      <c r="U179" s="108" t="s">
        <v>57</v>
      </c>
      <c r="V179" s="108" t="s">
        <v>57</v>
      </c>
      <c r="W179" s="108" t="s">
        <v>57</v>
      </c>
      <c r="X179" s="108" t="s">
        <v>57</v>
      </c>
      <c r="Y179" s="108" t="s">
        <v>57</v>
      </c>
      <c r="Z179" s="108" t="s">
        <v>250</v>
      </c>
      <c r="AA179" s="108" t="s">
        <v>57</v>
      </c>
      <c r="AB179" s="108" t="s">
        <v>57</v>
      </c>
      <c r="AC179" s="108" t="s">
        <v>57</v>
      </c>
      <c r="AD179" s="108" t="s">
        <v>57</v>
      </c>
      <c r="AE179" s="108" t="s">
        <v>57</v>
      </c>
      <c r="AF179" s="108"/>
      <c r="AG179" s="108" t="s">
        <v>57</v>
      </c>
      <c r="AH179" s="108" t="s">
        <v>57</v>
      </c>
      <c r="AI179" s="108" t="s">
        <v>57</v>
      </c>
      <c r="AJ179" s="108" t="s">
        <v>57</v>
      </c>
      <c r="AK179" s="108" t="s">
        <v>57</v>
      </c>
      <c r="AL179" s="108" t="s">
        <v>57</v>
      </c>
      <c r="AM179" s="108" t="s">
        <v>57</v>
      </c>
      <c r="AN179" s="108" t="s">
        <v>57</v>
      </c>
      <c r="AO179" s="108" t="s">
        <v>57</v>
      </c>
      <c r="AP179" s="108" t="s">
        <v>57</v>
      </c>
      <c r="AQ179" s="108" t="s">
        <v>57</v>
      </c>
      <c r="AR179" s="108" t="s">
        <v>57</v>
      </c>
      <c r="AS179" s="108" t="s">
        <v>57</v>
      </c>
      <c r="AT179" s="108" t="s">
        <v>57</v>
      </c>
      <c r="AU179" s="108" t="s">
        <v>57</v>
      </c>
      <c r="AV179" s="108" t="s">
        <v>57</v>
      </c>
      <c r="AW179" s="108" t="s">
        <v>57</v>
      </c>
      <c r="AX179" s="108" t="s">
        <v>57</v>
      </c>
      <c r="AY179" s="108"/>
      <c r="AZ179" s="108"/>
      <c r="BA179" s="108"/>
      <c r="BB179" s="108"/>
    </row>
    <row r="180" spans="1:54">
      <c r="A180">
        <v>179</v>
      </c>
      <c r="B180" s="108" t="s">
        <v>49</v>
      </c>
      <c r="C180" s="108" t="s">
        <v>50</v>
      </c>
      <c r="D180" s="108">
        <v>2023</v>
      </c>
      <c r="E180" s="108" t="s">
        <v>251</v>
      </c>
      <c r="F180" s="108" t="s">
        <v>252</v>
      </c>
      <c r="G180" s="109" t="s">
        <v>253</v>
      </c>
      <c r="H180" s="108" t="s">
        <v>254</v>
      </c>
      <c r="I180" s="108" t="s">
        <v>55</v>
      </c>
      <c r="J180" s="108">
        <v>14</v>
      </c>
      <c r="K180" s="108" t="s">
        <v>56</v>
      </c>
      <c r="L180" s="108" t="s">
        <v>56</v>
      </c>
      <c r="M180" s="108" t="s">
        <v>57</v>
      </c>
      <c r="N180" s="108" t="s">
        <v>57</v>
      </c>
      <c r="O180" s="108" t="s">
        <v>57</v>
      </c>
      <c r="P180" s="108" t="s">
        <v>57</v>
      </c>
      <c r="Q180" s="108" t="s">
        <v>57</v>
      </c>
      <c r="R180" s="108" t="s">
        <v>57</v>
      </c>
      <c r="S180" s="108" t="s">
        <v>57</v>
      </c>
      <c r="T180" s="108" t="s">
        <v>57</v>
      </c>
      <c r="U180" s="108" t="s">
        <v>56</v>
      </c>
      <c r="V180" s="108" t="s">
        <v>255</v>
      </c>
      <c r="W180" s="108" t="s">
        <v>57</v>
      </c>
      <c r="X180" s="108" t="s">
        <v>57</v>
      </c>
      <c r="Y180" s="108" t="s">
        <v>57</v>
      </c>
      <c r="Z180" s="109" t="s">
        <v>256</v>
      </c>
      <c r="AA180" s="108" t="s">
        <v>57</v>
      </c>
      <c r="AB180" s="108" t="s">
        <v>57</v>
      </c>
      <c r="AC180" s="108" t="s">
        <v>57</v>
      </c>
      <c r="AD180" s="108" t="s">
        <v>57</v>
      </c>
      <c r="AE180" s="108" t="s">
        <v>57</v>
      </c>
      <c r="AF180" s="108"/>
      <c r="AG180" s="108" t="s">
        <v>57</v>
      </c>
      <c r="AH180" s="108" t="s">
        <v>57</v>
      </c>
      <c r="AI180" s="108" t="s">
        <v>57</v>
      </c>
      <c r="AJ180" s="108" t="s">
        <v>57</v>
      </c>
      <c r="AK180" s="108" t="s">
        <v>57</v>
      </c>
      <c r="AL180" s="108" t="s">
        <v>57</v>
      </c>
      <c r="AM180" s="108" t="s">
        <v>57</v>
      </c>
      <c r="AN180" s="108" t="s">
        <v>57</v>
      </c>
      <c r="AO180" s="108" t="s">
        <v>57</v>
      </c>
      <c r="AP180" s="115" t="s">
        <v>257</v>
      </c>
      <c r="AQ180" s="108" t="s">
        <v>57</v>
      </c>
      <c r="AR180" s="108" t="s">
        <v>57</v>
      </c>
      <c r="AS180" s="108" t="s">
        <v>57</v>
      </c>
      <c r="AT180" s="108" t="s">
        <v>57</v>
      </c>
      <c r="AU180" s="108" t="s">
        <v>57</v>
      </c>
      <c r="AV180" s="108" t="s">
        <v>57</v>
      </c>
      <c r="AW180" s="108" t="s">
        <v>57</v>
      </c>
      <c r="AX180" s="108" t="s">
        <v>57</v>
      </c>
      <c r="AY180" s="108"/>
      <c r="AZ180" s="108"/>
      <c r="BA180" s="108"/>
      <c r="BB180" s="108"/>
    </row>
    <row r="181" spans="1:54">
      <c r="A181">
        <v>180</v>
      </c>
      <c r="B181" s="108" t="s">
        <v>49</v>
      </c>
      <c r="C181" s="108" t="s">
        <v>50</v>
      </c>
      <c r="D181" s="108">
        <v>2023</v>
      </c>
      <c r="E181" s="108" t="s">
        <v>251</v>
      </c>
      <c r="F181" s="108" t="s">
        <v>258</v>
      </c>
      <c r="G181" s="109" t="s">
        <v>259</v>
      </c>
      <c r="H181" s="108" t="s">
        <v>260</v>
      </c>
      <c r="I181" s="108" t="s">
        <v>55</v>
      </c>
      <c r="J181" s="108">
        <v>14</v>
      </c>
      <c r="K181" s="108" t="s">
        <v>56</v>
      </c>
      <c r="L181" s="108" t="s">
        <v>56</v>
      </c>
      <c r="M181" s="108" t="s">
        <v>57</v>
      </c>
      <c r="N181" s="108" t="s">
        <v>57</v>
      </c>
      <c r="O181" s="108" t="s">
        <v>57</v>
      </c>
      <c r="P181" s="108" t="s">
        <v>57</v>
      </c>
      <c r="Q181" s="108" t="s">
        <v>57</v>
      </c>
      <c r="R181" s="108" t="s">
        <v>57</v>
      </c>
      <c r="S181" s="108" t="s">
        <v>57</v>
      </c>
      <c r="T181" s="108" t="s">
        <v>57</v>
      </c>
      <c r="U181" s="108" t="s">
        <v>57</v>
      </c>
      <c r="V181" s="108" t="s">
        <v>57</v>
      </c>
      <c r="W181" s="108" t="s">
        <v>56</v>
      </c>
      <c r="X181" s="116" t="s">
        <v>261</v>
      </c>
      <c r="Y181" s="108" t="s">
        <v>57</v>
      </c>
      <c r="Z181" s="109" t="s">
        <v>262</v>
      </c>
      <c r="AA181" s="108" t="s">
        <v>57</v>
      </c>
      <c r="AB181" s="108" t="s">
        <v>57</v>
      </c>
      <c r="AC181" s="108" t="s">
        <v>57</v>
      </c>
      <c r="AD181" s="108" t="s">
        <v>57</v>
      </c>
      <c r="AE181" s="108" t="s">
        <v>57</v>
      </c>
      <c r="AF181" s="108"/>
      <c r="AG181" s="108" t="s">
        <v>57</v>
      </c>
      <c r="AH181" s="108" t="s">
        <v>57</v>
      </c>
      <c r="AI181" s="108" t="s">
        <v>57</v>
      </c>
      <c r="AJ181" s="108" t="s">
        <v>57</v>
      </c>
      <c r="AK181" s="108" t="s">
        <v>57</v>
      </c>
      <c r="AL181" s="108" t="s">
        <v>57</v>
      </c>
      <c r="AM181" s="108" t="s">
        <v>57</v>
      </c>
      <c r="AN181" s="108" t="s">
        <v>57</v>
      </c>
      <c r="AO181" s="108" t="s">
        <v>57</v>
      </c>
      <c r="AP181" s="115" t="s">
        <v>263</v>
      </c>
      <c r="AQ181" s="108" t="s">
        <v>57</v>
      </c>
      <c r="AR181" s="108" t="s">
        <v>57</v>
      </c>
      <c r="AS181" s="108" t="s">
        <v>57</v>
      </c>
      <c r="AT181" s="108" t="s">
        <v>57</v>
      </c>
      <c r="AU181" s="108" t="s">
        <v>57</v>
      </c>
      <c r="AV181" s="108" t="s">
        <v>57</v>
      </c>
      <c r="AW181" s="108" t="s">
        <v>57</v>
      </c>
      <c r="AX181" s="108" t="s">
        <v>57</v>
      </c>
      <c r="AY181" s="108"/>
      <c r="AZ181" s="108"/>
      <c r="BA181" s="108"/>
      <c r="BB181" s="108"/>
    </row>
    <row r="182" spans="1:54">
      <c r="A182">
        <v>181</v>
      </c>
      <c r="B182" s="108" t="s">
        <v>49</v>
      </c>
      <c r="C182" s="108" t="s">
        <v>50</v>
      </c>
      <c r="D182" s="108">
        <v>2023</v>
      </c>
      <c r="E182" s="108" t="s">
        <v>251</v>
      </c>
      <c r="F182" s="108" t="s">
        <v>264</v>
      </c>
      <c r="G182" s="109" t="s">
        <v>265</v>
      </c>
      <c r="H182" s="108" t="s">
        <v>266</v>
      </c>
      <c r="I182" s="108" t="s">
        <v>91</v>
      </c>
      <c r="J182" s="108">
        <v>14</v>
      </c>
      <c r="K182" s="108" t="s">
        <v>62</v>
      </c>
      <c r="L182" s="108" t="s">
        <v>62</v>
      </c>
      <c r="M182" s="108" t="s">
        <v>62</v>
      </c>
      <c r="N182" s="108" t="s">
        <v>62</v>
      </c>
      <c r="O182" s="108" t="s">
        <v>57</v>
      </c>
      <c r="P182" s="108" t="s">
        <v>57</v>
      </c>
      <c r="Q182" s="108" t="s">
        <v>57</v>
      </c>
      <c r="R182" s="108" t="s">
        <v>57</v>
      </c>
      <c r="S182" s="108" t="s">
        <v>56</v>
      </c>
      <c r="T182" s="108" t="s">
        <v>1212</v>
      </c>
      <c r="U182" s="108" t="s">
        <v>62</v>
      </c>
      <c r="V182" s="108" t="s">
        <v>57</v>
      </c>
      <c r="W182" s="108" t="s">
        <v>62</v>
      </c>
      <c r="X182" s="108" t="s">
        <v>57</v>
      </c>
      <c r="Y182" s="108" t="s">
        <v>57</v>
      </c>
      <c r="Z182" s="109" t="s">
        <v>267</v>
      </c>
      <c r="AA182" s="108" t="s">
        <v>56</v>
      </c>
      <c r="AB182" s="108" t="s">
        <v>56</v>
      </c>
      <c r="AC182" s="108" t="s">
        <v>56</v>
      </c>
      <c r="AD182" s="108" t="s">
        <v>157</v>
      </c>
      <c r="AE182" s="108" t="s">
        <v>57</v>
      </c>
      <c r="AF182" s="108"/>
      <c r="AG182" s="108" t="s">
        <v>56</v>
      </c>
      <c r="AH182" s="108">
        <v>12509</v>
      </c>
      <c r="AI182" s="108" t="s">
        <v>62</v>
      </c>
      <c r="AJ182" s="108" t="s">
        <v>57</v>
      </c>
      <c r="AK182" s="108" t="s">
        <v>62</v>
      </c>
      <c r="AL182" s="108" t="s">
        <v>57</v>
      </c>
      <c r="AM182" s="108" t="s">
        <v>57</v>
      </c>
      <c r="AN182" s="108" t="s">
        <v>57</v>
      </c>
      <c r="AO182" s="115" t="s">
        <v>57</v>
      </c>
      <c r="AP182" s="115" t="s">
        <v>268</v>
      </c>
      <c r="AQ182" s="108" t="s">
        <v>57</v>
      </c>
      <c r="AR182" s="108" t="s">
        <v>57</v>
      </c>
      <c r="AS182" s="108">
        <v>7349</v>
      </c>
      <c r="AT182" s="108">
        <v>5160</v>
      </c>
      <c r="AU182" s="108" t="s">
        <v>62</v>
      </c>
      <c r="AV182" s="108" t="s">
        <v>62</v>
      </c>
      <c r="AW182" s="108" t="s">
        <v>62</v>
      </c>
      <c r="AX182" s="108" t="s">
        <v>62</v>
      </c>
      <c r="AY182" s="108"/>
      <c r="AZ182" s="108"/>
      <c r="BA182" s="108"/>
      <c r="BB182" s="108"/>
    </row>
    <row r="183" spans="1:54">
      <c r="A183">
        <v>182</v>
      </c>
      <c r="B183" s="108" t="s">
        <v>49</v>
      </c>
      <c r="C183" s="108" t="s">
        <v>50</v>
      </c>
      <c r="D183" s="108">
        <v>2023</v>
      </c>
      <c r="E183" s="108" t="s">
        <v>251</v>
      </c>
      <c r="F183" s="108" t="s">
        <v>269</v>
      </c>
      <c r="G183" s="109" t="s">
        <v>270</v>
      </c>
      <c r="H183" s="108" t="s">
        <v>271</v>
      </c>
      <c r="I183" s="108" t="s">
        <v>91</v>
      </c>
      <c r="J183" s="108">
        <v>24</v>
      </c>
      <c r="K183" s="108" t="s">
        <v>62</v>
      </c>
      <c r="L183" s="108" t="s">
        <v>62</v>
      </c>
      <c r="M183" s="108" t="s">
        <v>62</v>
      </c>
      <c r="N183" s="108" t="s">
        <v>62</v>
      </c>
      <c r="O183" s="108" t="s">
        <v>57</v>
      </c>
      <c r="P183" s="108" t="s">
        <v>57</v>
      </c>
      <c r="Q183" s="108" t="s">
        <v>57</v>
      </c>
      <c r="R183" s="108" t="s">
        <v>57</v>
      </c>
      <c r="S183" s="108" t="s">
        <v>56</v>
      </c>
      <c r="T183" s="108" t="s">
        <v>1213</v>
      </c>
      <c r="U183" s="108" t="s">
        <v>62</v>
      </c>
      <c r="V183" s="108" t="s">
        <v>57</v>
      </c>
      <c r="W183" s="108" t="s">
        <v>56</v>
      </c>
      <c r="X183" s="108" t="s">
        <v>272</v>
      </c>
      <c r="Y183" s="108" t="s">
        <v>62</v>
      </c>
      <c r="Z183" s="109" t="s">
        <v>273</v>
      </c>
      <c r="AA183" s="108" t="s">
        <v>56</v>
      </c>
      <c r="AB183" s="108" t="s">
        <v>56</v>
      </c>
      <c r="AC183" s="108" t="s">
        <v>56</v>
      </c>
      <c r="AD183" s="108" t="s">
        <v>157</v>
      </c>
      <c r="AE183" s="108" t="s">
        <v>57</v>
      </c>
      <c r="AF183" s="108"/>
      <c r="AG183" s="108" t="s">
        <v>56</v>
      </c>
      <c r="AH183" s="108">
        <v>38</v>
      </c>
      <c r="AI183" s="108" t="s">
        <v>165</v>
      </c>
      <c r="AJ183" s="108" t="s">
        <v>109</v>
      </c>
      <c r="AK183" s="108" t="s">
        <v>62</v>
      </c>
      <c r="AL183" s="108" t="s">
        <v>57</v>
      </c>
      <c r="AM183" s="108" t="s">
        <v>57</v>
      </c>
      <c r="AN183" s="108" t="s">
        <v>57</v>
      </c>
      <c r="AO183" s="115" t="s">
        <v>57</v>
      </c>
      <c r="AP183" s="115" t="s">
        <v>274</v>
      </c>
      <c r="AQ183" s="108" t="s">
        <v>57</v>
      </c>
      <c r="AR183" s="108" t="s">
        <v>57</v>
      </c>
      <c r="AS183" s="108">
        <v>38</v>
      </c>
      <c r="AT183" s="108" t="s">
        <v>57</v>
      </c>
      <c r="AU183" s="108" t="s">
        <v>62</v>
      </c>
      <c r="AV183" s="108" t="s">
        <v>56</v>
      </c>
      <c r="AW183" s="108" t="s">
        <v>62</v>
      </c>
      <c r="AX183" s="108" t="s">
        <v>62</v>
      </c>
      <c r="AY183" s="108"/>
      <c r="AZ183" s="108"/>
      <c r="BA183" s="108"/>
      <c r="BB183" s="108"/>
    </row>
    <row r="184" spans="1:54">
      <c r="A184">
        <v>183</v>
      </c>
      <c r="B184" s="108" t="s">
        <v>49</v>
      </c>
      <c r="C184" s="108" t="s">
        <v>50</v>
      </c>
      <c r="D184" s="108">
        <v>2023</v>
      </c>
      <c r="E184" s="108" t="s">
        <v>251</v>
      </c>
      <c r="F184" s="108" t="s">
        <v>275</v>
      </c>
      <c r="G184" s="109" t="s">
        <v>276</v>
      </c>
      <c r="H184" s="108" t="s">
        <v>277</v>
      </c>
      <c r="I184" s="108" t="s">
        <v>91</v>
      </c>
      <c r="J184" s="108">
        <v>3</v>
      </c>
      <c r="K184" s="108" t="s">
        <v>62</v>
      </c>
      <c r="L184" s="108" t="s">
        <v>62</v>
      </c>
      <c r="M184" s="108" t="s">
        <v>62</v>
      </c>
      <c r="N184" s="108" t="s">
        <v>62</v>
      </c>
      <c r="O184" s="108" t="s">
        <v>57</v>
      </c>
      <c r="P184" s="108" t="s">
        <v>57</v>
      </c>
      <c r="Q184" s="108" t="s">
        <v>57</v>
      </c>
      <c r="R184" s="108" t="s">
        <v>57</v>
      </c>
      <c r="S184" s="108" t="s">
        <v>62</v>
      </c>
      <c r="T184" s="108" t="s">
        <v>57</v>
      </c>
      <c r="U184" s="108" t="s">
        <v>56</v>
      </c>
      <c r="V184" s="109" t="s">
        <v>278</v>
      </c>
      <c r="W184" s="108" t="s">
        <v>62</v>
      </c>
      <c r="X184" s="108" t="s">
        <v>57</v>
      </c>
      <c r="Y184" s="108" t="s">
        <v>62</v>
      </c>
      <c r="Z184" s="109" t="s">
        <v>279</v>
      </c>
      <c r="AA184" s="108" t="s">
        <v>62</v>
      </c>
      <c r="AB184" s="108" t="s">
        <v>62</v>
      </c>
      <c r="AC184" s="108" t="s">
        <v>57</v>
      </c>
      <c r="AD184" s="108" t="s">
        <v>57</v>
      </c>
      <c r="AE184" s="108" t="s">
        <v>57</v>
      </c>
      <c r="AF184" s="108"/>
      <c r="AG184" s="108" t="s">
        <v>56</v>
      </c>
      <c r="AH184" s="108">
        <v>18</v>
      </c>
      <c r="AI184" s="108" t="s">
        <v>56</v>
      </c>
      <c r="AJ184" s="108" t="s">
        <v>109</v>
      </c>
      <c r="AK184" s="108" t="s">
        <v>62</v>
      </c>
      <c r="AL184" s="108" t="s">
        <v>57</v>
      </c>
      <c r="AM184" s="108" t="s">
        <v>57</v>
      </c>
      <c r="AN184" s="108" t="s">
        <v>57</v>
      </c>
      <c r="AO184" s="115" t="s">
        <v>57</v>
      </c>
      <c r="AP184" s="115" t="s">
        <v>280</v>
      </c>
      <c r="AQ184" s="108" t="s">
        <v>57</v>
      </c>
      <c r="AR184" s="108" t="s">
        <v>57</v>
      </c>
      <c r="AS184" s="108">
        <v>15</v>
      </c>
      <c r="AT184" s="108">
        <v>3</v>
      </c>
      <c r="AU184" s="108" t="s">
        <v>62</v>
      </c>
      <c r="AV184" s="108" t="s">
        <v>62</v>
      </c>
      <c r="AW184" s="108" t="s">
        <v>62</v>
      </c>
      <c r="AX184" s="108" t="s">
        <v>62</v>
      </c>
      <c r="AY184" s="108"/>
      <c r="AZ184" s="108"/>
      <c r="BA184" s="108"/>
      <c r="BB184" s="108"/>
    </row>
    <row r="185" spans="1:54">
      <c r="A185">
        <v>184</v>
      </c>
      <c r="B185" s="108" t="s">
        <v>49</v>
      </c>
      <c r="C185" s="108" t="s">
        <v>50</v>
      </c>
      <c r="D185" s="108">
        <v>2023</v>
      </c>
      <c r="E185" s="108" t="s">
        <v>251</v>
      </c>
      <c r="F185" s="108" t="s">
        <v>281</v>
      </c>
      <c r="G185" s="109" t="s">
        <v>282</v>
      </c>
      <c r="H185" s="108" t="s">
        <v>283</v>
      </c>
      <c r="I185" s="108" t="s">
        <v>91</v>
      </c>
      <c r="J185" s="108">
        <v>22</v>
      </c>
      <c r="K185" s="108" t="s">
        <v>62</v>
      </c>
      <c r="L185" s="108" t="s">
        <v>62</v>
      </c>
      <c r="M185" s="108" t="s">
        <v>62</v>
      </c>
      <c r="N185" s="108" t="s">
        <v>62</v>
      </c>
      <c r="O185" s="108" t="s">
        <v>57</v>
      </c>
      <c r="P185" s="108" t="s">
        <v>57</v>
      </c>
      <c r="Q185" s="108" t="s">
        <v>57</v>
      </c>
      <c r="R185" s="108" t="s">
        <v>57</v>
      </c>
      <c r="S185" s="108" t="s">
        <v>62</v>
      </c>
      <c r="T185" s="108" t="s">
        <v>57</v>
      </c>
      <c r="U185" s="108" t="s">
        <v>62</v>
      </c>
      <c r="V185" s="108" t="s">
        <v>57</v>
      </c>
      <c r="W185" s="108" t="s">
        <v>62</v>
      </c>
      <c r="X185" s="108" t="s">
        <v>57</v>
      </c>
      <c r="Y185" s="108" t="s">
        <v>57</v>
      </c>
      <c r="Z185" s="109" t="s">
        <v>284</v>
      </c>
      <c r="AA185" s="108" t="s">
        <v>62</v>
      </c>
      <c r="AB185" s="108" t="s">
        <v>62</v>
      </c>
      <c r="AC185" s="108" t="s">
        <v>57</v>
      </c>
      <c r="AD185" s="108" t="s">
        <v>57</v>
      </c>
      <c r="AE185" s="108" t="s">
        <v>57</v>
      </c>
      <c r="AF185" s="108"/>
      <c r="AG185" s="108" t="s">
        <v>56</v>
      </c>
      <c r="AH185" s="108">
        <v>64</v>
      </c>
      <c r="AI185" s="108" t="s">
        <v>62</v>
      </c>
      <c r="AJ185" s="108" t="s">
        <v>57</v>
      </c>
      <c r="AK185" s="108" t="s">
        <v>62</v>
      </c>
      <c r="AL185" s="108" t="s">
        <v>57</v>
      </c>
      <c r="AM185" s="108" t="s">
        <v>57</v>
      </c>
      <c r="AN185" s="108" t="s">
        <v>57</v>
      </c>
      <c r="AO185" s="115" t="s">
        <v>57</v>
      </c>
      <c r="AP185" s="115" t="s">
        <v>285</v>
      </c>
      <c r="AQ185" s="108" t="s">
        <v>57</v>
      </c>
      <c r="AR185" s="108" t="s">
        <v>57</v>
      </c>
      <c r="AS185" s="108">
        <v>38</v>
      </c>
      <c r="AT185" s="108">
        <v>26</v>
      </c>
      <c r="AU185" s="108" t="s">
        <v>62</v>
      </c>
      <c r="AV185" s="108" t="s">
        <v>56</v>
      </c>
      <c r="AW185" s="108" t="s">
        <v>62</v>
      </c>
      <c r="AX185" s="108" t="s">
        <v>62</v>
      </c>
      <c r="AY185" s="108"/>
      <c r="AZ185" s="108"/>
      <c r="BA185" s="108"/>
      <c r="BB185" s="108"/>
    </row>
    <row r="186" spans="1:54">
      <c r="A186">
        <v>185</v>
      </c>
      <c r="B186" s="108" t="s">
        <v>49</v>
      </c>
      <c r="C186" s="108" t="s">
        <v>50</v>
      </c>
      <c r="D186" s="108">
        <v>2023</v>
      </c>
      <c r="E186" s="108" t="s">
        <v>251</v>
      </c>
      <c r="F186" s="108" t="s">
        <v>286</v>
      </c>
      <c r="G186" s="108" t="s">
        <v>287</v>
      </c>
      <c r="H186" s="108" t="s">
        <v>288</v>
      </c>
      <c r="I186" s="108" t="s">
        <v>289</v>
      </c>
      <c r="J186" s="108">
        <v>22</v>
      </c>
      <c r="K186" s="108" t="s">
        <v>57</v>
      </c>
      <c r="L186" s="108" t="s">
        <v>57</v>
      </c>
      <c r="M186" s="108" t="s">
        <v>57</v>
      </c>
      <c r="N186" s="108" t="s">
        <v>57</v>
      </c>
      <c r="O186" s="108" t="s">
        <v>57</v>
      </c>
      <c r="P186" s="108" t="s">
        <v>57</v>
      </c>
      <c r="Q186" s="108" t="s">
        <v>57</v>
      </c>
      <c r="R186" s="108" t="s">
        <v>57</v>
      </c>
      <c r="S186" s="108" t="s">
        <v>57</v>
      </c>
      <c r="T186" s="108" t="s">
        <v>57</v>
      </c>
      <c r="U186" s="108" t="s">
        <v>57</v>
      </c>
      <c r="V186" s="108" t="s">
        <v>57</v>
      </c>
      <c r="W186" s="108" t="s">
        <v>57</v>
      </c>
      <c r="X186" s="108" t="s">
        <v>57</v>
      </c>
      <c r="Y186" s="108" t="s">
        <v>57</v>
      </c>
      <c r="Z186" s="108" t="s">
        <v>290</v>
      </c>
      <c r="AA186" s="108" t="s">
        <v>57</v>
      </c>
      <c r="AB186" s="108" t="s">
        <v>57</v>
      </c>
      <c r="AC186" s="108" t="s">
        <v>57</v>
      </c>
      <c r="AD186" s="108" t="s">
        <v>57</v>
      </c>
      <c r="AE186" s="108" t="s">
        <v>57</v>
      </c>
      <c r="AF186" s="108"/>
      <c r="AG186" s="108" t="s">
        <v>57</v>
      </c>
      <c r="AH186" s="108" t="s">
        <v>57</v>
      </c>
      <c r="AI186" s="108" t="s">
        <v>57</v>
      </c>
      <c r="AJ186" s="108" t="s">
        <v>57</v>
      </c>
      <c r="AK186" s="108" t="s">
        <v>57</v>
      </c>
      <c r="AL186" s="108" t="s">
        <v>57</v>
      </c>
      <c r="AM186" s="108" t="s">
        <v>57</v>
      </c>
      <c r="AN186" s="108" t="s">
        <v>57</v>
      </c>
      <c r="AO186" s="108" t="s">
        <v>57</v>
      </c>
      <c r="AP186" s="108" t="s">
        <v>57</v>
      </c>
      <c r="AQ186" s="108" t="s">
        <v>57</v>
      </c>
      <c r="AR186" s="108" t="s">
        <v>57</v>
      </c>
      <c r="AS186" s="108" t="s">
        <v>57</v>
      </c>
      <c r="AT186" s="108" t="s">
        <v>57</v>
      </c>
      <c r="AU186" s="108" t="s">
        <v>62</v>
      </c>
      <c r="AV186" s="108" t="s">
        <v>62</v>
      </c>
      <c r="AW186" s="108" t="s">
        <v>62</v>
      </c>
      <c r="AX186" s="108" t="s">
        <v>62</v>
      </c>
      <c r="AY186" s="108"/>
      <c r="AZ186" s="108"/>
      <c r="BA186" s="108"/>
      <c r="BB186" s="108"/>
    </row>
    <row r="187" spans="1:54">
      <c r="A187">
        <v>186</v>
      </c>
      <c r="B187" s="108" t="s">
        <v>49</v>
      </c>
      <c r="C187" s="108" t="s">
        <v>50</v>
      </c>
      <c r="D187" s="108">
        <v>2023</v>
      </c>
      <c r="E187" s="108" t="s">
        <v>251</v>
      </c>
      <c r="F187" s="108" t="s">
        <v>291</v>
      </c>
      <c r="G187" s="109" t="s">
        <v>292</v>
      </c>
      <c r="H187" s="108" t="s">
        <v>293</v>
      </c>
      <c r="I187" s="108" t="s">
        <v>246</v>
      </c>
      <c r="J187" s="108">
        <v>25</v>
      </c>
      <c r="K187" s="108" t="s">
        <v>57</v>
      </c>
      <c r="L187" s="108" t="s">
        <v>57</v>
      </c>
      <c r="M187" s="108" t="s">
        <v>57</v>
      </c>
      <c r="N187" s="108" t="s">
        <v>57</v>
      </c>
      <c r="O187" s="108" t="s">
        <v>57</v>
      </c>
      <c r="P187" s="108" t="s">
        <v>57</v>
      </c>
      <c r="Q187" s="108" t="s">
        <v>57</v>
      </c>
      <c r="R187" s="108" t="s">
        <v>57</v>
      </c>
      <c r="S187" s="108" t="s">
        <v>57</v>
      </c>
      <c r="T187" s="108" t="s">
        <v>57</v>
      </c>
      <c r="U187" s="108" t="s">
        <v>57</v>
      </c>
      <c r="V187" s="108" t="s">
        <v>57</v>
      </c>
      <c r="W187" s="108" t="s">
        <v>57</v>
      </c>
      <c r="X187" s="108" t="s">
        <v>57</v>
      </c>
      <c r="Y187" s="108" t="s">
        <v>57</v>
      </c>
      <c r="Z187" s="108" t="s">
        <v>294</v>
      </c>
      <c r="AA187" s="108" t="s">
        <v>57</v>
      </c>
      <c r="AB187" s="108" t="s">
        <v>57</v>
      </c>
      <c r="AC187" s="108" t="s">
        <v>57</v>
      </c>
      <c r="AD187" s="108" t="s">
        <v>57</v>
      </c>
      <c r="AE187" s="108" t="s">
        <v>57</v>
      </c>
      <c r="AF187" s="108"/>
      <c r="AG187" s="108" t="s">
        <v>57</v>
      </c>
      <c r="AH187" s="108" t="s">
        <v>57</v>
      </c>
      <c r="AI187" s="108" t="s">
        <v>57</v>
      </c>
      <c r="AJ187" s="108" t="s">
        <v>57</v>
      </c>
      <c r="AK187" s="108" t="s">
        <v>57</v>
      </c>
      <c r="AL187" s="108" t="s">
        <v>57</v>
      </c>
      <c r="AM187" s="108" t="s">
        <v>57</v>
      </c>
      <c r="AN187" s="108" t="s">
        <v>57</v>
      </c>
      <c r="AO187" s="108" t="s">
        <v>57</v>
      </c>
      <c r="AP187" s="108" t="s">
        <v>57</v>
      </c>
      <c r="AQ187" s="108" t="s">
        <v>57</v>
      </c>
      <c r="AR187" s="108" t="s">
        <v>57</v>
      </c>
      <c r="AS187" s="108" t="s">
        <v>57</v>
      </c>
      <c r="AT187" s="108" t="s">
        <v>57</v>
      </c>
      <c r="AU187" s="108" t="s">
        <v>62</v>
      </c>
      <c r="AV187" s="108" t="s">
        <v>62</v>
      </c>
      <c r="AW187" s="108" t="s">
        <v>62</v>
      </c>
      <c r="AX187" s="108" t="s">
        <v>62</v>
      </c>
      <c r="AY187" s="108"/>
      <c r="AZ187" s="108"/>
      <c r="BA187" s="108"/>
      <c r="BB187" s="108"/>
    </row>
    <row r="188" spans="1:54">
      <c r="A188">
        <v>187</v>
      </c>
      <c r="B188" s="108" t="s">
        <v>49</v>
      </c>
      <c r="C188" s="108" t="s">
        <v>50</v>
      </c>
      <c r="D188" s="108">
        <v>2023</v>
      </c>
      <c r="E188" s="108" t="s">
        <v>251</v>
      </c>
      <c r="F188" s="108" t="s">
        <v>295</v>
      </c>
      <c r="G188" s="109" t="s">
        <v>296</v>
      </c>
      <c r="H188" s="108" t="s">
        <v>297</v>
      </c>
      <c r="I188" s="108" t="s">
        <v>298</v>
      </c>
      <c r="J188" s="108">
        <v>25</v>
      </c>
      <c r="K188" s="108" t="s">
        <v>57</v>
      </c>
      <c r="L188" s="108" t="s">
        <v>57</v>
      </c>
      <c r="M188" s="108" t="s">
        <v>57</v>
      </c>
      <c r="N188" s="108" t="s">
        <v>57</v>
      </c>
      <c r="O188" s="108" t="s">
        <v>57</v>
      </c>
      <c r="P188" s="108" t="s">
        <v>57</v>
      </c>
      <c r="Q188" s="108" t="s">
        <v>57</v>
      </c>
      <c r="R188" s="108" t="s">
        <v>57</v>
      </c>
      <c r="S188" s="108" t="s">
        <v>57</v>
      </c>
      <c r="T188" s="108" t="s">
        <v>57</v>
      </c>
      <c r="U188" s="108" t="s">
        <v>57</v>
      </c>
      <c r="V188" s="108" t="s">
        <v>57</v>
      </c>
      <c r="W188" s="108" t="s">
        <v>57</v>
      </c>
      <c r="X188" s="108" t="s">
        <v>57</v>
      </c>
      <c r="Y188" s="108" t="s">
        <v>57</v>
      </c>
      <c r="Z188" s="108" t="s">
        <v>57</v>
      </c>
      <c r="AA188" s="108" t="s">
        <v>57</v>
      </c>
      <c r="AB188" s="108" t="s">
        <v>57</v>
      </c>
      <c r="AC188" s="108" t="s">
        <v>57</v>
      </c>
      <c r="AD188" s="108" t="s">
        <v>57</v>
      </c>
      <c r="AE188" s="108" t="s">
        <v>57</v>
      </c>
      <c r="AF188" s="108"/>
      <c r="AG188" s="108" t="s">
        <v>57</v>
      </c>
      <c r="AH188" s="108" t="s">
        <v>57</v>
      </c>
      <c r="AI188" s="108" t="s">
        <v>57</v>
      </c>
      <c r="AJ188" s="108" t="s">
        <v>57</v>
      </c>
      <c r="AK188" s="108" t="s">
        <v>57</v>
      </c>
      <c r="AL188" s="108" t="s">
        <v>57</v>
      </c>
      <c r="AM188" s="108" t="s">
        <v>57</v>
      </c>
      <c r="AN188" s="108" t="s">
        <v>57</v>
      </c>
      <c r="AO188" s="108" t="s">
        <v>57</v>
      </c>
      <c r="AP188" s="108" t="s">
        <v>57</v>
      </c>
      <c r="AQ188" s="108" t="s">
        <v>57</v>
      </c>
      <c r="AR188" s="108" t="s">
        <v>57</v>
      </c>
      <c r="AS188" s="108" t="s">
        <v>57</v>
      </c>
      <c r="AT188" s="108" t="s">
        <v>57</v>
      </c>
      <c r="AU188" s="108" t="s">
        <v>62</v>
      </c>
      <c r="AV188" s="108" t="s">
        <v>62</v>
      </c>
      <c r="AW188" s="108" t="s">
        <v>62</v>
      </c>
      <c r="AX188" s="108" t="s">
        <v>62</v>
      </c>
      <c r="AY188" s="108"/>
      <c r="AZ188" s="108"/>
      <c r="BA188" s="108"/>
      <c r="BB188" s="108"/>
    </row>
    <row r="189" spans="1:54">
      <c r="A189">
        <v>188</v>
      </c>
      <c r="B189" s="108" t="s">
        <v>2596</v>
      </c>
      <c r="C189" s="108" t="s">
        <v>1382</v>
      </c>
      <c r="D189" s="108">
        <v>2023</v>
      </c>
      <c r="E189" s="108" t="s">
        <v>925</v>
      </c>
      <c r="F189" s="108" t="s">
        <v>1383</v>
      </c>
      <c r="G189" s="108" t="s">
        <v>1384</v>
      </c>
      <c r="H189" s="108" t="s">
        <v>1385</v>
      </c>
      <c r="I189" s="108" t="s">
        <v>975</v>
      </c>
      <c r="J189" s="108">
        <v>3</v>
      </c>
      <c r="K189" s="108" t="s">
        <v>57</v>
      </c>
      <c r="L189" s="108" t="s">
        <v>57</v>
      </c>
      <c r="M189" s="108" t="s">
        <v>57</v>
      </c>
      <c r="N189" s="108" t="s">
        <v>57</v>
      </c>
      <c r="O189" s="108" t="s">
        <v>57</v>
      </c>
      <c r="P189" s="108" t="s">
        <v>57</v>
      </c>
      <c r="Q189" s="108" t="s">
        <v>57</v>
      </c>
      <c r="R189" s="108" t="s">
        <v>57</v>
      </c>
      <c r="S189" s="108" t="s">
        <v>57</v>
      </c>
      <c r="T189" s="108" t="s">
        <v>57</v>
      </c>
      <c r="U189" s="108" t="s">
        <v>57</v>
      </c>
      <c r="V189" s="108" t="s">
        <v>57</v>
      </c>
      <c r="W189" s="108" t="s">
        <v>57</v>
      </c>
      <c r="X189" s="108" t="s">
        <v>57</v>
      </c>
      <c r="Y189" s="108" t="s">
        <v>57</v>
      </c>
      <c r="Z189" s="108" t="s">
        <v>1386</v>
      </c>
      <c r="AA189" s="108" t="s">
        <v>57</v>
      </c>
      <c r="AB189" s="108" t="s">
        <v>1374</v>
      </c>
      <c r="AC189" s="108" t="s">
        <v>57</v>
      </c>
      <c r="AD189" s="108" t="s">
        <v>57</v>
      </c>
      <c r="AE189" s="108" t="s">
        <v>57</v>
      </c>
      <c r="AF189" s="108"/>
      <c r="AG189" s="108" t="s">
        <v>57</v>
      </c>
      <c r="AH189" s="108" t="s">
        <v>57</v>
      </c>
      <c r="AI189" s="108" t="s">
        <v>57</v>
      </c>
      <c r="AJ189" s="108" t="s">
        <v>57</v>
      </c>
      <c r="AK189" s="108" t="s">
        <v>57</v>
      </c>
      <c r="AL189" s="108" t="s">
        <v>57</v>
      </c>
      <c r="AM189" s="117" t="str">
        <f t="shared" ref="AM189:AN194" si="0">IF(OR($AK189="No",$AK189="NA"),"NA","à Remplir")</f>
        <v>NA</v>
      </c>
      <c r="AN189" s="117" t="str">
        <f t="shared" si="0"/>
        <v>NA</v>
      </c>
      <c r="AO189" s="118">
        <v>44761</v>
      </c>
      <c r="AP189" s="118">
        <v>44833</v>
      </c>
      <c r="AQ189" s="108">
        <v>72</v>
      </c>
      <c r="AR189" s="108" t="s">
        <v>57</v>
      </c>
      <c r="AS189" s="108" t="s">
        <v>57</v>
      </c>
      <c r="AT189" s="108" t="s">
        <v>57</v>
      </c>
      <c r="AU189" s="108" t="s">
        <v>57</v>
      </c>
      <c r="AV189" s="108" t="s">
        <v>57</v>
      </c>
      <c r="AW189" s="108" t="s">
        <v>57</v>
      </c>
      <c r="AX189" s="108" t="s">
        <v>57</v>
      </c>
      <c r="AY189" s="108"/>
      <c r="AZ189" s="108"/>
      <c r="BA189" s="108"/>
      <c r="BB189" s="108"/>
    </row>
    <row r="190" spans="1:54" ht="15.75">
      <c r="A190">
        <v>189</v>
      </c>
      <c r="B190" t="s">
        <v>2596</v>
      </c>
      <c r="C190" t="s">
        <v>1382</v>
      </c>
      <c r="D190">
        <v>2023</v>
      </c>
      <c r="E190" t="s">
        <v>925</v>
      </c>
      <c r="F190" s="25" t="s">
        <v>1389</v>
      </c>
      <c r="G190" t="s">
        <v>1390</v>
      </c>
      <c r="H190" s="19" t="s">
        <v>1391</v>
      </c>
      <c r="I190" t="s">
        <v>975</v>
      </c>
      <c r="J190">
        <v>22</v>
      </c>
      <c r="K190" t="s">
        <v>57</v>
      </c>
      <c r="L190" t="s">
        <v>57</v>
      </c>
      <c r="M190" t="s">
        <v>57</v>
      </c>
      <c r="N190" t="s">
        <v>57</v>
      </c>
      <c r="O190" t="s">
        <v>57</v>
      </c>
      <c r="P190" t="s">
        <v>57</v>
      </c>
      <c r="Q190" t="s">
        <v>57</v>
      </c>
      <c r="R190" t="s">
        <v>57</v>
      </c>
      <c r="S190" t="s">
        <v>57</v>
      </c>
      <c r="T190" t="s">
        <v>57</v>
      </c>
      <c r="U190" t="s">
        <v>57</v>
      </c>
      <c r="V190" t="s">
        <v>57</v>
      </c>
      <c r="W190" t="s">
        <v>57</v>
      </c>
      <c r="X190" t="s">
        <v>57</v>
      </c>
      <c r="Y190" t="s">
        <v>57</v>
      </c>
      <c r="Z190" t="s">
        <v>1392</v>
      </c>
      <c r="AA190" t="s">
        <v>57</v>
      </c>
      <c r="AB190" t="s">
        <v>1374</v>
      </c>
      <c r="AC190" t="s">
        <v>57</v>
      </c>
      <c r="AD190" t="s">
        <v>57</v>
      </c>
      <c r="AE190" t="s">
        <v>57</v>
      </c>
      <c r="AG190" t="s">
        <v>57</v>
      </c>
      <c r="AH190" t="s">
        <v>57</v>
      </c>
      <c r="AI190" t="s">
        <v>57</v>
      </c>
      <c r="AJ190" t="s">
        <v>57</v>
      </c>
      <c r="AK190" t="s">
        <v>57</v>
      </c>
      <c r="AL190" t="s">
        <v>57</v>
      </c>
      <c r="AM190" s="119" t="str">
        <f t="shared" si="0"/>
        <v>NA</v>
      </c>
      <c r="AN190" s="119" t="str">
        <f t="shared" si="0"/>
        <v>NA</v>
      </c>
      <c r="AO190" s="120">
        <v>44432</v>
      </c>
      <c r="AP190" s="120">
        <v>44840</v>
      </c>
      <c r="AQ190">
        <v>408</v>
      </c>
      <c r="AR190" t="s">
        <v>57</v>
      </c>
      <c r="AS190" t="s">
        <v>57</v>
      </c>
      <c r="AT190" t="s">
        <v>57</v>
      </c>
      <c r="AU190" t="s">
        <v>57</v>
      </c>
      <c r="AV190" t="s">
        <v>57</v>
      </c>
      <c r="AW190" t="s">
        <v>57</v>
      </c>
      <c r="AX190" t="s">
        <v>57</v>
      </c>
    </row>
    <row r="191" spans="1:54" ht="15.75">
      <c r="A191">
        <v>190</v>
      </c>
      <c r="B191" t="s">
        <v>2596</v>
      </c>
      <c r="C191" t="s">
        <v>1382</v>
      </c>
      <c r="D191">
        <v>2023</v>
      </c>
      <c r="E191" t="s">
        <v>925</v>
      </c>
      <c r="F191" s="25" t="s">
        <v>1395</v>
      </c>
      <c r="G191" t="s">
        <v>1396</v>
      </c>
      <c r="H191" s="19" t="s">
        <v>1397</v>
      </c>
      <c r="I191" t="s">
        <v>975</v>
      </c>
      <c r="J191">
        <v>22</v>
      </c>
      <c r="K191" t="s">
        <v>57</v>
      </c>
      <c r="L191" t="s">
        <v>57</v>
      </c>
      <c r="M191" t="s">
        <v>57</v>
      </c>
      <c r="N191" t="s">
        <v>57</v>
      </c>
      <c r="O191" t="s">
        <v>57</v>
      </c>
      <c r="P191" t="s">
        <v>57</v>
      </c>
      <c r="Q191" t="s">
        <v>57</v>
      </c>
      <c r="R191" t="s">
        <v>57</v>
      </c>
      <c r="S191" t="s">
        <v>57</v>
      </c>
      <c r="T191" t="s">
        <v>57</v>
      </c>
      <c r="U191" t="s">
        <v>57</v>
      </c>
      <c r="V191" t="s">
        <v>57</v>
      </c>
      <c r="W191" t="s">
        <v>57</v>
      </c>
      <c r="X191" t="s">
        <v>57</v>
      </c>
      <c r="Y191" t="s">
        <v>57</v>
      </c>
      <c r="Z191" t="s">
        <v>1398</v>
      </c>
      <c r="AA191" t="s">
        <v>57</v>
      </c>
      <c r="AB191" t="s">
        <v>1374</v>
      </c>
      <c r="AC191" t="s">
        <v>57</v>
      </c>
      <c r="AD191" t="s">
        <v>57</v>
      </c>
      <c r="AE191" t="s">
        <v>57</v>
      </c>
      <c r="AG191" t="s">
        <v>57</v>
      </c>
      <c r="AH191" t="s">
        <v>57</v>
      </c>
      <c r="AI191" t="s">
        <v>57</v>
      </c>
      <c r="AJ191" t="s">
        <v>57</v>
      </c>
      <c r="AK191" t="s">
        <v>57</v>
      </c>
      <c r="AL191" t="s">
        <v>57</v>
      </c>
      <c r="AM191" s="117" t="str">
        <f t="shared" si="0"/>
        <v>NA</v>
      </c>
      <c r="AN191" s="117" t="str">
        <f t="shared" si="0"/>
        <v>NA</v>
      </c>
      <c r="AO191" s="118">
        <v>44811</v>
      </c>
      <c r="AP191" s="118">
        <v>44861</v>
      </c>
      <c r="AQ191">
        <v>50</v>
      </c>
      <c r="AR191" t="s">
        <v>57</v>
      </c>
      <c r="AS191" t="s">
        <v>57</v>
      </c>
      <c r="AT191" t="s">
        <v>57</v>
      </c>
      <c r="AU191" t="s">
        <v>57</v>
      </c>
      <c r="AV191" t="s">
        <v>57</v>
      </c>
      <c r="AW191" t="s">
        <v>57</v>
      </c>
      <c r="AX191" t="s">
        <v>57</v>
      </c>
    </row>
    <row r="192" spans="1:54" ht="15.75">
      <c r="A192">
        <v>191</v>
      </c>
      <c r="B192" t="s">
        <v>2596</v>
      </c>
      <c r="C192" t="s">
        <v>1382</v>
      </c>
      <c r="D192">
        <v>2023</v>
      </c>
      <c r="E192" t="s">
        <v>925</v>
      </c>
      <c r="F192" s="25" t="s">
        <v>1401</v>
      </c>
      <c r="G192" t="s">
        <v>1402</v>
      </c>
      <c r="H192" s="21" t="s">
        <v>1403</v>
      </c>
      <c r="I192" t="s">
        <v>975</v>
      </c>
      <c r="J192">
        <v>3</v>
      </c>
      <c r="K192" t="s">
        <v>57</v>
      </c>
      <c r="L192" t="s">
        <v>57</v>
      </c>
      <c r="M192" t="s">
        <v>57</v>
      </c>
      <c r="N192" t="s">
        <v>57</v>
      </c>
      <c r="O192" t="s">
        <v>57</v>
      </c>
      <c r="P192" t="s">
        <v>57</v>
      </c>
      <c r="Q192" t="s">
        <v>57</v>
      </c>
      <c r="R192" t="s">
        <v>57</v>
      </c>
      <c r="S192" t="s">
        <v>57</v>
      </c>
      <c r="T192" t="s">
        <v>57</v>
      </c>
      <c r="U192" t="s">
        <v>57</v>
      </c>
      <c r="V192" t="s">
        <v>57</v>
      </c>
      <c r="W192" t="s">
        <v>57</v>
      </c>
      <c r="X192" t="s">
        <v>57</v>
      </c>
      <c r="Y192" t="s">
        <v>57</v>
      </c>
      <c r="Z192" t="s">
        <v>2362</v>
      </c>
      <c r="AA192" t="s">
        <v>57</v>
      </c>
      <c r="AB192" t="s">
        <v>57</v>
      </c>
      <c r="AC192" t="s">
        <v>57</v>
      </c>
      <c r="AD192" t="s">
        <v>57</v>
      </c>
      <c r="AE192" t="s">
        <v>57</v>
      </c>
      <c r="AG192" t="s">
        <v>57</v>
      </c>
      <c r="AH192" t="s">
        <v>57</v>
      </c>
      <c r="AI192" t="s">
        <v>57</v>
      </c>
      <c r="AJ192" t="s">
        <v>57</v>
      </c>
      <c r="AK192" t="s">
        <v>57</v>
      </c>
      <c r="AL192" t="s">
        <v>57</v>
      </c>
      <c r="AM192" s="119" t="str">
        <f t="shared" si="0"/>
        <v>NA</v>
      </c>
      <c r="AN192" s="119" t="str">
        <f t="shared" si="0"/>
        <v>NA</v>
      </c>
      <c r="AO192" s="120">
        <v>44619</v>
      </c>
      <c r="AP192" s="120">
        <v>44838</v>
      </c>
      <c r="AQ192">
        <v>219</v>
      </c>
      <c r="AR192" t="s">
        <v>57</v>
      </c>
      <c r="AS192" t="s">
        <v>57</v>
      </c>
      <c r="AT192" t="s">
        <v>57</v>
      </c>
      <c r="AU192" t="s">
        <v>57</v>
      </c>
      <c r="AV192" t="s">
        <v>57</v>
      </c>
      <c r="AW192" t="s">
        <v>57</v>
      </c>
      <c r="AX192" t="s">
        <v>57</v>
      </c>
    </row>
    <row r="193" spans="1:50" ht="15.75">
      <c r="A193">
        <v>192</v>
      </c>
      <c r="B193" t="s">
        <v>2596</v>
      </c>
      <c r="C193" t="s">
        <v>1382</v>
      </c>
      <c r="D193">
        <v>2023</v>
      </c>
      <c r="E193" t="s">
        <v>925</v>
      </c>
      <c r="F193" s="25" t="s">
        <v>1407</v>
      </c>
      <c r="G193" s="4" t="s">
        <v>1408</v>
      </c>
      <c r="H193" s="19" t="s">
        <v>1409</v>
      </c>
      <c r="I193" t="s">
        <v>935</v>
      </c>
      <c r="J193">
        <v>4</v>
      </c>
      <c r="K193" t="s">
        <v>62</v>
      </c>
      <c r="L193" t="s">
        <v>62</v>
      </c>
      <c r="M193" t="s">
        <v>62</v>
      </c>
      <c r="N193" t="s">
        <v>62</v>
      </c>
      <c r="O193" t="s">
        <v>57</v>
      </c>
      <c r="P193" t="s">
        <v>57</v>
      </c>
      <c r="Q193" t="s">
        <v>57</v>
      </c>
      <c r="R193" t="s">
        <v>57</v>
      </c>
      <c r="S193" t="s">
        <v>56</v>
      </c>
      <c r="T193" t="s">
        <v>1410</v>
      </c>
      <c r="U193" t="s">
        <v>62</v>
      </c>
      <c r="V193" t="s">
        <v>57</v>
      </c>
      <c r="W193" t="s">
        <v>62</v>
      </c>
      <c r="X193" t="s">
        <v>57</v>
      </c>
      <c r="Y193" t="s">
        <v>57</v>
      </c>
      <c r="Z193" t="s">
        <v>1411</v>
      </c>
      <c r="AA193" t="s">
        <v>56</v>
      </c>
      <c r="AB193" t="s">
        <v>56</v>
      </c>
      <c r="AC193" t="s">
        <v>56</v>
      </c>
      <c r="AD193" t="s">
        <v>984</v>
      </c>
      <c r="AE193" t="s">
        <v>57</v>
      </c>
      <c r="AG193" t="s">
        <v>56</v>
      </c>
      <c r="AH193">
        <v>272</v>
      </c>
      <c r="AI193" t="s">
        <v>62</v>
      </c>
      <c r="AJ193" t="s">
        <v>57</v>
      </c>
      <c r="AK193" t="s">
        <v>62</v>
      </c>
      <c r="AL193" t="s">
        <v>57</v>
      </c>
      <c r="AM193" s="117" t="str">
        <f t="shared" si="0"/>
        <v>NA</v>
      </c>
      <c r="AN193" s="117" t="str">
        <f t="shared" si="0"/>
        <v>NA</v>
      </c>
      <c r="AO193" s="118">
        <v>44510</v>
      </c>
      <c r="AP193" s="118">
        <v>44840</v>
      </c>
      <c r="AQ193">
        <v>330</v>
      </c>
      <c r="AR193" t="s">
        <v>57</v>
      </c>
      <c r="AS193">
        <v>190</v>
      </c>
      <c r="AT193">
        <v>82</v>
      </c>
      <c r="AU193" t="s">
        <v>62</v>
      </c>
      <c r="AV193" t="s">
        <v>56</v>
      </c>
      <c r="AW193" t="s">
        <v>56</v>
      </c>
      <c r="AX193" t="s">
        <v>62</v>
      </c>
    </row>
    <row r="194" spans="1:50" ht="15.75">
      <c r="A194">
        <v>193</v>
      </c>
      <c r="B194" t="s">
        <v>2596</v>
      </c>
      <c r="C194" t="s">
        <v>1382</v>
      </c>
      <c r="D194">
        <v>2023</v>
      </c>
      <c r="E194" t="s">
        <v>925</v>
      </c>
      <c r="F194" s="25" t="s">
        <v>1413</v>
      </c>
      <c r="G194" t="s">
        <v>1414</v>
      </c>
      <c r="H194" s="19" t="s">
        <v>1415</v>
      </c>
      <c r="I194" t="s">
        <v>929</v>
      </c>
      <c r="J194">
        <v>15</v>
      </c>
      <c r="K194" t="s">
        <v>56</v>
      </c>
      <c r="L194" t="s">
        <v>56</v>
      </c>
      <c r="M194" t="s">
        <v>57</v>
      </c>
      <c r="N194" t="s">
        <v>57</v>
      </c>
      <c r="O194" t="s">
        <v>57</v>
      </c>
      <c r="P194" t="s">
        <v>57</v>
      </c>
      <c r="Q194" t="s">
        <v>57</v>
      </c>
      <c r="R194" t="s">
        <v>57</v>
      </c>
      <c r="S194" t="s">
        <v>57</v>
      </c>
      <c r="T194" t="s">
        <v>57</v>
      </c>
      <c r="U194" t="s">
        <v>56</v>
      </c>
      <c r="V194" t="s">
        <v>2364</v>
      </c>
      <c r="W194" t="s">
        <v>62</v>
      </c>
      <c r="X194" t="s">
        <v>57</v>
      </c>
      <c r="Y194" t="s">
        <v>57</v>
      </c>
      <c r="Z194" t="s">
        <v>1416</v>
      </c>
      <c r="AA194" t="s">
        <v>57</v>
      </c>
      <c r="AB194" t="s">
        <v>57</v>
      </c>
      <c r="AC194" t="s">
        <v>57</v>
      </c>
      <c r="AD194" t="s">
        <v>57</v>
      </c>
      <c r="AE194" t="s">
        <v>57</v>
      </c>
      <c r="AG194" t="s">
        <v>57</v>
      </c>
      <c r="AH194" t="s">
        <v>57</v>
      </c>
      <c r="AI194" t="s">
        <v>57</v>
      </c>
      <c r="AJ194" t="s">
        <v>57</v>
      </c>
      <c r="AK194" t="s">
        <v>62</v>
      </c>
      <c r="AL194" t="s">
        <v>57</v>
      </c>
      <c r="AM194" s="119" t="str">
        <f t="shared" si="0"/>
        <v>NA</v>
      </c>
      <c r="AN194" s="119" t="str">
        <f t="shared" si="0"/>
        <v>NA</v>
      </c>
      <c r="AO194" s="120">
        <v>44385</v>
      </c>
      <c r="AP194" s="120">
        <v>44872</v>
      </c>
      <c r="AQ194">
        <v>487</v>
      </c>
      <c r="AR194" t="s">
        <v>57</v>
      </c>
      <c r="AS194" t="s">
        <v>57</v>
      </c>
      <c r="AT194" t="s">
        <v>57</v>
      </c>
      <c r="AU194" t="s">
        <v>57</v>
      </c>
      <c r="AV194" t="s">
        <v>57</v>
      </c>
      <c r="AW194" t="s">
        <v>57</v>
      </c>
      <c r="AX194" t="s">
        <v>57</v>
      </c>
    </row>
    <row r="195" spans="1:50" ht="15.75">
      <c r="A195">
        <v>194</v>
      </c>
      <c r="B195" t="s">
        <v>2596</v>
      </c>
      <c r="C195" t="s">
        <v>1382</v>
      </c>
      <c r="D195">
        <v>2023</v>
      </c>
      <c r="E195" t="s">
        <v>925</v>
      </c>
      <c r="F195" s="25" t="s">
        <v>1419</v>
      </c>
      <c r="G195" t="s">
        <v>1420</v>
      </c>
      <c r="H195" s="19" t="s">
        <v>1421</v>
      </c>
      <c r="I195" t="s">
        <v>929</v>
      </c>
      <c r="J195">
        <v>15</v>
      </c>
      <c r="K195" t="s">
        <v>56</v>
      </c>
      <c r="L195" t="s">
        <v>56</v>
      </c>
      <c r="M195" t="s">
        <v>57</v>
      </c>
      <c r="N195" t="s">
        <v>57</v>
      </c>
      <c r="O195" t="s">
        <v>57</v>
      </c>
      <c r="P195" t="s">
        <v>57</v>
      </c>
      <c r="Q195" t="s">
        <v>57</v>
      </c>
      <c r="R195" t="s">
        <v>57</v>
      </c>
      <c r="S195" t="s">
        <v>57</v>
      </c>
      <c r="T195" t="s">
        <v>57</v>
      </c>
      <c r="U195" t="s">
        <v>56</v>
      </c>
      <c r="V195" t="s">
        <v>2365</v>
      </c>
      <c r="W195" t="s">
        <v>56</v>
      </c>
      <c r="X195" t="s">
        <v>2366</v>
      </c>
      <c r="Y195" t="s">
        <v>62</v>
      </c>
      <c r="Z195" t="s">
        <v>1422</v>
      </c>
      <c r="AA195" t="s">
        <v>57</v>
      </c>
      <c r="AB195" t="s">
        <v>57</v>
      </c>
      <c r="AC195" t="s">
        <v>57</v>
      </c>
      <c r="AD195" t="s">
        <v>57</v>
      </c>
      <c r="AE195" t="s">
        <v>57</v>
      </c>
      <c r="AG195" t="s">
        <v>57</v>
      </c>
      <c r="AH195" t="s">
        <v>57</v>
      </c>
      <c r="AI195" t="s">
        <v>57</v>
      </c>
      <c r="AJ195" t="s">
        <v>57</v>
      </c>
      <c r="AK195" t="s">
        <v>56</v>
      </c>
      <c r="AL195" t="s">
        <v>2367</v>
      </c>
      <c r="AM195" s="121">
        <v>44602</v>
      </c>
      <c r="AN195" s="122" t="s">
        <v>2368</v>
      </c>
      <c r="AO195" s="118">
        <v>44592</v>
      </c>
      <c r="AP195" s="118">
        <v>44874</v>
      </c>
      <c r="AQ195">
        <v>282</v>
      </c>
      <c r="AR195">
        <v>272</v>
      </c>
      <c r="AS195" t="s">
        <v>57</v>
      </c>
      <c r="AT195" t="s">
        <v>57</v>
      </c>
      <c r="AU195" t="s">
        <v>57</v>
      </c>
      <c r="AV195" t="s">
        <v>57</v>
      </c>
      <c r="AW195" t="s">
        <v>57</v>
      </c>
      <c r="AX195" t="s">
        <v>57</v>
      </c>
    </row>
    <row r="196" spans="1:50" ht="15.75">
      <c r="A196">
        <v>195</v>
      </c>
      <c r="B196" t="s">
        <v>2596</v>
      </c>
      <c r="C196" t="s">
        <v>1382</v>
      </c>
      <c r="D196">
        <v>2023</v>
      </c>
      <c r="E196" t="s">
        <v>925</v>
      </c>
      <c r="F196" s="25" t="s">
        <v>1425</v>
      </c>
      <c r="G196" t="s">
        <v>1426</v>
      </c>
      <c r="H196" s="19" t="s">
        <v>1427</v>
      </c>
      <c r="I196" t="s">
        <v>935</v>
      </c>
      <c r="J196">
        <v>15</v>
      </c>
      <c r="K196" t="s">
        <v>62</v>
      </c>
      <c r="L196" t="s">
        <v>62</v>
      </c>
      <c r="M196" t="s">
        <v>62</v>
      </c>
      <c r="N196" t="s">
        <v>62</v>
      </c>
      <c r="O196" t="s">
        <v>57</v>
      </c>
      <c r="P196" t="s">
        <v>57</v>
      </c>
      <c r="Q196" t="s">
        <v>57</v>
      </c>
      <c r="R196" t="s">
        <v>57</v>
      </c>
      <c r="S196" t="s">
        <v>56</v>
      </c>
      <c r="T196" t="s">
        <v>2369</v>
      </c>
      <c r="U196" t="s">
        <v>56</v>
      </c>
      <c r="V196" t="s">
        <v>2370</v>
      </c>
      <c r="W196" t="s">
        <v>62</v>
      </c>
      <c r="X196" t="s">
        <v>57</v>
      </c>
      <c r="Y196" t="s">
        <v>57</v>
      </c>
      <c r="Z196" t="s">
        <v>1429</v>
      </c>
      <c r="AA196" t="s">
        <v>56</v>
      </c>
      <c r="AB196" t="s">
        <v>1223</v>
      </c>
      <c r="AC196" t="s">
        <v>56</v>
      </c>
      <c r="AD196" t="s">
        <v>984</v>
      </c>
      <c r="AE196" t="s">
        <v>57</v>
      </c>
      <c r="AG196" t="s">
        <v>56</v>
      </c>
      <c r="AH196">
        <v>5</v>
      </c>
      <c r="AI196" t="s">
        <v>62</v>
      </c>
      <c r="AJ196" t="s">
        <v>57</v>
      </c>
      <c r="AK196" t="s">
        <v>62</v>
      </c>
      <c r="AL196" t="s">
        <v>57</v>
      </c>
      <c r="AM196" s="119" t="str">
        <f t="shared" ref="AM196:AN201" si="1">IF(OR($AK196="No",$AK196="NA"),"NA","à Remplir")</f>
        <v>NA</v>
      </c>
      <c r="AN196" s="119" t="str">
        <f t="shared" si="1"/>
        <v>NA</v>
      </c>
      <c r="AO196" s="120">
        <v>44614</v>
      </c>
      <c r="AP196" s="120">
        <v>44846</v>
      </c>
      <c r="AQ196">
        <v>232</v>
      </c>
      <c r="AR196" t="s">
        <v>57</v>
      </c>
      <c r="AS196">
        <v>3</v>
      </c>
      <c r="AT196">
        <v>2</v>
      </c>
      <c r="AU196" t="s">
        <v>62</v>
      </c>
      <c r="AV196" t="s">
        <v>62</v>
      </c>
      <c r="AW196" t="s">
        <v>62</v>
      </c>
      <c r="AX196" t="s">
        <v>62</v>
      </c>
    </row>
    <row r="197" spans="1:50" ht="15.75">
      <c r="A197">
        <v>196</v>
      </c>
      <c r="B197" t="s">
        <v>2596</v>
      </c>
      <c r="C197" t="s">
        <v>1382</v>
      </c>
      <c r="D197">
        <v>2023</v>
      </c>
      <c r="E197" t="s">
        <v>925</v>
      </c>
      <c r="F197" t="s">
        <v>1432</v>
      </c>
      <c r="G197" t="s">
        <v>1433</v>
      </c>
      <c r="H197" s="19" t="s">
        <v>1434</v>
      </c>
      <c r="I197" t="s">
        <v>935</v>
      </c>
      <c r="J197">
        <v>17</v>
      </c>
      <c r="K197" t="s">
        <v>62</v>
      </c>
      <c r="L197" t="s">
        <v>62</v>
      </c>
      <c r="M197" t="s">
        <v>62</v>
      </c>
      <c r="N197" t="s">
        <v>56</v>
      </c>
      <c r="O197">
        <v>3</v>
      </c>
      <c r="P197" t="s">
        <v>170</v>
      </c>
      <c r="Q197" t="s">
        <v>2371</v>
      </c>
      <c r="R197" t="s">
        <v>1436</v>
      </c>
      <c r="S197" t="s">
        <v>56</v>
      </c>
      <c r="T197" t="s">
        <v>1437</v>
      </c>
      <c r="U197" t="s">
        <v>62</v>
      </c>
      <c r="V197" t="s">
        <v>57</v>
      </c>
      <c r="W197" t="s">
        <v>62</v>
      </c>
      <c r="X197" t="s">
        <v>57</v>
      </c>
      <c r="Y197" t="s">
        <v>57</v>
      </c>
      <c r="Z197" t="s">
        <v>1438</v>
      </c>
      <c r="AA197" t="s">
        <v>62</v>
      </c>
      <c r="AB197" t="s">
        <v>1223</v>
      </c>
      <c r="AC197" t="s">
        <v>56</v>
      </c>
      <c r="AD197" t="s">
        <v>2373</v>
      </c>
      <c r="AE197" t="s">
        <v>1933</v>
      </c>
      <c r="AG197" t="s">
        <v>56</v>
      </c>
      <c r="AH197">
        <v>58</v>
      </c>
      <c r="AI197" t="s">
        <v>56</v>
      </c>
      <c r="AJ197" t="s">
        <v>174</v>
      </c>
      <c r="AK197" t="s">
        <v>62</v>
      </c>
      <c r="AL197" t="s">
        <v>57</v>
      </c>
      <c r="AM197" s="117" t="str">
        <f t="shared" si="1"/>
        <v>NA</v>
      </c>
      <c r="AN197" s="117" t="str">
        <f t="shared" si="1"/>
        <v>NA</v>
      </c>
      <c r="AO197" s="118">
        <v>44701</v>
      </c>
      <c r="AP197" s="118">
        <v>44846</v>
      </c>
      <c r="AQ197">
        <v>145</v>
      </c>
      <c r="AR197" t="s">
        <v>57</v>
      </c>
      <c r="AS197">
        <v>58</v>
      </c>
      <c r="AT197" t="s">
        <v>57</v>
      </c>
      <c r="AU197" t="s">
        <v>62</v>
      </c>
      <c r="AV197" t="s">
        <v>62</v>
      </c>
      <c r="AW197" t="s">
        <v>62</v>
      </c>
      <c r="AX197" t="s">
        <v>62</v>
      </c>
    </row>
    <row r="198" spans="1:50">
      <c r="A198">
        <v>197</v>
      </c>
      <c r="B198" t="s">
        <v>2596</v>
      </c>
      <c r="C198" t="s">
        <v>1382</v>
      </c>
      <c r="D198">
        <v>2023</v>
      </c>
      <c r="E198" t="s">
        <v>925</v>
      </c>
      <c r="F198" t="s">
        <v>1441</v>
      </c>
      <c r="G198" t="s">
        <v>1442</v>
      </c>
      <c r="H198" s="26" t="s">
        <v>2375</v>
      </c>
      <c r="I198" t="s">
        <v>935</v>
      </c>
      <c r="J198">
        <v>24</v>
      </c>
      <c r="K198" t="s">
        <v>62</v>
      </c>
      <c r="L198" t="s">
        <v>62</v>
      </c>
      <c r="M198" t="s">
        <v>62</v>
      </c>
      <c r="N198" t="s">
        <v>62</v>
      </c>
      <c r="O198" t="s">
        <v>57</v>
      </c>
      <c r="P198" t="s">
        <v>57</v>
      </c>
      <c r="Q198" t="s">
        <v>57</v>
      </c>
      <c r="R198" t="s">
        <v>57</v>
      </c>
      <c r="S198" t="s">
        <v>56</v>
      </c>
      <c r="T198" t="s">
        <v>1444</v>
      </c>
      <c r="U198" t="s">
        <v>56</v>
      </c>
      <c r="V198" t="s">
        <v>2377</v>
      </c>
      <c r="W198" t="s">
        <v>62</v>
      </c>
      <c r="X198" t="s">
        <v>57</v>
      </c>
      <c r="Y198" t="s">
        <v>57</v>
      </c>
      <c r="Z198" t="s">
        <v>1446</v>
      </c>
      <c r="AA198" t="s">
        <v>56</v>
      </c>
      <c r="AB198" t="s">
        <v>1223</v>
      </c>
      <c r="AC198" t="s">
        <v>56</v>
      </c>
      <c r="AD198" t="s">
        <v>984</v>
      </c>
      <c r="AE198" t="s">
        <v>57</v>
      </c>
      <c r="AG198" t="s">
        <v>56</v>
      </c>
      <c r="AH198">
        <v>504</v>
      </c>
      <c r="AI198" t="s">
        <v>62</v>
      </c>
      <c r="AJ198" t="s">
        <v>57</v>
      </c>
      <c r="AK198" t="s">
        <v>62</v>
      </c>
      <c r="AL198" t="s">
        <v>57</v>
      </c>
      <c r="AM198" s="119" t="str">
        <f t="shared" si="1"/>
        <v>NA</v>
      </c>
      <c r="AN198" s="119" t="str">
        <f t="shared" si="1"/>
        <v>NA</v>
      </c>
      <c r="AO198" s="120">
        <v>44530</v>
      </c>
      <c r="AP198" s="120">
        <v>44868</v>
      </c>
      <c r="AQ198">
        <v>338</v>
      </c>
      <c r="AR198" t="s">
        <v>57</v>
      </c>
      <c r="AS198">
        <v>504</v>
      </c>
      <c r="AT198" t="s">
        <v>57</v>
      </c>
      <c r="AU198" t="s">
        <v>62</v>
      </c>
      <c r="AV198" t="s">
        <v>56</v>
      </c>
      <c r="AW198" t="s">
        <v>62</v>
      </c>
      <c r="AX198" t="s">
        <v>62</v>
      </c>
    </row>
    <row r="199" spans="1:50" ht="15.75">
      <c r="A199">
        <v>198</v>
      </c>
      <c r="B199" t="s">
        <v>2596</v>
      </c>
      <c r="C199" t="s">
        <v>1382</v>
      </c>
      <c r="D199">
        <v>2023</v>
      </c>
      <c r="E199" t="s">
        <v>925</v>
      </c>
      <c r="F199" s="25" t="s">
        <v>1449</v>
      </c>
      <c r="G199" t="s">
        <v>1450</v>
      </c>
      <c r="H199" s="19" t="s">
        <v>1451</v>
      </c>
      <c r="I199" t="s">
        <v>975</v>
      </c>
      <c r="J199">
        <v>18</v>
      </c>
      <c r="K199" t="s">
        <v>57</v>
      </c>
      <c r="L199" t="s">
        <v>57</v>
      </c>
      <c r="M199" t="s">
        <v>57</v>
      </c>
      <c r="N199" t="s">
        <v>57</v>
      </c>
      <c r="O199" t="s">
        <v>57</v>
      </c>
      <c r="P199" t="s">
        <v>57</v>
      </c>
      <c r="Q199" t="s">
        <v>57</v>
      </c>
      <c r="R199" t="s">
        <v>57</v>
      </c>
      <c r="S199" t="s">
        <v>57</v>
      </c>
      <c r="T199" t="s">
        <v>57</v>
      </c>
      <c r="U199" t="s">
        <v>57</v>
      </c>
      <c r="V199" t="s">
        <v>57</v>
      </c>
      <c r="W199" t="s">
        <v>57</v>
      </c>
      <c r="X199" t="s">
        <v>57</v>
      </c>
      <c r="Y199" t="s">
        <v>57</v>
      </c>
      <c r="Z199" t="s">
        <v>1452</v>
      </c>
      <c r="AA199" t="s">
        <v>57</v>
      </c>
      <c r="AB199" t="s">
        <v>57</v>
      </c>
      <c r="AC199" t="s">
        <v>57</v>
      </c>
      <c r="AD199" t="s">
        <v>57</v>
      </c>
      <c r="AE199" t="s">
        <v>57</v>
      </c>
      <c r="AG199" t="s">
        <v>57</v>
      </c>
      <c r="AH199" t="s">
        <v>57</v>
      </c>
      <c r="AI199" t="s">
        <v>57</v>
      </c>
      <c r="AJ199" t="s">
        <v>57</v>
      </c>
      <c r="AK199" t="s">
        <v>57</v>
      </c>
      <c r="AL199" t="s">
        <v>57</v>
      </c>
      <c r="AM199" s="117" t="str">
        <f t="shared" si="1"/>
        <v>NA</v>
      </c>
      <c r="AN199" s="117" t="str">
        <f t="shared" si="1"/>
        <v>NA</v>
      </c>
      <c r="AO199" s="118">
        <v>44576</v>
      </c>
      <c r="AP199" s="118">
        <v>44844</v>
      </c>
      <c r="AQ199">
        <v>268</v>
      </c>
      <c r="AR199" t="s">
        <v>57</v>
      </c>
      <c r="AS199" t="s">
        <v>57</v>
      </c>
      <c r="AT199" t="s">
        <v>57</v>
      </c>
      <c r="AU199" t="s">
        <v>57</v>
      </c>
      <c r="AV199" t="s">
        <v>57</v>
      </c>
      <c r="AW199" t="s">
        <v>57</v>
      </c>
      <c r="AX199" t="s">
        <v>57</v>
      </c>
    </row>
    <row r="200" spans="1:50" ht="15.75">
      <c r="A200">
        <v>199</v>
      </c>
      <c r="B200" t="s">
        <v>2596</v>
      </c>
      <c r="C200" t="s">
        <v>1382</v>
      </c>
      <c r="D200">
        <v>2023</v>
      </c>
      <c r="E200" t="s">
        <v>925</v>
      </c>
      <c r="F200" s="25" t="s">
        <v>1455</v>
      </c>
      <c r="G200" t="s">
        <v>1456</v>
      </c>
      <c r="H200" s="19" t="s">
        <v>1457</v>
      </c>
      <c r="I200" t="s">
        <v>935</v>
      </c>
      <c r="J200">
        <v>22</v>
      </c>
      <c r="K200" t="s">
        <v>62</v>
      </c>
      <c r="L200" t="s">
        <v>62</v>
      </c>
      <c r="M200" t="s">
        <v>62</v>
      </c>
      <c r="N200" t="s">
        <v>62</v>
      </c>
      <c r="O200" t="s">
        <v>57</v>
      </c>
      <c r="P200" t="s">
        <v>57</v>
      </c>
      <c r="Q200" t="s">
        <v>57</v>
      </c>
      <c r="R200" t="s">
        <v>57</v>
      </c>
      <c r="S200" t="s">
        <v>57</v>
      </c>
      <c r="T200" t="s">
        <v>57</v>
      </c>
      <c r="U200" t="s">
        <v>62</v>
      </c>
      <c r="V200" t="s">
        <v>57</v>
      </c>
      <c r="W200" t="s">
        <v>62</v>
      </c>
      <c r="X200" t="s">
        <v>57</v>
      </c>
      <c r="Y200" t="s">
        <v>57</v>
      </c>
      <c r="Z200" t="s">
        <v>1458</v>
      </c>
      <c r="AA200" t="s">
        <v>62</v>
      </c>
      <c r="AB200" t="s">
        <v>62</v>
      </c>
      <c r="AC200" t="s">
        <v>57</v>
      </c>
      <c r="AD200" t="s">
        <v>57</v>
      </c>
      <c r="AE200" t="s">
        <v>57</v>
      </c>
      <c r="AG200" t="s">
        <v>56</v>
      </c>
      <c r="AH200">
        <v>42</v>
      </c>
      <c r="AI200" t="s">
        <v>62</v>
      </c>
      <c r="AJ200" t="s">
        <v>57</v>
      </c>
      <c r="AK200" t="s">
        <v>62</v>
      </c>
      <c r="AL200" t="s">
        <v>57</v>
      </c>
      <c r="AM200" s="119" t="str">
        <f t="shared" si="1"/>
        <v>NA</v>
      </c>
      <c r="AN200" s="119" t="str">
        <f t="shared" si="1"/>
        <v>NA</v>
      </c>
      <c r="AO200" s="120">
        <v>44676</v>
      </c>
      <c r="AP200" s="120">
        <v>44846</v>
      </c>
      <c r="AQ200">
        <v>170</v>
      </c>
      <c r="AR200" t="s">
        <v>57</v>
      </c>
      <c r="AS200">
        <v>34</v>
      </c>
      <c r="AT200">
        <v>8</v>
      </c>
      <c r="AU200" t="s">
        <v>56</v>
      </c>
      <c r="AV200" t="s">
        <v>62</v>
      </c>
      <c r="AW200" t="s">
        <v>62</v>
      </c>
      <c r="AX200" t="s">
        <v>62</v>
      </c>
    </row>
    <row r="201" spans="1:50">
      <c r="A201">
        <v>200</v>
      </c>
      <c r="B201" t="s">
        <v>2596</v>
      </c>
      <c r="C201" t="s">
        <v>1382</v>
      </c>
      <c r="D201">
        <v>2023</v>
      </c>
      <c r="E201" t="s">
        <v>925</v>
      </c>
      <c r="F201" s="25" t="s">
        <v>1460</v>
      </c>
      <c r="G201" t="s">
        <v>1461</v>
      </c>
      <c r="H201" s="14" t="s">
        <v>1462</v>
      </c>
      <c r="I201" t="s">
        <v>929</v>
      </c>
      <c r="J201">
        <v>13</v>
      </c>
      <c r="K201" t="s">
        <v>56</v>
      </c>
      <c r="L201" t="s">
        <v>62</v>
      </c>
      <c r="M201" t="s">
        <v>57</v>
      </c>
      <c r="N201" t="s">
        <v>57</v>
      </c>
      <c r="O201" t="s">
        <v>57</v>
      </c>
      <c r="P201" t="s">
        <v>57</v>
      </c>
      <c r="Q201" t="s">
        <v>57</v>
      </c>
      <c r="R201" t="s">
        <v>57</v>
      </c>
      <c r="S201" t="s">
        <v>57</v>
      </c>
      <c r="T201" t="s">
        <v>57</v>
      </c>
      <c r="U201" t="s">
        <v>62</v>
      </c>
      <c r="V201" t="s">
        <v>57</v>
      </c>
      <c r="W201" t="s">
        <v>62</v>
      </c>
      <c r="X201" t="s">
        <v>57</v>
      </c>
      <c r="Y201" t="s">
        <v>57</v>
      </c>
      <c r="Z201" t="s">
        <v>1463</v>
      </c>
      <c r="AA201" t="s">
        <v>57</v>
      </c>
      <c r="AB201" t="s">
        <v>57</v>
      </c>
      <c r="AC201" t="s">
        <v>57</v>
      </c>
      <c r="AD201" t="s">
        <v>57</v>
      </c>
      <c r="AE201" t="s">
        <v>57</v>
      </c>
      <c r="AG201" t="s">
        <v>57</v>
      </c>
      <c r="AH201" t="s">
        <v>57</v>
      </c>
      <c r="AI201" t="s">
        <v>57</v>
      </c>
      <c r="AJ201" t="s">
        <v>57</v>
      </c>
      <c r="AK201" t="s">
        <v>62</v>
      </c>
      <c r="AL201" t="s">
        <v>57</v>
      </c>
      <c r="AM201" s="117" t="str">
        <f t="shared" si="1"/>
        <v>NA</v>
      </c>
      <c r="AN201" s="117" t="str">
        <f t="shared" si="1"/>
        <v>NA</v>
      </c>
      <c r="AO201" s="118">
        <v>44548</v>
      </c>
      <c r="AP201" s="118">
        <v>44846</v>
      </c>
      <c r="AQ201">
        <v>298</v>
      </c>
      <c r="AR201" t="s">
        <v>57</v>
      </c>
      <c r="AS201" t="s">
        <v>57</v>
      </c>
      <c r="AT201" t="s">
        <v>57</v>
      </c>
      <c r="AU201" t="s">
        <v>57</v>
      </c>
      <c r="AV201" t="s">
        <v>57</v>
      </c>
      <c r="AW201" t="s">
        <v>57</v>
      </c>
      <c r="AX201" t="s">
        <v>57</v>
      </c>
    </row>
    <row r="202" spans="1:50">
      <c r="A202">
        <v>201</v>
      </c>
      <c r="B202" t="s">
        <v>2596</v>
      </c>
      <c r="C202" t="s">
        <v>1382</v>
      </c>
      <c r="D202">
        <v>2023</v>
      </c>
      <c r="E202" t="s">
        <v>925</v>
      </c>
      <c r="F202" s="25" t="s">
        <v>57</v>
      </c>
      <c r="G202" t="s">
        <v>1465</v>
      </c>
      <c r="H202" s="14" t="s">
        <v>1466</v>
      </c>
      <c r="I202" t="s">
        <v>2597</v>
      </c>
      <c r="J202">
        <v>25</v>
      </c>
      <c r="K202" t="s">
        <v>57</v>
      </c>
      <c r="L202" t="s">
        <v>57</v>
      </c>
      <c r="M202" t="s">
        <v>57</v>
      </c>
      <c r="N202" t="s">
        <v>57</v>
      </c>
      <c r="O202" t="s">
        <v>57</v>
      </c>
      <c r="P202" t="s">
        <v>57</v>
      </c>
      <c r="Q202" t="s">
        <v>57</v>
      </c>
      <c r="R202" t="s">
        <v>57</v>
      </c>
      <c r="S202" t="s">
        <v>57</v>
      </c>
      <c r="T202" t="s">
        <v>57</v>
      </c>
      <c r="U202" t="s">
        <v>62</v>
      </c>
      <c r="V202" t="s">
        <v>57</v>
      </c>
      <c r="W202" t="s">
        <v>62</v>
      </c>
      <c r="X202" t="s">
        <v>57</v>
      </c>
      <c r="Y202" t="s">
        <v>57</v>
      </c>
      <c r="Z202" t="s">
        <v>57</v>
      </c>
      <c r="AA202" t="s">
        <v>57</v>
      </c>
      <c r="AB202" t="s">
        <v>57</v>
      </c>
      <c r="AC202" t="s">
        <v>57</v>
      </c>
      <c r="AD202" t="s">
        <v>57</v>
      </c>
      <c r="AE202" t="s">
        <v>57</v>
      </c>
      <c r="AG202" t="s">
        <v>57</v>
      </c>
      <c r="AH202" t="s">
        <v>57</v>
      </c>
      <c r="AI202" t="s">
        <v>57</v>
      </c>
      <c r="AJ202" t="s">
        <v>57</v>
      </c>
      <c r="AK202" t="s">
        <v>57</v>
      </c>
      <c r="AL202" t="s">
        <v>57</v>
      </c>
      <c r="AM202" s="119" t="s">
        <v>57</v>
      </c>
      <c r="AN202" s="119" t="s">
        <v>57</v>
      </c>
      <c r="AO202" s="120">
        <v>44902</v>
      </c>
      <c r="AP202" s="120">
        <v>44942</v>
      </c>
      <c r="AQ202">
        <v>40</v>
      </c>
      <c r="AR202" t="s">
        <v>57</v>
      </c>
      <c r="AS202" t="s">
        <v>57</v>
      </c>
      <c r="AT202" t="s">
        <v>57</v>
      </c>
      <c r="AU202" t="s">
        <v>57</v>
      </c>
      <c r="AV202" t="s">
        <v>57</v>
      </c>
      <c r="AW202" t="s">
        <v>57</v>
      </c>
      <c r="AX202" t="s">
        <v>57</v>
      </c>
    </row>
    <row r="203" spans="1:50">
      <c r="A203">
        <v>202</v>
      </c>
      <c r="B203" t="s">
        <v>2596</v>
      </c>
      <c r="C203" t="s">
        <v>1382</v>
      </c>
      <c r="D203">
        <v>2023</v>
      </c>
      <c r="E203" t="s">
        <v>1047</v>
      </c>
      <c r="F203" s="25" t="s">
        <v>1469</v>
      </c>
      <c r="G203" t="s">
        <v>1470</v>
      </c>
      <c r="H203" s="14" t="s">
        <v>1471</v>
      </c>
      <c r="I203" t="s">
        <v>935</v>
      </c>
      <c r="J203">
        <v>4</v>
      </c>
      <c r="K203" t="s">
        <v>62</v>
      </c>
      <c r="L203" t="s">
        <v>62</v>
      </c>
      <c r="M203" t="s">
        <v>62</v>
      </c>
      <c r="N203" t="s">
        <v>56</v>
      </c>
      <c r="O203">
        <v>1</v>
      </c>
      <c r="P203" t="s">
        <v>170</v>
      </c>
      <c r="Q203" t="s">
        <v>1472</v>
      </c>
      <c r="R203" t="s">
        <v>1473</v>
      </c>
      <c r="S203" t="s">
        <v>56</v>
      </c>
      <c r="T203" t="s">
        <v>1474</v>
      </c>
      <c r="U203" t="s">
        <v>62</v>
      </c>
      <c r="V203" t="s">
        <v>57</v>
      </c>
      <c r="W203" t="s">
        <v>56</v>
      </c>
      <c r="X203" t="s">
        <v>2380</v>
      </c>
      <c r="Y203" t="s">
        <v>62</v>
      </c>
      <c r="Z203" t="s">
        <v>1476</v>
      </c>
      <c r="AA203" t="s">
        <v>56</v>
      </c>
      <c r="AB203" t="s">
        <v>56</v>
      </c>
      <c r="AC203" t="s">
        <v>56</v>
      </c>
      <c r="AD203" t="s">
        <v>216</v>
      </c>
      <c r="AE203" t="s">
        <v>1477</v>
      </c>
      <c r="AG203" t="s">
        <v>56</v>
      </c>
      <c r="AH203">
        <v>168</v>
      </c>
      <c r="AI203" t="s">
        <v>62</v>
      </c>
      <c r="AJ203" t="s">
        <v>57</v>
      </c>
      <c r="AK203" t="s">
        <v>62</v>
      </c>
      <c r="AL203" t="s">
        <v>57</v>
      </c>
      <c r="AM203" s="117" t="str">
        <f t="shared" ref="AM203:AN204" si="2">IF(OR($AK203="No",$AK203="NA"),"NA","à Remplir")</f>
        <v>NA</v>
      </c>
      <c r="AN203" s="117" t="str">
        <f t="shared" si="2"/>
        <v>NA</v>
      </c>
      <c r="AO203" s="118">
        <v>44711</v>
      </c>
      <c r="AP203" s="118">
        <v>44874</v>
      </c>
      <c r="AQ203">
        <v>163</v>
      </c>
      <c r="AR203" t="s">
        <v>57</v>
      </c>
      <c r="AS203">
        <v>43</v>
      </c>
      <c r="AT203">
        <v>125</v>
      </c>
      <c r="AU203" t="s">
        <v>62</v>
      </c>
      <c r="AV203" t="s">
        <v>62</v>
      </c>
      <c r="AW203" t="s">
        <v>62</v>
      </c>
      <c r="AX203" t="s">
        <v>62</v>
      </c>
    </row>
    <row r="204" spans="1:50">
      <c r="A204">
        <v>203</v>
      </c>
      <c r="B204" t="s">
        <v>2596</v>
      </c>
      <c r="C204" t="s">
        <v>1382</v>
      </c>
      <c r="D204">
        <v>2023</v>
      </c>
      <c r="E204" t="s">
        <v>1047</v>
      </c>
      <c r="F204" s="25" t="s">
        <v>1479</v>
      </c>
      <c r="G204" t="s">
        <v>1480</v>
      </c>
      <c r="H204" s="14" t="s">
        <v>2381</v>
      </c>
      <c r="I204" t="s">
        <v>935</v>
      </c>
      <c r="J204">
        <v>4</v>
      </c>
      <c r="K204" t="s">
        <v>62</v>
      </c>
      <c r="L204" t="s">
        <v>62</v>
      </c>
      <c r="M204" t="s">
        <v>62</v>
      </c>
      <c r="N204" t="s">
        <v>62</v>
      </c>
      <c r="O204" t="s">
        <v>57</v>
      </c>
      <c r="P204" t="s">
        <v>57</v>
      </c>
      <c r="Q204" t="s">
        <v>57</v>
      </c>
      <c r="R204" t="s">
        <v>57</v>
      </c>
      <c r="S204" t="s">
        <v>56</v>
      </c>
      <c r="T204" t="s">
        <v>2598</v>
      </c>
      <c r="U204" t="s">
        <v>56</v>
      </c>
      <c r="V204" t="s">
        <v>2384</v>
      </c>
      <c r="W204" t="s">
        <v>56</v>
      </c>
      <c r="X204" t="s">
        <v>1484</v>
      </c>
      <c r="Y204" t="s">
        <v>62</v>
      </c>
      <c r="Z204" t="s">
        <v>1485</v>
      </c>
      <c r="AA204" t="s">
        <v>56</v>
      </c>
      <c r="AB204" t="s">
        <v>1223</v>
      </c>
      <c r="AC204" t="s">
        <v>56</v>
      </c>
      <c r="AD204" t="s">
        <v>2373</v>
      </c>
      <c r="AE204" t="s">
        <v>1933</v>
      </c>
      <c r="AG204" t="s">
        <v>56</v>
      </c>
      <c r="AH204">
        <v>63</v>
      </c>
      <c r="AI204" t="s">
        <v>62</v>
      </c>
      <c r="AJ204" t="s">
        <v>57</v>
      </c>
      <c r="AK204" t="s">
        <v>62</v>
      </c>
      <c r="AL204" t="s">
        <v>57</v>
      </c>
      <c r="AM204" s="119" t="str">
        <f t="shared" si="2"/>
        <v>NA</v>
      </c>
      <c r="AN204" s="119" t="str">
        <f t="shared" si="2"/>
        <v>NA</v>
      </c>
      <c r="AO204" s="120">
        <v>44557</v>
      </c>
      <c r="AP204" s="120">
        <v>44910</v>
      </c>
      <c r="AQ204">
        <v>353</v>
      </c>
      <c r="AR204" t="s">
        <v>57</v>
      </c>
      <c r="AS204">
        <v>29</v>
      </c>
      <c r="AT204">
        <v>34</v>
      </c>
      <c r="AU204" t="s">
        <v>62</v>
      </c>
      <c r="AV204" t="s">
        <v>62</v>
      </c>
      <c r="AW204" t="s">
        <v>62</v>
      </c>
      <c r="AX204" t="s">
        <v>62</v>
      </c>
    </row>
    <row r="205" spans="1:50" ht="15.75">
      <c r="A205">
        <v>204</v>
      </c>
      <c r="B205" t="s">
        <v>2596</v>
      </c>
      <c r="C205" t="s">
        <v>1382</v>
      </c>
      <c r="D205">
        <v>2023</v>
      </c>
      <c r="E205" t="s">
        <v>301</v>
      </c>
      <c r="F205" s="25" t="s">
        <v>1488</v>
      </c>
      <c r="G205" t="s">
        <v>1489</v>
      </c>
      <c r="H205" s="14" t="s">
        <v>1490</v>
      </c>
      <c r="I205" t="s">
        <v>935</v>
      </c>
      <c r="J205">
        <v>9</v>
      </c>
      <c r="K205" t="s">
        <v>62</v>
      </c>
      <c r="L205" t="s">
        <v>62</v>
      </c>
      <c r="M205" t="s">
        <v>62</v>
      </c>
      <c r="N205" t="s">
        <v>62</v>
      </c>
      <c r="O205" t="s">
        <v>57</v>
      </c>
      <c r="P205" t="s">
        <v>57</v>
      </c>
      <c r="Q205" t="s">
        <v>57</v>
      </c>
      <c r="R205" t="s">
        <v>57</v>
      </c>
      <c r="S205" t="s">
        <v>62</v>
      </c>
      <c r="T205" t="s">
        <v>57</v>
      </c>
      <c r="U205" t="s">
        <v>62</v>
      </c>
      <c r="V205" t="s">
        <v>57</v>
      </c>
      <c r="W205" t="s">
        <v>62</v>
      </c>
      <c r="X205" t="s">
        <v>2385</v>
      </c>
      <c r="Y205" t="s">
        <v>57</v>
      </c>
      <c r="Z205" s="4" t="s">
        <v>1491</v>
      </c>
      <c r="AA205" t="s">
        <v>62</v>
      </c>
      <c r="AB205" t="s">
        <v>62</v>
      </c>
      <c r="AC205" t="s">
        <v>57</v>
      </c>
      <c r="AD205" t="s">
        <v>57</v>
      </c>
      <c r="AE205" t="s">
        <v>57</v>
      </c>
      <c r="AG205" t="s">
        <v>56</v>
      </c>
      <c r="AH205">
        <v>21</v>
      </c>
      <c r="AI205" t="s">
        <v>62</v>
      </c>
      <c r="AJ205" t="s">
        <v>57</v>
      </c>
      <c r="AK205" t="s">
        <v>62</v>
      </c>
      <c r="AL205" t="s">
        <v>57</v>
      </c>
      <c r="AM205" s="117" t="s">
        <v>57</v>
      </c>
      <c r="AN205" s="117" t="s">
        <v>57</v>
      </c>
      <c r="AO205" s="118">
        <v>44600</v>
      </c>
      <c r="AP205" s="118">
        <v>44928</v>
      </c>
      <c r="AQ205">
        <v>328</v>
      </c>
      <c r="AR205" t="s">
        <v>57</v>
      </c>
      <c r="AS205" t="s">
        <v>57</v>
      </c>
      <c r="AT205" t="s">
        <v>57</v>
      </c>
      <c r="AU205" t="s">
        <v>62</v>
      </c>
      <c r="AV205" t="s">
        <v>62</v>
      </c>
      <c r="AW205" t="s">
        <v>62</v>
      </c>
      <c r="AX205" t="s">
        <v>62</v>
      </c>
    </row>
    <row r="206" spans="1:50">
      <c r="A206">
        <v>205</v>
      </c>
      <c r="B206" t="s">
        <v>2596</v>
      </c>
      <c r="C206" t="s">
        <v>1382</v>
      </c>
      <c r="D206">
        <v>2023</v>
      </c>
      <c r="E206" t="s">
        <v>1047</v>
      </c>
      <c r="F206" s="25" t="s">
        <v>1494</v>
      </c>
      <c r="G206" t="s">
        <v>1495</v>
      </c>
      <c r="H206" s="14" t="s">
        <v>1496</v>
      </c>
      <c r="I206" t="s">
        <v>975</v>
      </c>
      <c r="J206">
        <v>14</v>
      </c>
      <c r="K206" t="s">
        <v>57</v>
      </c>
      <c r="L206" t="s">
        <v>57</v>
      </c>
      <c r="M206" t="s">
        <v>57</v>
      </c>
      <c r="N206" t="s">
        <v>57</v>
      </c>
      <c r="O206" t="s">
        <v>57</v>
      </c>
      <c r="P206" t="s">
        <v>57</v>
      </c>
      <c r="Q206" t="s">
        <v>57</v>
      </c>
      <c r="R206" t="s">
        <v>57</v>
      </c>
      <c r="S206" t="s">
        <v>57</v>
      </c>
      <c r="T206" t="s">
        <v>57</v>
      </c>
      <c r="U206" t="s">
        <v>57</v>
      </c>
      <c r="V206" t="s">
        <v>57</v>
      </c>
      <c r="W206" t="s">
        <v>57</v>
      </c>
      <c r="X206" t="s">
        <v>57</v>
      </c>
      <c r="Y206" t="s">
        <v>57</v>
      </c>
      <c r="Z206" t="s">
        <v>1497</v>
      </c>
      <c r="AA206" t="s">
        <v>57</v>
      </c>
      <c r="AB206" t="s">
        <v>57</v>
      </c>
      <c r="AC206" t="s">
        <v>57</v>
      </c>
      <c r="AD206" t="s">
        <v>57</v>
      </c>
      <c r="AE206" t="s">
        <v>57</v>
      </c>
      <c r="AG206" t="s">
        <v>57</v>
      </c>
      <c r="AH206" t="s">
        <v>57</v>
      </c>
      <c r="AI206" t="s">
        <v>57</v>
      </c>
      <c r="AJ206" t="s">
        <v>57</v>
      </c>
      <c r="AK206" t="s">
        <v>57</v>
      </c>
      <c r="AL206" t="s">
        <v>57</v>
      </c>
      <c r="AM206" s="119" t="str">
        <f t="shared" ref="AM206:AN216" si="3">IF(OR($AK206="No",$AK206="NA"),"NA","à Remplir")</f>
        <v>NA</v>
      </c>
      <c r="AN206" s="119" t="str">
        <f t="shared" si="3"/>
        <v>NA</v>
      </c>
      <c r="AO206" s="120">
        <v>44594</v>
      </c>
      <c r="AP206" s="120">
        <v>44866</v>
      </c>
      <c r="AQ206">
        <v>272</v>
      </c>
      <c r="AR206" t="s">
        <v>57</v>
      </c>
      <c r="AS206" t="s">
        <v>57</v>
      </c>
      <c r="AT206" t="s">
        <v>57</v>
      </c>
      <c r="AU206" t="s">
        <v>57</v>
      </c>
      <c r="AV206" t="s">
        <v>57</v>
      </c>
      <c r="AW206" t="s">
        <v>57</v>
      </c>
      <c r="AX206" t="s">
        <v>57</v>
      </c>
    </row>
    <row r="207" spans="1:50">
      <c r="A207">
        <v>206</v>
      </c>
      <c r="B207" t="s">
        <v>2596</v>
      </c>
      <c r="C207" t="s">
        <v>1382</v>
      </c>
      <c r="D207">
        <v>2023</v>
      </c>
      <c r="E207" t="s">
        <v>1047</v>
      </c>
      <c r="F207" s="25" t="s">
        <v>1500</v>
      </c>
      <c r="G207" t="s">
        <v>1501</v>
      </c>
      <c r="H207" s="14" t="s">
        <v>1502</v>
      </c>
      <c r="I207" t="s">
        <v>929</v>
      </c>
      <c r="J207">
        <v>14</v>
      </c>
      <c r="K207" t="s">
        <v>56</v>
      </c>
      <c r="L207" t="s">
        <v>62</v>
      </c>
      <c r="M207" t="s">
        <v>57</v>
      </c>
      <c r="N207" t="s">
        <v>57</v>
      </c>
      <c r="O207" t="s">
        <v>57</v>
      </c>
      <c r="P207" t="s">
        <v>57</v>
      </c>
      <c r="Q207" t="s">
        <v>57</v>
      </c>
      <c r="R207" t="s">
        <v>57</v>
      </c>
      <c r="S207" t="s">
        <v>57</v>
      </c>
      <c r="T207" t="s">
        <v>57</v>
      </c>
      <c r="U207" t="s">
        <v>56</v>
      </c>
      <c r="V207" t="s">
        <v>2387</v>
      </c>
      <c r="W207" t="s">
        <v>56</v>
      </c>
      <c r="X207" t="s">
        <v>2388</v>
      </c>
      <c r="Y207" t="s">
        <v>62</v>
      </c>
      <c r="Z207" t="s">
        <v>1503</v>
      </c>
      <c r="AA207" t="s">
        <v>57</v>
      </c>
      <c r="AB207" t="s">
        <v>57</v>
      </c>
      <c r="AC207" t="s">
        <v>57</v>
      </c>
      <c r="AD207" t="s">
        <v>57</v>
      </c>
      <c r="AE207" t="s">
        <v>57</v>
      </c>
      <c r="AG207" t="s">
        <v>57</v>
      </c>
      <c r="AH207" t="s">
        <v>57</v>
      </c>
      <c r="AI207" t="s">
        <v>57</v>
      </c>
      <c r="AJ207" t="s">
        <v>57</v>
      </c>
      <c r="AK207" t="s">
        <v>57</v>
      </c>
      <c r="AL207" t="s">
        <v>57</v>
      </c>
      <c r="AM207" s="117" t="str">
        <f t="shared" si="3"/>
        <v>NA</v>
      </c>
      <c r="AN207" s="117" t="str">
        <f t="shared" si="3"/>
        <v>NA</v>
      </c>
      <c r="AO207" s="118">
        <v>44521</v>
      </c>
      <c r="AP207" s="118">
        <v>44877</v>
      </c>
      <c r="AQ207">
        <v>356</v>
      </c>
      <c r="AR207" t="s">
        <v>57</v>
      </c>
      <c r="AS207" t="s">
        <v>57</v>
      </c>
      <c r="AT207" t="s">
        <v>57</v>
      </c>
      <c r="AU207" t="s">
        <v>57</v>
      </c>
      <c r="AV207" t="s">
        <v>57</v>
      </c>
      <c r="AW207" t="s">
        <v>57</v>
      </c>
      <c r="AX207" t="s">
        <v>57</v>
      </c>
    </row>
    <row r="208" spans="1:50">
      <c r="A208">
        <v>207</v>
      </c>
      <c r="B208" t="s">
        <v>2596</v>
      </c>
      <c r="C208" t="s">
        <v>1382</v>
      </c>
      <c r="D208">
        <v>2023</v>
      </c>
      <c r="E208" t="s">
        <v>1047</v>
      </c>
      <c r="F208" s="25" t="s">
        <v>1506</v>
      </c>
      <c r="G208" t="s">
        <v>1507</v>
      </c>
      <c r="H208" s="14" t="s">
        <v>1508</v>
      </c>
      <c r="I208" t="s">
        <v>2599</v>
      </c>
      <c r="J208">
        <v>14</v>
      </c>
      <c r="K208" t="s">
        <v>57</v>
      </c>
      <c r="L208" t="s">
        <v>57</v>
      </c>
      <c r="M208" t="s">
        <v>62</v>
      </c>
      <c r="N208" t="s">
        <v>57</v>
      </c>
      <c r="O208" t="s">
        <v>57</v>
      </c>
      <c r="P208" t="s">
        <v>57</v>
      </c>
      <c r="Q208" t="s">
        <v>57</v>
      </c>
      <c r="R208" t="s">
        <v>57</v>
      </c>
      <c r="S208" t="s">
        <v>57</v>
      </c>
      <c r="T208" t="s">
        <v>57</v>
      </c>
      <c r="U208" t="s">
        <v>56</v>
      </c>
      <c r="V208" t="s">
        <v>2390</v>
      </c>
      <c r="W208" t="s">
        <v>57</v>
      </c>
      <c r="X208" t="s">
        <v>57</v>
      </c>
      <c r="Y208" t="s">
        <v>57</v>
      </c>
      <c r="Z208" t="s">
        <v>2391</v>
      </c>
      <c r="AA208" t="s">
        <v>57</v>
      </c>
      <c r="AB208" t="s">
        <v>57</v>
      </c>
      <c r="AC208" t="s">
        <v>57</v>
      </c>
      <c r="AD208" t="s">
        <v>57</v>
      </c>
      <c r="AE208" t="s">
        <v>57</v>
      </c>
      <c r="AG208" t="s">
        <v>57</v>
      </c>
      <c r="AH208" t="s">
        <v>57</v>
      </c>
      <c r="AI208" t="s">
        <v>57</v>
      </c>
      <c r="AJ208" t="s">
        <v>57</v>
      </c>
      <c r="AK208" t="s">
        <v>57</v>
      </c>
      <c r="AL208" t="s">
        <v>57</v>
      </c>
      <c r="AM208" s="119" t="str">
        <f t="shared" si="3"/>
        <v>NA</v>
      </c>
      <c r="AN208" s="119" t="str">
        <f t="shared" si="3"/>
        <v>NA</v>
      </c>
      <c r="AO208" s="120">
        <v>44616</v>
      </c>
      <c r="AP208" s="120">
        <v>44840</v>
      </c>
      <c r="AQ208">
        <v>224</v>
      </c>
      <c r="AR208" t="s">
        <v>57</v>
      </c>
      <c r="AS208" t="s">
        <v>57</v>
      </c>
      <c r="AT208" t="s">
        <v>57</v>
      </c>
      <c r="AU208" t="s">
        <v>57</v>
      </c>
      <c r="AV208" t="s">
        <v>57</v>
      </c>
      <c r="AW208" t="s">
        <v>57</v>
      </c>
      <c r="AX208" t="s">
        <v>57</v>
      </c>
    </row>
    <row r="209" spans="1:50">
      <c r="A209">
        <v>208</v>
      </c>
      <c r="B209" t="s">
        <v>2596</v>
      </c>
      <c r="C209" t="s">
        <v>1382</v>
      </c>
      <c r="D209">
        <v>2023</v>
      </c>
      <c r="E209" t="s">
        <v>1047</v>
      </c>
      <c r="F209" s="25" t="s">
        <v>1513</v>
      </c>
      <c r="G209" t="s">
        <v>1514</v>
      </c>
      <c r="H209" t="s">
        <v>1515</v>
      </c>
      <c r="I209" t="s">
        <v>935</v>
      </c>
      <c r="J209">
        <v>18</v>
      </c>
      <c r="K209" t="s">
        <v>62</v>
      </c>
      <c r="L209" t="s">
        <v>62</v>
      </c>
      <c r="M209" t="s">
        <v>62</v>
      </c>
      <c r="N209" t="s">
        <v>62</v>
      </c>
      <c r="O209" t="s">
        <v>57</v>
      </c>
      <c r="P209" t="s">
        <v>57</v>
      </c>
      <c r="Q209" t="s">
        <v>57</v>
      </c>
      <c r="R209" t="s">
        <v>57</v>
      </c>
      <c r="S209" t="s">
        <v>56</v>
      </c>
      <c r="T209" t="s">
        <v>1516</v>
      </c>
      <c r="U209" t="s">
        <v>56</v>
      </c>
      <c r="V209" t="s">
        <v>2392</v>
      </c>
      <c r="W209" t="s">
        <v>56</v>
      </c>
      <c r="X209" t="s">
        <v>1518</v>
      </c>
      <c r="Y209" t="s">
        <v>62</v>
      </c>
      <c r="Z209" t="s">
        <v>1519</v>
      </c>
      <c r="AA209" t="s">
        <v>56</v>
      </c>
      <c r="AB209" t="s">
        <v>1223</v>
      </c>
      <c r="AC209" t="s">
        <v>56</v>
      </c>
      <c r="AD209" t="s">
        <v>216</v>
      </c>
      <c r="AE209" t="s">
        <v>2600</v>
      </c>
      <c r="AG209" t="s">
        <v>56</v>
      </c>
      <c r="AH209">
        <v>269</v>
      </c>
      <c r="AI209" t="s">
        <v>62</v>
      </c>
      <c r="AJ209" t="s">
        <v>57</v>
      </c>
      <c r="AK209" t="s">
        <v>62</v>
      </c>
      <c r="AL209" t="s">
        <v>57</v>
      </c>
      <c r="AM209" s="117" t="str">
        <f t="shared" si="3"/>
        <v>NA</v>
      </c>
      <c r="AN209" s="117" t="str">
        <f t="shared" si="3"/>
        <v>NA</v>
      </c>
      <c r="AO209" s="118">
        <v>44464</v>
      </c>
      <c r="AP209" s="118">
        <v>44910</v>
      </c>
      <c r="AQ209">
        <v>446</v>
      </c>
      <c r="AR209" t="s">
        <v>57</v>
      </c>
      <c r="AS209">
        <v>166</v>
      </c>
      <c r="AT209">
        <v>103</v>
      </c>
      <c r="AU209" t="s">
        <v>62</v>
      </c>
      <c r="AV209" t="s">
        <v>62</v>
      </c>
      <c r="AW209" t="s">
        <v>62</v>
      </c>
      <c r="AX209" t="s">
        <v>62</v>
      </c>
    </row>
    <row r="210" spans="1:50">
      <c r="A210">
        <v>209</v>
      </c>
      <c r="B210" t="s">
        <v>2596</v>
      </c>
      <c r="C210" t="s">
        <v>1382</v>
      </c>
      <c r="D210">
        <v>2023</v>
      </c>
      <c r="E210" t="s">
        <v>1047</v>
      </c>
      <c r="F210" s="25" t="s">
        <v>1522</v>
      </c>
      <c r="G210" t="s">
        <v>1523</v>
      </c>
      <c r="H210" s="14" t="s">
        <v>1524</v>
      </c>
      <c r="I210" t="s">
        <v>935</v>
      </c>
      <c r="J210">
        <v>19</v>
      </c>
      <c r="K210" t="s">
        <v>62</v>
      </c>
      <c r="L210" t="s">
        <v>62</v>
      </c>
      <c r="M210" t="s">
        <v>62</v>
      </c>
      <c r="N210" t="s">
        <v>56</v>
      </c>
      <c r="O210">
        <v>2</v>
      </c>
      <c r="P210" t="s">
        <v>1076</v>
      </c>
      <c r="Q210" t="s">
        <v>2393</v>
      </c>
      <c r="R210" t="s">
        <v>2601</v>
      </c>
      <c r="S210" t="s">
        <v>56</v>
      </c>
      <c r="T210" t="s">
        <v>1525</v>
      </c>
      <c r="U210" t="s">
        <v>62</v>
      </c>
      <c r="V210" t="s">
        <v>57</v>
      </c>
      <c r="W210" t="s">
        <v>56</v>
      </c>
      <c r="X210" t="s">
        <v>1526</v>
      </c>
      <c r="Y210" t="s">
        <v>62</v>
      </c>
      <c r="Z210" t="s">
        <v>1527</v>
      </c>
      <c r="AA210" t="s">
        <v>56</v>
      </c>
      <c r="AB210" t="s">
        <v>56</v>
      </c>
      <c r="AC210" t="s">
        <v>56</v>
      </c>
      <c r="AD210" t="s">
        <v>984</v>
      </c>
      <c r="AE210" t="s">
        <v>57</v>
      </c>
      <c r="AG210" t="s">
        <v>56</v>
      </c>
      <c r="AH210">
        <v>106</v>
      </c>
      <c r="AI210" t="s">
        <v>62</v>
      </c>
      <c r="AJ210" t="s">
        <v>57</v>
      </c>
      <c r="AK210" t="s">
        <v>62</v>
      </c>
      <c r="AL210" t="s">
        <v>57</v>
      </c>
      <c r="AM210" s="119" t="str">
        <f t="shared" si="3"/>
        <v>NA</v>
      </c>
      <c r="AN210" s="119" t="str">
        <f t="shared" si="3"/>
        <v>NA</v>
      </c>
      <c r="AO210" s="120">
        <v>44354</v>
      </c>
      <c r="AP210" s="120">
        <v>44876</v>
      </c>
      <c r="AQ210">
        <v>522</v>
      </c>
      <c r="AR210" t="s">
        <v>57</v>
      </c>
      <c r="AS210">
        <v>46</v>
      </c>
      <c r="AT210">
        <v>60</v>
      </c>
      <c r="AU210" t="s">
        <v>62</v>
      </c>
      <c r="AV210" t="s">
        <v>62</v>
      </c>
      <c r="AW210" t="s">
        <v>62</v>
      </c>
      <c r="AX210" t="s">
        <v>62</v>
      </c>
    </row>
    <row r="211" spans="1:50">
      <c r="A211">
        <v>210</v>
      </c>
      <c r="B211" t="s">
        <v>2596</v>
      </c>
      <c r="C211" t="s">
        <v>1382</v>
      </c>
      <c r="D211">
        <v>2023</v>
      </c>
      <c r="E211" t="s">
        <v>1047</v>
      </c>
      <c r="F211" s="25" t="s">
        <v>1530</v>
      </c>
      <c r="G211" t="s">
        <v>1531</v>
      </c>
      <c r="H211" s="14" t="s">
        <v>1532</v>
      </c>
      <c r="I211" t="s">
        <v>975</v>
      </c>
      <c r="J211">
        <v>23</v>
      </c>
      <c r="K211" t="s">
        <v>57</v>
      </c>
      <c r="L211" t="s">
        <v>57</v>
      </c>
      <c r="M211" t="s">
        <v>57</v>
      </c>
      <c r="N211" t="s">
        <v>57</v>
      </c>
      <c r="O211" t="s">
        <v>57</v>
      </c>
      <c r="P211" t="s">
        <v>57</v>
      </c>
      <c r="Q211" t="s">
        <v>57</v>
      </c>
      <c r="R211" t="s">
        <v>57</v>
      </c>
      <c r="S211" t="s">
        <v>57</v>
      </c>
      <c r="T211" t="s">
        <v>57</v>
      </c>
      <c r="U211" t="s">
        <v>57</v>
      </c>
      <c r="V211" t="s">
        <v>57</v>
      </c>
      <c r="W211" t="s">
        <v>57</v>
      </c>
      <c r="X211" t="s">
        <v>57</v>
      </c>
      <c r="Y211" t="s">
        <v>57</v>
      </c>
      <c r="Z211" t="s">
        <v>1533</v>
      </c>
      <c r="AA211" t="s">
        <v>57</v>
      </c>
      <c r="AB211" t="s">
        <v>57</v>
      </c>
      <c r="AC211" t="s">
        <v>57</v>
      </c>
      <c r="AD211" t="s">
        <v>57</v>
      </c>
      <c r="AE211" t="s">
        <v>57</v>
      </c>
      <c r="AG211" t="s">
        <v>57</v>
      </c>
      <c r="AH211" t="s">
        <v>57</v>
      </c>
      <c r="AI211" t="s">
        <v>57</v>
      </c>
      <c r="AJ211" t="s">
        <v>57</v>
      </c>
      <c r="AK211" t="s">
        <v>57</v>
      </c>
      <c r="AL211" t="s">
        <v>57</v>
      </c>
      <c r="AM211" s="117" t="str">
        <f t="shared" si="3"/>
        <v>NA</v>
      </c>
      <c r="AN211" s="117" t="str">
        <f t="shared" si="3"/>
        <v>NA</v>
      </c>
      <c r="AO211" s="118">
        <v>44691</v>
      </c>
      <c r="AP211" s="118">
        <v>44874</v>
      </c>
      <c r="AQ211">
        <v>183</v>
      </c>
      <c r="AR211" t="s">
        <v>57</v>
      </c>
      <c r="AS211" t="s">
        <v>57</v>
      </c>
      <c r="AT211" t="s">
        <v>57</v>
      </c>
      <c r="AU211" t="s">
        <v>57</v>
      </c>
      <c r="AV211" t="s">
        <v>57</v>
      </c>
      <c r="AW211" t="s">
        <v>57</v>
      </c>
      <c r="AX211" t="s">
        <v>57</v>
      </c>
    </row>
    <row r="212" spans="1:50">
      <c r="A212">
        <v>211</v>
      </c>
      <c r="B212" t="s">
        <v>2596</v>
      </c>
      <c r="C212" t="s">
        <v>1382</v>
      </c>
      <c r="D212">
        <v>2023</v>
      </c>
      <c r="E212" t="s">
        <v>1047</v>
      </c>
      <c r="F212" s="25" t="s">
        <v>1535</v>
      </c>
      <c r="G212" t="s">
        <v>1536</v>
      </c>
      <c r="H212" s="14" t="s">
        <v>1537</v>
      </c>
      <c r="I212" t="s">
        <v>935</v>
      </c>
      <c r="J212">
        <v>13</v>
      </c>
      <c r="K212" t="s">
        <v>62</v>
      </c>
      <c r="L212" t="s">
        <v>62</v>
      </c>
      <c r="M212" t="s">
        <v>62</v>
      </c>
      <c r="N212" t="s">
        <v>62</v>
      </c>
      <c r="O212" t="s">
        <v>57</v>
      </c>
      <c r="P212" t="s">
        <v>57</v>
      </c>
      <c r="Q212" t="s">
        <v>57</v>
      </c>
      <c r="R212" t="s">
        <v>57</v>
      </c>
      <c r="S212" t="s">
        <v>56</v>
      </c>
      <c r="T212" t="s">
        <v>2602</v>
      </c>
      <c r="U212" t="s">
        <v>62</v>
      </c>
      <c r="V212" t="s">
        <v>57</v>
      </c>
      <c r="W212" t="s">
        <v>62</v>
      </c>
      <c r="X212" t="s">
        <v>57</v>
      </c>
      <c r="Y212" t="s">
        <v>57</v>
      </c>
      <c r="Z212" t="s">
        <v>1539</v>
      </c>
      <c r="AA212" t="s">
        <v>56</v>
      </c>
      <c r="AB212" t="s">
        <v>56</v>
      </c>
      <c r="AC212" t="s">
        <v>56</v>
      </c>
      <c r="AD212" t="s">
        <v>962</v>
      </c>
      <c r="AE212" t="s">
        <v>1540</v>
      </c>
      <c r="AG212" t="s">
        <v>56</v>
      </c>
      <c r="AH212">
        <v>104</v>
      </c>
      <c r="AI212" t="s">
        <v>62</v>
      </c>
      <c r="AJ212" t="s">
        <v>57</v>
      </c>
      <c r="AK212" t="s">
        <v>62</v>
      </c>
      <c r="AL212" t="s">
        <v>57</v>
      </c>
      <c r="AM212" s="119" t="str">
        <f t="shared" si="3"/>
        <v>NA</v>
      </c>
      <c r="AN212" s="119" t="str">
        <f t="shared" si="3"/>
        <v>NA</v>
      </c>
      <c r="AO212" s="120">
        <v>44519</v>
      </c>
      <c r="AP212" s="120">
        <v>44861</v>
      </c>
      <c r="AQ212">
        <v>342</v>
      </c>
      <c r="AR212" t="s">
        <v>57</v>
      </c>
      <c r="AS212">
        <v>46</v>
      </c>
      <c r="AT212">
        <v>58</v>
      </c>
      <c r="AU212" t="s">
        <v>62</v>
      </c>
      <c r="AV212" t="s">
        <v>62</v>
      </c>
      <c r="AW212" t="s">
        <v>62</v>
      </c>
      <c r="AX212" t="s">
        <v>62</v>
      </c>
    </row>
    <row r="213" spans="1:50">
      <c r="A213">
        <v>212</v>
      </c>
      <c r="B213" t="s">
        <v>2596</v>
      </c>
      <c r="C213" t="s">
        <v>1382</v>
      </c>
      <c r="D213">
        <v>2023</v>
      </c>
      <c r="E213" t="s">
        <v>1047</v>
      </c>
      <c r="F213" t="s">
        <v>1542</v>
      </c>
      <c r="G213" t="s">
        <v>1543</v>
      </c>
      <c r="H213" t="s">
        <v>2398</v>
      </c>
      <c r="I213" t="s">
        <v>2399</v>
      </c>
      <c r="J213">
        <v>25</v>
      </c>
      <c r="K213" t="s">
        <v>57</v>
      </c>
      <c r="L213" t="s">
        <v>57</v>
      </c>
      <c r="M213" t="s">
        <v>57</v>
      </c>
      <c r="N213" t="s">
        <v>57</v>
      </c>
      <c r="O213" t="s">
        <v>57</v>
      </c>
      <c r="P213" t="s">
        <v>57</v>
      </c>
      <c r="Q213" t="s">
        <v>57</v>
      </c>
      <c r="R213" t="s">
        <v>57</v>
      </c>
      <c r="S213" t="s">
        <v>57</v>
      </c>
      <c r="T213" t="s">
        <v>57</v>
      </c>
      <c r="U213" t="s">
        <v>57</v>
      </c>
      <c r="V213" t="s">
        <v>57</v>
      </c>
      <c r="W213" t="s">
        <v>57</v>
      </c>
      <c r="X213" t="s">
        <v>57</v>
      </c>
      <c r="Y213" t="s">
        <v>57</v>
      </c>
      <c r="Z213" t="s">
        <v>1546</v>
      </c>
      <c r="AA213" t="s">
        <v>57</v>
      </c>
      <c r="AB213" t="s">
        <v>57</v>
      </c>
      <c r="AC213" t="s">
        <v>57</v>
      </c>
      <c r="AD213" t="s">
        <v>57</v>
      </c>
      <c r="AE213" t="s">
        <v>57</v>
      </c>
      <c r="AG213" t="s">
        <v>57</v>
      </c>
      <c r="AH213" t="s">
        <v>57</v>
      </c>
      <c r="AI213" t="s">
        <v>57</v>
      </c>
      <c r="AJ213" t="s">
        <v>57</v>
      </c>
      <c r="AK213" t="s">
        <v>57</v>
      </c>
      <c r="AL213" t="s">
        <v>57</v>
      </c>
      <c r="AM213" s="117" t="str">
        <f t="shared" si="3"/>
        <v>NA</v>
      </c>
      <c r="AN213" s="117" t="str">
        <f t="shared" si="3"/>
        <v>NA</v>
      </c>
      <c r="AO213" s="118">
        <v>44730</v>
      </c>
      <c r="AP213" s="118">
        <v>44893</v>
      </c>
      <c r="AQ213">
        <v>163</v>
      </c>
      <c r="AR213" t="s">
        <v>57</v>
      </c>
      <c r="AS213" t="s">
        <v>57</v>
      </c>
      <c r="AT213" t="s">
        <v>57</v>
      </c>
      <c r="AU213" t="s">
        <v>57</v>
      </c>
      <c r="AV213" t="s">
        <v>57</v>
      </c>
      <c r="AW213" t="s">
        <v>57</v>
      </c>
      <c r="AX213" t="s">
        <v>57</v>
      </c>
    </row>
    <row r="214" spans="1:50">
      <c r="A214">
        <v>213</v>
      </c>
      <c r="B214" t="s">
        <v>2596</v>
      </c>
      <c r="C214" t="s">
        <v>1382</v>
      </c>
      <c r="D214">
        <v>2023</v>
      </c>
      <c r="E214" t="s">
        <v>1047</v>
      </c>
      <c r="F214" t="s">
        <v>1549</v>
      </c>
      <c r="G214" t="s">
        <v>1550</v>
      </c>
      <c r="H214" s="14" t="s">
        <v>1551</v>
      </c>
      <c r="I214" t="s">
        <v>2399</v>
      </c>
      <c r="J214">
        <v>25</v>
      </c>
      <c r="K214" t="s">
        <v>57</v>
      </c>
      <c r="L214" t="s">
        <v>57</v>
      </c>
      <c r="M214" t="s">
        <v>57</v>
      </c>
      <c r="N214" t="s">
        <v>57</v>
      </c>
      <c r="O214" t="s">
        <v>57</v>
      </c>
      <c r="P214" t="s">
        <v>57</v>
      </c>
      <c r="Q214" t="s">
        <v>57</v>
      </c>
      <c r="R214" t="s">
        <v>57</v>
      </c>
      <c r="S214" t="s">
        <v>57</v>
      </c>
      <c r="T214" t="s">
        <v>57</v>
      </c>
      <c r="U214" t="s">
        <v>57</v>
      </c>
      <c r="V214" t="s">
        <v>57</v>
      </c>
      <c r="W214" t="s">
        <v>57</v>
      </c>
      <c r="X214" t="s">
        <v>57</v>
      </c>
      <c r="Y214" t="s">
        <v>57</v>
      </c>
      <c r="Z214" t="s">
        <v>1552</v>
      </c>
      <c r="AA214" t="s">
        <v>57</v>
      </c>
      <c r="AB214" t="s">
        <v>57</v>
      </c>
      <c r="AC214" t="s">
        <v>57</v>
      </c>
      <c r="AD214" t="s">
        <v>57</v>
      </c>
      <c r="AE214" t="s">
        <v>57</v>
      </c>
      <c r="AG214" t="s">
        <v>57</v>
      </c>
      <c r="AH214" t="s">
        <v>57</v>
      </c>
      <c r="AI214" t="s">
        <v>57</v>
      </c>
      <c r="AJ214" t="s">
        <v>57</v>
      </c>
      <c r="AK214" t="s">
        <v>57</v>
      </c>
      <c r="AL214" t="s">
        <v>57</v>
      </c>
      <c r="AM214" s="119" t="str">
        <f t="shared" si="3"/>
        <v>NA</v>
      </c>
      <c r="AN214" s="119" t="str">
        <f t="shared" si="3"/>
        <v>NA</v>
      </c>
      <c r="AO214" s="120">
        <v>44761</v>
      </c>
      <c r="AP214" s="120">
        <v>44893</v>
      </c>
      <c r="AQ214">
        <v>132</v>
      </c>
      <c r="AR214" t="s">
        <v>57</v>
      </c>
      <c r="AS214" t="s">
        <v>57</v>
      </c>
      <c r="AT214" t="s">
        <v>57</v>
      </c>
      <c r="AU214" t="s">
        <v>57</v>
      </c>
      <c r="AV214" t="s">
        <v>57</v>
      </c>
      <c r="AW214" t="s">
        <v>57</v>
      </c>
      <c r="AX214" t="s">
        <v>57</v>
      </c>
    </row>
    <row r="215" spans="1:50">
      <c r="A215">
        <v>214</v>
      </c>
      <c r="B215" t="s">
        <v>2596</v>
      </c>
      <c r="C215" t="s">
        <v>1382</v>
      </c>
      <c r="D215">
        <v>2023</v>
      </c>
      <c r="E215" t="s">
        <v>1047</v>
      </c>
      <c r="F215" s="25" t="s">
        <v>1553</v>
      </c>
      <c r="G215" t="s">
        <v>1554</v>
      </c>
      <c r="H215" s="14" t="s">
        <v>2400</v>
      </c>
      <c r="I215" t="s">
        <v>2399</v>
      </c>
      <c r="J215">
        <v>25</v>
      </c>
      <c r="K215" t="s">
        <v>57</v>
      </c>
      <c r="L215" t="s">
        <v>57</v>
      </c>
      <c r="M215" t="s">
        <v>57</v>
      </c>
      <c r="N215" t="s">
        <v>57</v>
      </c>
      <c r="O215" t="s">
        <v>57</v>
      </c>
      <c r="P215" t="s">
        <v>57</v>
      </c>
      <c r="Q215" t="s">
        <v>57</v>
      </c>
      <c r="R215" t="s">
        <v>57</v>
      </c>
      <c r="S215" t="s">
        <v>57</v>
      </c>
      <c r="T215" t="s">
        <v>57</v>
      </c>
      <c r="U215" t="s">
        <v>57</v>
      </c>
      <c r="V215" t="s">
        <v>57</v>
      </c>
      <c r="W215" t="s">
        <v>57</v>
      </c>
      <c r="X215" t="s">
        <v>57</v>
      </c>
      <c r="Y215" t="s">
        <v>57</v>
      </c>
      <c r="Z215" t="s">
        <v>1556</v>
      </c>
      <c r="AA215" t="s">
        <v>57</v>
      </c>
      <c r="AB215" t="s">
        <v>57</v>
      </c>
      <c r="AC215" t="s">
        <v>57</v>
      </c>
      <c r="AD215" t="s">
        <v>57</v>
      </c>
      <c r="AE215" t="s">
        <v>57</v>
      </c>
      <c r="AG215" t="s">
        <v>57</v>
      </c>
      <c r="AH215" t="s">
        <v>57</v>
      </c>
      <c r="AI215" t="s">
        <v>57</v>
      </c>
      <c r="AJ215" t="s">
        <v>57</v>
      </c>
      <c r="AK215" t="s">
        <v>57</v>
      </c>
      <c r="AL215" t="s">
        <v>57</v>
      </c>
      <c r="AM215" s="117" t="str">
        <f t="shared" si="3"/>
        <v>NA</v>
      </c>
      <c r="AN215" s="117" t="str">
        <f t="shared" si="3"/>
        <v>NA</v>
      </c>
      <c r="AO215" s="118">
        <v>44787</v>
      </c>
      <c r="AP215" s="118">
        <v>44903</v>
      </c>
      <c r="AQ215">
        <v>116</v>
      </c>
      <c r="AR215" t="s">
        <v>57</v>
      </c>
      <c r="AS215" t="s">
        <v>57</v>
      </c>
      <c r="AT215" t="s">
        <v>57</v>
      </c>
      <c r="AU215" t="s">
        <v>57</v>
      </c>
      <c r="AV215" t="s">
        <v>57</v>
      </c>
      <c r="AW215" t="s">
        <v>57</v>
      </c>
      <c r="AX215" t="s">
        <v>57</v>
      </c>
    </row>
    <row r="216" spans="1:50">
      <c r="A216">
        <v>215</v>
      </c>
      <c r="B216" t="s">
        <v>2596</v>
      </c>
      <c r="C216" t="s">
        <v>1382</v>
      </c>
      <c r="D216">
        <v>2023</v>
      </c>
      <c r="E216" t="s">
        <v>1047</v>
      </c>
      <c r="F216" s="25" t="s">
        <v>1559</v>
      </c>
      <c r="G216" t="s">
        <v>1560</v>
      </c>
      <c r="H216" s="14" t="s">
        <v>1561</v>
      </c>
      <c r="I216" t="s">
        <v>2399</v>
      </c>
      <c r="J216">
        <v>25</v>
      </c>
      <c r="K216" t="s">
        <v>57</v>
      </c>
      <c r="L216" t="s">
        <v>57</v>
      </c>
      <c r="M216" t="s">
        <v>57</v>
      </c>
      <c r="N216" t="s">
        <v>57</v>
      </c>
      <c r="O216" t="s">
        <v>57</v>
      </c>
      <c r="P216" t="s">
        <v>57</v>
      </c>
      <c r="Q216" t="s">
        <v>57</v>
      </c>
      <c r="R216" t="s">
        <v>57</v>
      </c>
      <c r="S216" t="s">
        <v>57</v>
      </c>
      <c r="T216" t="s">
        <v>57</v>
      </c>
      <c r="U216" t="s">
        <v>57</v>
      </c>
      <c r="V216" t="s">
        <v>57</v>
      </c>
      <c r="W216" t="s">
        <v>57</v>
      </c>
      <c r="X216" t="s">
        <v>57</v>
      </c>
      <c r="Y216" t="s">
        <v>57</v>
      </c>
      <c r="Z216" t="s">
        <v>1562</v>
      </c>
      <c r="AA216" t="s">
        <v>57</v>
      </c>
      <c r="AB216" t="s">
        <v>57</v>
      </c>
      <c r="AC216" t="s">
        <v>57</v>
      </c>
      <c r="AD216" t="s">
        <v>57</v>
      </c>
      <c r="AE216" t="s">
        <v>57</v>
      </c>
      <c r="AG216" t="s">
        <v>57</v>
      </c>
      <c r="AH216" t="s">
        <v>57</v>
      </c>
      <c r="AI216" t="s">
        <v>57</v>
      </c>
      <c r="AJ216" t="s">
        <v>57</v>
      </c>
      <c r="AK216" t="s">
        <v>57</v>
      </c>
      <c r="AL216" t="s">
        <v>57</v>
      </c>
      <c r="AM216" s="119" t="str">
        <f t="shared" si="3"/>
        <v>NA</v>
      </c>
      <c r="AN216" s="119" t="str">
        <f t="shared" si="3"/>
        <v>NA</v>
      </c>
      <c r="AO216" s="120">
        <v>44820</v>
      </c>
      <c r="AP216" s="120">
        <v>44908</v>
      </c>
      <c r="AQ216">
        <v>88</v>
      </c>
      <c r="AR216" t="s">
        <v>57</v>
      </c>
      <c r="AS216" t="s">
        <v>57</v>
      </c>
      <c r="AT216" t="s">
        <v>57</v>
      </c>
      <c r="AU216" t="s">
        <v>57</v>
      </c>
      <c r="AV216" t="s">
        <v>57</v>
      </c>
      <c r="AW216" t="s">
        <v>57</v>
      </c>
      <c r="AX216" t="s">
        <v>57</v>
      </c>
    </row>
    <row r="217" spans="1:50">
      <c r="A217">
        <v>216</v>
      </c>
      <c r="B217" t="s">
        <v>2596</v>
      </c>
      <c r="C217" t="s">
        <v>1382</v>
      </c>
      <c r="D217">
        <v>2023</v>
      </c>
      <c r="E217" t="s">
        <v>1047</v>
      </c>
      <c r="F217" s="25" t="s">
        <v>57</v>
      </c>
      <c r="G217" t="s">
        <v>1565</v>
      </c>
      <c r="H217" s="14" t="s">
        <v>1566</v>
      </c>
      <c r="I217" t="s">
        <v>2597</v>
      </c>
      <c r="J217">
        <v>25</v>
      </c>
      <c r="K217" t="s">
        <v>57</v>
      </c>
      <c r="L217" t="s">
        <v>57</v>
      </c>
      <c r="M217" t="s">
        <v>57</v>
      </c>
      <c r="N217" t="s">
        <v>57</v>
      </c>
      <c r="O217" t="s">
        <v>57</v>
      </c>
      <c r="P217" t="s">
        <v>57</v>
      </c>
      <c r="Q217" t="s">
        <v>57</v>
      </c>
      <c r="R217" t="s">
        <v>57</v>
      </c>
      <c r="S217" t="s">
        <v>57</v>
      </c>
      <c r="T217" t="s">
        <v>57</v>
      </c>
      <c r="U217" t="s">
        <v>62</v>
      </c>
      <c r="V217" t="s">
        <v>57</v>
      </c>
      <c r="W217" t="s">
        <v>62</v>
      </c>
      <c r="X217" t="s">
        <v>57</v>
      </c>
      <c r="Y217" t="s">
        <v>57</v>
      </c>
      <c r="Z217" t="s">
        <v>57</v>
      </c>
      <c r="AA217" t="s">
        <v>57</v>
      </c>
      <c r="AB217" t="s">
        <v>57</v>
      </c>
      <c r="AC217" t="s">
        <v>57</v>
      </c>
      <c r="AD217" t="s">
        <v>57</v>
      </c>
      <c r="AE217" t="s">
        <v>57</v>
      </c>
      <c r="AG217" t="s">
        <v>57</v>
      </c>
      <c r="AH217" t="s">
        <v>57</v>
      </c>
      <c r="AI217" t="s">
        <v>57</v>
      </c>
      <c r="AJ217" t="s">
        <v>57</v>
      </c>
      <c r="AK217" t="s">
        <v>57</v>
      </c>
      <c r="AL217" t="s">
        <v>57</v>
      </c>
      <c r="AM217" s="117" t="s">
        <v>57</v>
      </c>
      <c r="AN217" s="117" t="s">
        <v>57</v>
      </c>
      <c r="AO217" s="118">
        <v>44931</v>
      </c>
      <c r="AP217" s="118">
        <v>44963</v>
      </c>
      <c r="AQ217">
        <v>32</v>
      </c>
      <c r="AR217" t="s">
        <v>57</v>
      </c>
      <c r="AS217" t="s">
        <v>57</v>
      </c>
      <c r="AT217" t="s">
        <v>57</v>
      </c>
      <c r="AU217" t="s">
        <v>57</v>
      </c>
      <c r="AV217" t="s">
        <v>57</v>
      </c>
      <c r="AW217" t="s">
        <v>57</v>
      </c>
      <c r="AX217" t="s">
        <v>57</v>
      </c>
    </row>
    <row r="218" spans="1:50">
      <c r="A218">
        <v>217</v>
      </c>
      <c r="B218" t="s">
        <v>2596</v>
      </c>
      <c r="C218" t="s">
        <v>1382</v>
      </c>
      <c r="D218">
        <v>2023</v>
      </c>
      <c r="E218" t="s">
        <v>954</v>
      </c>
      <c r="F218" s="25" t="s">
        <v>1569</v>
      </c>
      <c r="G218" t="s">
        <v>1570</v>
      </c>
      <c r="H218" s="14" t="s">
        <v>1571</v>
      </c>
      <c r="I218" t="s">
        <v>935</v>
      </c>
      <c r="J218">
        <v>4</v>
      </c>
      <c r="K218" t="s">
        <v>62</v>
      </c>
      <c r="L218" t="s">
        <v>62</v>
      </c>
      <c r="M218" t="s">
        <v>62</v>
      </c>
      <c r="N218" t="s">
        <v>62</v>
      </c>
      <c r="O218" t="s">
        <v>57</v>
      </c>
      <c r="P218" t="s">
        <v>57</v>
      </c>
      <c r="Q218" t="s">
        <v>57</v>
      </c>
      <c r="R218" t="s">
        <v>57</v>
      </c>
      <c r="S218" t="s">
        <v>56</v>
      </c>
      <c r="T218" t="s">
        <v>1572</v>
      </c>
      <c r="U218" t="s">
        <v>62</v>
      </c>
      <c r="V218" t="s">
        <v>57</v>
      </c>
      <c r="W218" t="s">
        <v>56</v>
      </c>
      <c r="X218" t="s">
        <v>1573</v>
      </c>
      <c r="Y218" t="s">
        <v>62</v>
      </c>
      <c r="Z218" t="s">
        <v>1574</v>
      </c>
      <c r="AA218" t="s">
        <v>56</v>
      </c>
      <c r="AB218" t="s">
        <v>56</v>
      </c>
      <c r="AC218" t="s">
        <v>56</v>
      </c>
      <c r="AD218" t="s">
        <v>984</v>
      </c>
      <c r="AE218" t="s">
        <v>57</v>
      </c>
      <c r="AG218" t="s">
        <v>56</v>
      </c>
      <c r="AH218">
        <v>1397</v>
      </c>
      <c r="AI218" t="s">
        <v>62</v>
      </c>
      <c r="AJ218" t="s">
        <v>57</v>
      </c>
      <c r="AK218" t="s">
        <v>62</v>
      </c>
      <c r="AL218" t="s">
        <v>57</v>
      </c>
      <c r="AM218" s="119" t="s">
        <v>57</v>
      </c>
      <c r="AN218" s="119" t="s">
        <v>57</v>
      </c>
      <c r="AO218" s="120">
        <v>44560</v>
      </c>
      <c r="AP218" s="120">
        <v>44945</v>
      </c>
      <c r="AQ218">
        <v>385</v>
      </c>
      <c r="AR218" t="s">
        <v>57</v>
      </c>
      <c r="AS218">
        <v>641</v>
      </c>
      <c r="AT218">
        <v>756</v>
      </c>
      <c r="AU218" t="s">
        <v>56</v>
      </c>
      <c r="AV218" t="s">
        <v>57</v>
      </c>
      <c r="AW218" t="s">
        <v>57</v>
      </c>
      <c r="AX218" t="s">
        <v>57</v>
      </c>
    </row>
    <row r="219" spans="1:50">
      <c r="A219">
        <v>218</v>
      </c>
      <c r="B219" t="s">
        <v>2596</v>
      </c>
      <c r="C219" t="s">
        <v>1382</v>
      </c>
      <c r="D219">
        <v>2023</v>
      </c>
      <c r="E219" t="s">
        <v>954</v>
      </c>
      <c r="F219" s="25" t="s">
        <v>100</v>
      </c>
      <c r="G219" t="s">
        <v>1577</v>
      </c>
      <c r="H219" s="14" t="s">
        <v>1578</v>
      </c>
      <c r="I219" t="s">
        <v>935</v>
      </c>
      <c r="J219">
        <v>7</v>
      </c>
      <c r="K219" t="s">
        <v>62</v>
      </c>
      <c r="L219" t="s">
        <v>62</v>
      </c>
      <c r="M219" t="s">
        <v>62</v>
      </c>
      <c r="N219" t="s">
        <v>56</v>
      </c>
      <c r="O219">
        <v>1</v>
      </c>
      <c r="P219" t="s">
        <v>170</v>
      </c>
      <c r="Q219" t="s">
        <v>1579</v>
      </c>
      <c r="R219" t="s">
        <v>1580</v>
      </c>
      <c r="S219" t="s">
        <v>56</v>
      </c>
      <c r="T219" t="s">
        <v>1581</v>
      </c>
      <c r="U219" t="s">
        <v>62</v>
      </c>
      <c r="V219" t="s">
        <v>57</v>
      </c>
      <c r="W219" t="s">
        <v>56</v>
      </c>
      <c r="X219" t="s">
        <v>2405</v>
      </c>
      <c r="Y219" t="s">
        <v>62</v>
      </c>
      <c r="Z219" t="s">
        <v>1583</v>
      </c>
      <c r="AA219" t="s">
        <v>56</v>
      </c>
      <c r="AB219" t="s">
        <v>56</v>
      </c>
      <c r="AC219" t="s">
        <v>56</v>
      </c>
      <c r="AD219" t="s">
        <v>984</v>
      </c>
      <c r="AE219" t="s">
        <v>57</v>
      </c>
      <c r="AG219" t="s">
        <v>56</v>
      </c>
      <c r="AH219">
        <v>131127</v>
      </c>
      <c r="AI219" t="s">
        <v>62</v>
      </c>
      <c r="AJ219" t="s">
        <v>57</v>
      </c>
      <c r="AK219" t="s">
        <v>62</v>
      </c>
      <c r="AL219" t="s">
        <v>57</v>
      </c>
      <c r="AM219" s="117" t="s">
        <v>57</v>
      </c>
      <c r="AN219" s="117" t="s">
        <v>2385</v>
      </c>
      <c r="AO219" s="118">
        <v>44608</v>
      </c>
      <c r="AP219" s="118">
        <v>44931</v>
      </c>
      <c r="AQ219">
        <v>323</v>
      </c>
      <c r="AR219" t="s">
        <v>57</v>
      </c>
      <c r="AS219">
        <v>98739</v>
      </c>
      <c r="AT219">
        <v>32388</v>
      </c>
      <c r="AU219" t="s">
        <v>56</v>
      </c>
      <c r="AV219" t="s">
        <v>62</v>
      </c>
      <c r="AW219" t="s">
        <v>62</v>
      </c>
      <c r="AX219" t="s">
        <v>62</v>
      </c>
    </row>
    <row r="220" spans="1:50">
      <c r="A220">
        <v>219</v>
      </c>
      <c r="B220" t="s">
        <v>2596</v>
      </c>
      <c r="C220" t="s">
        <v>1382</v>
      </c>
      <c r="D220">
        <v>2023</v>
      </c>
      <c r="E220" t="s">
        <v>954</v>
      </c>
      <c r="F220" s="25" t="s">
        <v>1585</v>
      </c>
      <c r="G220" t="s">
        <v>1586</v>
      </c>
      <c r="H220" s="14" t="s">
        <v>1587</v>
      </c>
      <c r="I220" t="s">
        <v>935</v>
      </c>
      <c r="J220">
        <v>15</v>
      </c>
      <c r="K220" t="s">
        <v>62</v>
      </c>
      <c r="L220" t="s">
        <v>62</v>
      </c>
      <c r="M220" t="s">
        <v>62</v>
      </c>
      <c r="N220" t="s">
        <v>56</v>
      </c>
      <c r="O220">
        <v>2</v>
      </c>
      <c r="P220" t="s">
        <v>170</v>
      </c>
      <c r="Q220" t="s">
        <v>1588</v>
      </c>
      <c r="R220" t="s">
        <v>1589</v>
      </c>
      <c r="S220" t="s">
        <v>56</v>
      </c>
      <c r="T220" t="s">
        <v>1590</v>
      </c>
      <c r="U220" t="s">
        <v>56</v>
      </c>
      <c r="V220" t="s">
        <v>1591</v>
      </c>
      <c r="W220" t="s">
        <v>56</v>
      </c>
      <c r="X220" t="s">
        <v>1592</v>
      </c>
      <c r="Y220" t="s">
        <v>62</v>
      </c>
      <c r="Z220" t="s">
        <v>1593</v>
      </c>
      <c r="AA220" t="s">
        <v>56</v>
      </c>
      <c r="AB220" t="s">
        <v>56</v>
      </c>
      <c r="AC220" t="s">
        <v>56</v>
      </c>
      <c r="AD220" t="s">
        <v>216</v>
      </c>
      <c r="AE220" t="s">
        <v>2603</v>
      </c>
      <c r="AG220" t="s">
        <v>56</v>
      </c>
      <c r="AH220">
        <v>101</v>
      </c>
      <c r="AI220" t="s">
        <v>62</v>
      </c>
      <c r="AJ220" t="s">
        <v>57</v>
      </c>
      <c r="AK220" t="s">
        <v>62</v>
      </c>
      <c r="AL220" t="s">
        <v>57</v>
      </c>
      <c r="AM220" s="119" t="s">
        <v>57</v>
      </c>
      <c r="AN220" s="119" t="s">
        <v>57</v>
      </c>
      <c r="AO220" s="120">
        <v>44306</v>
      </c>
      <c r="AP220" s="120">
        <v>44942</v>
      </c>
      <c r="AQ220">
        <v>636</v>
      </c>
      <c r="AR220" t="s">
        <v>57</v>
      </c>
      <c r="AS220">
        <v>19</v>
      </c>
      <c r="AT220">
        <v>60</v>
      </c>
      <c r="AU220" t="s">
        <v>57</v>
      </c>
      <c r="AV220" t="s">
        <v>57</v>
      </c>
      <c r="AW220" t="s">
        <v>57</v>
      </c>
      <c r="AX220" t="s">
        <v>57</v>
      </c>
    </row>
    <row r="221" spans="1:50">
      <c r="A221">
        <v>220</v>
      </c>
      <c r="B221" t="s">
        <v>2596</v>
      </c>
      <c r="C221" t="s">
        <v>1382</v>
      </c>
      <c r="D221">
        <v>2023</v>
      </c>
      <c r="E221" t="s">
        <v>954</v>
      </c>
      <c r="F221" s="25" t="s">
        <v>1596</v>
      </c>
      <c r="G221" t="s">
        <v>1597</v>
      </c>
      <c r="H221" s="14" t="s">
        <v>1598</v>
      </c>
      <c r="I221" t="s">
        <v>935</v>
      </c>
      <c r="J221">
        <v>15</v>
      </c>
      <c r="K221" t="s">
        <v>62</v>
      </c>
      <c r="L221" t="s">
        <v>62</v>
      </c>
      <c r="M221" t="s">
        <v>62</v>
      </c>
      <c r="N221" t="s">
        <v>56</v>
      </c>
      <c r="O221">
        <v>1</v>
      </c>
      <c r="P221" t="s">
        <v>170</v>
      </c>
      <c r="Q221" t="s">
        <v>1599</v>
      </c>
      <c r="R221" t="s">
        <v>1600</v>
      </c>
      <c r="S221" t="s">
        <v>56</v>
      </c>
      <c r="T221" t="s">
        <v>1601</v>
      </c>
      <c r="U221" t="s">
        <v>62</v>
      </c>
      <c r="V221" t="s">
        <v>57</v>
      </c>
      <c r="W221" t="s">
        <v>56</v>
      </c>
      <c r="X221" t="s">
        <v>2412</v>
      </c>
      <c r="Y221" t="s">
        <v>62</v>
      </c>
      <c r="Z221" t="s">
        <v>1603</v>
      </c>
      <c r="AA221" t="s">
        <v>62</v>
      </c>
      <c r="AB221" t="s">
        <v>56</v>
      </c>
      <c r="AC221" t="s">
        <v>56</v>
      </c>
      <c r="AD221" t="s">
        <v>234</v>
      </c>
      <c r="AE221" t="s">
        <v>2604</v>
      </c>
      <c r="AG221" t="s">
        <v>56</v>
      </c>
      <c r="AH221">
        <v>1549</v>
      </c>
      <c r="AI221" t="s">
        <v>62</v>
      </c>
      <c r="AJ221" t="s">
        <v>57</v>
      </c>
      <c r="AK221" t="s">
        <v>62</v>
      </c>
      <c r="AL221" t="s">
        <v>57</v>
      </c>
      <c r="AM221" s="117" t="s">
        <v>57</v>
      </c>
      <c r="AN221" s="117" t="s">
        <v>57</v>
      </c>
      <c r="AO221" s="118">
        <v>44536</v>
      </c>
      <c r="AP221" s="118">
        <v>44933</v>
      </c>
      <c r="AQ221">
        <v>397</v>
      </c>
      <c r="AR221" t="s">
        <v>57</v>
      </c>
      <c r="AS221">
        <v>756</v>
      </c>
      <c r="AT221">
        <v>793</v>
      </c>
      <c r="AU221" t="s">
        <v>56</v>
      </c>
      <c r="AV221" t="s">
        <v>62</v>
      </c>
      <c r="AW221" t="s">
        <v>62</v>
      </c>
      <c r="AX221" t="s">
        <v>62</v>
      </c>
    </row>
    <row r="222" spans="1:50">
      <c r="A222">
        <v>221</v>
      </c>
      <c r="B222" t="s">
        <v>2596</v>
      </c>
      <c r="C222" t="s">
        <v>1382</v>
      </c>
      <c r="D222">
        <v>2023</v>
      </c>
      <c r="E222" t="s">
        <v>954</v>
      </c>
      <c r="F222" s="25" t="s">
        <v>1607</v>
      </c>
      <c r="G222" t="s">
        <v>1608</v>
      </c>
      <c r="H222" s="14" t="s">
        <v>1609</v>
      </c>
      <c r="I222" t="s">
        <v>929</v>
      </c>
      <c r="J222">
        <v>18</v>
      </c>
      <c r="K222" t="s">
        <v>56</v>
      </c>
      <c r="L222" t="s">
        <v>56</v>
      </c>
      <c r="M222" t="s">
        <v>57</v>
      </c>
      <c r="N222" t="s">
        <v>57</v>
      </c>
      <c r="O222" t="s">
        <v>57</v>
      </c>
      <c r="P222" t="s">
        <v>57</v>
      </c>
      <c r="Q222" t="s">
        <v>57</v>
      </c>
      <c r="R222" t="s">
        <v>57</v>
      </c>
      <c r="S222" t="s">
        <v>57</v>
      </c>
      <c r="T222" t="s">
        <v>57</v>
      </c>
      <c r="U222" t="s">
        <v>62</v>
      </c>
      <c r="V222" t="s">
        <v>57</v>
      </c>
      <c r="W222" t="s">
        <v>56</v>
      </c>
      <c r="X222" t="s">
        <v>2414</v>
      </c>
      <c r="Y222" t="s">
        <v>62</v>
      </c>
      <c r="Z222" t="s">
        <v>1610</v>
      </c>
      <c r="AA222" t="s">
        <v>57</v>
      </c>
      <c r="AB222" t="s">
        <v>57</v>
      </c>
      <c r="AC222" t="s">
        <v>57</v>
      </c>
      <c r="AD222" t="s">
        <v>57</v>
      </c>
      <c r="AE222" t="s">
        <v>57</v>
      </c>
      <c r="AG222" t="s">
        <v>57</v>
      </c>
      <c r="AH222" t="s">
        <v>57</v>
      </c>
      <c r="AI222" t="s">
        <v>57</v>
      </c>
      <c r="AJ222" t="s">
        <v>57</v>
      </c>
      <c r="AK222" t="s">
        <v>57</v>
      </c>
      <c r="AL222" t="s">
        <v>57</v>
      </c>
      <c r="AM222" s="119" t="s">
        <v>57</v>
      </c>
      <c r="AN222" s="119" t="s">
        <v>57</v>
      </c>
      <c r="AO222" s="120">
        <v>44706</v>
      </c>
      <c r="AP222" s="120">
        <v>44935</v>
      </c>
      <c r="AQ222">
        <v>229</v>
      </c>
      <c r="AR222" t="s">
        <v>57</v>
      </c>
      <c r="AS222" t="s">
        <v>57</v>
      </c>
      <c r="AT222" t="s">
        <v>57</v>
      </c>
      <c r="AU222" t="s">
        <v>57</v>
      </c>
      <c r="AV222" t="s">
        <v>57</v>
      </c>
      <c r="AW222" t="s">
        <v>57</v>
      </c>
      <c r="AX222" t="s">
        <v>57</v>
      </c>
    </row>
    <row r="223" spans="1:50">
      <c r="A223">
        <v>222</v>
      </c>
      <c r="B223" t="s">
        <v>2596</v>
      </c>
      <c r="C223" t="s">
        <v>1382</v>
      </c>
      <c r="D223">
        <v>2023</v>
      </c>
      <c r="E223" t="s">
        <v>954</v>
      </c>
      <c r="F223" s="25" t="s">
        <v>1613</v>
      </c>
      <c r="G223" t="s">
        <v>1614</v>
      </c>
      <c r="H223" s="14" t="s">
        <v>1615</v>
      </c>
      <c r="I223" t="s">
        <v>929</v>
      </c>
      <c r="J223">
        <v>18</v>
      </c>
      <c r="K223" t="s">
        <v>56</v>
      </c>
      <c r="L223" t="s">
        <v>56</v>
      </c>
      <c r="M223" t="s">
        <v>57</v>
      </c>
      <c r="N223" t="s">
        <v>57</v>
      </c>
      <c r="O223" t="s">
        <v>57</v>
      </c>
      <c r="P223" t="s">
        <v>57</v>
      </c>
      <c r="Q223" t="s">
        <v>57</v>
      </c>
      <c r="R223" t="s">
        <v>57</v>
      </c>
      <c r="S223" t="s">
        <v>57</v>
      </c>
      <c r="T223" t="s">
        <v>57</v>
      </c>
      <c r="U223" t="s">
        <v>56</v>
      </c>
      <c r="V223" t="s">
        <v>2416</v>
      </c>
      <c r="W223" t="s">
        <v>56</v>
      </c>
      <c r="X223" t="s">
        <v>2417</v>
      </c>
      <c r="Y223" t="s">
        <v>62</v>
      </c>
      <c r="Z223" t="s">
        <v>1616</v>
      </c>
      <c r="AA223" t="s">
        <v>57</v>
      </c>
      <c r="AB223" t="s">
        <v>57</v>
      </c>
      <c r="AC223" t="s">
        <v>57</v>
      </c>
      <c r="AD223" t="s">
        <v>57</v>
      </c>
      <c r="AE223" t="s">
        <v>57</v>
      </c>
      <c r="AG223" t="s">
        <v>57</v>
      </c>
      <c r="AH223" t="s">
        <v>57</v>
      </c>
      <c r="AI223" t="s">
        <v>57</v>
      </c>
      <c r="AJ223" t="s">
        <v>57</v>
      </c>
      <c r="AK223" t="s">
        <v>57</v>
      </c>
      <c r="AL223" t="s">
        <v>57</v>
      </c>
      <c r="AM223" s="117" t="str">
        <f>IF(OR($AK223="No",$AK223="NA"),"NA","à Remplir")</f>
        <v>NA</v>
      </c>
      <c r="AN223" s="117" t="str">
        <f>IF(OR($AK223="No",$AK223="NA"),"NA","à Remplir")</f>
        <v>NA</v>
      </c>
      <c r="AO223" s="118">
        <v>44396</v>
      </c>
      <c r="AP223" s="118">
        <v>44922</v>
      </c>
      <c r="AQ223">
        <v>526</v>
      </c>
      <c r="AR223" t="s">
        <v>57</v>
      </c>
      <c r="AS223" t="s">
        <v>57</v>
      </c>
      <c r="AT223" t="s">
        <v>57</v>
      </c>
      <c r="AU223" t="s">
        <v>57</v>
      </c>
      <c r="AV223" t="s">
        <v>57</v>
      </c>
      <c r="AW223" t="s">
        <v>57</v>
      </c>
      <c r="AX223" t="s">
        <v>57</v>
      </c>
    </row>
    <row r="224" spans="1:50">
      <c r="A224">
        <v>223</v>
      </c>
      <c r="B224" t="s">
        <v>2596</v>
      </c>
      <c r="C224" t="s">
        <v>1382</v>
      </c>
      <c r="D224">
        <v>2023</v>
      </c>
      <c r="E224" t="s">
        <v>954</v>
      </c>
      <c r="F224" s="25" t="s">
        <v>1619</v>
      </c>
      <c r="G224" t="s">
        <v>1620</v>
      </c>
      <c r="H224" s="14" t="s">
        <v>1621</v>
      </c>
      <c r="I224" t="s">
        <v>935</v>
      </c>
      <c r="J224">
        <v>18</v>
      </c>
      <c r="K224" t="s">
        <v>62</v>
      </c>
      <c r="L224" t="s">
        <v>62</v>
      </c>
      <c r="M224" t="s">
        <v>62</v>
      </c>
      <c r="N224" t="s">
        <v>56</v>
      </c>
      <c r="O224">
        <v>1</v>
      </c>
      <c r="P224" t="s">
        <v>170</v>
      </c>
      <c r="Q224" t="s">
        <v>1622</v>
      </c>
      <c r="R224" t="s">
        <v>1623</v>
      </c>
      <c r="S224" t="s">
        <v>56</v>
      </c>
      <c r="T224" t="s">
        <v>1624</v>
      </c>
      <c r="U224" t="s">
        <v>56</v>
      </c>
      <c r="V224" t="s">
        <v>1625</v>
      </c>
      <c r="W224" t="s">
        <v>56</v>
      </c>
      <c r="X224" t="s">
        <v>2419</v>
      </c>
      <c r="Y224" t="s">
        <v>56</v>
      </c>
      <c r="Z224" t="s">
        <v>1627</v>
      </c>
      <c r="AA224" t="s">
        <v>62</v>
      </c>
      <c r="AB224" t="s">
        <v>56</v>
      </c>
      <c r="AC224" t="s">
        <v>56</v>
      </c>
      <c r="AD224" t="s">
        <v>157</v>
      </c>
      <c r="AE224" t="s">
        <v>57</v>
      </c>
      <c r="AG224" t="s">
        <v>56</v>
      </c>
      <c r="AH224">
        <v>66</v>
      </c>
      <c r="AI224" t="s">
        <v>62</v>
      </c>
      <c r="AJ224" t="s">
        <v>57</v>
      </c>
      <c r="AK224" t="s">
        <v>62</v>
      </c>
      <c r="AL224" t="s">
        <v>57</v>
      </c>
      <c r="AM224" s="119" t="s">
        <v>57</v>
      </c>
      <c r="AN224" s="123" t="s">
        <v>57</v>
      </c>
      <c r="AO224" s="120">
        <v>44763</v>
      </c>
      <c r="AP224" s="120">
        <v>44928</v>
      </c>
      <c r="AQ224">
        <v>165</v>
      </c>
      <c r="AR224" t="s">
        <v>57</v>
      </c>
      <c r="AS224">
        <v>37</v>
      </c>
      <c r="AT224">
        <v>29</v>
      </c>
      <c r="AU224" t="s">
        <v>56</v>
      </c>
      <c r="AV224" t="s">
        <v>56</v>
      </c>
      <c r="AW224" t="s">
        <v>62</v>
      </c>
      <c r="AX224" t="s">
        <v>62</v>
      </c>
    </row>
    <row r="225" spans="1:50">
      <c r="A225">
        <v>224</v>
      </c>
      <c r="B225" t="s">
        <v>2596</v>
      </c>
      <c r="C225" t="s">
        <v>1382</v>
      </c>
      <c r="D225">
        <v>2023</v>
      </c>
      <c r="E225" t="s">
        <v>954</v>
      </c>
      <c r="F225" s="25" t="s">
        <v>1629</v>
      </c>
      <c r="G225" t="s">
        <v>1630</v>
      </c>
      <c r="H225" s="14" t="s">
        <v>1631</v>
      </c>
      <c r="I225" t="s">
        <v>935</v>
      </c>
      <c r="J225">
        <v>13</v>
      </c>
      <c r="K225" t="s">
        <v>62</v>
      </c>
      <c r="L225" t="s">
        <v>62</v>
      </c>
      <c r="M225" t="s">
        <v>62</v>
      </c>
      <c r="N225" t="s">
        <v>56</v>
      </c>
      <c r="O225">
        <v>3</v>
      </c>
      <c r="P225" t="s">
        <v>170</v>
      </c>
      <c r="Q225" t="s">
        <v>1632</v>
      </c>
      <c r="R225" t="s">
        <v>1633</v>
      </c>
      <c r="S225" t="s">
        <v>56</v>
      </c>
      <c r="T225" t="s">
        <v>1634</v>
      </c>
      <c r="U225" t="s">
        <v>62</v>
      </c>
      <c r="V225" t="s">
        <v>57</v>
      </c>
      <c r="W225" t="s">
        <v>56</v>
      </c>
      <c r="X225" t="s">
        <v>1635</v>
      </c>
      <c r="Y225" t="s">
        <v>62</v>
      </c>
      <c r="Z225" t="s">
        <v>1636</v>
      </c>
      <c r="AA225" t="s">
        <v>56</v>
      </c>
      <c r="AB225" t="s">
        <v>56</v>
      </c>
      <c r="AC225" t="s">
        <v>56</v>
      </c>
      <c r="AD225" t="s">
        <v>216</v>
      </c>
      <c r="AE225" t="s">
        <v>1540</v>
      </c>
      <c r="AG225" t="s">
        <v>56</v>
      </c>
      <c r="AH225">
        <v>136</v>
      </c>
      <c r="AI225" t="s">
        <v>56</v>
      </c>
      <c r="AJ225" t="s">
        <v>174</v>
      </c>
      <c r="AK225" t="s">
        <v>62</v>
      </c>
      <c r="AL225" t="s">
        <v>57</v>
      </c>
      <c r="AM225" s="117" t="s">
        <v>57</v>
      </c>
      <c r="AN225" s="117" t="s">
        <v>57</v>
      </c>
      <c r="AO225" s="118">
        <v>44620</v>
      </c>
      <c r="AP225" s="118">
        <v>44956</v>
      </c>
      <c r="AQ225">
        <v>336</v>
      </c>
      <c r="AR225" t="s">
        <v>57</v>
      </c>
      <c r="AS225">
        <v>74</v>
      </c>
      <c r="AT225">
        <v>62</v>
      </c>
      <c r="AU225" t="s">
        <v>57</v>
      </c>
      <c r="AV225" t="s">
        <v>57</v>
      </c>
      <c r="AW225" t="s">
        <v>57</v>
      </c>
      <c r="AX225" t="s">
        <v>57</v>
      </c>
    </row>
    <row r="226" spans="1:50">
      <c r="A226">
        <v>225</v>
      </c>
      <c r="B226" t="s">
        <v>2596</v>
      </c>
      <c r="C226" t="s">
        <v>1382</v>
      </c>
      <c r="D226">
        <v>2023</v>
      </c>
      <c r="E226" t="s">
        <v>51</v>
      </c>
      <c r="F226" s="25" t="s">
        <v>657</v>
      </c>
      <c r="G226" t="s">
        <v>1640</v>
      </c>
      <c r="H226" s="14" t="s">
        <v>1641</v>
      </c>
      <c r="I226" t="s">
        <v>1545</v>
      </c>
      <c r="J226">
        <v>25</v>
      </c>
      <c r="K226" t="s">
        <v>57</v>
      </c>
      <c r="L226" t="s">
        <v>57</v>
      </c>
      <c r="M226" t="s">
        <v>57</v>
      </c>
      <c r="N226" t="s">
        <v>57</v>
      </c>
      <c r="O226" t="s">
        <v>57</v>
      </c>
      <c r="P226" t="s">
        <v>57</v>
      </c>
      <c r="Q226" t="s">
        <v>57</v>
      </c>
      <c r="R226" t="s">
        <v>57</v>
      </c>
      <c r="S226" t="s">
        <v>57</v>
      </c>
      <c r="T226" t="s">
        <v>57</v>
      </c>
      <c r="U226" t="s">
        <v>57</v>
      </c>
      <c r="V226" t="s">
        <v>57</v>
      </c>
      <c r="W226" t="s">
        <v>57</v>
      </c>
      <c r="X226" t="s">
        <v>57</v>
      </c>
      <c r="Y226" t="s">
        <v>57</v>
      </c>
      <c r="Z226" t="s">
        <v>1642</v>
      </c>
      <c r="AA226" t="s">
        <v>57</v>
      </c>
      <c r="AB226" t="s">
        <v>57</v>
      </c>
      <c r="AC226" t="s">
        <v>57</v>
      </c>
      <c r="AD226" t="s">
        <v>57</v>
      </c>
      <c r="AE226" t="s">
        <v>57</v>
      </c>
      <c r="AG226" t="s">
        <v>57</v>
      </c>
      <c r="AH226" t="s">
        <v>57</v>
      </c>
      <c r="AI226" t="s">
        <v>57</v>
      </c>
      <c r="AJ226" t="s">
        <v>57</v>
      </c>
      <c r="AK226" t="s">
        <v>57</v>
      </c>
      <c r="AL226" t="s">
        <v>57</v>
      </c>
      <c r="AM226" s="119" t="s">
        <v>57</v>
      </c>
      <c r="AN226" s="119" t="s">
        <v>57</v>
      </c>
      <c r="AO226" s="120" t="s">
        <v>1643</v>
      </c>
      <c r="AP226" s="120" t="s">
        <v>1644</v>
      </c>
      <c r="AQ226">
        <v>125</v>
      </c>
      <c r="AR226" t="s">
        <v>57</v>
      </c>
      <c r="AS226" t="s">
        <v>57</v>
      </c>
      <c r="AT226" t="s">
        <v>57</v>
      </c>
      <c r="AU226" t="s">
        <v>57</v>
      </c>
      <c r="AV226" t="s">
        <v>57</v>
      </c>
      <c r="AW226" t="s">
        <v>57</v>
      </c>
      <c r="AX226" t="s">
        <v>57</v>
      </c>
    </row>
    <row r="227" spans="1:50">
      <c r="A227">
        <v>226</v>
      </c>
      <c r="B227" t="s">
        <v>2596</v>
      </c>
      <c r="C227" t="s">
        <v>1382</v>
      </c>
      <c r="D227">
        <v>2023</v>
      </c>
      <c r="E227" t="s">
        <v>51</v>
      </c>
      <c r="F227" s="25" t="s">
        <v>57</v>
      </c>
      <c r="G227" t="s">
        <v>1645</v>
      </c>
      <c r="H227" s="14" t="s">
        <v>1646</v>
      </c>
      <c r="I227" t="s">
        <v>1467</v>
      </c>
      <c r="J227">
        <v>25</v>
      </c>
      <c r="K227" t="s">
        <v>57</v>
      </c>
      <c r="L227" t="s">
        <v>57</v>
      </c>
      <c r="M227" t="s">
        <v>57</v>
      </c>
      <c r="N227" t="s">
        <v>57</v>
      </c>
      <c r="O227" t="s">
        <v>57</v>
      </c>
      <c r="P227" t="s">
        <v>57</v>
      </c>
      <c r="Q227" t="s">
        <v>57</v>
      </c>
      <c r="R227" t="s">
        <v>57</v>
      </c>
      <c r="S227" t="s">
        <v>57</v>
      </c>
      <c r="T227" t="s">
        <v>57</v>
      </c>
      <c r="U227" t="s">
        <v>57</v>
      </c>
      <c r="V227" t="s">
        <v>57</v>
      </c>
      <c r="W227" t="s">
        <v>57</v>
      </c>
      <c r="X227" t="s">
        <v>57</v>
      </c>
      <c r="Y227" t="s">
        <v>57</v>
      </c>
      <c r="Z227" t="s">
        <v>57</v>
      </c>
      <c r="AA227" t="s">
        <v>57</v>
      </c>
      <c r="AB227" t="s">
        <v>57</v>
      </c>
      <c r="AC227" t="s">
        <v>57</v>
      </c>
      <c r="AD227" t="s">
        <v>57</v>
      </c>
      <c r="AE227" t="s">
        <v>57</v>
      </c>
      <c r="AG227" t="s">
        <v>57</v>
      </c>
      <c r="AH227" t="s">
        <v>57</v>
      </c>
      <c r="AI227" t="s">
        <v>57</v>
      </c>
      <c r="AJ227" t="s">
        <v>57</v>
      </c>
      <c r="AK227" t="s">
        <v>57</v>
      </c>
      <c r="AL227" t="s">
        <v>57</v>
      </c>
      <c r="AM227" s="117" t="s">
        <v>57</v>
      </c>
      <c r="AN227" s="117" t="s">
        <v>57</v>
      </c>
      <c r="AO227" s="118" t="s">
        <v>57</v>
      </c>
      <c r="AP227" s="118" t="s">
        <v>1647</v>
      </c>
      <c r="AQ227" t="s">
        <v>57</v>
      </c>
      <c r="AR227" t="s">
        <v>57</v>
      </c>
      <c r="AS227" t="s">
        <v>57</v>
      </c>
      <c r="AT227" t="s">
        <v>57</v>
      </c>
      <c r="AU227" t="s">
        <v>57</v>
      </c>
      <c r="AV227" t="s">
        <v>57</v>
      </c>
      <c r="AW227" t="s">
        <v>57</v>
      </c>
      <c r="AX227" t="s">
        <v>57</v>
      </c>
    </row>
    <row r="228" spans="1:50">
      <c r="A228">
        <v>227</v>
      </c>
      <c r="B228" t="s">
        <v>2596</v>
      </c>
      <c r="C228" t="s">
        <v>1382</v>
      </c>
      <c r="D228">
        <v>2023</v>
      </c>
      <c r="E228" t="s">
        <v>2426</v>
      </c>
      <c r="F228" s="25" t="s">
        <v>1648</v>
      </c>
      <c r="G228" t="s">
        <v>1649</v>
      </c>
      <c r="H228" s="14" t="s">
        <v>1650</v>
      </c>
      <c r="I228" t="s">
        <v>935</v>
      </c>
      <c r="J228">
        <v>3</v>
      </c>
      <c r="K228" t="s">
        <v>62</v>
      </c>
      <c r="L228" t="s">
        <v>62</v>
      </c>
      <c r="M228" t="s">
        <v>62</v>
      </c>
      <c r="N228" t="s">
        <v>62</v>
      </c>
      <c r="O228" t="s">
        <v>57</v>
      </c>
      <c r="P228" t="s">
        <v>57</v>
      </c>
      <c r="Q228" t="s">
        <v>57</v>
      </c>
      <c r="R228" t="s">
        <v>57</v>
      </c>
      <c r="S228" t="s">
        <v>56</v>
      </c>
      <c r="T228" t="s">
        <v>1651</v>
      </c>
      <c r="U228" t="s">
        <v>56</v>
      </c>
      <c r="V228" t="s">
        <v>2428</v>
      </c>
      <c r="W228" t="s">
        <v>56</v>
      </c>
      <c r="X228" t="s">
        <v>1653</v>
      </c>
      <c r="Y228" t="s">
        <v>62</v>
      </c>
      <c r="Z228" t="s">
        <v>1654</v>
      </c>
      <c r="AA228" t="s">
        <v>56</v>
      </c>
      <c r="AB228" t="s">
        <v>56</v>
      </c>
      <c r="AC228" t="s">
        <v>56</v>
      </c>
      <c r="AD228" t="s">
        <v>216</v>
      </c>
      <c r="AE228" t="s">
        <v>1933</v>
      </c>
      <c r="AG228" t="s">
        <v>56</v>
      </c>
      <c r="AH228">
        <v>48</v>
      </c>
      <c r="AI228" t="s">
        <v>56</v>
      </c>
      <c r="AJ228" t="s">
        <v>109</v>
      </c>
      <c r="AK228" t="s">
        <v>62</v>
      </c>
      <c r="AL228" t="s">
        <v>57</v>
      </c>
      <c r="AM228" s="119" t="s">
        <v>57</v>
      </c>
      <c r="AN228" s="119" t="s">
        <v>57</v>
      </c>
      <c r="AO228" s="120">
        <v>44678</v>
      </c>
      <c r="AP228" s="120">
        <v>44958</v>
      </c>
      <c r="AQ228">
        <v>280</v>
      </c>
      <c r="AR228" t="s">
        <v>57</v>
      </c>
      <c r="AS228">
        <v>15</v>
      </c>
      <c r="AT228">
        <v>9</v>
      </c>
      <c r="AU228" t="s">
        <v>57</v>
      </c>
      <c r="AV228" t="s">
        <v>57</v>
      </c>
      <c r="AW228" t="s">
        <v>57</v>
      </c>
      <c r="AX228" t="s">
        <v>57</v>
      </c>
    </row>
    <row r="229" spans="1:50">
      <c r="A229">
        <v>228</v>
      </c>
      <c r="B229" t="s">
        <v>2596</v>
      </c>
      <c r="C229" t="s">
        <v>1382</v>
      </c>
      <c r="D229">
        <v>2023</v>
      </c>
      <c r="E229" t="s">
        <v>2426</v>
      </c>
      <c r="F229" s="25" t="s">
        <v>1658</v>
      </c>
      <c r="G229" t="s">
        <v>1659</v>
      </c>
      <c r="H229" s="14" t="s">
        <v>1660</v>
      </c>
      <c r="I229" t="s">
        <v>2430</v>
      </c>
      <c r="J229">
        <v>4</v>
      </c>
      <c r="K229" t="s">
        <v>62</v>
      </c>
      <c r="L229" t="s">
        <v>62</v>
      </c>
      <c r="M229" t="s">
        <v>62</v>
      </c>
      <c r="N229" t="s">
        <v>62</v>
      </c>
      <c r="O229" t="s">
        <v>57</v>
      </c>
      <c r="P229" t="s">
        <v>57</v>
      </c>
      <c r="Q229" t="s">
        <v>57</v>
      </c>
      <c r="R229" t="s">
        <v>57</v>
      </c>
      <c r="S229" t="s">
        <v>57</v>
      </c>
      <c r="T229" t="s">
        <v>57</v>
      </c>
      <c r="U229" t="s">
        <v>62</v>
      </c>
      <c r="V229" t="s">
        <v>57</v>
      </c>
      <c r="W229" t="s">
        <v>56</v>
      </c>
      <c r="X229" t="s">
        <v>1666</v>
      </c>
      <c r="Y229" t="s">
        <v>56</v>
      </c>
      <c r="Z229" t="s">
        <v>1661</v>
      </c>
      <c r="AA229" t="s">
        <v>62</v>
      </c>
      <c r="AB229" t="s">
        <v>62</v>
      </c>
      <c r="AC229" t="s">
        <v>57</v>
      </c>
      <c r="AD229" t="s">
        <v>57</v>
      </c>
      <c r="AE229" t="s">
        <v>57</v>
      </c>
      <c r="AG229" t="s">
        <v>56</v>
      </c>
      <c r="AH229">
        <v>1</v>
      </c>
      <c r="AI229" t="s">
        <v>62</v>
      </c>
      <c r="AJ229" t="s">
        <v>57</v>
      </c>
      <c r="AK229" t="s">
        <v>62</v>
      </c>
      <c r="AL229" t="s">
        <v>57</v>
      </c>
      <c r="AM229" s="119" t="s">
        <v>57</v>
      </c>
      <c r="AN229" s="119" t="s">
        <v>57</v>
      </c>
      <c r="AO229" s="120">
        <v>44711</v>
      </c>
      <c r="AP229" s="120">
        <v>44974</v>
      </c>
      <c r="AQ229">
        <v>263</v>
      </c>
      <c r="AR229" t="s">
        <v>57</v>
      </c>
      <c r="AS229">
        <v>1</v>
      </c>
      <c r="AT229">
        <v>0</v>
      </c>
      <c r="AU229" t="s">
        <v>62</v>
      </c>
      <c r="AV229" t="s">
        <v>62</v>
      </c>
      <c r="AW229" t="s">
        <v>62</v>
      </c>
      <c r="AX229" t="s">
        <v>62</v>
      </c>
    </row>
    <row r="230" spans="1:50">
      <c r="A230">
        <v>229</v>
      </c>
      <c r="B230" t="s">
        <v>2596</v>
      </c>
      <c r="C230" t="s">
        <v>1382</v>
      </c>
      <c r="D230">
        <v>2023</v>
      </c>
      <c r="E230" t="s">
        <v>2426</v>
      </c>
      <c r="F230" s="25" t="s">
        <v>1663</v>
      </c>
      <c r="G230" t="s">
        <v>1664</v>
      </c>
      <c r="H230" s="14" t="s">
        <v>1665</v>
      </c>
      <c r="I230" t="s">
        <v>935</v>
      </c>
      <c r="J230">
        <v>6</v>
      </c>
      <c r="K230" t="s">
        <v>62</v>
      </c>
      <c r="L230" t="s">
        <v>62</v>
      </c>
      <c r="M230" t="s">
        <v>62</v>
      </c>
      <c r="N230" t="s">
        <v>62</v>
      </c>
      <c r="O230" t="s">
        <v>57</v>
      </c>
      <c r="P230" t="s">
        <v>57</v>
      </c>
      <c r="Q230" t="s">
        <v>57</v>
      </c>
      <c r="R230" t="s">
        <v>57</v>
      </c>
      <c r="S230" t="s">
        <v>62</v>
      </c>
      <c r="T230" t="s">
        <v>57</v>
      </c>
      <c r="U230" t="s">
        <v>62</v>
      </c>
      <c r="V230" t="s">
        <v>57</v>
      </c>
      <c r="W230" t="s">
        <v>56</v>
      </c>
      <c r="X230" t="s">
        <v>1666</v>
      </c>
      <c r="Y230" t="s">
        <v>56</v>
      </c>
      <c r="Z230" t="s">
        <v>1667</v>
      </c>
      <c r="AA230" t="s">
        <v>62</v>
      </c>
      <c r="AB230" t="s">
        <v>62</v>
      </c>
      <c r="AC230" t="s">
        <v>57</v>
      </c>
      <c r="AD230" t="s">
        <v>57</v>
      </c>
      <c r="AE230" t="s">
        <v>57</v>
      </c>
      <c r="AG230" t="s">
        <v>56</v>
      </c>
      <c r="AH230">
        <v>75</v>
      </c>
      <c r="AI230" t="s">
        <v>62</v>
      </c>
      <c r="AJ230" t="s">
        <v>57</v>
      </c>
      <c r="AK230" t="s">
        <v>62</v>
      </c>
      <c r="AL230" t="s">
        <v>57</v>
      </c>
      <c r="AM230" s="119" t="s">
        <v>57</v>
      </c>
      <c r="AN230" s="119" t="s">
        <v>57</v>
      </c>
      <c r="AO230" s="120">
        <v>44658</v>
      </c>
      <c r="AP230" s="120">
        <v>44977</v>
      </c>
      <c r="AQ230">
        <v>319</v>
      </c>
      <c r="AR230" t="s">
        <v>57</v>
      </c>
      <c r="AS230" t="s">
        <v>62</v>
      </c>
      <c r="AT230" t="s">
        <v>62</v>
      </c>
      <c r="AU230" t="s">
        <v>62</v>
      </c>
      <c r="AV230" t="s">
        <v>56</v>
      </c>
      <c r="AW230" t="s">
        <v>56</v>
      </c>
      <c r="AX230" t="s">
        <v>62</v>
      </c>
    </row>
    <row r="231" spans="1:50">
      <c r="A231">
        <v>230</v>
      </c>
      <c r="B231" t="s">
        <v>2596</v>
      </c>
      <c r="C231" t="s">
        <v>1382</v>
      </c>
      <c r="D231">
        <v>2023</v>
      </c>
      <c r="E231" t="s">
        <v>2426</v>
      </c>
      <c r="F231" s="25" t="s">
        <v>1670</v>
      </c>
      <c r="G231" t="s">
        <v>1671</v>
      </c>
      <c r="H231" s="14" t="s">
        <v>1672</v>
      </c>
      <c r="I231" t="s">
        <v>935</v>
      </c>
      <c r="J231">
        <v>22</v>
      </c>
      <c r="K231" t="s">
        <v>62</v>
      </c>
      <c r="L231" t="s">
        <v>62</v>
      </c>
      <c r="M231" t="s">
        <v>62</v>
      </c>
      <c r="N231" t="s">
        <v>62</v>
      </c>
      <c r="O231" t="s">
        <v>57</v>
      </c>
      <c r="P231" t="s">
        <v>57</v>
      </c>
      <c r="Q231" t="s">
        <v>57</v>
      </c>
      <c r="R231" t="s">
        <v>57</v>
      </c>
      <c r="S231" t="s">
        <v>62</v>
      </c>
      <c r="T231" t="s">
        <v>57</v>
      </c>
      <c r="U231" t="s">
        <v>62</v>
      </c>
      <c r="V231" t="s">
        <v>57</v>
      </c>
      <c r="W231" t="s">
        <v>56</v>
      </c>
      <c r="X231" t="s">
        <v>1673</v>
      </c>
      <c r="Y231" t="s">
        <v>62</v>
      </c>
      <c r="Z231" t="s">
        <v>1674</v>
      </c>
      <c r="AA231" t="s">
        <v>62</v>
      </c>
      <c r="AB231" t="s">
        <v>62</v>
      </c>
      <c r="AC231" t="s">
        <v>57</v>
      </c>
      <c r="AD231" t="s">
        <v>57</v>
      </c>
      <c r="AE231" t="s">
        <v>57</v>
      </c>
      <c r="AG231" t="s">
        <v>56</v>
      </c>
      <c r="AH231">
        <v>410</v>
      </c>
      <c r="AI231" t="s">
        <v>62</v>
      </c>
      <c r="AJ231" t="s">
        <v>57</v>
      </c>
      <c r="AK231" t="s">
        <v>62</v>
      </c>
      <c r="AL231" t="s">
        <v>57</v>
      </c>
      <c r="AM231" s="117" t="s">
        <v>57</v>
      </c>
      <c r="AN231" s="117" t="s">
        <v>57</v>
      </c>
      <c r="AO231" s="118">
        <v>44750</v>
      </c>
      <c r="AP231" s="118">
        <v>44961</v>
      </c>
      <c r="AQ231">
        <v>211</v>
      </c>
      <c r="AR231" t="s">
        <v>57</v>
      </c>
      <c r="AS231">
        <v>224</v>
      </c>
      <c r="AT231">
        <v>73</v>
      </c>
      <c r="AU231" t="s">
        <v>56</v>
      </c>
      <c r="AV231" t="s">
        <v>56</v>
      </c>
      <c r="AW231" t="s">
        <v>56</v>
      </c>
      <c r="AX231" t="s">
        <v>56</v>
      </c>
    </row>
    <row r="232" spans="1:50">
      <c r="A232">
        <v>231</v>
      </c>
      <c r="B232" t="s">
        <v>2596</v>
      </c>
      <c r="C232" t="s">
        <v>1382</v>
      </c>
      <c r="D232">
        <v>2023</v>
      </c>
      <c r="E232" t="s">
        <v>2426</v>
      </c>
      <c r="F232" s="25" t="s">
        <v>1677</v>
      </c>
      <c r="G232" t="s">
        <v>1678</v>
      </c>
      <c r="H232" s="14" t="s">
        <v>1679</v>
      </c>
      <c r="I232" t="s">
        <v>929</v>
      </c>
      <c r="J232">
        <v>15</v>
      </c>
      <c r="K232" t="s">
        <v>56</v>
      </c>
      <c r="L232" t="s">
        <v>62</v>
      </c>
      <c r="M232" t="s">
        <v>57</v>
      </c>
      <c r="N232" t="s">
        <v>57</v>
      </c>
      <c r="O232" t="s">
        <v>57</v>
      </c>
      <c r="P232" t="s">
        <v>57</v>
      </c>
      <c r="Q232" t="s">
        <v>57</v>
      </c>
      <c r="R232" t="s">
        <v>57</v>
      </c>
      <c r="S232" t="s">
        <v>57</v>
      </c>
      <c r="T232" t="s">
        <v>57</v>
      </c>
      <c r="U232" t="s">
        <v>62</v>
      </c>
      <c r="V232" t="s">
        <v>57</v>
      </c>
      <c r="W232" t="s">
        <v>56</v>
      </c>
      <c r="X232" t="s">
        <v>2433</v>
      </c>
      <c r="Y232" t="s">
        <v>62</v>
      </c>
      <c r="Z232" t="s">
        <v>1680</v>
      </c>
      <c r="AA232" t="s">
        <v>57</v>
      </c>
      <c r="AB232" t="s">
        <v>57</v>
      </c>
      <c r="AC232" t="s">
        <v>57</v>
      </c>
      <c r="AD232" t="s">
        <v>57</v>
      </c>
      <c r="AE232" t="s">
        <v>57</v>
      </c>
      <c r="AG232" t="s">
        <v>57</v>
      </c>
      <c r="AH232" t="s">
        <v>57</v>
      </c>
      <c r="AI232" t="s">
        <v>57</v>
      </c>
      <c r="AJ232" t="s">
        <v>57</v>
      </c>
      <c r="AK232" t="s">
        <v>57</v>
      </c>
      <c r="AL232" t="s">
        <v>57</v>
      </c>
      <c r="AM232" s="119" t="s">
        <v>57</v>
      </c>
      <c r="AN232" s="119" t="s">
        <v>57</v>
      </c>
      <c r="AO232" s="120">
        <v>44652</v>
      </c>
      <c r="AP232" s="120">
        <v>44939</v>
      </c>
      <c r="AQ232">
        <v>287</v>
      </c>
      <c r="AR232" t="s">
        <v>57</v>
      </c>
      <c r="AS232" t="s">
        <v>57</v>
      </c>
      <c r="AT232" t="s">
        <v>57</v>
      </c>
      <c r="AU232" t="s">
        <v>57</v>
      </c>
      <c r="AV232" t="s">
        <v>57</v>
      </c>
      <c r="AW232" t="s">
        <v>57</v>
      </c>
      <c r="AX232" t="s">
        <v>57</v>
      </c>
    </row>
    <row r="233" spans="1:50">
      <c r="A233">
        <v>232</v>
      </c>
      <c r="B233" t="s">
        <v>2596</v>
      </c>
      <c r="C233" t="s">
        <v>1382</v>
      </c>
      <c r="D233">
        <v>2023</v>
      </c>
      <c r="E233" t="s">
        <v>2426</v>
      </c>
      <c r="F233" s="25" t="s">
        <v>1683</v>
      </c>
      <c r="G233" t="s">
        <v>1684</v>
      </c>
      <c r="H233" s="14" t="s">
        <v>1685</v>
      </c>
      <c r="I233" t="s">
        <v>935</v>
      </c>
      <c r="J233">
        <v>15</v>
      </c>
      <c r="K233" t="s">
        <v>62</v>
      </c>
      <c r="L233" t="s">
        <v>62</v>
      </c>
      <c r="M233" t="s">
        <v>62</v>
      </c>
      <c r="N233" t="s">
        <v>56</v>
      </c>
      <c r="O233">
        <v>1</v>
      </c>
      <c r="P233" t="s">
        <v>438</v>
      </c>
      <c r="Q233" t="s">
        <v>1686</v>
      </c>
      <c r="R233" t="s">
        <v>1687</v>
      </c>
      <c r="S233" t="s">
        <v>56</v>
      </c>
      <c r="T233" t="s">
        <v>1688</v>
      </c>
      <c r="U233" t="s">
        <v>62</v>
      </c>
      <c r="V233" t="s">
        <v>57</v>
      </c>
      <c r="W233" t="s">
        <v>56</v>
      </c>
      <c r="X233" t="s">
        <v>1653</v>
      </c>
      <c r="Y233" t="s">
        <v>62</v>
      </c>
      <c r="Z233" t="s">
        <v>1689</v>
      </c>
      <c r="AA233" t="s">
        <v>62</v>
      </c>
      <c r="AB233" t="s">
        <v>56</v>
      </c>
      <c r="AC233" t="s">
        <v>56</v>
      </c>
      <c r="AD233" t="s">
        <v>216</v>
      </c>
      <c r="AE233" t="s">
        <v>2605</v>
      </c>
      <c r="AG233" t="s">
        <v>56</v>
      </c>
      <c r="AH233">
        <v>14281</v>
      </c>
      <c r="AI233" t="s">
        <v>62</v>
      </c>
      <c r="AJ233" t="s">
        <v>57</v>
      </c>
      <c r="AK233" t="s">
        <v>62</v>
      </c>
      <c r="AL233" t="s">
        <v>57</v>
      </c>
      <c r="AM233" s="124" t="s">
        <v>57</v>
      </c>
      <c r="AN233" s="124" t="s">
        <v>57</v>
      </c>
      <c r="AO233" s="118">
        <v>44575</v>
      </c>
      <c r="AP233" s="118">
        <v>44957</v>
      </c>
      <c r="AQ233">
        <v>382</v>
      </c>
      <c r="AR233" t="s">
        <v>57</v>
      </c>
      <c r="AS233">
        <v>8087</v>
      </c>
      <c r="AT233">
        <v>6194</v>
      </c>
      <c r="AU233" t="s">
        <v>57</v>
      </c>
      <c r="AV233" t="s">
        <v>57</v>
      </c>
      <c r="AW233" t="s">
        <v>57</v>
      </c>
      <c r="AX233" t="s">
        <v>57</v>
      </c>
    </row>
    <row r="234" spans="1:50">
      <c r="A234">
        <v>233</v>
      </c>
      <c r="B234" t="s">
        <v>2596</v>
      </c>
      <c r="C234" t="s">
        <v>1382</v>
      </c>
      <c r="D234">
        <v>2023</v>
      </c>
      <c r="E234" t="s">
        <v>2426</v>
      </c>
      <c r="F234" s="25" t="s">
        <v>2436</v>
      </c>
      <c r="G234" t="s">
        <v>1694</v>
      </c>
      <c r="H234" s="14" t="s">
        <v>1695</v>
      </c>
      <c r="I234" t="s">
        <v>935</v>
      </c>
      <c r="J234">
        <v>19</v>
      </c>
      <c r="K234" t="s">
        <v>62</v>
      </c>
      <c r="L234" t="s">
        <v>62</v>
      </c>
      <c r="M234" t="s">
        <v>62</v>
      </c>
      <c r="N234" t="s">
        <v>56</v>
      </c>
      <c r="O234">
        <v>2</v>
      </c>
      <c r="P234" t="s">
        <v>438</v>
      </c>
      <c r="Q234" t="s">
        <v>1696</v>
      </c>
      <c r="R234" t="s">
        <v>1697</v>
      </c>
      <c r="S234" t="s">
        <v>56</v>
      </c>
      <c r="T234" t="s">
        <v>1698</v>
      </c>
      <c r="U234" t="s">
        <v>62</v>
      </c>
      <c r="V234" t="s">
        <v>57</v>
      </c>
      <c r="W234" t="s">
        <v>56</v>
      </c>
      <c r="X234" t="s">
        <v>1699</v>
      </c>
      <c r="Y234" t="s">
        <v>62</v>
      </c>
      <c r="Z234" t="s">
        <v>1700</v>
      </c>
      <c r="AA234" t="s">
        <v>56</v>
      </c>
      <c r="AB234" t="s">
        <v>56</v>
      </c>
      <c r="AC234" t="s">
        <v>56</v>
      </c>
      <c r="AD234" t="s">
        <v>157</v>
      </c>
      <c r="AE234" t="s">
        <v>57</v>
      </c>
      <c r="AG234" t="s">
        <v>56</v>
      </c>
      <c r="AH234">
        <v>37</v>
      </c>
      <c r="AI234" t="s">
        <v>56</v>
      </c>
      <c r="AJ234" t="s">
        <v>174</v>
      </c>
      <c r="AK234" t="s">
        <v>62</v>
      </c>
      <c r="AL234" t="s">
        <v>57</v>
      </c>
      <c r="AM234" s="119" t="s">
        <v>57</v>
      </c>
      <c r="AN234" s="119" t="s">
        <v>57</v>
      </c>
      <c r="AO234" s="120">
        <v>44539</v>
      </c>
      <c r="AP234" s="120">
        <v>44974</v>
      </c>
      <c r="AQ234">
        <v>435</v>
      </c>
      <c r="AR234" t="s">
        <v>57</v>
      </c>
      <c r="AS234">
        <v>19</v>
      </c>
      <c r="AT234">
        <v>18</v>
      </c>
      <c r="AU234" t="s">
        <v>62</v>
      </c>
      <c r="AV234" t="s">
        <v>62</v>
      </c>
      <c r="AW234" t="s">
        <v>62</v>
      </c>
      <c r="AX234" t="s">
        <v>62</v>
      </c>
    </row>
    <row r="235" spans="1:50">
      <c r="A235">
        <v>234</v>
      </c>
      <c r="B235" t="s">
        <v>2596</v>
      </c>
      <c r="C235" t="s">
        <v>1382</v>
      </c>
      <c r="D235">
        <v>2023</v>
      </c>
      <c r="E235" t="s">
        <v>2426</v>
      </c>
      <c r="F235" s="25" t="s">
        <v>1702</v>
      </c>
      <c r="G235" t="s">
        <v>1703</v>
      </c>
      <c r="H235" s="14" t="s">
        <v>1704</v>
      </c>
      <c r="I235" t="s">
        <v>935</v>
      </c>
      <c r="J235">
        <v>21</v>
      </c>
      <c r="K235" t="s">
        <v>62</v>
      </c>
      <c r="L235" t="s">
        <v>62</v>
      </c>
      <c r="M235" t="s">
        <v>62</v>
      </c>
      <c r="N235" t="s">
        <v>62</v>
      </c>
      <c r="O235" t="s">
        <v>57</v>
      </c>
      <c r="P235" t="s">
        <v>57</v>
      </c>
      <c r="Q235" t="s">
        <v>57</v>
      </c>
      <c r="R235" t="s">
        <v>57</v>
      </c>
      <c r="S235" t="s">
        <v>62</v>
      </c>
      <c r="T235" t="s">
        <v>57</v>
      </c>
      <c r="U235" t="s">
        <v>62</v>
      </c>
      <c r="V235" t="s">
        <v>57</v>
      </c>
      <c r="W235" t="s">
        <v>56</v>
      </c>
      <c r="X235" t="s">
        <v>1705</v>
      </c>
      <c r="Y235" t="s">
        <v>62</v>
      </c>
      <c r="Z235" t="s">
        <v>1706</v>
      </c>
      <c r="AA235" t="s">
        <v>62</v>
      </c>
      <c r="AB235" t="s">
        <v>62</v>
      </c>
      <c r="AC235" t="s">
        <v>57</v>
      </c>
      <c r="AD235" t="s">
        <v>57</v>
      </c>
      <c r="AE235" t="s">
        <v>57</v>
      </c>
      <c r="AG235" t="s">
        <v>56</v>
      </c>
      <c r="AH235">
        <v>24</v>
      </c>
      <c r="AI235" t="s">
        <v>62</v>
      </c>
      <c r="AJ235" t="s">
        <v>57</v>
      </c>
      <c r="AK235" t="s">
        <v>62</v>
      </c>
      <c r="AL235" t="s">
        <v>57</v>
      </c>
      <c r="AM235" s="117" t="s">
        <v>57</v>
      </c>
      <c r="AN235" s="117" t="s">
        <v>57</v>
      </c>
      <c r="AO235" s="118">
        <v>44647</v>
      </c>
      <c r="AP235" s="118">
        <v>44957</v>
      </c>
      <c r="AQ235">
        <v>310</v>
      </c>
      <c r="AR235" t="s">
        <v>57</v>
      </c>
      <c r="AS235">
        <v>8</v>
      </c>
      <c r="AT235">
        <v>16</v>
      </c>
      <c r="AU235" t="s">
        <v>57</v>
      </c>
      <c r="AV235" t="s">
        <v>57</v>
      </c>
      <c r="AW235" t="s">
        <v>57</v>
      </c>
      <c r="AX235" t="s">
        <v>57</v>
      </c>
    </row>
    <row r="236" spans="1:50">
      <c r="A236">
        <v>235</v>
      </c>
      <c r="B236" t="s">
        <v>2596</v>
      </c>
      <c r="C236" t="s">
        <v>1382</v>
      </c>
      <c r="D236">
        <v>2023</v>
      </c>
      <c r="E236" t="s">
        <v>661</v>
      </c>
      <c r="F236" s="25" t="s">
        <v>1708</v>
      </c>
      <c r="G236" t="s">
        <v>1709</v>
      </c>
      <c r="H236" s="14" t="s">
        <v>1710</v>
      </c>
      <c r="I236" t="s">
        <v>246</v>
      </c>
      <c r="J236">
        <v>25</v>
      </c>
      <c r="K236" t="s">
        <v>57</v>
      </c>
      <c r="L236" t="s">
        <v>57</v>
      </c>
      <c r="M236" t="s">
        <v>57</v>
      </c>
      <c r="N236" t="s">
        <v>57</v>
      </c>
      <c r="O236" t="s">
        <v>57</v>
      </c>
      <c r="P236" t="s">
        <v>57</v>
      </c>
      <c r="Q236" t="s">
        <v>57</v>
      </c>
      <c r="R236" t="s">
        <v>57</v>
      </c>
      <c r="S236" t="s">
        <v>57</v>
      </c>
      <c r="T236" t="s">
        <v>57</v>
      </c>
      <c r="U236" t="s">
        <v>57</v>
      </c>
      <c r="V236" t="s">
        <v>57</v>
      </c>
      <c r="W236" t="s">
        <v>57</v>
      </c>
      <c r="X236" t="s">
        <v>57</v>
      </c>
      <c r="Y236" t="s">
        <v>57</v>
      </c>
      <c r="Z236" t="s">
        <v>1711</v>
      </c>
      <c r="AA236" t="s">
        <v>57</v>
      </c>
      <c r="AB236" t="s">
        <v>57</v>
      </c>
      <c r="AC236" t="s">
        <v>57</v>
      </c>
      <c r="AD236" t="s">
        <v>57</v>
      </c>
      <c r="AE236" t="s">
        <v>57</v>
      </c>
      <c r="AG236" t="s">
        <v>57</v>
      </c>
      <c r="AH236" t="s">
        <v>57</v>
      </c>
      <c r="AI236" t="s">
        <v>57</v>
      </c>
      <c r="AJ236" t="s">
        <v>57</v>
      </c>
      <c r="AK236" t="s">
        <v>57</v>
      </c>
      <c r="AL236" t="s">
        <v>57</v>
      </c>
      <c r="AM236" s="119" t="s">
        <v>57</v>
      </c>
      <c r="AN236" s="119" t="s">
        <v>57</v>
      </c>
      <c r="AO236" s="120" t="s">
        <v>1712</v>
      </c>
      <c r="AP236" s="120" t="s">
        <v>1713</v>
      </c>
      <c r="AQ236">
        <v>115</v>
      </c>
      <c r="AR236" t="s">
        <v>57</v>
      </c>
      <c r="AS236" t="s">
        <v>57</v>
      </c>
      <c r="AT236" t="s">
        <v>57</v>
      </c>
    </row>
    <row r="237" spans="1:50">
      <c r="A237">
        <v>236</v>
      </c>
      <c r="B237" t="s">
        <v>2596</v>
      </c>
      <c r="C237" t="s">
        <v>1382</v>
      </c>
      <c r="D237">
        <v>2023</v>
      </c>
      <c r="E237" t="s">
        <v>661</v>
      </c>
      <c r="F237" s="25" t="s">
        <v>1714</v>
      </c>
      <c r="G237" t="s">
        <v>1715</v>
      </c>
      <c r="H237" s="14" t="s">
        <v>1716</v>
      </c>
      <c r="I237" t="s">
        <v>1545</v>
      </c>
      <c r="J237">
        <v>25</v>
      </c>
      <c r="K237" t="s">
        <v>57</v>
      </c>
      <c r="L237" t="s">
        <v>57</v>
      </c>
      <c r="M237" t="s">
        <v>57</v>
      </c>
      <c r="N237" t="s">
        <v>57</v>
      </c>
      <c r="O237" t="s">
        <v>57</v>
      </c>
      <c r="P237" t="s">
        <v>57</v>
      </c>
      <c r="Q237" t="s">
        <v>57</v>
      </c>
      <c r="R237" t="s">
        <v>57</v>
      </c>
      <c r="S237" t="s">
        <v>57</v>
      </c>
      <c r="T237" t="s">
        <v>57</v>
      </c>
      <c r="U237" t="s">
        <v>57</v>
      </c>
      <c r="V237" t="s">
        <v>57</v>
      </c>
      <c r="W237" t="s">
        <v>57</v>
      </c>
      <c r="X237" t="s">
        <v>57</v>
      </c>
      <c r="Y237" t="s">
        <v>57</v>
      </c>
      <c r="Z237" t="s">
        <v>1717</v>
      </c>
      <c r="AA237" t="s">
        <v>57</v>
      </c>
      <c r="AB237" t="s">
        <v>57</v>
      </c>
      <c r="AC237" t="s">
        <v>57</v>
      </c>
      <c r="AD237" t="s">
        <v>57</v>
      </c>
      <c r="AE237" t="s">
        <v>57</v>
      </c>
      <c r="AG237" t="s">
        <v>57</v>
      </c>
      <c r="AH237" t="s">
        <v>57</v>
      </c>
      <c r="AI237" t="s">
        <v>57</v>
      </c>
      <c r="AJ237" t="s">
        <v>57</v>
      </c>
      <c r="AK237" t="s">
        <v>57</v>
      </c>
      <c r="AL237" t="s">
        <v>57</v>
      </c>
      <c r="AM237" s="117" t="s">
        <v>57</v>
      </c>
      <c r="AN237" s="117" t="s">
        <v>57</v>
      </c>
      <c r="AO237" s="118" t="s">
        <v>660</v>
      </c>
      <c r="AP237" s="118" t="s">
        <v>1718</v>
      </c>
      <c r="AQ237">
        <v>74</v>
      </c>
      <c r="AR237" t="s">
        <v>57</v>
      </c>
      <c r="AS237" t="s">
        <v>57</v>
      </c>
      <c r="AT237" t="s">
        <v>57</v>
      </c>
    </row>
    <row r="238" spans="1:50">
      <c r="A238">
        <v>237</v>
      </c>
      <c r="B238" t="s">
        <v>2596</v>
      </c>
      <c r="C238" t="s">
        <v>1382</v>
      </c>
      <c r="D238">
        <v>2023</v>
      </c>
      <c r="E238" t="s">
        <v>661</v>
      </c>
      <c r="F238" t="s">
        <v>57</v>
      </c>
      <c r="G238" t="s">
        <v>1719</v>
      </c>
      <c r="H238" s="14" t="s">
        <v>1720</v>
      </c>
      <c r="I238" t="s">
        <v>1467</v>
      </c>
      <c r="J238">
        <v>25</v>
      </c>
      <c r="K238" t="s">
        <v>57</v>
      </c>
      <c r="L238" t="s">
        <v>57</v>
      </c>
      <c r="M238" t="s">
        <v>57</v>
      </c>
      <c r="N238" t="s">
        <v>57</v>
      </c>
      <c r="O238" t="s">
        <v>57</v>
      </c>
      <c r="P238" t="s">
        <v>57</v>
      </c>
      <c r="Q238" t="s">
        <v>57</v>
      </c>
      <c r="R238" t="s">
        <v>57</v>
      </c>
      <c r="S238" t="s">
        <v>57</v>
      </c>
      <c r="T238" t="s">
        <v>57</v>
      </c>
      <c r="U238" t="s">
        <v>57</v>
      </c>
      <c r="V238" t="s">
        <v>57</v>
      </c>
      <c r="W238" t="s">
        <v>57</v>
      </c>
      <c r="X238" t="s">
        <v>57</v>
      </c>
      <c r="Y238" t="s">
        <v>57</v>
      </c>
      <c r="Z238" t="s">
        <v>57</v>
      </c>
      <c r="AA238" t="s">
        <v>57</v>
      </c>
      <c r="AB238" t="s">
        <v>57</v>
      </c>
      <c r="AC238" t="s">
        <v>57</v>
      </c>
      <c r="AD238" t="s">
        <v>57</v>
      </c>
      <c r="AE238" t="s">
        <v>57</v>
      </c>
      <c r="AG238" t="s">
        <v>57</v>
      </c>
      <c r="AH238" t="s">
        <v>57</v>
      </c>
      <c r="AI238" t="s">
        <v>57</v>
      </c>
      <c r="AJ238" t="s">
        <v>57</v>
      </c>
      <c r="AK238" t="s">
        <v>57</v>
      </c>
      <c r="AL238" t="s">
        <v>57</v>
      </c>
      <c r="AM238" s="119" t="s">
        <v>57</v>
      </c>
      <c r="AN238" s="119" t="s">
        <v>57</v>
      </c>
      <c r="AO238" s="120" t="s">
        <v>57</v>
      </c>
      <c r="AP238" s="120" t="s">
        <v>1721</v>
      </c>
      <c r="AQ238" t="s">
        <v>57</v>
      </c>
      <c r="AR238" t="s">
        <v>57</v>
      </c>
      <c r="AS238" t="s">
        <v>57</v>
      </c>
      <c r="AT238" t="s">
        <v>57</v>
      </c>
    </row>
    <row r="239" spans="1:50">
      <c r="A239">
        <v>238</v>
      </c>
      <c r="B239" t="s">
        <v>2596</v>
      </c>
      <c r="C239" t="s">
        <v>1382</v>
      </c>
      <c r="D239">
        <v>2023</v>
      </c>
      <c r="E239" t="s">
        <v>286</v>
      </c>
      <c r="F239" s="25" t="s">
        <v>2443</v>
      </c>
      <c r="G239" t="s">
        <v>1723</v>
      </c>
      <c r="H239" s="14" t="s">
        <v>1724</v>
      </c>
      <c r="I239" t="s">
        <v>929</v>
      </c>
      <c r="J239">
        <v>1</v>
      </c>
      <c r="K239" t="s">
        <v>62</v>
      </c>
      <c r="L239" t="s">
        <v>62</v>
      </c>
      <c r="M239" t="s">
        <v>57</v>
      </c>
      <c r="N239" t="s">
        <v>57</v>
      </c>
      <c r="O239" t="s">
        <v>57</v>
      </c>
      <c r="P239" t="s">
        <v>57</v>
      </c>
      <c r="Q239" t="s">
        <v>57</v>
      </c>
      <c r="R239" t="s">
        <v>57</v>
      </c>
      <c r="S239" t="s">
        <v>57</v>
      </c>
      <c r="T239" t="s">
        <v>57</v>
      </c>
      <c r="U239" t="s">
        <v>62</v>
      </c>
      <c r="V239" t="s">
        <v>57</v>
      </c>
      <c r="W239" t="s">
        <v>56</v>
      </c>
      <c r="X239" t="s">
        <v>1666</v>
      </c>
      <c r="Y239" t="s">
        <v>56</v>
      </c>
      <c r="Z239" t="s">
        <v>1725</v>
      </c>
      <c r="AA239" t="s">
        <v>57</v>
      </c>
      <c r="AB239" t="s">
        <v>57</v>
      </c>
      <c r="AC239" t="s">
        <v>57</v>
      </c>
      <c r="AD239" t="s">
        <v>57</v>
      </c>
      <c r="AE239" t="s">
        <v>57</v>
      </c>
      <c r="AG239" t="s">
        <v>57</v>
      </c>
      <c r="AH239" t="s">
        <v>57</v>
      </c>
      <c r="AI239" t="s">
        <v>57</v>
      </c>
      <c r="AJ239" t="s">
        <v>57</v>
      </c>
      <c r="AK239" t="s">
        <v>57</v>
      </c>
      <c r="AL239" t="s">
        <v>57</v>
      </c>
      <c r="AM239" s="117" t="s">
        <v>57</v>
      </c>
      <c r="AN239" s="117" t="s">
        <v>57</v>
      </c>
      <c r="AO239" s="118">
        <v>44525</v>
      </c>
      <c r="AP239" s="118">
        <v>44988</v>
      </c>
      <c r="AQ239">
        <v>463</v>
      </c>
      <c r="AR239" t="s">
        <v>57</v>
      </c>
      <c r="AS239" t="s">
        <v>57</v>
      </c>
      <c r="AT239" t="s">
        <v>57</v>
      </c>
      <c r="AU239" t="s">
        <v>57</v>
      </c>
      <c r="AV239" t="s">
        <v>57</v>
      </c>
      <c r="AW239" t="s">
        <v>57</v>
      </c>
      <c r="AX239" t="s">
        <v>57</v>
      </c>
    </row>
    <row r="240" spans="1:50">
      <c r="A240">
        <v>239</v>
      </c>
      <c r="B240" t="s">
        <v>2596</v>
      </c>
      <c r="C240" t="s">
        <v>1382</v>
      </c>
      <c r="D240">
        <v>2023</v>
      </c>
      <c r="E240" t="s">
        <v>286</v>
      </c>
      <c r="F240" s="25" t="s">
        <v>1727</v>
      </c>
      <c r="G240" t="s">
        <v>1728</v>
      </c>
      <c r="H240" s="14" t="s">
        <v>1729</v>
      </c>
      <c r="I240" t="s">
        <v>929</v>
      </c>
      <c r="J240">
        <v>3</v>
      </c>
      <c r="K240" t="s">
        <v>56</v>
      </c>
      <c r="L240" t="s">
        <v>56</v>
      </c>
      <c r="M240" t="s">
        <v>57</v>
      </c>
      <c r="N240" t="s">
        <v>57</v>
      </c>
      <c r="O240" t="s">
        <v>57</v>
      </c>
      <c r="P240" t="s">
        <v>57</v>
      </c>
      <c r="Q240" t="s">
        <v>57</v>
      </c>
      <c r="R240" t="s">
        <v>57</v>
      </c>
      <c r="S240" t="s">
        <v>57</v>
      </c>
      <c r="T240" t="s">
        <v>57</v>
      </c>
      <c r="U240" t="s">
        <v>56</v>
      </c>
      <c r="V240" t="s">
        <v>2445</v>
      </c>
      <c r="W240" t="s">
        <v>56</v>
      </c>
      <c r="X240" t="s">
        <v>2446</v>
      </c>
      <c r="Y240" t="s">
        <v>62</v>
      </c>
      <c r="Z240" t="s">
        <v>1730</v>
      </c>
      <c r="AA240" t="s">
        <v>57</v>
      </c>
      <c r="AB240" t="s">
        <v>57</v>
      </c>
      <c r="AC240" t="s">
        <v>57</v>
      </c>
      <c r="AD240" t="s">
        <v>57</v>
      </c>
      <c r="AE240" t="s">
        <v>57</v>
      </c>
      <c r="AG240" t="s">
        <v>57</v>
      </c>
      <c r="AH240" t="s">
        <v>57</v>
      </c>
      <c r="AI240" t="s">
        <v>57</v>
      </c>
      <c r="AJ240" t="s">
        <v>57</v>
      </c>
      <c r="AK240" t="s">
        <v>57</v>
      </c>
      <c r="AL240" t="s">
        <v>57</v>
      </c>
      <c r="AM240" s="119" t="s">
        <v>57</v>
      </c>
      <c r="AN240" s="119" t="s">
        <v>57</v>
      </c>
      <c r="AO240" s="120">
        <v>44712</v>
      </c>
      <c r="AP240" s="120">
        <v>44966</v>
      </c>
      <c r="AQ240">
        <v>254</v>
      </c>
      <c r="AR240" t="s">
        <v>57</v>
      </c>
      <c r="AS240" t="s">
        <v>57</v>
      </c>
      <c r="AT240" t="s">
        <v>57</v>
      </c>
      <c r="AU240" t="s">
        <v>57</v>
      </c>
      <c r="AV240" t="s">
        <v>57</v>
      </c>
      <c r="AW240" t="s">
        <v>57</v>
      </c>
      <c r="AX240" t="s">
        <v>57</v>
      </c>
    </row>
    <row r="241" spans="1:50">
      <c r="A241">
        <v>240</v>
      </c>
      <c r="B241" t="s">
        <v>2596</v>
      </c>
      <c r="C241" t="s">
        <v>1382</v>
      </c>
      <c r="D241">
        <v>2023</v>
      </c>
      <c r="E241" t="s">
        <v>286</v>
      </c>
      <c r="F241" s="25" t="s">
        <v>1732</v>
      </c>
      <c r="G241" t="s">
        <v>1733</v>
      </c>
      <c r="H241" s="14" t="s">
        <v>1734</v>
      </c>
      <c r="I241" t="s">
        <v>935</v>
      </c>
      <c r="J241">
        <v>4</v>
      </c>
      <c r="K241" t="s">
        <v>62</v>
      </c>
      <c r="L241" t="s">
        <v>62</v>
      </c>
      <c r="M241" t="s">
        <v>62</v>
      </c>
      <c r="N241" t="s">
        <v>62</v>
      </c>
      <c r="O241" t="s">
        <v>57</v>
      </c>
      <c r="P241" t="s">
        <v>57</v>
      </c>
      <c r="Q241" t="s">
        <v>57</v>
      </c>
      <c r="R241" t="s">
        <v>57</v>
      </c>
      <c r="S241" t="s">
        <v>56</v>
      </c>
      <c r="T241" t="s">
        <v>2606</v>
      </c>
      <c r="U241" t="s">
        <v>62</v>
      </c>
      <c r="V241" t="s">
        <v>57</v>
      </c>
      <c r="W241" t="s">
        <v>62</v>
      </c>
      <c r="X241" t="s">
        <v>57</v>
      </c>
      <c r="Y241" t="s">
        <v>57</v>
      </c>
      <c r="Z241" t="s">
        <v>1737</v>
      </c>
      <c r="AA241" t="s">
        <v>56</v>
      </c>
      <c r="AB241" t="s">
        <v>56</v>
      </c>
      <c r="AC241" t="s">
        <v>56</v>
      </c>
      <c r="AD241" t="s">
        <v>216</v>
      </c>
      <c r="AE241" t="s">
        <v>1738</v>
      </c>
      <c r="AG241" t="s">
        <v>56</v>
      </c>
      <c r="AH241">
        <v>125</v>
      </c>
      <c r="AI241" t="s">
        <v>62</v>
      </c>
      <c r="AJ241" t="s">
        <v>57</v>
      </c>
      <c r="AK241" t="s">
        <v>62</v>
      </c>
      <c r="AL241" t="s">
        <v>57</v>
      </c>
      <c r="AM241" s="117" t="s">
        <v>57</v>
      </c>
      <c r="AN241" s="117" t="s">
        <v>57</v>
      </c>
      <c r="AO241" s="118">
        <v>44774</v>
      </c>
      <c r="AP241" s="118">
        <v>44986</v>
      </c>
      <c r="AQ241">
        <v>212</v>
      </c>
      <c r="AR241" t="s">
        <v>57</v>
      </c>
      <c r="AS241">
        <v>95</v>
      </c>
      <c r="AT241">
        <v>30</v>
      </c>
      <c r="AU241" t="s">
        <v>62</v>
      </c>
      <c r="AV241" t="s">
        <v>56</v>
      </c>
      <c r="AW241" t="s">
        <v>62</v>
      </c>
      <c r="AX241" t="s">
        <v>62</v>
      </c>
    </row>
    <row r="242" spans="1:50">
      <c r="A242">
        <v>241</v>
      </c>
      <c r="B242" t="s">
        <v>2596</v>
      </c>
      <c r="C242" t="s">
        <v>1382</v>
      </c>
      <c r="D242">
        <v>2023</v>
      </c>
      <c r="E242" t="s">
        <v>286</v>
      </c>
      <c r="F242" s="25" t="s">
        <v>2448</v>
      </c>
      <c r="G242" t="s">
        <v>1741</v>
      </c>
      <c r="H242" s="14" t="s">
        <v>1742</v>
      </c>
      <c r="I242" t="s">
        <v>2449</v>
      </c>
      <c r="J242">
        <v>4</v>
      </c>
      <c r="K242" t="s">
        <v>57</v>
      </c>
      <c r="L242" t="s">
        <v>57</v>
      </c>
      <c r="M242" t="s">
        <v>57</v>
      </c>
      <c r="N242" t="s">
        <v>57</v>
      </c>
      <c r="O242" t="s">
        <v>57</v>
      </c>
      <c r="P242" t="s">
        <v>57</v>
      </c>
      <c r="Q242" t="s">
        <v>57</v>
      </c>
      <c r="R242" t="s">
        <v>57</v>
      </c>
      <c r="S242" t="s">
        <v>57</v>
      </c>
      <c r="T242" t="s">
        <v>57</v>
      </c>
      <c r="U242" t="s">
        <v>56</v>
      </c>
      <c r="V242" t="s">
        <v>2451</v>
      </c>
      <c r="W242" t="s">
        <v>56</v>
      </c>
      <c r="X242" t="s">
        <v>2452</v>
      </c>
      <c r="Y242" t="s">
        <v>56</v>
      </c>
      <c r="Z242" t="s">
        <v>1743</v>
      </c>
      <c r="AA242" t="s">
        <v>57</v>
      </c>
      <c r="AB242" t="s">
        <v>57</v>
      </c>
      <c r="AC242" t="s">
        <v>57</v>
      </c>
      <c r="AD242" t="s">
        <v>57</v>
      </c>
      <c r="AE242" t="s">
        <v>57</v>
      </c>
      <c r="AG242" t="s">
        <v>57</v>
      </c>
      <c r="AH242" t="s">
        <v>57</v>
      </c>
      <c r="AI242" t="s">
        <v>57</v>
      </c>
      <c r="AJ242" t="s">
        <v>57</v>
      </c>
      <c r="AK242" t="s">
        <v>57</v>
      </c>
      <c r="AL242" t="s">
        <v>57</v>
      </c>
      <c r="AM242" s="119" t="s">
        <v>57</v>
      </c>
      <c r="AN242" s="119" t="s">
        <v>57</v>
      </c>
      <c r="AO242" s="120">
        <v>44733</v>
      </c>
      <c r="AP242" s="120">
        <v>44988</v>
      </c>
      <c r="AQ242">
        <v>255</v>
      </c>
      <c r="AR242" t="s">
        <v>57</v>
      </c>
      <c r="AS242" t="s">
        <v>57</v>
      </c>
      <c r="AT242" t="s">
        <v>57</v>
      </c>
      <c r="AU242" t="s">
        <v>57</v>
      </c>
      <c r="AV242" t="s">
        <v>57</v>
      </c>
      <c r="AW242" t="s">
        <v>57</v>
      </c>
      <c r="AX242" t="s">
        <v>57</v>
      </c>
    </row>
    <row r="243" spans="1:50">
      <c r="A243">
        <v>242</v>
      </c>
      <c r="B243" t="s">
        <v>2596</v>
      </c>
      <c r="C243" t="s">
        <v>1382</v>
      </c>
      <c r="D243">
        <v>2023</v>
      </c>
      <c r="E243" t="s">
        <v>286</v>
      </c>
      <c r="F243" s="25" t="s">
        <v>1745</v>
      </c>
      <c r="G243" t="s">
        <v>1746</v>
      </c>
      <c r="H243" s="14" t="s">
        <v>1747</v>
      </c>
      <c r="I243" t="s">
        <v>1181</v>
      </c>
      <c r="J243">
        <v>4</v>
      </c>
      <c r="K243" t="s">
        <v>62</v>
      </c>
      <c r="L243" t="s">
        <v>62</v>
      </c>
      <c r="M243" t="s">
        <v>62</v>
      </c>
      <c r="N243" t="s">
        <v>57</v>
      </c>
      <c r="O243" t="s">
        <v>57</v>
      </c>
      <c r="P243" t="s">
        <v>57</v>
      </c>
      <c r="Q243" t="s">
        <v>57</v>
      </c>
      <c r="R243" t="s">
        <v>57</v>
      </c>
      <c r="S243" t="s">
        <v>57</v>
      </c>
      <c r="T243" t="s">
        <v>57</v>
      </c>
      <c r="U243" t="s">
        <v>62</v>
      </c>
      <c r="V243" t="s">
        <v>57</v>
      </c>
      <c r="W243" t="s">
        <v>56</v>
      </c>
      <c r="X243" t="s">
        <v>1475</v>
      </c>
      <c r="Y243" t="s">
        <v>62</v>
      </c>
      <c r="Z243" t="s">
        <v>1748</v>
      </c>
      <c r="AA243" t="s">
        <v>57</v>
      </c>
      <c r="AB243" t="s">
        <v>57</v>
      </c>
      <c r="AC243" t="s">
        <v>57</v>
      </c>
      <c r="AD243" t="s">
        <v>57</v>
      </c>
      <c r="AE243" t="s">
        <v>57</v>
      </c>
      <c r="AG243" t="s">
        <v>56</v>
      </c>
      <c r="AH243">
        <v>9</v>
      </c>
      <c r="AI243" t="s">
        <v>57</v>
      </c>
      <c r="AJ243" t="s">
        <v>57</v>
      </c>
      <c r="AK243" t="s">
        <v>57</v>
      </c>
      <c r="AL243" t="s">
        <v>57</v>
      </c>
      <c r="AM243" s="117" t="s">
        <v>57</v>
      </c>
      <c r="AN243" s="117" t="s">
        <v>57</v>
      </c>
      <c r="AO243" s="118">
        <v>44649</v>
      </c>
      <c r="AP243" s="118">
        <v>44988</v>
      </c>
      <c r="AQ243">
        <v>339</v>
      </c>
      <c r="AR243" t="s">
        <v>57</v>
      </c>
      <c r="AS243">
        <v>3</v>
      </c>
      <c r="AT243">
        <v>6</v>
      </c>
      <c r="AU243" t="s">
        <v>56</v>
      </c>
      <c r="AV243" t="s">
        <v>62</v>
      </c>
      <c r="AW243" t="s">
        <v>62</v>
      </c>
      <c r="AX243" t="s">
        <v>62</v>
      </c>
    </row>
    <row r="244" spans="1:50">
      <c r="A244">
        <v>243</v>
      </c>
      <c r="B244" t="s">
        <v>2596</v>
      </c>
      <c r="C244" t="s">
        <v>1382</v>
      </c>
      <c r="D244">
        <v>2023</v>
      </c>
      <c r="E244" t="s">
        <v>286</v>
      </c>
      <c r="F244" s="25" t="s">
        <v>1750</v>
      </c>
      <c r="G244" t="s">
        <v>1751</v>
      </c>
      <c r="H244" s="14" t="s">
        <v>1752</v>
      </c>
      <c r="I244" t="s">
        <v>929</v>
      </c>
      <c r="J244">
        <v>14</v>
      </c>
      <c r="K244" t="s">
        <v>56</v>
      </c>
      <c r="L244" t="s">
        <v>62</v>
      </c>
      <c r="M244" t="s">
        <v>57</v>
      </c>
      <c r="N244" t="s">
        <v>57</v>
      </c>
      <c r="O244" t="s">
        <v>57</v>
      </c>
      <c r="P244" t="s">
        <v>57</v>
      </c>
      <c r="Q244" t="s">
        <v>57</v>
      </c>
      <c r="R244" t="s">
        <v>57</v>
      </c>
      <c r="S244" t="s">
        <v>57</v>
      </c>
      <c r="T244" t="s">
        <v>57</v>
      </c>
      <c r="U244" t="s">
        <v>62</v>
      </c>
      <c r="V244" t="s">
        <v>57</v>
      </c>
      <c r="W244" t="s">
        <v>56</v>
      </c>
      <c r="X244" t="s">
        <v>2454</v>
      </c>
      <c r="Y244" t="s">
        <v>62</v>
      </c>
      <c r="Z244" t="s">
        <v>1753</v>
      </c>
      <c r="AA244" t="s">
        <v>57</v>
      </c>
      <c r="AB244" t="s">
        <v>57</v>
      </c>
      <c r="AC244" t="s">
        <v>57</v>
      </c>
      <c r="AD244" t="s">
        <v>57</v>
      </c>
      <c r="AE244" t="s">
        <v>57</v>
      </c>
      <c r="AG244" t="s">
        <v>57</v>
      </c>
      <c r="AH244" t="s">
        <v>57</v>
      </c>
      <c r="AI244" t="s">
        <v>57</v>
      </c>
      <c r="AJ244" t="s">
        <v>57</v>
      </c>
      <c r="AK244" t="s">
        <v>57</v>
      </c>
      <c r="AL244" t="s">
        <v>57</v>
      </c>
      <c r="AM244" s="119" t="s">
        <v>57</v>
      </c>
      <c r="AN244" s="119" t="s">
        <v>57</v>
      </c>
      <c r="AO244" s="120">
        <v>44624</v>
      </c>
      <c r="AP244" s="120">
        <v>44986</v>
      </c>
      <c r="AQ244">
        <v>362</v>
      </c>
      <c r="AR244" t="s">
        <v>57</v>
      </c>
      <c r="AS244" t="s">
        <v>57</v>
      </c>
      <c r="AT244" t="s">
        <v>57</v>
      </c>
      <c r="AU244" t="s">
        <v>57</v>
      </c>
      <c r="AV244" t="s">
        <v>57</v>
      </c>
      <c r="AW244" t="s">
        <v>57</v>
      </c>
      <c r="AX244" t="s">
        <v>57</v>
      </c>
    </row>
    <row r="245" spans="1:50">
      <c r="A245">
        <v>244</v>
      </c>
      <c r="B245" t="s">
        <v>2596</v>
      </c>
      <c r="C245" t="s">
        <v>1382</v>
      </c>
      <c r="D245">
        <v>2023</v>
      </c>
      <c r="E245" t="s">
        <v>286</v>
      </c>
      <c r="F245" s="25" t="s">
        <v>1755</v>
      </c>
      <c r="G245" t="s">
        <v>1756</v>
      </c>
      <c r="H245" s="14" t="s">
        <v>1757</v>
      </c>
      <c r="I245" t="s">
        <v>935</v>
      </c>
      <c r="J245">
        <v>15</v>
      </c>
      <c r="K245" t="s">
        <v>62</v>
      </c>
      <c r="L245" t="s">
        <v>62</v>
      </c>
      <c r="M245" t="s">
        <v>62</v>
      </c>
      <c r="N245" t="s">
        <v>62</v>
      </c>
      <c r="O245" t="s">
        <v>57</v>
      </c>
      <c r="P245" t="s">
        <v>57</v>
      </c>
      <c r="Q245" t="s">
        <v>57</v>
      </c>
      <c r="R245" t="s">
        <v>57</v>
      </c>
      <c r="S245" t="s">
        <v>56</v>
      </c>
      <c r="T245" t="s">
        <v>1758</v>
      </c>
      <c r="U245" t="s">
        <v>62</v>
      </c>
      <c r="V245" t="s">
        <v>57</v>
      </c>
      <c r="W245" t="s">
        <v>56</v>
      </c>
      <c r="X245" t="s">
        <v>2455</v>
      </c>
      <c r="Y245" t="s">
        <v>62</v>
      </c>
      <c r="Z245" t="s">
        <v>1760</v>
      </c>
      <c r="AA245" t="s">
        <v>56</v>
      </c>
      <c r="AB245" t="s">
        <v>56</v>
      </c>
      <c r="AC245" t="s">
        <v>56</v>
      </c>
      <c r="AD245" t="s">
        <v>157</v>
      </c>
      <c r="AE245" t="s">
        <v>57</v>
      </c>
      <c r="AG245" t="s">
        <v>56</v>
      </c>
      <c r="AH245">
        <v>71</v>
      </c>
      <c r="AI245" t="s">
        <v>56</v>
      </c>
      <c r="AJ245" t="s">
        <v>109</v>
      </c>
      <c r="AK245" t="s">
        <v>62</v>
      </c>
      <c r="AL245" t="s">
        <v>57</v>
      </c>
      <c r="AM245" s="117" t="s">
        <v>57</v>
      </c>
      <c r="AN245" s="117" t="s">
        <v>57</v>
      </c>
      <c r="AO245" s="118">
        <v>44644</v>
      </c>
      <c r="AP245" s="118">
        <v>44970</v>
      </c>
      <c r="AQ245">
        <v>326</v>
      </c>
      <c r="AR245" t="s">
        <v>57</v>
      </c>
      <c r="AS245">
        <v>25</v>
      </c>
      <c r="AT245">
        <v>46</v>
      </c>
      <c r="AU245" t="s">
        <v>62</v>
      </c>
      <c r="AV245" t="s">
        <v>56</v>
      </c>
      <c r="AW245" t="s">
        <v>62</v>
      </c>
      <c r="AX245" t="s">
        <v>62</v>
      </c>
    </row>
    <row r="246" spans="1:50">
      <c r="A246">
        <v>245</v>
      </c>
      <c r="B246" t="s">
        <v>2596</v>
      </c>
      <c r="C246" t="s">
        <v>1382</v>
      </c>
      <c r="D246">
        <v>2023</v>
      </c>
      <c r="E246" t="s">
        <v>286</v>
      </c>
      <c r="F246" s="25" t="s">
        <v>1763</v>
      </c>
      <c r="G246" t="s">
        <v>1764</v>
      </c>
      <c r="H246" s="14" t="s">
        <v>1765</v>
      </c>
      <c r="I246" t="s">
        <v>935</v>
      </c>
      <c r="J246">
        <v>15</v>
      </c>
      <c r="K246" t="s">
        <v>62</v>
      </c>
      <c r="L246" t="s">
        <v>62</v>
      </c>
      <c r="M246" t="s">
        <v>62</v>
      </c>
      <c r="N246" t="s">
        <v>56</v>
      </c>
      <c r="O246">
        <v>2</v>
      </c>
      <c r="P246" t="s">
        <v>438</v>
      </c>
      <c r="Q246" t="s">
        <v>1766</v>
      </c>
      <c r="R246" t="s">
        <v>1767</v>
      </c>
      <c r="S246" t="s">
        <v>56</v>
      </c>
      <c r="T246" t="s">
        <v>1768</v>
      </c>
      <c r="U246" t="s">
        <v>56</v>
      </c>
      <c r="V246" t="s">
        <v>2459</v>
      </c>
      <c r="W246" t="s">
        <v>56</v>
      </c>
      <c r="X246" t="s">
        <v>2460</v>
      </c>
      <c r="Y246" t="s">
        <v>62</v>
      </c>
      <c r="Z246" t="s">
        <v>1770</v>
      </c>
      <c r="AA246" t="s">
        <v>56</v>
      </c>
      <c r="AB246" t="s">
        <v>56</v>
      </c>
      <c r="AC246" t="s">
        <v>56</v>
      </c>
      <c r="AD246" t="s">
        <v>984</v>
      </c>
      <c r="AE246" t="s">
        <v>57</v>
      </c>
      <c r="AG246" t="s">
        <v>56</v>
      </c>
      <c r="AH246">
        <v>99</v>
      </c>
      <c r="AI246" t="s">
        <v>62</v>
      </c>
      <c r="AJ246" t="s">
        <v>57</v>
      </c>
      <c r="AK246" t="s">
        <v>62</v>
      </c>
      <c r="AL246" t="s">
        <v>57</v>
      </c>
      <c r="AM246" s="119" t="str">
        <f>IF(OR($AK246="No",$AK246="NA"),"NA","à Remplir")</f>
        <v>NA</v>
      </c>
      <c r="AN246" s="119" t="str">
        <f>IF(OR($AK246="No",$AK246="NA"),"NA","à Remplir")</f>
        <v>NA</v>
      </c>
      <c r="AO246" s="120">
        <v>44691</v>
      </c>
      <c r="AP246" s="120">
        <v>44992</v>
      </c>
      <c r="AQ246">
        <v>301</v>
      </c>
      <c r="AR246" t="s">
        <v>57</v>
      </c>
      <c r="AS246">
        <v>73</v>
      </c>
      <c r="AT246">
        <v>26</v>
      </c>
      <c r="AU246" t="s">
        <v>62</v>
      </c>
      <c r="AV246" t="s">
        <v>62</v>
      </c>
      <c r="AW246" t="s">
        <v>62</v>
      </c>
      <c r="AX246" t="s">
        <v>62</v>
      </c>
    </row>
    <row r="247" spans="1:50">
      <c r="A247">
        <v>246</v>
      </c>
      <c r="B247" t="s">
        <v>2596</v>
      </c>
      <c r="C247" t="s">
        <v>1382</v>
      </c>
      <c r="D247">
        <v>2023</v>
      </c>
      <c r="E247" t="s">
        <v>368</v>
      </c>
      <c r="F247" s="25" t="s">
        <v>1773</v>
      </c>
      <c r="G247" t="s">
        <v>1774</v>
      </c>
      <c r="H247" s="14" t="s">
        <v>1775</v>
      </c>
      <c r="I247" t="s">
        <v>289</v>
      </c>
      <c r="J247">
        <v>22</v>
      </c>
      <c r="K247" t="s">
        <v>57</v>
      </c>
      <c r="L247" t="s">
        <v>57</v>
      </c>
      <c r="M247" t="s">
        <v>57</v>
      </c>
      <c r="N247" t="s">
        <v>57</v>
      </c>
      <c r="O247" t="s">
        <v>57</v>
      </c>
      <c r="P247" t="s">
        <v>57</v>
      </c>
      <c r="Q247" t="s">
        <v>57</v>
      </c>
      <c r="R247" t="s">
        <v>57</v>
      </c>
      <c r="S247" t="s">
        <v>57</v>
      </c>
      <c r="T247" t="s">
        <v>57</v>
      </c>
      <c r="U247" t="s">
        <v>57</v>
      </c>
      <c r="V247" t="s">
        <v>57</v>
      </c>
      <c r="W247" t="s">
        <v>57</v>
      </c>
      <c r="X247" t="s">
        <v>57</v>
      </c>
      <c r="Y247" t="s">
        <v>57</v>
      </c>
      <c r="Z247" t="s">
        <v>1776</v>
      </c>
      <c r="AA247" t="s">
        <v>57</v>
      </c>
      <c r="AB247" t="s">
        <v>57</v>
      </c>
      <c r="AC247" t="s">
        <v>57</v>
      </c>
      <c r="AD247" t="s">
        <v>57</v>
      </c>
      <c r="AE247" t="s">
        <v>57</v>
      </c>
      <c r="AG247" t="s">
        <v>57</v>
      </c>
      <c r="AH247" t="s">
        <v>57</v>
      </c>
      <c r="AI247" t="s">
        <v>57</v>
      </c>
      <c r="AJ247" t="s">
        <v>57</v>
      </c>
      <c r="AK247" t="s">
        <v>57</v>
      </c>
      <c r="AL247" t="s">
        <v>57</v>
      </c>
      <c r="AM247" s="117" t="s">
        <v>57</v>
      </c>
      <c r="AN247" s="117" t="s">
        <v>57</v>
      </c>
      <c r="AO247" s="118" t="s">
        <v>1529</v>
      </c>
      <c r="AP247" s="118" t="s">
        <v>714</v>
      </c>
      <c r="AQ247">
        <v>120</v>
      </c>
      <c r="AR247" t="s">
        <v>57</v>
      </c>
      <c r="AS247" t="s">
        <v>57</v>
      </c>
      <c r="AT247" t="s">
        <v>57</v>
      </c>
    </row>
    <row r="248" spans="1:50" ht="15.75">
      <c r="A248">
        <v>247</v>
      </c>
      <c r="B248" t="s">
        <v>2596</v>
      </c>
      <c r="C248" t="s">
        <v>1382</v>
      </c>
      <c r="D248">
        <v>2023</v>
      </c>
      <c r="E248" t="s">
        <v>286</v>
      </c>
      <c r="F248" s="25" t="s">
        <v>1777</v>
      </c>
      <c r="G248" t="s">
        <v>1778</v>
      </c>
      <c r="H248" s="14" t="s">
        <v>1779</v>
      </c>
      <c r="I248" t="s">
        <v>935</v>
      </c>
      <c r="J248">
        <v>23</v>
      </c>
      <c r="K248" t="s">
        <v>62</v>
      </c>
      <c r="L248" t="s">
        <v>62</v>
      </c>
      <c r="M248" t="s">
        <v>62</v>
      </c>
      <c r="N248" t="s">
        <v>62</v>
      </c>
      <c r="O248" t="s">
        <v>57</v>
      </c>
      <c r="P248" t="s">
        <v>57</v>
      </c>
      <c r="Q248" t="s">
        <v>57</v>
      </c>
      <c r="R248" t="s">
        <v>57</v>
      </c>
      <c r="S248" t="s">
        <v>56</v>
      </c>
      <c r="T248" t="s">
        <v>2607</v>
      </c>
      <c r="U248" t="s">
        <v>62</v>
      </c>
      <c r="V248" t="s">
        <v>57</v>
      </c>
      <c r="W248" t="s">
        <v>56</v>
      </c>
      <c r="X248" t="s">
        <v>1781</v>
      </c>
      <c r="Y248" t="s">
        <v>62</v>
      </c>
      <c r="Z248" s="4" t="s">
        <v>1782</v>
      </c>
      <c r="AA248" t="s">
        <v>56</v>
      </c>
      <c r="AB248" t="s">
        <v>56</v>
      </c>
      <c r="AC248" t="s">
        <v>56</v>
      </c>
      <c r="AD248" t="s">
        <v>216</v>
      </c>
      <c r="AE248" t="s">
        <v>1540</v>
      </c>
      <c r="AG248" t="s">
        <v>56</v>
      </c>
      <c r="AH248">
        <v>139</v>
      </c>
      <c r="AI248" t="s">
        <v>62</v>
      </c>
      <c r="AJ248" t="s">
        <v>57</v>
      </c>
      <c r="AK248" t="s">
        <v>62</v>
      </c>
      <c r="AL248" t="s">
        <v>57</v>
      </c>
      <c r="AM248" s="119" t="s">
        <v>57</v>
      </c>
      <c r="AN248" s="119" t="s">
        <v>57</v>
      </c>
      <c r="AO248" s="120">
        <v>44620</v>
      </c>
      <c r="AP248" s="120">
        <v>44988</v>
      </c>
      <c r="AQ248">
        <v>368</v>
      </c>
      <c r="AR248" t="s">
        <v>57</v>
      </c>
      <c r="AS248" t="s">
        <v>62</v>
      </c>
      <c r="AT248" t="s">
        <v>62</v>
      </c>
      <c r="AU248" t="s">
        <v>62</v>
      </c>
      <c r="AV248" t="s">
        <v>62</v>
      </c>
      <c r="AW248" t="s">
        <v>62</v>
      </c>
      <c r="AX248" t="s">
        <v>62</v>
      </c>
    </row>
    <row r="249" spans="1:50">
      <c r="A249">
        <v>248</v>
      </c>
      <c r="B249" t="s">
        <v>2596</v>
      </c>
      <c r="C249" t="s">
        <v>1382</v>
      </c>
      <c r="D249">
        <v>2023</v>
      </c>
      <c r="E249" t="s">
        <v>368</v>
      </c>
      <c r="F249" s="25" t="s">
        <v>243</v>
      </c>
      <c r="G249" t="s">
        <v>1784</v>
      </c>
      <c r="H249" s="14" t="s">
        <v>1785</v>
      </c>
      <c r="I249" t="s">
        <v>246</v>
      </c>
      <c r="J249">
        <v>25</v>
      </c>
      <c r="K249" t="s">
        <v>57</v>
      </c>
      <c r="L249" t="s">
        <v>57</v>
      </c>
      <c r="M249" t="s">
        <v>57</v>
      </c>
      <c r="N249" t="s">
        <v>57</v>
      </c>
      <c r="O249" t="s">
        <v>57</v>
      </c>
      <c r="P249" t="s">
        <v>57</v>
      </c>
      <c r="Q249" t="s">
        <v>57</v>
      </c>
      <c r="R249" t="s">
        <v>57</v>
      </c>
      <c r="S249" t="s">
        <v>57</v>
      </c>
      <c r="T249" t="s">
        <v>57</v>
      </c>
      <c r="U249" t="s">
        <v>57</v>
      </c>
      <c r="V249" t="s">
        <v>57</v>
      </c>
      <c r="W249" t="s">
        <v>57</v>
      </c>
      <c r="X249" t="s">
        <v>57</v>
      </c>
      <c r="Y249" t="s">
        <v>57</v>
      </c>
      <c r="Z249" t="s">
        <v>1786</v>
      </c>
      <c r="AA249" t="s">
        <v>57</v>
      </c>
      <c r="AB249" t="s">
        <v>57</v>
      </c>
      <c r="AC249" t="s">
        <v>57</v>
      </c>
      <c r="AD249" t="s">
        <v>57</v>
      </c>
      <c r="AE249" t="s">
        <v>57</v>
      </c>
      <c r="AG249" t="s">
        <v>57</v>
      </c>
      <c r="AH249" t="s">
        <v>57</v>
      </c>
      <c r="AI249" t="s">
        <v>57</v>
      </c>
      <c r="AJ249" t="s">
        <v>57</v>
      </c>
      <c r="AK249" t="s">
        <v>57</v>
      </c>
      <c r="AL249" t="s">
        <v>57</v>
      </c>
      <c r="AM249" s="117" t="s">
        <v>57</v>
      </c>
      <c r="AN249" s="117" t="s">
        <v>57</v>
      </c>
      <c r="AO249" s="118" t="s">
        <v>1564</v>
      </c>
      <c r="AP249" s="118" t="s">
        <v>1772</v>
      </c>
      <c r="AQ249">
        <v>85</v>
      </c>
      <c r="AR249" t="s">
        <v>57</v>
      </c>
      <c r="AS249" t="s">
        <v>57</v>
      </c>
      <c r="AT249" t="s">
        <v>57</v>
      </c>
    </row>
    <row r="250" spans="1:50">
      <c r="A250">
        <v>249</v>
      </c>
      <c r="B250" t="s">
        <v>2596</v>
      </c>
      <c r="C250" t="s">
        <v>1382</v>
      </c>
      <c r="D250">
        <v>2023</v>
      </c>
      <c r="E250" t="s">
        <v>368</v>
      </c>
      <c r="F250" s="25" t="s">
        <v>57</v>
      </c>
      <c r="G250" t="s">
        <v>1787</v>
      </c>
      <c r="H250" s="14" t="s">
        <v>1788</v>
      </c>
      <c r="I250" t="s">
        <v>1467</v>
      </c>
      <c r="J250">
        <v>25</v>
      </c>
      <c r="K250" t="s">
        <v>57</v>
      </c>
      <c r="L250" t="s">
        <v>57</v>
      </c>
      <c r="M250" t="s">
        <v>57</v>
      </c>
      <c r="N250" t="s">
        <v>57</v>
      </c>
      <c r="O250" t="s">
        <v>57</v>
      </c>
      <c r="P250" t="s">
        <v>57</v>
      </c>
      <c r="Q250" t="s">
        <v>57</v>
      </c>
      <c r="R250" t="s">
        <v>57</v>
      </c>
      <c r="S250" t="s">
        <v>57</v>
      </c>
      <c r="T250" t="s">
        <v>57</v>
      </c>
      <c r="U250" t="s">
        <v>57</v>
      </c>
      <c r="V250" t="s">
        <v>57</v>
      </c>
      <c r="W250" t="s">
        <v>57</v>
      </c>
      <c r="X250" t="s">
        <v>57</v>
      </c>
      <c r="Y250" t="s">
        <v>57</v>
      </c>
      <c r="Z250" t="s">
        <v>57</v>
      </c>
      <c r="AA250" t="s">
        <v>57</v>
      </c>
      <c r="AB250" t="s">
        <v>57</v>
      </c>
      <c r="AC250" t="s">
        <v>57</v>
      </c>
      <c r="AD250" t="s">
        <v>57</v>
      </c>
      <c r="AE250" t="s">
        <v>57</v>
      </c>
      <c r="AG250" t="s">
        <v>57</v>
      </c>
      <c r="AH250" t="s">
        <v>57</v>
      </c>
      <c r="AI250" t="s">
        <v>57</v>
      </c>
      <c r="AJ250" t="s">
        <v>57</v>
      </c>
      <c r="AK250" t="s">
        <v>57</v>
      </c>
      <c r="AL250" t="s">
        <v>57</v>
      </c>
      <c r="AM250" s="119" t="s">
        <v>57</v>
      </c>
      <c r="AN250" s="119" t="s">
        <v>57</v>
      </c>
      <c r="AO250" s="120" t="s">
        <v>57</v>
      </c>
      <c r="AP250" s="120" t="s">
        <v>1789</v>
      </c>
      <c r="AQ250" t="s">
        <v>57</v>
      </c>
      <c r="AR250" t="s">
        <v>57</v>
      </c>
      <c r="AS250" t="s">
        <v>57</v>
      </c>
      <c r="AT250" t="s">
        <v>57</v>
      </c>
    </row>
    <row r="251" spans="1:50">
      <c r="A251">
        <v>250</v>
      </c>
      <c r="B251" t="s">
        <v>2596</v>
      </c>
      <c r="C251" t="s">
        <v>1382</v>
      </c>
      <c r="D251">
        <v>2023</v>
      </c>
      <c r="E251" t="s">
        <v>121</v>
      </c>
      <c r="F251" s="25" t="s">
        <v>1790</v>
      </c>
      <c r="G251" t="s">
        <v>1791</v>
      </c>
      <c r="H251" s="14" t="s">
        <v>1792</v>
      </c>
      <c r="I251" t="s">
        <v>298</v>
      </c>
      <c r="J251">
        <v>25</v>
      </c>
      <c r="K251" t="s">
        <v>57</v>
      </c>
      <c r="L251" t="s">
        <v>57</v>
      </c>
      <c r="M251" t="s">
        <v>57</v>
      </c>
      <c r="N251" t="s">
        <v>57</v>
      </c>
      <c r="O251" t="s">
        <v>57</v>
      </c>
      <c r="P251" t="s">
        <v>57</v>
      </c>
      <c r="Q251" t="s">
        <v>57</v>
      </c>
      <c r="R251" t="s">
        <v>57</v>
      </c>
      <c r="S251" t="s">
        <v>57</v>
      </c>
      <c r="T251" t="s">
        <v>57</v>
      </c>
      <c r="U251" t="s">
        <v>57</v>
      </c>
      <c r="V251" t="s">
        <v>57</v>
      </c>
      <c r="W251" t="s">
        <v>57</v>
      </c>
      <c r="X251" t="s">
        <v>57</v>
      </c>
      <c r="Y251" t="s">
        <v>57</v>
      </c>
      <c r="Z251" t="s">
        <v>1793</v>
      </c>
      <c r="AA251" t="s">
        <v>57</v>
      </c>
      <c r="AB251" t="s">
        <v>57</v>
      </c>
      <c r="AC251" t="s">
        <v>57</v>
      </c>
      <c r="AD251" t="s">
        <v>57</v>
      </c>
      <c r="AE251" t="s">
        <v>57</v>
      </c>
      <c r="AG251" t="s">
        <v>57</v>
      </c>
      <c r="AH251" t="s">
        <v>57</v>
      </c>
      <c r="AI251" t="s">
        <v>57</v>
      </c>
      <c r="AJ251" t="s">
        <v>57</v>
      </c>
      <c r="AK251" t="s">
        <v>57</v>
      </c>
      <c r="AL251" t="s">
        <v>57</v>
      </c>
      <c r="AM251" s="117" t="s">
        <v>57</v>
      </c>
      <c r="AN251" s="117" t="s">
        <v>57</v>
      </c>
      <c r="AO251" s="118" t="s">
        <v>57</v>
      </c>
      <c r="AP251" s="118" t="s">
        <v>1794</v>
      </c>
      <c r="AQ251" t="s">
        <v>57</v>
      </c>
      <c r="AR251" t="s">
        <v>57</v>
      </c>
      <c r="AS251" t="s">
        <v>57</v>
      </c>
      <c r="AT251" t="s">
        <v>57</v>
      </c>
    </row>
    <row r="252" spans="1:50">
      <c r="A252">
        <v>251</v>
      </c>
      <c r="B252" t="s">
        <v>2596</v>
      </c>
      <c r="C252" t="s">
        <v>1382</v>
      </c>
      <c r="D252">
        <v>2023</v>
      </c>
      <c r="E252" t="s">
        <v>121</v>
      </c>
      <c r="F252" s="25" t="s">
        <v>1795</v>
      </c>
      <c r="G252" t="s">
        <v>1796</v>
      </c>
      <c r="H252" s="14" t="s">
        <v>1797</v>
      </c>
      <c r="I252" t="s">
        <v>1798</v>
      </c>
      <c r="J252">
        <v>25</v>
      </c>
      <c r="K252" t="s">
        <v>57</v>
      </c>
      <c r="L252" t="s">
        <v>57</v>
      </c>
      <c r="M252" t="s">
        <v>57</v>
      </c>
      <c r="N252" t="s">
        <v>57</v>
      </c>
      <c r="O252" t="s">
        <v>57</v>
      </c>
      <c r="P252" t="s">
        <v>57</v>
      </c>
      <c r="Q252" t="s">
        <v>57</v>
      </c>
      <c r="R252" t="s">
        <v>57</v>
      </c>
      <c r="S252" t="s">
        <v>57</v>
      </c>
      <c r="T252" t="s">
        <v>57</v>
      </c>
      <c r="U252" t="s">
        <v>57</v>
      </c>
      <c r="V252" t="s">
        <v>57</v>
      </c>
      <c r="W252" t="s">
        <v>57</v>
      </c>
      <c r="X252" t="s">
        <v>57</v>
      </c>
      <c r="Y252" t="s">
        <v>57</v>
      </c>
      <c r="Z252" t="s">
        <v>1799</v>
      </c>
      <c r="AA252" t="s">
        <v>57</v>
      </c>
      <c r="AB252" t="s">
        <v>57</v>
      </c>
      <c r="AC252" t="s">
        <v>57</v>
      </c>
      <c r="AD252" t="s">
        <v>57</v>
      </c>
      <c r="AE252" t="s">
        <v>57</v>
      </c>
      <c r="AG252" t="s">
        <v>57</v>
      </c>
      <c r="AH252" t="s">
        <v>57</v>
      </c>
      <c r="AI252" t="s">
        <v>57</v>
      </c>
      <c r="AJ252" t="s">
        <v>57</v>
      </c>
      <c r="AK252" t="s">
        <v>57</v>
      </c>
      <c r="AL252" t="s">
        <v>57</v>
      </c>
      <c r="AM252" s="119" t="s">
        <v>57</v>
      </c>
      <c r="AN252" s="119" t="s">
        <v>57</v>
      </c>
      <c r="AO252" s="120" t="s">
        <v>1800</v>
      </c>
      <c r="AP252" s="120" t="s">
        <v>229</v>
      </c>
      <c r="AQ252">
        <v>264</v>
      </c>
      <c r="AR252" t="s">
        <v>57</v>
      </c>
      <c r="AS252" t="s">
        <v>57</v>
      </c>
      <c r="AT252" t="s">
        <v>57</v>
      </c>
    </row>
    <row r="253" spans="1:50">
      <c r="A253">
        <v>252</v>
      </c>
      <c r="B253" t="s">
        <v>2596</v>
      </c>
      <c r="C253" t="s">
        <v>1382</v>
      </c>
      <c r="D253">
        <v>2023</v>
      </c>
      <c r="E253" t="s">
        <v>977</v>
      </c>
      <c r="F253" s="25" t="s">
        <v>1801</v>
      </c>
      <c r="G253" t="s">
        <v>1802</v>
      </c>
      <c r="H253" s="14" t="s">
        <v>1803</v>
      </c>
      <c r="I253" t="s">
        <v>929</v>
      </c>
      <c r="J253">
        <v>3</v>
      </c>
      <c r="K253" t="s">
        <v>62</v>
      </c>
      <c r="L253" t="s">
        <v>56</v>
      </c>
      <c r="M253" t="s">
        <v>57</v>
      </c>
      <c r="N253" t="s">
        <v>57</v>
      </c>
      <c r="O253" t="s">
        <v>57</v>
      </c>
      <c r="P253" t="s">
        <v>57</v>
      </c>
      <c r="Q253" t="s">
        <v>57</v>
      </c>
      <c r="R253" t="s">
        <v>57</v>
      </c>
      <c r="S253" t="s">
        <v>57</v>
      </c>
      <c r="T253" t="s">
        <v>57</v>
      </c>
      <c r="U253" t="s">
        <v>56</v>
      </c>
      <c r="V253" t="s">
        <v>2465</v>
      </c>
      <c r="W253" t="s">
        <v>56</v>
      </c>
      <c r="X253" t="s">
        <v>2466</v>
      </c>
      <c r="Y253" t="s">
        <v>62</v>
      </c>
      <c r="Z253" t="s">
        <v>1804</v>
      </c>
      <c r="AA253" t="s">
        <v>57</v>
      </c>
      <c r="AB253" t="s">
        <v>57</v>
      </c>
      <c r="AC253" t="s">
        <v>57</v>
      </c>
      <c r="AD253" t="s">
        <v>57</v>
      </c>
      <c r="AE253" t="s">
        <v>57</v>
      </c>
      <c r="AG253" t="s">
        <v>57</v>
      </c>
      <c r="AH253" t="s">
        <v>57</v>
      </c>
      <c r="AI253" t="s">
        <v>57</v>
      </c>
      <c r="AJ253" t="s">
        <v>57</v>
      </c>
      <c r="AK253" t="s">
        <v>57</v>
      </c>
      <c r="AL253" t="s">
        <v>57</v>
      </c>
      <c r="AM253" s="117" t="str">
        <f t="shared" ref="AM253:AN255" si="4">IF(OR($AK253="No",$AK253="NA"),"NA","à Remplir")</f>
        <v>NA</v>
      </c>
      <c r="AN253" s="117" t="str">
        <f t="shared" si="4"/>
        <v>NA</v>
      </c>
      <c r="AO253" s="118">
        <v>44727</v>
      </c>
      <c r="AP253" s="118">
        <v>44988</v>
      </c>
      <c r="AQ253">
        <v>261</v>
      </c>
      <c r="AR253" t="s">
        <v>57</v>
      </c>
      <c r="AS253" t="s">
        <v>57</v>
      </c>
      <c r="AT253" t="s">
        <v>57</v>
      </c>
      <c r="AU253" t="s">
        <v>57</v>
      </c>
      <c r="AV253" t="s">
        <v>57</v>
      </c>
      <c r="AW253" t="s">
        <v>57</v>
      </c>
      <c r="AX253" t="s">
        <v>57</v>
      </c>
    </row>
    <row r="254" spans="1:50">
      <c r="A254">
        <v>253</v>
      </c>
      <c r="B254" t="s">
        <v>2596</v>
      </c>
      <c r="C254" t="s">
        <v>1382</v>
      </c>
      <c r="D254">
        <v>2023</v>
      </c>
      <c r="E254" t="s">
        <v>977</v>
      </c>
      <c r="F254" s="25" t="s">
        <v>1806</v>
      </c>
      <c r="G254" t="s">
        <v>1807</v>
      </c>
      <c r="H254" s="14" t="s">
        <v>1808</v>
      </c>
      <c r="I254" t="s">
        <v>1163</v>
      </c>
      <c r="J254">
        <v>14</v>
      </c>
      <c r="K254" t="s">
        <v>57</v>
      </c>
      <c r="L254" t="s">
        <v>57</v>
      </c>
      <c r="M254" t="s">
        <v>57</v>
      </c>
      <c r="N254" t="s">
        <v>57</v>
      </c>
      <c r="O254" t="s">
        <v>57</v>
      </c>
      <c r="P254" t="s">
        <v>57</v>
      </c>
      <c r="Q254" t="s">
        <v>57</v>
      </c>
      <c r="R254" t="s">
        <v>57</v>
      </c>
      <c r="S254" t="s">
        <v>57</v>
      </c>
      <c r="T254" t="s">
        <v>57</v>
      </c>
      <c r="U254" t="s">
        <v>62</v>
      </c>
      <c r="V254" t="s">
        <v>57</v>
      </c>
      <c r="W254" t="s">
        <v>56</v>
      </c>
      <c r="X254" t="s">
        <v>2467</v>
      </c>
      <c r="Y254" t="s">
        <v>62</v>
      </c>
      <c r="Z254" t="s">
        <v>1809</v>
      </c>
      <c r="AA254" t="s">
        <v>57</v>
      </c>
      <c r="AB254" t="s">
        <v>57</v>
      </c>
      <c r="AC254" t="s">
        <v>57</v>
      </c>
      <c r="AD254" t="s">
        <v>57</v>
      </c>
      <c r="AE254" t="s">
        <v>57</v>
      </c>
      <c r="AG254" t="s">
        <v>57</v>
      </c>
      <c r="AH254" t="s">
        <v>57</v>
      </c>
      <c r="AI254" t="s">
        <v>57</v>
      </c>
      <c r="AJ254" t="s">
        <v>57</v>
      </c>
      <c r="AK254" t="s">
        <v>57</v>
      </c>
      <c r="AL254" t="s">
        <v>57</v>
      </c>
      <c r="AM254" s="119" t="str">
        <f t="shared" si="4"/>
        <v>NA</v>
      </c>
      <c r="AN254" s="119" t="str">
        <f t="shared" si="4"/>
        <v>NA</v>
      </c>
      <c r="AO254" s="120">
        <v>44872</v>
      </c>
      <c r="AP254" s="120">
        <v>45044</v>
      </c>
      <c r="AQ254">
        <v>172</v>
      </c>
      <c r="AR254" t="s">
        <v>57</v>
      </c>
      <c r="AS254" t="s">
        <v>57</v>
      </c>
      <c r="AT254" t="s">
        <v>57</v>
      </c>
      <c r="AU254" t="s">
        <v>57</v>
      </c>
      <c r="AV254" t="s">
        <v>57</v>
      </c>
      <c r="AW254" t="s">
        <v>57</v>
      </c>
      <c r="AX254" t="s">
        <v>57</v>
      </c>
    </row>
    <row r="255" spans="1:50">
      <c r="A255">
        <v>254</v>
      </c>
      <c r="B255" t="s">
        <v>2596</v>
      </c>
      <c r="C255" t="s">
        <v>1382</v>
      </c>
      <c r="D255">
        <v>2023</v>
      </c>
      <c r="E255" t="s">
        <v>977</v>
      </c>
      <c r="F255" s="25" t="s">
        <v>2468</v>
      </c>
      <c r="G255" t="s">
        <v>1812</v>
      </c>
      <c r="H255" s="14" t="s">
        <v>1813</v>
      </c>
      <c r="I255" t="s">
        <v>929</v>
      </c>
      <c r="J255">
        <v>14</v>
      </c>
      <c r="K255" t="s">
        <v>56</v>
      </c>
      <c r="L255" t="s">
        <v>56</v>
      </c>
      <c r="M255" t="s">
        <v>57</v>
      </c>
      <c r="N255" t="s">
        <v>57</v>
      </c>
      <c r="O255" t="s">
        <v>57</v>
      </c>
      <c r="P255" t="s">
        <v>57</v>
      </c>
      <c r="Q255" t="s">
        <v>57</v>
      </c>
      <c r="R255" t="s">
        <v>57</v>
      </c>
      <c r="S255" t="s">
        <v>57</v>
      </c>
      <c r="T255" t="s">
        <v>57</v>
      </c>
      <c r="U255" t="s">
        <v>56</v>
      </c>
      <c r="V255" t="s">
        <v>2469</v>
      </c>
      <c r="W255" t="s">
        <v>56</v>
      </c>
      <c r="X255" t="s">
        <v>2470</v>
      </c>
      <c r="Y255" t="s">
        <v>56</v>
      </c>
      <c r="Z255" t="s">
        <v>1814</v>
      </c>
      <c r="AA255" t="s">
        <v>57</v>
      </c>
      <c r="AB255" t="s">
        <v>57</v>
      </c>
      <c r="AC255" t="s">
        <v>57</v>
      </c>
      <c r="AD255" t="s">
        <v>57</v>
      </c>
      <c r="AE255" t="s">
        <v>57</v>
      </c>
      <c r="AG255" t="s">
        <v>57</v>
      </c>
      <c r="AH255" t="s">
        <v>57</v>
      </c>
      <c r="AI255" t="s">
        <v>57</v>
      </c>
      <c r="AJ255" t="s">
        <v>57</v>
      </c>
      <c r="AK255" t="s">
        <v>57</v>
      </c>
      <c r="AL255" t="s">
        <v>57</v>
      </c>
      <c r="AM255" s="117" t="str">
        <f t="shared" si="4"/>
        <v>NA</v>
      </c>
      <c r="AN255" s="117" t="str">
        <f t="shared" si="4"/>
        <v>NA</v>
      </c>
      <c r="AO255" s="118">
        <v>44762</v>
      </c>
      <c r="AP255" s="118">
        <v>44995</v>
      </c>
      <c r="AQ255">
        <v>233</v>
      </c>
      <c r="AR255" t="s">
        <v>57</v>
      </c>
      <c r="AS255" t="s">
        <v>57</v>
      </c>
      <c r="AT255" t="s">
        <v>57</v>
      </c>
      <c r="AU255" t="s">
        <v>57</v>
      </c>
      <c r="AV255" t="s">
        <v>57</v>
      </c>
      <c r="AW255" t="s">
        <v>57</v>
      </c>
      <c r="AX255" t="s">
        <v>57</v>
      </c>
    </row>
    <row r="256" spans="1:50" ht="15.75">
      <c r="A256">
        <v>255</v>
      </c>
      <c r="B256" t="s">
        <v>2596</v>
      </c>
      <c r="C256" t="s">
        <v>1382</v>
      </c>
      <c r="D256">
        <v>2023</v>
      </c>
      <c r="E256" t="s">
        <v>977</v>
      </c>
      <c r="F256" s="25" t="s">
        <v>1816</v>
      </c>
      <c r="G256" t="s">
        <v>1817</v>
      </c>
      <c r="H256" s="14" t="s">
        <v>1818</v>
      </c>
      <c r="I256" t="s">
        <v>935</v>
      </c>
      <c r="J256">
        <v>15</v>
      </c>
      <c r="K256" t="s">
        <v>62</v>
      </c>
      <c r="L256" t="s">
        <v>62</v>
      </c>
      <c r="M256" t="s">
        <v>62</v>
      </c>
      <c r="N256" t="s">
        <v>62</v>
      </c>
      <c r="O256" t="s">
        <v>57</v>
      </c>
      <c r="P256" t="s">
        <v>57</v>
      </c>
      <c r="Q256" t="s">
        <v>57</v>
      </c>
      <c r="R256" t="s">
        <v>57</v>
      </c>
      <c r="S256" t="s">
        <v>62</v>
      </c>
      <c r="T256" t="s">
        <v>57</v>
      </c>
      <c r="U256" t="s">
        <v>62</v>
      </c>
      <c r="V256" t="s">
        <v>57</v>
      </c>
      <c r="W256" t="s">
        <v>56</v>
      </c>
      <c r="X256" t="s">
        <v>1819</v>
      </c>
      <c r="Y256" t="s">
        <v>62</v>
      </c>
      <c r="Z256" s="4" t="s">
        <v>1820</v>
      </c>
      <c r="AA256" t="s">
        <v>62</v>
      </c>
      <c r="AB256" t="s">
        <v>62</v>
      </c>
      <c r="AC256" t="s">
        <v>57</v>
      </c>
      <c r="AD256" t="s">
        <v>57</v>
      </c>
      <c r="AE256" t="s">
        <v>57</v>
      </c>
      <c r="AG256" t="s">
        <v>56</v>
      </c>
      <c r="AH256">
        <v>15</v>
      </c>
      <c r="AI256" t="s">
        <v>56</v>
      </c>
      <c r="AJ256" t="s">
        <v>109</v>
      </c>
      <c r="AK256" t="s">
        <v>56</v>
      </c>
      <c r="AL256" t="s">
        <v>1821</v>
      </c>
      <c r="AM256" s="125">
        <v>44672</v>
      </c>
      <c r="AN256" s="126" t="s">
        <v>2472</v>
      </c>
      <c r="AO256" s="120">
        <v>44844</v>
      </c>
      <c r="AP256" s="120">
        <v>45021</v>
      </c>
      <c r="AQ256">
        <v>177</v>
      </c>
      <c r="AR256">
        <v>349</v>
      </c>
      <c r="AS256">
        <v>3</v>
      </c>
      <c r="AT256">
        <v>12</v>
      </c>
      <c r="AU256" t="s">
        <v>62</v>
      </c>
      <c r="AV256" t="s">
        <v>62</v>
      </c>
      <c r="AW256" t="s">
        <v>62</v>
      </c>
      <c r="AX256" t="s">
        <v>62</v>
      </c>
    </row>
    <row r="257" spans="1:50">
      <c r="A257">
        <v>256</v>
      </c>
      <c r="B257" t="s">
        <v>2596</v>
      </c>
      <c r="C257" t="s">
        <v>1382</v>
      </c>
      <c r="D257">
        <v>2023</v>
      </c>
      <c r="E257" t="s">
        <v>977</v>
      </c>
      <c r="F257" s="25" t="s">
        <v>1824</v>
      </c>
      <c r="G257" t="s">
        <v>1825</v>
      </c>
      <c r="H257" s="14" t="s">
        <v>1826</v>
      </c>
      <c r="I257" t="s">
        <v>935</v>
      </c>
      <c r="J257">
        <v>18</v>
      </c>
      <c r="K257" t="s">
        <v>62</v>
      </c>
      <c r="L257" t="s">
        <v>62</v>
      </c>
      <c r="M257" t="s">
        <v>62</v>
      </c>
      <c r="N257" t="s">
        <v>56</v>
      </c>
      <c r="O257">
        <v>1</v>
      </c>
      <c r="P257" t="s">
        <v>438</v>
      </c>
      <c r="Q257" t="s">
        <v>1827</v>
      </c>
      <c r="R257" t="s">
        <v>2474</v>
      </c>
      <c r="S257" t="s">
        <v>56</v>
      </c>
      <c r="T257" t="s">
        <v>1829</v>
      </c>
      <c r="U257" t="s">
        <v>56</v>
      </c>
      <c r="V257" t="s">
        <v>2476</v>
      </c>
      <c r="W257" t="s">
        <v>56</v>
      </c>
      <c r="X257" t="s">
        <v>1831</v>
      </c>
      <c r="Y257" t="s">
        <v>62</v>
      </c>
      <c r="Z257" t="s">
        <v>1832</v>
      </c>
      <c r="AA257" t="s">
        <v>56</v>
      </c>
      <c r="AB257" t="s">
        <v>56</v>
      </c>
      <c r="AC257" t="s">
        <v>56</v>
      </c>
      <c r="AD257" t="s">
        <v>984</v>
      </c>
      <c r="AE257" t="s">
        <v>57</v>
      </c>
      <c r="AG257" t="s">
        <v>56</v>
      </c>
      <c r="AH257">
        <v>94</v>
      </c>
      <c r="AI257" t="s">
        <v>56</v>
      </c>
      <c r="AJ257" t="s">
        <v>174</v>
      </c>
      <c r="AK257" t="s">
        <v>62</v>
      </c>
      <c r="AL257" t="s">
        <v>57</v>
      </c>
      <c r="AM257" s="117" t="str">
        <f>IF(OR($AK257="No",$AK257="NA"),"NA","à Remplir")</f>
        <v>NA</v>
      </c>
      <c r="AN257" s="117" t="str">
        <f>IF(OR($AK257="No",$AK257="NA"),"NA","à Remplir")</f>
        <v>NA</v>
      </c>
      <c r="AO257" s="118">
        <v>44507</v>
      </c>
      <c r="AP257" s="118">
        <v>45012</v>
      </c>
      <c r="AQ257">
        <v>505</v>
      </c>
      <c r="AR257" t="s">
        <v>57</v>
      </c>
      <c r="AS257">
        <v>88</v>
      </c>
      <c r="AT257">
        <v>6</v>
      </c>
      <c r="AU257" t="s">
        <v>56</v>
      </c>
      <c r="AV257" t="s">
        <v>62</v>
      </c>
      <c r="AW257" t="s">
        <v>62</v>
      </c>
      <c r="AX257" t="s">
        <v>62</v>
      </c>
    </row>
    <row r="258" spans="1:50">
      <c r="A258">
        <v>257</v>
      </c>
      <c r="B258" t="s">
        <v>2596</v>
      </c>
      <c r="C258" t="s">
        <v>1382</v>
      </c>
      <c r="D258">
        <v>2023</v>
      </c>
      <c r="E258" t="s">
        <v>977</v>
      </c>
      <c r="F258" s="25" t="s">
        <v>1834</v>
      </c>
      <c r="G258" t="s">
        <v>1835</v>
      </c>
      <c r="H258" s="14" t="s">
        <v>1836</v>
      </c>
      <c r="I258" t="s">
        <v>929</v>
      </c>
      <c r="J258">
        <v>22</v>
      </c>
      <c r="K258" t="s">
        <v>56</v>
      </c>
      <c r="L258" t="s">
        <v>62</v>
      </c>
      <c r="M258" t="s">
        <v>57</v>
      </c>
      <c r="N258" t="s">
        <v>57</v>
      </c>
      <c r="O258" t="s">
        <v>57</v>
      </c>
      <c r="P258" t="s">
        <v>57</v>
      </c>
      <c r="Q258" t="s">
        <v>57</v>
      </c>
      <c r="R258" t="s">
        <v>57</v>
      </c>
      <c r="S258" t="s">
        <v>57</v>
      </c>
      <c r="T258" t="s">
        <v>57</v>
      </c>
      <c r="U258" t="s">
        <v>62</v>
      </c>
      <c r="V258" t="s">
        <v>57</v>
      </c>
      <c r="W258" t="s">
        <v>56</v>
      </c>
      <c r="X258" t="s">
        <v>2478</v>
      </c>
      <c r="Y258" t="s">
        <v>62</v>
      </c>
      <c r="Z258" t="s">
        <v>1837</v>
      </c>
      <c r="AA258" t="s">
        <v>57</v>
      </c>
      <c r="AB258" t="s">
        <v>57</v>
      </c>
      <c r="AC258" t="s">
        <v>57</v>
      </c>
      <c r="AD258" t="s">
        <v>57</v>
      </c>
      <c r="AE258" t="s">
        <v>57</v>
      </c>
      <c r="AG258" t="s">
        <v>57</v>
      </c>
      <c r="AH258" t="s">
        <v>57</v>
      </c>
      <c r="AI258" t="s">
        <v>57</v>
      </c>
      <c r="AJ258" t="s">
        <v>57</v>
      </c>
      <c r="AK258" t="s">
        <v>57</v>
      </c>
      <c r="AL258" t="s">
        <v>57</v>
      </c>
      <c r="AM258" s="119" t="s">
        <v>57</v>
      </c>
      <c r="AN258" s="119" t="s">
        <v>57</v>
      </c>
      <c r="AO258" s="120">
        <v>44649</v>
      </c>
      <c r="AP258" s="120">
        <v>44987</v>
      </c>
      <c r="AQ258">
        <v>338</v>
      </c>
      <c r="AR258" t="s">
        <v>57</v>
      </c>
      <c r="AS258" t="s">
        <v>57</v>
      </c>
      <c r="AT258" t="s">
        <v>57</v>
      </c>
      <c r="AU258" t="s">
        <v>57</v>
      </c>
      <c r="AV258" t="s">
        <v>57</v>
      </c>
      <c r="AW258" t="s">
        <v>57</v>
      </c>
      <c r="AX258" t="s">
        <v>57</v>
      </c>
    </row>
    <row r="259" spans="1:50">
      <c r="A259">
        <v>258</v>
      </c>
      <c r="B259" t="s">
        <v>2596</v>
      </c>
      <c r="C259" t="s">
        <v>1382</v>
      </c>
      <c r="D259">
        <v>2023</v>
      </c>
      <c r="E259" t="s">
        <v>121</v>
      </c>
      <c r="F259" s="25" t="s">
        <v>1839</v>
      </c>
      <c r="G259" t="s">
        <v>1840</v>
      </c>
      <c r="H259" s="14" t="s">
        <v>1841</v>
      </c>
      <c r="I259" t="s">
        <v>246</v>
      </c>
      <c r="J259">
        <v>25</v>
      </c>
      <c r="K259" t="s">
        <v>57</v>
      </c>
      <c r="L259" t="s">
        <v>57</v>
      </c>
      <c r="M259" t="s">
        <v>57</v>
      </c>
      <c r="N259" t="s">
        <v>57</v>
      </c>
      <c r="O259" t="s">
        <v>57</v>
      </c>
      <c r="P259" t="s">
        <v>57</v>
      </c>
      <c r="Q259" t="s">
        <v>57</v>
      </c>
      <c r="R259" t="s">
        <v>57</v>
      </c>
      <c r="S259" t="s">
        <v>57</v>
      </c>
      <c r="T259" t="s">
        <v>57</v>
      </c>
      <c r="U259" t="s">
        <v>57</v>
      </c>
      <c r="V259" t="s">
        <v>57</v>
      </c>
      <c r="W259" t="s">
        <v>57</v>
      </c>
      <c r="X259" t="s">
        <v>57</v>
      </c>
      <c r="Y259" t="s">
        <v>57</v>
      </c>
      <c r="Z259" t="s">
        <v>1842</v>
      </c>
      <c r="AA259" t="s">
        <v>57</v>
      </c>
      <c r="AB259" t="s">
        <v>57</v>
      </c>
      <c r="AC259" t="s">
        <v>57</v>
      </c>
      <c r="AD259" t="s">
        <v>57</v>
      </c>
      <c r="AE259" t="s">
        <v>57</v>
      </c>
      <c r="AG259" t="s">
        <v>57</v>
      </c>
      <c r="AH259" t="s">
        <v>57</v>
      </c>
      <c r="AI259" t="s">
        <v>57</v>
      </c>
      <c r="AJ259" t="s">
        <v>57</v>
      </c>
      <c r="AK259" t="s">
        <v>57</v>
      </c>
      <c r="AL259" t="s">
        <v>57</v>
      </c>
      <c r="AM259" s="117" t="s">
        <v>57</v>
      </c>
      <c r="AN259" s="117" t="s">
        <v>57</v>
      </c>
      <c r="AO259" s="118" t="s">
        <v>1843</v>
      </c>
      <c r="AP259" s="118" t="s">
        <v>1844</v>
      </c>
      <c r="AQ259">
        <v>197</v>
      </c>
      <c r="AR259" t="s">
        <v>57</v>
      </c>
      <c r="AS259" t="s">
        <v>57</v>
      </c>
      <c r="AT259" t="s">
        <v>57</v>
      </c>
    </row>
    <row r="260" spans="1:50" ht="15.75">
      <c r="A260">
        <v>259</v>
      </c>
      <c r="B260" t="s">
        <v>2596</v>
      </c>
      <c r="C260" t="s">
        <v>1382</v>
      </c>
      <c r="D260">
        <v>2023</v>
      </c>
      <c r="E260" t="s">
        <v>121</v>
      </c>
      <c r="F260" s="25" t="s">
        <v>57</v>
      </c>
      <c r="G260" t="s">
        <v>1845</v>
      </c>
      <c r="H260" s="14" t="s">
        <v>1846</v>
      </c>
      <c r="I260" t="s">
        <v>1467</v>
      </c>
      <c r="J260">
        <v>25</v>
      </c>
      <c r="K260" t="s">
        <v>57</v>
      </c>
      <c r="L260" t="s">
        <v>57</v>
      </c>
      <c r="M260" t="s">
        <v>57</v>
      </c>
      <c r="N260" t="s">
        <v>57</v>
      </c>
      <c r="O260" t="s">
        <v>57</v>
      </c>
      <c r="P260" t="s">
        <v>57</v>
      </c>
      <c r="Q260" t="s">
        <v>57</v>
      </c>
      <c r="R260" t="s">
        <v>57</v>
      </c>
      <c r="S260" t="s">
        <v>57</v>
      </c>
      <c r="T260" t="s">
        <v>57</v>
      </c>
      <c r="U260" t="s">
        <v>57</v>
      </c>
      <c r="V260" t="s">
        <v>57</v>
      </c>
      <c r="W260" t="s">
        <v>57</v>
      </c>
      <c r="X260" t="s">
        <v>57</v>
      </c>
      <c r="Y260" t="s">
        <v>57</v>
      </c>
      <c r="Z260" s="4" t="s">
        <v>57</v>
      </c>
      <c r="AA260" t="s">
        <v>57</v>
      </c>
      <c r="AB260" t="s">
        <v>57</v>
      </c>
      <c r="AC260" t="s">
        <v>57</v>
      </c>
      <c r="AD260" t="s">
        <v>57</v>
      </c>
      <c r="AE260" t="s">
        <v>57</v>
      </c>
      <c r="AG260" t="s">
        <v>57</v>
      </c>
      <c r="AH260" t="s">
        <v>57</v>
      </c>
      <c r="AI260" t="s">
        <v>57</v>
      </c>
      <c r="AJ260" t="s">
        <v>57</v>
      </c>
      <c r="AK260" t="s">
        <v>57</v>
      </c>
      <c r="AL260" t="s">
        <v>57</v>
      </c>
      <c r="AM260" s="119" t="s">
        <v>57</v>
      </c>
      <c r="AN260" s="119" t="s">
        <v>57</v>
      </c>
      <c r="AO260" s="120" t="s">
        <v>1847</v>
      </c>
      <c r="AP260" s="120" t="s">
        <v>1848</v>
      </c>
      <c r="AQ260">
        <v>35</v>
      </c>
      <c r="AR260" t="s">
        <v>57</v>
      </c>
      <c r="AS260" t="s">
        <v>57</v>
      </c>
      <c r="AT260" t="s">
        <v>57</v>
      </c>
    </row>
    <row r="261" spans="1:50">
      <c r="A261">
        <v>260</v>
      </c>
      <c r="B261" t="s">
        <v>2596</v>
      </c>
      <c r="C261" t="s">
        <v>1382</v>
      </c>
      <c r="D261">
        <v>2023</v>
      </c>
      <c r="E261" t="s">
        <v>737</v>
      </c>
      <c r="F261" s="25" t="s">
        <v>1773</v>
      </c>
      <c r="G261" t="s">
        <v>1849</v>
      </c>
      <c r="H261" s="14" t="s">
        <v>1850</v>
      </c>
      <c r="I261" t="s">
        <v>289</v>
      </c>
      <c r="J261">
        <v>25</v>
      </c>
      <c r="K261" t="s">
        <v>57</v>
      </c>
      <c r="L261" t="s">
        <v>57</v>
      </c>
      <c r="M261" t="s">
        <v>57</v>
      </c>
      <c r="N261" t="s">
        <v>57</v>
      </c>
      <c r="O261" t="s">
        <v>57</v>
      </c>
      <c r="P261" t="s">
        <v>57</v>
      </c>
      <c r="Q261" t="s">
        <v>57</v>
      </c>
      <c r="R261" t="s">
        <v>57</v>
      </c>
      <c r="S261" t="s">
        <v>57</v>
      </c>
      <c r="T261" t="s">
        <v>57</v>
      </c>
      <c r="U261" t="s">
        <v>57</v>
      </c>
      <c r="V261" t="s">
        <v>57</v>
      </c>
      <c r="W261" t="s">
        <v>57</v>
      </c>
      <c r="X261" t="s">
        <v>57</v>
      </c>
      <c r="Y261" t="s">
        <v>57</v>
      </c>
      <c r="Z261" t="s">
        <v>1776</v>
      </c>
      <c r="AA261" t="s">
        <v>57</v>
      </c>
      <c r="AB261" t="s">
        <v>57</v>
      </c>
      <c r="AC261" t="s">
        <v>57</v>
      </c>
      <c r="AD261" t="s">
        <v>57</v>
      </c>
      <c r="AE261" t="s">
        <v>57</v>
      </c>
      <c r="AG261" t="s">
        <v>57</v>
      </c>
      <c r="AH261" t="s">
        <v>57</v>
      </c>
      <c r="AI261" t="s">
        <v>57</v>
      </c>
      <c r="AJ261" t="s">
        <v>57</v>
      </c>
      <c r="AK261" t="s">
        <v>57</v>
      </c>
      <c r="AL261" t="s">
        <v>57</v>
      </c>
      <c r="AM261" s="117" t="s">
        <v>57</v>
      </c>
      <c r="AN261" s="117" t="s">
        <v>57</v>
      </c>
      <c r="AO261" s="118" t="s">
        <v>1851</v>
      </c>
      <c r="AP261" s="118" t="s">
        <v>1852</v>
      </c>
      <c r="AQ261">
        <v>108</v>
      </c>
      <c r="AR261" t="s">
        <v>57</v>
      </c>
      <c r="AS261" t="s">
        <v>57</v>
      </c>
      <c r="AT261" t="s">
        <v>57</v>
      </c>
    </row>
    <row r="262" spans="1:50">
      <c r="A262">
        <v>261</v>
      </c>
      <c r="B262" t="s">
        <v>2596</v>
      </c>
      <c r="C262" t="s">
        <v>1382</v>
      </c>
      <c r="D262">
        <v>2023</v>
      </c>
      <c r="E262" t="s">
        <v>2480</v>
      </c>
      <c r="F262" s="25" t="s">
        <v>1853</v>
      </c>
      <c r="G262" t="s">
        <v>1854</v>
      </c>
      <c r="H262" s="14" t="s">
        <v>1855</v>
      </c>
      <c r="I262" t="s">
        <v>2599</v>
      </c>
      <c r="J262">
        <v>3</v>
      </c>
      <c r="K262" t="s">
        <v>57</v>
      </c>
      <c r="L262" t="s">
        <v>57</v>
      </c>
      <c r="M262" t="s">
        <v>57</v>
      </c>
      <c r="N262" t="s">
        <v>57</v>
      </c>
      <c r="O262" t="s">
        <v>57</v>
      </c>
      <c r="P262" t="s">
        <v>57</v>
      </c>
      <c r="Q262" t="s">
        <v>57</v>
      </c>
      <c r="R262" t="s">
        <v>57</v>
      </c>
      <c r="S262" t="s">
        <v>57</v>
      </c>
      <c r="T262" t="s">
        <v>57</v>
      </c>
      <c r="U262" t="s">
        <v>56</v>
      </c>
      <c r="V262" t="s">
        <v>2481</v>
      </c>
      <c r="W262" t="s">
        <v>56</v>
      </c>
      <c r="X262" t="s">
        <v>2482</v>
      </c>
      <c r="Y262" t="s">
        <v>62</v>
      </c>
      <c r="Z262" t="s">
        <v>1856</v>
      </c>
      <c r="AA262" t="s">
        <v>57</v>
      </c>
      <c r="AB262" t="s">
        <v>57</v>
      </c>
      <c r="AC262" t="s">
        <v>57</v>
      </c>
      <c r="AD262" t="s">
        <v>57</v>
      </c>
      <c r="AE262" t="s">
        <v>57</v>
      </c>
      <c r="AG262" t="s">
        <v>57</v>
      </c>
      <c r="AH262" t="s">
        <v>57</v>
      </c>
      <c r="AI262" t="s">
        <v>57</v>
      </c>
      <c r="AJ262" t="s">
        <v>57</v>
      </c>
      <c r="AK262" t="s">
        <v>57</v>
      </c>
      <c r="AL262" t="s">
        <v>57</v>
      </c>
      <c r="AM262" s="119" t="str">
        <f t="shared" ref="AM262:AN269" si="5">IF(OR($AK262="No",$AK262="NA"),"NA","à Remplir")</f>
        <v>NA</v>
      </c>
      <c r="AN262" s="119" t="str">
        <f t="shared" si="5"/>
        <v>NA</v>
      </c>
      <c r="AO262" s="120">
        <v>44895</v>
      </c>
      <c r="AP262" s="120">
        <v>45049</v>
      </c>
      <c r="AQ262">
        <v>154</v>
      </c>
      <c r="AR262" t="s">
        <v>57</v>
      </c>
      <c r="AS262" t="s">
        <v>57</v>
      </c>
      <c r="AT262" t="s">
        <v>57</v>
      </c>
      <c r="AU262" t="s">
        <v>57</v>
      </c>
      <c r="AV262" t="s">
        <v>57</v>
      </c>
      <c r="AW262" t="s">
        <v>57</v>
      </c>
      <c r="AX262" t="s">
        <v>57</v>
      </c>
    </row>
    <row r="263" spans="1:50">
      <c r="A263">
        <v>262</v>
      </c>
      <c r="B263" t="s">
        <v>2596</v>
      </c>
      <c r="C263" t="s">
        <v>1382</v>
      </c>
      <c r="D263">
        <v>2023</v>
      </c>
      <c r="E263" t="s">
        <v>2480</v>
      </c>
      <c r="F263" s="25" t="s">
        <v>1859</v>
      </c>
      <c r="G263" t="s">
        <v>1860</v>
      </c>
      <c r="H263" s="14" t="s">
        <v>2483</v>
      </c>
      <c r="I263" t="s">
        <v>935</v>
      </c>
      <c r="J263">
        <v>4</v>
      </c>
      <c r="K263" t="s">
        <v>62</v>
      </c>
      <c r="L263" t="s">
        <v>62</v>
      </c>
      <c r="M263" t="s">
        <v>62</v>
      </c>
      <c r="N263" t="s">
        <v>62</v>
      </c>
      <c r="O263" t="s">
        <v>57</v>
      </c>
      <c r="P263" t="s">
        <v>57</v>
      </c>
      <c r="Q263" t="s">
        <v>57</v>
      </c>
      <c r="R263" t="s">
        <v>57</v>
      </c>
      <c r="S263" t="s">
        <v>56</v>
      </c>
      <c r="T263" t="s">
        <v>1862</v>
      </c>
      <c r="U263" t="s">
        <v>62</v>
      </c>
      <c r="V263" t="s">
        <v>57</v>
      </c>
      <c r="W263" t="s">
        <v>62</v>
      </c>
      <c r="X263" t="s">
        <v>57</v>
      </c>
      <c r="Y263" t="s">
        <v>57</v>
      </c>
      <c r="Z263" t="s">
        <v>1863</v>
      </c>
      <c r="AA263" t="s">
        <v>56</v>
      </c>
      <c r="AB263" t="s">
        <v>56</v>
      </c>
      <c r="AC263" t="s">
        <v>56</v>
      </c>
      <c r="AD263" t="s">
        <v>216</v>
      </c>
      <c r="AE263" t="s">
        <v>2608</v>
      </c>
      <c r="AG263" t="s">
        <v>56</v>
      </c>
      <c r="AH263">
        <v>183</v>
      </c>
      <c r="AI263" t="s">
        <v>56</v>
      </c>
      <c r="AJ263" t="s">
        <v>174</v>
      </c>
      <c r="AK263" t="s">
        <v>62</v>
      </c>
      <c r="AL263" t="s">
        <v>57</v>
      </c>
      <c r="AM263" s="117" t="str">
        <f t="shared" si="5"/>
        <v>NA</v>
      </c>
      <c r="AN263" s="117" t="str">
        <f t="shared" si="5"/>
        <v>NA</v>
      </c>
      <c r="AO263" s="118">
        <v>44693</v>
      </c>
      <c r="AP263" s="118">
        <v>45036</v>
      </c>
      <c r="AQ263">
        <v>343</v>
      </c>
      <c r="AR263" t="s">
        <v>57</v>
      </c>
      <c r="AS263">
        <v>57</v>
      </c>
      <c r="AT263">
        <v>126</v>
      </c>
      <c r="AU263" t="s">
        <v>62</v>
      </c>
      <c r="AV263" t="s">
        <v>62</v>
      </c>
      <c r="AW263" t="s">
        <v>62</v>
      </c>
      <c r="AX263" t="s">
        <v>62</v>
      </c>
    </row>
    <row r="264" spans="1:50">
      <c r="A264">
        <v>263</v>
      </c>
      <c r="B264" t="s">
        <v>2596</v>
      </c>
      <c r="C264" t="s">
        <v>1382</v>
      </c>
      <c r="D264">
        <v>2023</v>
      </c>
      <c r="E264" t="s">
        <v>2480</v>
      </c>
      <c r="F264" s="25" t="s">
        <v>1866</v>
      </c>
      <c r="G264" t="s">
        <v>1867</v>
      </c>
      <c r="H264" s="14" t="s">
        <v>1868</v>
      </c>
      <c r="I264" t="s">
        <v>975</v>
      </c>
      <c r="J264">
        <v>8</v>
      </c>
      <c r="K264" t="s">
        <v>57</v>
      </c>
      <c r="L264" t="s">
        <v>57</v>
      </c>
      <c r="M264" t="s">
        <v>57</v>
      </c>
      <c r="N264" t="s">
        <v>57</v>
      </c>
      <c r="O264" t="s">
        <v>57</v>
      </c>
      <c r="P264" t="s">
        <v>57</v>
      </c>
      <c r="Q264" t="s">
        <v>57</v>
      </c>
      <c r="R264" t="s">
        <v>57</v>
      </c>
      <c r="S264" t="s">
        <v>57</v>
      </c>
      <c r="T264" t="s">
        <v>57</v>
      </c>
      <c r="U264" t="s">
        <v>57</v>
      </c>
      <c r="V264" t="s">
        <v>57</v>
      </c>
      <c r="W264" t="s">
        <v>57</v>
      </c>
      <c r="X264" t="s">
        <v>57</v>
      </c>
      <c r="Y264" t="s">
        <v>57</v>
      </c>
      <c r="Z264" t="s">
        <v>1869</v>
      </c>
      <c r="AA264" t="s">
        <v>57</v>
      </c>
      <c r="AB264" t="s">
        <v>57</v>
      </c>
      <c r="AC264" t="s">
        <v>57</v>
      </c>
      <c r="AD264" t="s">
        <v>57</v>
      </c>
      <c r="AE264" t="s">
        <v>57</v>
      </c>
      <c r="AG264" t="s">
        <v>57</v>
      </c>
      <c r="AH264" t="s">
        <v>57</v>
      </c>
      <c r="AI264" t="s">
        <v>57</v>
      </c>
      <c r="AJ264" t="s">
        <v>57</v>
      </c>
      <c r="AK264" t="s">
        <v>57</v>
      </c>
      <c r="AL264" t="s">
        <v>57</v>
      </c>
      <c r="AM264" s="119" t="str">
        <f t="shared" si="5"/>
        <v>NA</v>
      </c>
      <c r="AN264" s="119" t="str">
        <f t="shared" si="5"/>
        <v>NA</v>
      </c>
      <c r="AO264" s="120">
        <v>44747</v>
      </c>
      <c r="AP264" s="120">
        <v>45076</v>
      </c>
      <c r="AQ264">
        <v>329</v>
      </c>
      <c r="AR264" t="s">
        <v>57</v>
      </c>
      <c r="AS264" t="s">
        <v>57</v>
      </c>
      <c r="AT264" t="s">
        <v>57</v>
      </c>
      <c r="AU264" t="s">
        <v>57</v>
      </c>
      <c r="AV264" t="s">
        <v>57</v>
      </c>
      <c r="AW264" t="s">
        <v>57</v>
      </c>
      <c r="AX264" t="s">
        <v>57</v>
      </c>
    </row>
    <row r="265" spans="1:50">
      <c r="A265">
        <v>264</v>
      </c>
      <c r="B265" t="s">
        <v>2596</v>
      </c>
      <c r="C265" t="s">
        <v>1382</v>
      </c>
      <c r="D265">
        <v>2023</v>
      </c>
      <c r="E265" t="s">
        <v>2480</v>
      </c>
      <c r="F265" s="25" t="s">
        <v>1871</v>
      </c>
      <c r="G265" t="s">
        <v>1872</v>
      </c>
      <c r="H265" s="14" t="s">
        <v>1873</v>
      </c>
      <c r="I265" t="s">
        <v>975</v>
      </c>
      <c r="J265">
        <v>18</v>
      </c>
      <c r="K265" t="s">
        <v>57</v>
      </c>
      <c r="L265" t="s">
        <v>57</v>
      </c>
      <c r="M265" t="s">
        <v>57</v>
      </c>
      <c r="N265" t="s">
        <v>57</v>
      </c>
      <c r="O265" t="s">
        <v>57</v>
      </c>
      <c r="P265" t="s">
        <v>57</v>
      </c>
      <c r="Q265" t="s">
        <v>57</v>
      </c>
      <c r="R265" t="s">
        <v>57</v>
      </c>
      <c r="S265" t="s">
        <v>57</v>
      </c>
      <c r="T265" t="s">
        <v>57</v>
      </c>
      <c r="U265" t="s">
        <v>57</v>
      </c>
      <c r="V265" t="s">
        <v>57</v>
      </c>
      <c r="W265" t="s">
        <v>57</v>
      </c>
      <c r="X265" t="s">
        <v>57</v>
      </c>
      <c r="Y265" t="s">
        <v>57</v>
      </c>
      <c r="Z265" t="s">
        <v>1874</v>
      </c>
      <c r="AA265" t="s">
        <v>57</v>
      </c>
      <c r="AB265" t="s">
        <v>57</v>
      </c>
      <c r="AC265" t="s">
        <v>57</v>
      </c>
      <c r="AD265" t="s">
        <v>57</v>
      </c>
      <c r="AE265" t="s">
        <v>57</v>
      </c>
      <c r="AG265" t="s">
        <v>57</v>
      </c>
      <c r="AH265" t="s">
        <v>57</v>
      </c>
      <c r="AI265" t="s">
        <v>57</v>
      </c>
      <c r="AJ265" t="s">
        <v>57</v>
      </c>
      <c r="AK265" t="s">
        <v>57</v>
      </c>
      <c r="AL265" t="s">
        <v>57</v>
      </c>
      <c r="AM265" s="117" t="str">
        <f t="shared" si="5"/>
        <v>NA</v>
      </c>
      <c r="AN265" s="117" t="str">
        <f t="shared" si="5"/>
        <v>NA</v>
      </c>
      <c r="AO265" s="118">
        <v>44846</v>
      </c>
      <c r="AP265" s="118">
        <v>45051</v>
      </c>
      <c r="AQ265">
        <v>205</v>
      </c>
      <c r="AR265" t="s">
        <v>57</v>
      </c>
      <c r="AS265" t="s">
        <v>57</v>
      </c>
      <c r="AT265" t="s">
        <v>57</v>
      </c>
      <c r="AU265" t="s">
        <v>57</v>
      </c>
      <c r="AV265" t="s">
        <v>57</v>
      </c>
      <c r="AW265" t="s">
        <v>57</v>
      </c>
      <c r="AX265" t="s">
        <v>57</v>
      </c>
    </row>
    <row r="266" spans="1:50">
      <c r="A266">
        <v>265</v>
      </c>
      <c r="B266" t="s">
        <v>2596</v>
      </c>
      <c r="C266" t="s">
        <v>1382</v>
      </c>
      <c r="D266">
        <v>2023</v>
      </c>
      <c r="E266" t="s">
        <v>2480</v>
      </c>
      <c r="F266" s="25" t="s">
        <v>1871</v>
      </c>
      <c r="G266" t="s">
        <v>1876</v>
      </c>
      <c r="H266" s="14" t="s">
        <v>1877</v>
      </c>
      <c r="I266" t="s">
        <v>975</v>
      </c>
      <c r="J266">
        <v>18</v>
      </c>
      <c r="K266" t="s">
        <v>57</v>
      </c>
      <c r="L266" t="s">
        <v>57</v>
      </c>
      <c r="M266" t="s">
        <v>57</v>
      </c>
      <c r="N266" t="s">
        <v>57</v>
      </c>
      <c r="O266" t="s">
        <v>57</v>
      </c>
      <c r="P266" t="s">
        <v>57</v>
      </c>
      <c r="Q266" t="s">
        <v>57</v>
      </c>
      <c r="R266" t="s">
        <v>57</v>
      </c>
      <c r="S266" t="s">
        <v>57</v>
      </c>
      <c r="T266" t="s">
        <v>57</v>
      </c>
      <c r="U266" t="s">
        <v>57</v>
      </c>
      <c r="V266" t="s">
        <v>57</v>
      </c>
      <c r="W266" t="s">
        <v>57</v>
      </c>
      <c r="X266" t="s">
        <v>57</v>
      </c>
      <c r="Y266" t="s">
        <v>57</v>
      </c>
      <c r="Z266" t="s">
        <v>1878</v>
      </c>
      <c r="AA266" t="s">
        <v>57</v>
      </c>
      <c r="AB266" t="s">
        <v>57</v>
      </c>
      <c r="AC266" t="s">
        <v>57</v>
      </c>
      <c r="AD266" t="s">
        <v>57</v>
      </c>
      <c r="AE266" t="s">
        <v>57</v>
      </c>
      <c r="AG266" t="s">
        <v>57</v>
      </c>
      <c r="AH266" t="s">
        <v>57</v>
      </c>
      <c r="AI266" t="s">
        <v>57</v>
      </c>
      <c r="AJ266" t="s">
        <v>57</v>
      </c>
      <c r="AK266" t="s">
        <v>57</v>
      </c>
      <c r="AL266" t="s">
        <v>57</v>
      </c>
      <c r="AM266" s="119" t="str">
        <f t="shared" si="5"/>
        <v>NA</v>
      </c>
      <c r="AN266" s="119" t="str">
        <f t="shared" si="5"/>
        <v>NA</v>
      </c>
      <c r="AO266" s="120">
        <v>44846</v>
      </c>
      <c r="AP266" s="120">
        <v>45055</v>
      </c>
      <c r="AQ266">
        <v>209</v>
      </c>
      <c r="AR266" t="s">
        <v>57</v>
      </c>
      <c r="AS266" t="s">
        <v>57</v>
      </c>
      <c r="AT266" t="s">
        <v>57</v>
      </c>
      <c r="AU266" t="s">
        <v>57</v>
      </c>
      <c r="AV266" t="s">
        <v>57</v>
      </c>
      <c r="AW266" t="s">
        <v>57</v>
      </c>
      <c r="AX266" t="s">
        <v>57</v>
      </c>
    </row>
    <row r="267" spans="1:50">
      <c r="A267">
        <v>266</v>
      </c>
      <c r="B267" t="s">
        <v>2596</v>
      </c>
      <c r="C267" t="s">
        <v>1382</v>
      </c>
      <c r="D267">
        <v>2024</v>
      </c>
      <c r="E267" t="s">
        <v>2480</v>
      </c>
      <c r="F267" s="25" t="s">
        <v>1880</v>
      </c>
      <c r="G267" t="s">
        <v>1881</v>
      </c>
      <c r="H267" s="14" t="s">
        <v>1882</v>
      </c>
      <c r="I267" t="s">
        <v>929</v>
      </c>
      <c r="J267">
        <v>18</v>
      </c>
      <c r="K267" t="s">
        <v>56</v>
      </c>
      <c r="L267" t="s">
        <v>62</v>
      </c>
      <c r="M267" t="s">
        <v>57</v>
      </c>
      <c r="N267" t="s">
        <v>57</v>
      </c>
      <c r="O267" t="s">
        <v>57</v>
      </c>
      <c r="P267" t="s">
        <v>57</v>
      </c>
      <c r="Q267" t="s">
        <v>57</v>
      </c>
      <c r="R267" t="s">
        <v>57</v>
      </c>
      <c r="S267" t="s">
        <v>57</v>
      </c>
      <c r="T267" t="s">
        <v>57</v>
      </c>
      <c r="U267" t="s">
        <v>56</v>
      </c>
      <c r="V267" t="s">
        <v>2486</v>
      </c>
      <c r="W267" t="s">
        <v>62</v>
      </c>
      <c r="X267" t="s">
        <v>57</v>
      </c>
      <c r="Y267" t="s">
        <v>57</v>
      </c>
      <c r="Z267" t="s">
        <v>1883</v>
      </c>
      <c r="AA267" t="s">
        <v>57</v>
      </c>
      <c r="AB267" t="s">
        <v>57</v>
      </c>
      <c r="AC267" t="s">
        <v>57</v>
      </c>
      <c r="AD267" t="s">
        <v>57</v>
      </c>
      <c r="AE267" t="s">
        <v>57</v>
      </c>
      <c r="AG267" t="s">
        <v>57</v>
      </c>
      <c r="AH267" t="s">
        <v>57</v>
      </c>
      <c r="AI267" t="s">
        <v>57</v>
      </c>
      <c r="AJ267" t="s">
        <v>57</v>
      </c>
      <c r="AK267" t="s">
        <v>57</v>
      </c>
      <c r="AL267" t="s">
        <v>57</v>
      </c>
      <c r="AM267" s="117" t="str">
        <f t="shared" si="5"/>
        <v>NA</v>
      </c>
      <c r="AN267" s="117" t="str">
        <f t="shared" si="5"/>
        <v>NA</v>
      </c>
      <c r="AO267" s="118">
        <v>44853</v>
      </c>
      <c r="AP267" s="118">
        <v>45127</v>
      </c>
      <c r="AQ267">
        <v>274</v>
      </c>
      <c r="AR267" t="s">
        <v>57</v>
      </c>
      <c r="AS267" t="s">
        <v>57</v>
      </c>
      <c r="AT267" t="s">
        <v>57</v>
      </c>
      <c r="AU267" t="s">
        <v>57</v>
      </c>
      <c r="AV267" t="s">
        <v>57</v>
      </c>
      <c r="AW267" t="s">
        <v>57</v>
      </c>
      <c r="AX267" t="s">
        <v>57</v>
      </c>
    </row>
    <row r="268" spans="1:50">
      <c r="A268">
        <v>267</v>
      </c>
      <c r="B268" t="s">
        <v>2596</v>
      </c>
      <c r="C268" t="s">
        <v>1382</v>
      </c>
      <c r="D268">
        <v>2023</v>
      </c>
      <c r="E268" t="s">
        <v>2480</v>
      </c>
      <c r="F268" s="25" t="s">
        <v>1885</v>
      </c>
      <c r="G268" t="s">
        <v>1886</v>
      </c>
      <c r="H268" s="14" t="s">
        <v>1887</v>
      </c>
      <c r="I268" t="s">
        <v>1181</v>
      </c>
      <c r="J268">
        <v>22</v>
      </c>
      <c r="K268" t="s">
        <v>57</v>
      </c>
      <c r="L268" t="s">
        <v>57</v>
      </c>
      <c r="M268" t="s">
        <v>57</v>
      </c>
      <c r="N268" t="s">
        <v>62</v>
      </c>
      <c r="O268" t="s">
        <v>57</v>
      </c>
      <c r="P268" t="s">
        <v>57</v>
      </c>
      <c r="Q268" t="s">
        <v>57</v>
      </c>
      <c r="R268" t="s">
        <v>57</v>
      </c>
      <c r="S268" t="s">
        <v>62</v>
      </c>
      <c r="T268" t="s">
        <v>57</v>
      </c>
      <c r="U268" t="s">
        <v>62</v>
      </c>
      <c r="V268" t="s">
        <v>57</v>
      </c>
      <c r="W268" t="s">
        <v>56</v>
      </c>
      <c r="X268" t="s">
        <v>2487</v>
      </c>
      <c r="Y268" t="s">
        <v>62</v>
      </c>
      <c r="Z268" t="s">
        <v>1888</v>
      </c>
      <c r="AA268" t="s">
        <v>57</v>
      </c>
      <c r="AB268" t="s">
        <v>57</v>
      </c>
      <c r="AC268" t="s">
        <v>57</v>
      </c>
      <c r="AD268" t="s">
        <v>57</v>
      </c>
      <c r="AE268" t="s">
        <v>57</v>
      </c>
      <c r="AG268" t="s">
        <v>57</v>
      </c>
      <c r="AH268" t="s">
        <v>57</v>
      </c>
      <c r="AI268" t="s">
        <v>57</v>
      </c>
      <c r="AJ268" t="s">
        <v>57</v>
      </c>
      <c r="AK268" t="s">
        <v>57</v>
      </c>
      <c r="AL268" t="s">
        <v>57</v>
      </c>
      <c r="AM268" s="119" t="str">
        <f t="shared" si="5"/>
        <v>NA</v>
      </c>
      <c r="AN268" s="119" t="str">
        <f t="shared" si="5"/>
        <v>NA</v>
      </c>
      <c r="AO268" s="120">
        <v>44778</v>
      </c>
      <c r="AP268" s="120">
        <v>45049</v>
      </c>
      <c r="AQ268">
        <v>271</v>
      </c>
      <c r="AR268" t="s">
        <v>57</v>
      </c>
      <c r="AS268" t="s">
        <v>57</v>
      </c>
      <c r="AT268" t="s">
        <v>57</v>
      </c>
      <c r="AU268" t="s">
        <v>57</v>
      </c>
      <c r="AV268" t="s">
        <v>57</v>
      </c>
      <c r="AW268" t="s">
        <v>57</v>
      </c>
      <c r="AX268" t="s">
        <v>57</v>
      </c>
    </row>
    <row r="269" spans="1:50">
      <c r="A269">
        <v>268</v>
      </c>
      <c r="B269" t="s">
        <v>2596</v>
      </c>
      <c r="C269" t="s">
        <v>1382</v>
      </c>
      <c r="D269">
        <v>2023</v>
      </c>
      <c r="E269" t="s">
        <v>2480</v>
      </c>
      <c r="F269" s="25" t="s">
        <v>1890</v>
      </c>
      <c r="G269" t="s">
        <v>1891</v>
      </c>
      <c r="H269" s="14" t="s">
        <v>1892</v>
      </c>
      <c r="I269" t="s">
        <v>935</v>
      </c>
      <c r="J269">
        <v>13</v>
      </c>
      <c r="K269" t="s">
        <v>62</v>
      </c>
      <c r="L269" t="s">
        <v>62</v>
      </c>
      <c r="M269" t="s">
        <v>62</v>
      </c>
      <c r="N269" t="s">
        <v>62</v>
      </c>
      <c r="O269" t="s">
        <v>57</v>
      </c>
      <c r="P269" t="s">
        <v>57</v>
      </c>
      <c r="Q269" t="s">
        <v>57</v>
      </c>
      <c r="R269" t="s">
        <v>57</v>
      </c>
      <c r="S269" t="s">
        <v>56</v>
      </c>
      <c r="T269" t="s">
        <v>1893</v>
      </c>
      <c r="U269" t="s">
        <v>62</v>
      </c>
      <c r="V269" t="s">
        <v>57</v>
      </c>
      <c r="W269" t="s">
        <v>56</v>
      </c>
      <c r="X269" t="s">
        <v>1894</v>
      </c>
      <c r="Y269" t="s">
        <v>62</v>
      </c>
      <c r="Z269" t="s">
        <v>1895</v>
      </c>
      <c r="AA269" t="s">
        <v>62</v>
      </c>
      <c r="AB269" t="s">
        <v>1223</v>
      </c>
      <c r="AC269" t="s">
        <v>56</v>
      </c>
      <c r="AD269" t="s">
        <v>984</v>
      </c>
      <c r="AE269" t="s">
        <v>57</v>
      </c>
      <c r="AG269" t="s">
        <v>56</v>
      </c>
      <c r="AH269">
        <v>20354</v>
      </c>
      <c r="AI269" t="s">
        <v>62</v>
      </c>
      <c r="AJ269" t="s">
        <v>57</v>
      </c>
      <c r="AK269" t="s">
        <v>62</v>
      </c>
      <c r="AL269" t="s">
        <v>57</v>
      </c>
      <c r="AM269" s="117" t="str">
        <f t="shared" si="5"/>
        <v>NA</v>
      </c>
      <c r="AN269" s="117" t="str">
        <f t="shared" si="5"/>
        <v>NA</v>
      </c>
      <c r="AO269" s="118">
        <v>44838</v>
      </c>
      <c r="AP269" s="118">
        <v>45079</v>
      </c>
      <c r="AQ269">
        <v>241</v>
      </c>
      <c r="AR269" t="s">
        <v>57</v>
      </c>
      <c r="AS269">
        <v>12196</v>
      </c>
      <c r="AT269">
        <v>8158</v>
      </c>
      <c r="AU269" t="s">
        <v>62</v>
      </c>
      <c r="AV269" t="s">
        <v>62</v>
      </c>
      <c r="AW269" t="s">
        <v>62</v>
      </c>
      <c r="AX269" t="s">
        <v>62</v>
      </c>
    </row>
    <row r="270" spans="1:50">
      <c r="A270">
        <v>269</v>
      </c>
      <c r="B270" t="s">
        <v>2596</v>
      </c>
      <c r="C270" t="s">
        <v>1382</v>
      </c>
      <c r="D270">
        <v>2023</v>
      </c>
      <c r="E270" t="s">
        <v>737</v>
      </c>
      <c r="F270" s="25" t="s">
        <v>1896</v>
      </c>
      <c r="G270" t="s">
        <v>1897</v>
      </c>
      <c r="H270" s="14" t="s">
        <v>1898</v>
      </c>
      <c r="I270" t="s">
        <v>246</v>
      </c>
      <c r="J270">
        <v>25</v>
      </c>
      <c r="K270" t="s">
        <v>57</v>
      </c>
      <c r="L270" t="s">
        <v>57</v>
      </c>
      <c r="M270" t="s">
        <v>57</v>
      </c>
      <c r="N270" t="s">
        <v>57</v>
      </c>
      <c r="O270" t="s">
        <v>57</v>
      </c>
      <c r="P270" t="s">
        <v>57</v>
      </c>
      <c r="Q270" t="s">
        <v>57</v>
      </c>
      <c r="R270" t="s">
        <v>57</v>
      </c>
      <c r="S270" t="s">
        <v>57</v>
      </c>
      <c r="T270" t="s">
        <v>57</v>
      </c>
      <c r="U270" t="s">
        <v>57</v>
      </c>
      <c r="V270" t="s">
        <v>57</v>
      </c>
      <c r="W270" t="s">
        <v>57</v>
      </c>
      <c r="X270" t="s">
        <v>57</v>
      </c>
      <c r="Y270" t="s">
        <v>57</v>
      </c>
      <c r="Z270" t="s">
        <v>1899</v>
      </c>
      <c r="AA270" t="s">
        <v>57</v>
      </c>
      <c r="AB270" t="s">
        <v>57</v>
      </c>
      <c r="AC270" t="s">
        <v>57</v>
      </c>
      <c r="AD270" t="s">
        <v>57</v>
      </c>
      <c r="AE270" t="s">
        <v>57</v>
      </c>
      <c r="AG270" t="s">
        <v>57</v>
      </c>
      <c r="AH270" t="s">
        <v>57</v>
      </c>
      <c r="AI270" t="s">
        <v>57</v>
      </c>
      <c r="AJ270" t="s">
        <v>57</v>
      </c>
      <c r="AK270" t="s">
        <v>57</v>
      </c>
      <c r="AL270" t="s">
        <v>57</v>
      </c>
      <c r="AM270" s="119" t="s">
        <v>57</v>
      </c>
      <c r="AN270" s="119" t="s">
        <v>57</v>
      </c>
      <c r="AO270" s="120" t="s">
        <v>1900</v>
      </c>
      <c r="AP270" s="120" t="s">
        <v>1901</v>
      </c>
      <c r="AQ270">
        <v>164</v>
      </c>
      <c r="AR270" t="s">
        <v>57</v>
      </c>
      <c r="AS270" t="s">
        <v>57</v>
      </c>
      <c r="AT270" t="s">
        <v>57</v>
      </c>
    </row>
    <row r="271" spans="1:50">
      <c r="A271">
        <v>270</v>
      </c>
      <c r="B271" t="s">
        <v>2596</v>
      </c>
      <c r="C271" t="s">
        <v>1382</v>
      </c>
      <c r="D271">
        <v>2023</v>
      </c>
      <c r="E271" t="s">
        <v>737</v>
      </c>
      <c r="F271" s="25" t="s">
        <v>1902</v>
      </c>
      <c r="G271" t="s">
        <v>1903</v>
      </c>
      <c r="H271" s="14" t="s">
        <v>1904</v>
      </c>
      <c r="I271" t="s">
        <v>246</v>
      </c>
      <c r="J271">
        <v>25</v>
      </c>
      <c r="K271" t="s">
        <v>57</v>
      </c>
      <c r="L271" t="s">
        <v>57</v>
      </c>
      <c r="M271" t="s">
        <v>57</v>
      </c>
      <c r="N271" t="s">
        <v>57</v>
      </c>
      <c r="O271" t="s">
        <v>57</v>
      </c>
      <c r="P271" t="s">
        <v>57</v>
      </c>
      <c r="Q271" t="s">
        <v>57</v>
      </c>
      <c r="R271" t="s">
        <v>57</v>
      </c>
      <c r="S271" t="s">
        <v>57</v>
      </c>
      <c r="T271" t="s">
        <v>57</v>
      </c>
      <c r="U271" t="s">
        <v>57</v>
      </c>
      <c r="V271" t="s">
        <v>57</v>
      </c>
      <c r="W271" t="s">
        <v>57</v>
      </c>
      <c r="X271" t="s">
        <v>57</v>
      </c>
      <c r="Y271" t="s">
        <v>57</v>
      </c>
      <c r="Z271" t="s">
        <v>1905</v>
      </c>
      <c r="AA271" t="s">
        <v>57</v>
      </c>
      <c r="AB271" t="s">
        <v>57</v>
      </c>
      <c r="AC271" t="s">
        <v>57</v>
      </c>
      <c r="AD271" t="s">
        <v>57</v>
      </c>
      <c r="AE271" t="s">
        <v>57</v>
      </c>
      <c r="AG271" t="s">
        <v>57</v>
      </c>
      <c r="AH271" t="s">
        <v>57</v>
      </c>
      <c r="AI271" t="s">
        <v>57</v>
      </c>
      <c r="AJ271" t="s">
        <v>57</v>
      </c>
      <c r="AK271" t="s">
        <v>57</v>
      </c>
      <c r="AL271" t="s">
        <v>57</v>
      </c>
      <c r="AM271" s="117" t="s">
        <v>57</v>
      </c>
      <c r="AN271" s="117" t="s">
        <v>57</v>
      </c>
      <c r="AO271" s="118" t="s">
        <v>1906</v>
      </c>
      <c r="AP271" s="118" t="s">
        <v>1844</v>
      </c>
      <c r="AQ271">
        <v>115</v>
      </c>
      <c r="AR271" t="s">
        <v>57</v>
      </c>
      <c r="AS271" t="s">
        <v>57</v>
      </c>
      <c r="AT271" t="s">
        <v>57</v>
      </c>
    </row>
    <row r="272" spans="1:50" ht="15.75">
      <c r="A272">
        <v>271</v>
      </c>
      <c r="B272" t="s">
        <v>2596</v>
      </c>
      <c r="C272" t="s">
        <v>1382</v>
      </c>
      <c r="D272">
        <v>2023</v>
      </c>
      <c r="E272" t="s">
        <v>737</v>
      </c>
      <c r="F272" s="25" t="s">
        <v>57</v>
      </c>
      <c r="G272" t="s">
        <v>1907</v>
      </c>
      <c r="H272" s="14" t="s">
        <v>1908</v>
      </c>
      <c r="I272" t="s">
        <v>1467</v>
      </c>
      <c r="J272">
        <v>25</v>
      </c>
      <c r="K272" t="s">
        <v>57</v>
      </c>
      <c r="L272" t="s">
        <v>57</v>
      </c>
      <c r="M272" t="s">
        <v>57</v>
      </c>
      <c r="N272" t="s">
        <v>57</v>
      </c>
      <c r="O272" t="s">
        <v>57</v>
      </c>
      <c r="P272" t="s">
        <v>57</v>
      </c>
      <c r="Q272" t="s">
        <v>57</v>
      </c>
      <c r="R272" t="s">
        <v>57</v>
      </c>
      <c r="S272" t="s">
        <v>57</v>
      </c>
      <c r="T272" t="s">
        <v>57</v>
      </c>
      <c r="U272" t="s">
        <v>57</v>
      </c>
      <c r="V272" t="s">
        <v>57</v>
      </c>
      <c r="W272" t="s">
        <v>57</v>
      </c>
      <c r="X272" t="s">
        <v>57</v>
      </c>
      <c r="Y272" t="s">
        <v>57</v>
      </c>
      <c r="Z272" s="4" t="s">
        <v>57</v>
      </c>
      <c r="AA272" t="s">
        <v>57</v>
      </c>
      <c r="AB272" t="s">
        <v>57</v>
      </c>
      <c r="AC272" t="s">
        <v>57</v>
      </c>
      <c r="AD272" t="s">
        <v>57</v>
      </c>
      <c r="AE272" t="s">
        <v>57</v>
      </c>
      <c r="AG272" t="s">
        <v>57</v>
      </c>
      <c r="AH272" t="s">
        <v>57</v>
      </c>
      <c r="AI272" t="s">
        <v>57</v>
      </c>
      <c r="AJ272" t="s">
        <v>57</v>
      </c>
      <c r="AK272" t="s">
        <v>57</v>
      </c>
      <c r="AL272" t="s">
        <v>57</v>
      </c>
      <c r="AM272" s="119" t="s">
        <v>57</v>
      </c>
      <c r="AN272" s="119" t="s">
        <v>57</v>
      </c>
      <c r="AO272" s="120" t="s">
        <v>746</v>
      </c>
      <c r="AP272" s="120" t="s">
        <v>1909</v>
      </c>
      <c r="AQ272">
        <v>40</v>
      </c>
      <c r="AR272" t="s">
        <v>57</v>
      </c>
      <c r="AS272" t="s">
        <v>57</v>
      </c>
      <c r="AT272" t="s">
        <v>57</v>
      </c>
    </row>
    <row r="273" spans="1:50">
      <c r="A273">
        <v>272</v>
      </c>
      <c r="B273" t="s">
        <v>2596</v>
      </c>
      <c r="C273" t="s">
        <v>1382</v>
      </c>
      <c r="D273">
        <v>2023</v>
      </c>
      <c r="E273" t="s">
        <v>446</v>
      </c>
      <c r="F273" s="25" t="s">
        <v>1910</v>
      </c>
      <c r="G273" t="s">
        <v>1911</v>
      </c>
      <c r="H273" s="14" t="s">
        <v>1912</v>
      </c>
      <c r="I273" t="s">
        <v>289</v>
      </c>
      <c r="J273">
        <v>25</v>
      </c>
      <c r="K273" t="s">
        <v>57</v>
      </c>
      <c r="L273" t="s">
        <v>57</v>
      </c>
      <c r="M273" t="s">
        <v>57</v>
      </c>
      <c r="N273" t="s">
        <v>57</v>
      </c>
      <c r="O273" t="s">
        <v>57</v>
      </c>
      <c r="P273" t="s">
        <v>57</v>
      </c>
      <c r="Q273" t="s">
        <v>57</v>
      </c>
      <c r="R273" t="s">
        <v>57</v>
      </c>
      <c r="S273" t="s">
        <v>57</v>
      </c>
      <c r="T273" t="s">
        <v>57</v>
      </c>
      <c r="U273" t="s">
        <v>57</v>
      </c>
      <c r="V273" t="s">
        <v>57</v>
      </c>
      <c r="W273" t="s">
        <v>57</v>
      </c>
      <c r="X273" t="s">
        <v>57</v>
      </c>
      <c r="Y273" t="s">
        <v>57</v>
      </c>
      <c r="Z273" t="s">
        <v>1913</v>
      </c>
      <c r="AA273" t="s">
        <v>57</v>
      </c>
      <c r="AB273" t="s">
        <v>57</v>
      </c>
      <c r="AC273" t="s">
        <v>57</v>
      </c>
      <c r="AD273" t="s">
        <v>57</v>
      </c>
      <c r="AE273" t="s">
        <v>57</v>
      </c>
      <c r="AG273" t="s">
        <v>57</v>
      </c>
      <c r="AH273" t="s">
        <v>57</v>
      </c>
      <c r="AI273" t="s">
        <v>57</v>
      </c>
      <c r="AJ273" t="s">
        <v>57</v>
      </c>
      <c r="AK273" t="s">
        <v>57</v>
      </c>
      <c r="AL273" t="s">
        <v>57</v>
      </c>
      <c r="AM273" s="117" t="s">
        <v>57</v>
      </c>
      <c r="AN273" s="117" t="s">
        <v>57</v>
      </c>
      <c r="AO273" s="118" t="s">
        <v>1914</v>
      </c>
      <c r="AP273" s="118" t="s">
        <v>757</v>
      </c>
      <c r="AQ273">
        <v>321</v>
      </c>
      <c r="AR273" t="s">
        <v>57</v>
      </c>
      <c r="AS273" t="s">
        <v>57</v>
      </c>
      <c r="AT273" t="s">
        <v>57</v>
      </c>
    </row>
    <row r="274" spans="1:50">
      <c r="A274">
        <v>273</v>
      </c>
      <c r="B274" t="s">
        <v>2596</v>
      </c>
      <c r="C274" t="s">
        <v>1382</v>
      </c>
      <c r="D274">
        <v>2023</v>
      </c>
      <c r="E274" t="s">
        <v>446</v>
      </c>
      <c r="F274" s="25" t="s">
        <v>1773</v>
      </c>
      <c r="G274" t="s">
        <v>1915</v>
      </c>
      <c r="H274" s="14" t="s">
        <v>1916</v>
      </c>
      <c r="I274" t="s">
        <v>1798</v>
      </c>
      <c r="J274">
        <v>25</v>
      </c>
      <c r="K274" t="s">
        <v>57</v>
      </c>
      <c r="L274" t="s">
        <v>57</v>
      </c>
      <c r="M274" t="s">
        <v>57</v>
      </c>
      <c r="N274" t="s">
        <v>57</v>
      </c>
      <c r="O274" t="s">
        <v>57</v>
      </c>
      <c r="P274" t="s">
        <v>57</v>
      </c>
      <c r="Q274" t="s">
        <v>57</v>
      </c>
      <c r="R274" t="s">
        <v>57</v>
      </c>
      <c r="S274" t="s">
        <v>57</v>
      </c>
      <c r="T274" t="s">
        <v>57</v>
      </c>
      <c r="U274" t="s">
        <v>57</v>
      </c>
      <c r="V274" t="s">
        <v>57</v>
      </c>
      <c r="W274" t="s">
        <v>57</v>
      </c>
      <c r="X274" t="s">
        <v>57</v>
      </c>
      <c r="Y274" t="s">
        <v>57</v>
      </c>
      <c r="Z274" t="s">
        <v>1776</v>
      </c>
      <c r="AA274" t="s">
        <v>57</v>
      </c>
      <c r="AB274" t="s">
        <v>57</v>
      </c>
      <c r="AC274" t="s">
        <v>57</v>
      </c>
      <c r="AD274" t="s">
        <v>57</v>
      </c>
      <c r="AE274" t="s">
        <v>57</v>
      </c>
      <c r="AG274" t="s">
        <v>57</v>
      </c>
      <c r="AH274" t="s">
        <v>57</v>
      </c>
      <c r="AI274" t="s">
        <v>57</v>
      </c>
      <c r="AJ274" t="s">
        <v>57</v>
      </c>
      <c r="AK274" t="s">
        <v>57</v>
      </c>
      <c r="AL274" t="s">
        <v>57</v>
      </c>
      <c r="AM274" s="119" t="s">
        <v>57</v>
      </c>
      <c r="AN274" s="119" t="s">
        <v>57</v>
      </c>
      <c r="AO274" s="120" t="s">
        <v>1917</v>
      </c>
      <c r="AP274" s="120" t="s">
        <v>746</v>
      </c>
      <c r="AQ274">
        <v>343</v>
      </c>
      <c r="AR274" t="s">
        <v>57</v>
      </c>
      <c r="AS274" t="s">
        <v>57</v>
      </c>
      <c r="AT274" t="s">
        <v>57</v>
      </c>
    </row>
    <row r="275" spans="1:50" ht="15.75">
      <c r="A275">
        <v>274</v>
      </c>
      <c r="B275" t="s">
        <v>2596</v>
      </c>
      <c r="C275" t="s">
        <v>1382</v>
      </c>
      <c r="D275">
        <v>2023</v>
      </c>
      <c r="E275" t="s">
        <v>1031</v>
      </c>
      <c r="F275" s="25" t="s">
        <v>1918</v>
      </c>
      <c r="G275" t="s">
        <v>1919</v>
      </c>
      <c r="H275" s="14" t="s">
        <v>1920</v>
      </c>
      <c r="I275" t="s">
        <v>935</v>
      </c>
      <c r="J275">
        <v>2</v>
      </c>
      <c r="K275" t="s">
        <v>62</v>
      </c>
      <c r="L275" t="s">
        <v>62</v>
      </c>
      <c r="M275" t="s">
        <v>62</v>
      </c>
      <c r="N275" t="s">
        <v>62</v>
      </c>
      <c r="O275" t="s">
        <v>57</v>
      </c>
      <c r="P275" t="s">
        <v>57</v>
      </c>
      <c r="Q275" t="s">
        <v>57</v>
      </c>
      <c r="R275" t="s">
        <v>57</v>
      </c>
      <c r="S275" t="s">
        <v>62</v>
      </c>
      <c r="T275" t="s">
        <v>57</v>
      </c>
      <c r="U275" t="s">
        <v>62</v>
      </c>
      <c r="V275" s="4" t="s">
        <v>57</v>
      </c>
      <c r="W275" t="s">
        <v>56</v>
      </c>
      <c r="X275" t="s">
        <v>1921</v>
      </c>
      <c r="Y275" t="s">
        <v>62</v>
      </c>
      <c r="Z275" s="4" t="s">
        <v>1922</v>
      </c>
      <c r="AA275" t="s">
        <v>62</v>
      </c>
      <c r="AB275" t="s">
        <v>62</v>
      </c>
      <c r="AC275" t="s">
        <v>57</v>
      </c>
      <c r="AD275" t="s">
        <v>57</v>
      </c>
      <c r="AE275" t="s">
        <v>57</v>
      </c>
      <c r="AG275" t="s">
        <v>56</v>
      </c>
      <c r="AH275">
        <v>16</v>
      </c>
      <c r="AI275" t="s">
        <v>62</v>
      </c>
      <c r="AJ275" t="s">
        <v>57</v>
      </c>
      <c r="AK275" t="s">
        <v>62</v>
      </c>
      <c r="AL275" t="s">
        <v>57</v>
      </c>
      <c r="AM275" s="117" t="str">
        <f t="shared" ref="AM275:AN283" si="6">IF(OR($AK275="No",$AK275="NA"),"NA","à Remplir")</f>
        <v>NA</v>
      </c>
      <c r="AN275" s="117" t="str">
        <f t="shared" si="6"/>
        <v>NA</v>
      </c>
      <c r="AO275" s="118">
        <v>44867</v>
      </c>
      <c r="AP275" s="118">
        <v>45097</v>
      </c>
      <c r="AQ275">
        <v>230</v>
      </c>
      <c r="AR275" t="s">
        <v>57</v>
      </c>
      <c r="AS275">
        <v>12</v>
      </c>
      <c r="AT275">
        <v>4</v>
      </c>
      <c r="AU275" t="s">
        <v>62</v>
      </c>
      <c r="AV275" t="s">
        <v>62</v>
      </c>
      <c r="AW275" t="s">
        <v>62</v>
      </c>
      <c r="AX275" t="s">
        <v>62</v>
      </c>
    </row>
    <row r="276" spans="1:50">
      <c r="A276">
        <v>275</v>
      </c>
      <c r="B276" t="s">
        <v>2596</v>
      </c>
      <c r="C276" t="s">
        <v>1382</v>
      </c>
      <c r="D276">
        <v>2023</v>
      </c>
      <c r="E276" t="s">
        <v>1031</v>
      </c>
      <c r="F276" s="25" t="s">
        <v>1925</v>
      </c>
      <c r="G276" t="s">
        <v>1926</v>
      </c>
      <c r="H276" s="14" t="s">
        <v>1927</v>
      </c>
      <c r="I276" t="s">
        <v>935</v>
      </c>
      <c r="J276">
        <v>4</v>
      </c>
      <c r="K276" t="s">
        <v>62</v>
      </c>
      <c r="L276" t="s">
        <v>62</v>
      </c>
      <c r="M276" t="s">
        <v>62</v>
      </c>
      <c r="N276" t="s">
        <v>56</v>
      </c>
      <c r="O276">
        <v>2</v>
      </c>
      <c r="P276" t="s">
        <v>170</v>
      </c>
      <c r="Q276" t="s">
        <v>1928</v>
      </c>
      <c r="R276" t="s">
        <v>1929</v>
      </c>
      <c r="S276" t="s">
        <v>56</v>
      </c>
      <c r="T276" t="s">
        <v>1930</v>
      </c>
      <c r="U276" t="s">
        <v>62</v>
      </c>
      <c r="V276" t="s">
        <v>57</v>
      </c>
      <c r="W276" t="s">
        <v>56</v>
      </c>
      <c r="X276" t="s">
        <v>1931</v>
      </c>
      <c r="Y276" t="s">
        <v>62</v>
      </c>
      <c r="Z276" t="s">
        <v>1932</v>
      </c>
      <c r="AA276" t="s">
        <v>56</v>
      </c>
      <c r="AB276" t="s">
        <v>56</v>
      </c>
      <c r="AC276" t="s">
        <v>56</v>
      </c>
      <c r="AD276" t="s">
        <v>216</v>
      </c>
      <c r="AE276" t="s">
        <v>1933</v>
      </c>
      <c r="AG276" t="s">
        <v>56</v>
      </c>
      <c r="AH276">
        <v>30</v>
      </c>
      <c r="AI276" t="s">
        <v>56</v>
      </c>
      <c r="AJ276" t="s">
        <v>109</v>
      </c>
      <c r="AK276" t="s">
        <v>62</v>
      </c>
      <c r="AL276" t="s">
        <v>57</v>
      </c>
      <c r="AM276" s="119" t="str">
        <f t="shared" si="6"/>
        <v>NA</v>
      </c>
      <c r="AN276" s="119" t="str">
        <f t="shared" si="6"/>
        <v>NA</v>
      </c>
      <c r="AO276" s="120">
        <v>44580</v>
      </c>
      <c r="AP276" s="120">
        <v>45075</v>
      </c>
      <c r="AQ276">
        <v>495</v>
      </c>
      <c r="AR276" t="s">
        <v>57</v>
      </c>
      <c r="AS276">
        <v>11</v>
      </c>
      <c r="AT276">
        <v>19</v>
      </c>
      <c r="AU276" t="s">
        <v>57</v>
      </c>
      <c r="AV276" t="s">
        <v>57</v>
      </c>
      <c r="AW276" t="s">
        <v>57</v>
      </c>
      <c r="AX276" t="s">
        <v>57</v>
      </c>
    </row>
    <row r="277" spans="1:50">
      <c r="A277">
        <v>276</v>
      </c>
      <c r="B277" t="s">
        <v>2596</v>
      </c>
      <c r="C277" t="s">
        <v>1382</v>
      </c>
      <c r="D277">
        <v>2023</v>
      </c>
      <c r="E277" t="s">
        <v>1031</v>
      </c>
      <c r="F277" s="25" t="s">
        <v>1935</v>
      </c>
      <c r="G277" t="s">
        <v>1936</v>
      </c>
      <c r="H277" s="14" t="s">
        <v>1937</v>
      </c>
      <c r="I277" t="s">
        <v>935</v>
      </c>
      <c r="J277">
        <v>7</v>
      </c>
      <c r="K277" t="s">
        <v>62</v>
      </c>
      <c r="L277" t="s">
        <v>62</v>
      </c>
      <c r="M277" t="s">
        <v>62</v>
      </c>
      <c r="N277" t="s">
        <v>56</v>
      </c>
      <c r="O277">
        <v>1</v>
      </c>
      <c r="P277" t="s">
        <v>2495</v>
      </c>
      <c r="Q277" t="s">
        <v>1938</v>
      </c>
      <c r="R277" t="s">
        <v>1939</v>
      </c>
      <c r="S277" t="s">
        <v>56</v>
      </c>
      <c r="T277" t="s">
        <v>1940</v>
      </c>
      <c r="U277" t="s">
        <v>56</v>
      </c>
      <c r="V277" t="s">
        <v>2498</v>
      </c>
      <c r="W277" t="s">
        <v>56</v>
      </c>
      <c r="X277" t="s">
        <v>1942</v>
      </c>
      <c r="Y277" t="s">
        <v>62</v>
      </c>
      <c r="Z277" t="s">
        <v>1943</v>
      </c>
      <c r="AA277" t="s">
        <v>62</v>
      </c>
      <c r="AB277" t="s">
        <v>56</v>
      </c>
      <c r="AC277" t="s">
        <v>62</v>
      </c>
      <c r="AD277" t="s">
        <v>157</v>
      </c>
      <c r="AE277" t="s">
        <v>57</v>
      </c>
      <c r="AG277" t="s">
        <v>56</v>
      </c>
      <c r="AH277">
        <v>166</v>
      </c>
      <c r="AI277" t="s">
        <v>56</v>
      </c>
      <c r="AJ277" t="s">
        <v>856</v>
      </c>
      <c r="AK277" t="s">
        <v>62</v>
      </c>
      <c r="AL277" t="s">
        <v>57</v>
      </c>
      <c r="AM277" s="117" t="str">
        <f t="shared" si="6"/>
        <v>NA</v>
      </c>
      <c r="AN277" s="117" t="str">
        <f t="shared" si="6"/>
        <v>NA</v>
      </c>
      <c r="AO277" s="118">
        <v>44749</v>
      </c>
      <c r="AP277" s="118">
        <v>45103</v>
      </c>
      <c r="AQ277">
        <v>354</v>
      </c>
      <c r="AR277" t="s">
        <v>57</v>
      </c>
      <c r="AS277">
        <v>108</v>
      </c>
      <c r="AT277">
        <v>58</v>
      </c>
      <c r="AU277" t="s">
        <v>62</v>
      </c>
      <c r="AV277" t="s">
        <v>56</v>
      </c>
      <c r="AW277" t="s">
        <v>62</v>
      </c>
      <c r="AX277" t="s">
        <v>62</v>
      </c>
    </row>
    <row r="278" spans="1:50">
      <c r="A278">
        <v>277</v>
      </c>
      <c r="B278" t="s">
        <v>2596</v>
      </c>
      <c r="C278" t="s">
        <v>1382</v>
      </c>
      <c r="D278">
        <v>2023</v>
      </c>
      <c r="E278" t="s">
        <v>1031</v>
      </c>
      <c r="F278" s="25" t="s">
        <v>1946</v>
      </c>
      <c r="G278" t="s">
        <v>1947</v>
      </c>
      <c r="H278" s="14" t="s">
        <v>1948</v>
      </c>
      <c r="I278" t="s">
        <v>935</v>
      </c>
      <c r="J278">
        <v>14</v>
      </c>
      <c r="K278" t="s">
        <v>62</v>
      </c>
      <c r="L278" t="s">
        <v>62</v>
      </c>
      <c r="M278" t="s">
        <v>62</v>
      </c>
      <c r="N278" t="s">
        <v>56</v>
      </c>
      <c r="O278">
        <v>1</v>
      </c>
      <c r="P278" t="s">
        <v>438</v>
      </c>
      <c r="Q278" t="s">
        <v>1949</v>
      </c>
      <c r="R278" t="s">
        <v>1950</v>
      </c>
      <c r="S278" t="s">
        <v>56</v>
      </c>
      <c r="T278" t="s">
        <v>1951</v>
      </c>
      <c r="U278" t="s">
        <v>56</v>
      </c>
      <c r="V278" t="s">
        <v>2501</v>
      </c>
      <c r="W278" t="s">
        <v>56</v>
      </c>
      <c r="X278" t="s">
        <v>1953</v>
      </c>
      <c r="Y278" t="s">
        <v>56</v>
      </c>
      <c r="Z278" t="s">
        <v>1954</v>
      </c>
      <c r="AA278" t="s">
        <v>56</v>
      </c>
      <c r="AB278" t="s">
        <v>1223</v>
      </c>
      <c r="AC278" t="s">
        <v>56</v>
      </c>
      <c r="AD278" t="s">
        <v>216</v>
      </c>
      <c r="AE278" t="s">
        <v>1955</v>
      </c>
      <c r="AG278" t="s">
        <v>56</v>
      </c>
      <c r="AH278">
        <v>44</v>
      </c>
      <c r="AI278" t="s">
        <v>56</v>
      </c>
      <c r="AJ278" t="s">
        <v>174</v>
      </c>
      <c r="AK278" t="s">
        <v>62</v>
      </c>
      <c r="AL278" t="s">
        <v>57</v>
      </c>
      <c r="AM278" s="119" t="str">
        <f t="shared" si="6"/>
        <v>NA</v>
      </c>
      <c r="AN278" s="119" t="str">
        <f t="shared" si="6"/>
        <v>NA</v>
      </c>
      <c r="AO278" s="120">
        <v>44862</v>
      </c>
      <c r="AP278" s="120">
        <v>45099</v>
      </c>
      <c r="AQ278">
        <v>237</v>
      </c>
      <c r="AR278" t="s">
        <v>57</v>
      </c>
      <c r="AS278">
        <v>23</v>
      </c>
      <c r="AT278">
        <v>21</v>
      </c>
      <c r="AU278" t="s">
        <v>62</v>
      </c>
      <c r="AV278" t="s">
        <v>62</v>
      </c>
      <c r="AW278" t="s">
        <v>62</v>
      </c>
      <c r="AX278" t="s">
        <v>62</v>
      </c>
    </row>
    <row r="279" spans="1:50">
      <c r="A279">
        <v>278</v>
      </c>
      <c r="B279" t="s">
        <v>2596</v>
      </c>
      <c r="C279" t="s">
        <v>1382</v>
      </c>
      <c r="D279">
        <v>2023</v>
      </c>
      <c r="E279" t="s">
        <v>1031</v>
      </c>
      <c r="F279" s="25" t="s">
        <v>1957</v>
      </c>
      <c r="G279" t="s">
        <v>1958</v>
      </c>
      <c r="H279" s="14" t="s">
        <v>1959</v>
      </c>
      <c r="I279" t="s">
        <v>935</v>
      </c>
      <c r="J279">
        <v>14</v>
      </c>
      <c r="K279" t="s">
        <v>62</v>
      </c>
      <c r="L279" t="s">
        <v>62</v>
      </c>
      <c r="M279" t="s">
        <v>62</v>
      </c>
      <c r="N279" t="s">
        <v>56</v>
      </c>
      <c r="O279">
        <v>2</v>
      </c>
      <c r="P279" t="s">
        <v>170</v>
      </c>
      <c r="Q279" t="s">
        <v>1960</v>
      </c>
      <c r="R279" t="s">
        <v>1961</v>
      </c>
      <c r="S279" t="s">
        <v>56</v>
      </c>
      <c r="T279" t="s">
        <v>1962</v>
      </c>
      <c r="U279" t="s">
        <v>62</v>
      </c>
      <c r="V279" t="s">
        <v>57</v>
      </c>
      <c r="W279" t="s">
        <v>62</v>
      </c>
      <c r="X279" t="s">
        <v>57</v>
      </c>
      <c r="Y279" t="s">
        <v>57</v>
      </c>
      <c r="Z279" t="s">
        <v>1963</v>
      </c>
      <c r="AA279" t="s">
        <v>56</v>
      </c>
      <c r="AB279" t="s">
        <v>1223</v>
      </c>
      <c r="AC279" t="s">
        <v>56</v>
      </c>
      <c r="AD279" t="s">
        <v>216</v>
      </c>
      <c r="AE279" t="s">
        <v>1955</v>
      </c>
      <c r="AG279" t="s">
        <v>56</v>
      </c>
      <c r="AH279">
        <v>2429</v>
      </c>
      <c r="AI279" t="s">
        <v>62</v>
      </c>
      <c r="AJ279" t="s">
        <v>57</v>
      </c>
      <c r="AK279" t="s">
        <v>62</v>
      </c>
      <c r="AL279" t="s">
        <v>57</v>
      </c>
      <c r="AM279" s="117" t="str">
        <f t="shared" si="6"/>
        <v>NA</v>
      </c>
      <c r="AN279" s="117" t="str">
        <f t="shared" si="6"/>
        <v>NA</v>
      </c>
      <c r="AO279" s="118">
        <v>44970</v>
      </c>
      <c r="AP279" s="118">
        <v>45120</v>
      </c>
      <c r="AQ279">
        <v>150</v>
      </c>
      <c r="AR279" t="s">
        <v>57</v>
      </c>
      <c r="AS279">
        <v>1356</v>
      </c>
      <c r="AT279">
        <v>1073</v>
      </c>
      <c r="AU279" t="s">
        <v>62</v>
      </c>
      <c r="AV279" t="s">
        <v>62</v>
      </c>
      <c r="AW279" t="s">
        <v>62</v>
      </c>
      <c r="AX279" t="s">
        <v>62</v>
      </c>
    </row>
    <row r="280" spans="1:50">
      <c r="A280">
        <v>279</v>
      </c>
      <c r="B280" t="s">
        <v>2596</v>
      </c>
      <c r="C280" t="s">
        <v>1382</v>
      </c>
      <c r="D280">
        <v>2023</v>
      </c>
      <c r="E280" t="s">
        <v>1031</v>
      </c>
      <c r="F280" s="25" t="s">
        <v>1965</v>
      </c>
      <c r="G280" t="s">
        <v>1966</v>
      </c>
      <c r="H280" s="14" t="s">
        <v>1967</v>
      </c>
      <c r="I280" t="s">
        <v>2599</v>
      </c>
      <c r="J280">
        <v>14</v>
      </c>
      <c r="K280" t="s">
        <v>57</v>
      </c>
      <c r="L280" t="s">
        <v>57</v>
      </c>
      <c r="M280" t="s">
        <v>62</v>
      </c>
      <c r="N280" t="s">
        <v>57</v>
      </c>
      <c r="O280" t="s">
        <v>57</v>
      </c>
      <c r="P280" t="s">
        <v>57</v>
      </c>
      <c r="Q280" t="s">
        <v>57</v>
      </c>
      <c r="R280" t="s">
        <v>57</v>
      </c>
      <c r="S280" t="s">
        <v>57</v>
      </c>
      <c r="T280" t="s">
        <v>57</v>
      </c>
      <c r="U280" t="s">
        <v>56</v>
      </c>
      <c r="V280" t="s">
        <v>2507</v>
      </c>
      <c r="W280" t="s">
        <v>57</v>
      </c>
      <c r="X280" t="s">
        <v>57</v>
      </c>
      <c r="Y280" t="s">
        <v>57</v>
      </c>
      <c r="Z280" t="s">
        <v>1968</v>
      </c>
      <c r="AA280" t="s">
        <v>57</v>
      </c>
      <c r="AB280" t="s">
        <v>57</v>
      </c>
      <c r="AC280" t="s">
        <v>57</v>
      </c>
      <c r="AD280" t="s">
        <v>57</v>
      </c>
      <c r="AE280" t="s">
        <v>57</v>
      </c>
      <c r="AG280" t="s">
        <v>57</v>
      </c>
      <c r="AH280" t="s">
        <v>57</v>
      </c>
      <c r="AI280" t="s">
        <v>57</v>
      </c>
      <c r="AJ280" t="s">
        <v>57</v>
      </c>
      <c r="AK280" t="s">
        <v>57</v>
      </c>
      <c r="AL280" t="s">
        <v>57</v>
      </c>
      <c r="AM280" s="119" t="str">
        <f t="shared" si="6"/>
        <v>NA</v>
      </c>
      <c r="AN280" s="119" t="str">
        <f t="shared" si="6"/>
        <v>NA</v>
      </c>
      <c r="AO280" s="120">
        <v>44823</v>
      </c>
      <c r="AP280" s="120">
        <v>45097</v>
      </c>
      <c r="AQ280">
        <v>274</v>
      </c>
      <c r="AR280" t="s">
        <v>57</v>
      </c>
      <c r="AS280" t="s">
        <v>57</v>
      </c>
      <c r="AT280" t="s">
        <v>57</v>
      </c>
      <c r="AU280" t="s">
        <v>57</v>
      </c>
      <c r="AV280" t="s">
        <v>57</v>
      </c>
      <c r="AW280" t="s">
        <v>57</v>
      </c>
      <c r="AX280" t="s">
        <v>57</v>
      </c>
    </row>
    <row r="281" spans="1:50">
      <c r="A281">
        <v>280</v>
      </c>
      <c r="B281" t="s">
        <v>2596</v>
      </c>
      <c r="C281" t="s">
        <v>1382</v>
      </c>
      <c r="D281">
        <v>2023</v>
      </c>
      <c r="E281" t="s">
        <v>1031</v>
      </c>
      <c r="F281" s="25" t="s">
        <v>1970</v>
      </c>
      <c r="G281" t="s">
        <v>1971</v>
      </c>
      <c r="H281" s="14" t="s">
        <v>1972</v>
      </c>
      <c r="I281" t="s">
        <v>975</v>
      </c>
      <c r="J281">
        <v>22</v>
      </c>
      <c r="K281" t="s">
        <v>57</v>
      </c>
      <c r="L281" t="s">
        <v>57</v>
      </c>
      <c r="M281" t="s">
        <v>57</v>
      </c>
      <c r="N281" t="s">
        <v>57</v>
      </c>
      <c r="O281" t="s">
        <v>57</v>
      </c>
      <c r="P281" t="s">
        <v>57</v>
      </c>
      <c r="Q281" t="s">
        <v>57</v>
      </c>
      <c r="R281" t="s">
        <v>57</v>
      </c>
      <c r="S281" t="s">
        <v>57</v>
      </c>
      <c r="T281" t="s">
        <v>57</v>
      </c>
      <c r="U281" t="s">
        <v>57</v>
      </c>
      <c r="V281" t="s">
        <v>57</v>
      </c>
      <c r="W281" t="s">
        <v>57</v>
      </c>
      <c r="X281" t="s">
        <v>57</v>
      </c>
      <c r="Y281" t="s">
        <v>57</v>
      </c>
      <c r="Z281" t="s">
        <v>1973</v>
      </c>
      <c r="AA281" t="s">
        <v>57</v>
      </c>
      <c r="AB281" t="s">
        <v>57</v>
      </c>
      <c r="AC281" t="s">
        <v>57</v>
      </c>
      <c r="AD281" t="s">
        <v>57</v>
      </c>
      <c r="AE281" t="s">
        <v>57</v>
      </c>
      <c r="AG281" t="s">
        <v>57</v>
      </c>
      <c r="AH281" t="s">
        <v>57</v>
      </c>
      <c r="AI281" t="s">
        <v>57</v>
      </c>
      <c r="AJ281" t="s">
        <v>57</v>
      </c>
      <c r="AK281" t="s">
        <v>57</v>
      </c>
      <c r="AL281" t="s">
        <v>57</v>
      </c>
      <c r="AM281" s="117" t="str">
        <f t="shared" si="6"/>
        <v>NA</v>
      </c>
      <c r="AN281" s="117" t="str">
        <f t="shared" si="6"/>
        <v>NA</v>
      </c>
      <c r="AO281" s="118">
        <v>44841</v>
      </c>
      <c r="AP281" s="118">
        <v>45079</v>
      </c>
      <c r="AQ281">
        <v>238</v>
      </c>
      <c r="AR281" t="s">
        <v>57</v>
      </c>
      <c r="AS281" t="s">
        <v>57</v>
      </c>
      <c r="AT281" t="s">
        <v>57</v>
      </c>
      <c r="AU281" t="s">
        <v>57</v>
      </c>
      <c r="AV281" t="s">
        <v>57</v>
      </c>
      <c r="AW281" t="s">
        <v>57</v>
      </c>
      <c r="AX281" t="s">
        <v>57</v>
      </c>
    </row>
    <row r="282" spans="1:50" ht="15.75">
      <c r="A282">
        <v>281</v>
      </c>
      <c r="B282" t="s">
        <v>2596</v>
      </c>
      <c r="C282" t="s">
        <v>1382</v>
      </c>
      <c r="D282">
        <v>2023</v>
      </c>
      <c r="E282" t="s">
        <v>1031</v>
      </c>
      <c r="F282" s="25" t="s">
        <v>1975</v>
      </c>
      <c r="G282" t="s">
        <v>1976</v>
      </c>
      <c r="H282" s="14" t="s">
        <v>1977</v>
      </c>
      <c r="I282" t="s">
        <v>935</v>
      </c>
      <c r="J282">
        <v>13</v>
      </c>
      <c r="K282" t="s">
        <v>62</v>
      </c>
      <c r="L282" t="s">
        <v>62</v>
      </c>
      <c r="M282" t="s">
        <v>62</v>
      </c>
      <c r="N282" t="s">
        <v>62</v>
      </c>
      <c r="O282" t="s">
        <v>57</v>
      </c>
      <c r="P282" t="s">
        <v>57</v>
      </c>
      <c r="Q282" t="s">
        <v>57</v>
      </c>
      <c r="R282" t="s">
        <v>57</v>
      </c>
      <c r="S282" t="s">
        <v>56</v>
      </c>
      <c r="T282" t="s">
        <v>1978</v>
      </c>
      <c r="U282" t="s">
        <v>62</v>
      </c>
      <c r="V282" t="s">
        <v>57</v>
      </c>
      <c r="W282" t="s">
        <v>56</v>
      </c>
      <c r="X282" t="s">
        <v>1653</v>
      </c>
      <c r="Y282" t="s">
        <v>62</v>
      </c>
      <c r="Z282" s="4" t="s">
        <v>1979</v>
      </c>
      <c r="AA282" t="s">
        <v>62</v>
      </c>
      <c r="AB282" t="s">
        <v>56</v>
      </c>
      <c r="AC282" t="s">
        <v>56</v>
      </c>
      <c r="AD282" t="s">
        <v>984</v>
      </c>
      <c r="AE282" t="s">
        <v>57</v>
      </c>
      <c r="AG282" t="s">
        <v>56</v>
      </c>
      <c r="AH282">
        <v>45</v>
      </c>
      <c r="AI282" t="s">
        <v>62</v>
      </c>
      <c r="AJ282" t="s">
        <v>57</v>
      </c>
      <c r="AK282" t="s">
        <v>62</v>
      </c>
      <c r="AL282" t="s">
        <v>57</v>
      </c>
      <c r="AM282" s="119" t="str">
        <f t="shared" si="6"/>
        <v>NA</v>
      </c>
      <c r="AN282" s="119" t="str">
        <f t="shared" si="6"/>
        <v>NA</v>
      </c>
      <c r="AO282" s="120">
        <v>44557</v>
      </c>
      <c r="AP282" s="120">
        <v>45077</v>
      </c>
      <c r="AQ282">
        <v>520</v>
      </c>
      <c r="AR282" t="s">
        <v>57</v>
      </c>
      <c r="AS282">
        <v>10</v>
      </c>
      <c r="AT282">
        <v>35</v>
      </c>
      <c r="AU282" t="s">
        <v>62</v>
      </c>
      <c r="AV282" t="s">
        <v>56</v>
      </c>
      <c r="AW282" t="s">
        <v>62</v>
      </c>
      <c r="AX282" t="s">
        <v>62</v>
      </c>
    </row>
    <row r="283" spans="1:50" ht="15.75">
      <c r="A283">
        <v>282</v>
      </c>
      <c r="B283" t="s">
        <v>2596</v>
      </c>
      <c r="C283" t="s">
        <v>1382</v>
      </c>
      <c r="D283">
        <v>2023</v>
      </c>
      <c r="E283" t="s">
        <v>1031</v>
      </c>
      <c r="F283" s="25" t="s">
        <v>1981</v>
      </c>
      <c r="G283" t="s">
        <v>1982</v>
      </c>
      <c r="H283" s="14" t="s">
        <v>1983</v>
      </c>
      <c r="I283" t="s">
        <v>935</v>
      </c>
      <c r="J283">
        <v>3</v>
      </c>
      <c r="K283" t="s">
        <v>62</v>
      </c>
      <c r="L283" t="s">
        <v>62</v>
      </c>
      <c r="M283" t="s">
        <v>62</v>
      </c>
      <c r="N283" t="s">
        <v>165</v>
      </c>
      <c r="O283">
        <v>1</v>
      </c>
      <c r="P283" t="s">
        <v>438</v>
      </c>
      <c r="Q283" t="s">
        <v>1984</v>
      </c>
      <c r="R283" t="s">
        <v>1985</v>
      </c>
      <c r="S283" t="s">
        <v>56</v>
      </c>
      <c r="T283" t="s">
        <v>1986</v>
      </c>
      <c r="U283" t="s">
        <v>62</v>
      </c>
      <c r="V283" t="s">
        <v>57</v>
      </c>
      <c r="W283" t="s">
        <v>56</v>
      </c>
      <c r="X283" t="s">
        <v>1653</v>
      </c>
      <c r="Y283" t="s">
        <v>62</v>
      </c>
      <c r="Z283" s="4" t="s">
        <v>1987</v>
      </c>
      <c r="AA283" t="s">
        <v>62</v>
      </c>
      <c r="AB283" t="s">
        <v>210</v>
      </c>
      <c r="AC283" t="s">
        <v>57</v>
      </c>
      <c r="AD283" t="s">
        <v>57</v>
      </c>
      <c r="AE283" t="s">
        <v>57</v>
      </c>
      <c r="AG283" t="s">
        <v>56</v>
      </c>
      <c r="AH283">
        <v>97</v>
      </c>
      <c r="AI283" t="s">
        <v>56</v>
      </c>
      <c r="AJ283" t="s">
        <v>174</v>
      </c>
      <c r="AK283" t="s">
        <v>62</v>
      </c>
      <c r="AL283" t="s">
        <v>57</v>
      </c>
      <c r="AM283" s="117" t="str">
        <f t="shared" si="6"/>
        <v>NA</v>
      </c>
      <c r="AN283" s="117" t="str">
        <f t="shared" si="6"/>
        <v>NA</v>
      </c>
      <c r="AO283" s="118">
        <v>44762</v>
      </c>
      <c r="AP283" s="118">
        <v>45094</v>
      </c>
      <c r="AQ283">
        <v>332</v>
      </c>
      <c r="AR283" t="s">
        <v>57</v>
      </c>
      <c r="AS283">
        <v>55</v>
      </c>
      <c r="AT283">
        <v>42</v>
      </c>
      <c r="AU283" t="s">
        <v>62</v>
      </c>
      <c r="AV283" t="s">
        <v>62</v>
      </c>
      <c r="AW283" t="s">
        <v>62</v>
      </c>
      <c r="AX283" t="s">
        <v>62</v>
      </c>
    </row>
    <row r="284" spans="1:50" ht="15.75">
      <c r="A284">
        <v>283</v>
      </c>
      <c r="B284" t="s">
        <v>2596</v>
      </c>
      <c r="C284" t="s">
        <v>1382</v>
      </c>
      <c r="D284">
        <v>2023</v>
      </c>
      <c r="E284" t="s">
        <v>446</v>
      </c>
      <c r="F284" s="25" t="s">
        <v>57</v>
      </c>
      <c r="G284" t="s">
        <v>1989</v>
      </c>
      <c r="H284" s="14" t="s">
        <v>1990</v>
      </c>
      <c r="I284" t="s">
        <v>1467</v>
      </c>
      <c r="J284">
        <v>25</v>
      </c>
      <c r="K284" t="s">
        <v>57</v>
      </c>
      <c r="L284" t="s">
        <v>57</v>
      </c>
      <c r="M284" t="s">
        <v>57</v>
      </c>
      <c r="N284" t="s">
        <v>57</v>
      </c>
      <c r="O284" t="s">
        <v>57</v>
      </c>
      <c r="P284" t="s">
        <v>57</v>
      </c>
      <c r="Q284" t="s">
        <v>57</v>
      </c>
      <c r="R284" t="s">
        <v>57</v>
      </c>
      <c r="S284" t="s">
        <v>57</v>
      </c>
      <c r="T284" t="s">
        <v>57</v>
      </c>
      <c r="U284" t="s">
        <v>57</v>
      </c>
      <c r="V284" t="s">
        <v>57</v>
      </c>
      <c r="W284" t="s">
        <v>57</v>
      </c>
      <c r="X284" t="s">
        <v>57</v>
      </c>
      <c r="Y284" t="s">
        <v>57</v>
      </c>
      <c r="Z284" s="4" t="s">
        <v>57</v>
      </c>
      <c r="AA284" t="s">
        <v>57</v>
      </c>
      <c r="AB284" t="s">
        <v>57</v>
      </c>
      <c r="AC284" t="s">
        <v>57</v>
      </c>
      <c r="AD284" t="s">
        <v>57</v>
      </c>
      <c r="AE284" t="s">
        <v>57</v>
      </c>
      <c r="AG284" t="s">
        <v>57</v>
      </c>
      <c r="AH284" t="s">
        <v>57</v>
      </c>
      <c r="AI284" t="s">
        <v>57</v>
      </c>
      <c r="AJ284" t="s">
        <v>57</v>
      </c>
      <c r="AK284" t="s">
        <v>57</v>
      </c>
      <c r="AL284" t="s">
        <v>57</v>
      </c>
      <c r="AM284" s="119" t="s">
        <v>57</v>
      </c>
      <c r="AN284" s="119" t="s">
        <v>57</v>
      </c>
      <c r="AO284" s="120" t="s">
        <v>1991</v>
      </c>
      <c r="AP284" s="120" t="s">
        <v>1992</v>
      </c>
      <c r="AQ284">
        <v>45</v>
      </c>
      <c r="AR284" t="s">
        <v>57</v>
      </c>
      <c r="AS284" t="s">
        <v>57</v>
      </c>
      <c r="AT284" t="s">
        <v>57</v>
      </c>
    </row>
    <row r="285" spans="1:50">
      <c r="A285">
        <v>284</v>
      </c>
      <c r="B285" t="s">
        <v>2596</v>
      </c>
      <c r="C285" t="s">
        <v>1382</v>
      </c>
      <c r="D285">
        <v>2023</v>
      </c>
      <c r="E285" t="s">
        <v>187</v>
      </c>
      <c r="F285" s="25" t="s">
        <v>1790</v>
      </c>
      <c r="G285" t="s">
        <v>1993</v>
      </c>
      <c r="H285" s="14" t="s">
        <v>1994</v>
      </c>
      <c r="I285" t="s">
        <v>298</v>
      </c>
      <c r="J285">
        <v>25</v>
      </c>
      <c r="K285" t="s">
        <v>57</v>
      </c>
      <c r="L285" t="s">
        <v>57</v>
      </c>
      <c r="M285" t="s">
        <v>57</v>
      </c>
      <c r="N285" t="s">
        <v>57</v>
      </c>
      <c r="O285" t="s">
        <v>57</v>
      </c>
      <c r="P285" t="s">
        <v>57</v>
      </c>
      <c r="Q285" t="s">
        <v>57</v>
      </c>
      <c r="R285" t="s">
        <v>57</v>
      </c>
      <c r="S285" t="s">
        <v>57</v>
      </c>
      <c r="T285" t="s">
        <v>57</v>
      </c>
      <c r="U285" t="s">
        <v>57</v>
      </c>
      <c r="V285" t="s">
        <v>57</v>
      </c>
      <c r="W285" t="s">
        <v>57</v>
      </c>
      <c r="X285" t="s">
        <v>57</v>
      </c>
      <c r="Y285" t="s">
        <v>57</v>
      </c>
      <c r="Z285" t="s">
        <v>1793</v>
      </c>
      <c r="AA285" t="s">
        <v>57</v>
      </c>
      <c r="AB285" t="s">
        <v>57</v>
      </c>
      <c r="AC285" t="s">
        <v>57</v>
      </c>
      <c r="AD285" t="s">
        <v>57</v>
      </c>
      <c r="AE285" t="s">
        <v>57</v>
      </c>
      <c r="AG285" t="s">
        <v>57</v>
      </c>
      <c r="AH285" t="s">
        <v>57</v>
      </c>
      <c r="AI285" t="s">
        <v>57</v>
      </c>
      <c r="AJ285" t="s">
        <v>57</v>
      </c>
      <c r="AK285" t="s">
        <v>57</v>
      </c>
      <c r="AL285" t="s">
        <v>57</v>
      </c>
      <c r="AM285" s="117" t="s">
        <v>57</v>
      </c>
      <c r="AN285" s="117" t="s">
        <v>57</v>
      </c>
      <c r="AO285" s="118" t="s">
        <v>57</v>
      </c>
      <c r="AP285" s="118" t="s">
        <v>1945</v>
      </c>
      <c r="AQ285" t="s">
        <v>57</v>
      </c>
      <c r="AR285" t="s">
        <v>57</v>
      </c>
      <c r="AS285" t="s">
        <v>57</v>
      </c>
      <c r="AT285" t="s">
        <v>57</v>
      </c>
    </row>
    <row r="286" spans="1:50">
      <c r="A286">
        <v>285</v>
      </c>
      <c r="B286" t="s">
        <v>2596</v>
      </c>
      <c r="C286" t="s">
        <v>1382</v>
      </c>
      <c r="D286">
        <v>2023</v>
      </c>
      <c r="E286" t="s">
        <v>187</v>
      </c>
      <c r="F286" s="25" t="s">
        <v>295</v>
      </c>
      <c r="G286" t="s">
        <v>1995</v>
      </c>
      <c r="H286" s="14" t="s">
        <v>1996</v>
      </c>
      <c r="I286" t="s">
        <v>298</v>
      </c>
      <c r="J286">
        <v>25</v>
      </c>
      <c r="K286" t="s">
        <v>57</v>
      </c>
      <c r="L286" t="s">
        <v>57</v>
      </c>
      <c r="M286" t="s">
        <v>57</v>
      </c>
      <c r="N286" t="s">
        <v>57</v>
      </c>
      <c r="O286" t="s">
        <v>57</v>
      </c>
      <c r="P286" t="s">
        <v>57</v>
      </c>
      <c r="Q286" t="s">
        <v>57</v>
      </c>
      <c r="R286" t="s">
        <v>57</v>
      </c>
      <c r="S286" t="s">
        <v>57</v>
      </c>
      <c r="T286" t="s">
        <v>57</v>
      </c>
      <c r="U286" t="s">
        <v>57</v>
      </c>
      <c r="V286" t="s">
        <v>57</v>
      </c>
      <c r="W286" t="s">
        <v>57</v>
      </c>
      <c r="X286" t="s">
        <v>57</v>
      </c>
      <c r="Y286" t="s">
        <v>57</v>
      </c>
      <c r="Z286" t="s">
        <v>1997</v>
      </c>
      <c r="AA286" t="s">
        <v>57</v>
      </c>
      <c r="AB286" t="s">
        <v>57</v>
      </c>
      <c r="AC286" t="s">
        <v>57</v>
      </c>
      <c r="AD286" t="s">
        <v>57</v>
      </c>
      <c r="AE286" t="s">
        <v>57</v>
      </c>
      <c r="AG286" t="s">
        <v>57</v>
      </c>
      <c r="AH286" t="s">
        <v>57</v>
      </c>
      <c r="AI286" t="s">
        <v>57</v>
      </c>
      <c r="AJ286" t="s">
        <v>57</v>
      </c>
      <c r="AK286" t="s">
        <v>57</v>
      </c>
      <c r="AL286" t="s">
        <v>57</v>
      </c>
      <c r="AM286" s="119" t="s">
        <v>57</v>
      </c>
      <c r="AN286" s="119" t="s">
        <v>57</v>
      </c>
      <c r="AO286" s="120" t="s">
        <v>57</v>
      </c>
      <c r="AP286" s="120" t="s">
        <v>1998</v>
      </c>
      <c r="AQ286" t="s">
        <v>57</v>
      </c>
      <c r="AR286" t="s">
        <v>57</v>
      </c>
      <c r="AS286" t="s">
        <v>57</v>
      </c>
      <c r="AT286" t="s">
        <v>57</v>
      </c>
    </row>
    <row r="287" spans="1:50" ht="15.75">
      <c r="A287">
        <v>286</v>
      </c>
      <c r="B287" t="s">
        <v>2596</v>
      </c>
      <c r="C287" t="s">
        <v>1382</v>
      </c>
      <c r="D287">
        <v>2023</v>
      </c>
      <c r="E287" t="s">
        <v>1008</v>
      </c>
      <c r="F287" s="25" t="s">
        <v>1999</v>
      </c>
      <c r="G287" t="s">
        <v>2000</v>
      </c>
      <c r="H287" s="14" t="s">
        <v>2001</v>
      </c>
      <c r="I287" t="s">
        <v>935</v>
      </c>
      <c r="J287">
        <v>3</v>
      </c>
      <c r="K287" t="s">
        <v>62</v>
      </c>
      <c r="L287" t="s">
        <v>62</v>
      </c>
      <c r="M287" t="s">
        <v>62</v>
      </c>
      <c r="N287" t="s">
        <v>56</v>
      </c>
      <c r="O287">
        <v>1</v>
      </c>
      <c r="P287" t="s">
        <v>2495</v>
      </c>
      <c r="Q287" t="s">
        <v>2002</v>
      </c>
      <c r="R287" t="s">
        <v>2003</v>
      </c>
      <c r="S287" t="s">
        <v>56</v>
      </c>
      <c r="T287" t="s">
        <v>2004</v>
      </c>
      <c r="U287" t="s">
        <v>56</v>
      </c>
      <c r="V287" t="s">
        <v>2519</v>
      </c>
      <c r="W287" t="s">
        <v>56</v>
      </c>
      <c r="X287" t="s">
        <v>2520</v>
      </c>
      <c r="Y287" t="s">
        <v>56</v>
      </c>
      <c r="Z287" s="4" t="s">
        <v>2007</v>
      </c>
      <c r="AA287" t="s">
        <v>56</v>
      </c>
      <c r="AB287" t="s">
        <v>1223</v>
      </c>
      <c r="AC287" t="s">
        <v>56</v>
      </c>
      <c r="AD287" t="s">
        <v>157</v>
      </c>
      <c r="AE287" t="s">
        <v>57</v>
      </c>
      <c r="AG287" t="s">
        <v>56</v>
      </c>
      <c r="AH287">
        <v>201</v>
      </c>
      <c r="AI287" t="s">
        <v>56</v>
      </c>
      <c r="AJ287" t="s">
        <v>109</v>
      </c>
      <c r="AK287" t="s">
        <v>62</v>
      </c>
      <c r="AL287" t="s">
        <v>57</v>
      </c>
      <c r="AM287" s="117" t="str">
        <f t="shared" ref="AM287:AN295" si="7">IF(OR($AK287="No",$AK287="NA"),"NA","à Remplir")</f>
        <v>NA</v>
      </c>
      <c r="AN287" s="117" t="str">
        <f t="shared" si="7"/>
        <v>NA</v>
      </c>
      <c r="AO287" s="118">
        <v>44767</v>
      </c>
      <c r="AP287" s="118">
        <v>45079</v>
      </c>
      <c r="AQ287">
        <v>312</v>
      </c>
      <c r="AR287" t="s">
        <v>57</v>
      </c>
      <c r="AS287">
        <v>55</v>
      </c>
      <c r="AT287">
        <v>146</v>
      </c>
      <c r="AU287" t="s">
        <v>62</v>
      </c>
      <c r="AV287" t="s">
        <v>56</v>
      </c>
      <c r="AW287" t="s">
        <v>62</v>
      </c>
      <c r="AX287" t="s">
        <v>62</v>
      </c>
    </row>
    <row r="288" spans="1:50">
      <c r="A288">
        <v>287</v>
      </c>
      <c r="B288" t="s">
        <v>2596</v>
      </c>
      <c r="C288" t="s">
        <v>1382</v>
      </c>
      <c r="D288">
        <v>2023</v>
      </c>
      <c r="E288" t="s">
        <v>1008</v>
      </c>
      <c r="F288" s="25" t="s">
        <v>2009</v>
      </c>
      <c r="G288" t="s">
        <v>2010</v>
      </c>
      <c r="H288" s="14" t="s">
        <v>2011</v>
      </c>
      <c r="I288" t="s">
        <v>2389</v>
      </c>
      <c r="J288">
        <v>7</v>
      </c>
      <c r="K288" t="s">
        <v>62</v>
      </c>
      <c r="L288" t="s">
        <v>62</v>
      </c>
      <c r="M288" t="s">
        <v>62</v>
      </c>
      <c r="N288" t="s">
        <v>57</v>
      </c>
      <c r="O288" t="s">
        <v>57</v>
      </c>
      <c r="P288" t="s">
        <v>57</v>
      </c>
      <c r="Q288" t="s">
        <v>57</v>
      </c>
      <c r="R288" t="s">
        <v>57</v>
      </c>
      <c r="S288" t="s">
        <v>57</v>
      </c>
      <c r="T288" t="s">
        <v>57</v>
      </c>
      <c r="U288" t="s">
        <v>56</v>
      </c>
      <c r="V288" t="s">
        <v>2522</v>
      </c>
      <c r="W288" t="s">
        <v>57</v>
      </c>
      <c r="X288" t="s">
        <v>57</v>
      </c>
      <c r="Y288" t="s">
        <v>57</v>
      </c>
      <c r="Z288" t="s">
        <v>2012</v>
      </c>
      <c r="AA288" t="s">
        <v>57</v>
      </c>
      <c r="AB288" t="s">
        <v>57</v>
      </c>
      <c r="AC288" t="s">
        <v>57</v>
      </c>
      <c r="AD288" t="s">
        <v>57</v>
      </c>
      <c r="AE288" t="s">
        <v>57</v>
      </c>
      <c r="AG288" t="s">
        <v>57</v>
      </c>
      <c r="AH288" t="s">
        <v>57</v>
      </c>
      <c r="AI288" t="s">
        <v>57</v>
      </c>
      <c r="AJ288" t="s">
        <v>57</v>
      </c>
      <c r="AK288" t="s">
        <v>57</v>
      </c>
      <c r="AL288" t="s">
        <v>57</v>
      </c>
      <c r="AM288" s="119" t="str">
        <f t="shared" si="7"/>
        <v>NA</v>
      </c>
      <c r="AN288" s="119" t="str">
        <f t="shared" si="7"/>
        <v>NA</v>
      </c>
      <c r="AO288" s="120">
        <v>44902</v>
      </c>
      <c r="AP288" s="120">
        <v>45077</v>
      </c>
      <c r="AQ288">
        <v>175</v>
      </c>
      <c r="AR288" t="s">
        <v>57</v>
      </c>
      <c r="AS288" t="s">
        <v>57</v>
      </c>
      <c r="AT288" t="s">
        <v>57</v>
      </c>
      <c r="AU288" t="s">
        <v>57</v>
      </c>
      <c r="AV288" t="s">
        <v>57</v>
      </c>
      <c r="AW288" t="s">
        <v>57</v>
      </c>
      <c r="AX288" t="s">
        <v>57</v>
      </c>
    </row>
    <row r="289" spans="1:50" ht="15.75">
      <c r="A289">
        <v>288</v>
      </c>
      <c r="B289" t="s">
        <v>2596</v>
      </c>
      <c r="C289" t="s">
        <v>1382</v>
      </c>
      <c r="D289">
        <v>2023</v>
      </c>
      <c r="E289" t="s">
        <v>1008</v>
      </c>
      <c r="F289" s="25" t="s">
        <v>2014</v>
      </c>
      <c r="G289" t="s">
        <v>2015</v>
      </c>
      <c r="H289" s="14" t="s">
        <v>2016</v>
      </c>
      <c r="I289" t="s">
        <v>935</v>
      </c>
      <c r="J289">
        <v>8</v>
      </c>
      <c r="K289" t="s">
        <v>62</v>
      </c>
      <c r="L289" t="s">
        <v>62</v>
      </c>
      <c r="M289" t="s">
        <v>62</v>
      </c>
      <c r="N289" t="s">
        <v>62</v>
      </c>
      <c r="O289" t="s">
        <v>57</v>
      </c>
      <c r="P289" t="s">
        <v>57</v>
      </c>
      <c r="Q289" t="s">
        <v>57</v>
      </c>
      <c r="R289" t="s">
        <v>57</v>
      </c>
      <c r="S289" t="s">
        <v>56</v>
      </c>
      <c r="T289" t="s">
        <v>2017</v>
      </c>
      <c r="U289" t="s">
        <v>62</v>
      </c>
      <c r="V289" t="s">
        <v>57</v>
      </c>
      <c r="W289" t="s">
        <v>56</v>
      </c>
      <c r="X289" t="s">
        <v>1653</v>
      </c>
      <c r="Y289" t="s">
        <v>62</v>
      </c>
      <c r="Z289" s="4" t="s">
        <v>2018</v>
      </c>
      <c r="AA289" t="s">
        <v>62</v>
      </c>
      <c r="AB289" t="s">
        <v>62</v>
      </c>
      <c r="AC289" t="s">
        <v>57</v>
      </c>
      <c r="AD289" t="s">
        <v>57</v>
      </c>
      <c r="AE289" t="s">
        <v>57</v>
      </c>
      <c r="AG289" t="s">
        <v>56</v>
      </c>
      <c r="AH289">
        <v>29806</v>
      </c>
      <c r="AI289" t="s">
        <v>62</v>
      </c>
      <c r="AJ289" t="s">
        <v>57</v>
      </c>
      <c r="AK289" t="s">
        <v>62</v>
      </c>
      <c r="AL289" t="s">
        <v>57</v>
      </c>
      <c r="AM289" s="117" t="str">
        <f t="shared" si="7"/>
        <v>NA</v>
      </c>
      <c r="AN289" s="117" t="str">
        <f t="shared" si="7"/>
        <v>NA</v>
      </c>
      <c r="AO289" s="118">
        <v>44543</v>
      </c>
      <c r="AP289" s="118">
        <v>45105</v>
      </c>
      <c r="AQ289">
        <v>562</v>
      </c>
      <c r="AR289" t="s">
        <v>57</v>
      </c>
      <c r="AS289">
        <v>17374</v>
      </c>
      <c r="AT289">
        <v>12432</v>
      </c>
      <c r="AU289" t="s">
        <v>62</v>
      </c>
      <c r="AV289" t="s">
        <v>62</v>
      </c>
      <c r="AW289" t="s">
        <v>62</v>
      </c>
      <c r="AX289" t="s">
        <v>62</v>
      </c>
    </row>
    <row r="290" spans="1:50">
      <c r="A290">
        <v>289</v>
      </c>
      <c r="B290" t="s">
        <v>2596</v>
      </c>
      <c r="C290" t="s">
        <v>1382</v>
      </c>
      <c r="D290">
        <v>2023</v>
      </c>
      <c r="E290" t="s">
        <v>1008</v>
      </c>
      <c r="F290" s="25" t="s">
        <v>2020</v>
      </c>
      <c r="G290" t="s">
        <v>2021</v>
      </c>
      <c r="H290" s="14" t="s">
        <v>2022</v>
      </c>
      <c r="I290" t="s">
        <v>929</v>
      </c>
      <c r="J290">
        <v>14</v>
      </c>
      <c r="K290" t="s">
        <v>56</v>
      </c>
      <c r="L290" t="s">
        <v>56</v>
      </c>
      <c r="M290" t="s">
        <v>57</v>
      </c>
      <c r="N290" t="s">
        <v>57</v>
      </c>
      <c r="O290" t="s">
        <v>57</v>
      </c>
      <c r="P290" t="s">
        <v>57</v>
      </c>
      <c r="Q290" t="s">
        <v>57</v>
      </c>
      <c r="R290" t="s">
        <v>57</v>
      </c>
      <c r="S290" t="s">
        <v>57</v>
      </c>
      <c r="T290" t="s">
        <v>57</v>
      </c>
      <c r="U290" t="s">
        <v>56</v>
      </c>
      <c r="V290" t="s">
        <v>2523</v>
      </c>
      <c r="W290" t="s">
        <v>56</v>
      </c>
      <c r="X290" t="s">
        <v>2524</v>
      </c>
      <c r="Y290" t="s">
        <v>62</v>
      </c>
      <c r="Z290" t="s">
        <v>2023</v>
      </c>
      <c r="AA290" t="s">
        <v>57</v>
      </c>
      <c r="AB290" t="s">
        <v>57</v>
      </c>
      <c r="AC290" t="s">
        <v>57</v>
      </c>
      <c r="AD290" t="s">
        <v>57</v>
      </c>
      <c r="AE290" t="s">
        <v>57</v>
      </c>
      <c r="AG290" t="s">
        <v>57</v>
      </c>
      <c r="AH290" t="s">
        <v>57</v>
      </c>
      <c r="AI290" t="s">
        <v>57</v>
      </c>
      <c r="AJ290" t="s">
        <v>57</v>
      </c>
      <c r="AK290" t="s">
        <v>57</v>
      </c>
      <c r="AL290" t="s">
        <v>57</v>
      </c>
      <c r="AM290" s="119" t="str">
        <f t="shared" si="7"/>
        <v>NA</v>
      </c>
      <c r="AN290" s="119" t="str">
        <f t="shared" si="7"/>
        <v>NA</v>
      </c>
      <c r="AO290" s="120">
        <v>44629</v>
      </c>
      <c r="AP290" s="120">
        <v>45101</v>
      </c>
      <c r="AQ290">
        <v>472</v>
      </c>
      <c r="AR290" t="s">
        <v>57</v>
      </c>
      <c r="AS290" t="s">
        <v>57</v>
      </c>
      <c r="AT290" t="s">
        <v>57</v>
      </c>
      <c r="AU290" t="s">
        <v>57</v>
      </c>
      <c r="AV290" t="s">
        <v>57</v>
      </c>
      <c r="AW290" t="s">
        <v>57</v>
      </c>
      <c r="AX290" t="s">
        <v>57</v>
      </c>
    </row>
    <row r="291" spans="1:50">
      <c r="A291">
        <v>290</v>
      </c>
      <c r="B291" t="s">
        <v>2596</v>
      </c>
      <c r="C291" t="s">
        <v>1382</v>
      </c>
      <c r="D291">
        <v>2023</v>
      </c>
      <c r="E291" t="s">
        <v>1008</v>
      </c>
      <c r="F291" s="25" t="s">
        <v>815</v>
      </c>
      <c r="G291" t="s">
        <v>2026</v>
      </c>
      <c r="H291" s="14" t="s">
        <v>2027</v>
      </c>
      <c r="I291" t="s">
        <v>935</v>
      </c>
      <c r="J291">
        <v>14</v>
      </c>
      <c r="K291" t="s">
        <v>62</v>
      </c>
      <c r="L291" t="s">
        <v>62</v>
      </c>
      <c r="M291" t="s">
        <v>62</v>
      </c>
      <c r="N291" t="s">
        <v>62</v>
      </c>
      <c r="O291" t="s">
        <v>57</v>
      </c>
      <c r="P291" t="s">
        <v>57</v>
      </c>
      <c r="Q291" t="s">
        <v>57</v>
      </c>
      <c r="R291" t="s">
        <v>57</v>
      </c>
      <c r="S291" t="s">
        <v>56</v>
      </c>
      <c r="T291" t="s">
        <v>2028</v>
      </c>
      <c r="U291" t="s">
        <v>62</v>
      </c>
      <c r="V291" t="s">
        <v>57</v>
      </c>
      <c r="W291" t="s">
        <v>56</v>
      </c>
      <c r="X291" t="s">
        <v>2029</v>
      </c>
      <c r="Y291" t="s">
        <v>56</v>
      </c>
      <c r="Z291" t="s">
        <v>2030</v>
      </c>
      <c r="AA291" t="s">
        <v>62</v>
      </c>
      <c r="AB291" t="s">
        <v>56</v>
      </c>
      <c r="AC291" t="s">
        <v>56</v>
      </c>
      <c r="AD291" t="s">
        <v>984</v>
      </c>
      <c r="AE291" t="s">
        <v>57</v>
      </c>
      <c r="AG291" t="s">
        <v>56</v>
      </c>
      <c r="AH291">
        <v>6523</v>
      </c>
      <c r="AI291" t="s">
        <v>62</v>
      </c>
      <c r="AJ291" t="s">
        <v>57</v>
      </c>
      <c r="AK291" t="s">
        <v>62</v>
      </c>
      <c r="AL291" t="s">
        <v>57</v>
      </c>
      <c r="AM291" s="117" t="str">
        <f t="shared" si="7"/>
        <v>NA</v>
      </c>
      <c r="AN291" s="117" t="str">
        <f t="shared" si="7"/>
        <v>NA</v>
      </c>
      <c r="AO291" s="118">
        <v>44836</v>
      </c>
      <c r="AP291" s="118">
        <v>45111</v>
      </c>
      <c r="AQ291">
        <v>275</v>
      </c>
      <c r="AR291" t="s">
        <v>57</v>
      </c>
      <c r="AS291">
        <v>3740</v>
      </c>
      <c r="AT291">
        <v>2783</v>
      </c>
      <c r="AU291" t="s">
        <v>56</v>
      </c>
      <c r="AV291" t="s">
        <v>62</v>
      </c>
      <c r="AW291" t="s">
        <v>62</v>
      </c>
      <c r="AX291" t="s">
        <v>62</v>
      </c>
    </row>
    <row r="292" spans="1:50" ht="16.899999999999999" customHeight="1">
      <c r="A292">
        <v>291</v>
      </c>
      <c r="B292" t="s">
        <v>2596</v>
      </c>
      <c r="C292" t="s">
        <v>1382</v>
      </c>
      <c r="D292">
        <v>2023</v>
      </c>
      <c r="E292" t="s">
        <v>1008</v>
      </c>
      <c r="F292" s="25" t="s">
        <v>2033</v>
      </c>
      <c r="G292" t="s">
        <v>2034</v>
      </c>
      <c r="H292" t="s">
        <v>2035</v>
      </c>
      <c r="I292" t="s">
        <v>935</v>
      </c>
      <c r="J292">
        <v>17</v>
      </c>
      <c r="K292" t="s">
        <v>62</v>
      </c>
      <c r="L292" t="s">
        <v>62</v>
      </c>
      <c r="M292" t="s">
        <v>62</v>
      </c>
      <c r="N292" t="s">
        <v>62</v>
      </c>
      <c r="O292" t="s">
        <v>57</v>
      </c>
      <c r="P292" t="s">
        <v>57</v>
      </c>
      <c r="Q292" t="s">
        <v>57</v>
      </c>
      <c r="R292" t="s">
        <v>57</v>
      </c>
      <c r="S292" t="s">
        <v>56</v>
      </c>
      <c r="T292" t="s">
        <v>2036</v>
      </c>
      <c r="U292" t="s">
        <v>56</v>
      </c>
      <c r="V292" t="s">
        <v>2525</v>
      </c>
      <c r="W292" t="s">
        <v>56</v>
      </c>
      <c r="X292" t="s">
        <v>2526</v>
      </c>
      <c r="Y292" t="s">
        <v>62</v>
      </c>
      <c r="Z292" t="s">
        <v>2038</v>
      </c>
      <c r="AA292" t="s">
        <v>62</v>
      </c>
      <c r="AB292" t="s">
        <v>1223</v>
      </c>
      <c r="AC292" t="s">
        <v>56</v>
      </c>
      <c r="AD292" t="s">
        <v>2373</v>
      </c>
      <c r="AE292" t="s">
        <v>1933</v>
      </c>
      <c r="AG292" t="s">
        <v>56</v>
      </c>
      <c r="AH292">
        <v>28</v>
      </c>
      <c r="AI292" t="s">
        <v>56</v>
      </c>
      <c r="AJ292" t="s">
        <v>109</v>
      </c>
      <c r="AK292" t="s">
        <v>62</v>
      </c>
      <c r="AL292" t="s">
        <v>57</v>
      </c>
      <c r="AM292" s="119" t="str">
        <f t="shared" si="7"/>
        <v>NA</v>
      </c>
      <c r="AN292" s="119" t="str">
        <f t="shared" si="7"/>
        <v>NA</v>
      </c>
      <c r="AO292" s="120">
        <v>44907</v>
      </c>
      <c r="AP292" s="120">
        <v>45099</v>
      </c>
      <c r="AQ292">
        <v>192</v>
      </c>
      <c r="AR292" t="s">
        <v>57</v>
      </c>
      <c r="AS292">
        <v>28</v>
      </c>
      <c r="AT292">
        <v>0</v>
      </c>
      <c r="AU292" t="s">
        <v>62</v>
      </c>
      <c r="AV292" t="s">
        <v>56</v>
      </c>
      <c r="AW292" t="s">
        <v>62</v>
      </c>
      <c r="AX292" t="s">
        <v>62</v>
      </c>
    </row>
    <row r="293" spans="1:50" ht="15.75">
      <c r="A293">
        <v>292</v>
      </c>
      <c r="B293" t="s">
        <v>2596</v>
      </c>
      <c r="C293" t="s">
        <v>1382</v>
      </c>
      <c r="D293">
        <v>2023</v>
      </c>
      <c r="E293" t="s">
        <v>1008</v>
      </c>
      <c r="F293" s="27" t="s">
        <v>2039</v>
      </c>
      <c r="G293" s="4" t="s">
        <v>2040</v>
      </c>
      <c r="H293" t="s">
        <v>2041</v>
      </c>
      <c r="I293" t="s">
        <v>2389</v>
      </c>
      <c r="J293">
        <v>17</v>
      </c>
      <c r="K293" t="s">
        <v>62</v>
      </c>
      <c r="L293" t="s">
        <v>62</v>
      </c>
      <c r="M293" t="s">
        <v>56</v>
      </c>
      <c r="N293" t="s">
        <v>57</v>
      </c>
      <c r="O293" t="s">
        <v>57</v>
      </c>
      <c r="P293" t="s">
        <v>57</v>
      </c>
      <c r="Q293" t="s">
        <v>57</v>
      </c>
      <c r="R293" t="s">
        <v>57</v>
      </c>
      <c r="S293" t="s">
        <v>57</v>
      </c>
      <c r="T293" t="s">
        <v>57</v>
      </c>
      <c r="U293" t="s">
        <v>56</v>
      </c>
      <c r="V293" t="s">
        <v>2528</v>
      </c>
      <c r="W293" t="s">
        <v>57</v>
      </c>
      <c r="X293" t="s">
        <v>57</v>
      </c>
      <c r="Y293" t="s">
        <v>57</v>
      </c>
      <c r="Z293" t="s">
        <v>2042</v>
      </c>
      <c r="AA293" t="s">
        <v>57</v>
      </c>
      <c r="AB293" t="s">
        <v>57</v>
      </c>
      <c r="AC293" t="s">
        <v>57</v>
      </c>
      <c r="AD293" t="s">
        <v>57</v>
      </c>
      <c r="AE293" t="s">
        <v>57</v>
      </c>
      <c r="AG293" t="s">
        <v>57</v>
      </c>
      <c r="AH293" t="s">
        <v>57</v>
      </c>
      <c r="AI293" t="s">
        <v>57</v>
      </c>
      <c r="AJ293" t="s">
        <v>57</v>
      </c>
      <c r="AK293" t="s">
        <v>57</v>
      </c>
      <c r="AL293" t="s">
        <v>57</v>
      </c>
      <c r="AM293" s="117" t="str">
        <f t="shared" si="7"/>
        <v>NA</v>
      </c>
      <c r="AN293" s="117" t="str">
        <f t="shared" si="7"/>
        <v>NA</v>
      </c>
      <c r="AO293" s="118">
        <v>44818</v>
      </c>
      <c r="AP293" s="118">
        <v>45092</v>
      </c>
      <c r="AQ293">
        <v>274</v>
      </c>
      <c r="AR293" t="s">
        <v>57</v>
      </c>
      <c r="AS293" t="s">
        <v>57</v>
      </c>
      <c r="AT293" t="s">
        <v>57</v>
      </c>
      <c r="AU293" t="s">
        <v>57</v>
      </c>
      <c r="AV293" t="s">
        <v>57</v>
      </c>
      <c r="AW293" t="s">
        <v>57</v>
      </c>
      <c r="AX293" t="s">
        <v>57</v>
      </c>
    </row>
    <row r="294" spans="1:50">
      <c r="A294">
        <v>293</v>
      </c>
      <c r="B294" t="s">
        <v>2596</v>
      </c>
      <c r="C294" t="s">
        <v>1382</v>
      </c>
      <c r="D294">
        <v>2023</v>
      </c>
      <c r="E294" t="s">
        <v>1008</v>
      </c>
      <c r="F294" s="25" t="s">
        <v>2045</v>
      </c>
      <c r="G294" t="s">
        <v>2046</v>
      </c>
      <c r="H294" s="14" t="s">
        <v>2047</v>
      </c>
      <c r="I294" t="s">
        <v>2389</v>
      </c>
      <c r="J294">
        <v>18</v>
      </c>
      <c r="K294" t="s">
        <v>62</v>
      </c>
      <c r="L294" t="s">
        <v>62</v>
      </c>
      <c r="M294" t="s">
        <v>62</v>
      </c>
      <c r="N294" t="s">
        <v>57</v>
      </c>
      <c r="O294" t="s">
        <v>57</v>
      </c>
      <c r="P294" t="s">
        <v>57</v>
      </c>
      <c r="Q294" t="s">
        <v>57</v>
      </c>
      <c r="R294" t="s">
        <v>57</v>
      </c>
      <c r="S294" t="s">
        <v>57</v>
      </c>
      <c r="T294" t="s">
        <v>57</v>
      </c>
      <c r="U294" t="s">
        <v>56</v>
      </c>
      <c r="V294" t="s">
        <v>2529</v>
      </c>
      <c r="W294" t="s">
        <v>57</v>
      </c>
      <c r="X294" t="s">
        <v>57</v>
      </c>
      <c r="Y294" t="s">
        <v>57</v>
      </c>
      <c r="Z294" t="s">
        <v>2048</v>
      </c>
      <c r="AA294" t="s">
        <v>57</v>
      </c>
      <c r="AB294" t="s">
        <v>57</v>
      </c>
      <c r="AC294" t="s">
        <v>57</v>
      </c>
      <c r="AD294" t="s">
        <v>57</v>
      </c>
      <c r="AE294" t="s">
        <v>57</v>
      </c>
      <c r="AG294" t="s">
        <v>57</v>
      </c>
      <c r="AH294" t="s">
        <v>57</v>
      </c>
      <c r="AI294" t="s">
        <v>57</v>
      </c>
      <c r="AJ294" t="s">
        <v>57</v>
      </c>
      <c r="AK294" t="s">
        <v>57</v>
      </c>
      <c r="AL294" t="s">
        <v>57</v>
      </c>
      <c r="AM294" s="119" t="str">
        <f t="shared" si="7"/>
        <v>NA</v>
      </c>
      <c r="AN294" s="119" t="str">
        <f t="shared" si="7"/>
        <v>NA</v>
      </c>
      <c r="AO294" s="120">
        <v>44860</v>
      </c>
      <c r="AP294" s="120">
        <v>45103</v>
      </c>
      <c r="AQ294">
        <v>243</v>
      </c>
      <c r="AR294" t="s">
        <v>57</v>
      </c>
      <c r="AS294" t="s">
        <v>57</v>
      </c>
      <c r="AT294" t="s">
        <v>57</v>
      </c>
      <c r="AU294" t="s">
        <v>57</v>
      </c>
      <c r="AV294" t="s">
        <v>57</v>
      </c>
      <c r="AW294" t="s">
        <v>57</v>
      </c>
      <c r="AX294" t="s">
        <v>57</v>
      </c>
    </row>
    <row r="295" spans="1:50">
      <c r="A295">
        <v>294</v>
      </c>
      <c r="B295" t="s">
        <v>2596</v>
      </c>
      <c r="C295" t="s">
        <v>1382</v>
      </c>
      <c r="D295">
        <v>2023</v>
      </c>
      <c r="E295" t="s">
        <v>1008</v>
      </c>
      <c r="F295" s="27" t="s">
        <v>2050</v>
      </c>
      <c r="G295" t="s">
        <v>2051</v>
      </c>
      <c r="H295" t="s">
        <v>2052</v>
      </c>
      <c r="I295" t="s">
        <v>935</v>
      </c>
      <c r="J295">
        <v>24</v>
      </c>
      <c r="K295" t="s">
        <v>62</v>
      </c>
      <c r="L295" t="s">
        <v>62</v>
      </c>
      <c r="M295" t="s">
        <v>62</v>
      </c>
      <c r="N295" t="s">
        <v>62</v>
      </c>
      <c r="O295" t="s">
        <v>57</v>
      </c>
      <c r="P295" t="s">
        <v>57</v>
      </c>
      <c r="Q295" t="s">
        <v>57</v>
      </c>
      <c r="R295" t="s">
        <v>57</v>
      </c>
      <c r="S295" t="s">
        <v>56</v>
      </c>
      <c r="T295" t="s">
        <v>2053</v>
      </c>
      <c r="U295" t="s">
        <v>56</v>
      </c>
      <c r="V295" t="s">
        <v>2530</v>
      </c>
      <c r="W295" t="s">
        <v>56</v>
      </c>
      <c r="X295" t="s">
        <v>2531</v>
      </c>
      <c r="Y295" t="s">
        <v>56</v>
      </c>
      <c r="Z295" t="s">
        <v>2056</v>
      </c>
      <c r="AA295" t="s">
        <v>62</v>
      </c>
      <c r="AB295" t="s">
        <v>56</v>
      </c>
      <c r="AC295" t="s">
        <v>56</v>
      </c>
      <c r="AD295" t="s">
        <v>216</v>
      </c>
      <c r="AE295" t="s">
        <v>1955</v>
      </c>
      <c r="AG295" t="s">
        <v>56</v>
      </c>
      <c r="AH295">
        <v>186</v>
      </c>
      <c r="AI295" t="s">
        <v>62</v>
      </c>
      <c r="AJ295" t="s">
        <v>57</v>
      </c>
      <c r="AK295" t="s">
        <v>62</v>
      </c>
      <c r="AL295" t="s">
        <v>57</v>
      </c>
      <c r="AM295" s="117" t="str">
        <f t="shared" si="7"/>
        <v>NA</v>
      </c>
      <c r="AN295" s="117" t="str">
        <f t="shared" si="7"/>
        <v>NA</v>
      </c>
      <c r="AO295" s="118">
        <v>44641</v>
      </c>
      <c r="AP295" s="118">
        <v>45092</v>
      </c>
      <c r="AQ295">
        <v>451</v>
      </c>
      <c r="AR295" t="s">
        <v>57</v>
      </c>
      <c r="AS295">
        <v>186</v>
      </c>
      <c r="AT295">
        <v>0</v>
      </c>
      <c r="AU295" t="s">
        <v>56</v>
      </c>
      <c r="AV295" t="s">
        <v>62</v>
      </c>
      <c r="AW295" t="s">
        <v>62</v>
      </c>
      <c r="AX295" t="s">
        <v>62</v>
      </c>
    </row>
    <row r="296" spans="1:50">
      <c r="A296">
        <v>295</v>
      </c>
      <c r="B296" t="s">
        <v>2596</v>
      </c>
      <c r="C296" t="s">
        <v>1382</v>
      </c>
      <c r="D296">
        <v>2023</v>
      </c>
      <c r="E296" t="s">
        <v>187</v>
      </c>
      <c r="F296" s="27" t="s">
        <v>57</v>
      </c>
      <c r="G296" t="s">
        <v>2058</v>
      </c>
      <c r="H296" t="s">
        <v>2059</v>
      </c>
      <c r="I296" t="s">
        <v>1467</v>
      </c>
      <c r="J296">
        <v>25</v>
      </c>
      <c r="K296" t="s">
        <v>57</v>
      </c>
      <c r="L296" t="s">
        <v>57</v>
      </c>
      <c r="M296" t="s">
        <v>57</v>
      </c>
      <c r="N296" t="s">
        <v>57</v>
      </c>
      <c r="O296" t="s">
        <v>57</v>
      </c>
      <c r="P296" t="s">
        <v>57</v>
      </c>
      <c r="Q296" t="s">
        <v>57</v>
      </c>
      <c r="R296" t="s">
        <v>57</v>
      </c>
      <c r="S296" t="s">
        <v>57</v>
      </c>
      <c r="T296" t="s">
        <v>57</v>
      </c>
      <c r="U296" t="s">
        <v>57</v>
      </c>
      <c r="V296" t="s">
        <v>57</v>
      </c>
      <c r="W296" t="s">
        <v>57</v>
      </c>
      <c r="X296" t="s">
        <v>57</v>
      </c>
      <c r="Y296" t="s">
        <v>57</v>
      </c>
      <c r="Z296" t="s">
        <v>57</v>
      </c>
      <c r="AA296" t="s">
        <v>57</v>
      </c>
      <c r="AB296" t="s">
        <v>57</v>
      </c>
      <c r="AC296" t="s">
        <v>57</v>
      </c>
      <c r="AD296" t="s">
        <v>57</v>
      </c>
      <c r="AE296" t="s">
        <v>57</v>
      </c>
      <c r="AG296" t="s">
        <v>57</v>
      </c>
      <c r="AH296" t="s">
        <v>57</v>
      </c>
      <c r="AI296" t="s">
        <v>57</v>
      </c>
      <c r="AJ296" t="s">
        <v>57</v>
      </c>
      <c r="AK296" t="s">
        <v>57</v>
      </c>
      <c r="AL296" t="s">
        <v>57</v>
      </c>
      <c r="AM296" s="119" t="s">
        <v>57</v>
      </c>
      <c r="AN296" s="119" t="s">
        <v>57</v>
      </c>
      <c r="AO296" s="120" t="s">
        <v>57</v>
      </c>
      <c r="AP296" s="120" t="s">
        <v>2060</v>
      </c>
      <c r="AQ296" t="s">
        <v>57</v>
      </c>
      <c r="AR296" t="s">
        <v>57</v>
      </c>
      <c r="AS296" t="s">
        <v>57</v>
      </c>
      <c r="AT296" t="s">
        <v>57</v>
      </c>
    </row>
    <row r="297" spans="1:50" ht="15.75">
      <c r="A297">
        <v>296</v>
      </c>
      <c r="B297" t="s">
        <v>2596</v>
      </c>
      <c r="C297" t="s">
        <v>1382</v>
      </c>
      <c r="D297">
        <v>2023</v>
      </c>
      <c r="E297" t="s">
        <v>824</v>
      </c>
      <c r="F297" s="27" t="s">
        <v>94</v>
      </c>
      <c r="G297" t="s">
        <v>2061</v>
      </c>
      <c r="H297" t="s">
        <v>2062</v>
      </c>
      <c r="I297" t="s">
        <v>2063</v>
      </c>
      <c r="J297">
        <v>25</v>
      </c>
      <c r="K297" t="s">
        <v>57</v>
      </c>
      <c r="L297" t="s">
        <v>57</v>
      </c>
      <c r="M297" t="s">
        <v>57</v>
      </c>
      <c r="N297" t="s">
        <v>57</v>
      </c>
      <c r="O297" t="s">
        <v>57</v>
      </c>
      <c r="P297" t="s">
        <v>57</v>
      </c>
      <c r="Q297" t="s">
        <v>57</v>
      </c>
      <c r="R297" t="s">
        <v>57</v>
      </c>
      <c r="S297" t="s">
        <v>57</v>
      </c>
      <c r="T297" t="s">
        <v>57</v>
      </c>
      <c r="U297" t="s">
        <v>57</v>
      </c>
      <c r="V297" t="s">
        <v>57</v>
      </c>
      <c r="W297" t="s">
        <v>57</v>
      </c>
      <c r="X297" t="s">
        <v>57</v>
      </c>
      <c r="Y297" t="s">
        <v>57</v>
      </c>
      <c r="Z297" s="4" t="s">
        <v>2064</v>
      </c>
      <c r="AA297" t="s">
        <v>57</v>
      </c>
      <c r="AB297" t="s">
        <v>57</v>
      </c>
      <c r="AC297" t="s">
        <v>57</v>
      </c>
      <c r="AD297" t="s">
        <v>57</v>
      </c>
      <c r="AE297" t="s">
        <v>57</v>
      </c>
      <c r="AG297" t="s">
        <v>57</v>
      </c>
      <c r="AH297" t="s">
        <v>57</v>
      </c>
      <c r="AI297" t="s">
        <v>57</v>
      </c>
      <c r="AJ297" t="s">
        <v>57</v>
      </c>
      <c r="AK297" t="s">
        <v>57</v>
      </c>
      <c r="AL297" t="s">
        <v>57</v>
      </c>
      <c r="AM297" s="117" t="s">
        <v>57</v>
      </c>
      <c r="AN297" s="117" t="s">
        <v>57</v>
      </c>
      <c r="AO297" s="118" t="s">
        <v>1576</v>
      </c>
      <c r="AP297" s="118" t="s">
        <v>2065</v>
      </c>
      <c r="AQ297">
        <v>152</v>
      </c>
      <c r="AR297" t="s">
        <v>57</v>
      </c>
      <c r="AS297" t="s">
        <v>57</v>
      </c>
      <c r="AT297" t="s">
        <v>57</v>
      </c>
    </row>
    <row r="298" spans="1:50">
      <c r="A298">
        <v>297</v>
      </c>
      <c r="B298" t="s">
        <v>2596</v>
      </c>
      <c r="C298" t="s">
        <v>1382</v>
      </c>
      <c r="D298">
        <v>2023</v>
      </c>
      <c r="E298" t="s">
        <v>824</v>
      </c>
      <c r="F298" s="27" t="s">
        <v>2066</v>
      </c>
      <c r="G298" t="s">
        <v>2067</v>
      </c>
      <c r="H298" t="s">
        <v>2068</v>
      </c>
      <c r="I298" t="s">
        <v>289</v>
      </c>
      <c r="J298">
        <v>7</v>
      </c>
      <c r="K298" t="s">
        <v>57</v>
      </c>
      <c r="L298" t="s">
        <v>57</v>
      </c>
      <c r="M298" t="s">
        <v>57</v>
      </c>
      <c r="N298" t="s">
        <v>57</v>
      </c>
      <c r="O298" t="s">
        <v>57</v>
      </c>
      <c r="P298" t="s">
        <v>57</v>
      </c>
      <c r="Q298" t="s">
        <v>57</v>
      </c>
      <c r="R298" t="s">
        <v>57</v>
      </c>
      <c r="S298" t="s">
        <v>57</v>
      </c>
      <c r="T298" t="s">
        <v>57</v>
      </c>
      <c r="U298" t="s">
        <v>57</v>
      </c>
      <c r="V298" t="s">
        <v>57</v>
      </c>
      <c r="W298" t="s">
        <v>57</v>
      </c>
      <c r="X298" t="s">
        <v>57</v>
      </c>
      <c r="Y298" t="s">
        <v>57</v>
      </c>
      <c r="Z298" t="s">
        <v>2069</v>
      </c>
      <c r="AA298" t="s">
        <v>57</v>
      </c>
      <c r="AB298" t="s">
        <v>57</v>
      </c>
      <c r="AC298" t="s">
        <v>57</v>
      </c>
      <c r="AD298" t="s">
        <v>57</v>
      </c>
      <c r="AE298" t="s">
        <v>57</v>
      </c>
      <c r="AG298" t="s">
        <v>57</v>
      </c>
      <c r="AH298" t="s">
        <v>57</v>
      </c>
      <c r="AI298" t="s">
        <v>57</v>
      </c>
      <c r="AJ298" t="s">
        <v>57</v>
      </c>
      <c r="AK298" t="s">
        <v>57</v>
      </c>
      <c r="AL298" t="s">
        <v>57</v>
      </c>
      <c r="AM298" s="119" t="s">
        <v>57</v>
      </c>
      <c r="AN298" s="119" t="s">
        <v>57</v>
      </c>
      <c r="AO298" s="120" t="s">
        <v>1628</v>
      </c>
      <c r="AP298" s="120" t="s">
        <v>2070</v>
      </c>
      <c r="AQ298">
        <v>351</v>
      </c>
      <c r="AR298" t="s">
        <v>57</v>
      </c>
      <c r="AS298" t="s">
        <v>57</v>
      </c>
      <c r="AT298" t="s">
        <v>57</v>
      </c>
    </row>
    <row r="299" spans="1:50">
      <c r="A299">
        <v>298</v>
      </c>
      <c r="B299" t="s">
        <v>2596</v>
      </c>
      <c r="C299" t="s">
        <v>1382</v>
      </c>
      <c r="D299">
        <v>2023</v>
      </c>
      <c r="E299" t="s">
        <v>2533</v>
      </c>
      <c r="F299" s="27" t="s">
        <v>2071</v>
      </c>
      <c r="G299" t="s">
        <v>2072</v>
      </c>
      <c r="H299" t="s">
        <v>2073</v>
      </c>
      <c r="I299" t="s">
        <v>935</v>
      </c>
      <c r="J299">
        <v>14</v>
      </c>
      <c r="K299" t="s">
        <v>62</v>
      </c>
      <c r="L299" t="s">
        <v>62</v>
      </c>
      <c r="M299" t="s">
        <v>62</v>
      </c>
      <c r="N299" t="s">
        <v>56</v>
      </c>
      <c r="O299">
        <v>1</v>
      </c>
      <c r="P299" t="s">
        <v>170</v>
      </c>
      <c r="Q299" t="s">
        <v>2074</v>
      </c>
      <c r="R299" t="s">
        <v>2075</v>
      </c>
      <c r="S299" t="s">
        <v>56</v>
      </c>
      <c r="T299" t="s">
        <v>2076</v>
      </c>
      <c r="U299" t="s">
        <v>56</v>
      </c>
      <c r="V299" t="s">
        <v>2536</v>
      </c>
      <c r="W299" t="s">
        <v>56</v>
      </c>
      <c r="X299" t="s">
        <v>2078</v>
      </c>
      <c r="Y299" t="s">
        <v>62</v>
      </c>
      <c r="Z299" t="s">
        <v>2079</v>
      </c>
      <c r="AA299" t="s">
        <v>56</v>
      </c>
      <c r="AB299" t="s">
        <v>1223</v>
      </c>
      <c r="AC299" t="s">
        <v>56</v>
      </c>
      <c r="AD299" t="s">
        <v>2373</v>
      </c>
      <c r="AE299" t="s">
        <v>1955</v>
      </c>
      <c r="AG299" t="s">
        <v>56</v>
      </c>
      <c r="AH299">
        <v>52</v>
      </c>
      <c r="AI299" t="s">
        <v>56</v>
      </c>
      <c r="AJ299" t="s">
        <v>856</v>
      </c>
      <c r="AK299" t="s">
        <v>62</v>
      </c>
      <c r="AL299" t="s">
        <v>57</v>
      </c>
      <c r="AM299" s="117" t="str">
        <f t="shared" ref="AM299:AN308" si="8">IF(OR($AK299="No",$AK299="NA"),"NA","à Remplir")</f>
        <v>NA</v>
      </c>
      <c r="AN299" s="117" t="str">
        <f t="shared" si="8"/>
        <v>NA</v>
      </c>
      <c r="AO299" s="118">
        <v>44540</v>
      </c>
      <c r="AP299" s="118">
        <v>45098</v>
      </c>
      <c r="AQ299">
        <v>558</v>
      </c>
      <c r="AR299" t="s">
        <v>57</v>
      </c>
      <c r="AS299">
        <v>41</v>
      </c>
      <c r="AT299">
        <v>11</v>
      </c>
      <c r="AU299" t="s">
        <v>62</v>
      </c>
      <c r="AV299" t="s">
        <v>62</v>
      </c>
      <c r="AW299" t="s">
        <v>62</v>
      </c>
      <c r="AX299" t="s">
        <v>62</v>
      </c>
    </row>
    <row r="300" spans="1:50">
      <c r="A300">
        <v>299</v>
      </c>
      <c r="B300" t="s">
        <v>2596</v>
      </c>
      <c r="C300" t="s">
        <v>1382</v>
      </c>
      <c r="D300">
        <v>2023</v>
      </c>
      <c r="E300" t="s">
        <v>2533</v>
      </c>
      <c r="F300" s="27" t="s">
        <v>2081</v>
      </c>
      <c r="G300" t="s">
        <v>2082</v>
      </c>
      <c r="H300" t="s">
        <v>2083</v>
      </c>
      <c r="I300" t="s">
        <v>935</v>
      </c>
      <c r="J300">
        <v>14</v>
      </c>
      <c r="K300" t="s">
        <v>62</v>
      </c>
      <c r="L300" t="s">
        <v>62</v>
      </c>
      <c r="M300" t="s">
        <v>62</v>
      </c>
      <c r="N300" t="s">
        <v>56</v>
      </c>
      <c r="O300">
        <v>1</v>
      </c>
      <c r="P300" t="s">
        <v>170</v>
      </c>
      <c r="Q300" t="s">
        <v>2084</v>
      </c>
      <c r="R300" t="s">
        <v>2085</v>
      </c>
      <c r="S300" t="s">
        <v>56</v>
      </c>
      <c r="T300" t="s">
        <v>2086</v>
      </c>
      <c r="U300" t="s">
        <v>62</v>
      </c>
      <c r="V300" t="s">
        <v>57</v>
      </c>
      <c r="W300" t="s">
        <v>56</v>
      </c>
      <c r="X300" t="s">
        <v>2087</v>
      </c>
      <c r="Y300" t="s">
        <v>62</v>
      </c>
      <c r="Z300" t="s">
        <v>2088</v>
      </c>
      <c r="AA300" t="s">
        <v>56</v>
      </c>
      <c r="AB300" t="s">
        <v>1223</v>
      </c>
      <c r="AC300" t="s">
        <v>56</v>
      </c>
      <c r="AD300" t="s">
        <v>984</v>
      </c>
      <c r="AE300" t="s">
        <v>57</v>
      </c>
      <c r="AG300" t="s">
        <v>56</v>
      </c>
      <c r="AH300">
        <v>95</v>
      </c>
      <c r="AI300" t="s">
        <v>62</v>
      </c>
      <c r="AJ300" t="s">
        <v>57</v>
      </c>
      <c r="AK300" t="s">
        <v>62</v>
      </c>
      <c r="AL300" t="s">
        <v>57</v>
      </c>
      <c r="AM300" s="119" t="str">
        <f t="shared" si="8"/>
        <v>NA</v>
      </c>
      <c r="AN300" s="119" t="str">
        <f t="shared" si="8"/>
        <v>NA</v>
      </c>
      <c r="AO300" s="120">
        <v>44817</v>
      </c>
      <c r="AP300" s="120">
        <v>45153</v>
      </c>
      <c r="AQ300">
        <v>336</v>
      </c>
      <c r="AR300" t="s">
        <v>57</v>
      </c>
      <c r="AS300">
        <v>49</v>
      </c>
      <c r="AT300">
        <v>46</v>
      </c>
      <c r="AU300" t="s">
        <v>62</v>
      </c>
      <c r="AV300" t="s">
        <v>62</v>
      </c>
      <c r="AW300" t="s">
        <v>62</v>
      </c>
      <c r="AX300" t="s">
        <v>62</v>
      </c>
    </row>
    <row r="301" spans="1:50">
      <c r="A301">
        <v>300</v>
      </c>
      <c r="B301" t="s">
        <v>2596</v>
      </c>
      <c r="C301" t="s">
        <v>1382</v>
      </c>
      <c r="D301">
        <v>2023</v>
      </c>
      <c r="E301" t="s">
        <v>2533</v>
      </c>
      <c r="F301" s="27" t="s">
        <v>2091</v>
      </c>
      <c r="G301" t="s">
        <v>2092</v>
      </c>
      <c r="H301" t="s">
        <v>2093</v>
      </c>
      <c r="I301" t="s">
        <v>2389</v>
      </c>
      <c r="J301">
        <v>14</v>
      </c>
      <c r="K301" t="s">
        <v>57</v>
      </c>
      <c r="L301" t="s">
        <v>57</v>
      </c>
      <c r="M301" t="s">
        <v>57</v>
      </c>
      <c r="N301" t="s">
        <v>57</v>
      </c>
      <c r="O301" t="s">
        <v>57</v>
      </c>
      <c r="P301" t="s">
        <v>57</v>
      </c>
      <c r="Q301" t="s">
        <v>57</v>
      </c>
      <c r="R301" t="s">
        <v>57</v>
      </c>
      <c r="S301" t="s">
        <v>57</v>
      </c>
      <c r="T301" t="s">
        <v>57</v>
      </c>
      <c r="U301" t="s">
        <v>56</v>
      </c>
      <c r="V301" t="s">
        <v>2541</v>
      </c>
      <c r="W301" t="s">
        <v>57</v>
      </c>
      <c r="X301" t="s">
        <v>57</v>
      </c>
      <c r="Y301" t="s">
        <v>57</v>
      </c>
      <c r="Z301" t="s">
        <v>2095</v>
      </c>
      <c r="AA301" t="s">
        <v>57</v>
      </c>
      <c r="AB301" t="s">
        <v>57</v>
      </c>
      <c r="AC301" t="s">
        <v>57</v>
      </c>
      <c r="AD301" t="s">
        <v>57</v>
      </c>
      <c r="AE301" t="s">
        <v>57</v>
      </c>
      <c r="AG301" t="s">
        <v>57</v>
      </c>
      <c r="AH301" t="s">
        <v>57</v>
      </c>
      <c r="AI301" t="s">
        <v>57</v>
      </c>
      <c r="AJ301" t="s">
        <v>57</v>
      </c>
      <c r="AK301" t="s">
        <v>57</v>
      </c>
      <c r="AL301" t="s">
        <v>57</v>
      </c>
      <c r="AM301" s="117" t="str">
        <f t="shared" si="8"/>
        <v>NA</v>
      </c>
      <c r="AN301" s="117" t="str">
        <f t="shared" si="8"/>
        <v>NA</v>
      </c>
      <c r="AO301" s="118">
        <v>44930</v>
      </c>
      <c r="AP301" s="118">
        <v>45174</v>
      </c>
      <c r="AQ301">
        <v>244</v>
      </c>
      <c r="AR301" t="s">
        <v>57</v>
      </c>
      <c r="AS301" t="s">
        <v>57</v>
      </c>
      <c r="AT301" t="s">
        <v>57</v>
      </c>
      <c r="AU301" t="s">
        <v>57</v>
      </c>
      <c r="AV301" t="s">
        <v>57</v>
      </c>
      <c r="AW301" t="s">
        <v>57</v>
      </c>
      <c r="AX301" t="s">
        <v>57</v>
      </c>
    </row>
    <row r="302" spans="1:50">
      <c r="A302">
        <v>301</v>
      </c>
      <c r="B302" t="s">
        <v>2596</v>
      </c>
      <c r="C302" t="s">
        <v>1382</v>
      </c>
      <c r="D302">
        <v>2023</v>
      </c>
      <c r="E302" t="s">
        <v>2533</v>
      </c>
      <c r="F302" s="27" t="s">
        <v>2099</v>
      </c>
      <c r="G302" t="s">
        <v>2100</v>
      </c>
      <c r="H302" t="s">
        <v>2101</v>
      </c>
      <c r="I302" t="s">
        <v>935</v>
      </c>
      <c r="J302">
        <v>15</v>
      </c>
      <c r="K302" t="s">
        <v>62</v>
      </c>
      <c r="L302" t="s">
        <v>62</v>
      </c>
      <c r="M302" t="s">
        <v>62</v>
      </c>
      <c r="N302" t="s">
        <v>62</v>
      </c>
      <c r="O302" t="s">
        <v>57</v>
      </c>
      <c r="P302" t="s">
        <v>57</v>
      </c>
      <c r="Q302" t="s">
        <v>57</v>
      </c>
      <c r="R302" t="s">
        <v>57</v>
      </c>
      <c r="S302" t="s">
        <v>56</v>
      </c>
      <c r="T302" t="s">
        <v>2102</v>
      </c>
      <c r="U302" t="s">
        <v>62</v>
      </c>
      <c r="V302" t="s">
        <v>57</v>
      </c>
      <c r="W302" t="s">
        <v>56</v>
      </c>
      <c r="X302" t="s">
        <v>2103</v>
      </c>
      <c r="Y302" t="s">
        <v>57</v>
      </c>
      <c r="Z302" t="s">
        <v>2104</v>
      </c>
      <c r="AA302" t="s">
        <v>62</v>
      </c>
      <c r="AB302" t="s">
        <v>62</v>
      </c>
      <c r="AC302" t="s">
        <v>57</v>
      </c>
      <c r="AD302" t="s">
        <v>57</v>
      </c>
      <c r="AE302" t="s">
        <v>57</v>
      </c>
      <c r="AG302" t="s">
        <v>56</v>
      </c>
      <c r="AH302">
        <v>14</v>
      </c>
      <c r="AI302" t="s">
        <v>56</v>
      </c>
      <c r="AJ302" t="s">
        <v>109</v>
      </c>
      <c r="AK302" t="s">
        <v>62</v>
      </c>
      <c r="AL302" t="s">
        <v>57</v>
      </c>
      <c r="AM302" s="119" t="str">
        <f t="shared" si="8"/>
        <v>NA</v>
      </c>
      <c r="AN302" s="119" t="str">
        <f t="shared" si="8"/>
        <v>NA</v>
      </c>
      <c r="AO302" s="120">
        <v>44902</v>
      </c>
      <c r="AP302" s="120">
        <v>45113</v>
      </c>
      <c r="AQ302">
        <v>211</v>
      </c>
      <c r="AR302" t="s">
        <v>57</v>
      </c>
      <c r="AS302">
        <v>7</v>
      </c>
      <c r="AT302">
        <v>7</v>
      </c>
      <c r="AU302" t="s">
        <v>62</v>
      </c>
      <c r="AV302" t="s">
        <v>56</v>
      </c>
      <c r="AW302" t="s">
        <v>62</v>
      </c>
      <c r="AX302" t="s">
        <v>62</v>
      </c>
    </row>
    <row r="303" spans="1:50">
      <c r="A303">
        <v>302</v>
      </c>
      <c r="B303" t="s">
        <v>2596</v>
      </c>
      <c r="C303" t="s">
        <v>1382</v>
      </c>
      <c r="D303">
        <v>2023</v>
      </c>
      <c r="E303" t="s">
        <v>2533</v>
      </c>
      <c r="F303" s="27" t="s">
        <v>2105</v>
      </c>
      <c r="G303" t="s">
        <v>2106</v>
      </c>
      <c r="H303" t="s">
        <v>2107</v>
      </c>
      <c r="I303" t="s">
        <v>975</v>
      </c>
      <c r="J303">
        <v>18</v>
      </c>
      <c r="K303" t="s">
        <v>57</v>
      </c>
      <c r="L303" t="s">
        <v>57</v>
      </c>
      <c r="M303" t="s">
        <v>57</v>
      </c>
      <c r="N303" t="s">
        <v>57</v>
      </c>
      <c r="O303" t="s">
        <v>57</v>
      </c>
      <c r="P303" t="s">
        <v>57</v>
      </c>
      <c r="Q303" t="s">
        <v>57</v>
      </c>
      <c r="R303" t="s">
        <v>57</v>
      </c>
      <c r="S303" t="s">
        <v>57</v>
      </c>
      <c r="T303" t="s">
        <v>57</v>
      </c>
      <c r="U303" t="s">
        <v>57</v>
      </c>
      <c r="V303" t="s">
        <v>57</v>
      </c>
      <c r="W303" t="s">
        <v>57</v>
      </c>
      <c r="X303" t="s">
        <v>57</v>
      </c>
      <c r="Y303" t="s">
        <v>57</v>
      </c>
      <c r="Z303" t="s">
        <v>2108</v>
      </c>
      <c r="AA303" t="s">
        <v>57</v>
      </c>
      <c r="AB303" t="s">
        <v>57</v>
      </c>
      <c r="AC303" t="s">
        <v>57</v>
      </c>
      <c r="AD303" t="s">
        <v>57</v>
      </c>
      <c r="AE303" t="s">
        <v>57</v>
      </c>
      <c r="AG303" t="s">
        <v>57</v>
      </c>
      <c r="AH303" t="s">
        <v>57</v>
      </c>
      <c r="AI303" t="s">
        <v>57</v>
      </c>
      <c r="AJ303" t="s">
        <v>57</v>
      </c>
      <c r="AK303" t="s">
        <v>57</v>
      </c>
      <c r="AL303" t="s">
        <v>57</v>
      </c>
      <c r="AM303" s="117" t="str">
        <f t="shared" si="8"/>
        <v>NA</v>
      </c>
      <c r="AN303" s="117" t="str">
        <f t="shared" si="8"/>
        <v>NA</v>
      </c>
      <c r="AO303" s="118">
        <v>44789</v>
      </c>
      <c r="AP303" s="118">
        <v>45104</v>
      </c>
      <c r="AQ303">
        <v>315</v>
      </c>
      <c r="AR303" t="s">
        <v>57</v>
      </c>
      <c r="AS303" t="s">
        <v>57</v>
      </c>
      <c r="AT303" t="s">
        <v>57</v>
      </c>
      <c r="AU303" t="s">
        <v>57</v>
      </c>
      <c r="AV303" t="s">
        <v>57</v>
      </c>
      <c r="AW303" t="s">
        <v>57</v>
      </c>
      <c r="AX303" t="s">
        <v>57</v>
      </c>
    </row>
    <row r="304" spans="1:50">
      <c r="A304">
        <v>303</v>
      </c>
      <c r="B304" t="s">
        <v>2596</v>
      </c>
      <c r="C304" t="s">
        <v>1382</v>
      </c>
      <c r="D304">
        <v>2023</v>
      </c>
      <c r="E304" t="s">
        <v>2533</v>
      </c>
      <c r="F304" s="27" t="s">
        <v>2110</v>
      </c>
      <c r="G304" t="s">
        <v>2111</v>
      </c>
      <c r="H304" t="s">
        <v>2543</v>
      </c>
      <c r="I304" t="s">
        <v>935</v>
      </c>
      <c r="J304">
        <v>21</v>
      </c>
      <c r="K304" t="s">
        <v>62</v>
      </c>
      <c r="L304" t="s">
        <v>62</v>
      </c>
      <c r="M304" t="s">
        <v>62</v>
      </c>
      <c r="N304" t="s">
        <v>62</v>
      </c>
      <c r="O304" t="s">
        <v>57</v>
      </c>
      <c r="P304" t="s">
        <v>57</v>
      </c>
      <c r="Q304" t="s">
        <v>57</v>
      </c>
      <c r="R304" t="s">
        <v>57</v>
      </c>
      <c r="S304" t="s">
        <v>56</v>
      </c>
      <c r="T304" t="s">
        <v>2113</v>
      </c>
      <c r="U304" t="s">
        <v>62</v>
      </c>
      <c r="V304" t="s">
        <v>57</v>
      </c>
      <c r="W304" t="s">
        <v>56</v>
      </c>
      <c r="X304" t="s">
        <v>2114</v>
      </c>
      <c r="Y304" t="s">
        <v>62</v>
      </c>
      <c r="Z304" t="s">
        <v>2115</v>
      </c>
      <c r="AA304" t="s">
        <v>56</v>
      </c>
      <c r="AB304" t="s">
        <v>56</v>
      </c>
      <c r="AC304" t="s">
        <v>56</v>
      </c>
      <c r="AD304" t="s">
        <v>984</v>
      </c>
      <c r="AE304" t="s">
        <v>57</v>
      </c>
      <c r="AG304" t="s">
        <v>56</v>
      </c>
      <c r="AH304">
        <v>8236</v>
      </c>
      <c r="AI304" t="s">
        <v>62</v>
      </c>
      <c r="AJ304" t="s">
        <v>57</v>
      </c>
      <c r="AK304" t="s">
        <v>62</v>
      </c>
      <c r="AL304" t="s">
        <v>57</v>
      </c>
      <c r="AM304" s="119" t="str">
        <f t="shared" si="8"/>
        <v>NA</v>
      </c>
      <c r="AN304" s="119" t="str">
        <f t="shared" si="8"/>
        <v>NA</v>
      </c>
      <c r="AO304" s="120">
        <v>44803</v>
      </c>
      <c r="AP304" s="120">
        <v>45076</v>
      </c>
      <c r="AQ304">
        <v>273</v>
      </c>
      <c r="AR304" t="s">
        <v>57</v>
      </c>
      <c r="AS304">
        <v>4590</v>
      </c>
      <c r="AT304">
        <v>3646</v>
      </c>
      <c r="AU304" t="s">
        <v>62</v>
      </c>
      <c r="AV304" t="s">
        <v>56</v>
      </c>
      <c r="AW304" t="s">
        <v>62</v>
      </c>
      <c r="AX304" t="s">
        <v>62</v>
      </c>
    </row>
    <row r="305" spans="1:50">
      <c r="A305">
        <v>304</v>
      </c>
      <c r="B305" t="s">
        <v>2596</v>
      </c>
      <c r="C305" t="s">
        <v>1382</v>
      </c>
      <c r="D305">
        <v>2023</v>
      </c>
      <c r="E305" t="s">
        <v>2533</v>
      </c>
      <c r="F305" s="27" t="s">
        <v>2117</v>
      </c>
      <c r="G305" t="s">
        <v>2118</v>
      </c>
      <c r="H305" t="s">
        <v>2119</v>
      </c>
      <c r="I305" t="s">
        <v>975</v>
      </c>
      <c r="J305">
        <v>22</v>
      </c>
      <c r="K305" t="s">
        <v>57</v>
      </c>
      <c r="L305" t="s">
        <v>57</v>
      </c>
      <c r="M305" t="s">
        <v>57</v>
      </c>
      <c r="N305" t="s">
        <v>57</v>
      </c>
      <c r="O305" t="s">
        <v>57</v>
      </c>
      <c r="P305" t="s">
        <v>57</v>
      </c>
      <c r="Q305" t="s">
        <v>57</v>
      </c>
      <c r="R305" t="s">
        <v>57</v>
      </c>
      <c r="S305" t="s">
        <v>57</v>
      </c>
      <c r="T305" t="s">
        <v>57</v>
      </c>
      <c r="U305" t="s">
        <v>57</v>
      </c>
      <c r="V305" t="s">
        <v>57</v>
      </c>
      <c r="W305" t="s">
        <v>57</v>
      </c>
      <c r="X305" t="s">
        <v>57</v>
      </c>
      <c r="Y305" t="s">
        <v>57</v>
      </c>
      <c r="Z305" t="s">
        <v>2120</v>
      </c>
      <c r="AA305" t="s">
        <v>57</v>
      </c>
      <c r="AB305" t="s">
        <v>57</v>
      </c>
      <c r="AC305" t="s">
        <v>57</v>
      </c>
      <c r="AD305" t="s">
        <v>57</v>
      </c>
      <c r="AE305" t="s">
        <v>57</v>
      </c>
      <c r="AG305" t="s">
        <v>57</v>
      </c>
      <c r="AH305" t="s">
        <v>57</v>
      </c>
      <c r="AI305" t="s">
        <v>57</v>
      </c>
      <c r="AJ305" t="s">
        <v>57</v>
      </c>
      <c r="AK305" t="s">
        <v>57</v>
      </c>
      <c r="AL305" t="s">
        <v>57</v>
      </c>
      <c r="AM305" s="117" t="str">
        <f t="shared" si="8"/>
        <v>NA</v>
      </c>
      <c r="AN305" s="117" t="str">
        <f t="shared" si="8"/>
        <v>NA</v>
      </c>
      <c r="AO305" s="118">
        <v>45047</v>
      </c>
      <c r="AP305" s="118">
        <v>45184</v>
      </c>
      <c r="AQ305">
        <v>137</v>
      </c>
      <c r="AR305" t="s">
        <v>57</v>
      </c>
      <c r="AS305" t="s">
        <v>57</v>
      </c>
      <c r="AT305" t="s">
        <v>57</v>
      </c>
      <c r="AU305" t="s">
        <v>57</v>
      </c>
      <c r="AV305" t="s">
        <v>57</v>
      </c>
      <c r="AW305" t="s">
        <v>57</v>
      </c>
      <c r="AX305" t="s">
        <v>57</v>
      </c>
    </row>
    <row r="306" spans="1:50">
      <c r="A306">
        <v>305</v>
      </c>
      <c r="B306" t="s">
        <v>2596</v>
      </c>
      <c r="C306" t="s">
        <v>1382</v>
      </c>
      <c r="D306">
        <v>2023</v>
      </c>
      <c r="E306" t="s">
        <v>2533</v>
      </c>
      <c r="F306" s="27" t="s">
        <v>2122</v>
      </c>
      <c r="G306" t="s">
        <v>2123</v>
      </c>
      <c r="H306" t="s">
        <v>2124</v>
      </c>
      <c r="I306" t="s">
        <v>935</v>
      </c>
      <c r="J306">
        <v>24</v>
      </c>
      <c r="K306" t="s">
        <v>62</v>
      </c>
      <c r="L306" t="s">
        <v>62</v>
      </c>
      <c r="M306" t="s">
        <v>62</v>
      </c>
      <c r="N306" t="s">
        <v>62</v>
      </c>
      <c r="O306" t="s">
        <v>57</v>
      </c>
      <c r="P306" t="s">
        <v>57</v>
      </c>
      <c r="Q306" t="s">
        <v>57</v>
      </c>
      <c r="R306" t="s">
        <v>57</v>
      </c>
      <c r="S306" t="s">
        <v>56</v>
      </c>
      <c r="T306" t="s">
        <v>2125</v>
      </c>
      <c r="U306" t="s">
        <v>62</v>
      </c>
      <c r="V306" t="s">
        <v>57</v>
      </c>
      <c r="W306" t="s">
        <v>56</v>
      </c>
      <c r="X306" t="s">
        <v>2126</v>
      </c>
      <c r="Y306" t="s">
        <v>62</v>
      </c>
      <c r="Z306" t="s">
        <v>2127</v>
      </c>
      <c r="AA306" t="s">
        <v>56</v>
      </c>
      <c r="AB306" t="s">
        <v>1223</v>
      </c>
      <c r="AC306" t="s">
        <v>56</v>
      </c>
      <c r="AD306" t="s">
        <v>216</v>
      </c>
      <c r="AE306" t="s">
        <v>1540</v>
      </c>
      <c r="AG306" t="s">
        <v>56</v>
      </c>
      <c r="AH306">
        <v>241</v>
      </c>
      <c r="AI306" t="s">
        <v>62</v>
      </c>
      <c r="AJ306" t="s">
        <v>57</v>
      </c>
      <c r="AK306" t="s">
        <v>62</v>
      </c>
      <c r="AL306" t="s">
        <v>57</v>
      </c>
      <c r="AM306" s="119" t="str">
        <f t="shared" si="8"/>
        <v>NA</v>
      </c>
      <c r="AN306" s="119" t="str">
        <f t="shared" si="8"/>
        <v>NA</v>
      </c>
      <c r="AO306" s="120">
        <v>44778</v>
      </c>
      <c r="AP306" s="120">
        <v>45198</v>
      </c>
      <c r="AQ306">
        <v>420</v>
      </c>
      <c r="AR306" t="s">
        <v>57</v>
      </c>
      <c r="AS306">
        <v>241</v>
      </c>
      <c r="AT306">
        <v>0</v>
      </c>
      <c r="AU306" t="s">
        <v>62</v>
      </c>
      <c r="AV306" t="s">
        <v>56</v>
      </c>
      <c r="AW306" t="s">
        <v>62</v>
      </c>
      <c r="AX306" t="s">
        <v>62</v>
      </c>
    </row>
    <row r="307" spans="1:50">
      <c r="A307">
        <v>306</v>
      </c>
      <c r="B307" t="s">
        <v>2596</v>
      </c>
      <c r="C307" t="s">
        <v>1382</v>
      </c>
      <c r="D307">
        <v>2023</v>
      </c>
      <c r="E307" t="s">
        <v>2533</v>
      </c>
      <c r="F307" s="27" t="s">
        <v>2128</v>
      </c>
      <c r="G307" t="s">
        <v>2129</v>
      </c>
      <c r="H307" t="s">
        <v>2130</v>
      </c>
      <c r="I307" t="s">
        <v>975</v>
      </c>
      <c r="J307">
        <v>13</v>
      </c>
      <c r="K307" t="s">
        <v>57</v>
      </c>
      <c r="L307" t="s">
        <v>57</v>
      </c>
      <c r="M307" t="s">
        <v>57</v>
      </c>
      <c r="N307" t="s">
        <v>57</v>
      </c>
      <c r="O307" t="s">
        <v>57</v>
      </c>
      <c r="P307" t="s">
        <v>57</v>
      </c>
      <c r="Q307" t="s">
        <v>57</v>
      </c>
      <c r="R307" t="s">
        <v>57</v>
      </c>
      <c r="S307" t="s">
        <v>57</v>
      </c>
      <c r="T307" t="s">
        <v>57</v>
      </c>
      <c r="U307" t="s">
        <v>57</v>
      </c>
      <c r="V307" t="s">
        <v>57</v>
      </c>
      <c r="W307" t="s">
        <v>57</v>
      </c>
      <c r="X307" t="s">
        <v>57</v>
      </c>
      <c r="Y307" t="s">
        <v>57</v>
      </c>
      <c r="Z307" t="s">
        <v>2131</v>
      </c>
      <c r="AA307" t="s">
        <v>57</v>
      </c>
      <c r="AB307" t="s">
        <v>57</v>
      </c>
      <c r="AC307" t="s">
        <v>57</v>
      </c>
      <c r="AD307" t="s">
        <v>57</v>
      </c>
      <c r="AE307" t="s">
        <v>57</v>
      </c>
      <c r="AG307" t="s">
        <v>57</v>
      </c>
      <c r="AH307" t="s">
        <v>57</v>
      </c>
      <c r="AI307" t="s">
        <v>57</v>
      </c>
      <c r="AJ307" t="s">
        <v>57</v>
      </c>
      <c r="AK307" t="s">
        <v>57</v>
      </c>
      <c r="AL307" t="s">
        <v>57</v>
      </c>
      <c r="AM307" s="117" t="str">
        <f t="shared" si="8"/>
        <v>NA</v>
      </c>
      <c r="AN307" s="117" t="str">
        <f t="shared" si="8"/>
        <v>NA</v>
      </c>
      <c r="AO307" s="118">
        <v>44581</v>
      </c>
      <c r="AP307" s="118">
        <v>45103</v>
      </c>
      <c r="AQ307">
        <v>522</v>
      </c>
      <c r="AR307" t="s">
        <v>57</v>
      </c>
      <c r="AS307" t="s">
        <v>57</v>
      </c>
      <c r="AT307" t="s">
        <v>57</v>
      </c>
      <c r="AU307" t="s">
        <v>57</v>
      </c>
      <c r="AV307" t="s">
        <v>57</v>
      </c>
      <c r="AW307" t="s">
        <v>57</v>
      </c>
      <c r="AX307" t="s">
        <v>57</v>
      </c>
    </row>
    <row r="308" spans="1:50">
      <c r="A308">
        <v>307</v>
      </c>
      <c r="B308" t="s">
        <v>2596</v>
      </c>
      <c r="C308" t="s">
        <v>1382</v>
      </c>
      <c r="D308">
        <v>2023</v>
      </c>
      <c r="E308" t="s">
        <v>2533</v>
      </c>
      <c r="F308" s="27" t="s">
        <v>1890</v>
      </c>
      <c r="G308" t="s">
        <v>2133</v>
      </c>
      <c r="H308" t="s">
        <v>2134</v>
      </c>
      <c r="I308" t="s">
        <v>935</v>
      </c>
      <c r="J308">
        <v>13</v>
      </c>
      <c r="K308" t="s">
        <v>62</v>
      </c>
      <c r="L308" t="s">
        <v>62</v>
      </c>
      <c r="M308" t="s">
        <v>62</v>
      </c>
      <c r="N308" t="s">
        <v>62</v>
      </c>
      <c r="O308" t="s">
        <v>57</v>
      </c>
      <c r="P308" t="s">
        <v>57</v>
      </c>
      <c r="Q308" t="s">
        <v>57</v>
      </c>
      <c r="R308" t="s">
        <v>57</v>
      </c>
      <c r="S308" t="s">
        <v>56</v>
      </c>
      <c r="T308" t="s">
        <v>2135</v>
      </c>
      <c r="U308" t="s">
        <v>62</v>
      </c>
      <c r="V308" t="s">
        <v>57</v>
      </c>
      <c r="W308" t="s">
        <v>56</v>
      </c>
      <c r="X308" t="s">
        <v>1894</v>
      </c>
      <c r="Y308" t="s">
        <v>62</v>
      </c>
      <c r="Z308" t="s">
        <v>1895</v>
      </c>
      <c r="AA308" t="s">
        <v>62</v>
      </c>
      <c r="AB308" t="s">
        <v>56</v>
      </c>
      <c r="AC308" t="s">
        <v>56</v>
      </c>
      <c r="AD308" t="s">
        <v>216</v>
      </c>
      <c r="AE308" t="s">
        <v>1955</v>
      </c>
      <c r="AG308" t="s">
        <v>56</v>
      </c>
      <c r="AH308">
        <v>4894</v>
      </c>
      <c r="AI308" t="s">
        <v>62</v>
      </c>
      <c r="AJ308" t="s">
        <v>57</v>
      </c>
      <c r="AK308" t="s">
        <v>62</v>
      </c>
      <c r="AL308" t="s">
        <v>57</v>
      </c>
      <c r="AM308" s="119" t="str">
        <f t="shared" si="8"/>
        <v>NA</v>
      </c>
      <c r="AN308" s="119" t="str">
        <f t="shared" si="8"/>
        <v>NA</v>
      </c>
      <c r="AO308" s="120">
        <v>44698</v>
      </c>
      <c r="AP308" s="120">
        <v>45177</v>
      </c>
      <c r="AQ308">
        <v>479</v>
      </c>
      <c r="AR308" t="s">
        <v>57</v>
      </c>
      <c r="AS308">
        <v>3358</v>
      </c>
      <c r="AT308">
        <v>1536</v>
      </c>
      <c r="AU308" t="s">
        <v>62</v>
      </c>
      <c r="AV308" t="s">
        <v>62</v>
      </c>
      <c r="AW308" t="s">
        <v>62</v>
      </c>
      <c r="AX308" t="s">
        <v>62</v>
      </c>
    </row>
    <row r="309" spans="1:50">
      <c r="A309">
        <v>308</v>
      </c>
      <c r="B309" t="s">
        <v>2596</v>
      </c>
      <c r="C309" t="s">
        <v>1382</v>
      </c>
      <c r="D309">
        <v>2023</v>
      </c>
      <c r="E309" t="s">
        <v>824</v>
      </c>
      <c r="F309" s="27" t="s">
        <v>2138</v>
      </c>
      <c r="G309" t="s">
        <v>2139</v>
      </c>
      <c r="H309" t="s">
        <v>2140</v>
      </c>
      <c r="I309" t="s">
        <v>246</v>
      </c>
      <c r="J309">
        <v>25</v>
      </c>
      <c r="K309" t="s">
        <v>57</v>
      </c>
      <c r="L309" t="s">
        <v>57</v>
      </c>
      <c r="M309" t="s">
        <v>57</v>
      </c>
      <c r="N309" t="s">
        <v>57</v>
      </c>
      <c r="O309" t="s">
        <v>57</v>
      </c>
      <c r="P309" t="s">
        <v>57</v>
      </c>
      <c r="Q309" t="s">
        <v>57</v>
      </c>
      <c r="R309" t="s">
        <v>57</v>
      </c>
      <c r="S309" t="s">
        <v>57</v>
      </c>
      <c r="T309" t="s">
        <v>57</v>
      </c>
      <c r="U309" t="s">
        <v>57</v>
      </c>
      <c r="V309" t="s">
        <v>57</v>
      </c>
      <c r="W309" t="s">
        <v>57</v>
      </c>
      <c r="X309" t="s">
        <v>57</v>
      </c>
      <c r="Y309" t="s">
        <v>57</v>
      </c>
      <c r="Z309" t="s">
        <v>2141</v>
      </c>
      <c r="AA309" t="s">
        <v>57</v>
      </c>
      <c r="AB309" t="s">
        <v>57</v>
      </c>
      <c r="AC309" t="s">
        <v>57</v>
      </c>
      <c r="AD309" t="s">
        <v>57</v>
      </c>
      <c r="AE309" t="s">
        <v>57</v>
      </c>
      <c r="AG309" t="s">
        <v>57</v>
      </c>
      <c r="AH309" t="s">
        <v>57</v>
      </c>
      <c r="AI309" t="s">
        <v>57</v>
      </c>
      <c r="AJ309" t="s">
        <v>57</v>
      </c>
      <c r="AK309" t="s">
        <v>57</v>
      </c>
      <c r="AL309" t="s">
        <v>57</v>
      </c>
      <c r="AM309" s="117" t="s">
        <v>57</v>
      </c>
      <c r="AN309" s="117" t="s">
        <v>57</v>
      </c>
      <c r="AO309" s="118" t="s">
        <v>2142</v>
      </c>
      <c r="AP309" s="118">
        <v>38283</v>
      </c>
      <c r="AQ309">
        <v>104</v>
      </c>
      <c r="AR309" t="s">
        <v>57</v>
      </c>
      <c r="AS309" t="s">
        <v>57</v>
      </c>
      <c r="AT309" t="s">
        <v>57</v>
      </c>
    </row>
    <row r="310" spans="1:50">
      <c r="A310">
        <v>309</v>
      </c>
      <c r="B310" t="s">
        <v>2596</v>
      </c>
      <c r="C310" t="s">
        <v>1382</v>
      </c>
      <c r="D310">
        <v>2023</v>
      </c>
      <c r="E310" t="s">
        <v>824</v>
      </c>
      <c r="F310" s="27" t="s">
        <v>57</v>
      </c>
      <c r="G310" t="s">
        <v>2143</v>
      </c>
      <c r="H310" t="s">
        <v>2144</v>
      </c>
      <c r="I310" t="s">
        <v>1467</v>
      </c>
      <c r="J310">
        <v>25</v>
      </c>
      <c r="K310" t="s">
        <v>57</v>
      </c>
      <c r="L310" t="s">
        <v>57</v>
      </c>
      <c r="M310" t="s">
        <v>57</v>
      </c>
      <c r="N310" t="s">
        <v>57</v>
      </c>
      <c r="O310" t="s">
        <v>57</v>
      </c>
      <c r="P310" t="s">
        <v>57</v>
      </c>
      <c r="Q310" t="s">
        <v>57</v>
      </c>
      <c r="R310" t="s">
        <v>57</v>
      </c>
      <c r="S310" t="s">
        <v>57</v>
      </c>
      <c r="T310" t="s">
        <v>57</v>
      </c>
      <c r="U310" t="s">
        <v>57</v>
      </c>
      <c r="V310" t="s">
        <v>57</v>
      </c>
      <c r="W310" t="s">
        <v>57</v>
      </c>
      <c r="X310" t="s">
        <v>57</v>
      </c>
      <c r="Y310" t="s">
        <v>57</v>
      </c>
      <c r="Z310" t="s">
        <v>57</v>
      </c>
      <c r="AA310" t="s">
        <v>57</v>
      </c>
      <c r="AB310" t="s">
        <v>57</v>
      </c>
      <c r="AC310" t="s">
        <v>57</v>
      </c>
      <c r="AD310" t="s">
        <v>57</v>
      </c>
      <c r="AE310" t="s">
        <v>57</v>
      </c>
      <c r="AG310" t="s">
        <v>57</v>
      </c>
      <c r="AH310" t="s">
        <v>57</v>
      </c>
      <c r="AI310" t="s">
        <v>57</v>
      </c>
      <c r="AJ310" t="s">
        <v>57</v>
      </c>
      <c r="AK310" t="s">
        <v>57</v>
      </c>
      <c r="AL310" t="s">
        <v>57</v>
      </c>
      <c r="AM310" s="119" t="s">
        <v>57</v>
      </c>
      <c r="AN310" s="119" t="s">
        <v>57</v>
      </c>
      <c r="AO310" s="120" t="s">
        <v>455</v>
      </c>
      <c r="AP310" s="120" t="s">
        <v>2145</v>
      </c>
      <c r="AQ310">
        <v>46</v>
      </c>
      <c r="AR310" t="s">
        <v>57</v>
      </c>
      <c r="AS310" t="s">
        <v>57</v>
      </c>
      <c r="AT310" t="s">
        <v>57</v>
      </c>
    </row>
    <row r="311" spans="1:50">
      <c r="A311">
        <v>310</v>
      </c>
      <c r="B311" t="s">
        <v>2596</v>
      </c>
      <c r="C311" t="s">
        <v>1382</v>
      </c>
      <c r="D311">
        <v>2023</v>
      </c>
      <c r="E311" t="s">
        <v>512</v>
      </c>
      <c r="F311" s="27" t="s">
        <v>1790</v>
      </c>
      <c r="G311" t="s">
        <v>2146</v>
      </c>
      <c r="H311" t="s">
        <v>2147</v>
      </c>
      <c r="I311" t="s">
        <v>298</v>
      </c>
      <c r="J311">
        <v>25</v>
      </c>
      <c r="K311" t="s">
        <v>57</v>
      </c>
      <c r="L311" t="s">
        <v>57</v>
      </c>
      <c r="M311" t="s">
        <v>57</v>
      </c>
      <c r="N311" t="s">
        <v>57</v>
      </c>
      <c r="O311" t="s">
        <v>57</v>
      </c>
      <c r="P311" t="s">
        <v>57</v>
      </c>
      <c r="Q311" t="s">
        <v>57</v>
      </c>
      <c r="R311" t="s">
        <v>57</v>
      </c>
      <c r="S311" t="s">
        <v>57</v>
      </c>
      <c r="T311" t="s">
        <v>57</v>
      </c>
      <c r="U311" t="s">
        <v>57</v>
      </c>
      <c r="V311" t="s">
        <v>57</v>
      </c>
      <c r="W311" t="s">
        <v>57</v>
      </c>
      <c r="X311" t="s">
        <v>57</v>
      </c>
      <c r="Y311" t="s">
        <v>57</v>
      </c>
      <c r="Z311" t="s">
        <v>1793</v>
      </c>
      <c r="AA311" t="s">
        <v>57</v>
      </c>
      <c r="AB311" t="s">
        <v>57</v>
      </c>
      <c r="AC311" t="s">
        <v>57</v>
      </c>
      <c r="AD311" t="s">
        <v>57</v>
      </c>
      <c r="AE311" t="s">
        <v>57</v>
      </c>
      <c r="AG311" t="s">
        <v>57</v>
      </c>
      <c r="AH311" t="s">
        <v>57</v>
      </c>
      <c r="AI311" t="s">
        <v>57</v>
      </c>
      <c r="AJ311" t="s">
        <v>57</v>
      </c>
      <c r="AK311" t="s">
        <v>57</v>
      </c>
      <c r="AL311" t="s">
        <v>57</v>
      </c>
      <c r="AM311" s="117" t="s">
        <v>57</v>
      </c>
      <c r="AN311" s="117" t="s">
        <v>57</v>
      </c>
      <c r="AO311" s="118" t="s">
        <v>57</v>
      </c>
      <c r="AP311" s="118" t="s">
        <v>2148</v>
      </c>
      <c r="AQ311" t="s">
        <v>57</v>
      </c>
      <c r="AR311" t="s">
        <v>57</v>
      </c>
      <c r="AS311" t="s">
        <v>57</v>
      </c>
      <c r="AT311" t="s">
        <v>57</v>
      </c>
    </row>
    <row r="312" spans="1:50" ht="15.75">
      <c r="A312">
        <v>311</v>
      </c>
      <c r="B312" t="s">
        <v>2596</v>
      </c>
      <c r="C312" t="s">
        <v>1382</v>
      </c>
      <c r="D312">
        <v>2023</v>
      </c>
      <c r="E312" t="s">
        <v>512</v>
      </c>
      <c r="F312" t="s">
        <v>2149</v>
      </c>
      <c r="G312" s="4" t="s">
        <v>2150</v>
      </c>
      <c r="H312" t="s">
        <v>2151</v>
      </c>
      <c r="I312" t="s">
        <v>289</v>
      </c>
      <c r="J312">
        <v>25</v>
      </c>
      <c r="K312" t="s">
        <v>57</v>
      </c>
      <c r="L312" t="s">
        <v>57</v>
      </c>
      <c r="M312" t="s">
        <v>57</v>
      </c>
      <c r="N312" t="s">
        <v>57</v>
      </c>
      <c r="O312" t="s">
        <v>57</v>
      </c>
      <c r="P312" t="s">
        <v>57</v>
      </c>
      <c r="Q312" t="s">
        <v>57</v>
      </c>
      <c r="R312" t="s">
        <v>57</v>
      </c>
      <c r="S312" t="s">
        <v>57</v>
      </c>
      <c r="T312" t="s">
        <v>57</v>
      </c>
      <c r="U312" t="s">
        <v>57</v>
      </c>
      <c r="V312" t="s">
        <v>57</v>
      </c>
      <c r="W312" t="s">
        <v>57</v>
      </c>
      <c r="X312" t="s">
        <v>57</v>
      </c>
      <c r="Y312" t="s">
        <v>57</v>
      </c>
      <c r="Z312" t="s">
        <v>2152</v>
      </c>
      <c r="AA312" t="s">
        <v>57</v>
      </c>
      <c r="AB312" t="s">
        <v>57</v>
      </c>
      <c r="AC312" t="s">
        <v>57</v>
      </c>
      <c r="AD312" t="s">
        <v>57</v>
      </c>
      <c r="AE312" t="s">
        <v>57</v>
      </c>
      <c r="AG312" t="s">
        <v>57</v>
      </c>
      <c r="AH312" t="s">
        <v>57</v>
      </c>
      <c r="AI312" t="s">
        <v>57</v>
      </c>
      <c r="AJ312" t="s">
        <v>57</v>
      </c>
      <c r="AK312" t="s">
        <v>57</v>
      </c>
      <c r="AL312" t="s">
        <v>57</v>
      </c>
      <c r="AM312" s="119" t="s">
        <v>57</v>
      </c>
      <c r="AN312" s="119" t="s">
        <v>57</v>
      </c>
      <c r="AO312" s="120" t="s">
        <v>1833</v>
      </c>
      <c r="AP312" s="120" t="s">
        <v>2153</v>
      </c>
      <c r="AQ312">
        <v>249</v>
      </c>
      <c r="AR312" t="s">
        <v>57</v>
      </c>
      <c r="AS312" t="s">
        <v>57</v>
      </c>
      <c r="AT312" t="s">
        <v>57</v>
      </c>
    </row>
    <row r="313" spans="1:50" ht="15.75">
      <c r="A313">
        <v>312</v>
      </c>
      <c r="B313" t="s">
        <v>2596</v>
      </c>
      <c r="C313" t="s">
        <v>1382</v>
      </c>
      <c r="D313">
        <v>2023</v>
      </c>
      <c r="E313" t="s">
        <v>1165</v>
      </c>
      <c r="F313" t="s">
        <v>2154</v>
      </c>
      <c r="G313" s="4" t="s">
        <v>2155</v>
      </c>
      <c r="H313" t="s">
        <v>2156</v>
      </c>
      <c r="I313" t="s">
        <v>929</v>
      </c>
      <c r="J313">
        <v>3</v>
      </c>
      <c r="K313" t="s">
        <v>56</v>
      </c>
      <c r="L313" t="s">
        <v>56</v>
      </c>
      <c r="M313" t="s">
        <v>57</v>
      </c>
      <c r="N313" t="s">
        <v>57</v>
      </c>
      <c r="O313" t="s">
        <v>57</v>
      </c>
      <c r="P313" t="s">
        <v>57</v>
      </c>
      <c r="Q313" t="s">
        <v>57</v>
      </c>
      <c r="R313" t="s">
        <v>57</v>
      </c>
      <c r="S313" t="s">
        <v>57</v>
      </c>
      <c r="T313" t="s">
        <v>57</v>
      </c>
      <c r="U313" t="s">
        <v>56</v>
      </c>
      <c r="V313" t="s">
        <v>2548</v>
      </c>
      <c r="W313" t="s">
        <v>56</v>
      </c>
      <c r="X313" t="s">
        <v>2549</v>
      </c>
      <c r="Y313" t="s">
        <v>62</v>
      </c>
      <c r="Z313" t="s">
        <v>2157</v>
      </c>
      <c r="AA313" t="s">
        <v>57</v>
      </c>
      <c r="AB313" t="s">
        <v>57</v>
      </c>
      <c r="AC313" t="s">
        <v>57</v>
      </c>
      <c r="AD313" t="s">
        <v>57</v>
      </c>
      <c r="AE313" t="s">
        <v>57</v>
      </c>
      <c r="AG313" t="s">
        <v>57</v>
      </c>
      <c r="AH313" t="s">
        <v>57</v>
      </c>
      <c r="AI313" t="s">
        <v>57</v>
      </c>
      <c r="AJ313" t="s">
        <v>57</v>
      </c>
      <c r="AK313" t="s">
        <v>57</v>
      </c>
      <c r="AL313" t="s">
        <v>57</v>
      </c>
      <c r="AM313" s="117" t="str">
        <f t="shared" ref="AM313:AN324" si="9">IF(OR($AK313="No",$AK313="NA"),"NA","à Remplir")</f>
        <v>NA</v>
      </c>
      <c r="AN313" s="117" t="str">
        <f t="shared" si="9"/>
        <v>NA</v>
      </c>
      <c r="AO313" s="118">
        <v>44823</v>
      </c>
      <c r="AP313" s="118">
        <v>45171</v>
      </c>
      <c r="AQ313">
        <v>348</v>
      </c>
      <c r="AR313" t="s">
        <v>57</v>
      </c>
      <c r="AS313" t="s">
        <v>57</v>
      </c>
      <c r="AT313" t="s">
        <v>57</v>
      </c>
      <c r="AU313" t="s">
        <v>57</v>
      </c>
      <c r="AV313" t="s">
        <v>57</v>
      </c>
      <c r="AW313" t="s">
        <v>57</v>
      </c>
      <c r="AX313" t="s">
        <v>57</v>
      </c>
    </row>
    <row r="314" spans="1:50" ht="15.75">
      <c r="A314">
        <v>313</v>
      </c>
      <c r="B314" t="s">
        <v>2596</v>
      </c>
      <c r="C314" t="s">
        <v>1382</v>
      </c>
      <c r="D314">
        <v>2023</v>
      </c>
      <c r="E314" t="s">
        <v>1165</v>
      </c>
      <c r="F314" t="s">
        <v>2159</v>
      </c>
      <c r="G314" s="4" t="s">
        <v>2160</v>
      </c>
      <c r="H314" t="s">
        <v>2161</v>
      </c>
      <c r="I314" t="s">
        <v>935</v>
      </c>
      <c r="J314">
        <v>3</v>
      </c>
      <c r="K314" t="s">
        <v>62</v>
      </c>
      <c r="L314" t="s">
        <v>62</v>
      </c>
      <c r="M314" t="s">
        <v>62</v>
      </c>
      <c r="N314" t="s">
        <v>62</v>
      </c>
      <c r="O314" t="s">
        <v>57</v>
      </c>
      <c r="P314" t="s">
        <v>57</v>
      </c>
      <c r="Q314" t="s">
        <v>57</v>
      </c>
      <c r="R314" t="s">
        <v>57</v>
      </c>
      <c r="S314" t="s">
        <v>56</v>
      </c>
      <c r="T314" t="s">
        <v>2550</v>
      </c>
      <c r="U314" t="s">
        <v>56</v>
      </c>
      <c r="V314" t="s">
        <v>2551</v>
      </c>
      <c r="W314" t="s">
        <v>56</v>
      </c>
      <c r="X314" t="s">
        <v>2164</v>
      </c>
      <c r="Y314" t="s">
        <v>62</v>
      </c>
      <c r="Z314" t="s">
        <v>2165</v>
      </c>
      <c r="AA314" t="s">
        <v>56</v>
      </c>
      <c r="AB314" t="s">
        <v>1223</v>
      </c>
      <c r="AC314" t="s">
        <v>56</v>
      </c>
      <c r="AD314" t="s">
        <v>216</v>
      </c>
      <c r="AE314" t="s">
        <v>2166</v>
      </c>
      <c r="AG314" t="s">
        <v>56</v>
      </c>
      <c r="AH314">
        <v>166</v>
      </c>
      <c r="AI314" t="s">
        <v>62</v>
      </c>
      <c r="AJ314" t="s">
        <v>57</v>
      </c>
      <c r="AK314" t="s">
        <v>62</v>
      </c>
      <c r="AL314" t="s">
        <v>57</v>
      </c>
      <c r="AM314" s="119" t="str">
        <f t="shared" si="9"/>
        <v>NA</v>
      </c>
      <c r="AN314" s="119" t="str">
        <f t="shared" si="9"/>
        <v>NA</v>
      </c>
      <c r="AO314" s="120">
        <v>44818</v>
      </c>
      <c r="AP314" s="120">
        <v>45124</v>
      </c>
      <c r="AQ314">
        <v>306</v>
      </c>
      <c r="AR314" t="s">
        <v>57</v>
      </c>
      <c r="AS314">
        <v>68</v>
      </c>
      <c r="AT314">
        <v>98</v>
      </c>
      <c r="AU314" t="s">
        <v>62</v>
      </c>
      <c r="AV314" t="s">
        <v>62</v>
      </c>
      <c r="AW314" t="s">
        <v>62</v>
      </c>
      <c r="AX314" t="s">
        <v>62</v>
      </c>
    </row>
    <row r="315" spans="1:50">
      <c r="A315">
        <v>314</v>
      </c>
      <c r="B315" t="s">
        <v>2596</v>
      </c>
      <c r="C315" t="s">
        <v>1382</v>
      </c>
      <c r="D315">
        <v>2023</v>
      </c>
      <c r="E315" t="s">
        <v>1165</v>
      </c>
      <c r="F315" t="s">
        <v>2168</v>
      </c>
      <c r="G315" t="s">
        <v>2169</v>
      </c>
      <c r="H315" t="s">
        <v>2170</v>
      </c>
      <c r="I315" t="s">
        <v>935</v>
      </c>
      <c r="J315">
        <v>4</v>
      </c>
      <c r="K315" t="s">
        <v>62</v>
      </c>
      <c r="L315" t="s">
        <v>62</v>
      </c>
      <c r="M315" t="s">
        <v>62</v>
      </c>
      <c r="N315" t="s">
        <v>56</v>
      </c>
      <c r="O315">
        <v>1</v>
      </c>
      <c r="P315" t="s">
        <v>438</v>
      </c>
      <c r="Q315" t="s">
        <v>2171</v>
      </c>
      <c r="R315" t="s">
        <v>2172</v>
      </c>
      <c r="S315" t="s">
        <v>56</v>
      </c>
      <c r="T315" t="s">
        <v>2173</v>
      </c>
      <c r="U315" t="s">
        <v>56</v>
      </c>
      <c r="V315" t="s">
        <v>2556</v>
      </c>
      <c r="W315" t="s">
        <v>56</v>
      </c>
      <c r="X315" t="s">
        <v>2175</v>
      </c>
      <c r="Y315" t="s">
        <v>62</v>
      </c>
      <c r="Z315" t="s">
        <v>2176</v>
      </c>
      <c r="AA315" t="s">
        <v>56</v>
      </c>
      <c r="AB315" t="s">
        <v>1223</v>
      </c>
      <c r="AC315" t="s">
        <v>56</v>
      </c>
      <c r="AD315" t="s">
        <v>216</v>
      </c>
      <c r="AE315" t="s">
        <v>2177</v>
      </c>
      <c r="AG315" t="s">
        <v>56</v>
      </c>
      <c r="AH315">
        <v>43</v>
      </c>
      <c r="AI315" t="s">
        <v>56</v>
      </c>
      <c r="AJ315" t="s">
        <v>109</v>
      </c>
      <c r="AK315" t="s">
        <v>62</v>
      </c>
      <c r="AL315" t="s">
        <v>57</v>
      </c>
      <c r="AM315" s="117" t="str">
        <f t="shared" si="9"/>
        <v>NA</v>
      </c>
      <c r="AN315" s="117" t="str">
        <f t="shared" si="9"/>
        <v>NA</v>
      </c>
      <c r="AO315" s="118">
        <v>44921</v>
      </c>
      <c r="AP315" s="118">
        <v>45171</v>
      </c>
      <c r="AQ315">
        <v>250</v>
      </c>
      <c r="AR315" t="s">
        <v>57</v>
      </c>
      <c r="AS315">
        <v>34</v>
      </c>
      <c r="AT315">
        <v>9</v>
      </c>
      <c r="AU315" t="s">
        <v>62</v>
      </c>
      <c r="AV315" t="s">
        <v>56</v>
      </c>
      <c r="AW315" t="s">
        <v>62</v>
      </c>
      <c r="AX315" t="s">
        <v>62</v>
      </c>
    </row>
    <row r="316" spans="1:50">
      <c r="A316">
        <v>315</v>
      </c>
      <c r="B316" t="s">
        <v>2596</v>
      </c>
      <c r="C316" t="s">
        <v>1382</v>
      </c>
      <c r="D316">
        <v>2023</v>
      </c>
      <c r="E316" t="s">
        <v>1165</v>
      </c>
      <c r="F316" t="s">
        <v>2180</v>
      </c>
      <c r="G316" t="s">
        <v>2181</v>
      </c>
      <c r="H316" t="s">
        <v>2182</v>
      </c>
      <c r="I316" t="s">
        <v>935</v>
      </c>
      <c r="J316">
        <v>14</v>
      </c>
      <c r="K316" t="s">
        <v>62</v>
      </c>
      <c r="L316" t="s">
        <v>62</v>
      </c>
      <c r="M316" t="s">
        <v>62</v>
      </c>
      <c r="N316" t="s">
        <v>62</v>
      </c>
      <c r="O316" t="s">
        <v>57</v>
      </c>
      <c r="P316" t="s">
        <v>57</v>
      </c>
      <c r="Q316" t="s">
        <v>57</v>
      </c>
      <c r="R316" t="s">
        <v>57</v>
      </c>
      <c r="S316" t="s">
        <v>56</v>
      </c>
      <c r="T316" t="s">
        <v>2183</v>
      </c>
      <c r="U316" t="s">
        <v>56</v>
      </c>
      <c r="V316" t="s">
        <v>2557</v>
      </c>
      <c r="W316" t="s">
        <v>56</v>
      </c>
      <c r="X316" t="s">
        <v>2609</v>
      </c>
      <c r="Y316" t="s">
        <v>62</v>
      </c>
      <c r="Z316" t="s">
        <v>2186</v>
      </c>
      <c r="AA316" t="s">
        <v>62</v>
      </c>
      <c r="AB316" t="s">
        <v>1223</v>
      </c>
      <c r="AC316" t="s">
        <v>56</v>
      </c>
      <c r="AD316" t="s">
        <v>216</v>
      </c>
      <c r="AE316" t="s">
        <v>2187</v>
      </c>
      <c r="AG316" t="s">
        <v>56</v>
      </c>
      <c r="AH316">
        <v>29</v>
      </c>
      <c r="AI316" t="s">
        <v>56</v>
      </c>
      <c r="AJ316" t="s">
        <v>174</v>
      </c>
      <c r="AK316" t="s">
        <v>62</v>
      </c>
      <c r="AL316" t="s">
        <v>57</v>
      </c>
      <c r="AM316" s="119" t="str">
        <f t="shared" si="9"/>
        <v>NA</v>
      </c>
      <c r="AN316" s="119" t="str">
        <f t="shared" si="9"/>
        <v>NA</v>
      </c>
      <c r="AO316" s="120">
        <v>44806</v>
      </c>
      <c r="AP316" s="120">
        <v>45160</v>
      </c>
      <c r="AQ316">
        <v>354</v>
      </c>
      <c r="AR316" t="s">
        <v>57</v>
      </c>
      <c r="AS316">
        <v>23</v>
      </c>
      <c r="AT316">
        <v>6</v>
      </c>
      <c r="AU316" t="s">
        <v>56</v>
      </c>
      <c r="AV316" t="s">
        <v>56</v>
      </c>
      <c r="AW316" t="s">
        <v>62</v>
      </c>
      <c r="AX316" t="s">
        <v>62</v>
      </c>
    </row>
    <row r="317" spans="1:50">
      <c r="A317">
        <v>316</v>
      </c>
      <c r="B317" t="s">
        <v>2596</v>
      </c>
      <c r="C317" t="s">
        <v>1382</v>
      </c>
      <c r="D317">
        <v>2023</v>
      </c>
      <c r="E317" t="s">
        <v>1165</v>
      </c>
      <c r="F317" t="s">
        <v>2189</v>
      </c>
      <c r="G317" t="s">
        <v>2190</v>
      </c>
      <c r="H317" t="s">
        <v>2191</v>
      </c>
      <c r="I317" t="s">
        <v>935</v>
      </c>
      <c r="J317">
        <v>15</v>
      </c>
      <c r="K317" t="s">
        <v>62</v>
      </c>
      <c r="L317" t="s">
        <v>62</v>
      </c>
      <c r="M317" t="s">
        <v>62</v>
      </c>
      <c r="N317" t="s">
        <v>62</v>
      </c>
      <c r="O317" t="s">
        <v>57</v>
      </c>
      <c r="P317" t="s">
        <v>57</v>
      </c>
      <c r="Q317" t="s">
        <v>57</v>
      </c>
      <c r="R317" t="s">
        <v>57</v>
      </c>
      <c r="S317" t="s">
        <v>56</v>
      </c>
      <c r="T317" t="s">
        <v>2192</v>
      </c>
      <c r="U317" t="s">
        <v>62</v>
      </c>
      <c r="V317" t="s">
        <v>57</v>
      </c>
      <c r="W317" t="s">
        <v>56</v>
      </c>
      <c r="X317" t="s">
        <v>2193</v>
      </c>
      <c r="Y317" t="s">
        <v>62</v>
      </c>
      <c r="Z317" t="s">
        <v>2194</v>
      </c>
      <c r="AA317" t="s">
        <v>62</v>
      </c>
      <c r="AB317" t="s">
        <v>1223</v>
      </c>
      <c r="AC317" t="s">
        <v>56</v>
      </c>
      <c r="AD317" t="s">
        <v>984</v>
      </c>
      <c r="AE317" t="s">
        <v>57</v>
      </c>
      <c r="AG317" t="s">
        <v>56</v>
      </c>
      <c r="AH317">
        <v>206</v>
      </c>
      <c r="AI317" t="s">
        <v>62</v>
      </c>
      <c r="AJ317" t="s">
        <v>57</v>
      </c>
      <c r="AK317" t="s">
        <v>62</v>
      </c>
      <c r="AL317" t="s">
        <v>57</v>
      </c>
      <c r="AM317" s="117" t="str">
        <f t="shared" si="9"/>
        <v>NA</v>
      </c>
      <c r="AN317" s="117" t="str">
        <f t="shared" si="9"/>
        <v>NA</v>
      </c>
      <c r="AO317" s="118">
        <v>44869</v>
      </c>
      <c r="AP317" s="118">
        <v>45148</v>
      </c>
      <c r="AQ317">
        <v>279</v>
      </c>
      <c r="AR317" t="s">
        <v>57</v>
      </c>
      <c r="AS317">
        <v>49</v>
      </c>
      <c r="AT317">
        <v>157</v>
      </c>
      <c r="AU317" t="s">
        <v>62</v>
      </c>
      <c r="AV317" t="s">
        <v>62</v>
      </c>
      <c r="AW317" t="s">
        <v>62</v>
      </c>
      <c r="AX317" t="s">
        <v>62</v>
      </c>
    </row>
    <row r="318" spans="1:50">
      <c r="A318">
        <v>317</v>
      </c>
      <c r="B318" t="s">
        <v>2596</v>
      </c>
      <c r="C318" t="s">
        <v>1382</v>
      </c>
      <c r="D318">
        <v>2023</v>
      </c>
      <c r="E318" t="s">
        <v>1165</v>
      </c>
      <c r="F318" t="s">
        <v>2197</v>
      </c>
      <c r="G318" t="s">
        <v>2198</v>
      </c>
      <c r="H318" t="s">
        <v>2199</v>
      </c>
      <c r="I318" t="s">
        <v>935</v>
      </c>
      <c r="J318">
        <v>15</v>
      </c>
      <c r="K318" t="s">
        <v>62</v>
      </c>
      <c r="L318" t="s">
        <v>62</v>
      </c>
      <c r="M318" t="s">
        <v>62</v>
      </c>
      <c r="N318" t="s">
        <v>56</v>
      </c>
      <c r="O318">
        <v>2</v>
      </c>
      <c r="P318" t="s">
        <v>170</v>
      </c>
      <c r="Q318" t="s">
        <v>2559</v>
      </c>
      <c r="R318" t="s">
        <v>2610</v>
      </c>
      <c r="S318" t="s">
        <v>56</v>
      </c>
      <c r="T318" t="s">
        <v>2200</v>
      </c>
      <c r="U318" t="s">
        <v>62</v>
      </c>
      <c r="V318" t="s">
        <v>57</v>
      </c>
      <c r="W318" t="s">
        <v>56</v>
      </c>
      <c r="X318" t="s">
        <v>2201</v>
      </c>
      <c r="Y318" t="s">
        <v>62</v>
      </c>
      <c r="Z318" t="s">
        <v>2202</v>
      </c>
      <c r="AA318" t="s">
        <v>56</v>
      </c>
      <c r="AB318" t="s">
        <v>1223</v>
      </c>
      <c r="AC318" t="s">
        <v>56</v>
      </c>
      <c r="AD318" t="s">
        <v>984</v>
      </c>
      <c r="AE318" t="s">
        <v>57</v>
      </c>
      <c r="AG318" t="s">
        <v>56</v>
      </c>
      <c r="AH318">
        <v>58</v>
      </c>
      <c r="AI318" t="s">
        <v>56</v>
      </c>
      <c r="AJ318" t="s">
        <v>174</v>
      </c>
      <c r="AK318" t="s">
        <v>62</v>
      </c>
      <c r="AL318" t="s">
        <v>57</v>
      </c>
      <c r="AM318" s="119" t="str">
        <f t="shared" si="9"/>
        <v>NA</v>
      </c>
      <c r="AN318" s="119" t="str">
        <f t="shared" si="9"/>
        <v>NA</v>
      </c>
      <c r="AO318" s="120">
        <v>44829</v>
      </c>
      <c r="AP318" s="120">
        <v>45179</v>
      </c>
      <c r="AQ318">
        <v>350</v>
      </c>
      <c r="AR318" t="s">
        <v>57</v>
      </c>
      <c r="AS318">
        <v>24</v>
      </c>
      <c r="AT318">
        <v>34</v>
      </c>
      <c r="AU318" t="s">
        <v>62</v>
      </c>
      <c r="AV318" t="s">
        <v>62</v>
      </c>
      <c r="AW318" t="s">
        <v>62</v>
      </c>
      <c r="AX318" t="s">
        <v>62</v>
      </c>
    </row>
    <row r="319" spans="1:50">
      <c r="A319">
        <v>318</v>
      </c>
      <c r="B319" t="s">
        <v>2596</v>
      </c>
      <c r="C319" t="s">
        <v>1382</v>
      </c>
      <c r="D319">
        <v>2023</v>
      </c>
      <c r="E319" t="s">
        <v>1165</v>
      </c>
      <c r="F319" t="s">
        <v>2205</v>
      </c>
      <c r="G319" t="s">
        <v>2206</v>
      </c>
      <c r="H319" t="s">
        <v>2207</v>
      </c>
      <c r="I319" t="s">
        <v>935</v>
      </c>
      <c r="J319">
        <v>18</v>
      </c>
      <c r="K319" t="s">
        <v>62</v>
      </c>
      <c r="L319" t="s">
        <v>62</v>
      </c>
      <c r="M319" t="s">
        <v>62</v>
      </c>
      <c r="N319" t="s">
        <v>62</v>
      </c>
      <c r="O319" t="s">
        <v>57</v>
      </c>
      <c r="P319" t="s">
        <v>57</v>
      </c>
      <c r="Q319" t="s">
        <v>57</v>
      </c>
      <c r="R319" t="s">
        <v>57</v>
      </c>
      <c r="S319" t="s">
        <v>56</v>
      </c>
      <c r="T319" t="s">
        <v>2208</v>
      </c>
      <c r="U319" t="s">
        <v>62</v>
      </c>
      <c r="V319" t="s">
        <v>57</v>
      </c>
      <c r="W319" t="s">
        <v>56</v>
      </c>
      <c r="X319" t="s">
        <v>2209</v>
      </c>
      <c r="Y319" t="s">
        <v>62</v>
      </c>
      <c r="Z319" t="s">
        <v>2210</v>
      </c>
      <c r="AA319" t="s">
        <v>62</v>
      </c>
      <c r="AB319" t="s">
        <v>62</v>
      </c>
      <c r="AC319" t="s">
        <v>57</v>
      </c>
      <c r="AD319" t="s">
        <v>57</v>
      </c>
      <c r="AE319" t="s">
        <v>57</v>
      </c>
      <c r="AG319" t="s">
        <v>1223</v>
      </c>
      <c r="AH319">
        <v>679</v>
      </c>
      <c r="AI319" t="s">
        <v>56</v>
      </c>
      <c r="AJ319" t="s">
        <v>109</v>
      </c>
      <c r="AK319" t="s">
        <v>62</v>
      </c>
      <c r="AL319" t="s">
        <v>57</v>
      </c>
      <c r="AM319" s="117" t="str">
        <f t="shared" si="9"/>
        <v>NA</v>
      </c>
      <c r="AN319" s="117" t="str">
        <f t="shared" si="9"/>
        <v>NA</v>
      </c>
      <c r="AO319" s="118">
        <v>44845</v>
      </c>
      <c r="AP319" s="118">
        <v>45195</v>
      </c>
      <c r="AQ319">
        <v>350</v>
      </c>
      <c r="AR319" t="s">
        <v>57</v>
      </c>
      <c r="AS319">
        <v>401</v>
      </c>
      <c r="AT319">
        <v>278</v>
      </c>
      <c r="AU319" t="s">
        <v>62</v>
      </c>
      <c r="AV319" t="s">
        <v>62</v>
      </c>
      <c r="AW319" t="s">
        <v>62</v>
      </c>
      <c r="AX319" t="s">
        <v>62</v>
      </c>
    </row>
    <row r="320" spans="1:50">
      <c r="A320">
        <v>319</v>
      </c>
      <c r="B320" t="s">
        <v>2596</v>
      </c>
      <c r="C320" t="s">
        <v>1382</v>
      </c>
      <c r="D320">
        <v>2023</v>
      </c>
      <c r="E320" t="s">
        <v>1165</v>
      </c>
      <c r="F320" t="s">
        <v>2213</v>
      </c>
      <c r="G320" t="s">
        <v>2214</v>
      </c>
      <c r="H320" t="s">
        <v>2215</v>
      </c>
      <c r="I320" t="s">
        <v>935</v>
      </c>
      <c r="J320">
        <v>22</v>
      </c>
      <c r="K320" t="s">
        <v>62</v>
      </c>
      <c r="L320" t="s">
        <v>62</v>
      </c>
      <c r="M320" t="s">
        <v>62</v>
      </c>
      <c r="N320" t="s">
        <v>62</v>
      </c>
      <c r="O320" t="s">
        <v>57</v>
      </c>
      <c r="P320" t="s">
        <v>57</v>
      </c>
      <c r="Q320" t="s">
        <v>57</v>
      </c>
      <c r="R320" t="s">
        <v>57</v>
      </c>
      <c r="S320" t="s">
        <v>62</v>
      </c>
      <c r="T320" t="s">
        <v>57</v>
      </c>
      <c r="U320" t="s">
        <v>62</v>
      </c>
      <c r="V320" t="s">
        <v>57</v>
      </c>
      <c r="W320" t="s">
        <v>56</v>
      </c>
      <c r="X320" t="s">
        <v>1819</v>
      </c>
      <c r="Y320" t="s">
        <v>62</v>
      </c>
      <c r="Z320" t="s">
        <v>2216</v>
      </c>
      <c r="AA320" t="s">
        <v>62</v>
      </c>
      <c r="AB320" t="s">
        <v>62</v>
      </c>
      <c r="AC320" t="s">
        <v>57</v>
      </c>
      <c r="AD320" t="s">
        <v>57</v>
      </c>
      <c r="AE320" t="s">
        <v>57</v>
      </c>
      <c r="AG320" t="s">
        <v>210</v>
      </c>
      <c r="AH320" t="s">
        <v>57</v>
      </c>
      <c r="AI320" t="s">
        <v>57</v>
      </c>
      <c r="AJ320" t="s">
        <v>57</v>
      </c>
      <c r="AK320" t="s">
        <v>62</v>
      </c>
      <c r="AL320" t="s">
        <v>57</v>
      </c>
      <c r="AM320" s="119" t="str">
        <f t="shared" si="9"/>
        <v>NA</v>
      </c>
      <c r="AN320" s="119" t="str">
        <f t="shared" si="9"/>
        <v>NA</v>
      </c>
      <c r="AO320" s="120">
        <v>44936</v>
      </c>
      <c r="AP320" s="120">
        <v>45175</v>
      </c>
      <c r="AQ320">
        <v>239</v>
      </c>
      <c r="AR320" t="s">
        <v>57</v>
      </c>
      <c r="AS320" t="s">
        <v>57</v>
      </c>
      <c r="AT320" t="s">
        <v>57</v>
      </c>
      <c r="AU320" t="s">
        <v>57</v>
      </c>
      <c r="AV320" t="s">
        <v>57</v>
      </c>
      <c r="AW320" t="s">
        <v>57</v>
      </c>
      <c r="AX320" t="s">
        <v>57</v>
      </c>
    </row>
    <row r="321" spans="1:50">
      <c r="A321">
        <v>320</v>
      </c>
      <c r="B321" t="s">
        <v>2596</v>
      </c>
      <c r="C321" t="s">
        <v>1382</v>
      </c>
      <c r="D321">
        <v>2023</v>
      </c>
      <c r="E321" t="s">
        <v>1165</v>
      </c>
      <c r="F321" t="s">
        <v>1553</v>
      </c>
      <c r="G321" t="s">
        <v>2218</v>
      </c>
      <c r="H321" t="s">
        <v>2219</v>
      </c>
      <c r="I321" t="s">
        <v>975</v>
      </c>
      <c r="J321">
        <v>23</v>
      </c>
      <c r="K321" t="s">
        <v>57</v>
      </c>
      <c r="L321" t="s">
        <v>57</v>
      </c>
      <c r="M321" t="s">
        <v>57</v>
      </c>
      <c r="N321" t="s">
        <v>57</v>
      </c>
      <c r="O321" t="s">
        <v>57</v>
      </c>
      <c r="P321" t="s">
        <v>57</v>
      </c>
      <c r="Q321" t="s">
        <v>57</v>
      </c>
      <c r="R321" t="s">
        <v>57</v>
      </c>
      <c r="S321" t="s">
        <v>57</v>
      </c>
      <c r="T321" t="s">
        <v>57</v>
      </c>
      <c r="U321" t="s">
        <v>57</v>
      </c>
      <c r="V321" t="s">
        <v>57</v>
      </c>
      <c r="W321" t="s">
        <v>57</v>
      </c>
      <c r="X321" t="s">
        <v>57</v>
      </c>
      <c r="Y321" t="s">
        <v>57</v>
      </c>
      <c r="Z321" t="s">
        <v>1556</v>
      </c>
      <c r="AA321" t="s">
        <v>57</v>
      </c>
      <c r="AB321" t="s">
        <v>57</v>
      </c>
      <c r="AC321" t="s">
        <v>57</v>
      </c>
      <c r="AD321" t="s">
        <v>57</v>
      </c>
      <c r="AE321" t="s">
        <v>57</v>
      </c>
      <c r="AG321" t="s">
        <v>57</v>
      </c>
      <c r="AH321" t="s">
        <v>57</v>
      </c>
      <c r="AI321" t="s">
        <v>57</v>
      </c>
      <c r="AJ321" t="s">
        <v>57</v>
      </c>
      <c r="AK321" t="s">
        <v>57</v>
      </c>
      <c r="AL321" t="s">
        <v>57</v>
      </c>
      <c r="AM321" s="117" t="str">
        <f t="shared" si="9"/>
        <v>NA</v>
      </c>
      <c r="AN321" s="117" t="str">
        <f t="shared" si="9"/>
        <v>NA</v>
      </c>
      <c r="AO321" s="118">
        <v>44937</v>
      </c>
      <c r="AP321" s="118">
        <v>45163</v>
      </c>
      <c r="AQ321">
        <v>226</v>
      </c>
      <c r="AR321" t="s">
        <v>57</v>
      </c>
      <c r="AS321" t="s">
        <v>57</v>
      </c>
      <c r="AT321" t="s">
        <v>57</v>
      </c>
      <c r="AU321" t="s">
        <v>57</v>
      </c>
      <c r="AV321" t="s">
        <v>57</v>
      </c>
      <c r="AW321" t="s">
        <v>57</v>
      </c>
      <c r="AX321" t="s">
        <v>57</v>
      </c>
    </row>
    <row r="322" spans="1:50">
      <c r="A322">
        <v>321</v>
      </c>
      <c r="B322" t="s">
        <v>2596</v>
      </c>
      <c r="C322" t="s">
        <v>1382</v>
      </c>
      <c r="D322">
        <v>2023</v>
      </c>
      <c r="E322" t="s">
        <v>1165</v>
      </c>
      <c r="F322" t="s">
        <v>2222</v>
      </c>
      <c r="G322" t="s">
        <v>2223</v>
      </c>
      <c r="H322" t="s">
        <v>2224</v>
      </c>
      <c r="I322" t="s">
        <v>935</v>
      </c>
      <c r="J322">
        <v>13</v>
      </c>
      <c r="K322" t="s">
        <v>62</v>
      </c>
      <c r="L322" t="s">
        <v>62</v>
      </c>
      <c r="M322" t="s">
        <v>62</v>
      </c>
      <c r="N322" t="s">
        <v>62</v>
      </c>
      <c r="O322" t="s">
        <v>57</v>
      </c>
      <c r="P322" t="s">
        <v>57</v>
      </c>
      <c r="Q322" t="s">
        <v>57</v>
      </c>
      <c r="R322" t="s">
        <v>57</v>
      </c>
      <c r="S322" t="s">
        <v>56</v>
      </c>
      <c r="T322" t="s">
        <v>2225</v>
      </c>
      <c r="U322" t="s">
        <v>62</v>
      </c>
      <c r="V322" t="s">
        <v>57</v>
      </c>
      <c r="W322" t="s">
        <v>56</v>
      </c>
      <c r="X322" t="s">
        <v>2226</v>
      </c>
      <c r="Y322" t="s">
        <v>62</v>
      </c>
      <c r="Z322" t="s">
        <v>2227</v>
      </c>
      <c r="AA322" t="s">
        <v>56</v>
      </c>
      <c r="AB322" t="s">
        <v>1223</v>
      </c>
      <c r="AC322" t="s">
        <v>56</v>
      </c>
      <c r="AD322" t="s">
        <v>984</v>
      </c>
      <c r="AE322" t="s">
        <v>57</v>
      </c>
      <c r="AG322" t="s">
        <v>56</v>
      </c>
      <c r="AH322">
        <v>122</v>
      </c>
      <c r="AI322" t="s">
        <v>56</v>
      </c>
      <c r="AJ322" t="s">
        <v>109</v>
      </c>
      <c r="AK322" t="s">
        <v>62</v>
      </c>
      <c r="AL322" t="s">
        <v>57</v>
      </c>
      <c r="AM322" s="119" t="str">
        <f t="shared" si="9"/>
        <v>NA</v>
      </c>
      <c r="AN322" s="119" t="str">
        <f t="shared" si="9"/>
        <v>NA</v>
      </c>
      <c r="AO322" s="120">
        <v>44891</v>
      </c>
      <c r="AP322" s="120">
        <v>45153</v>
      </c>
      <c r="AQ322">
        <v>262</v>
      </c>
      <c r="AR322" t="s">
        <v>57</v>
      </c>
      <c r="AS322">
        <v>46</v>
      </c>
      <c r="AT322">
        <v>76</v>
      </c>
      <c r="AU322" t="s">
        <v>62</v>
      </c>
      <c r="AV322" t="s">
        <v>56</v>
      </c>
      <c r="AW322" t="s">
        <v>62</v>
      </c>
      <c r="AX322" t="s">
        <v>62</v>
      </c>
    </row>
    <row r="323" spans="1:50">
      <c r="A323">
        <v>322</v>
      </c>
      <c r="B323" t="s">
        <v>2596</v>
      </c>
      <c r="C323" t="s">
        <v>1382</v>
      </c>
      <c r="D323">
        <v>2023</v>
      </c>
      <c r="E323" t="s">
        <v>1165</v>
      </c>
      <c r="F323" t="s">
        <v>2229</v>
      </c>
      <c r="G323" t="s">
        <v>2230</v>
      </c>
      <c r="H323" t="s">
        <v>2231</v>
      </c>
      <c r="I323" t="s">
        <v>935</v>
      </c>
      <c r="J323">
        <v>13</v>
      </c>
      <c r="K323" t="s">
        <v>62</v>
      </c>
      <c r="L323" t="s">
        <v>62</v>
      </c>
      <c r="M323" t="s">
        <v>62</v>
      </c>
      <c r="N323" t="s">
        <v>62</v>
      </c>
      <c r="O323" t="s">
        <v>57</v>
      </c>
      <c r="P323" t="s">
        <v>57</v>
      </c>
      <c r="Q323" t="s">
        <v>57</v>
      </c>
      <c r="R323" t="s">
        <v>57</v>
      </c>
      <c r="S323" t="s">
        <v>56</v>
      </c>
      <c r="T323" t="s">
        <v>2232</v>
      </c>
      <c r="U323" t="s">
        <v>62</v>
      </c>
      <c r="V323" t="s">
        <v>57</v>
      </c>
      <c r="W323" t="s">
        <v>56</v>
      </c>
      <c r="X323" t="s">
        <v>2233</v>
      </c>
      <c r="Y323" t="s">
        <v>165</v>
      </c>
      <c r="Z323" t="s">
        <v>2234</v>
      </c>
      <c r="AA323" t="s">
        <v>56</v>
      </c>
      <c r="AB323" t="s">
        <v>56</v>
      </c>
      <c r="AC323" t="s">
        <v>56</v>
      </c>
      <c r="AD323" t="s">
        <v>984</v>
      </c>
      <c r="AE323" t="s">
        <v>57</v>
      </c>
      <c r="AG323" t="s">
        <v>56</v>
      </c>
      <c r="AH323">
        <v>74</v>
      </c>
      <c r="AI323" t="s">
        <v>62</v>
      </c>
      <c r="AJ323" t="s">
        <v>57</v>
      </c>
      <c r="AK323" t="s">
        <v>62</v>
      </c>
      <c r="AL323" t="s">
        <v>57</v>
      </c>
      <c r="AM323" s="117" t="str">
        <f t="shared" si="9"/>
        <v>NA</v>
      </c>
      <c r="AN323" s="117" t="str">
        <f t="shared" si="9"/>
        <v>NA</v>
      </c>
      <c r="AO323" s="118">
        <v>44582</v>
      </c>
      <c r="AP323" s="118">
        <v>45216</v>
      </c>
      <c r="AQ323">
        <v>634</v>
      </c>
      <c r="AR323" t="s">
        <v>57</v>
      </c>
      <c r="AS323">
        <v>6</v>
      </c>
      <c r="AT323">
        <v>68</v>
      </c>
      <c r="AU323" t="s">
        <v>56</v>
      </c>
      <c r="AV323" t="s">
        <v>56</v>
      </c>
      <c r="AW323" t="s">
        <v>62</v>
      </c>
      <c r="AX323" t="s">
        <v>62</v>
      </c>
    </row>
    <row r="324" spans="1:50" ht="15.75">
      <c r="A324">
        <v>323</v>
      </c>
      <c r="B324" t="s">
        <v>2596</v>
      </c>
      <c r="C324" t="s">
        <v>1382</v>
      </c>
      <c r="D324">
        <v>2023</v>
      </c>
      <c r="E324" t="s">
        <v>1165</v>
      </c>
      <c r="F324" t="s">
        <v>1890</v>
      </c>
      <c r="G324" s="4" t="s">
        <v>2237</v>
      </c>
      <c r="H324" t="s">
        <v>2238</v>
      </c>
      <c r="I324" t="s">
        <v>935</v>
      </c>
      <c r="J324">
        <v>13</v>
      </c>
      <c r="K324" t="s">
        <v>62</v>
      </c>
      <c r="L324" t="s">
        <v>62</v>
      </c>
      <c r="M324" t="s">
        <v>62</v>
      </c>
      <c r="N324" t="s">
        <v>62</v>
      </c>
      <c r="O324" t="s">
        <v>57</v>
      </c>
      <c r="P324" t="s">
        <v>57</v>
      </c>
      <c r="Q324" t="s">
        <v>57</v>
      </c>
      <c r="R324" t="s">
        <v>57</v>
      </c>
      <c r="S324" t="s">
        <v>56</v>
      </c>
      <c r="T324" t="s">
        <v>2239</v>
      </c>
      <c r="U324" t="s">
        <v>62</v>
      </c>
      <c r="V324" t="s">
        <v>57</v>
      </c>
      <c r="W324" t="s">
        <v>56</v>
      </c>
      <c r="X324" t="s">
        <v>2568</v>
      </c>
      <c r="Y324" t="s">
        <v>62</v>
      </c>
      <c r="Z324" t="s">
        <v>1895</v>
      </c>
      <c r="AA324" t="s">
        <v>62</v>
      </c>
      <c r="AB324" t="s">
        <v>1223</v>
      </c>
      <c r="AC324" t="s">
        <v>56</v>
      </c>
      <c r="AD324" t="s">
        <v>984</v>
      </c>
      <c r="AE324" t="s">
        <v>57</v>
      </c>
      <c r="AG324" t="s">
        <v>56</v>
      </c>
      <c r="AH324">
        <v>4124</v>
      </c>
      <c r="AI324" t="s">
        <v>62</v>
      </c>
      <c r="AJ324" t="s">
        <v>57</v>
      </c>
      <c r="AK324" t="s">
        <v>62</v>
      </c>
      <c r="AL324" t="s">
        <v>57</v>
      </c>
      <c r="AM324" s="119" t="str">
        <f t="shared" si="9"/>
        <v>NA</v>
      </c>
      <c r="AN324" s="119" t="str">
        <f t="shared" si="9"/>
        <v>NA</v>
      </c>
      <c r="AO324" s="120">
        <v>44712</v>
      </c>
      <c r="AP324" s="120">
        <v>45150</v>
      </c>
      <c r="AQ324">
        <v>438</v>
      </c>
      <c r="AR324" t="s">
        <v>57</v>
      </c>
      <c r="AS324">
        <v>1770</v>
      </c>
      <c r="AT324">
        <v>2354</v>
      </c>
      <c r="AU324" t="s">
        <v>62</v>
      </c>
      <c r="AV324" t="s">
        <v>62</v>
      </c>
      <c r="AW324" t="s">
        <v>62</v>
      </c>
      <c r="AX324" t="s">
        <v>62</v>
      </c>
    </row>
    <row r="325" spans="1:50">
      <c r="A325">
        <v>324</v>
      </c>
      <c r="B325" t="s">
        <v>2596</v>
      </c>
      <c r="C325" t="s">
        <v>1382</v>
      </c>
      <c r="D325">
        <v>2023</v>
      </c>
      <c r="E325" t="s">
        <v>512</v>
      </c>
      <c r="F325" t="s">
        <v>57</v>
      </c>
      <c r="G325" t="s">
        <v>2242</v>
      </c>
      <c r="H325" t="s">
        <v>2243</v>
      </c>
      <c r="I325" t="s">
        <v>1467</v>
      </c>
      <c r="J325">
        <v>25</v>
      </c>
      <c r="K325" t="s">
        <v>57</v>
      </c>
      <c r="L325" t="s">
        <v>57</v>
      </c>
      <c r="M325" t="s">
        <v>57</v>
      </c>
      <c r="N325" t="s">
        <v>57</v>
      </c>
      <c r="O325" t="s">
        <v>57</v>
      </c>
      <c r="P325" t="s">
        <v>57</v>
      </c>
      <c r="Q325" t="s">
        <v>57</v>
      </c>
      <c r="R325" t="s">
        <v>57</v>
      </c>
      <c r="S325" t="s">
        <v>57</v>
      </c>
      <c r="T325" t="s">
        <v>57</v>
      </c>
      <c r="U325" t="s">
        <v>57</v>
      </c>
      <c r="V325" t="s">
        <v>57</v>
      </c>
      <c r="W325" t="s">
        <v>57</v>
      </c>
      <c r="X325" t="s">
        <v>57</v>
      </c>
      <c r="Y325" t="s">
        <v>57</v>
      </c>
      <c r="Z325" t="s">
        <v>57</v>
      </c>
      <c r="AA325" t="s">
        <v>57</v>
      </c>
      <c r="AB325" t="s">
        <v>57</v>
      </c>
      <c r="AC325" t="s">
        <v>57</v>
      </c>
      <c r="AD325" t="s">
        <v>57</v>
      </c>
      <c r="AE325" t="s">
        <v>57</v>
      </c>
      <c r="AG325" t="s">
        <v>57</v>
      </c>
      <c r="AH325" t="s">
        <v>57</v>
      </c>
      <c r="AI325" t="s">
        <v>57</v>
      </c>
      <c r="AJ325" t="s">
        <v>57</v>
      </c>
      <c r="AK325" t="s">
        <v>57</v>
      </c>
      <c r="AL325" t="s">
        <v>57</v>
      </c>
      <c r="AM325" s="117" t="s">
        <v>57</v>
      </c>
      <c r="AN325" s="117" t="s">
        <v>57</v>
      </c>
      <c r="AO325" s="118" t="s">
        <v>2244</v>
      </c>
      <c r="AP325" s="118" t="s">
        <v>2153</v>
      </c>
      <c r="AQ325">
        <v>56</v>
      </c>
      <c r="AR325" t="s">
        <v>57</v>
      </c>
      <c r="AS325" t="s">
        <v>57</v>
      </c>
      <c r="AT325" t="s">
        <v>57</v>
      </c>
    </row>
    <row r="326" spans="1:50">
      <c r="A326">
        <v>325</v>
      </c>
      <c r="B326" t="s">
        <v>2596</v>
      </c>
      <c r="C326" t="s">
        <v>1382</v>
      </c>
      <c r="D326">
        <v>2023</v>
      </c>
      <c r="E326" t="s">
        <v>251</v>
      </c>
      <c r="F326" t="s">
        <v>2245</v>
      </c>
      <c r="G326" t="s">
        <v>2246</v>
      </c>
      <c r="H326" t="s">
        <v>2247</v>
      </c>
      <c r="I326" t="s">
        <v>298</v>
      </c>
      <c r="J326">
        <v>25</v>
      </c>
      <c r="K326" t="s">
        <v>57</v>
      </c>
      <c r="L326" t="s">
        <v>57</v>
      </c>
      <c r="M326" t="s">
        <v>57</v>
      </c>
      <c r="N326" t="s">
        <v>57</v>
      </c>
      <c r="O326" t="s">
        <v>57</v>
      </c>
      <c r="P326" t="s">
        <v>57</v>
      </c>
      <c r="Q326" t="s">
        <v>57</v>
      </c>
      <c r="R326" t="s">
        <v>57</v>
      </c>
      <c r="S326" t="s">
        <v>57</v>
      </c>
      <c r="T326" t="s">
        <v>57</v>
      </c>
      <c r="U326" t="s">
        <v>57</v>
      </c>
      <c r="V326" t="s">
        <v>57</v>
      </c>
      <c r="W326" t="s">
        <v>57</v>
      </c>
      <c r="X326" t="s">
        <v>57</v>
      </c>
      <c r="Y326" t="s">
        <v>57</v>
      </c>
      <c r="Z326" t="s">
        <v>57</v>
      </c>
      <c r="AA326" t="s">
        <v>57</v>
      </c>
      <c r="AB326" t="s">
        <v>57</v>
      </c>
      <c r="AC326" t="s">
        <v>57</v>
      </c>
      <c r="AD326" t="s">
        <v>57</v>
      </c>
      <c r="AE326" t="s">
        <v>57</v>
      </c>
      <c r="AG326" t="s">
        <v>57</v>
      </c>
      <c r="AH326" t="s">
        <v>57</v>
      </c>
      <c r="AI326" t="s">
        <v>57</v>
      </c>
      <c r="AJ326" t="s">
        <v>57</v>
      </c>
      <c r="AK326" t="s">
        <v>57</v>
      </c>
      <c r="AL326" t="s">
        <v>57</v>
      </c>
      <c r="AM326" s="119" t="s">
        <v>57</v>
      </c>
      <c r="AN326" s="119" t="s">
        <v>57</v>
      </c>
      <c r="AO326" s="120" t="s">
        <v>57</v>
      </c>
      <c r="AP326" s="120">
        <v>39074</v>
      </c>
      <c r="AQ326" t="s">
        <v>57</v>
      </c>
      <c r="AR326" t="s">
        <v>57</v>
      </c>
      <c r="AS326" t="s">
        <v>57</v>
      </c>
      <c r="AT326" t="s">
        <v>57</v>
      </c>
    </row>
    <row r="327" spans="1:50">
      <c r="A327">
        <v>326</v>
      </c>
      <c r="B327" t="s">
        <v>2596</v>
      </c>
      <c r="C327" t="s">
        <v>1382</v>
      </c>
      <c r="D327">
        <v>2023</v>
      </c>
      <c r="E327" t="s">
        <v>251</v>
      </c>
      <c r="F327" t="s">
        <v>2248</v>
      </c>
      <c r="G327" t="s">
        <v>2249</v>
      </c>
      <c r="H327" t="s">
        <v>2250</v>
      </c>
      <c r="I327" t="s">
        <v>2063</v>
      </c>
      <c r="J327">
        <v>25</v>
      </c>
      <c r="K327" t="s">
        <v>57</v>
      </c>
      <c r="L327" t="s">
        <v>57</v>
      </c>
      <c r="M327" t="s">
        <v>57</v>
      </c>
      <c r="N327" t="s">
        <v>57</v>
      </c>
      <c r="O327" t="s">
        <v>57</v>
      </c>
      <c r="P327" t="s">
        <v>57</v>
      </c>
      <c r="Q327" t="s">
        <v>57</v>
      </c>
      <c r="R327" t="s">
        <v>57</v>
      </c>
      <c r="S327" t="s">
        <v>57</v>
      </c>
      <c r="T327" t="s">
        <v>57</v>
      </c>
      <c r="U327" t="s">
        <v>57</v>
      </c>
      <c r="V327" t="s">
        <v>57</v>
      </c>
      <c r="W327" t="s">
        <v>57</v>
      </c>
      <c r="X327" t="s">
        <v>57</v>
      </c>
      <c r="Y327" t="s">
        <v>57</v>
      </c>
      <c r="Z327" t="s">
        <v>2251</v>
      </c>
      <c r="AA327" t="s">
        <v>57</v>
      </c>
      <c r="AB327" t="s">
        <v>57</v>
      </c>
      <c r="AC327" t="s">
        <v>57</v>
      </c>
      <c r="AD327" t="s">
        <v>57</v>
      </c>
      <c r="AE327" t="s">
        <v>57</v>
      </c>
      <c r="AG327" t="s">
        <v>57</v>
      </c>
      <c r="AH327" t="s">
        <v>57</v>
      </c>
      <c r="AI327" t="s">
        <v>57</v>
      </c>
      <c r="AJ327" t="s">
        <v>57</v>
      </c>
      <c r="AK327" t="s">
        <v>57</v>
      </c>
      <c r="AL327" t="s">
        <v>57</v>
      </c>
      <c r="AM327" s="117" t="s">
        <v>57</v>
      </c>
      <c r="AN327" s="117" t="s">
        <v>57</v>
      </c>
      <c r="AO327" s="118" t="s">
        <v>2252</v>
      </c>
      <c r="AP327" s="118" t="s">
        <v>2137</v>
      </c>
      <c r="AQ327">
        <v>362</v>
      </c>
      <c r="AR327" t="s">
        <v>57</v>
      </c>
      <c r="AS327" t="s">
        <v>57</v>
      </c>
      <c r="AT327" t="s">
        <v>57</v>
      </c>
    </row>
    <row r="328" spans="1:50">
      <c r="A328">
        <v>327</v>
      </c>
      <c r="B328" t="s">
        <v>2596</v>
      </c>
      <c r="C328" t="s">
        <v>1382</v>
      </c>
      <c r="D328">
        <v>2023</v>
      </c>
      <c r="E328" t="s">
        <v>251</v>
      </c>
      <c r="F328" t="s">
        <v>2253</v>
      </c>
      <c r="G328" t="s">
        <v>2254</v>
      </c>
      <c r="H328" t="s">
        <v>2255</v>
      </c>
      <c r="I328" t="s">
        <v>289</v>
      </c>
      <c r="J328">
        <v>1</v>
      </c>
      <c r="K328" t="s">
        <v>57</v>
      </c>
      <c r="L328" t="s">
        <v>57</v>
      </c>
      <c r="M328" t="s">
        <v>57</v>
      </c>
      <c r="N328" t="s">
        <v>57</v>
      </c>
      <c r="O328" t="s">
        <v>57</v>
      </c>
      <c r="P328" t="s">
        <v>57</v>
      </c>
      <c r="Q328" t="s">
        <v>57</v>
      </c>
      <c r="R328" t="s">
        <v>57</v>
      </c>
      <c r="S328" t="s">
        <v>57</v>
      </c>
      <c r="T328" t="s">
        <v>57</v>
      </c>
      <c r="U328" t="s">
        <v>57</v>
      </c>
      <c r="V328" t="s">
        <v>57</v>
      </c>
      <c r="W328" t="s">
        <v>57</v>
      </c>
      <c r="X328" t="s">
        <v>57</v>
      </c>
      <c r="Y328" t="s">
        <v>57</v>
      </c>
      <c r="Z328" t="s">
        <v>2256</v>
      </c>
      <c r="AA328" t="s">
        <v>57</v>
      </c>
      <c r="AB328" t="s">
        <v>57</v>
      </c>
      <c r="AC328" t="s">
        <v>57</v>
      </c>
      <c r="AD328" t="s">
        <v>57</v>
      </c>
      <c r="AE328" t="s">
        <v>57</v>
      </c>
      <c r="AG328" t="s">
        <v>57</v>
      </c>
      <c r="AH328" t="s">
        <v>57</v>
      </c>
      <c r="AI328" t="s">
        <v>57</v>
      </c>
      <c r="AJ328" t="s">
        <v>57</v>
      </c>
      <c r="AK328" t="s">
        <v>57</v>
      </c>
      <c r="AL328" t="s">
        <v>57</v>
      </c>
      <c r="AM328" s="119" t="s">
        <v>57</v>
      </c>
      <c r="AN328" s="119" t="s">
        <v>57</v>
      </c>
      <c r="AO328" s="120" t="s">
        <v>242</v>
      </c>
      <c r="AP328" s="120" t="s">
        <v>2121</v>
      </c>
      <c r="AQ328">
        <v>87</v>
      </c>
      <c r="AR328" t="s">
        <v>57</v>
      </c>
      <c r="AS328" t="s">
        <v>57</v>
      </c>
      <c r="AT328" t="s">
        <v>57</v>
      </c>
    </row>
    <row r="329" spans="1:50">
      <c r="A329">
        <v>328</v>
      </c>
      <c r="B329" t="s">
        <v>2596</v>
      </c>
      <c r="C329" t="s">
        <v>1382</v>
      </c>
      <c r="D329">
        <v>2023</v>
      </c>
      <c r="E329" t="s">
        <v>971</v>
      </c>
      <c r="F329" t="s">
        <v>2257</v>
      </c>
      <c r="G329" t="s">
        <v>2258</v>
      </c>
      <c r="H329" t="s">
        <v>2259</v>
      </c>
      <c r="I329" t="s">
        <v>935</v>
      </c>
      <c r="J329">
        <v>4</v>
      </c>
      <c r="K329" t="s">
        <v>62</v>
      </c>
      <c r="L329" t="s">
        <v>62</v>
      </c>
      <c r="M329" t="s">
        <v>62</v>
      </c>
      <c r="N329" t="s">
        <v>62</v>
      </c>
      <c r="O329" t="s">
        <v>57</v>
      </c>
      <c r="P329" t="s">
        <v>57</v>
      </c>
      <c r="Q329" t="s">
        <v>57</v>
      </c>
      <c r="R329" t="s">
        <v>57</v>
      </c>
      <c r="S329" t="s">
        <v>56</v>
      </c>
      <c r="T329" t="s">
        <v>2260</v>
      </c>
      <c r="U329" t="s">
        <v>62</v>
      </c>
      <c r="V329" t="s">
        <v>57</v>
      </c>
      <c r="W329" t="s">
        <v>56</v>
      </c>
      <c r="X329" t="s">
        <v>1819</v>
      </c>
      <c r="Y329" t="s">
        <v>62</v>
      </c>
      <c r="Z329" t="s">
        <v>2261</v>
      </c>
      <c r="AA329" t="s">
        <v>56</v>
      </c>
      <c r="AB329" t="s">
        <v>1223</v>
      </c>
      <c r="AC329" t="s">
        <v>56</v>
      </c>
      <c r="AD329" t="s">
        <v>2373</v>
      </c>
      <c r="AE329" t="s">
        <v>1933</v>
      </c>
      <c r="AG329" t="s">
        <v>56</v>
      </c>
      <c r="AH329">
        <v>68</v>
      </c>
      <c r="AI329" t="s">
        <v>62</v>
      </c>
      <c r="AJ329" t="s">
        <v>57</v>
      </c>
      <c r="AK329" t="s">
        <v>62</v>
      </c>
      <c r="AL329" t="s">
        <v>57</v>
      </c>
      <c r="AM329" s="117" t="str">
        <f t="shared" ref="AM329:AN343" si="10">IF(OR($AK329="No",$AK329="NA"),"NA","à Remplir")</f>
        <v>NA</v>
      </c>
      <c r="AN329" s="117" t="str">
        <f t="shared" si="10"/>
        <v>NA</v>
      </c>
      <c r="AO329" s="118">
        <v>44781</v>
      </c>
      <c r="AP329" s="118">
        <v>45171</v>
      </c>
      <c r="AQ329">
        <v>390</v>
      </c>
      <c r="AR329" t="s">
        <v>57</v>
      </c>
      <c r="AS329">
        <v>28</v>
      </c>
      <c r="AT329">
        <v>40</v>
      </c>
      <c r="AU329" t="s">
        <v>56</v>
      </c>
      <c r="AV329" t="s">
        <v>62</v>
      </c>
      <c r="AW329" t="s">
        <v>62</v>
      </c>
      <c r="AX329" t="s">
        <v>62</v>
      </c>
    </row>
    <row r="330" spans="1:50">
      <c r="A330">
        <v>329</v>
      </c>
      <c r="B330" t="s">
        <v>2596</v>
      </c>
      <c r="C330" t="s">
        <v>1382</v>
      </c>
      <c r="D330">
        <v>2023</v>
      </c>
      <c r="E330" t="s">
        <v>971</v>
      </c>
      <c r="F330" t="s">
        <v>2263</v>
      </c>
      <c r="G330" t="s">
        <v>2264</v>
      </c>
      <c r="H330" t="s">
        <v>2265</v>
      </c>
      <c r="I330" t="s">
        <v>975</v>
      </c>
      <c r="J330">
        <v>6</v>
      </c>
      <c r="K330" t="s">
        <v>57</v>
      </c>
      <c r="L330" t="s">
        <v>57</v>
      </c>
      <c r="M330" t="s">
        <v>57</v>
      </c>
      <c r="N330" t="s">
        <v>57</v>
      </c>
      <c r="O330" t="s">
        <v>57</v>
      </c>
      <c r="P330" t="s">
        <v>57</v>
      </c>
      <c r="Q330" t="s">
        <v>57</v>
      </c>
      <c r="R330" t="s">
        <v>57</v>
      </c>
      <c r="S330" t="s">
        <v>57</v>
      </c>
      <c r="T330" t="s">
        <v>57</v>
      </c>
      <c r="U330" t="s">
        <v>57</v>
      </c>
      <c r="V330" t="s">
        <v>57</v>
      </c>
      <c r="W330" t="s">
        <v>57</v>
      </c>
      <c r="X330" t="s">
        <v>57</v>
      </c>
      <c r="Y330" t="s">
        <v>57</v>
      </c>
      <c r="Z330" t="s">
        <v>2141</v>
      </c>
      <c r="AA330" t="s">
        <v>57</v>
      </c>
      <c r="AB330" t="s">
        <v>57</v>
      </c>
      <c r="AC330" t="s">
        <v>57</v>
      </c>
      <c r="AD330" t="s">
        <v>57</v>
      </c>
      <c r="AE330" t="s">
        <v>57</v>
      </c>
      <c r="AG330" t="s">
        <v>57</v>
      </c>
      <c r="AH330" t="s">
        <v>57</v>
      </c>
      <c r="AI330" t="s">
        <v>57</v>
      </c>
      <c r="AJ330" t="s">
        <v>57</v>
      </c>
      <c r="AK330" t="s">
        <v>57</v>
      </c>
      <c r="AL330" t="s">
        <v>57</v>
      </c>
      <c r="AM330" s="119" t="str">
        <f t="shared" si="10"/>
        <v>NA</v>
      </c>
      <c r="AN330" s="119" t="str">
        <f t="shared" si="10"/>
        <v>NA</v>
      </c>
      <c r="AO330" s="120">
        <v>44862</v>
      </c>
      <c r="AP330" s="120">
        <v>45106</v>
      </c>
      <c r="AQ330">
        <v>244</v>
      </c>
      <c r="AR330" t="s">
        <v>57</v>
      </c>
      <c r="AS330" t="s">
        <v>57</v>
      </c>
      <c r="AT330" t="s">
        <v>57</v>
      </c>
      <c r="AU330" t="s">
        <v>57</v>
      </c>
      <c r="AV330" t="s">
        <v>57</v>
      </c>
      <c r="AW330" t="s">
        <v>57</v>
      </c>
      <c r="AX330" t="s">
        <v>57</v>
      </c>
    </row>
    <row r="331" spans="1:50">
      <c r="A331">
        <v>330</v>
      </c>
      <c r="B331" t="s">
        <v>2596</v>
      </c>
      <c r="C331" t="s">
        <v>1382</v>
      </c>
      <c r="D331">
        <v>2023</v>
      </c>
      <c r="E331" t="s">
        <v>971</v>
      </c>
      <c r="F331" t="s">
        <v>2570</v>
      </c>
      <c r="G331" t="s">
        <v>2268</v>
      </c>
      <c r="H331" t="s">
        <v>2269</v>
      </c>
      <c r="I331" t="s">
        <v>935</v>
      </c>
      <c r="J331">
        <v>6</v>
      </c>
      <c r="K331" t="s">
        <v>62</v>
      </c>
      <c r="L331" t="s">
        <v>62</v>
      </c>
      <c r="M331" t="s">
        <v>62</v>
      </c>
      <c r="N331" t="s">
        <v>62</v>
      </c>
      <c r="O331" t="s">
        <v>57</v>
      </c>
      <c r="P331" t="s">
        <v>57</v>
      </c>
      <c r="Q331" t="s">
        <v>57</v>
      </c>
      <c r="R331" t="s">
        <v>57</v>
      </c>
      <c r="S331" t="s">
        <v>62</v>
      </c>
      <c r="T331" t="s">
        <v>57</v>
      </c>
      <c r="U331" t="s">
        <v>62</v>
      </c>
      <c r="V331" t="s">
        <v>57</v>
      </c>
      <c r="W331" t="s">
        <v>56</v>
      </c>
      <c r="X331" t="s">
        <v>2270</v>
      </c>
      <c r="Y331" t="s">
        <v>56</v>
      </c>
      <c r="Z331" t="s">
        <v>2271</v>
      </c>
      <c r="AA331" t="s">
        <v>62</v>
      </c>
      <c r="AB331" t="s">
        <v>62</v>
      </c>
      <c r="AC331" t="s">
        <v>57</v>
      </c>
      <c r="AD331" t="s">
        <v>57</v>
      </c>
      <c r="AE331" t="s">
        <v>57</v>
      </c>
      <c r="AG331" t="s">
        <v>56</v>
      </c>
      <c r="AH331">
        <v>123</v>
      </c>
      <c r="AI331" t="s">
        <v>62</v>
      </c>
      <c r="AJ331" t="s">
        <v>57</v>
      </c>
      <c r="AK331" t="s">
        <v>62</v>
      </c>
      <c r="AL331" t="s">
        <v>57</v>
      </c>
      <c r="AM331" s="117" t="str">
        <f t="shared" si="10"/>
        <v>NA</v>
      </c>
      <c r="AN331" s="117" t="str">
        <f t="shared" si="10"/>
        <v>NA</v>
      </c>
      <c r="AO331" s="118">
        <v>44714</v>
      </c>
      <c r="AP331" s="118">
        <v>45141</v>
      </c>
      <c r="AQ331">
        <v>427</v>
      </c>
      <c r="AR331" t="s">
        <v>57</v>
      </c>
      <c r="AS331" t="s">
        <v>57</v>
      </c>
      <c r="AT331" t="s">
        <v>57</v>
      </c>
      <c r="AU331" t="s">
        <v>56</v>
      </c>
      <c r="AV331" t="s">
        <v>56</v>
      </c>
      <c r="AW331" t="s">
        <v>62</v>
      </c>
      <c r="AX331" t="s">
        <v>62</v>
      </c>
    </row>
    <row r="332" spans="1:50">
      <c r="A332">
        <v>331</v>
      </c>
      <c r="B332" t="s">
        <v>2596</v>
      </c>
      <c r="C332" t="s">
        <v>1382</v>
      </c>
      <c r="D332">
        <v>2023</v>
      </c>
      <c r="E332" t="s">
        <v>971</v>
      </c>
      <c r="F332" t="s">
        <v>2274</v>
      </c>
      <c r="G332" t="s">
        <v>2275</v>
      </c>
      <c r="H332" t="s">
        <v>2276</v>
      </c>
      <c r="I332" t="s">
        <v>935</v>
      </c>
      <c r="J332">
        <v>6</v>
      </c>
      <c r="K332" t="s">
        <v>62</v>
      </c>
      <c r="L332" t="s">
        <v>62</v>
      </c>
      <c r="M332" t="s">
        <v>62</v>
      </c>
      <c r="N332" t="s">
        <v>62</v>
      </c>
      <c r="O332" t="s">
        <v>57</v>
      </c>
      <c r="P332" t="s">
        <v>57</v>
      </c>
      <c r="Q332" t="s">
        <v>57</v>
      </c>
      <c r="R332" t="s">
        <v>57</v>
      </c>
      <c r="S332" t="s">
        <v>62</v>
      </c>
      <c r="T332" t="s">
        <v>57</v>
      </c>
      <c r="U332" t="s">
        <v>62</v>
      </c>
      <c r="V332" t="s">
        <v>57</v>
      </c>
      <c r="W332" t="s">
        <v>56</v>
      </c>
      <c r="X332" t="s">
        <v>2277</v>
      </c>
      <c r="Y332" t="s">
        <v>62</v>
      </c>
      <c r="Z332" t="s">
        <v>2278</v>
      </c>
      <c r="AA332" t="s">
        <v>62</v>
      </c>
      <c r="AB332" t="s">
        <v>62</v>
      </c>
      <c r="AC332" t="s">
        <v>57</v>
      </c>
      <c r="AD332" t="s">
        <v>57</v>
      </c>
      <c r="AE332" t="s">
        <v>57</v>
      </c>
      <c r="AG332" t="s">
        <v>56</v>
      </c>
      <c r="AH332">
        <v>32</v>
      </c>
      <c r="AI332" t="s">
        <v>62</v>
      </c>
      <c r="AJ332" t="s">
        <v>57</v>
      </c>
      <c r="AK332" t="s">
        <v>62</v>
      </c>
      <c r="AL332" t="s">
        <v>57</v>
      </c>
      <c r="AM332" s="119" t="str">
        <f t="shared" si="10"/>
        <v>NA</v>
      </c>
      <c r="AN332" s="119" t="str">
        <f t="shared" si="10"/>
        <v>NA</v>
      </c>
      <c r="AO332" s="120">
        <v>44880</v>
      </c>
      <c r="AP332" s="120">
        <v>45114</v>
      </c>
      <c r="AQ332">
        <v>234</v>
      </c>
      <c r="AR332" t="s">
        <v>57</v>
      </c>
      <c r="AS332" t="s">
        <v>57</v>
      </c>
      <c r="AT332" t="s">
        <v>57</v>
      </c>
      <c r="AU332" t="s">
        <v>62</v>
      </c>
      <c r="AV332" t="s">
        <v>56</v>
      </c>
      <c r="AW332" t="s">
        <v>62</v>
      </c>
      <c r="AX332" t="s">
        <v>62</v>
      </c>
    </row>
    <row r="333" spans="1:50">
      <c r="A333">
        <v>332</v>
      </c>
      <c r="B333" t="s">
        <v>2596</v>
      </c>
      <c r="C333" t="s">
        <v>1382</v>
      </c>
      <c r="D333">
        <v>2023</v>
      </c>
      <c r="E333" t="s">
        <v>971</v>
      </c>
      <c r="F333" t="s">
        <v>2279</v>
      </c>
      <c r="G333" t="s">
        <v>2280</v>
      </c>
      <c r="H333" t="s">
        <v>2281</v>
      </c>
      <c r="I333" t="s">
        <v>935</v>
      </c>
      <c r="J333">
        <v>8</v>
      </c>
      <c r="K333" t="s">
        <v>62</v>
      </c>
      <c r="L333" t="s">
        <v>62</v>
      </c>
      <c r="M333" t="s">
        <v>62</v>
      </c>
      <c r="N333" t="s">
        <v>56</v>
      </c>
      <c r="O333">
        <v>2</v>
      </c>
      <c r="P333" t="s">
        <v>170</v>
      </c>
      <c r="Q333" t="s">
        <v>2282</v>
      </c>
      <c r="R333" t="s">
        <v>2283</v>
      </c>
      <c r="S333" t="s">
        <v>56</v>
      </c>
      <c r="T333" t="s">
        <v>2284</v>
      </c>
      <c r="U333" t="s">
        <v>62</v>
      </c>
      <c r="V333" t="s">
        <v>57</v>
      </c>
      <c r="W333" t="s">
        <v>56</v>
      </c>
      <c r="X333" t="s">
        <v>1819</v>
      </c>
      <c r="Y333" t="s">
        <v>62</v>
      </c>
      <c r="Z333" t="s">
        <v>1583</v>
      </c>
      <c r="AA333" t="s">
        <v>62</v>
      </c>
      <c r="AB333" t="s">
        <v>56</v>
      </c>
      <c r="AC333" t="s">
        <v>56</v>
      </c>
      <c r="AD333" t="s">
        <v>157</v>
      </c>
      <c r="AE333" t="s">
        <v>57</v>
      </c>
      <c r="AG333" t="s">
        <v>56</v>
      </c>
      <c r="AH333">
        <v>253452</v>
      </c>
      <c r="AI333" t="s">
        <v>62</v>
      </c>
      <c r="AJ333" t="s">
        <v>57</v>
      </c>
      <c r="AK333" t="s">
        <v>62</v>
      </c>
      <c r="AL333" t="s">
        <v>57</v>
      </c>
      <c r="AM333" s="117" t="str">
        <f t="shared" si="10"/>
        <v>NA</v>
      </c>
      <c r="AN333" s="117" t="str">
        <f t="shared" si="10"/>
        <v>NA</v>
      </c>
      <c r="AO333" s="118">
        <v>44970</v>
      </c>
      <c r="AP333" s="118">
        <v>45180</v>
      </c>
      <c r="AQ333">
        <v>210</v>
      </c>
      <c r="AR333" t="s">
        <v>57</v>
      </c>
      <c r="AS333">
        <v>160412</v>
      </c>
      <c r="AT333">
        <v>93040</v>
      </c>
      <c r="AU333" t="s">
        <v>56</v>
      </c>
      <c r="AV333" t="s">
        <v>62</v>
      </c>
      <c r="AW333" t="s">
        <v>62</v>
      </c>
      <c r="AX333" t="s">
        <v>62</v>
      </c>
    </row>
    <row r="334" spans="1:50">
      <c r="A334">
        <v>333</v>
      </c>
      <c r="B334" t="s">
        <v>2596</v>
      </c>
      <c r="C334" t="s">
        <v>1382</v>
      </c>
      <c r="D334">
        <v>2023</v>
      </c>
      <c r="E334" t="s">
        <v>971</v>
      </c>
      <c r="F334" t="s">
        <v>2286</v>
      </c>
      <c r="G334" t="s">
        <v>2287</v>
      </c>
      <c r="H334" t="s">
        <v>2288</v>
      </c>
      <c r="I334" t="s">
        <v>935</v>
      </c>
      <c r="J334">
        <v>14</v>
      </c>
      <c r="K334" t="s">
        <v>62</v>
      </c>
      <c r="L334" t="s">
        <v>62</v>
      </c>
      <c r="M334" t="s">
        <v>62</v>
      </c>
      <c r="N334" t="s">
        <v>62</v>
      </c>
      <c r="O334" t="s">
        <v>57</v>
      </c>
      <c r="P334" t="s">
        <v>57</v>
      </c>
      <c r="Q334" t="s">
        <v>57</v>
      </c>
      <c r="R334" t="s">
        <v>57</v>
      </c>
      <c r="S334" t="s">
        <v>62</v>
      </c>
      <c r="T334" t="s">
        <v>57</v>
      </c>
      <c r="U334" t="s">
        <v>62</v>
      </c>
      <c r="V334" t="s">
        <v>57</v>
      </c>
      <c r="W334" t="s">
        <v>56</v>
      </c>
      <c r="X334" t="s">
        <v>2289</v>
      </c>
      <c r="Y334" t="s">
        <v>62</v>
      </c>
      <c r="Z334" t="s">
        <v>2290</v>
      </c>
      <c r="AA334" t="s">
        <v>62</v>
      </c>
      <c r="AB334" t="s">
        <v>62</v>
      </c>
      <c r="AC334" t="s">
        <v>57</v>
      </c>
      <c r="AD334" t="s">
        <v>57</v>
      </c>
      <c r="AE334" t="s">
        <v>57</v>
      </c>
      <c r="AG334" t="s">
        <v>56</v>
      </c>
      <c r="AH334">
        <v>11</v>
      </c>
      <c r="AI334" t="s">
        <v>56</v>
      </c>
      <c r="AJ334" t="s">
        <v>109</v>
      </c>
      <c r="AK334" t="s">
        <v>62</v>
      </c>
      <c r="AL334" t="s">
        <v>57</v>
      </c>
      <c r="AM334" s="119" t="str">
        <f t="shared" si="10"/>
        <v>NA</v>
      </c>
      <c r="AN334" s="119" t="str">
        <f t="shared" si="10"/>
        <v>NA</v>
      </c>
      <c r="AO334" s="120">
        <v>44986</v>
      </c>
      <c r="AP334" s="120">
        <v>45120</v>
      </c>
      <c r="AQ334">
        <v>134</v>
      </c>
      <c r="AR334" t="s">
        <v>57</v>
      </c>
      <c r="AS334">
        <v>5</v>
      </c>
      <c r="AT334">
        <v>6</v>
      </c>
      <c r="AU334" t="s">
        <v>62</v>
      </c>
      <c r="AV334" t="s">
        <v>62</v>
      </c>
      <c r="AW334" t="s">
        <v>62</v>
      </c>
      <c r="AX334" t="s">
        <v>62</v>
      </c>
    </row>
    <row r="335" spans="1:50">
      <c r="A335">
        <v>334</v>
      </c>
      <c r="B335" t="s">
        <v>2596</v>
      </c>
      <c r="C335" t="s">
        <v>1382</v>
      </c>
      <c r="D335">
        <v>2023</v>
      </c>
      <c r="E335" t="s">
        <v>971</v>
      </c>
      <c r="F335" t="s">
        <v>2291</v>
      </c>
      <c r="G335" t="s">
        <v>2292</v>
      </c>
      <c r="H335" t="s">
        <v>2293</v>
      </c>
      <c r="I335" t="s">
        <v>935</v>
      </c>
      <c r="J335">
        <v>14</v>
      </c>
      <c r="K335" t="s">
        <v>62</v>
      </c>
      <c r="L335" t="s">
        <v>62</v>
      </c>
      <c r="M335" t="s">
        <v>62</v>
      </c>
      <c r="N335" t="s">
        <v>62</v>
      </c>
      <c r="O335" t="s">
        <v>57</v>
      </c>
      <c r="P335" t="s">
        <v>57</v>
      </c>
      <c r="Q335" t="s">
        <v>57</v>
      </c>
      <c r="R335" t="s">
        <v>57</v>
      </c>
      <c r="S335" t="s">
        <v>56</v>
      </c>
      <c r="T335" t="s">
        <v>2294</v>
      </c>
      <c r="U335" t="s">
        <v>62</v>
      </c>
      <c r="V335" t="s">
        <v>57</v>
      </c>
      <c r="W335" t="s">
        <v>56</v>
      </c>
      <c r="X335" t="s">
        <v>2295</v>
      </c>
      <c r="Y335" t="s">
        <v>62</v>
      </c>
      <c r="Z335" t="s">
        <v>2296</v>
      </c>
      <c r="AA335" t="s">
        <v>62</v>
      </c>
      <c r="AB335" t="s">
        <v>56</v>
      </c>
      <c r="AC335" t="s">
        <v>62</v>
      </c>
      <c r="AD335" t="s">
        <v>157</v>
      </c>
      <c r="AE335" t="s">
        <v>57</v>
      </c>
      <c r="AF335" t="s">
        <v>56</v>
      </c>
      <c r="AG335" t="s">
        <v>56</v>
      </c>
      <c r="AH335">
        <v>173</v>
      </c>
      <c r="AI335" t="s">
        <v>62</v>
      </c>
      <c r="AJ335" t="s">
        <v>57</v>
      </c>
      <c r="AK335" t="s">
        <v>62</v>
      </c>
      <c r="AL335" t="s">
        <v>57</v>
      </c>
      <c r="AM335" s="117" t="str">
        <f t="shared" si="10"/>
        <v>NA</v>
      </c>
      <c r="AN335" s="117" t="str">
        <f t="shared" si="10"/>
        <v>NA</v>
      </c>
      <c r="AO335" s="118">
        <v>44904</v>
      </c>
      <c r="AP335" s="118">
        <v>45174</v>
      </c>
      <c r="AQ335">
        <v>270</v>
      </c>
      <c r="AR335" t="s">
        <v>57</v>
      </c>
      <c r="AS335">
        <v>88</v>
      </c>
      <c r="AT335">
        <v>85</v>
      </c>
      <c r="AU335" t="s">
        <v>62</v>
      </c>
      <c r="AV335" t="s">
        <v>56</v>
      </c>
      <c r="AW335" t="s">
        <v>62</v>
      </c>
      <c r="AX335" t="s">
        <v>62</v>
      </c>
    </row>
    <row r="336" spans="1:50">
      <c r="A336">
        <v>335</v>
      </c>
      <c r="B336" t="s">
        <v>2596</v>
      </c>
      <c r="C336" t="s">
        <v>1382</v>
      </c>
      <c r="D336">
        <v>2023</v>
      </c>
      <c r="E336" t="s">
        <v>971</v>
      </c>
      <c r="F336" t="s">
        <v>2298</v>
      </c>
      <c r="G336" t="s">
        <v>2299</v>
      </c>
      <c r="H336" t="s">
        <v>2300</v>
      </c>
      <c r="I336" t="s">
        <v>929</v>
      </c>
      <c r="J336">
        <v>15</v>
      </c>
      <c r="K336" t="s">
        <v>56</v>
      </c>
      <c r="L336" t="s">
        <v>62</v>
      </c>
      <c r="M336" t="s">
        <v>57</v>
      </c>
      <c r="N336" t="s">
        <v>57</v>
      </c>
      <c r="O336" t="s">
        <v>57</v>
      </c>
      <c r="P336" t="s">
        <v>57</v>
      </c>
      <c r="Q336" t="s">
        <v>57</v>
      </c>
      <c r="R336" t="s">
        <v>57</v>
      </c>
      <c r="S336" t="s">
        <v>57</v>
      </c>
      <c r="T336" t="s">
        <v>57</v>
      </c>
      <c r="U336" t="s">
        <v>62</v>
      </c>
      <c r="V336" t="s">
        <v>57</v>
      </c>
      <c r="W336" t="s">
        <v>56</v>
      </c>
      <c r="X336" t="s">
        <v>2576</v>
      </c>
      <c r="Y336" t="s">
        <v>62</v>
      </c>
      <c r="Z336" t="s">
        <v>2301</v>
      </c>
      <c r="AA336" t="s">
        <v>57</v>
      </c>
      <c r="AB336" t="s">
        <v>57</v>
      </c>
      <c r="AC336" t="s">
        <v>57</v>
      </c>
      <c r="AD336" t="s">
        <v>57</v>
      </c>
      <c r="AE336" t="s">
        <v>57</v>
      </c>
      <c r="AG336" t="s">
        <v>57</v>
      </c>
      <c r="AH336" t="s">
        <v>57</v>
      </c>
      <c r="AI336" t="s">
        <v>57</v>
      </c>
      <c r="AJ336" t="s">
        <v>57</v>
      </c>
      <c r="AK336" t="s">
        <v>62</v>
      </c>
      <c r="AL336" t="s">
        <v>57</v>
      </c>
      <c r="AM336" s="119" t="str">
        <f t="shared" si="10"/>
        <v>NA</v>
      </c>
      <c r="AN336" s="119" t="str">
        <f t="shared" si="10"/>
        <v>NA</v>
      </c>
      <c r="AO336" s="120">
        <v>44916</v>
      </c>
      <c r="AP336" s="120">
        <v>45128</v>
      </c>
      <c r="AQ336">
        <v>212</v>
      </c>
      <c r="AR336" t="s">
        <v>57</v>
      </c>
      <c r="AS336" t="s">
        <v>57</v>
      </c>
      <c r="AT336" t="s">
        <v>57</v>
      </c>
      <c r="AU336" t="s">
        <v>57</v>
      </c>
      <c r="AV336" t="s">
        <v>57</v>
      </c>
      <c r="AW336" t="s">
        <v>57</v>
      </c>
      <c r="AX336" t="s">
        <v>57</v>
      </c>
    </row>
    <row r="337" spans="1:50">
      <c r="A337">
        <v>336</v>
      </c>
      <c r="B337" t="s">
        <v>2596</v>
      </c>
      <c r="C337" t="s">
        <v>1382</v>
      </c>
      <c r="D337">
        <v>2023</v>
      </c>
      <c r="E337" t="s">
        <v>971</v>
      </c>
      <c r="F337" t="s">
        <v>2304</v>
      </c>
      <c r="G337" t="s">
        <v>2305</v>
      </c>
      <c r="H337" t="s">
        <v>2306</v>
      </c>
      <c r="I337" t="s">
        <v>935</v>
      </c>
      <c r="J337">
        <v>15</v>
      </c>
      <c r="K337" t="s">
        <v>62</v>
      </c>
      <c r="L337" t="s">
        <v>62</v>
      </c>
      <c r="M337" t="s">
        <v>62</v>
      </c>
      <c r="N337" t="s">
        <v>62</v>
      </c>
      <c r="O337" t="s">
        <v>57</v>
      </c>
      <c r="P337" t="s">
        <v>57</v>
      </c>
      <c r="Q337" t="s">
        <v>57</v>
      </c>
      <c r="R337" t="s">
        <v>57</v>
      </c>
      <c r="S337" t="s">
        <v>56</v>
      </c>
      <c r="T337" t="s">
        <v>2307</v>
      </c>
      <c r="U337" t="s">
        <v>56</v>
      </c>
      <c r="V337" t="s">
        <v>2580</v>
      </c>
      <c r="W337" t="s">
        <v>56</v>
      </c>
      <c r="X337" t="s">
        <v>2309</v>
      </c>
      <c r="Y337" t="s">
        <v>62</v>
      </c>
      <c r="Z337" t="s">
        <v>2310</v>
      </c>
      <c r="AA337" t="s">
        <v>56</v>
      </c>
      <c r="AB337" t="s">
        <v>1223</v>
      </c>
      <c r="AC337" t="s">
        <v>56</v>
      </c>
      <c r="AD337" t="s">
        <v>984</v>
      </c>
      <c r="AE337" t="s">
        <v>57</v>
      </c>
      <c r="AG337" t="s">
        <v>56</v>
      </c>
      <c r="AH337">
        <v>453</v>
      </c>
      <c r="AI337" t="s">
        <v>62</v>
      </c>
      <c r="AJ337" t="s">
        <v>57</v>
      </c>
      <c r="AK337" t="s">
        <v>62</v>
      </c>
      <c r="AL337" t="s">
        <v>57</v>
      </c>
      <c r="AM337" s="117" t="str">
        <f t="shared" si="10"/>
        <v>NA</v>
      </c>
      <c r="AN337" s="117" t="str">
        <f t="shared" si="10"/>
        <v>NA</v>
      </c>
      <c r="AO337" s="118">
        <v>44718</v>
      </c>
      <c r="AP337" s="118">
        <v>45120</v>
      </c>
      <c r="AQ337">
        <v>402</v>
      </c>
      <c r="AR337" t="s">
        <v>57</v>
      </c>
      <c r="AS337">
        <v>193</v>
      </c>
      <c r="AT337">
        <v>260</v>
      </c>
      <c r="AU337" t="s">
        <v>56</v>
      </c>
      <c r="AV337" t="s">
        <v>56</v>
      </c>
      <c r="AW337" t="s">
        <v>56</v>
      </c>
      <c r="AX337" t="s">
        <v>62</v>
      </c>
    </row>
    <row r="338" spans="1:50">
      <c r="A338">
        <v>337</v>
      </c>
      <c r="B338" t="s">
        <v>2596</v>
      </c>
      <c r="C338" t="s">
        <v>1382</v>
      </c>
      <c r="D338">
        <v>2023</v>
      </c>
      <c r="E338" t="s">
        <v>971</v>
      </c>
      <c r="F338" t="s">
        <v>2312</v>
      </c>
      <c r="G338" t="s">
        <v>2313</v>
      </c>
      <c r="H338" t="s">
        <v>2314</v>
      </c>
      <c r="I338" t="s">
        <v>1181</v>
      </c>
      <c r="J338">
        <v>15</v>
      </c>
      <c r="K338" t="s">
        <v>62</v>
      </c>
      <c r="L338" t="s">
        <v>62</v>
      </c>
      <c r="M338" t="s">
        <v>62</v>
      </c>
      <c r="N338" t="s">
        <v>56</v>
      </c>
      <c r="O338">
        <v>1</v>
      </c>
      <c r="P338" t="s">
        <v>170</v>
      </c>
      <c r="Q338" t="s">
        <v>2581</v>
      </c>
      <c r="R338" t="s">
        <v>2582</v>
      </c>
      <c r="S338" t="s">
        <v>56</v>
      </c>
      <c r="T338" t="s">
        <v>2583</v>
      </c>
      <c r="U338" t="s">
        <v>56</v>
      </c>
      <c r="V338" t="s">
        <v>2584</v>
      </c>
      <c r="W338" t="s">
        <v>56</v>
      </c>
      <c r="X338" t="s">
        <v>2585</v>
      </c>
      <c r="Y338" t="s">
        <v>62</v>
      </c>
      <c r="Z338" t="s">
        <v>2315</v>
      </c>
      <c r="AA338" t="s">
        <v>57</v>
      </c>
      <c r="AB338" t="s">
        <v>57</v>
      </c>
      <c r="AC338" t="s">
        <v>57</v>
      </c>
      <c r="AD338" t="s">
        <v>57</v>
      </c>
      <c r="AE338" t="s">
        <v>57</v>
      </c>
      <c r="AG338" t="s">
        <v>56</v>
      </c>
      <c r="AH338">
        <v>1</v>
      </c>
      <c r="AI338" t="s">
        <v>57</v>
      </c>
      <c r="AJ338" t="s">
        <v>57</v>
      </c>
      <c r="AK338" t="s">
        <v>62</v>
      </c>
      <c r="AL338" t="s">
        <v>57</v>
      </c>
      <c r="AM338" s="119" t="str">
        <f t="shared" si="10"/>
        <v>NA</v>
      </c>
      <c r="AN338" s="119" t="str">
        <f t="shared" si="10"/>
        <v>NA</v>
      </c>
      <c r="AO338" s="120">
        <v>44901</v>
      </c>
      <c r="AP338" s="120">
        <v>45174</v>
      </c>
      <c r="AQ338">
        <v>273</v>
      </c>
      <c r="AR338" t="s">
        <v>57</v>
      </c>
      <c r="AS338">
        <v>0</v>
      </c>
      <c r="AT338">
        <v>1</v>
      </c>
      <c r="AU338" t="s">
        <v>62</v>
      </c>
      <c r="AV338" t="s">
        <v>62</v>
      </c>
      <c r="AW338" t="s">
        <v>62</v>
      </c>
      <c r="AX338" t="s">
        <v>62</v>
      </c>
    </row>
    <row r="339" spans="1:50">
      <c r="A339">
        <v>338</v>
      </c>
      <c r="B339" t="s">
        <v>2596</v>
      </c>
      <c r="C339" t="s">
        <v>1382</v>
      </c>
      <c r="D339">
        <v>2023</v>
      </c>
      <c r="E339" t="s">
        <v>971</v>
      </c>
      <c r="F339" t="s">
        <v>2317</v>
      </c>
      <c r="G339" t="s">
        <v>2318</v>
      </c>
      <c r="H339" t="s">
        <v>2319</v>
      </c>
      <c r="I339" t="s">
        <v>935</v>
      </c>
      <c r="J339">
        <v>18</v>
      </c>
      <c r="K339" t="s">
        <v>62</v>
      </c>
      <c r="L339" t="s">
        <v>62</v>
      </c>
      <c r="M339" t="s">
        <v>62</v>
      </c>
      <c r="N339" t="s">
        <v>56</v>
      </c>
      <c r="O339">
        <v>1</v>
      </c>
      <c r="P339" t="s">
        <v>170</v>
      </c>
      <c r="Q339" t="s">
        <v>2320</v>
      </c>
      <c r="R339" t="s">
        <v>2321</v>
      </c>
      <c r="S339" t="s">
        <v>56</v>
      </c>
      <c r="T339" t="s">
        <v>2322</v>
      </c>
      <c r="U339" t="s">
        <v>62</v>
      </c>
      <c r="V339" t="s">
        <v>57</v>
      </c>
      <c r="W339" t="s">
        <v>56</v>
      </c>
      <c r="X339" t="s">
        <v>2323</v>
      </c>
      <c r="Y339" t="s">
        <v>62</v>
      </c>
      <c r="Z339" t="s">
        <v>2324</v>
      </c>
      <c r="AA339" t="s">
        <v>62</v>
      </c>
      <c r="AB339" t="s">
        <v>62</v>
      </c>
      <c r="AC339" t="s">
        <v>57</v>
      </c>
      <c r="AD339" t="s">
        <v>57</v>
      </c>
      <c r="AE339" t="s">
        <v>57</v>
      </c>
      <c r="AG339" t="s">
        <v>56</v>
      </c>
      <c r="AH339">
        <v>9</v>
      </c>
      <c r="AI339" t="s">
        <v>62</v>
      </c>
      <c r="AJ339" t="s">
        <v>57</v>
      </c>
      <c r="AK339" t="s">
        <v>62</v>
      </c>
      <c r="AL339" t="s">
        <v>57</v>
      </c>
      <c r="AM339" s="117" t="str">
        <f t="shared" si="10"/>
        <v>NA</v>
      </c>
      <c r="AN339" s="117" t="str">
        <f t="shared" si="10"/>
        <v>NA</v>
      </c>
      <c r="AO339" s="118">
        <v>44838</v>
      </c>
      <c r="AP339" s="118">
        <v>45147</v>
      </c>
      <c r="AQ339">
        <v>309</v>
      </c>
      <c r="AR339" t="s">
        <v>57</v>
      </c>
      <c r="AS339">
        <v>9</v>
      </c>
      <c r="AT339">
        <v>0</v>
      </c>
      <c r="AU339" t="s">
        <v>62</v>
      </c>
      <c r="AV339" t="s">
        <v>62</v>
      </c>
      <c r="AW339" t="s">
        <v>62</v>
      </c>
      <c r="AX339" t="s">
        <v>62</v>
      </c>
    </row>
    <row r="340" spans="1:50">
      <c r="A340">
        <v>339</v>
      </c>
      <c r="B340" t="s">
        <v>2596</v>
      </c>
      <c r="C340" t="s">
        <v>1382</v>
      </c>
      <c r="D340">
        <v>2023</v>
      </c>
      <c r="E340" t="s">
        <v>971</v>
      </c>
      <c r="F340" t="s">
        <v>2326</v>
      </c>
      <c r="G340" t="s">
        <v>2327</v>
      </c>
      <c r="H340" t="s">
        <v>2328</v>
      </c>
      <c r="I340" t="s">
        <v>975</v>
      </c>
      <c r="J340">
        <v>22</v>
      </c>
      <c r="K340" t="s">
        <v>57</v>
      </c>
      <c r="L340" t="s">
        <v>57</v>
      </c>
      <c r="M340" t="s">
        <v>57</v>
      </c>
      <c r="N340" t="s">
        <v>57</v>
      </c>
      <c r="O340" t="s">
        <v>57</v>
      </c>
      <c r="P340" t="s">
        <v>57</v>
      </c>
      <c r="Q340" t="s">
        <v>57</v>
      </c>
      <c r="R340" t="s">
        <v>57</v>
      </c>
      <c r="S340" t="s">
        <v>57</v>
      </c>
      <c r="T340" t="s">
        <v>57</v>
      </c>
      <c r="U340" t="s">
        <v>57</v>
      </c>
      <c r="V340" t="s">
        <v>57</v>
      </c>
      <c r="W340" t="s">
        <v>57</v>
      </c>
      <c r="X340" t="s">
        <v>57</v>
      </c>
      <c r="Y340" t="s">
        <v>57</v>
      </c>
      <c r="Z340" t="s">
        <v>2329</v>
      </c>
      <c r="AA340" t="s">
        <v>57</v>
      </c>
      <c r="AB340" t="s">
        <v>57</v>
      </c>
      <c r="AC340" t="s">
        <v>57</v>
      </c>
      <c r="AD340" t="s">
        <v>57</v>
      </c>
      <c r="AE340" t="s">
        <v>57</v>
      </c>
      <c r="AG340" t="s">
        <v>57</v>
      </c>
      <c r="AH340" t="s">
        <v>57</v>
      </c>
      <c r="AI340" t="s">
        <v>57</v>
      </c>
      <c r="AJ340" t="s">
        <v>57</v>
      </c>
      <c r="AK340" t="s">
        <v>57</v>
      </c>
      <c r="AL340" t="s">
        <v>57</v>
      </c>
      <c r="AM340" s="119" t="str">
        <f t="shared" si="10"/>
        <v>NA</v>
      </c>
      <c r="AN340" s="119" t="str">
        <f t="shared" si="10"/>
        <v>NA</v>
      </c>
      <c r="AO340" s="120">
        <v>44924</v>
      </c>
      <c r="AP340" s="120">
        <v>45209</v>
      </c>
      <c r="AQ340">
        <v>285</v>
      </c>
      <c r="AR340" t="s">
        <v>57</v>
      </c>
      <c r="AS340" t="s">
        <v>57</v>
      </c>
      <c r="AT340" t="s">
        <v>57</v>
      </c>
      <c r="AU340" t="s">
        <v>57</v>
      </c>
      <c r="AV340" t="s">
        <v>57</v>
      </c>
      <c r="AW340" t="s">
        <v>57</v>
      </c>
      <c r="AX340" t="s">
        <v>57</v>
      </c>
    </row>
    <row r="341" spans="1:50">
      <c r="A341">
        <v>340</v>
      </c>
      <c r="B341" t="s">
        <v>2596</v>
      </c>
      <c r="C341" t="s">
        <v>1382</v>
      </c>
      <c r="D341">
        <v>2023</v>
      </c>
      <c r="E341" t="s">
        <v>971</v>
      </c>
      <c r="F341" t="s">
        <v>2332</v>
      </c>
      <c r="G341" t="s">
        <v>2333</v>
      </c>
      <c r="H341" t="s">
        <v>2334</v>
      </c>
      <c r="I341" t="s">
        <v>935</v>
      </c>
      <c r="J341">
        <v>22</v>
      </c>
      <c r="K341" t="s">
        <v>62</v>
      </c>
      <c r="L341" t="s">
        <v>62</v>
      </c>
      <c r="M341" t="s">
        <v>62</v>
      </c>
      <c r="N341" t="s">
        <v>56</v>
      </c>
      <c r="O341">
        <v>1</v>
      </c>
      <c r="P341" t="s">
        <v>438</v>
      </c>
      <c r="Q341" t="s">
        <v>2335</v>
      </c>
      <c r="R341" t="s">
        <v>2336</v>
      </c>
      <c r="S341" t="s">
        <v>56</v>
      </c>
      <c r="T341" t="s">
        <v>2337</v>
      </c>
      <c r="U341" t="s">
        <v>62</v>
      </c>
      <c r="V341" t="s">
        <v>57</v>
      </c>
      <c r="W341" t="s">
        <v>56</v>
      </c>
      <c r="X341" t="s">
        <v>2338</v>
      </c>
      <c r="Y341" t="s">
        <v>56</v>
      </c>
      <c r="Z341" t="s">
        <v>2339</v>
      </c>
      <c r="AA341" t="s">
        <v>62</v>
      </c>
      <c r="AB341" t="s">
        <v>56</v>
      </c>
      <c r="AC341" t="s">
        <v>56</v>
      </c>
      <c r="AD341" t="s">
        <v>157</v>
      </c>
      <c r="AE341" t="s">
        <v>57</v>
      </c>
      <c r="AG341" t="s">
        <v>56</v>
      </c>
      <c r="AH341">
        <v>26984</v>
      </c>
      <c r="AI341" t="s">
        <v>62</v>
      </c>
      <c r="AJ341" t="s">
        <v>57</v>
      </c>
      <c r="AK341" t="s">
        <v>62</v>
      </c>
      <c r="AL341" t="s">
        <v>57</v>
      </c>
      <c r="AM341" s="117" t="str">
        <f t="shared" si="10"/>
        <v>NA</v>
      </c>
      <c r="AN341" s="117" t="str">
        <f t="shared" si="10"/>
        <v>NA</v>
      </c>
      <c r="AO341" s="118">
        <v>44868</v>
      </c>
      <c r="AP341" s="118">
        <v>45120</v>
      </c>
      <c r="AQ341">
        <v>252</v>
      </c>
      <c r="AR341" t="s">
        <v>57</v>
      </c>
      <c r="AS341" t="s">
        <v>57</v>
      </c>
      <c r="AT341" t="s">
        <v>57</v>
      </c>
      <c r="AU341" t="s">
        <v>56</v>
      </c>
      <c r="AV341" t="s">
        <v>56</v>
      </c>
      <c r="AW341" t="s">
        <v>62</v>
      </c>
      <c r="AX341" t="s">
        <v>62</v>
      </c>
    </row>
    <row r="342" spans="1:50">
      <c r="A342">
        <v>341</v>
      </c>
      <c r="B342" t="s">
        <v>2596</v>
      </c>
      <c r="C342" t="s">
        <v>1382</v>
      </c>
      <c r="D342">
        <v>2023</v>
      </c>
      <c r="E342" t="s">
        <v>971</v>
      </c>
      <c r="F342" t="s">
        <v>2340</v>
      </c>
      <c r="G342" t="s">
        <v>2341</v>
      </c>
      <c r="H342" t="s">
        <v>2342</v>
      </c>
      <c r="I342" t="s">
        <v>935</v>
      </c>
      <c r="J342">
        <v>13</v>
      </c>
      <c r="K342" t="s">
        <v>62</v>
      </c>
      <c r="L342" t="s">
        <v>62</v>
      </c>
      <c r="M342" t="s">
        <v>62</v>
      </c>
      <c r="N342" t="s">
        <v>56</v>
      </c>
      <c r="O342">
        <v>2</v>
      </c>
      <c r="P342" t="s">
        <v>170</v>
      </c>
      <c r="Q342" t="s">
        <v>2589</v>
      </c>
      <c r="R342" t="s">
        <v>2344</v>
      </c>
      <c r="S342" t="s">
        <v>56</v>
      </c>
      <c r="T342" t="s">
        <v>2345</v>
      </c>
      <c r="U342" t="s">
        <v>62</v>
      </c>
      <c r="V342" t="s">
        <v>57</v>
      </c>
      <c r="W342" t="s">
        <v>56</v>
      </c>
      <c r="X342" t="s">
        <v>2346</v>
      </c>
      <c r="Y342" t="s">
        <v>62</v>
      </c>
      <c r="Z342" t="s">
        <v>2347</v>
      </c>
      <c r="AA342" t="s">
        <v>62</v>
      </c>
      <c r="AB342" t="s">
        <v>56</v>
      </c>
      <c r="AC342" t="s">
        <v>56</v>
      </c>
      <c r="AD342" t="s">
        <v>234</v>
      </c>
      <c r="AE342" t="s">
        <v>2348</v>
      </c>
      <c r="AG342" t="s">
        <v>56</v>
      </c>
      <c r="AH342">
        <v>100</v>
      </c>
      <c r="AI342" t="s">
        <v>62</v>
      </c>
      <c r="AJ342" t="s">
        <v>57</v>
      </c>
      <c r="AK342" t="s">
        <v>62</v>
      </c>
      <c r="AL342" t="s">
        <v>57</v>
      </c>
      <c r="AM342" s="119" t="str">
        <f t="shared" si="10"/>
        <v>NA</v>
      </c>
      <c r="AN342" s="119" t="str">
        <f t="shared" si="10"/>
        <v>NA</v>
      </c>
      <c r="AO342" s="120">
        <v>44847</v>
      </c>
      <c r="AP342" s="120">
        <v>45179</v>
      </c>
      <c r="AQ342">
        <v>332</v>
      </c>
      <c r="AR342" t="s">
        <v>57</v>
      </c>
      <c r="AS342">
        <v>57</v>
      </c>
      <c r="AT342">
        <v>43</v>
      </c>
      <c r="AU342" t="s">
        <v>62</v>
      </c>
      <c r="AV342" t="s">
        <v>62</v>
      </c>
      <c r="AW342" t="s">
        <v>62</v>
      </c>
      <c r="AX342" t="s">
        <v>62</v>
      </c>
    </row>
    <row r="343" spans="1:50">
      <c r="A343">
        <v>342</v>
      </c>
      <c r="B343" t="s">
        <v>2596</v>
      </c>
      <c r="C343" t="s">
        <v>1382</v>
      </c>
      <c r="D343">
        <v>2025</v>
      </c>
      <c r="E343" t="s">
        <v>971</v>
      </c>
      <c r="F343" t="s">
        <v>1935</v>
      </c>
      <c r="G343" t="s">
        <v>2350</v>
      </c>
      <c r="H343" t="s">
        <v>2351</v>
      </c>
      <c r="I343" t="s">
        <v>935</v>
      </c>
      <c r="J343">
        <v>13</v>
      </c>
      <c r="K343" t="s">
        <v>62</v>
      </c>
      <c r="L343" t="s">
        <v>62</v>
      </c>
      <c r="M343" t="s">
        <v>62</v>
      </c>
      <c r="N343" t="s">
        <v>56</v>
      </c>
      <c r="O343">
        <v>2</v>
      </c>
      <c r="P343" t="s">
        <v>170</v>
      </c>
      <c r="Q343" t="s">
        <v>2592</v>
      </c>
      <c r="R343" t="s">
        <v>2353</v>
      </c>
      <c r="S343" t="s">
        <v>56</v>
      </c>
      <c r="T343" t="s">
        <v>2354</v>
      </c>
      <c r="U343" t="s">
        <v>62</v>
      </c>
      <c r="V343" t="s">
        <v>57</v>
      </c>
      <c r="W343" t="s">
        <v>56</v>
      </c>
      <c r="X343" t="s">
        <v>1942</v>
      </c>
      <c r="Y343" t="s">
        <v>62</v>
      </c>
      <c r="Z343" t="s">
        <v>1943</v>
      </c>
      <c r="AA343" t="s">
        <v>62</v>
      </c>
      <c r="AB343" t="s">
        <v>56</v>
      </c>
      <c r="AC343" t="s">
        <v>56</v>
      </c>
      <c r="AD343" t="s">
        <v>157</v>
      </c>
      <c r="AE343" t="s">
        <v>57</v>
      </c>
      <c r="AG343" t="s">
        <v>56</v>
      </c>
      <c r="AH343">
        <v>100</v>
      </c>
      <c r="AI343" t="s">
        <v>62</v>
      </c>
      <c r="AJ343" t="s">
        <v>57</v>
      </c>
      <c r="AK343" t="s">
        <v>62</v>
      </c>
      <c r="AL343" t="s">
        <v>57</v>
      </c>
      <c r="AM343" s="117" t="str">
        <f t="shared" si="10"/>
        <v>NA</v>
      </c>
      <c r="AN343" s="117" t="str">
        <f t="shared" si="10"/>
        <v>NA</v>
      </c>
      <c r="AO343" s="118">
        <v>44943</v>
      </c>
      <c r="AP343" s="118">
        <v>45124</v>
      </c>
      <c r="AQ343">
        <v>181</v>
      </c>
      <c r="AR343" t="s">
        <v>57</v>
      </c>
      <c r="AS343">
        <v>73</v>
      </c>
      <c r="AT343">
        <v>27</v>
      </c>
      <c r="AU343" t="s">
        <v>62</v>
      </c>
      <c r="AV343" t="s">
        <v>62</v>
      </c>
      <c r="AW343" t="s">
        <v>62</v>
      </c>
      <c r="AX343" t="s">
        <v>62</v>
      </c>
    </row>
    <row r="344" spans="1:50">
      <c r="A344">
        <v>343</v>
      </c>
      <c r="B344" t="s">
        <v>2596</v>
      </c>
      <c r="C344" t="s">
        <v>1382</v>
      </c>
      <c r="D344">
        <v>2023</v>
      </c>
      <c r="E344" t="s">
        <v>971</v>
      </c>
      <c r="F344" t="s">
        <v>57</v>
      </c>
      <c r="G344" t="s">
        <v>2355</v>
      </c>
      <c r="H344" t="s">
        <v>2356</v>
      </c>
      <c r="I344" t="s">
        <v>2597</v>
      </c>
      <c r="J344">
        <v>25</v>
      </c>
      <c r="K344" t="s">
        <v>57</v>
      </c>
      <c r="L344" t="s">
        <v>57</v>
      </c>
      <c r="M344" t="s">
        <v>57</v>
      </c>
      <c r="N344" t="s">
        <v>57</v>
      </c>
      <c r="O344" t="s">
        <v>57</v>
      </c>
      <c r="P344" t="s">
        <v>57</v>
      </c>
      <c r="Q344" t="s">
        <v>57</v>
      </c>
      <c r="R344" t="s">
        <v>57</v>
      </c>
      <c r="S344" t="s">
        <v>57</v>
      </c>
      <c r="T344" t="s">
        <v>57</v>
      </c>
      <c r="U344" t="s">
        <v>57</v>
      </c>
      <c r="V344" t="s">
        <v>57</v>
      </c>
      <c r="W344" t="s">
        <v>57</v>
      </c>
      <c r="X344" t="s">
        <v>57</v>
      </c>
      <c r="Y344" t="s">
        <v>57</v>
      </c>
      <c r="Z344" t="s">
        <v>57</v>
      </c>
      <c r="AA344" t="s">
        <v>57</v>
      </c>
      <c r="AB344" t="s">
        <v>57</v>
      </c>
      <c r="AC344" t="s">
        <v>57</v>
      </c>
      <c r="AD344" t="s">
        <v>57</v>
      </c>
      <c r="AE344" t="s">
        <v>57</v>
      </c>
      <c r="AG344" t="s">
        <v>57</v>
      </c>
      <c r="AH344" t="s">
        <v>57</v>
      </c>
      <c r="AI344" t="s">
        <v>57</v>
      </c>
      <c r="AJ344" t="s">
        <v>57</v>
      </c>
      <c r="AK344" t="s">
        <v>57</v>
      </c>
      <c r="AL344" t="s">
        <v>57</v>
      </c>
      <c r="AM344" s="119" t="s">
        <v>57</v>
      </c>
      <c r="AN344" s="119" t="s">
        <v>57</v>
      </c>
      <c r="AO344" s="120" t="s">
        <v>57</v>
      </c>
      <c r="AP344" s="120">
        <v>45279</v>
      </c>
      <c r="AQ344" t="s">
        <v>57</v>
      </c>
      <c r="AR344" t="s">
        <v>57</v>
      </c>
      <c r="AS344" t="s">
        <v>57</v>
      </c>
      <c r="AT344" t="s">
        <v>57</v>
      </c>
      <c r="AU344" t="s">
        <v>57</v>
      </c>
      <c r="AV344" t="s">
        <v>57</v>
      </c>
      <c r="AW344" t="s">
        <v>57</v>
      </c>
      <c r="AX344" t="s">
        <v>57</v>
      </c>
    </row>
    <row r="345" spans="1:50">
      <c r="AP345" s="24"/>
    </row>
    <row r="349" spans="1:50" ht="15.75">
      <c r="Z349" s="4"/>
      <c r="AP349" s="24"/>
    </row>
    <row r="350" spans="1:50">
      <c r="AO350" s="24"/>
    </row>
    <row r="353" spans="26:42">
      <c r="AP353" s="24"/>
    </row>
    <row r="354" spans="26:42">
      <c r="AP354" s="24"/>
    </row>
    <row r="355" spans="26:42">
      <c r="AP355" s="24"/>
    </row>
    <row r="358" spans="26:42" ht="15.75">
      <c r="Z358" s="4"/>
      <c r="AO358" s="24"/>
    </row>
    <row r="360" spans="26:42">
      <c r="AP360" s="24"/>
    </row>
    <row r="361" spans="26:42">
      <c r="AO361" s="24"/>
    </row>
    <row r="362" spans="26:42">
      <c r="AP362" s="24"/>
    </row>
    <row r="372" spans="26:42">
      <c r="AP372" s="24"/>
    </row>
    <row r="374" spans="26:42">
      <c r="AP374" s="24"/>
    </row>
    <row r="378" spans="26:42">
      <c r="AP378" s="24"/>
    </row>
    <row r="382" spans="26:42" ht="15.75">
      <c r="Z382" s="4"/>
    </row>
    <row r="384" spans="26:42">
      <c r="AP384" s="24"/>
    </row>
    <row r="386" spans="41:42">
      <c r="AP386" s="24"/>
    </row>
    <row r="390" spans="41:42">
      <c r="AP390" s="24"/>
    </row>
    <row r="391" spans="41:42">
      <c r="AP391" s="24"/>
    </row>
    <row r="392" spans="41:42">
      <c r="AO392" s="24"/>
      <c r="AP392" s="24"/>
    </row>
    <row r="393" spans="41:42">
      <c r="AP393" s="24"/>
    </row>
    <row r="395" spans="41:42">
      <c r="AP395" s="24"/>
    </row>
    <row r="399" spans="41:42">
      <c r="AP399" s="24"/>
    </row>
    <row r="403" spans="7:42" ht="15.75">
      <c r="G403" s="4"/>
      <c r="AP403" s="24"/>
    </row>
    <row r="406" spans="7:42" ht="15.75">
      <c r="Z406" s="4"/>
      <c r="AP406" s="24"/>
    </row>
    <row r="411" spans="7:42">
      <c r="AP411" s="24"/>
    </row>
    <row r="413" spans="7:42">
      <c r="AP413" s="24"/>
    </row>
    <row r="414" spans="7:42">
      <c r="AP414" s="24"/>
    </row>
  </sheetData>
  <conditionalFormatting sqref="AM189:AN194 AM196:AN223 AM243:AN246 AM266:AN269 AM282:AN283 AM288:AN288 AM295:AN295 AM305:AN308 AM314:AN322 AM323 AM324:AN324">
    <cfRule type="containsBlanks" dxfId="69" priority="5">
      <formula>LEN(TRIM(AM189))=0</formula>
    </cfRule>
  </conditionalFormatting>
  <conditionalFormatting sqref="AM344:AO344">
    <cfRule type="expression" dxfId="68" priority="1">
      <formula>$AZ344</formula>
    </cfRule>
  </conditionalFormatting>
  <conditionalFormatting sqref="AM344:AO344 AM299:AN301 AM329:AN343">
    <cfRule type="containsBlanks" dxfId="67" priority="4">
      <formula>LEN(TRIM(AM299))=0</formula>
    </cfRule>
  </conditionalFormatting>
  <conditionalFormatting sqref="AM344:AO344">
    <cfRule type="containsText" dxfId="66" priority="2" operator="containsText" text="À trouver">
      <formula>NOT(ISERROR(SEARCH("À trouver",AM344)))</formula>
    </cfRule>
    <cfRule type="cellIs" dxfId="65" priority="3" operator="equal">
      <formula>"à Remplir"</formula>
    </cfRule>
  </conditionalFormatting>
  <conditionalFormatting sqref="AM189:AN194 AM196:AN223 AM235:AN235 AM239:AN246 AM248:AN248 AM266:AN269 AM275:AN283 AM323 AM324:AN324 AM287:AN295 AM299:AN308 AM313:AN322 AM329:AN343">
    <cfRule type="cellIs" dxfId="64" priority="7" operator="equal">
      <formula>"à Remplir"</formula>
    </cfRule>
  </conditionalFormatting>
  <conditionalFormatting sqref="AM224:AN225 AM228:AN228 AM229 AM230:AN234 AM253:AN255 AM257:AN258 AM262:AN265">
    <cfRule type="cellIs" dxfId="63" priority="9" operator="equal">
      <formula>"à Remplir"</formula>
    </cfRule>
  </conditionalFormatting>
  <conditionalFormatting sqref="AM189:AN194 AM196:AN223 AM266:AN269 AM275:AN283 AM323 AM324:AN324 AM235:AN235 AM239:AN246 AM248:AN248">
    <cfRule type="containsText" dxfId="62" priority="6" operator="containsText" text="À trouver">
      <formula>NOT(ISERROR(SEARCH("À trouver",AM189)))</formula>
    </cfRule>
  </conditionalFormatting>
  <conditionalFormatting sqref="AM224:AN225 AM253:AN255 AM257:AN258 AM262:AN265 AM287:AN287 AM289:AN294 AM302:AN304 AM313:AN313 AM228:AN235 AM239:AN242 AM248:AN248 AM275:AN281">
    <cfRule type="containsBlanks" dxfId="61" priority="10">
      <formula>LEN(TRIM(AM224))=0</formula>
    </cfRule>
  </conditionalFormatting>
  <conditionalFormatting sqref="AM287:AN295 AM299:AN308 AM313:AN322 AM329:AN343 AM224:AN225 AM228:AN228 AM229 AM230:AN234 AM253:AN255 AM257:AN258 AM262:AN265">
    <cfRule type="containsText" dxfId="60" priority="8" operator="containsText" text="À trouver">
      <formula>NOT(ISERROR(SEARCH("À trouver",AM224)))</formula>
    </cfRule>
  </conditionalFormatting>
  <conditionalFormatting sqref="AM228:AN235 AM248:AN248 AM253:AN255 AM257:AN258 AM275:AN283 AM287:AN295 AM299:AN308 AM313:AN322 AM329:AN343 AM189:AN194 AM196:AN225 AM239:AN246 AM262:AN269 AM323 AM324:AN324">
    <cfRule type="expression" dxfId="59" priority="11">
      <formula>#REF!</formula>
    </cfRule>
  </conditionalFormatting>
  <hyperlinks>
    <hyperlink ref="G6" r:id="rId1" xr:uid="{B9D02080-855F-4BCF-AB3D-FFA3D1F0D904}"/>
    <hyperlink ref="G8" r:id="rId2" xr:uid="{94A95342-1774-4E5F-A854-2C5832B7098C}"/>
    <hyperlink ref="V8" r:id="rId3" xr:uid="{55A4F616-7AA7-4986-8C9C-C38494C23158}"/>
    <hyperlink ref="G9" r:id="rId4" xr:uid="{DB729A92-FEAA-4FC3-A8EB-83D32FAF32E5}"/>
    <hyperlink ref="H14" r:id="rId5" display="https://www.sciencedirect.com/science/article/pii/S1836955322001230" xr:uid="{C36CF516-9C9B-490D-B3CB-5EA5828A1887}"/>
    <hyperlink ref="G14" r:id="rId6" xr:uid="{60DD5210-9B3D-44B9-908E-697FDF775ED0}"/>
    <hyperlink ref="H15" r:id="rId7" display="https://www.sciencedirect.com/science/article/pii/S1836955322001242" xr:uid="{72FFB931-E74B-43F7-B045-5893F13EEFB3}"/>
    <hyperlink ref="G15" r:id="rId8" xr:uid="{AB79B894-8F68-445E-96A6-0B00C48D0118}"/>
    <hyperlink ref="H17" r:id="rId9" display="https://www.sciencedirect.com/science/article/pii/S1836955322001254" xr:uid="{3550873B-6849-446F-A1EC-05C6EEFAA282}"/>
    <hyperlink ref="G17" r:id="rId10" xr:uid="{C9D5A424-EA11-4285-A791-3E982DA3948C}"/>
    <hyperlink ref="G18" r:id="rId11" xr:uid="{9F926D4F-F3B6-4205-94D8-A6480954B37B}"/>
    <hyperlink ref="G19" r:id="rId12" xr:uid="{E0D194DE-3364-44AA-B2CA-2B5DA9DB65C8}"/>
    <hyperlink ref="G22" r:id="rId13" xr:uid="{48AB960B-5DAC-4C27-B9E3-3FCF758C178F}"/>
    <hyperlink ref="G24" r:id="rId14" xr:uid="{C0717B1C-C173-4C8C-97A7-2215DD0512E7}"/>
    <hyperlink ref="G28" r:id="rId15" xr:uid="{81EABFBD-8C39-4E95-B2BB-031463E523EB}"/>
    <hyperlink ref="Z28" r:id="rId16" xr:uid="{5107EB23-A90C-4083-A3B2-B9310DBD4F32}"/>
    <hyperlink ref="G29" r:id="rId17" xr:uid="{84E1B6EE-57CE-471C-859D-FFF1011F424A}"/>
    <hyperlink ref="Z29" r:id="rId18" xr:uid="{240DE29C-C50E-4FE0-96FC-F2A3ABEFDD80}"/>
    <hyperlink ref="G31" r:id="rId19" xr:uid="{8FC2BAED-EB70-4C12-92E1-6BD87E8F87B1}"/>
    <hyperlink ref="G32" r:id="rId20" xr:uid="{8101C24B-0D96-4B8D-B46C-CD461194AD3F}"/>
    <hyperlink ref="G33" r:id="rId21" xr:uid="{5637D283-9CA6-453B-A899-2793AC0212AA}"/>
    <hyperlink ref="G34" r:id="rId22" xr:uid="{2CF58586-36DA-4E21-A495-34B788E13581}"/>
    <hyperlink ref="G35" r:id="rId23" xr:uid="{5EEF01B9-9685-4EC0-8CA3-9A40A015D205}"/>
    <hyperlink ref="G36" r:id="rId24" xr:uid="{9CFBC0A7-DAFB-4548-8778-DE43F76CAF51}"/>
    <hyperlink ref="G37" r:id="rId25" xr:uid="{47734C00-FBAA-4EEE-8BD5-65137E0BDC52}"/>
    <hyperlink ref="G38" r:id="rId26" xr:uid="{574D2BF3-C685-4EB7-B7E4-AED8C5A8CB45}"/>
    <hyperlink ref="G39" r:id="rId27" xr:uid="{9EC1D292-D686-4816-AAE7-453A3FD20430}"/>
    <hyperlink ref="G40" r:id="rId28" xr:uid="{AE858BC5-A9BF-49AB-BC89-5182D1173CCE}"/>
    <hyperlink ref="G42" r:id="rId29" xr:uid="{CEB1C30E-7448-4CDC-BDA9-C358B45CEF91}"/>
    <hyperlink ref="G43" r:id="rId30" xr:uid="{BECB8105-FFB8-42F0-8574-01C1BE231D25}"/>
    <hyperlink ref="G44" r:id="rId31" xr:uid="{79E4B6E3-8602-42EE-8959-5E39350F44BA}"/>
    <hyperlink ref="G45" r:id="rId32" xr:uid="{5C6276E3-53D5-4F81-9603-058526A38F11}"/>
    <hyperlink ref="G46" r:id="rId33" xr:uid="{AA3B9450-DC96-49FE-9A4A-5A305C5EC345}"/>
    <hyperlink ref="Z46" r:id="rId34" xr:uid="{CE7D53ED-75AE-4330-9EBE-286016BBE495}"/>
    <hyperlink ref="H47" r:id="rId35" display="https://www.sciencedirect.com/science/article/pii/S1836955323000437" xr:uid="{2D8D3250-1681-4720-BE84-84160981F010}"/>
    <hyperlink ref="G47" r:id="rId36" xr:uid="{37F0E7C4-E04F-4D5E-B38C-65B0F3889B03}"/>
    <hyperlink ref="Z47" r:id="rId37" xr:uid="{10C5C1CA-26D3-4F54-BA7B-6E0B5AB14D0E}"/>
    <hyperlink ref="G48" r:id="rId38" xr:uid="{8DB4FDD6-897B-49CE-8DF9-403A6B39A90F}"/>
    <hyperlink ref="Z48" r:id="rId39" xr:uid="{634D0AE3-2855-4FA1-ADAD-4B6F5D900984}"/>
    <hyperlink ref="G49" r:id="rId40" xr:uid="{AEB49FC6-D445-438C-9F16-7E369F25B1F8}"/>
    <hyperlink ref="H50" r:id="rId41" display="https://www.sciencedirect.com/science/article/pii/S1836955323000292" xr:uid="{C8F08C78-1359-471C-8569-4A30819752B9}"/>
    <hyperlink ref="G50" r:id="rId42" xr:uid="{CD850862-58B9-4D1A-A227-138AF9FF599C}"/>
    <hyperlink ref="G51" r:id="rId43" xr:uid="{55738C5D-EFA1-4965-9D81-CD9CA702C0CA}"/>
    <hyperlink ref="G52" r:id="rId44" xr:uid="{063418E2-EF8D-40D4-BB46-68BB422A1759}"/>
    <hyperlink ref="H53" r:id="rId45" display="https://www.sciencedirect.com/science/article/pii/S183695532300036X" xr:uid="{CAD4F638-83A6-41FF-A012-2106C31EC661}"/>
    <hyperlink ref="G53" r:id="rId46" xr:uid="{FC5E0B51-C326-469E-9804-AD4263298629}"/>
    <hyperlink ref="G54" r:id="rId47" xr:uid="{C5832194-3CEB-4014-BC94-63A42D37ED33}"/>
    <hyperlink ref="H55" r:id="rId48" display="https://www.sciencedirect.com/science/article/pii/S1836955323000516" xr:uid="{D0252FAE-42BC-4F71-ABFF-AD1F91FD779E}"/>
    <hyperlink ref="G55" r:id="rId49" xr:uid="{E88FE09D-9296-4602-A8BB-82EF22FFDC0A}"/>
    <hyperlink ref="G56" r:id="rId50" xr:uid="{029BEADA-04F4-455D-9F01-6A516807F2A9}"/>
    <hyperlink ref="H57" r:id="rId51" display="https://www.sciencedirect.com/science/article/pii/S1836955323000498" xr:uid="{D2BF02E8-539E-4237-8EB8-317FF9C37B2F}"/>
    <hyperlink ref="G57" r:id="rId52" xr:uid="{A6A381EE-CBF4-46A5-86B1-B91A1EC0CDED}"/>
    <hyperlink ref="H58" r:id="rId53" display="https://www.sciencedirect.com/science/article/pii/S1836955323000310" xr:uid="{EE2E4A89-5BC1-410C-AB7E-1143D1E0FD8F}"/>
    <hyperlink ref="G58" r:id="rId54" xr:uid="{0A4F6C17-0CEF-497E-8A9B-D86FA0A6EDEF}"/>
    <hyperlink ref="H59" r:id="rId55" display="https://www.sciencedirect.com/science/article/pii/S1836955323000322" xr:uid="{81DF5212-A68B-4287-9B91-7D4C2D151D3F}"/>
    <hyperlink ref="G59" r:id="rId56" xr:uid="{8258C238-6B97-44B5-AAE5-B5D35305CF6B}"/>
    <hyperlink ref="H60" r:id="rId57" display="https://www.sciencedirect.com/science/article/pii/S1836955323000358" xr:uid="{203B9241-0682-4D2D-8977-F95798A1A706}"/>
    <hyperlink ref="G60" r:id="rId58" xr:uid="{7E28AFF6-F4C4-476B-8E8C-5B54FD697318}"/>
    <hyperlink ref="H61" r:id="rId59" display="https://www.sciencedirect.com/science/article/pii/S1836955323000413" xr:uid="{889B0C53-7FD9-4531-8DDA-4E3CBF036DD9}"/>
    <hyperlink ref="G61" r:id="rId60" xr:uid="{6F0BF171-594D-4325-8BC9-B365BBE6CE21}"/>
    <hyperlink ref="H62" r:id="rId61" display="https://www.sciencedirect.com/science/article/pii/S1836955323000474" xr:uid="{FB943996-9550-410E-93D1-3B65F10F3426}"/>
    <hyperlink ref="G62" r:id="rId62" xr:uid="{5E98FD47-71AF-4F38-8FBC-603A33DDB383}"/>
    <hyperlink ref="H63" r:id="rId63" display="https://www.sciencedirect.com/science/article/pii/S1836955323000425" xr:uid="{B0D3A788-25E5-4FAD-A917-7B229CBAFB06}"/>
    <hyperlink ref="G63" r:id="rId64" xr:uid="{BE97D473-6F00-4E88-898A-45C082F26973}"/>
    <hyperlink ref="H64" r:id="rId65" display="https://www.sciencedirect.com/science/article/pii/S1836955323000401" xr:uid="{FC408B7A-5F22-4553-84AB-0EB7CD59B594}"/>
    <hyperlink ref="G64" r:id="rId66" xr:uid="{9F13D896-9F54-4550-BB84-274C720EC92D}"/>
    <hyperlink ref="G65" r:id="rId67" xr:uid="{5FFDFFAF-2D67-4B3E-801E-29F48F11D07B}"/>
    <hyperlink ref="G66" r:id="rId68" xr:uid="{8934FEE2-FE4A-4037-958C-9B3B42C49498}"/>
    <hyperlink ref="G67" r:id="rId69" xr:uid="{D2FDC957-4417-4957-B3C2-D60ADAA1E9C1}"/>
    <hyperlink ref="Z67" r:id="rId70" xr:uid="{649987F7-90E7-4338-85D5-D7E8C106012A}"/>
    <hyperlink ref="G68" r:id="rId71" xr:uid="{1374C927-CE6A-4A83-A643-893583662CBB}"/>
    <hyperlink ref="H69" r:id="rId72" display="https://www.sciencedirect.com/science/article/pii/S1836955323000917" xr:uid="{A6721473-1CA5-4573-8534-7534E0DC036E}"/>
    <hyperlink ref="G69" r:id="rId73" xr:uid="{F769A362-081A-4C3C-96AB-6376FCC8AE2C}"/>
    <hyperlink ref="Z69" r:id="rId74" xr:uid="{90002E3D-2501-4CE1-88AB-2A5CC1BBC807}"/>
    <hyperlink ref="G70" r:id="rId75" xr:uid="{5C0246AF-EEEB-4C13-8179-D05F1276DA6B}"/>
    <hyperlink ref="G71" r:id="rId76" xr:uid="{E9D49DC8-3F98-4962-A76B-B9518B396CBE}"/>
    <hyperlink ref="G72" r:id="rId77" xr:uid="{A2204C49-39E0-484E-B570-46D8BB1D05AD}"/>
    <hyperlink ref="Z72" r:id="rId78" xr:uid="{7D424191-91E0-4A38-897F-AB50EDFD0763}"/>
    <hyperlink ref="G73" r:id="rId79" xr:uid="{7644E823-508F-4880-82FF-E73D695C5EA2}"/>
    <hyperlink ref="G74" r:id="rId80" xr:uid="{2D948C12-A598-42BC-9A10-4738416A00F3}"/>
    <hyperlink ref="G75" r:id="rId81" xr:uid="{07438803-BD23-4225-A69B-936FBEDC2D52}"/>
    <hyperlink ref="G76" r:id="rId82" xr:uid="{894F15C4-0C2E-4BB9-8645-1FEB782C0A5E}"/>
    <hyperlink ref="H77" r:id="rId83" display="https://www.sciencedirect.com/science/article/pii/S1836955323000760" xr:uid="{8F5821FC-6656-486B-8FE5-3C2C105928AC}"/>
    <hyperlink ref="G77" r:id="rId84" xr:uid="{1A54AF8E-B4B6-451F-A644-5A56A7896313}"/>
    <hyperlink ref="G78" r:id="rId85" xr:uid="{23F71B54-10DB-4341-9DE5-6AD681BD130B}"/>
    <hyperlink ref="G80" r:id="rId86" xr:uid="{9633CA4B-15E7-41DF-B4F5-45BC44740A00}"/>
    <hyperlink ref="G81" r:id="rId87" xr:uid="{162DA396-D6EC-4750-B2DD-DA08E399A978}"/>
    <hyperlink ref="G82" r:id="rId88" xr:uid="{95821746-8EA3-4F9A-9FB9-0EE99A9B4F4D}"/>
    <hyperlink ref="G83" r:id="rId89" xr:uid="{1BD3F3BF-03F7-4AC2-9E80-F034BC70B6D0}"/>
    <hyperlink ref="G84" r:id="rId90" xr:uid="{D28F6915-4E65-472D-BB53-466F38CEF88A}"/>
    <hyperlink ref="G85" r:id="rId91" xr:uid="{EA5D0907-1508-49A9-B44D-5C81944CDB5B}"/>
    <hyperlink ref="G86" r:id="rId92" xr:uid="{E4576B79-9A42-4E1F-BBAD-160EAAFBC971}"/>
    <hyperlink ref="G87" r:id="rId93" xr:uid="{3F64F2BC-187A-4BAC-8044-71C7DA2B72FC}"/>
    <hyperlink ref="G88" r:id="rId94" xr:uid="{F54B5DB5-3DFF-43BD-8264-DAF09421DE2D}"/>
    <hyperlink ref="G89" r:id="rId95" xr:uid="{74F3583B-4996-4B46-8BA0-8363BC2B65BF}"/>
    <hyperlink ref="G90" r:id="rId96" xr:uid="{6B1556F2-3441-479C-AAC7-6CD73E3C7514}"/>
    <hyperlink ref="V27" r:id="rId97" xr:uid="{993E3AE8-36D7-48A1-BAE1-388250316577}"/>
    <hyperlink ref="V28" r:id="rId98" xr:uid="{D7DAC003-392F-4A34-8636-328D3AD24329}"/>
    <hyperlink ref="V46" r:id="rId99" xr:uid="{499EC9FB-DD2A-4240-A746-6869BEE250AD}"/>
    <hyperlink ref="V69" r:id="rId100" xr:uid="{899B5237-721F-4E42-8966-E062FF36EC35}"/>
    <hyperlink ref="G7" r:id="rId101" xr:uid="{7C586D9C-DBD0-4435-8C8F-B3A18553BB3B}"/>
    <hyperlink ref="G27" r:id="rId102" xr:uid="{1DFCC577-0110-497B-AC47-56DB41CC3C86}"/>
    <hyperlink ref="V5" r:id="rId103" xr:uid="{48D6927C-3638-41E7-80BB-A5125F4A316A}"/>
    <hyperlink ref="Z2" r:id="rId104" display="mailto:joshua.zadro@sydney.edu.au" xr:uid="{FC1912F6-079A-43C7-89B9-E4E4F8E05D41}"/>
    <hyperlink ref="Z3" r:id="rId105" display="mailto:mark.elkins@sydney.edu.au" xr:uid="{1087CF99-877B-471B-96E2-B172D1E6E7E3}"/>
    <hyperlink ref="Z4" r:id="rId106" display="mailto:Annemarie.Lee@ monash.edu" xr:uid="{64C4D2AC-E73F-40CF-A037-B32C10329802}"/>
    <hyperlink ref="Z6" r:id="rId107" display="mailto:merollim@unimelb.edu.au" xr:uid="{23CA802D-6EBE-4B00-849B-72A701874AFB}"/>
    <hyperlink ref="Z7" r:id="rId108" display="mailto:b.vicenzino@uq.edu.au" xr:uid="{E465CAE2-9E86-4954-8D23-65B606AE9FF3}"/>
    <hyperlink ref="Z8" r:id="rId109" display="mailto:dr.tanyabrijwasi2020@gmail.com" xr:uid="{CE5011F4-4F99-40AB-81C2-E3897936999D}"/>
    <hyperlink ref="Z23" r:id="rId110" display="mailto:Nfoster@uq.edu.au" xr:uid="{C50487F4-F279-455B-A8B7-D1270EB16C3F}"/>
    <hyperlink ref="Z25" r:id="rId111" display="mailto:Catherine.granger@unimelb.edu.au" xr:uid="{E9D8D400-A31A-4B44-9A5C-81541A19FCAA}"/>
    <hyperlink ref="Z24" r:id="rId112" xr:uid="{C86A8693-4AE9-4117-9727-39FF662AD36A}"/>
    <hyperlink ref="Z42" r:id="rId113" display="mailto:Christina.AbdelShaheed@sydney.edu.au" xr:uid="{5C7187EF-1253-4CFB-A2E3-D08943B68D82}"/>
    <hyperlink ref="Z43" r:id="rId114" display="mailto:mark.elkins@sydney.edu.au" xr:uid="{F166DCED-0089-4A5B-BCB7-C76AF851A207}"/>
    <hyperlink ref="Z45" r:id="rId115" display="mailto:C.Kite2@wlv.ac.uk" xr:uid="{FF35852E-361A-431B-A510-DE9967105A68}"/>
    <hyperlink ref="Z65" r:id="rId116" display="mailto:christopher.maher@sydney.edu.au" xr:uid="{80512C71-01F0-4C43-A52D-366176FBA47C}"/>
    <hyperlink ref="Z66" r:id="rId117" display="mailto:mark.elkins@sydney.edu.au" xr:uid="{A982AB1F-4970-4B1F-B1E6-492FCF58C646}"/>
    <hyperlink ref="Z71" r:id="rId118" display="mailto:ashan.weerakkody@health.wa.gov.au" xr:uid="{41625A9F-F3FD-4FDF-92F8-5958E2E7D778}"/>
    <hyperlink ref="V45" r:id="rId119" xr:uid="{07C9748C-D3A1-4A1A-B3F5-C322D9DB263C}"/>
    <hyperlink ref="G91" r:id="rId120" xr:uid="{9B81EBCD-5449-4E29-9FFC-5FBDD58210D6}"/>
    <hyperlink ref="Z91" r:id="rId121" xr:uid="{A1DC3568-7DFA-4BEF-AA4C-FCC04C48E402}"/>
    <hyperlink ref="G92" r:id="rId122" xr:uid="{ECBEC707-748E-4F8E-B96B-DE37BB5E9EA5}"/>
    <hyperlink ref="G93" r:id="rId123" xr:uid="{86B13451-0CFA-4928-AAF3-48E6E81DBBC7}"/>
    <hyperlink ref="G94" r:id="rId124" xr:uid="{C55281A1-2459-4510-BFFC-83FC20B5149A}"/>
    <hyperlink ref="Z94" r:id="rId125" xr:uid="{ABFF183E-8EA6-476A-8E2E-BF92B282778E}"/>
    <hyperlink ref="G96" r:id="rId126" xr:uid="{A28B393C-C96D-42AD-B348-B913FED2860F}"/>
    <hyperlink ref="G97" r:id="rId127" xr:uid="{668D04AC-F02A-442C-AD89-31BFD3F24998}"/>
    <hyperlink ref="Z97" r:id="rId128" xr:uid="{671ECC80-16F5-4F87-BFD3-ACA4C461BC2A}"/>
    <hyperlink ref="G98" r:id="rId129" xr:uid="{F5372FE8-FFA8-4CF7-A5E0-DFEBEAFD7FE8}"/>
    <hyperlink ref="G99" r:id="rId130" xr:uid="{C44AC6EE-402F-4426-95A9-265BFBC7C149}"/>
    <hyperlink ref="Z99" r:id="rId131" xr:uid="{BFFD4983-F5DC-45DC-9055-2DE2E822B8E1}"/>
    <hyperlink ref="G101" r:id="rId132" xr:uid="{CE347020-98C1-4442-898C-16118C2AECB5}"/>
    <hyperlink ref="G102" r:id="rId133" xr:uid="{2B8E1182-3EB6-4338-820D-8376B6A6A7EF}"/>
    <hyperlink ref="Z102" r:id="rId134" xr:uid="{7D9CF476-4C1B-47C6-A543-615661C685FA}"/>
    <hyperlink ref="G103" r:id="rId135" xr:uid="{66E5DD83-ADFA-4D13-AC5F-3B6E957763D3}"/>
    <hyperlink ref="Z103" r:id="rId136" xr:uid="{F282D598-CD24-4E0D-B330-910951D5A380}"/>
    <hyperlink ref="G104" r:id="rId137" xr:uid="{D1329E7B-6D72-47E2-B01E-CD6A17E03B5A}"/>
    <hyperlink ref="G105" r:id="rId138" xr:uid="{AC24FDE7-A2B6-4EB6-892F-8A7D1B453F6D}"/>
    <hyperlink ref="G106" r:id="rId139" xr:uid="{641935A7-0FB6-4AFD-A916-3CD9328D2276}"/>
    <hyperlink ref="G108" r:id="rId140" xr:uid="{62C464B0-461D-4A54-AC75-DAF5689FF7C1}"/>
    <hyperlink ref="Z108" r:id="rId141" xr:uid="{2A8E5B18-A120-4FD3-B234-4FA1001E6BF7}"/>
    <hyperlink ref="G109" r:id="rId142" xr:uid="{5D7FDF3D-10DF-4A69-8982-CCBA7955293A}"/>
    <hyperlink ref="G110" r:id="rId143" xr:uid="{2CEA100B-093C-47F8-B2AB-513DD3E1A0DC}"/>
    <hyperlink ref="Z110" r:id="rId144" xr:uid="{D1CC4D7F-BC57-4635-926B-49D32ACFDC90}"/>
    <hyperlink ref="Z111" r:id="rId145" xr:uid="{01036B6A-67D9-4160-9A76-EAA731210B5A}"/>
    <hyperlink ref="G111" r:id="rId146" xr:uid="{A53A8E7B-B51E-4265-9644-1D68D30D11A9}"/>
    <hyperlink ref="G112" r:id="rId147" xr:uid="{1B318573-D59B-40E7-B8DA-FFCDA6D4B540}"/>
    <hyperlink ref="Z113" r:id="rId148" xr:uid="{78FCD4EF-6CDD-42EE-89E9-E6EEFAE50FDC}"/>
    <hyperlink ref="G114" r:id="rId149" xr:uid="{64F31556-4EBD-486D-BED9-5403607D5D76}"/>
    <hyperlink ref="G115" r:id="rId150" xr:uid="{EC265194-4C43-48B7-A260-69F0DA43D242}"/>
    <hyperlink ref="Z115" r:id="rId151" xr:uid="{30B94C3B-B3C3-4BAE-BE70-C9CBABDA00F6}"/>
    <hyperlink ref="G116" r:id="rId152" xr:uid="{CCD4B65B-A99D-43E1-9E7C-F071F70A1362}"/>
    <hyperlink ref="Z116" r:id="rId153" xr:uid="{D032F5E7-82D5-4C0B-B1D7-40333CB2BAC6}"/>
    <hyperlink ref="G117" r:id="rId154" xr:uid="{5A670645-0335-4036-AA4A-B755C4A83211}"/>
    <hyperlink ref="G118" r:id="rId155" xr:uid="{11038428-F3FC-440E-9ABD-8998DB144018}"/>
    <hyperlink ref="Z118" r:id="rId156" xr:uid="{A73BE4A7-3426-4EE1-A63D-380908F257DF}"/>
    <hyperlink ref="G119" r:id="rId157" xr:uid="{B474755E-1B55-400F-B366-6692D1D752BA}"/>
    <hyperlink ref="Z119" r:id="rId158" xr:uid="{48BA7E4E-51F8-421E-ABC6-36733F527FBB}"/>
    <hyperlink ref="G120" r:id="rId159" xr:uid="{929353A5-2A29-4B0F-9E15-E484A68A8E4B}"/>
    <hyperlink ref="G121" r:id="rId160" xr:uid="{45F864D6-8608-40FE-83AF-A2578ED72A1E}"/>
    <hyperlink ref="G122" r:id="rId161" xr:uid="{D0E3A6F1-B0EC-4761-8626-94F7A80E6096}"/>
    <hyperlink ref="Z122" r:id="rId162" xr:uid="{8641F739-0D5B-4F3F-8348-0A6C9227A524}"/>
    <hyperlink ref="G123" r:id="rId163" xr:uid="{FA313258-AA30-4F28-B795-7FA341BFB59C}"/>
    <hyperlink ref="Z123" r:id="rId164" xr:uid="{6004749F-7BF3-4826-A6BB-96AC028CD73A}"/>
    <hyperlink ref="G124" r:id="rId165" xr:uid="{560F119F-D532-4091-8C42-9B3CE59C1710}"/>
    <hyperlink ref="G125" r:id="rId166" xr:uid="{FC3D7BFC-2C31-41A4-B7EF-00FBF209BD72}"/>
    <hyperlink ref="Z125" r:id="rId167" xr:uid="{EAAB3960-CA64-4B06-AF92-4E6A5C362522}"/>
    <hyperlink ref="G126" r:id="rId168" xr:uid="{AA48FF71-B653-4680-B730-B55222236DB5}"/>
    <hyperlink ref="G127" r:id="rId169" xr:uid="{F0A13CCB-2187-49DD-B762-D4C8A258DA25}"/>
    <hyperlink ref="Z127" r:id="rId170" xr:uid="{511A0093-A6E7-4FED-85CB-69693FD08D2D}"/>
    <hyperlink ref="G128" r:id="rId171" xr:uid="{B6427A8E-9B7C-43AC-8879-1932CF0252B5}"/>
    <hyperlink ref="Z128" r:id="rId172" xr:uid="{FF92C071-B887-4525-85DE-B72C8FF2DED5}"/>
    <hyperlink ref="G129" r:id="rId173" xr:uid="{DB0A30D0-CF0A-43AD-B5D9-9D970BF36ACB}"/>
    <hyperlink ref="G130" r:id="rId174" xr:uid="{73571E3D-2025-4288-A0B2-3B16324940A2}"/>
    <hyperlink ref="Z130" r:id="rId175" xr:uid="{0D83E815-000E-45CA-A76E-B92F7A10166E}"/>
    <hyperlink ref="G131" r:id="rId176" xr:uid="{DC21CEBD-AC54-44EC-B986-0146CCEB45FD}"/>
    <hyperlink ref="G132" r:id="rId177" xr:uid="{4DE2983B-7CC8-45E5-9E94-05D72E2C11C8}"/>
    <hyperlink ref="G133" r:id="rId178" xr:uid="{60D876D7-F52E-4F1C-B6C5-4340C8256B0F}"/>
    <hyperlink ref="Z133" r:id="rId179" xr:uid="{6AA195AF-B829-40E2-9AB7-D7D0A0E3CCF5}"/>
    <hyperlink ref="G134" r:id="rId180" xr:uid="{63D3A15B-E7CA-42AF-A852-AE2178E5CCD7}"/>
    <hyperlink ref="G135" r:id="rId181" xr:uid="{B49A9200-FC07-49B6-AAE3-CFA3971EA399}"/>
    <hyperlink ref="Z135" r:id="rId182" xr:uid="{F8CD93D5-17FD-4D0D-8FED-9A4AF6EC2B4A}"/>
    <hyperlink ref="G136" r:id="rId183" xr:uid="{099FF8D3-ED14-4942-85E1-F2A2C456FA87}"/>
    <hyperlink ref="G137" r:id="rId184" xr:uid="{243F49B9-0776-4E9B-8408-FF34355936D1}"/>
    <hyperlink ref="G138" r:id="rId185" xr:uid="{9A79577E-604C-4432-9A3C-14551C5791D0}"/>
    <hyperlink ref="Z138" r:id="rId186" xr:uid="{A4BEDBCF-FC5A-44EA-B88D-277854835F6D}"/>
    <hyperlink ref="G139" r:id="rId187" xr:uid="{D7AFD35B-5985-4059-AE55-6BA8186E364A}"/>
    <hyperlink ref="G140" r:id="rId188" xr:uid="{7C20D3B9-DE88-47D0-9399-F039DE236961}"/>
    <hyperlink ref="Z140" r:id="rId189" xr:uid="{EAB864F8-9834-4F69-803A-57A9C82AD67D}"/>
    <hyperlink ref="G141" r:id="rId190" xr:uid="{0F1E2E98-7D44-4061-8937-9D17D538F79D}"/>
    <hyperlink ref="G142" r:id="rId191" xr:uid="{62473546-83E6-4BAF-B27E-A772FAA59786}"/>
    <hyperlink ref="Z142" r:id="rId192" xr:uid="{B88F934D-318B-45D8-9406-A2E6A79EC9C8}"/>
    <hyperlink ref="G143" r:id="rId193" xr:uid="{AE26C025-82B3-49E4-BD32-4B4AF84525CB}"/>
    <hyperlink ref="G144" r:id="rId194" xr:uid="{4DB47556-914C-4931-95AC-A8EFB8EE1DAD}"/>
    <hyperlink ref="Z144" r:id="rId195" xr:uid="{3674D316-90E1-4ABB-BBA4-74DB00EA439A}"/>
    <hyperlink ref="G145" r:id="rId196" xr:uid="{BB4B7C00-0415-4050-966B-059ADDF1FA21}"/>
    <hyperlink ref="Z145" r:id="rId197" xr:uid="{06AE4289-847D-4CCC-8034-5EE30B79B864}"/>
    <hyperlink ref="G146" r:id="rId198" xr:uid="{690A42A5-084F-4DB9-9510-5CDEF74A9633}"/>
    <hyperlink ref="Z147" r:id="rId199" xr:uid="{FE880316-A782-485B-AE0A-31025FEE2BC0}"/>
    <hyperlink ref="G148" r:id="rId200" xr:uid="{9BE7FFFD-D98E-4A3C-AAFB-7631576E918E}"/>
    <hyperlink ref="G149" r:id="rId201" xr:uid="{6045399C-10C9-45EC-BB6D-6E38598CBA82}"/>
    <hyperlink ref="G150" r:id="rId202" xr:uid="{1A7FFA6E-65FC-4A59-B79B-FB662F608B87}"/>
    <hyperlink ref="Z150" r:id="rId203" display="mailto:Cathy.Jenkins@ouh.nhs.uk" xr:uid="{6AA2A9CE-B197-4776-B885-D095F64D0933}"/>
    <hyperlink ref="G151" r:id="rId204" xr:uid="{6E956DF8-DC8E-4CAA-BDD0-D21804D41A19}"/>
    <hyperlink ref="G152" r:id="rId205" xr:uid="{960C6650-6563-49E1-B71F-BDFAE6F66365}"/>
    <hyperlink ref="G153" r:id="rId206" xr:uid="{9953D02E-9265-4ECD-828C-474ECF254201}"/>
    <hyperlink ref="G154" r:id="rId207" xr:uid="{289ACA31-A56E-4B46-997B-CC8AECAFAA85}"/>
    <hyperlink ref="Z154" r:id="rId208" xr:uid="{1B420D28-8C1C-437D-9DD6-9C918BC751CA}"/>
    <hyperlink ref="G155" r:id="rId209" xr:uid="{F8725E26-26CA-4660-93A8-5965D82F8DEB}"/>
    <hyperlink ref="Z155" r:id="rId210" xr:uid="{C282CA39-C69C-4527-9AD5-C7B6324E3D6C}"/>
    <hyperlink ref="V155" r:id="rId211" xr:uid="{E2A36474-AA84-4BA4-A7AC-54E4A203D951}"/>
    <hyperlink ref="G156" r:id="rId212" xr:uid="{61297C2F-437C-4F7C-8FB4-23E8F3D6A594}"/>
    <hyperlink ref="Z156" r:id="rId213" xr:uid="{B54804B3-0742-415D-BD37-4094626A25E0}"/>
    <hyperlink ref="G157" r:id="rId214" xr:uid="{ADC6A3A5-716C-48CB-96E5-71C2C0214141}"/>
    <hyperlink ref="V157" r:id="rId215" xr:uid="{AB9AB933-8519-4A38-9B1D-4C484FF39F45}"/>
    <hyperlink ref="G158" r:id="rId216" xr:uid="{F05BF523-B998-4A37-A26F-CA31A4A133C1}"/>
    <hyperlink ref="Z158" r:id="rId217" xr:uid="{A3D60545-9A78-4461-B14E-D2CCB51E8903}"/>
    <hyperlink ref="G159" r:id="rId218" xr:uid="{FAE6CC53-1C31-4AAB-A4E5-E4D06F85344A}"/>
    <hyperlink ref="G160" r:id="rId219" xr:uid="{BD1A3F81-CA4E-455C-B86E-2FF26F43D134}"/>
    <hyperlink ref="G161" r:id="rId220" xr:uid="{E93749DF-2F96-49C1-8937-6DEDDAA6056C}"/>
    <hyperlink ref="G162" r:id="rId221" xr:uid="{A5A1BD7B-4F11-4C5C-A084-DE8B9CF53883}"/>
    <hyperlink ref="G163" r:id="rId222" xr:uid="{70035A22-9400-4FE4-9024-D6C50670B033}"/>
    <hyperlink ref="Z164" r:id="rId223" xr:uid="{25AE0F51-D070-4402-87AD-04BCFD275C5B}"/>
    <hyperlink ref="G164" r:id="rId224" xr:uid="{E0144193-3A22-49B8-857F-28E3D987391D}"/>
    <hyperlink ref="V165" r:id="rId225" xr:uid="{21AA3993-5B2D-4668-A752-7327759331E9}"/>
    <hyperlink ref="G165" r:id="rId226" xr:uid="{C265B0FB-8869-409E-AAC7-19B0C9BB6D52}"/>
    <hyperlink ref="G166" r:id="rId227" xr:uid="{56A492DE-FB84-4AA5-BBBE-CD8E77975F59}"/>
    <hyperlink ref="G167" r:id="rId228" xr:uid="{563FC6C5-93F0-4F0A-A24E-638E6E685985}"/>
    <hyperlink ref="Z167" r:id="rId229" xr:uid="{C44DDA9D-A9E2-4BBA-9ED6-74D95D99C5B6}"/>
    <hyperlink ref="G168" r:id="rId230" xr:uid="{DEF9D76E-3143-4E1C-95D9-EF1C57382219}"/>
    <hyperlink ref="G169" r:id="rId231" xr:uid="{0A035D76-AF59-49D6-A4E3-91B07125863E}"/>
    <hyperlink ref="Z169" r:id="rId232" xr:uid="{473DED20-4868-4D33-8249-1840AB9897D6}"/>
    <hyperlink ref="G170" r:id="rId233" xr:uid="{0888FB23-55EF-437E-A601-5E0554F2ACEA}"/>
    <hyperlink ref="G171" r:id="rId234" xr:uid="{E6BF6121-F961-439B-92EC-B96C2FBD8076}"/>
    <hyperlink ref="G172" r:id="rId235" xr:uid="{DBC8D2CD-95A8-4282-B23F-E62B31A1278F}"/>
    <hyperlink ref="Z172" r:id="rId236" xr:uid="{891B7345-8498-4E23-8822-058F00E1AE32}"/>
    <hyperlink ref="V172" r:id="rId237" xr:uid="{DF502643-19C0-4DC8-ABC5-A4996D19AED7}"/>
    <hyperlink ref="V173" r:id="rId238" xr:uid="{036DD69C-C08E-48D2-BE75-E5C011E7F08B}"/>
    <hyperlink ref="Z173" r:id="rId239" xr:uid="{1611287F-C066-42FB-90B6-2BCD0C874B06}"/>
    <hyperlink ref="G174" r:id="rId240" xr:uid="{DE31C28B-2F46-45C0-8A60-AE9748FC2EBF}"/>
    <hyperlink ref="Z174" r:id="rId241" xr:uid="{A76C0481-4B70-40A6-B7D1-A32327583761}"/>
    <hyperlink ref="G175" r:id="rId242" xr:uid="{30B16DFA-BC16-4290-86E4-9AF8D8A64786}"/>
    <hyperlink ref="Z175" r:id="rId243" xr:uid="{AB6A04BF-C696-46F5-B850-6D889C13D822}"/>
    <hyperlink ref="G176" r:id="rId244" xr:uid="{EC27E17B-90FB-4D33-9F78-68FB9B1C4AEB}"/>
    <hyperlink ref="Z176" r:id="rId245" xr:uid="{FB3D47D7-6709-4FC9-994C-E816A8923C1D}"/>
    <hyperlink ref="G177" r:id="rId246" xr:uid="{42644FD2-6F7C-47EA-8D91-D4C50CEC2788}"/>
    <hyperlink ref="Z177" r:id="rId247" xr:uid="{97B0EE1F-2D46-40BB-B390-5B3B14AF8914}"/>
    <hyperlink ref="G178" r:id="rId248" xr:uid="{0AAE8156-9818-4D81-BBA0-16CFC0C8E47C}"/>
    <hyperlink ref="G179" r:id="rId249" xr:uid="{681B81F9-FC82-4029-B9BF-FB4146798949}"/>
    <hyperlink ref="G180" r:id="rId250" xr:uid="{2B55DAA6-8847-4B5A-8252-3C6BB7D164E8}"/>
    <hyperlink ref="Z180" r:id="rId251" xr:uid="{1FE5E385-C011-474A-A342-F952AE329A77}"/>
    <hyperlink ref="G181" r:id="rId252" xr:uid="{116BCF4D-C3B1-44D9-8E56-DD6879C559BE}"/>
    <hyperlink ref="Z181" r:id="rId253" xr:uid="{B9A72DAC-027D-463E-B5EF-44FCC204B161}"/>
    <hyperlink ref="G182" r:id="rId254" xr:uid="{23030B09-AE40-4585-A9C2-19D8CE4EA66E}"/>
    <hyperlink ref="Z182" r:id="rId255" xr:uid="{9305F19B-6849-4E6F-A1DD-5B7066B7DB72}"/>
    <hyperlink ref="G183" r:id="rId256" xr:uid="{AAB73387-81E3-4493-9EA4-6B5609D89FE6}"/>
    <hyperlink ref="Z183" r:id="rId257" xr:uid="{9BA41A1D-AFE9-4309-892A-3E418EA3487E}"/>
    <hyperlink ref="G184" r:id="rId258" xr:uid="{3AEF161A-C219-4C64-983F-C9DC98F539E1}"/>
    <hyperlink ref="V184" r:id="rId259" xr:uid="{C8B01235-1507-45E6-BE3B-ACFB7F8AC950}"/>
    <hyperlink ref="Z184" r:id="rId260" xr:uid="{A66C3676-6248-43AD-91EB-F45BD050A91A}"/>
    <hyperlink ref="G185" r:id="rId261" xr:uid="{B2477236-3ABF-4BC1-9EC8-B84C46F72667}"/>
    <hyperlink ref="Z185" r:id="rId262" xr:uid="{B16BBE00-13C4-4F2C-BDA1-2C01C8069ECF}"/>
    <hyperlink ref="G187" r:id="rId263" xr:uid="{D08C14EE-BB9B-498D-8C4E-DCE402D0ACB2}"/>
    <hyperlink ref="G188" r:id="rId264" xr:uid="{2DABB9C1-2E74-4086-9910-16EC04F2D9B4}"/>
    <hyperlink ref="AN256" r:id="rId265" xr:uid="{1094A99E-BAB6-4F6A-87EE-2899F40B3FD5}"/>
    <hyperlink ref="AN195" r:id="rId266" display="https://doi.org/10.1101/2022.01.27.22269969" xr:uid="{66FD5257-B2FE-4728-90CF-599937FC68F2}"/>
  </hyperlinks>
  <pageMargins left="0.7" right="0.7" top="0.75" bottom="0.75" header="0.3" footer="0.3"/>
  <pageSetup paperSize="9" orientation="portrait" r:id="rId26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C2C2-0087-4B5D-BB1E-6AF2873DD213}">
  <dimension ref="A1:AMJ416"/>
  <sheetViews>
    <sheetView topLeftCell="A373" workbookViewId="0">
      <selection activeCell="A2" sqref="A2:A416"/>
    </sheetView>
  </sheetViews>
  <sheetFormatPr defaultColWidth="8.85546875" defaultRowHeight="15.75"/>
  <cols>
    <col min="1" max="1" width="4.7109375" style="184" customWidth="1"/>
    <col min="2" max="2" width="22" style="184" customWidth="1"/>
    <col min="3" max="3" width="9.7109375" style="184" customWidth="1"/>
    <col min="4" max="4" width="6.42578125" style="184" customWidth="1"/>
    <col min="5" max="5" width="7.85546875" style="184" customWidth="1"/>
    <col min="6" max="6" width="16.7109375" style="184" customWidth="1"/>
    <col min="7" max="7" width="18.28515625" style="184" customWidth="1"/>
    <col min="8" max="8" width="14.28515625" style="184" customWidth="1"/>
    <col min="9" max="9" width="17.42578125" style="184" customWidth="1"/>
    <col min="10" max="10" width="12.42578125" style="184" customWidth="1"/>
    <col min="11" max="11" width="18" style="184" customWidth="1"/>
    <col min="12" max="12" width="14.28515625" style="184" customWidth="1"/>
    <col min="13" max="15" width="12.42578125" style="184" customWidth="1"/>
    <col min="16" max="16" width="15" style="184" customWidth="1"/>
    <col min="17" max="17" width="14.140625" style="184" customWidth="1"/>
    <col min="18" max="18" width="16.85546875" style="184" customWidth="1"/>
    <col min="19" max="19" width="12.42578125" style="184" customWidth="1"/>
    <col min="20" max="20" width="43.7109375" style="184" customWidth="1"/>
    <col min="21" max="21" width="12.42578125" style="184" customWidth="1"/>
    <col min="22" max="22" width="15.5703125" style="184" customWidth="1"/>
    <col min="23" max="23" width="11.28515625" style="184" customWidth="1"/>
    <col min="24" max="24" width="18.85546875" style="184" customWidth="1"/>
    <col min="25" max="25" width="12.42578125" style="184" customWidth="1"/>
    <col min="26" max="26" width="11.85546875" style="184" customWidth="1"/>
    <col min="27" max="29" width="12.42578125" style="184" customWidth="1"/>
    <col min="30" max="30" width="10.140625" style="184" customWidth="1"/>
    <col min="31" max="31" width="12.42578125" style="184" customWidth="1"/>
    <col min="32" max="32" width="18.28515625" style="184" customWidth="1"/>
    <col min="33" max="33" width="12.7109375" style="184" customWidth="1"/>
    <col min="34" max="35" width="12.42578125" style="184" customWidth="1"/>
    <col min="36" max="36" width="22.28515625" style="184" customWidth="1"/>
    <col min="37" max="37" width="9.28515625" style="184" customWidth="1"/>
    <col min="38" max="38" width="16.140625" style="184" customWidth="1"/>
    <col min="39" max="39" width="13.7109375" style="184" customWidth="1"/>
    <col min="40" max="40" width="12.42578125" style="184" customWidth="1"/>
    <col min="41" max="41" width="18.85546875" style="184" customWidth="1"/>
    <col min="42" max="42" width="17.28515625" style="184" customWidth="1"/>
    <col min="43" max="43" width="20.5703125" style="184" customWidth="1"/>
    <col min="44" max="44" width="18.85546875" style="184" customWidth="1"/>
    <col min="45" max="1024" width="12.4257812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c r="A2" s="220">
        <v>1</v>
      </c>
      <c r="B2" s="253" t="s">
        <v>6836</v>
      </c>
      <c r="C2" s="253" t="s">
        <v>578</v>
      </c>
      <c r="D2" s="253">
        <v>2024</v>
      </c>
      <c r="E2" s="253" t="s">
        <v>579</v>
      </c>
      <c r="F2" s="253" t="s">
        <v>295</v>
      </c>
      <c r="G2" s="253" t="s">
        <v>4446</v>
      </c>
      <c r="H2" s="253" t="s">
        <v>297</v>
      </c>
      <c r="I2" s="253" t="s">
        <v>926</v>
      </c>
      <c r="J2" s="253">
        <v>25</v>
      </c>
      <c r="K2" s="253" t="s">
        <v>57</v>
      </c>
      <c r="L2" s="253" t="s">
        <v>57</v>
      </c>
      <c r="M2" s="253" t="s">
        <v>57</v>
      </c>
      <c r="N2" s="253" t="s">
        <v>57</v>
      </c>
      <c r="O2" s="253" t="s">
        <v>57</v>
      </c>
      <c r="P2" s="253" t="s">
        <v>57</v>
      </c>
      <c r="Q2" s="253" t="s">
        <v>57</v>
      </c>
      <c r="R2" s="253" t="s">
        <v>57</v>
      </c>
      <c r="S2" s="253" t="s">
        <v>57</v>
      </c>
      <c r="T2" s="253" t="s">
        <v>57</v>
      </c>
      <c r="U2" s="253" t="s">
        <v>57</v>
      </c>
      <c r="V2" s="253" t="s">
        <v>57</v>
      </c>
      <c r="W2" s="253" t="s">
        <v>57</v>
      </c>
      <c r="X2" s="253" t="s">
        <v>57</v>
      </c>
      <c r="Y2" s="253" t="s">
        <v>57</v>
      </c>
      <c r="Z2" s="253" t="s">
        <v>4447</v>
      </c>
      <c r="AA2" s="253" t="s">
        <v>57</v>
      </c>
      <c r="AB2" s="253" t="s">
        <v>57</v>
      </c>
      <c r="AC2" s="253" t="s">
        <v>57</v>
      </c>
      <c r="AD2" s="253" t="s">
        <v>2385</v>
      </c>
      <c r="AE2" s="253" t="s">
        <v>57</v>
      </c>
      <c r="AF2" s="253"/>
      <c r="AG2" s="253" t="s">
        <v>57</v>
      </c>
      <c r="AH2" s="253" t="s">
        <v>57</v>
      </c>
      <c r="AI2" s="253" t="s">
        <v>57</v>
      </c>
      <c r="AJ2" s="253" t="s">
        <v>2385</v>
      </c>
      <c r="AK2" s="253" t="s">
        <v>57</v>
      </c>
      <c r="AL2" s="253" t="s">
        <v>57</v>
      </c>
      <c r="AM2" s="253" t="s">
        <v>57</v>
      </c>
      <c r="AN2" s="253" t="s">
        <v>57</v>
      </c>
      <c r="AO2" s="253" t="s">
        <v>57</v>
      </c>
      <c r="AP2" s="254">
        <v>45198</v>
      </c>
      <c r="AQ2" s="253" t="s">
        <v>57</v>
      </c>
      <c r="AR2" s="253" t="s">
        <v>57</v>
      </c>
      <c r="AS2" s="253" t="s">
        <v>57</v>
      </c>
      <c r="AT2" s="253" t="s">
        <v>57</v>
      </c>
      <c r="AU2" s="220" t="str">
        <f>IF(OR(AA2="NA"), "NA", IF(OR(AA2="Yes", AA2="yes"), "No", IF(AND(I2="Original", AA2="No"), "?", "")))</f>
        <v>NA</v>
      </c>
    </row>
    <row r="3" spans="1:48">
      <c r="A3" s="220">
        <v>2</v>
      </c>
      <c r="B3" s="253" t="s">
        <v>6836</v>
      </c>
      <c r="C3" s="253" t="s">
        <v>578</v>
      </c>
      <c r="D3" s="253">
        <v>2024</v>
      </c>
      <c r="E3" s="253" t="s">
        <v>579</v>
      </c>
      <c r="F3" s="253" t="s">
        <v>4448</v>
      </c>
      <c r="G3" s="253" t="s">
        <v>4449</v>
      </c>
      <c r="H3" s="255" t="s">
        <v>4450</v>
      </c>
      <c r="I3" s="253" t="s">
        <v>926</v>
      </c>
      <c r="J3" s="253">
        <v>3</v>
      </c>
      <c r="K3" s="253" t="s">
        <v>57</v>
      </c>
      <c r="L3" s="253" t="s">
        <v>57</v>
      </c>
      <c r="M3" s="253" t="s">
        <v>57</v>
      </c>
      <c r="N3" s="253" t="s">
        <v>57</v>
      </c>
      <c r="O3" s="253" t="s">
        <v>57</v>
      </c>
      <c r="P3" s="253" t="s">
        <v>57</v>
      </c>
      <c r="Q3" s="253" t="s">
        <v>57</v>
      </c>
      <c r="R3" s="253" t="s">
        <v>57</v>
      </c>
      <c r="S3" s="253" t="s">
        <v>57</v>
      </c>
      <c r="T3" s="253" t="s">
        <v>57</v>
      </c>
      <c r="U3" s="253" t="s">
        <v>57</v>
      </c>
      <c r="V3" s="253" t="s">
        <v>57</v>
      </c>
      <c r="W3" s="253" t="s">
        <v>57</v>
      </c>
      <c r="X3" s="253" t="s">
        <v>57</v>
      </c>
      <c r="Y3" s="253" t="s">
        <v>57</v>
      </c>
      <c r="Z3" s="253" t="s">
        <v>589</v>
      </c>
      <c r="AA3" s="253" t="s">
        <v>57</v>
      </c>
      <c r="AB3" s="253" t="s">
        <v>57</v>
      </c>
      <c r="AC3" s="253" t="s">
        <v>57</v>
      </c>
      <c r="AD3" s="253" t="s">
        <v>2385</v>
      </c>
      <c r="AE3" s="253" t="s">
        <v>57</v>
      </c>
      <c r="AF3" s="253"/>
      <c r="AG3" s="253" t="s">
        <v>57</v>
      </c>
      <c r="AH3" s="253" t="s">
        <v>57</v>
      </c>
      <c r="AI3" s="253" t="s">
        <v>57</v>
      </c>
      <c r="AJ3" s="253" t="s">
        <v>2385</v>
      </c>
      <c r="AK3" s="253" t="s">
        <v>57</v>
      </c>
      <c r="AL3" s="253" t="s">
        <v>57</v>
      </c>
      <c r="AM3" s="253" t="s">
        <v>57</v>
      </c>
      <c r="AN3" s="253" t="s">
        <v>57</v>
      </c>
      <c r="AO3" s="253" t="s">
        <v>57</v>
      </c>
      <c r="AP3" s="254">
        <v>45269</v>
      </c>
      <c r="AQ3" s="253" t="s">
        <v>57</v>
      </c>
      <c r="AR3" s="253" t="s">
        <v>57</v>
      </c>
      <c r="AS3" s="253" t="s">
        <v>57</v>
      </c>
      <c r="AT3" s="253" t="s">
        <v>57</v>
      </c>
      <c r="AU3" s="220" t="str">
        <f>IF(OR(AA3="NA"), "NA", IF(OR(AA3="Yes", AA3="yes"), "No", IF(AND(I3="Original", AA3="No"), "?", "")))</f>
        <v>NA</v>
      </c>
    </row>
    <row r="4" spans="1:48">
      <c r="A4" s="220">
        <v>3</v>
      </c>
      <c r="B4" s="253" t="s">
        <v>6836</v>
      </c>
      <c r="C4" s="253" t="s">
        <v>578</v>
      </c>
      <c r="D4" s="253">
        <v>2024</v>
      </c>
      <c r="E4" s="253" t="s">
        <v>579</v>
      </c>
      <c r="F4" s="253" t="s">
        <v>4451</v>
      </c>
      <c r="G4" s="253" t="s">
        <v>4452</v>
      </c>
      <c r="H4" s="255" t="s">
        <v>4453</v>
      </c>
      <c r="I4" s="253" t="s">
        <v>929</v>
      </c>
      <c r="J4" s="253">
        <v>10</v>
      </c>
      <c r="K4" s="253" t="s">
        <v>56</v>
      </c>
      <c r="L4" s="253" t="s">
        <v>62</v>
      </c>
      <c r="M4" s="253" t="s">
        <v>57</v>
      </c>
      <c r="N4" s="253" t="s">
        <v>57</v>
      </c>
      <c r="O4" s="253" t="s">
        <v>57</v>
      </c>
      <c r="P4" s="253" t="s">
        <v>57</v>
      </c>
      <c r="Q4" s="253" t="s">
        <v>57</v>
      </c>
      <c r="R4" s="253" t="s">
        <v>57</v>
      </c>
      <c r="S4" s="256" t="s">
        <v>57</v>
      </c>
      <c r="T4" s="256" t="s">
        <v>57</v>
      </c>
      <c r="U4" s="253" t="s">
        <v>57</v>
      </c>
      <c r="V4" s="253" t="s">
        <v>57</v>
      </c>
      <c r="W4" s="253" t="s">
        <v>57</v>
      </c>
      <c r="X4" s="253" t="s">
        <v>57</v>
      </c>
      <c r="Y4" s="253" t="s">
        <v>57</v>
      </c>
      <c r="Z4" s="253" t="s">
        <v>4454</v>
      </c>
      <c r="AA4" s="253" t="s">
        <v>57</v>
      </c>
      <c r="AB4" s="256" t="s">
        <v>57</v>
      </c>
      <c r="AC4" s="256" t="s">
        <v>57</v>
      </c>
      <c r="AD4" s="256" t="s">
        <v>2385</v>
      </c>
      <c r="AE4" s="253" t="s">
        <v>57</v>
      </c>
      <c r="AF4" s="253"/>
      <c r="AG4" s="253" t="s">
        <v>57</v>
      </c>
      <c r="AH4" s="253" t="s">
        <v>57</v>
      </c>
      <c r="AI4" s="253" t="s">
        <v>57</v>
      </c>
      <c r="AJ4" s="253" t="s">
        <v>2385</v>
      </c>
      <c r="AK4" s="253" t="s">
        <v>57</v>
      </c>
      <c r="AL4" s="253" t="s">
        <v>57</v>
      </c>
      <c r="AM4" s="253" t="s">
        <v>57</v>
      </c>
      <c r="AN4" s="253" t="s">
        <v>57</v>
      </c>
      <c r="AO4" s="253" t="s">
        <v>57</v>
      </c>
      <c r="AP4" s="256" t="s">
        <v>4455</v>
      </c>
      <c r="AQ4" s="253" t="s">
        <v>57</v>
      </c>
      <c r="AR4" s="253" t="s">
        <v>57</v>
      </c>
      <c r="AS4" s="253" t="s">
        <v>57</v>
      </c>
      <c r="AT4" s="253" t="s">
        <v>57</v>
      </c>
      <c r="AU4" s="220" t="str">
        <f>IF(OR(AA4="NA"), "NA", IF(OR(AA4="Yes", AA4="yes"), "No", IF(AND(I4="Original", AA4="No"), "?", "")))</f>
        <v>NA</v>
      </c>
    </row>
    <row r="5" spans="1:48">
      <c r="A5" s="220">
        <v>4</v>
      </c>
      <c r="B5" s="253" t="s">
        <v>6836</v>
      </c>
      <c r="C5" s="253" t="s">
        <v>578</v>
      </c>
      <c r="D5" s="253">
        <v>2024</v>
      </c>
      <c r="E5" s="253" t="s">
        <v>579</v>
      </c>
      <c r="F5" s="253" t="s">
        <v>4456</v>
      </c>
      <c r="G5" s="253" t="s">
        <v>4457</v>
      </c>
      <c r="H5" s="255" t="s">
        <v>4458</v>
      </c>
      <c r="I5" s="253" t="s">
        <v>929</v>
      </c>
      <c r="J5" s="253">
        <v>3</v>
      </c>
      <c r="K5" s="253" t="s">
        <v>56</v>
      </c>
      <c r="L5" s="253" t="s">
        <v>62</v>
      </c>
      <c r="M5" s="253" t="s">
        <v>57</v>
      </c>
      <c r="N5" s="253" t="s">
        <v>57</v>
      </c>
      <c r="O5" s="253" t="s">
        <v>57</v>
      </c>
      <c r="P5" s="253" t="s">
        <v>57</v>
      </c>
      <c r="Q5" s="253" t="s">
        <v>57</v>
      </c>
      <c r="R5" s="253" t="s">
        <v>57</v>
      </c>
      <c r="S5" s="256" t="s">
        <v>57</v>
      </c>
      <c r="T5" s="256" t="s">
        <v>57</v>
      </c>
      <c r="U5" s="253" t="s">
        <v>57</v>
      </c>
      <c r="V5" s="253" t="s">
        <v>57</v>
      </c>
      <c r="W5" s="253" t="s">
        <v>57</v>
      </c>
      <c r="X5" s="253" t="s">
        <v>57</v>
      </c>
      <c r="Y5" s="253" t="s">
        <v>57</v>
      </c>
      <c r="Z5" s="253" t="s">
        <v>4459</v>
      </c>
      <c r="AA5" s="253" t="s">
        <v>57</v>
      </c>
      <c r="AB5" s="253" t="s">
        <v>57</v>
      </c>
      <c r="AC5" s="253" t="s">
        <v>57</v>
      </c>
      <c r="AD5" s="253" t="s">
        <v>2385</v>
      </c>
      <c r="AE5" s="253" t="s">
        <v>57</v>
      </c>
      <c r="AF5" s="253"/>
      <c r="AG5" s="253" t="s">
        <v>57</v>
      </c>
      <c r="AH5" s="253" t="s">
        <v>57</v>
      </c>
      <c r="AI5" s="253" t="s">
        <v>57</v>
      </c>
      <c r="AJ5" s="253" t="s">
        <v>2385</v>
      </c>
      <c r="AK5" s="253" t="s">
        <v>57</v>
      </c>
      <c r="AL5" s="253" t="s">
        <v>57</v>
      </c>
      <c r="AM5" s="253" t="s">
        <v>57</v>
      </c>
      <c r="AN5" s="253" t="s">
        <v>57</v>
      </c>
      <c r="AO5" s="253" t="s">
        <v>57</v>
      </c>
      <c r="AP5" s="257" t="s">
        <v>4455</v>
      </c>
      <c r="AQ5" s="253" t="s">
        <v>57</v>
      </c>
      <c r="AR5" s="253" t="s">
        <v>57</v>
      </c>
      <c r="AS5" s="253" t="s">
        <v>57</v>
      </c>
      <c r="AT5" s="253" t="s">
        <v>57</v>
      </c>
      <c r="AU5" s="220" t="str">
        <f>IF(OR(AA5="NA"), "NA", IF(OR(AA5="Yes", AA5="yes"), "No", IF(AND(I5="Original", AA5="No"), "?", "")))</f>
        <v>NA</v>
      </c>
    </row>
    <row r="6" spans="1:48">
      <c r="A6" s="220">
        <v>5</v>
      </c>
      <c r="B6" s="253" t="s">
        <v>6836</v>
      </c>
      <c r="C6" s="253" t="s">
        <v>578</v>
      </c>
      <c r="D6" s="253">
        <v>2024</v>
      </c>
      <c r="E6" s="253" t="s">
        <v>579</v>
      </c>
      <c r="F6" s="253" t="s">
        <v>4460</v>
      </c>
      <c r="G6" s="258" t="s">
        <v>4461</v>
      </c>
      <c r="H6" s="255" t="s">
        <v>4462</v>
      </c>
      <c r="I6" s="253" t="s">
        <v>935</v>
      </c>
      <c r="J6" s="253">
        <v>24</v>
      </c>
      <c r="K6" s="253" t="s">
        <v>62</v>
      </c>
      <c r="L6" s="253" t="s">
        <v>62</v>
      </c>
      <c r="M6" s="253" t="s">
        <v>62</v>
      </c>
      <c r="N6" s="253" t="s">
        <v>56</v>
      </c>
      <c r="O6" s="253">
        <v>1</v>
      </c>
      <c r="P6" s="270" t="s">
        <v>438</v>
      </c>
      <c r="Q6" s="253" t="s">
        <v>4463</v>
      </c>
      <c r="R6" s="270" t="s">
        <v>4464</v>
      </c>
      <c r="S6" s="270" t="s">
        <v>56</v>
      </c>
      <c r="T6" s="270" t="s">
        <v>4465</v>
      </c>
      <c r="U6" s="270" t="s">
        <v>56</v>
      </c>
      <c r="V6" s="270" t="s">
        <v>4466</v>
      </c>
      <c r="W6" s="270" t="s">
        <v>56</v>
      </c>
      <c r="X6" s="270" t="s">
        <v>4467</v>
      </c>
      <c r="Y6" s="270" t="s">
        <v>56</v>
      </c>
      <c r="Z6" s="253" t="s">
        <v>4468</v>
      </c>
      <c r="AA6" s="253" t="s">
        <v>62</v>
      </c>
      <c r="AB6" s="253" t="s">
        <v>62</v>
      </c>
      <c r="AC6" s="253" t="s">
        <v>57</v>
      </c>
      <c r="AD6" s="253" t="s">
        <v>2385</v>
      </c>
      <c r="AE6" s="253" t="s">
        <v>57</v>
      </c>
      <c r="AF6" s="253"/>
      <c r="AG6" s="253" t="s">
        <v>56</v>
      </c>
      <c r="AH6" s="253">
        <v>200</v>
      </c>
      <c r="AI6" s="253" t="s">
        <v>56</v>
      </c>
      <c r="AJ6" s="253" t="s">
        <v>4436</v>
      </c>
      <c r="AK6" s="253" t="s">
        <v>62</v>
      </c>
      <c r="AL6" s="253" t="s">
        <v>57</v>
      </c>
      <c r="AM6" s="253" t="s">
        <v>57</v>
      </c>
      <c r="AN6" s="253" t="s">
        <v>57</v>
      </c>
      <c r="AO6" s="253" t="s">
        <v>57</v>
      </c>
      <c r="AP6" s="257" t="s">
        <v>4470</v>
      </c>
      <c r="AQ6" s="253" t="s">
        <v>57</v>
      </c>
      <c r="AR6" s="253" t="s">
        <v>57</v>
      </c>
      <c r="AS6" s="253">
        <v>200</v>
      </c>
      <c r="AT6" s="253" t="s">
        <v>57</v>
      </c>
      <c r="AU6" s="220" t="s">
        <v>62</v>
      </c>
    </row>
    <row r="7" spans="1:48">
      <c r="A7" s="220">
        <v>6</v>
      </c>
      <c r="B7" s="253" t="s">
        <v>6836</v>
      </c>
      <c r="C7" s="253" t="s">
        <v>578</v>
      </c>
      <c r="D7" s="253">
        <v>2024</v>
      </c>
      <c r="E7" s="253" t="s">
        <v>579</v>
      </c>
      <c r="F7" s="253" t="s">
        <v>4471</v>
      </c>
      <c r="G7" s="253" t="s">
        <v>4472</v>
      </c>
      <c r="H7" s="255" t="s">
        <v>4473</v>
      </c>
      <c r="I7" s="253" t="s">
        <v>935</v>
      </c>
      <c r="J7" s="253">
        <v>6</v>
      </c>
      <c r="K7" s="253" t="s">
        <v>62</v>
      </c>
      <c r="L7" s="253" t="s">
        <v>62</v>
      </c>
      <c r="M7" s="253" t="s">
        <v>62</v>
      </c>
      <c r="N7" s="253" t="s">
        <v>62</v>
      </c>
      <c r="O7" s="253" t="s">
        <v>57</v>
      </c>
      <c r="P7" s="253" t="s">
        <v>57</v>
      </c>
      <c r="Q7" s="253" t="s">
        <v>57</v>
      </c>
      <c r="R7" s="253" t="s">
        <v>57</v>
      </c>
      <c r="S7" s="253" t="s">
        <v>56</v>
      </c>
      <c r="T7" s="253" t="s">
        <v>4474</v>
      </c>
      <c r="U7" s="270" t="s">
        <v>56</v>
      </c>
      <c r="V7" s="270" t="s">
        <v>4475</v>
      </c>
      <c r="W7" s="270" t="s">
        <v>62</v>
      </c>
      <c r="X7" s="270" t="s">
        <v>57</v>
      </c>
      <c r="Y7" s="270" t="s">
        <v>57</v>
      </c>
      <c r="Z7" s="258" t="s">
        <v>4476</v>
      </c>
      <c r="AA7" s="270" t="s">
        <v>62</v>
      </c>
      <c r="AB7" s="270" t="s">
        <v>62</v>
      </c>
      <c r="AC7" s="270" t="s">
        <v>57</v>
      </c>
      <c r="AD7" s="270" t="s">
        <v>2385</v>
      </c>
      <c r="AE7" s="253" t="s">
        <v>57</v>
      </c>
      <c r="AF7" s="253"/>
      <c r="AG7" s="253" t="s">
        <v>56</v>
      </c>
      <c r="AH7" s="253">
        <v>58</v>
      </c>
      <c r="AI7" s="253" t="s">
        <v>56</v>
      </c>
      <c r="AJ7" s="253" t="s">
        <v>4436</v>
      </c>
      <c r="AK7" s="253" t="s">
        <v>62</v>
      </c>
      <c r="AL7" s="253" t="s">
        <v>57</v>
      </c>
      <c r="AM7" s="253" t="s">
        <v>57</v>
      </c>
      <c r="AN7" s="253" t="s">
        <v>57</v>
      </c>
      <c r="AO7" s="253" t="s">
        <v>57</v>
      </c>
      <c r="AP7" s="257" t="s">
        <v>4477</v>
      </c>
      <c r="AQ7" s="253" t="s">
        <v>57</v>
      </c>
      <c r="AR7" s="253" t="s">
        <v>57</v>
      </c>
      <c r="AS7" s="253">
        <v>47</v>
      </c>
      <c r="AT7" s="253">
        <v>11</v>
      </c>
      <c r="AU7" s="220" t="s">
        <v>62</v>
      </c>
    </row>
    <row r="8" spans="1:48">
      <c r="A8" s="220">
        <v>7</v>
      </c>
      <c r="B8" s="253" t="s">
        <v>6836</v>
      </c>
      <c r="C8" s="253" t="s">
        <v>578</v>
      </c>
      <c r="D8" s="253">
        <v>2024</v>
      </c>
      <c r="E8" s="253" t="s">
        <v>579</v>
      </c>
      <c r="F8" s="253" t="s">
        <v>671</v>
      </c>
      <c r="G8" s="258" t="s">
        <v>4478</v>
      </c>
      <c r="H8" s="255" t="s">
        <v>4479</v>
      </c>
      <c r="I8" s="253" t="s">
        <v>935</v>
      </c>
      <c r="J8" s="253">
        <v>6</v>
      </c>
      <c r="K8" s="253" t="s">
        <v>62</v>
      </c>
      <c r="L8" s="253" t="s">
        <v>62</v>
      </c>
      <c r="M8" s="253" t="s">
        <v>62</v>
      </c>
      <c r="N8" s="253" t="s">
        <v>62</v>
      </c>
      <c r="O8" s="253" t="s">
        <v>57</v>
      </c>
      <c r="P8" s="253" t="s">
        <v>57</v>
      </c>
      <c r="Q8" s="253" t="s">
        <v>57</v>
      </c>
      <c r="R8" s="253" t="s">
        <v>57</v>
      </c>
      <c r="S8" s="253" t="s">
        <v>62</v>
      </c>
      <c r="T8" s="253" t="s">
        <v>57</v>
      </c>
      <c r="U8" s="253" t="s">
        <v>62</v>
      </c>
      <c r="V8" s="258" t="s">
        <v>57</v>
      </c>
      <c r="W8" s="253" t="s">
        <v>62</v>
      </c>
      <c r="X8" s="253" t="s">
        <v>57</v>
      </c>
      <c r="Y8" s="253" t="s">
        <v>57</v>
      </c>
      <c r="Z8" s="253" t="s">
        <v>4480</v>
      </c>
      <c r="AA8" s="253" t="s">
        <v>62</v>
      </c>
      <c r="AB8" s="253" t="s">
        <v>62</v>
      </c>
      <c r="AC8" s="253" t="s">
        <v>57</v>
      </c>
      <c r="AD8" s="253" t="s">
        <v>2385</v>
      </c>
      <c r="AE8" s="253" t="s">
        <v>57</v>
      </c>
      <c r="AF8" s="253"/>
      <c r="AG8" s="253" t="s">
        <v>56</v>
      </c>
      <c r="AH8" s="253">
        <v>131</v>
      </c>
      <c r="AI8" s="253" t="s">
        <v>62</v>
      </c>
      <c r="AJ8" s="253" t="s">
        <v>2385</v>
      </c>
      <c r="AK8" s="253" t="s">
        <v>62</v>
      </c>
      <c r="AL8" s="253" t="s">
        <v>57</v>
      </c>
      <c r="AM8" s="253" t="s">
        <v>57</v>
      </c>
      <c r="AN8" s="253" t="s">
        <v>57</v>
      </c>
      <c r="AO8" s="253" t="s">
        <v>57</v>
      </c>
      <c r="AP8" s="257" t="s">
        <v>4481</v>
      </c>
      <c r="AQ8" s="253" t="s">
        <v>57</v>
      </c>
      <c r="AR8" s="253" t="s">
        <v>57</v>
      </c>
      <c r="AS8" s="253">
        <v>78</v>
      </c>
      <c r="AT8" s="253">
        <v>41</v>
      </c>
      <c r="AU8" s="220" t="s">
        <v>62</v>
      </c>
    </row>
    <row r="9" spans="1:48">
      <c r="A9" s="220">
        <v>8</v>
      </c>
      <c r="B9" s="253" t="s">
        <v>6836</v>
      </c>
      <c r="C9" s="253" t="s">
        <v>578</v>
      </c>
      <c r="D9" s="253">
        <v>2024</v>
      </c>
      <c r="E9" s="253" t="s">
        <v>579</v>
      </c>
      <c r="F9" s="253" t="s">
        <v>4482</v>
      </c>
      <c r="G9" s="258" t="s">
        <v>4483</v>
      </c>
      <c r="H9" s="255" t="s">
        <v>4484</v>
      </c>
      <c r="I9" s="253" t="s">
        <v>929</v>
      </c>
      <c r="J9" s="253">
        <v>14</v>
      </c>
      <c r="K9" s="253" t="s">
        <v>62</v>
      </c>
      <c r="L9" s="253" t="s">
        <v>62</v>
      </c>
      <c r="M9" s="253" t="s">
        <v>57</v>
      </c>
      <c r="N9" s="253" t="s">
        <v>57</v>
      </c>
      <c r="O9" s="253" t="s">
        <v>57</v>
      </c>
      <c r="P9" s="253" t="s">
        <v>57</v>
      </c>
      <c r="Q9" s="253" t="s">
        <v>57</v>
      </c>
      <c r="R9" s="253" t="s">
        <v>57</v>
      </c>
      <c r="S9" s="253" t="s">
        <v>57</v>
      </c>
      <c r="T9" s="253" t="s">
        <v>57</v>
      </c>
      <c r="U9" s="253" t="s">
        <v>57</v>
      </c>
      <c r="V9" s="253" t="s">
        <v>57</v>
      </c>
      <c r="W9" s="253" t="s">
        <v>57</v>
      </c>
      <c r="X9" s="253" t="s">
        <v>57</v>
      </c>
      <c r="Y9" s="253" t="s">
        <v>57</v>
      </c>
      <c r="Z9" s="253" t="s">
        <v>4485</v>
      </c>
      <c r="AA9" s="253" t="s">
        <v>57</v>
      </c>
      <c r="AB9" s="253" t="s">
        <v>57</v>
      </c>
      <c r="AC9" s="253" t="s">
        <v>57</v>
      </c>
      <c r="AD9" s="253" t="s">
        <v>2385</v>
      </c>
      <c r="AE9" s="253" t="s">
        <v>57</v>
      </c>
      <c r="AF9" s="253"/>
      <c r="AG9" s="253" t="s">
        <v>57</v>
      </c>
      <c r="AH9" s="253" t="s">
        <v>57</v>
      </c>
      <c r="AI9" s="253" t="s">
        <v>57</v>
      </c>
      <c r="AJ9" s="253" t="s">
        <v>2385</v>
      </c>
      <c r="AK9" s="253" t="s">
        <v>57</v>
      </c>
      <c r="AL9" s="253" t="s">
        <v>57</v>
      </c>
      <c r="AM9" s="253" t="s">
        <v>57</v>
      </c>
      <c r="AN9" s="253" t="s">
        <v>57</v>
      </c>
      <c r="AO9" s="253" t="s">
        <v>57</v>
      </c>
      <c r="AP9" s="257" t="s">
        <v>4486</v>
      </c>
      <c r="AQ9" s="253" t="s">
        <v>57</v>
      </c>
      <c r="AR9" s="253" t="s">
        <v>57</v>
      </c>
      <c r="AS9" s="253" t="s">
        <v>57</v>
      </c>
      <c r="AT9" s="253" t="s">
        <v>57</v>
      </c>
      <c r="AU9" s="220" t="str">
        <f t="shared" ref="AU9:AU29" si="0">IF(OR(AA9="NA"), "NA", IF(OR(AA9="Yes", AA9="yes"), "No", IF(AND(I9="Original", AA9="No"), "?", "")))</f>
        <v>NA</v>
      </c>
    </row>
    <row r="10" spans="1:48">
      <c r="A10" s="220">
        <v>9</v>
      </c>
      <c r="B10" s="253" t="s">
        <v>6836</v>
      </c>
      <c r="C10" s="253" t="s">
        <v>578</v>
      </c>
      <c r="D10" s="253">
        <v>2024</v>
      </c>
      <c r="E10" s="253" t="s">
        <v>579</v>
      </c>
      <c r="F10" s="253" t="s">
        <v>876</v>
      </c>
      <c r="G10" s="253" t="s">
        <v>4487</v>
      </c>
      <c r="H10" s="255" t="s">
        <v>4488</v>
      </c>
      <c r="I10" s="253" t="s">
        <v>4423</v>
      </c>
      <c r="J10" s="253">
        <v>25</v>
      </c>
      <c r="K10" s="253" t="s">
        <v>57</v>
      </c>
      <c r="L10" s="253" t="s">
        <v>57</v>
      </c>
      <c r="M10" s="253" t="s">
        <v>57</v>
      </c>
      <c r="N10" s="253" t="s">
        <v>57</v>
      </c>
      <c r="O10" s="253" t="s">
        <v>57</v>
      </c>
      <c r="P10" s="253" t="s">
        <v>57</v>
      </c>
      <c r="Q10" s="253" t="s">
        <v>57</v>
      </c>
      <c r="R10" s="253" t="s">
        <v>57</v>
      </c>
      <c r="S10" s="253" t="s">
        <v>57</v>
      </c>
      <c r="T10" s="253" t="s">
        <v>57</v>
      </c>
      <c r="U10" s="253" t="s">
        <v>57</v>
      </c>
      <c r="V10" s="253" t="s">
        <v>57</v>
      </c>
      <c r="W10" s="253" t="s">
        <v>57</v>
      </c>
      <c r="X10" s="253" t="s">
        <v>57</v>
      </c>
      <c r="Y10" s="253" t="s">
        <v>57</v>
      </c>
      <c r="Z10" s="253" t="s">
        <v>57</v>
      </c>
      <c r="AA10" s="253" t="s">
        <v>57</v>
      </c>
      <c r="AB10" s="253" t="s">
        <v>57</v>
      </c>
      <c r="AC10" s="253" t="s">
        <v>57</v>
      </c>
      <c r="AD10" s="253" t="s">
        <v>2385</v>
      </c>
      <c r="AE10" s="253" t="s">
        <v>57</v>
      </c>
      <c r="AF10" s="253"/>
      <c r="AG10" s="253" t="s">
        <v>57</v>
      </c>
      <c r="AH10" s="253" t="s">
        <v>57</v>
      </c>
      <c r="AI10" s="253" t="s">
        <v>57</v>
      </c>
      <c r="AJ10" s="253" t="s">
        <v>2385</v>
      </c>
      <c r="AK10" s="253" t="s">
        <v>57</v>
      </c>
      <c r="AL10" s="253" t="s">
        <v>57</v>
      </c>
      <c r="AM10" s="253" t="s">
        <v>57</v>
      </c>
      <c r="AN10" s="253" t="s">
        <v>57</v>
      </c>
      <c r="AO10" s="253" t="s">
        <v>57</v>
      </c>
      <c r="AP10" s="253" t="s">
        <v>4489</v>
      </c>
      <c r="AQ10" s="253" t="s">
        <v>57</v>
      </c>
      <c r="AR10" s="253" t="s">
        <v>57</v>
      </c>
      <c r="AS10" s="253" t="s">
        <v>57</v>
      </c>
      <c r="AT10" s="253" t="s">
        <v>57</v>
      </c>
      <c r="AU10" s="220" t="str">
        <f t="shared" si="0"/>
        <v>NA</v>
      </c>
    </row>
    <row r="11" spans="1:48">
      <c r="A11" s="220">
        <v>10</v>
      </c>
      <c r="B11" s="253" t="s">
        <v>6836</v>
      </c>
      <c r="C11" s="253" t="s">
        <v>578</v>
      </c>
      <c r="D11" s="253">
        <v>2024</v>
      </c>
      <c r="E11" s="253" t="s">
        <v>579</v>
      </c>
      <c r="F11" s="253" t="s">
        <v>4490</v>
      </c>
      <c r="G11" s="258" t="s">
        <v>4491</v>
      </c>
      <c r="H11" s="255" t="s">
        <v>4492</v>
      </c>
      <c r="I11" s="253" t="s">
        <v>945</v>
      </c>
      <c r="J11" s="253">
        <v>25</v>
      </c>
      <c r="K11" s="253" t="s">
        <v>57</v>
      </c>
      <c r="L11" s="253" t="s">
        <v>57</v>
      </c>
      <c r="M11" s="253" t="s">
        <v>57</v>
      </c>
      <c r="N11" s="253" t="s">
        <v>57</v>
      </c>
      <c r="O11" s="253" t="s">
        <v>57</v>
      </c>
      <c r="P11" s="253" t="s">
        <v>57</v>
      </c>
      <c r="Q11" s="253" t="s">
        <v>57</v>
      </c>
      <c r="R11" s="253" t="s">
        <v>57</v>
      </c>
      <c r="S11" s="253" t="s">
        <v>57</v>
      </c>
      <c r="T11" s="253" t="s">
        <v>57</v>
      </c>
      <c r="U11" s="253" t="s">
        <v>57</v>
      </c>
      <c r="V11" s="253" t="s">
        <v>57</v>
      </c>
      <c r="W11" s="253" t="s">
        <v>57</v>
      </c>
      <c r="X11" s="253" t="s">
        <v>57</v>
      </c>
      <c r="Y11" s="253" t="s">
        <v>57</v>
      </c>
      <c r="Z11" s="253" t="s">
        <v>57</v>
      </c>
      <c r="AA11" s="253" t="s">
        <v>57</v>
      </c>
      <c r="AB11" s="253" t="s">
        <v>57</v>
      </c>
      <c r="AC11" s="253" t="s">
        <v>57</v>
      </c>
      <c r="AD11" s="253" t="s">
        <v>2385</v>
      </c>
      <c r="AE11" s="253" t="s">
        <v>57</v>
      </c>
      <c r="AF11" s="253"/>
      <c r="AG11" s="253" t="s">
        <v>57</v>
      </c>
      <c r="AH11" s="253" t="s">
        <v>57</v>
      </c>
      <c r="AI11" s="253" t="s">
        <v>57</v>
      </c>
      <c r="AJ11" s="253" t="s">
        <v>2385</v>
      </c>
      <c r="AK11" s="253" t="s">
        <v>57</v>
      </c>
      <c r="AL11" s="253" t="s">
        <v>57</v>
      </c>
      <c r="AM11" s="253" t="s">
        <v>57</v>
      </c>
      <c r="AN11" s="253" t="s">
        <v>57</v>
      </c>
      <c r="AO11" s="253" t="s">
        <v>57</v>
      </c>
      <c r="AP11" s="253" t="s">
        <v>4489</v>
      </c>
      <c r="AQ11" s="253" t="s">
        <v>57</v>
      </c>
      <c r="AR11" s="253" t="s">
        <v>57</v>
      </c>
      <c r="AS11" s="253" t="s">
        <v>57</v>
      </c>
      <c r="AT11" s="253" t="s">
        <v>57</v>
      </c>
      <c r="AU11" s="220" t="str">
        <f t="shared" si="0"/>
        <v>NA</v>
      </c>
    </row>
    <row r="12" spans="1:48">
      <c r="A12" s="220">
        <v>11</v>
      </c>
      <c r="B12" s="253" t="s">
        <v>6836</v>
      </c>
      <c r="C12" s="253" t="s">
        <v>578</v>
      </c>
      <c r="D12" s="253">
        <v>2024</v>
      </c>
      <c r="E12" s="253" t="s">
        <v>579</v>
      </c>
      <c r="F12" s="253" t="s">
        <v>795</v>
      </c>
      <c r="G12" s="258" t="s">
        <v>4493</v>
      </c>
      <c r="H12" s="255" t="s">
        <v>4494</v>
      </c>
      <c r="I12" s="253" t="s">
        <v>4423</v>
      </c>
      <c r="J12" s="253">
        <v>25</v>
      </c>
      <c r="K12" s="253" t="s">
        <v>57</v>
      </c>
      <c r="L12" s="253" t="s">
        <v>57</v>
      </c>
      <c r="M12" s="253" t="s">
        <v>57</v>
      </c>
      <c r="N12" s="253" t="s">
        <v>57</v>
      </c>
      <c r="O12" s="253" t="s">
        <v>57</v>
      </c>
      <c r="P12" s="253" t="s">
        <v>57</v>
      </c>
      <c r="Q12" s="253" t="s">
        <v>57</v>
      </c>
      <c r="R12" s="253" t="s">
        <v>57</v>
      </c>
      <c r="S12" s="253" t="s">
        <v>57</v>
      </c>
      <c r="T12" s="253" t="s">
        <v>57</v>
      </c>
      <c r="U12" s="253" t="s">
        <v>57</v>
      </c>
      <c r="V12" s="253" t="s">
        <v>57</v>
      </c>
      <c r="W12" s="253" t="s">
        <v>57</v>
      </c>
      <c r="X12" s="253" t="s">
        <v>57</v>
      </c>
      <c r="Y12" s="253" t="s">
        <v>57</v>
      </c>
      <c r="Z12" s="253" t="s">
        <v>57</v>
      </c>
      <c r="AA12" s="253" t="s">
        <v>57</v>
      </c>
      <c r="AB12" s="253" t="s">
        <v>57</v>
      </c>
      <c r="AC12" s="253" t="s">
        <v>57</v>
      </c>
      <c r="AD12" s="253" t="s">
        <v>2385</v>
      </c>
      <c r="AE12" s="253" t="s">
        <v>57</v>
      </c>
      <c r="AF12" s="253"/>
      <c r="AG12" s="253" t="s">
        <v>57</v>
      </c>
      <c r="AH12" s="253" t="s">
        <v>57</v>
      </c>
      <c r="AI12" s="253" t="s">
        <v>57</v>
      </c>
      <c r="AJ12" s="253" t="s">
        <v>2385</v>
      </c>
      <c r="AK12" s="253" t="s">
        <v>57</v>
      </c>
      <c r="AL12" s="253" t="s">
        <v>57</v>
      </c>
      <c r="AM12" s="253" t="s">
        <v>57</v>
      </c>
      <c r="AN12" s="253" t="s">
        <v>57</v>
      </c>
      <c r="AO12" s="253" t="s">
        <v>57</v>
      </c>
      <c r="AP12" s="253" t="s">
        <v>4489</v>
      </c>
      <c r="AQ12" s="253" t="s">
        <v>57</v>
      </c>
      <c r="AR12" s="253" t="s">
        <v>57</v>
      </c>
      <c r="AS12" s="253" t="s">
        <v>57</v>
      </c>
      <c r="AT12" s="253" t="s">
        <v>57</v>
      </c>
      <c r="AU12" s="220" t="str">
        <f t="shared" si="0"/>
        <v>NA</v>
      </c>
    </row>
    <row r="13" spans="1:48">
      <c r="A13" s="220">
        <v>12</v>
      </c>
      <c r="B13" s="253" t="s">
        <v>6836</v>
      </c>
      <c r="C13" s="253" t="s">
        <v>578</v>
      </c>
      <c r="D13" s="253">
        <v>2024</v>
      </c>
      <c r="E13" s="253" t="s">
        <v>579</v>
      </c>
      <c r="F13" s="253" t="s">
        <v>4495</v>
      </c>
      <c r="G13" s="253" t="s">
        <v>4496</v>
      </c>
      <c r="H13" s="255" t="s">
        <v>4497</v>
      </c>
      <c r="I13" s="253" t="s">
        <v>945</v>
      </c>
      <c r="J13" s="253">
        <v>25</v>
      </c>
      <c r="K13" s="253" t="s">
        <v>57</v>
      </c>
      <c r="L13" s="253" t="s">
        <v>57</v>
      </c>
      <c r="M13" s="253" t="s">
        <v>57</v>
      </c>
      <c r="N13" s="253" t="s">
        <v>57</v>
      </c>
      <c r="O13" s="253" t="s">
        <v>57</v>
      </c>
      <c r="P13" s="253" t="s">
        <v>57</v>
      </c>
      <c r="Q13" s="253" t="s">
        <v>57</v>
      </c>
      <c r="R13" s="253" t="s">
        <v>57</v>
      </c>
      <c r="S13" s="253" t="s">
        <v>57</v>
      </c>
      <c r="T13" s="253" t="s">
        <v>57</v>
      </c>
      <c r="U13" s="253" t="s">
        <v>57</v>
      </c>
      <c r="V13" s="253" t="s">
        <v>57</v>
      </c>
      <c r="W13" s="253" t="s">
        <v>57</v>
      </c>
      <c r="X13" s="253" t="s">
        <v>57</v>
      </c>
      <c r="Y13" s="253" t="s">
        <v>57</v>
      </c>
      <c r="Z13" s="253" t="s">
        <v>4498</v>
      </c>
      <c r="AA13" s="253" t="s">
        <v>57</v>
      </c>
      <c r="AB13" s="253" t="s">
        <v>57</v>
      </c>
      <c r="AC13" s="253" t="s">
        <v>57</v>
      </c>
      <c r="AD13" s="253" t="s">
        <v>2385</v>
      </c>
      <c r="AE13" s="253" t="s">
        <v>57</v>
      </c>
      <c r="AF13" s="253"/>
      <c r="AG13" s="253" t="s">
        <v>57</v>
      </c>
      <c r="AH13" s="253" t="s">
        <v>57</v>
      </c>
      <c r="AI13" s="253" t="s">
        <v>57</v>
      </c>
      <c r="AJ13" s="253" t="s">
        <v>2385</v>
      </c>
      <c r="AK13" s="253" t="s">
        <v>57</v>
      </c>
      <c r="AL13" s="253" t="s">
        <v>57</v>
      </c>
      <c r="AM13" s="253" t="s">
        <v>57</v>
      </c>
      <c r="AN13" s="253" t="s">
        <v>57</v>
      </c>
      <c r="AO13" s="253" t="s">
        <v>57</v>
      </c>
      <c r="AP13" s="253" t="s">
        <v>4489</v>
      </c>
      <c r="AQ13" s="253" t="s">
        <v>57</v>
      </c>
      <c r="AR13" s="253" t="s">
        <v>57</v>
      </c>
      <c r="AS13" s="253" t="s">
        <v>57</v>
      </c>
      <c r="AT13" s="253" t="s">
        <v>57</v>
      </c>
      <c r="AU13" s="220" t="str">
        <f t="shared" si="0"/>
        <v>NA</v>
      </c>
    </row>
    <row r="14" spans="1:48">
      <c r="A14" s="220">
        <v>13</v>
      </c>
      <c r="B14" s="253" t="s">
        <v>6836</v>
      </c>
      <c r="C14" s="253" t="s">
        <v>578</v>
      </c>
      <c r="D14" s="253">
        <v>2024</v>
      </c>
      <c r="E14" s="253" t="s">
        <v>579</v>
      </c>
      <c r="F14" s="253" t="s">
        <v>795</v>
      </c>
      <c r="G14" s="258" t="s">
        <v>4499</v>
      </c>
      <c r="H14" s="258" t="s">
        <v>4500</v>
      </c>
      <c r="I14" s="253" t="s">
        <v>4423</v>
      </c>
      <c r="J14" s="253">
        <v>25</v>
      </c>
      <c r="K14" s="253" t="s">
        <v>57</v>
      </c>
      <c r="L14" s="253" t="s">
        <v>57</v>
      </c>
      <c r="M14" s="253" t="s">
        <v>57</v>
      </c>
      <c r="N14" s="253" t="s">
        <v>57</v>
      </c>
      <c r="O14" s="253" t="s">
        <v>57</v>
      </c>
      <c r="P14" s="253" t="s">
        <v>57</v>
      </c>
      <c r="Q14" s="253" t="s">
        <v>57</v>
      </c>
      <c r="R14" s="253" t="s">
        <v>57</v>
      </c>
      <c r="S14" s="253" t="s">
        <v>57</v>
      </c>
      <c r="T14" s="253" t="s">
        <v>57</v>
      </c>
      <c r="U14" s="253" t="s">
        <v>57</v>
      </c>
      <c r="V14" s="253" t="s">
        <v>57</v>
      </c>
      <c r="W14" s="253" t="s">
        <v>57</v>
      </c>
      <c r="X14" s="253" t="s">
        <v>57</v>
      </c>
      <c r="Y14" s="253" t="s">
        <v>57</v>
      </c>
      <c r="Z14" s="253" t="s">
        <v>57</v>
      </c>
      <c r="AA14" s="253" t="s">
        <v>57</v>
      </c>
      <c r="AB14" s="253" t="s">
        <v>57</v>
      </c>
      <c r="AC14" s="253" t="s">
        <v>57</v>
      </c>
      <c r="AD14" s="253" t="s">
        <v>2385</v>
      </c>
      <c r="AE14" s="253" t="s">
        <v>57</v>
      </c>
      <c r="AF14" s="253"/>
      <c r="AG14" s="253" t="s">
        <v>57</v>
      </c>
      <c r="AH14" s="253" t="s">
        <v>57</v>
      </c>
      <c r="AI14" s="253" t="s">
        <v>57</v>
      </c>
      <c r="AJ14" s="253" t="s">
        <v>2385</v>
      </c>
      <c r="AK14" s="253" t="s">
        <v>57</v>
      </c>
      <c r="AL14" s="253" t="s">
        <v>57</v>
      </c>
      <c r="AM14" s="253" t="s">
        <v>57</v>
      </c>
      <c r="AN14" s="253" t="s">
        <v>57</v>
      </c>
      <c r="AO14" s="253" t="s">
        <v>57</v>
      </c>
      <c r="AP14" s="253" t="s">
        <v>4489</v>
      </c>
      <c r="AQ14" s="253" t="s">
        <v>57</v>
      </c>
      <c r="AR14" s="253" t="s">
        <v>57</v>
      </c>
      <c r="AS14" s="253" t="s">
        <v>57</v>
      </c>
      <c r="AT14" s="253" t="s">
        <v>57</v>
      </c>
      <c r="AU14" s="220" t="str">
        <f t="shared" si="0"/>
        <v>NA</v>
      </c>
    </row>
    <row r="15" spans="1:48">
      <c r="A15" s="220">
        <v>14</v>
      </c>
      <c r="B15" s="253" t="s">
        <v>6836</v>
      </c>
      <c r="C15" s="253" t="s">
        <v>578</v>
      </c>
      <c r="D15" s="253">
        <v>2024</v>
      </c>
      <c r="E15" s="253" t="s">
        <v>579</v>
      </c>
      <c r="F15" s="253" t="s">
        <v>4501</v>
      </c>
      <c r="G15" s="258" t="s">
        <v>4502</v>
      </c>
      <c r="H15" s="258" t="s">
        <v>4503</v>
      </c>
      <c r="I15" s="253" t="s">
        <v>945</v>
      </c>
      <c r="J15" s="253">
        <v>25</v>
      </c>
      <c r="K15" s="253" t="s">
        <v>57</v>
      </c>
      <c r="L15" s="253" t="s">
        <v>57</v>
      </c>
      <c r="M15" s="253" t="s">
        <v>57</v>
      </c>
      <c r="N15" s="253" t="s">
        <v>57</v>
      </c>
      <c r="O15" s="253" t="s">
        <v>57</v>
      </c>
      <c r="P15" s="253" t="s">
        <v>57</v>
      </c>
      <c r="Q15" s="253" t="s">
        <v>57</v>
      </c>
      <c r="R15" s="253" t="s">
        <v>57</v>
      </c>
      <c r="S15" s="253" t="s">
        <v>57</v>
      </c>
      <c r="T15" s="253" t="s">
        <v>57</v>
      </c>
      <c r="U15" s="253" t="s">
        <v>57</v>
      </c>
      <c r="V15" s="253" t="s">
        <v>57</v>
      </c>
      <c r="W15" s="253" t="s">
        <v>57</v>
      </c>
      <c r="X15" s="253" t="s">
        <v>57</v>
      </c>
      <c r="Y15" s="253" t="s">
        <v>57</v>
      </c>
      <c r="Z15" s="258" t="s">
        <v>4504</v>
      </c>
      <c r="AA15" s="253" t="s">
        <v>57</v>
      </c>
      <c r="AB15" s="253" t="s">
        <v>57</v>
      </c>
      <c r="AC15" s="253" t="s">
        <v>57</v>
      </c>
      <c r="AD15" s="253" t="s">
        <v>2385</v>
      </c>
      <c r="AE15" s="253" t="s">
        <v>57</v>
      </c>
      <c r="AF15" s="253"/>
      <c r="AG15" s="253" t="s">
        <v>57</v>
      </c>
      <c r="AH15" s="253" t="s">
        <v>57</v>
      </c>
      <c r="AI15" s="253" t="s">
        <v>57</v>
      </c>
      <c r="AJ15" s="253" t="s">
        <v>2385</v>
      </c>
      <c r="AK15" s="253" t="s">
        <v>57</v>
      </c>
      <c r="AL15" s="253" t="s">
        <v>57</v>
      </c>
      <c r="AM15" s="253" t="s">
        <v>57</v>
      </c>
      <c r="AN15" s="253" t="s">
        <v>57</v>
      </c>
      <c r="AO15" s="253" t="s">
        <v>57</v>
      </c>
      <c r="AP15" s="253" t="s">
        <v>4489</v>
      </c>
      <c r="AQ15" s="253" t="s">
        <v>57</v>
      </c>
      <c r="AR15" s="253" t="s">
        <v>57</v>
      </c>
      <c r="AS15" s="253" t="s">
        <v>57</v>
      </c>
      <c r="AT15" s="253" t="s">
        <v>57</v>
      </c>
      <c r="AU15" s="220" t="str">
        <f t="shared" si="0"/>
        <v>NA</v>
      </c>
    </row>
    <row r="16" spans="1:48">
      <c r="A16" s="220">
        <v>15</v>
      </c>
      <c r="B16" s="253" t="s">
        <v>6836</v>
      </c>
      <c r="C16" s="253" t="s">
        <v>578</v>
      </c>
      <c r="D16" s="253">
        <v>2024</v>
      </c>
      <c r="E16" s="253" t="s">
        <v>579</v>
      </c>
      <c r="F16" s="253" t="s">
        <v>638</v>
      </c>
      <c r="G16" s="253" t="s">
        <v>4505</v>
      </c>
      <c r="H16" s="255" t="s">
        <v>4506</v>
      </c>
      <c r="I16" s="253" t="s">
        <v>4423</v>
      </c>
      <c r="J16" s="253">
        <v>25</v>
      </c>
      <c r="K16" s="253" t="s">
        <v>57</v>
      </c>
      <c r="L16" s="253" t="s">
        <v>57</v>
      </c>
      <c r="M16" s="253" t="s">
        <v>57</v>
      </c>
      <c r="N16" s="253" t="s">
        <v>57</v>
      </c>
      <c r="O16" s="253" t="s">
        <v>57</v>
      </c>
      <c r="P16" s="253" t="s">
        <v>57</v>
      </c>
      <c r="Q16" s="253" t="s">
        <v>57</v>
      </c>
      <c r="R16" s="253" t="s">
        <v>57</v>
      </c>
      <c r="S16" s="253" t="s">
        <v>57</v>
      </c>
      <c r="T16" s="253" t="s">
        <v>57</v>
      </c>
      <c r="U16" s="253" t="s">
        <v>57</v>
      </c>
      <c r="V16" s="253" t="s">
        <v>57</v>
      </c>
      <c r="W16" s="253" t="s">
        <v>57</v>
      </c>
      <c r="X16" s="253" t="s">
        <v>57</v>
      </c>
      <c r="Y16" s="253" t="s">
        <v>57</v>
      </c>
      <c r="Z16" s="253" t="s">
        <v>57</v>
      </c>
      <c r="AA16" s="253" t="s">
        <v>57</v>
      </c>
      <c r="AB16" s="253" t="s">
        <v>57</v>
      </c>
      <c r="AC16" s="253" t="s">
        <v>57</v>
      </c>
      <c r="AD16" s="253" t="s">
        <v>2385</v>
      </c>
      <c r="AE16" s="253" t="s">
        <v>57</v>
      </c>
      <c r="AF16" s="253"/>
      <c r="AG16" s="253" t="s">
        <v>57</v>
      </c>
      <c r="AH16" s="253" t="s">
        <v>57</v>
      </c>
      <c r="AI16" s="253" t="s">
        <v>57</v>
      </c>
      <c r="AJ16" s="253" t="s">
        <v>2385</v>
      </c>
      <c r="AK16" s="253" t="s">
        <v>57</v>
      </c>
      <c r="AL16" s="253" t="s">
        <v>57</v>
      </c>
      <c r="AM16" s="253" t="s">
        <v>57</v>
      </c>
      <c r="AN16" s="253" t="s">
        <v>57</v>
      </c>
      <c r="AO16" s="253" t="s">
        <v>57</v>
      </c>
      <c r="AP16" s="253" t="s">
        <v>4470</v>
      </c>
      <c r="AQ16" s="253" t="s">
        <v>57</v>
      </c>
      <c r="AR16" s="253" t="s">
        <v>57</v>
      </c>
      <c r="AS16" s="253" t="s">
        <v>57</v>
      </c>
      <c r="AT16" s="253" t="s">
        <v>57</v>
      </c>
      <c r="AU16" s="220" t="str">
        <f t="shared" si="0"/>
        <v>NA</v>
      </c>
    </row>
    <row r="17" spans="1:48">
      <c r="A17" s="220">
        <v>16</v>
      </c>
      <c r="B17" s="253" t="s">
        <v>6836</v>
      </c>
      <c r="C17" s="253" t="s">
        <v>578</v>
      </c>
      <c r="D17" s="253">
        <v>2024</v>
      </c>
      <c r="E17" s="253" t="s">
        <v>579</v>
      </c>
      <c r="F17" s="253" t="s">
        <v>482</v>
      </c>
      <c r="G17" s="258" t="s">
        <v>4507</v>
      </c>
      <c r="H17" s="258" t="s">
        <v>4508</v>
      </c>
      <c r="I17" s="253" t="s">
        <v>945</v>
      </c>
      <c r="J17" s="253">
        <v>25</v>
      </c>
      <c r="K17" s="253" t="s">
        <v>57</v>
      </c>
      <c r="L17" s="253" t="s">
        <v>57</v>
      </c>
      <c r="M17" s="253" t="s">
        <v>57</v>
      </c>
      <c r="N17" s="253" t="s">
        <v>57</v>
      </c>
      <c r="O17" s="253" t="s">
        <v>57</v>
      </c>
      <c r="P17" s="253" t="s">
        <v>57</v>
      </c>
      <c r="Q17" s="253" t="s">
        <v>57</v>
      </c>
      <c r="R17" s="253" t="s">
        <v>57</v>
      </c>
      <c r="S17" s="253" t="s">
        <v>57</v>
      </c>
      <c r="T17" s="253" t="s">
        <v>57</v>
      </c>
      <c r="U17" s="253" t="s">
        <v>57</v>
      </c>
      <c r="V17" s="253" t="s">
        <v>57</v>
      </c>
      <c r="W17" s="253" t="s">
        <v>57</v>
      </c>
      <c r="X17" s="253" t="s">
        <v>57</v>
      </c>
      <c r="Y17" s="253" t="s">
        <v>57</v>
      </c>
      <c r="Z17" s="253" t="s">
        <v>57</v>
      </c>
      <c r="AA17" s="253" t="s">
        <v>57</v>
      </c>
      <c r="AB17" s="253" t="s">
        <v>57</v>
      </c>
      <c r="AC17" s="253" t="s">
        <v>57</v>
      </c>
      <c r="AD17" s="253" t="s">
        <v>2385</v>
      </c>
      <c r="AE17" s="253" t="s">
        <v>57</v>
      </c>
      <c r="AF17" s="253"/>
      <c r="AG17" s="253" t="s">
        <v>57</v>
      </c>
      <c r="AH17" s="253" t="s">
        <v>57</v>
      </c>
      <c r="AI17" s="253" t="s">
        <v>57</v>
      </c>
      <c r="AJ17" s="253" t="s">
        <v>2385</v>
      </c>
      <c r="AK17" s="253" t="s">
        <v>57</v>
      </c>
      <c r="AL17" s="253" t="s">
        <v>57</v>
      </c>
      <c r="AM17" s="253" t="s">
        <v>57</v>
      </c>
      <c r="AN17" s="253" t="s">
        <v>57</v>
      </c>
      <c r="AO17" s="253" t="s">
        <v>57</v>
      </c>
      <c r="AP17" s="253" t="s">
        <v>4489</v>
      </c>
      <c r="AQ17" s="253" t="s">
        <v>57</v>
      </c>
      <c r="AR17" s="253" t="s">
        <v>57</v>
      </c>
      <c r="AS17" s="253" t="s">
        <v>57</v>
      </c>
      <c r="AT17" s="253" t="s">
        <v>57</v>
      </c>
      <c r="AU17" s="220" t="str">
        <f t="shared" si="0"/>
        <v>NA</v>
      </c>
    </row>
    <row r="18" spans="1:48">
      <c r="A18" s="220">
        <v>17</v>
      </c>
      <c r="B18" s="253" t="s">
        <v>6836</v>
      </c>
      <c r="C18" s="253" t="s">
        <v>578</v>
      </c>
      <c r="D18" s="253">
        <v>2024</v>
      </c>
      <c r="E18" s="253" t="s">
        <v>579</v>
      </c>
      <c r="F18" s="253" t="s">
        <v>4509</v>
      </c>
      <c r="G18" s="258" t="s">
        <v>4510</v>
      </c>
      <c r="H18" s="255" t="s">
        <v>4511</v>
      </c>
      <c r="I18" s="253" t="s">
        <v>4423</v>
      </c>
      <c r="J18" s="253">
        <v>25</v>
      </c>
      <c r="K18" s="253" t="s">
        <v>57</v>
      </c>
      <c r="L18" s="253" t="s">
        <v>57</v>
      </c>
      <c r="M18" s="253" t="s">
        <v>57</v>
      </c>
      <c r="N18" s="253" t="s">
        <v>57</v>
      </c>
      <c r="O18" s="253" t="s">
        <v>57</v>
      </c>
      <c r="P18" s="253" t="s">
        <v>57</v>
      </c>
      <c r="Q18" s="253" t="s">
        <v>57</v>
      </c>
      <c r="R18" s="253" t="s">
        <v>57</v>
      </c>
      <c r="S18" s="253" t="s">
        <v>57</v>
      </c>
      <c r="T18" s="253" t="s">
        <v>57</v>
      </c>
      <c r="U18" s="253" t="s">
        <v>57</v>
      </c>
      <c r="V18" s="253" t="s">
        <v>57</v>
      </c>
      <c r="W18" s="253" t="s">
        <v>57</v>
      </c>
      <c r="X18" s="253" t="s">
        <v>57</v>
      </c>
      <c r="Y18" s="253" t="s">
        <v>57</v>
      </c>
      <c r="Z18" s="253" t="s">
        <v>57</v>
      </c>
      <c r="AA18" s="253" t="s">
        <v>57</v>
      </c>
      <c r="AB18" s="253" t="s">
        <v>57</v>
      </c>
      <c r="AC18" s="253" t="s">
        <v>57</v>
      </c>
      <c r="AD18" s="253" t="s">
        <v>2385</v>
      </c>
      <c r="AE18" s="253" t="s">
        <v>57</v>
      </c>
      <c r="AF18" s="253"/>
      <c r="AG18" s="253" t="s">
        <v>57</v>
      </c>
      <c r="AH18" s="253" t="s">
        <v>57</v>
      </c>
      <c r="AI18" s="253" t="s">
        <v>57</v>
      </c>
      <c r="AJ18" s="253" t="s">
        <v>2385</v>
      </c>
      <c r="AK18" s="253" t="s">
        <v>57</v>
      </c>
      <c r="AL18" s="253" t="s">
        <v>57</v>
      </c>
      <c r="AM18" s="253" t="s">
        <v>57</v>
      </c>
      <c r="AN18" s="253" t="s">
        <v>57</v>
      </c>
      <c r="AO18" s="253" t="s">
        <v>57</v>
      </c>
      <c r="AP18" s="253" t="s">
        <v>4486</v>
      </c>
      <c r="AQ18" s="253" t="s">
        <v>57</v>
      </c>
      <c r="AR18" s="253" t="s">
        <v>57</v>
      </c>
      <c r="AS18" s="253" t="s">
        <v>57</v>
      </c>
      <c r="AT18" s="253" t="s">
        <v>57</v>
      </c>
      <c r="AU18" s="220" t="str">
        <f t="shared" si="0"/>
        <v>NA</v>
      </c>
    </row>
    <row r="19" spans="1:48">
      <c r="A19" s="220">
        <v>18</v>
      </c>
      <c r="B19" s="253" t="s">
        <v>6836</v>
      </c>
      <c r="C19" s="253" t="s">
        <v>578</v>
      </c>
      <c r="D19" s="253">
        <v>2024</v>
      </c>
      <c r="E19" s="253" t="s">
        <v>579</v>
      </c>
      <c r="F19" s="253" t="s">
        <v>4512</v>
      </c>
      <c r="G19" s="258" t="s">
        <v>4513</v>
      </c>
      <c r="H19" s="255" t="s">
        <v>4514</v>
      </c>
      <c r="I19" s="253" t="s">
        <v>4423</v>
      </c>
      <c r="J19" s="253">
        <v>25</v>
      </c>
      <c r="K19" s="253" t="s">
        <v>57</v>
      </c>
      <c r="L19" s="253" t="s">
        <v>57</v>
      </c>
      <c r="M19" s="253" t="s">
        <v>57</v>
      </c>
      <c r="N19" s="253" t="s">
        <v>57</v>
      </c>
      <c r="O19" s="253" t="s">
        <v>57</v>
      </c>
      <c r="P19" s="253" t="s">
        <v>57</v>
      </c>
      <c r="Q19" s="253" t="s">
        <v>57</v>
      </c>
      <c r="R19" s="253" t="s">
        <v>57</v>
      </c>
      <c r="S19" s="253" t="s">
        <v>57</v>
      </c>
      <c r="T19" s="253" t="s">
        <v>57</v>
      </c>
      <c r="U19" s="253" t="s">
        <v>57</v>
      </c>
      <c r="V19" s="253" t="s">
        <v>57</v>
      </c>
      <c r="W19" s="253" t="s">
        <v>57</v>
      </c>
      <c r="X19" s="253" t="s">
        <v>57</v>
      </c>
      <c r="Y19" s="253" t="s">
        <v>57</v>
      </c>
      <c r="Z19" s="253" t="s">
        <v>57</v>
      </c>
      <c r="AA19" s="253" t="s">
        <v>57</v>
      </c>
      <c r="AB19" s="253" t="s">
        <v>57</v>
      </c>
      <c r="AC19" s="253" t="s">
        <v>57</v>
      </c>
      <c r="AD19" s="253" t="s">
        <v>2385</v>
      </c>
      <c r="AE19" s="253" t="s">
        <v>57</v>
      </c>
      <c r="AF19" s="253"/>
      <c r="AG19" s="253" t="s">
        <v>57</v>
      </c>
      <c r="AH19" s="253" t="s">
        <v>57</v>
      </c>
      <c r="AI19" s="253" t="s">
        <v>57</v>
      </c>
      <c r="AJ19" s="253" t="s">
        <v>2385</v>
      </c>
      <c r="AK19" s="253" t="s">
        <v>57</v>
      </c>
      <c r="AL19" s="253" t="s">
        <v>57</v>
      </c>
      <c r="AM19" s="253" t="s">
        <v>57</v>
      </c>
      <c r="AN19" s="253" t="s">
        <v>57</v>
      </c>
      <c r="AO19" s="253" t="s">
        <v>57</v>
      </c>
      <c r="AP19" s="253" t="s">
        <v>4470</v>
      </c>
      <c r="AQ19" s="253" t="s">
        <v>57</v>
      </c>
      <c r="AR19" s="253" t="s">
        <v>57</v>
      </c>
      <c r="AS19" s="253" t="s">
        <v>57</v>
      </c>
      <c r="AT19" s="253" t="s">
        <v>57</v>
      </c>
      <c r="AU19" s="220" t="str">
        <f t="shared" si="0"/>
        <v>NA</v>
      </c>
      <c r="AV19" s="190"/>
    </row>
    <row r="20" spans="1:48">
      <c r="A20" s="220">
        <v>19</v>
      </c>
      <c r="B20" s="253" t="s">
        <v>6836</v>
      </c>
      <c r="C20" s="253" t="s">
        <v>578</v>
      </c>
      <c r="D20" s="253">
        <v>2024</v>
      </c>
      <c r="E20" s="253" t="s">
        <v>579</v>
      </c>
      <c r="F20" s="253" t="s">
        <v>743</v>
      </c>
      <c r="G20" s="253" t="s">
        <v>4515</v>
      </c>
      <c r="H20" s="255" t="s">
        <v>4516</v>
      </c>
      <c r="I20" s="253" t="s">
        <v>945</v>
      </c>
      <c r="J20" s="253">
        <v>25</v>
      </c>
      <c r="K20" s="253" t="s">
        <v>57</v>
      </c>
      <c r="L20" s="253" t="s">
        <v>57</v>
      </c>
      <c r="M20" s="253" t="s">
        <v>57</v>
      </c>
      <c r="N20" s="253" t="s">
        <v>57</v>
      </c>
      <c r="O20" s="253" t="s">
        <v>57</v>
      </c>
      <c r="P20" s="253" t="s">
        <v>57</v>
      </c>
      <c r="Q20" s="253" t="s">
        <v>57</v>
      </c>
      <c r="R20" s="253" t="s">
        <v>57</v>
      </c>
      <c r="S20" s="253" t="s">
        <v>57</v>
      </c>
      <c r="T20" s="253" t="s">
        <v>57</v>
      </c>
      <c r="U20" s="253" t="s">
        <v>57</v>
      </c>
      <c r="V20" s="253" t="s">
        <v>57</v>
      </c>
      <c r="W20" s="253" t="s">
        <v>57</v>
      </c>
      <c r="X20" s="253" t="s">
        <v>57</v>
      </c>
      <c r="Y20" s="253" t="s">
        <v>57</v>
      </c>
      <c r="Z20" s="253" t="s">
        <v>57</v>
      </c>
      <c r="AA20" s="253" t="s">
        <v>57</v>
      </c>
      <c r="AB20" s="253" t="s">
        <v>57</v>
      </c>
      <c r="AC20" s="253" t="s">
        <v>57</v>
      </c>
      <c r="AD20" s="253" t="s">
        <v>2385</v>
      </c>
      <c r="AE20" s="253" t="s">
        <v>57</v>
      </c>
      <c r="AF20" s="253"/>
      <c r="AG20" s="253" t="s">
        <v>57</v>
      </c>
      <c r="AH20" s="253" t="s">
        <v>57</v>
      </c>
      <c r="AI20" s="253" t="s">
        <v>57</v>
      </c>
      <c r="AJ20" s="253" t="s">
        <v>2385</v>
      </c>
      <c r="AK20" s="253" t="s">
        <v>57</v>
      </c>
      <c r="AL20" s="253" t="s">
        <v>57</v>
      </c>
      <c r="AM20" s="253" t="s">
        <v>57</v>
      </c>
      <c r="AN20" s="253" t="s">
        <v>57</v>
      </c>
      <c r="AO20" s="253" t="s">
        <v>57</v>
      </c>
      <c r="AP20" s="253" t="s">
        <v>4517</v>
      </c>
      <c r="AQ20" s="253" t="s">
        <v>57</v>
      </c>
      <c r="AR20" s="253" t="s">
        <v>57</v>
      </c>
      <c r="AS20" s="253" t="s">
        <v>57</v>
      </c>
      <c r="AT20" s="253" t="s">
        <v>57</v>
      </c>
      <c r="AU20" s="220" t="str">
        <f t="shared" si="0"/>
        <v>NA</v>
      </c>
    </row>
    <row r="21" spans="1:48">
      <c r="A21" s="220">
        <v>20</v>
      </c>
      <c r="B21" s="253" t="s">
        <v>6836</v>
      </c>
      <c r="C21" s="253" t="s">
        <v>578</v>
      </c>
      <c r="D21" s="253">
        <v>2024</v>
      </c>
      <c r="E21" s="253" t="s">
        <v>579</v>
      </c>
      <c r="F21" s="253" t="s">
        <v>4518</v>
      </c>
      <c r="G21" s="253" t="s">
        <v>4519</v>
      </c>
      <c r="H21" s="255" t="s">
        <v>4520</v>
      </c>
      <c r="I21" s="253" t="s">
        <v>945</v>
      </c>
      <c r="J21" s="253">
        <v>25</v>
      </c>
      <c r="K21" s="253" t="s">
        <v>57</v>
      </c>
      <c r="L21" s="253" t="s">
        <v>57</v>
      </c>
      <c r="M21" s="253" t="s">
        <v>57</v>
      </c>
      <c r="N21" s="253" t="s">
        <v>57</v>
      </c>
      <c r="O21" s="253" t="s">
        <v>57</v>
      </c>
      <c r="P21" s="253" t="s">
        <v>57</v>
      </c>
      <c r="Q21" s="253" t="s">
        <v>57</v>
      </c>
      <c r="R21" s="253" t="s">
        <v>57</v>
      </c>
      <c r="S21" s="253" t="s">
        <v>57</v>
      </c>
      <c r="T21" s="253" t="s">
        <v>57</v>
      </c>
      <c r="U21" s="253" t="s">
        <v>57</v>
      </c>
      <c r="V21" s="253" t="s">
        <v>57</v>
      </c>
      <c r="W21" s="253" t="s">
        <v>57</v>
      </c>
      <c r="X21" s="253" t="s">
        <v>57</v>
      </c>
      <c r="Y21" s="253" t="s">
        <v>57</v>
      </c>
      <c r="Z21" s="253" t="s">
        <v>57</v>
      </c>
      <c r="AA21" s="253" t="s">
        <v>57</v>
      </c>
      <c r="AB21" s="253" t="s">
        <v>57</v>
      </c>
      <c r="AC21" s="253" t="s">
        <v>57</v>
      </c>
      <c r="AD21" s="253" t="s">
        <v>2385</v>
      </c>
      <c r="AE21" s="253" t="s">
        <v>57</v>
      </c>
      <c r="AF21" s="253"/>
      <c r="AG21" s="253" t="s">
        <v>57</v>
      </c>
      <c r="AH21" s="253" t="s">
        <v>57</v>
      </c>
      <c r="AI21" s="253" t="s">
        <v>57</v>
      </c>
      <c r="AJ21" s="253" t="s">
        <v>2385</v>
      </c>
      <c r="AK21" s="253" t="s">
        <v>57</v>
      </c>
      <c r="AL21" s="253" t="s">
        <v>57</v>
      </c>
      <c r="AM21" s="253" t="s">
        <v>57</v>
      </c>
      <c r="AN21" s="253" t="s">
        <v>57</v>
      </c>
      <c r="AO21" s="253" t="s">
        <v>57</v>
      </c>
      <c r="AP21" s="253" t="s">
        <v>4521</v>
      </c>
      <c r="AQ21" s="253" t="s">
        <v>57</v>
      </c>
      <c r="AR21" s="253" t="s">
        <v>57</v>
      </c>
      <c r="AS21" s="253" t="s">
        <v>57</v>
      </c>
      <c r="AT21" s="253" t="s">
        <v>57</v>
      </c>
      <c r="AU21" s="220" t="str">
        <f t="shared" si="0"/>
        <v>NA</v>
      </c>
    </row>
    <row r="22" spans="1:48">
      <c r="A22" s="220">
        <v>21</v>
      </c>
      <c r="B22" s="253" t="s">
        <v>6836</v>
      </c>
      <c r="C22" s="253" t="s">
        <v>578</v>
      </c>
      <c r="D22" s="253">
        <v>2024</v>
      </c>
      <c r="E22" s="253" t="s">
        <v>579</v>
      </c>
      <c r="F22" s="253" t="s">
        <v>4522</v>
      </c>
      <c r="G22" s="258" t="s">
        <v>4523</v>
      </c>
      <c r="H22" s="255" t="s">
        <v>4524</v>
      </c>
      <c r="I22" s="253" t="s">
        <v>975</v>
      </c>
      <c r="J22" s="253">
        <v>25</v>
      </c>
      <c r="K22" s="253" t="s">
        <v>57</v>
      </c>
      <c r="L22" s="253" t="s">
        <v>57</v>
      </c>
      <c r="M22" s="253" t="s">
        <v>57</v>
      </c>
      <c r="N22" s="253" t="s">
        <v>57</v>
      </c>
      <c r="O22" s="253" t="s">
        <v>57</v>
      </c>
      <c r="P22" s="253" t="s">
        <v>57</v>
      </c>
      <c r="Q22" s="253" t="s">
        <v>57</v>
      </c>
      <c r="R22" s="253" t="s">
        <v>57</v>
      </c>
      <c r="S22" s="253" t="s">
        <v>57</v>
      </c>
      <c r="T22" s="253" t="s">
        <v>57</v>
      </c>
      <c r="U22" s="253" t="s">
        <v>57</v>
      </c>
      <c r="V22" s="253" t="s">
        <v>57</v>
      </c>
      <c r="W22" s="253" t="s">
        <v>57</v>
      </c>
      <c r="X22" s="253" t="s">
        <v>57</v>
      </c>
      <c r="Y22" s="253" t="s">
        <v>57</v>
      </c>
      <c r="Z22" s="253" t="s">
        <v>57</v>
      </c>
      <c r="AA22" s="253" t="s">
        <v>57</v>
      </c>
      <c r="AB22" s="253" t="s">
        <v>57</v>
      </c>
      <c r="AC22" s="253" t="s">
        <v>57</v>
      </c>
      <c r="AD22" s="253" t="s">
        <v>2385</v>
      </c>
      <c r="AE22" s="253" t="s">
        <v>57</v>
      </c>
      <c r="AF22" s="253"/>
      <c r="AG22" s="253" t="s">
        <v>57</v>
      </c>
      <c r="AH22" s="253" t="s">
        <v>57</v>
      </c>
      <c r="AI22" s="253" t="s">
        <v>57</v>
      </c>
      <c r="AJ22" s="253" t="s">
        <v>2385</v>
      </c>
      <c r="AK22" s="253" t="s">
        <v>57</v>
      </c>
      <c r="AL22" s="253" t="s">
        <v>57</v>
      </c>
      <c r="AM22" s="253" t="s">
        <v>57</v>
      </c>
      <c r="AN22" s="253" t="s">
        <v>57</v>
      </c>
      <c r="AO22" s="253" t="s">
        <v>57</v>
      </c>
      <c r="AP22" s="253" t="s">
        <v>4486</v>
      </c>
      <c r="AQ22" s="253" t="s">
        <v>57</v>
      </c>
      <c r="AR22" s="253" t="s">
        <v>57</v>
      </c>
      <c r="AS22" s="253" t="s">
        <v>57</v>
      </c>
      <c r="AT22" s="253" t="s">
        <v>57</v>
      </c>
      <c r="AU22" s="220" t="str">
        <f t="shared" si="0"/>
        <v>NA</v>
      </c>
    </row>
    <row r="23" spans="1:48">
      <c r="A23" s="220">
        <v>22</v>
      </c>
      <c r="B23" s="253" t="s">
        <v>6836</v>
      </c>
      <c r="C23" s="253" t="s">
        <v>578</v>
      </c>
      <c r="D23" s="253">
        <v>2024</v>
      </c>
      <c r="E23" s="253" t="s">
        <v>579</v>
      </c>
      <c r="F23" s="253" t="s">
        <v>4525</v>
      </c>
      <c r="G23" s="253" t="s">
        <v>4526</v>
      </c>
      <c r="H23" s="255" t="s">
        <v>4527</v>
      </c>
      <c r="I23" s="253" t="s">
        <v>4421</v>
      </c>
      <c r="J23" s="253">
        <v>25</v>
      </c>
      <c r="K23" s="253" t="s">
        <v>57</v>
      </c>
      <c r="L23" s="253" t="s">
        <v>57</v>
      </c>
      <c r="M23" s="253" t="s">
        <v>57</v>
      </c>
      <c r="N23" s="253" t="s">
        <v>57</v>
      </c>
      <c r="O23" s="253" t="s">
        <v>57</v>
      </c>
      <c r="P23" s="253" t="s">
        <v>57</v>
      </c>
      <c r="Q23" s="253" t="s">
        <v>57</v>
      </c>
      <c r="R23" s="253" t="s">
        <v>57</v>
      </c>
      <c r="S23" s="253" t="s">
        <v>57</v>
      </c>
      <c r="T23" s="253" t="s">
        <v>57</v>
      </c>
      <c r="U23" s="253" t="s">
        <v>57</v>
      </c>
      <c r="V23" s="253" t="s">
        <v>57</v>
      </c>
      <c r="W23" s="253" t="s">
        <v>57</v>
      </c>
      <c r="X23" s="253" t="s">
        <v>57</v>
      </c>
      <c r="Y23" s="253" t="s">
        <v>57</v>
      </c>
      <c r="Z23" s="253" t="s">
        <v>57</v>
      </c>
      <c r="AA23" s="253" t="s">
        <v>57</v>
      </c>
      <c r="AB23" s="253" t="s">
        <v>57</v>
      </c>
      <c r="AC23" s="253" t="s">
        <v>57</v>
      </c>
      <c r="AD23" s="253" t="s">
        <v>2385</v>
      </c>
      <c r="AE23" s="253" t="s">
        <v>57</v>
      </c>
      <c r="AF23" s="253"/>
      <c r="AG23" s="253" t="s">
        <v>57</v>
      </c>
      <c r="AH23" s="253" t="s">
        <v>57</v>
      </c>
      <c r="AI23" s="253" t="s">
        <v>57</v>
      </c>
      <c r="AJ23" s="253" t="s">
        <v>2385</v>
      </c>
      <c r="AK23" s="253" t="s">
        <v>57</v>
      </c>
      <c r="AL23" s="253" t="s">
        <v>57</v>
      </c>
      <c r="AM23" s="253" t="s">
        <v>57</v>
      </c>
      <c r="AN23" s="253" t="s">
        <v>57</v>
      </c>
      <c r="AO23" s="253" t="s">
        <v>57</v>
      </c>
      <c r="AP23" s="253" t="s">
        <v>4486</v>
      </c>
      <c r="AQ23" s="253" t="s">
        <v>57</v>
      </c>
      <c r="AR23" s="253" t="s">
        <v>57</v>
      </c>
      <c r="AS23" s="253" t="s">
        <v>57</v>
      </c>
      <c r="AT23" s="253" t="s">
        <v>57</v>
      </c>
      <c r="AU23" s="220" t="str">
        <f t="shared" si="0"/>
        <v>NA</v>
      </c>
    </row>
    <row r="24" spans="1:48">
      <c r="A24" s="220">
        <v>23</v>
      </c>
      <c r="B24" s="253" t="s">
        <v>6836</v>
      </c>
      <c r="C24" s="253" t="s">
        <v>578</v>
      </c>
      <c r="D24" s="253">
        <v>2024</v>
      </c>
      <c r="E24" s="253" t="s">
        <v>579</v>
      </c>
      <c r="F24" s="253" t="s">
        <v>4528</v>
      </c>
      <c r="G24" s="258" t="s">
        <v>4529</v>
      </c>
      <c r="H24" s="255" t="s">
        <v>4530</v>
      </c>
      <c r="I24" s="253" t="s">
        <v>4421</v>
      </c>
      <c r="J24" s="253">
        <v>25</v>
      </c>
      <c r="K24" s="253" t="s">
        <v>57</v>
      </c>
      <c r="L24" s="253" t="s">
        <v>57</v>
      </c>
      <c r="M24" s="253" t="s">
        <v>57</v>
      </c>
      <c r="N24" s="253" t="s">
        <v>57</v>
      </c>
      <c r="O24" s="253" t="s">
        <v>57</v>
      </c>
      <c r="P24" s="253" t="s">
        <v>57</v>
      </c>
      <c r="Q24" s="253" t="s">
        <v>57</v>
      </c>
      <c r="R24" s="253" t="s">
        <v>57</v>
      </c>
      <c r="S24" s="253" t="s">
        <v>57</v>
      </c>
      <c r="T24" s="253" t="s">
        <v>57</v>
      </c>
      <c r="U24" s="253" t="s">
        <v>57</v>
      </c>
      <c r="V24" s="253" t="s">
        <v>57</v>
      </c>
      <c r="W24" s="253" t="s">
        <v>57</v>
      </c>
      <c r="X24" s="253" t="s">
        <v>57</v>
      </c>
      <c r="Y24" s="253" t="s">
        <v>57</v>
      </c>
      <c r="Z24" s="253" t="s">
        <v>57</v>
      </c>
      <c r="AA24" s="253" t="s">
        <v>57</v>
      </c>
      <c r="AB24" s="253" t="s">
        <v>57</v>
      </c>
      <c r="AC24" s="253" t="s">
        <v>57</v>
      </c>
      <c r="AD24" s="253" t="s">
        <v>2385</v>
      </c>
      <c r="AE24" s="253" t="s">
        <v>57</v>
      </c>
      <c r="AF24" s="253"/>
      <c r="AG24" s="253" t="s">
        <v>57</v>
      </c>
      <c r="AH24" s="253" t="s">
        <v>57</v>
      </c>
      <c r="AI24" s="253" t="s">
        <v>57</v>
      </c>
      <c r="AJ24" s="253" t="s">
        <v>2385</v>
      </c>
      <c r="AK24" s="253" t="s">
        <v>57</v>
      </c>
      <c r="AL24" s="253" t="s">
        <v>57</v>
      </c>
      <c r="AM24" s="253" t="s">
        <v>57</v>
      </c>
      <c r="AN24" s="253" t="s">
        <v>57</v>
      </c>
      <c r="AO24" s="253" t="s">
        <v>57</v>
      </c>
      <c r="AP24" s="253" t="s">
        <v>4481</v>
      </c>
      <c r="AQ24" s="253" t="s">
        <v>57</v>
      </c>
      <c r="AR24" s="253" t="s">
        <v>57</v>
      </c>
      <c r="AS24" s="253" t="s">
        <v>57</v>
      </c>
      <c r="AT24" s="253" t="s">
        <v>57</v>
      </c>
      <c r="AU24" s="220" t="str">
        <f t="shared" si="0"/>
        <v>NA</v>
      </c>
    </row>
    <row r="25" spans="1:48">
      <c r="A25" s="220">
        <v>24</v>
      </c>
      <c r="B25" s="253" t="s">
        <v>6836</v>
      </c>
      <c r="C25" s="253" t="s">
        <v>578</v>
      </c>
      <c r="D25" s="253">
        <v>2024</v>
      </c>
      <c r="E25" s="253" t="s">
        <v>661</v>
      </c>
      <c r="F25" s="253" t="s">
        <v>4531</v>
      </c>
      <c r="G25" s="253" t="s">
        <v>4532</v>
      </c>
      <c r="H25" s="255" t="s">
        <v>4533</v>
      </c>
      <c r="I25" s="253" t="s">
        <v>926</v>
      </c>
      <c r="J25" s="253">
        <v>6</v>
      </c>
      <c r="K25" s="253" t="s">
        <v>57</v>
      </c>
      <c r="L25" s="253" t="s">
        <v>57</v>
      </c>
      <c r="M25" s="253" t="s">
        <v>57</v>
      </c>
      <c r="N25" s="253" t="s">
        <v>57</v>
      </c>
      <c r="O25" s="253" t="s">
        <v>57</v>
      </c>
      <c r="P25" s="253" t="s">
        <v>57</v>
      </c>
      <c r="Q25" s="253" t="s">
        <v>57</v>
      </c>
      <c r="R25" s="253" t="s">
        <v>57</v>
      </c>
      <c r="S25" s="253" t="s">
        <v>57</v>
      </c>
      <c r="T25" s="253" t="s">
        <v>57</v>
      </c>
      <c r="U25" s="253" t="s">
        <v>57</v>
      </c>
      <c r="V25" s="253" t="s">
        <v>57</v>
      </c>
      <c r="W25" s="253" t="s">
        <v>57</v>
      </c>
      <c r="X25" s="253" t="s">
        <v>57</v>
      </c>
      <c r="Y25" s="253" t="s">
        <v>57</v>
      </c>
      <c r="Z25" s="253" t="s">
        <v>4534</v>
      </c>
      <c r="AA25" s="253" t="s">
        <v>57</v>
      </c>
      <c r="AB25" s="253" t="s">
        <v>57</v>
      </c>
      <c r="AC25" s="253" t="s">
        <v>57</v>
      </c>
      <c r="AD25" s="253" t="s">
        <v>2385</v>
      </c>
      <c r="AE25" s="253" t="s">
        <v>57</v>
      </c>
      <c r="AF25" s="253"/>
      <c r="AG25" s="253" t="s">
        <v>57</v>
      </c>
      <c r="AH25" s="253" t="s">
        <v>57</v>
      </c>
      <c r="AI25" s="253" t="s">
        <v>57</v>
      </c>
      <c r="AJ25" s="253" t="s">
        <v>2385</v>
      </c>
      <c r="AK25" s="253" t="s">
        <v>57</v>
      </c>
      <c r="AL25" s="253" t="s">
        <v>57</v>
      </c>
      <c r="AM25" s="253" t="s">
        <v>57</v>
      </c>
      <c r="AN25" s="253" t="s">
        <v>57</v>
      </c>
      <c r="AO25" s="253" t="s">
        <v>57</v>
      </c>
      <c r="AP25" s="253" t="s">
        <v>4470</v>
      </c>
      <c r="AQ25" s="253" t="s">
        <v>57</v>
      </c>
      <c r="AR25" s="253" t="s">
        <v>57</v>
      </c>
      <c r="AS25" s="253" t="s">
        <v>57</v>
      </c>
      <c r="AT25" s="253" t="s">
        <v>57</v>
      </c>
      <c r="AU25" s="220" t="str">
        <f t="shared" si="0"/>
        <v>NA</v>
      </c>
    </row>
    <row r="26" spans="1:48">
      <c r="A26" s="220">
        <v>25</v>
      </c>
      <c r="B26" s="253" t="s">
        <v>6836</v>
      </c>
      <c r="C26" s="253" t="s">
        <v>578</v>
      </c>
      <c r="D26" s="253">
        <v>2024</v>
      </c>
      <c r="E26" s="253" t="s">
        <v>661</v>
      </c>
      <c r="F26" s="253" t="s">
        <v>4535</v>
      </c>
      <c r="G26" s="253" t="s">
        <v>4536</v>
      </c>
      <c r="H26" s="255" t="s">
        <v>4537</v>
      </c>
      <c r="I26" s="253" t="s">
        <v>926</v>
      </c>
      <c r="J26" s="253">
        <v>25</v>
      </c>
      <c r="K26" s="253" t="s">
        <v>57</v>
      </c>
      <c r="L26" s="253" t="s">
        <v>57</v>
      </c>
      <c r="M26" s="253" t="s">
        <v>57</v>
      </c>
      <c r="N26" s="253" t="s">
        <v>57</v>
      </c>
      <c r="O26" s="253" t="s">
        <v>57</v>
      </c>
      <c r="P26" s="253" t="s">
        <v>57</v>
      </c>
      <c r="Q26" s="253" t="s">
        <v>57</v>
      </c>
      <c r="R26" s="253" t="s">
        <v>57</v>
      </c>
      <c r="S26" s="253" t="s">
        <v>57</v>
      </c>
      <c r="T26" s="253" t="s">
        <v>57</v>
      </c>
      <c r="U26" s="253" t="s">
        <v>57</v>
      </c>
      <c r="V26" s="253" t="s">
        <v>57</v>
      </c>
      <c r="W26" s="253" t="s">
        <v>57</v>
      </c>
      <c r="X26" s="253" t="s">
        <v>57</v>
      </c>
      <c r="Y26" s="253" t="s">
        <v>57</v>
      </c>
      <c r="Z26" s="253" t="s">
        <v>589</v>
      </c>
      <c r="AA26" s="253" t="s">
        <v>57</v>
      </c>
      <c r="AB26" s="253" t="s">
        <v>57</v>
      </c>
      <c r="AC26" s="253" t="s">
        <v>57</v>
      </c>
      <c r="AD26" s="253" t="s">
        <v>2385</v>
      </c>
      <c r="AE26" s="253" t="s">
        <v>57</v>
      </c>
      <c r="AF26" s="253"/>
      <c r="AG26" s="253" t="s">
        <v>57</v>
      </c>
      <c r="AH26" s="253" t="s">
        <v>57</v>
      </c>
      <c r="AI26" s="253" t="s">
        <v>57</v>
      </c>
      <c r="AJ26" s="253" t="s">
        <v>2385</v>
      </c>
      <c r="AK26" s="253" t="s">
        <v>57</v>
      </c>
      <c r="AL26" s="253" t="s">
        <v>57</v>
      </c>
      <c r="AM26" s="253" t="s">
        <v>57</v>
      </c>
      <c r="AN26" s="253" t="s">
        <v>57</v>
      </c>
      <c r="AO26" s="253" t="s">
        <v>57</v>
      </c>
      <c r="AP26" s="253" t="s">
        <v>4538</v>
      </c>
      <c r="AQ26" s="253" t="s">
        <v>57</v>
      </c>
      <c r="AR26" s="253" t="s">
        <v>57</v>
      </c>
      <c r="AS26" s="253" t="s">
        <v>57</v>
      </c>
      <c r="AT26" s="253" t="s">
        <v>57</v>
      </c>
      <c r="AU26" s="220" t="str">
        <f t="shared" si="0"/>
        <v>NA</v>
      </c>
    </row>
    <row r="27" spans="1:48">
      <c r="A27" s="220">
        <v>26</v>
      </c>
      <c r="B27" s="253" t="s">
        <v>6836</v>
      </c>
      <c r="C27" s="253" t="s">
        <v>578</v>
      </c>
      <c r="D27" s="253">
        <v>2024</v>
      </c>
      <c r="E27" s="253" t="s">
        <v>661</v>
      </c>
      <c r="F27" s="253" t="s">
        <v>4539</v>
      </c>
      <c r="G27" s="253" t="s">
        <v>4540</v>
      </c>
      <c r="H27" s="253" t="s">
        <v>4541</v>
      </c>
      <c r="I27" s="253" t="s">
        <v>929</v>
      </c>
      <c r="J27" s="253">
        <v>17</v>
      </c>
      <c r="K27" s="253" t="s">
        <v>62</v>
      </c>
      <c r="L27" s="253" t="s">
        <v>62</v>
      </c>
      <c r="M27" s="253" t="s">
        <v>57</v>
      </c>
      <c r="N27" s="253" t="s">
        <v>57</v>
      </c>
      <c r="O27" s="253" t="s">
        <v>57</v>
      </c>
      <c r="P27" s="253" t="s">
        <v>57</v>
      </c>
      <c r="Q27" s="253" t="s">
        <v>57</v>
      </c>
      <c r="R27" s="253" t="s">
        <v>57</v>
      </c>
      <c r="S27" s="253" t="s">
        <v>57</v>
      </c>
      <c r="T27" s="253" t="s">
        <v>57</v>
      </c>
      <c r="U27" s="253" t="s">
        <v>57</v>
      </c>
      <c r="V27" s="253" t="s">
        <v>57</v>
      </c>
      <c r="W27" s="253" t="s">
        <v>57</v>
      </c>
      <c r="X27" s="253" t="s">
        <v>57</v>
      </c>
      <c r="Y27" s="253" t="s">
        <v>57</v>
      </c>
      <c r="Z27" s="253" t="s">
        <v>57</v>
      </c>
      <c r="AA27" s="253" t="s">
        <v>57</v>
      </c>
      <c r="AB27" s="253" t="s">
        <v>57</v>
      </c>
      <c r="AC27" s="253" t="s">
        <v>57</v>
      </c>
      <c r="AD27" s="253" t="s">
        <v>2385</v>
      </c>
      <c r="AE27" s="253" t="s">
        <v>57</v>
      </c>
      <c r="AF27" s="253"/>
      <c r="AG27" s="253" t="s">
        <v>57</v>
      </c>
      <c r="AH27" s="253" t="s">
        <v>57</v>
      </c>
      <c r="AI27" s="253" t="s">
        <v>57</v>
      </c>
      <c r="AJ27" s="253" t="s">
        <v>2385</v>
      </c>
      <c r="AK27" s="253" t="s">
        <v>57</v>
      </c>
      <c r="AL27" s="253" t="s">
        <v>57</v>
      </c>
      <c r="AM27" s="253" t="s">
        <v>57</v>
      </c>
      <c r="AN27" s="253" t="s">
        <v>57</v>
      </c>
      <c r="AO27" s="259" t="s">
        <v>57</v>
      </c>
      <c r="AP27" s="259" t="s">
        <v>4542</v>
      </c>
      <c r="AQ27" s="253" t="s">
        <v>57</v>
      </c>
      <c r="AR27" s="253" t="s">
        <v>57</v>
      </c>
      <c r="AS27" s="253" t="s">
        <v>57</v>
      </c>
      <c r="AT27" s="253" t="s">
        <v>57</v>
      </c>
      <c r="AU27" s="220" t="str">
        <f t="shared" si="0"/>
        <v>NA</v>
      </c>
    </row>
    <row r="28" spans="1:48">
      <c r="A28" s="220">
        <v>27</v>
      </c>
      <c r="B28" s="253" t="s">
        <v>6836</v>
      </c>
      <c r="C28" s="253" t="s">
        <v>578</v>
      </c>
      <c r="D28" s="253">
        <v>2024</v>
      </c>
      <c r="E28" s="253" t="s">
        <v>661</v>
      </c>
      <c r="F28" s="253" t="s">
        <v>4543</v>
      </c>
      <c r="G28" s="258" t="s">
        <v>4544</v>
      </c>
      <c r="H28" s="255" t="s">
        <v>4545</v>
      </c>
      <c r="I28" s="253" t="s">
        <v>929</v>
      </c>
      <c r="J28" s="253">
        <v>3</v>
      </c>
      <c r="K28" s="253" t="s">
        <v>56</v>
      </c>
      <c r="L28" s="253" t="s">
        <v>56</v>
      </c>
      <c r="M28" s="253" t="s">
        <v>57</v>
      </c>
      <c r="N28" s="253" t="s">
        <v>57</v>
      </c>
      <c r="O28" s="253" t="s">
        <v>57</v>
      </c>
      <c r="P28" s="253" t="s">
        <v>57</v>
      </c>
      <c r="Q28" s="253" t="s">
        <v>57</v>
      </c>
      <c r="R28" s="253" t="s">
        <v>57</v>
      </c>
      <c r="S28" s="253" t="s">
        <v>57</v>
      </c>
      <c r="T28" s="253" t="s">
        <v>57</v>
      </c>
      <c r="U28" s="253" t="s">
        <v>57</v>
      </c>
      <c r="V28" s="253" t="s">
        <v>57</v>
      </c>
      <c r="W28" s="253" t="s">
        <v>57</v>
      </c>
      <c r="X28" s="253" t="s">
        <v>57</v>
      </c>
      <c r="Y28" s="253" t="s">
        <v>57</v>
      </c>
      <c r="Z28" s="258" t="s">
        <v>57</v>
      </c>
      <c r="AA28" s="253" t="s">
        <v>57</v>
      </c>
      <c r="AB28" s="253" t="s">
        <v>57</v>
      </c>
      <c r="AC28" s="253" t="s">
        <v>57</v>
      </c>
      <c r="AD28" s="253" t="s">
        <v>2385</v>
      </c>
      <c r="AE28" s="253" t="s">
        <v>57</v>
      </c>
      <c r="AF28" s="253"/>
      <c r="AG28" s="253" t="s">
        <v>57</v>
      </c>
      <c r="AH28" s="253" t="s">
        <v>57</v>
      </c>
      <c r="AI28" s="253" t="s">
        <v>57</v>
      </c>
      <c r="AJ28" s="253" t="s">
        <v>2385</v>
      </c>
      <c r="AK28" s="253" t="s">
        <v>57</v>
      </c>
      <c r="AL28" s="253" t="s">
        <v>57</v>
      </c>
      <c r="AM28" s="253" t="s">
        <v>57</v>
      </c>
      <c r="AN28" s="253" t="s">
        <v>57</v>
      </c>
      <c r="AO28" s="259" t="s">
        <v>57</v>
      </c>
      <c r="AP28" s="259" t="s">
        <v>57</v>
      </c>
      <c r="AQ28" s="253" t="s">
        <v>57</v>
      </c>
      <c r="AR28" s="253" t="s">
        <v>57</v>
      </c>
      <c r="AS28" s="253" t="s">
        <v>57</v>
      </c>
      <c r="AT28" s="253" t="s">
        <v>57</v>
      </c>
      <c r="AU28" s="220" t="str">
        <f t="shared" si="0"/>
        <v>NA</v>
      </c>
    </row>
    <row r="29" spans="1:48">
      <c r="A29" s="220">
        <v>28</v>
      </c>
      <c r="B29" s="253" t="s">
        <v>6836</v>
      </c>
      <c r="C29" s="253" t="s">
        <v>578</v>
      </c>
      <c r="D29" s="253">
        <v>2024</v>
      </c>
      <c r="E29" s="253" t="s">
        <v>661</v>
      </c>
      <c r="F29" s="253" t="s">
        <v>4546</v>
      </c>
      <c r="G29" s="258" t="s">
        <v>4547</v>
      </c>
      <c r="H29" s="255" t="s">
        <v>4548</v>
      </c>
      <c r="I29" s="253" t="s">
        <v>929</v>
      </c>
      <c r="J29" s="253">
        <v>21</v>
      </c>
      <c r="K29" s="253" t="s">
        <v>56</v>
      </c>
      <c r="L29" s="253" t="s">
        <v>56</v>
      </c>
      <c r="M29" s="253" t="s">
        <v>57</v>
      </c>
      <c r="N29" s="253" t="s">
        <v>57</v>
      </c>
      <c r="O29" s="253" t="s">
        <v>57</v>
      </c>
      <c r="P29" s="253" t="s">
        <v>57</v>
      </c>
      <c r="Q29" s="253" t="s">
        <v>57</v>
      </c>
      <c r="R29" s="253" t="s">
        <v>57</v>
      </c>
      <c r="S29" s="253" t="s">
        <v>57</v>
      </c>
      <c r="T29" s="253" t="s">
        <v>57</v>
      </c>
      <c r="U29" s="253" t="s">
        <v>57</v>
      </c>
      <c r="V29" s="253" t="s">
        <v>57</v>
      </c>
      <c r="W29" s="253" t="s">
        <v>57</v>
      </c>
      <c r="X29" s="253" t="s">
        <v>57</v>
      </c>
      <c r="Y29" s="253" t="s">
        <v>57</v>
      </c>
      <c r="Z29" s="258" t="s">
        <v>57</v>
      </c>
      <c r="AA29" s="253" t="s">
        <v>57</v>
      </c>
      <c r="AB29" s="253" t="s">
        <v>57</v>
      </c>
      <c r="AC29" s="253" t="s">
        <v>57</v>
      </c>
      <c r="AD29" s="253" t="s">
        <v>2385</v>
      </c>
      <c r="AE29" s="253" t="s">
        <v>57</v>
      </c>
      <c r="AF29" s="253"/>
      <c r="AG29" s="253" t="s">
        <v>57</v>
      </c>
      <c r="AH29" s="253" t="s">
        <v>57</v>
      </c>
      <c r="AI29" s="253" t="s">
        <v>57</v>
      </c>
      <c r="AJ29" s="253" t="s">
        <v>2385</v>
      </c>
      <c r="AK29" s="253" t="s">
        <v>57</v>
      </c>
      <c r="AL29" s="253" t="s">
        <v>57</v>
      </c>
      <c r="AM29" s="253" t="s">
        <v>57</v>
      </c>
      <c r="AN29" s="253" t="s">
        <v>57</v>
      </c>
      <c r="AO29" s="259" t="s">
        <v>57</v>
      </c>
      <c r="AP29" s="259" t="s">
        <v>57</v>
      </c>
      <c r="AQ29" s="253" t="s">
        <v>57</v>
      </c>
      <c r="AR29" s="253" t="s">
        <v>57</v>
      </c>
      <c r="AS29" s="253" t="s">
        <v>57</v>
      </c>
      <c r="AT29" s="253" t="s">
        <v>57</v>
      </c>
      <c r="AU29" s="220" t="str">
        <f t="shared" si="0"/>
        <v>NA</v>
      </c>
    </row>
    <row r="30" spans="1:48">
      <c r="A30" s="220">
        <v>29</v>
      </c>
      <c r="B30" s="253" t="s">
        <v>6836</v>
      </c>
      <c r="C30" s="253" t="s">
        <v>578</v>
      </c>
      <c r="D30" s="253">
        <v>2024</v>
      </c>
      <c r="E30" s="253" t="s">
        <v>661</v>
      </c>
      <c r="F30" s="253" t="s">
        <v>4054</v>
      </c>
      <c r="G30" s="253" t="s">
        <v>4549</v>
      </c>
      <c r="H30" s="255" t="s">
        <v>4550</v>
      </c>
      <c r="I30" s="253" t="s">
        <v>935</v>
      </c>
      <c r="J30" s="253">
        <v>14</v>
      </c>
      <c r="K30" s="253" t="s">
        <v>62</v>
      </c>
      <c r="L30" s="253" t="s">
        <v>62</v>
      </c>
      <c r="M30" s="253" t="s">
        <v>62</v>
      </c>
      <c r="N30" s="253" t="s">
        <v>56</v>
      </c>
      <c r="O30" s="253">
        <v>1</v>
      </c>
      <c r="P30" s="253" t="s">
        <v>170</v>
      </c>
      <c r="Q30" s="253" t="s">
        <v>4551</v>
      </c>
      <c r="R30" s="253" t="s">
        <v>4552</v>
      </c>
      <c r="S30" s="253" t="s">
        <v>56</v>
      </c>
      <c r="T30" s="253" t="s">
        <v>4553</v>
      </c>
      <c r="U30" s="270" t="s">
        <v>56</v>
      </c>
      <c r="V30" s="253" t="s">
        <v>4554</v>
      </c>
      <c r="W30" s="253" t="s">
        <v>62</v>
      </c>
      <c r="X30" s="253" t="s">
        <v>57</v>
      </c>
      <c r="Y30" s="253" t="s">
        <v>57</v>
      </c>
      <c r="Z30" s="253" t="s">
        <v>4555</v>
      </c>
      <c r="AA30" s="253" t="s">
        <v>62</v>
      </c>
      <c r="AB30" s="253" t="s">
        <v>62</v>
      </c>
      <c r="AC30" s="253" t="s">
        <v>57</v>
      </c>
      <c r="AD30" s="253" t="s">
        <v>2385</v>
      </c>
      <c r="AE30" s="253" t="s">
        <v>57</v>
      </c>
      <c r="AF30" s="253"/>
      <c r="AG30" s="253" t="s">
        <v>56</v>
      </c>
      <c r="AH30" s="253">
        <v>210</v>
      </c>
      <c r="AI30" s="270" t="s">
        <v>56</v>
      </c>
      <c r="AJ30" s="270" t="s">
        <v>174</v>
      </c>
      <c r="AK30" s="253" t="s">
        <v>62</v>
      </c>
      <c r="AL30" s="253" t="s">
        <v>57</v>
      </c>
      <c r="AM30" s="253" t="s">
        <v>57</v>
      </c>
      <c r="AN30" s="253" t="s">
        <v>57</v>
      </c>
      <c r="AO30" s="259" t="s">
        <v>57</v>
      </c>
      <c r="AP30" s="259" t="s">
        <v>4556</v>
      </c>
      <c r="AQ30" s="253" t="s">
        <v>57</v>
      </c>
      <c r="AR30" s="253" t="s">
        <v>57</v>
      </c>
      <c r="AS30" s="253">
        <v>137</v>
      </c>
      <c r="AT30" s="253">
        <v>72</v>
      </c>
      <c r="AU30" s="220" t="s">
        <v>62</v>
      </c>
    </row>
    <row r="31" spans="1:48">
      <c r="A31" s="220">
        <v>30</v>
      </c>
      <c r="B31" s="253" t="s">
        <v>6836</v>
      </c>
      <c r="C31" s="253" t="s">
        <v>578</v>
      </c>
      <c r="D31" s="253">
        <v>2024</v>
      </c>
      <c r="E31" s="253" t="s">
        <v>661</v>
      </c>
      <c r="F31" s="253" t="s">
        <v>4557</v>
      </c>
      <c r="G31" s="271" t="s">
        <v>4558</v>
      </c>
      <c r="H31" s="255" t="s">
        <v>4559</v>
      </c>
      <c r="I31" s="253" t="s">
        <v>935</v>
      </c>
      <c r="J31" s="253">
        <v>24</v>
      </c>
      <c r="K31" s="253" t="s">
        <v>62</v>
      </c>
      <c r="L31" s="253" t="s">
        <v>62</v>
      </c>
      <c r="M31" s="253" t="s">
        <v>62</v>
      </c>
      <c r="N31" s="270" t="s">
        <v>56</v>
      </c>
      <c r="O31" s="270">
        <v>2</v>
      </c>
      <c r="P31" s="270" t="s">
        <v>170</v>
      </c>
      <c r="Q31" s="270" t="s">
        <v>4560</v>
      </c>
      <c r="R31" s="270" t="s">
        <v>4561</v>
      </c>
      <c r="S31" s="253" t="s">
        <v>56</v>
      </c>
      <c r="T31" s="253" t="s">
        <v>4562</v>
      </c>
      <c r="U31" s="270" t="s">
        <v>56</v>
      </c>
      <c r="V31" s="253" t="s">
        <v>4563</v>
      </c>
      <c r="W31" s="253" t="s">
        <v>62</v>
      </c>
      <c r="X31" s="253" t="s">
        <v>57</v>
      </c>
      <c r="Y31" s="253" t="s">
        <v>57</v>
      </c>
      <c r="Z31" s="253" t="s">
        <v>4564</v>
      </c>
      <c r="AA31" s="270" t="s">
        <v>62</v>
      </c>
      <c r="AB31" s="270" t="s">
        <v>62</v>
      </c>
      <c r="AC31" s="270" t="s">
        <v>57</v>
      </c>
      <c r="AD31" s="270" t="s">
        <v>2385</v>
      </c>
      <c r="AE31" s="253" t="s">
        <v>57</v>
      </c>
      <c r="AF31" s="253"/>
      <c r="AG31" s="253" t="s">
        <v>56</v>
      </c>
      <c r="AH31" s="253">
        <v>100</v>
      </c>
      <c r="AI31" s="253" t="s">
        <v>56</v>
      </c>
      <c r="AJ31" s="253" t="s">
        <v>4436</v>
      </c>
      <c r="AK31" s="253" t="s">
        <v>62</v>
      </c>
      <c r="AL31" s="253" t="s">
        <v>57</v>
      </c>
      <c r="AM31" s="253" t="s">
        <v>57</v>
      </c>
      <c r="AN31" s="253" t="s">
        <v>57</v>
      </c>
      <c r="AO31" s="253" t="s">
        <v>57</v>
      </c>
      <c r="AP31" s="259" t="s">
        <v>4556</v>
      </c>
      <c r="AQ31" s="253" t="s">
        <v>57</v>
      </c>
      <c r="AR31" s="253" t="s">
        <v>57</v>
      </c>
      <c r="AS31" s="253">
        <v>100</v>
      </c>
      <c r="AT31" s="253" t="s">
        <v>57</v>
      </c>
      <c r="AU31" s="220" t="s">
        <v>62</v>
      </c>
    </row>
    <row r="32" spans="1:48">
      <c r="A32" s="220">
        <v>31</v>
      </c>
      <c r="B32" s="253" t="s">
        <v>6836</v>
      </c>
      <c r="C32" s="253" t="s">
        <v>578</v>
      </c>
      <c r="D32" s="253">
        <v>2024</v>
      </c>
      <c r="E32" s="253" t="s">
        <v>661</v>
      </c>
      <c r="F32" s="253" t="s">
        <v>269</v>
      </c>
      <c r="G32" s="271" t="s">
        <v>4565</v>
      </c>
      <c r="H32" s="255" t="s">
        <v>4566</v>
      </c>
      <c r="I32" s="253" t="s">
        <v>935</v>
      </c>
      <c r="J32" s="253">
        <v>24</v>
      </c>
      <c r="K32" s="253" t="s">
        <v>62</v>
      </c>
      <c r="L32" s="253" t="s">
        <v>62</v>
      </c>
      <c r="M32" s="253" t="s">
        <v>62</v>
      </c>
      <c r="N32" s="253" t="s">
        <v>62</v>
      </c>
      <c r="O32" s="253" t="s">
        <v>57</v>
      </c>
      <c r="P32" s="253" t="s">
        <v>57</v>
      </c>
      <c r="Q32" s="253" t="s">
        <v>57</v>
      </c>
      <c r="R32" s="253" t="s">
        <v>57</v>
      </c>
      <c r="S32" s="253" t="s">
        <v>56</v>
      </c>
      <c r="T32" s="253" t="s">
        <v>4567</v>
      </c>
      <c r="U32" s="270" t="s">
        <v>56</v>
      </c>
      <c r="V32" s="253" t="s">
        <v>4568</v>
      </c>
      <c r="W32" s="253" t="s">
        <v>56</v>
      </c>
      <c r="X32" s="253" t="s">
        <v>4569</v>
      </c>
      <c r="Y32" s="253" t="s">
        <v>56</v>
      </c>
      <c r="Z32" s="253" t="s">
        <v>273</v>
      </c>
      <c r="AA32" s="270" t="s">
        <v>62</v>
      </c>
      <c r="AB32" s="270" t="s">
        <v>62</v>
      </c>
      <c r="AC32" s="270" t="s">
        <v>57</v>
      </c>
      <c r="AD32" s="270" t="s">
        <v>2385</v>
      </c>
      <c r="AE32" s="253" t="s">
        <v>57</v>
      </c>
      <c r="AF32" s="253"/>
      <c r="AG32" s="253" t="s">
        <v>56</v>
      </c>
      <c r="AH32" s="253">
        <v>96</v>
      </c>
      <c r="AI32" s="253" t="s">
        <v>56</v>
      </c>
      <c r="AJ32" s="253" t="s">
        <v>4436</v>
      </c>
      <c r="AK32" s="253" t="s">
        <v>62</v>
      </c>
      <c r="AL32" s="253" t="s">
        <v>57</v>
      </c>
      <c r="AM32" s="253" t="s">
        <v>57</v>
      </c>
      <c r="AN32" s="253" t="s">
        <v>57</v>
      </c>
      <c r="AO32" s="253" t="s">
        <v>57</v>
      </c>
      <c r="AP32" s="260" t="s">
        <v>4570</v>
      </c>
      <c r="AQ32" s="253" t="s">
        <v>57</v>
      </c>
      <c r="AR32" s="253" t="s">
        <v>57</v>
      </c>
      <c r="AS32" s="253">
        <v>96</v>
      </c>
      <c r="AT32" s="253" t="s">
        <v>57</v>
      </c>
      <c r="AU32" s="220" t="s">
        <v>62</v>
      </c>
    </row>
    <row r="33" spans="1:47">
      <c r="A33" s="220">
        <v>32</v>
      </c>
      <c r="B33" s="253" t="s">
        <v>6836</v>
      </c>
      <c r="C33" s="253" t="s">
        <v>578</v>
      </c>
      <c r="D33" s="253">
        <v>2024</v>
      </c>
      <c r="E33" s="253" t="s">
        <v>661</v>
      </c>
      <c r="F33" s="253" t="s">
        <v>638</v>
      </c>
      <c r="G33" s="258" t="s">
        <v>4571</v>
      </c>
      <c r="H33" s="255" t="s">
        <v>4572</v>
      </c>
      <c r="I33" s="253" t="s">
        <v>4423</v>
      </c>
      <c r="J33" s="253">
        <v>25</v>
      </c>
      <c r="K33" s="253" t="s">
        <v>57</v>
      </c>
      <c r="L33" s="253" t="s">
        <v>57</v>
      </c>
      <c r="M33" s="253" t="s">
        <v>57</v>
      </c>
      <c r="N33" s="253" t="s">
        <v>57</v>
      </c>
      <c r="O33" s="253" t="s">
        <v>57</v>
      </c>
      <c r="P33" s="253" t="s">
        <v>57</v>
      </c>
      <c r="Q33" s="253" t="s">
        <v>57</v>
      </c>
      <c r="R33" s="253" t="s">
        <v>57</v>
      </c>
      <c r="S33" s="253" t="s">
        <v>57</v>
      </c>
      <c r="T33" s="253" t="s">
        <v>57</v>
      </c>
      <c r="U33" s="253" t="s">
        <v>57</v>
      </c>
      <c r="V33" s="253" t="s">
        <v>57</v>
      </c>
      <c r="W33" s="253" t="s">
        <v>57</v>
      </c>
      <c r="X33" s="253" t="s">
        <v>57</v>
      </c>
      <c r="Y33" s="253" t="s">
        <v>57</v>
      </c>
      <c r="Z33" s="253" t="s">
        <v>57</v>
      </c>
      <c r="AA33" s="253" t="s">
        <v>57</v>
      </c>
      <c r="AB33" s="253" t="s">
        <v>57</v>
      </c>
      <c r="AC33" s="253" t="s">
        <v>57</v>
      </c>
      <c r="AD33" s="253" t="s">
        <v>2385</v>
      </c>
      <c r="AE33" s="253" t="s">
        <v>57</v>
      </c>
      <c r="AF33" s="253"/>
      <c r="AG33" s="253" t="s">
        <v>57</v>
      </c>
      <c r="AH33" s="253" t="s">
        <v>57</v>
      </c>
      <c r="AI33" s="253" t="s">
        <v>57</v>
      </c>
      <c r="AJ33" s="253" t="s">
        <v>2385</v>
      </c>
      <c r="AK33" s="253" t="s">
        <v>57</v>
      </c>
      <c r="AL33" s="253" t="s">
        <v>57</v>
      </c>
      <c r="AM33" s="253" t="s">
        <v>57</v>
      </c>
      <c r="AN33" s="253" t="s">
        <v>57</v>
      </c>
      <c r="AO33" s="253" t="s">
        <v>57</v>
      </c>
      <c r="AP33" s="253" t="s">
        <v>57</v>
      </c>
      <c r="AQ33" s="253" t="s">
        <v>57</v>
      </c>
      <c r="AR33" s="253" t="s">
        <v>57</v>
      </c>
      <c r="AS33" s="253" t="s">
        <v>57</v>
      </c>
      <c r="AT33" s="253" t="s">
        <v>57</v>
      </c>
      <c r="AU33" s="220" t="str">
        <f t="shared" ref="AU33:AU52" si="1">IF(OR(AA33="NA"), "NA", IF(OR(AA33="Yes", AA33="yes"), "No", IF(AND(I33="Original", AA33="No"), "?", "")))</f>
        <v>NA</v>
      </c>
    </row>
    <row r="34" spans="1:47">
      <c r="A34" s="220">
        <v>33</v>
      </c>
      <c r="B34" s="253" t="s">
        <v>6836</v>
      </c>
      <c r="C34" s="253" t="s">
        <v>578</v>
      </c>
      <c r="D34" s="253">
        <v>2024</v>
      </c>
      <c r="E34" s="253" t="s">
        <v>661</v>
      </c>
      <c r="F34" s="253" t="s">
        <v>4573</v>
      </c>
      <c r="G34" s="258" t="s">
        <v>4574</v>
      </c>
      <c r="H34" s="255" t="s">
        <v>4575</v>
      </c>
      <c r="I34" s="253" t="s">
        <v>945</v>
      </c>
      <c r="J34" s="253">
        <v>25</v>
      </c>
      <c r="K34" s="253" t="s">
        <v>57</v>
      </c>
      <c r="L34" s="253" t="s">
        <v>57</v>
      </c>
      <c r="M34" s="253" t="s">
        <v>57</v>
      </c>
      <c r="N34" s="253" t="s">
        <v>57</v>
      </c>
      <c r="O34" s="253" t="s">
        <v>57</v>
      </c>
      <c r="P34" s="253" t="s">
        <v>57</v>
      </c>
      <c r="Q34" s="253" t="s">
        <v>57</v>
      </c>
      <c r="R34" s="253" t="s">
        <v>57</v>
      </c>
      <c r="S34" s="253" t="s">
        <v>57</v>
      </c>
      <c r="T34" s="253" t="s">
        <v>57</v>
      </c>
      <c r="U34" s="253" t="s">
        <v>57</v>
      </c>
      <c r="V34" s="253" t="s">
        <v>57</v>
      </c>
      <c r="W34" s="253" t="s">
        <v>57</v>
      </c>
      <c r="X34" s="253" t="s">
        <v>57</v>
      </c>
      <c r="Y34" s="253" t="s">
        <v>57</v>
      </c>
      <c r="Z34" s="253" t="s">
        <v>57</v>
      </c>
      <c r="AA34" s="253" t="s">
        <v>57</v>
      </c>
      <c r="AB34" s="253" t="s">
        <v>57</v>
      </c>
      <c r="AC34" s="253" t="s">
        <v>57</v>
      </c>
      <c r="AD34" s="253" t="s">
        <v>2385</v>
      </c>
      <c r="AE34" s="253" t="s">
        <v>57</v>
      </c>
      <c r="AF34" s="253"/>
      <c r="AG34" s="253" t="s">
        <v>57</v>
      </c>
      <c r="AH34" s="253" t="s">
        <v>57</v>
      </c>
      <c r="AI34" s="253" t="s">
        <v>57</v>
      </c>
      <c r="AJ34" s="253" t="s">
        <v>2385</v>
      </c>
      <c r="AK34" s="253" t="s">
        <v>57</v>
      </c>
      <c r="AL34" s="253" t="s">
        <v>57</v>
      </c>
      <c r="AM34" s="253" t="s">
        <v>57</v>
      </c>
      <c r="AN34" s="253" t="s">
        <v>57</v>
      </c>
      <c r="AO34" s="253" t="s">
        <v>57</v>
      </c>
      <c r="AP34" s="253" t="s">
        <v>57</v>
      </c>
      <c r="AQ34" s="253" t="s">
        <v>57</v>
      </c>
      <c r="AR34" s="253" t="s">
        <v>57</v>
      </c>
      <c r="AS34" s="253" t="s">
        <v>57</v>
      </c>
      <c r="AT34" s="253" t="s">
        <v>57</v>
      </c>
      <c r="AU34" s="220" t="str">
        <f t="shared" si="1"/>
        <v>NA</v>
      </c>
    </row>
    <row r="35" spans="1:47">
      <c r="A35" s="220">
        <v>34</v>
      </c>
      <c r="B35" s="253" t="s">
        <v>6836</v>
      </c>
      <c r="C35" s="253" t="s">
        <v>578</v>
      </c>
      <c r="D35" s="253">
        <v>2024</v>
      </c>
      <c r="E35" s="253" t="s">
        <v>661</v>
      </c>
      <c r="F35" s="253" t="s">
        <v>876</v>
      </c>
      <c r="G35" s="258" t="s">
        <v>4576</v>
      </c>
      <c r="H35" s="255" t="s">
        <v>4577</v>
      </c>
      <c r="I35" s="253" t="s">
        <v>4423</v>
      </c>
      <c r="J35" s="253">
        <v>25</v>
      </c>
      <c r="K35" s="253" t="s">
        <v>57</v>
      </c>
      <c r="L35" s="253" t="s">
        <v>57</v>
      </c>
      <c r="M35" s="253" t="s">
        <v>57</v>
      </c>
      <c r="N35" s="253" t="s">
        <v>57</v>
      </c>
      <c r="O35" s="253" t="s">
        <v>57</v>
      </c>
      <c r="P35" s="253" t="s">
        <v>57</v>
      </c>
      <c r="Q35" s="253" t="s">
        <v>57</v>
      </c>
      <c r="R35" s="253" t="s">
        <v>57</v>
      </c>
      <c r="S35" s="253" t="s">
        <v>57</v>
      </c>
      <c r="T35" s="253" t="s">
        <v>57</v>
      </c>
      <c r="U35" s="253" t="s">
        <v>57</v>
      </c>
      <c r="V35" s="253" t="s">
        <v>57</v>
      </c>
      <c r="W35" s="253" t="s">
        <v>57</v>
      </c>
      <c r="X35" s="253" t="s">
        <v>57</v>
      </c>
      <c r="Y35" s="253" t="s">
        <v>57</v>
      </c>
      <c r="Z35" s="253" t="s">
        <v>57</v>
      </c>
      <c r="AA35" s="253" t="s">
        <v>57</v>
      </c>
      <c r="AB35" s="253" t="s">
        <v>57</v>
      </c>
      <c r="AC35" s="253" t="s">
        <v>57</v>
      </c>
      <c r="AD35" s="253" t="s">
        <v>2385</v>
      </c>
      <c r="AE35" s="253" t="s">
        <v>57</v>
      </c>
      <c r="AF35" s="253"/>
      <c r="AG35" s="253" t="s">
        <v>57</v>
      </c>
      <c r="AH35" s="253" t="s">
        <v>57</v>
      </c>
      <c r="AI35" s="253" t="s">
        <v>57</v>
      </c>
      <c r="AJ35" s="253" t="s">
        <v>2385</v>
      </c>
      <c r="AK35" s="253" t="s">
        <v>57</v>
      </c>
      <c r="AL35" s="253" t="s">
        <v>57</v>
      </c>
      <c r="AM35" s="253" t="s">
        <v>57</v>
      </c>
      <c r="AN35" s="253" t="s">
        <v>57</v>
      </c>
      <c r="AO35" s="253" t="s">
        <v>57</v>
      </c>
      <c r="AP35" s="253" t="s">
        <v>57</v>
      </c>
      <c r="AQ35" s="253" t="s">
        <v>57</v>
      </c>
      <c r="AR35" s="253" t="s">
        <v>57</v>
      </c>
      <c r="AS35" s="253" t="s">
        <v>57</v>
      </c>
      <c r="AT35" s="253" t="s">
        <v>57</v>
      </c>
      <c r="AU35" s="220" t="str">
        <f t="shared" si="1"/>
        <v>NA</v>
      </c>
    </row>
    <row r="36" spans="1:47">
      <c r="A36" s="220">
        <v>35</v>
      </c>
      <c r="B36" s="253" t="s">
        <v>6836</v>
      </c>
      <c r="C36" s="253" t="s">
        <v>578</v>
      </c>
      <c r="D36" s="253">
        <v>2024</v>
      </c>
      <c r="E36" s="253" t="s">
        <v>661</v>
      </c>
      <c r="F36" s="253" t="s">
        <v>4578</v>
      </c>
      <c r="G36" s="258" t="s">
        <v>4579</v>
      </c>
      <c r="H36" s="255" t="s">
        <v>4580</v>
      </c>
      <c r="I36" s="253" t="s">
        <v>945</v>
      </c>
      <c r="J36" s="253">
        <v>25</v>
      </c>
      <c r="K36" s="253" t="s">
        <v>57</v>
      </c>
      <c r="L36" s="253" t="s">
        <v>57</v>
      </c>
      <c r="M36" s="253" t="s">
        <v>57</v>
      </c>
      <c r="N36" s="253" t="s">
        <v>57</v>
      </c>
      <c r="O36" s="253" t="s">
        <v>57</v>
      </c>
      <c r="P36" s="253" t="s">
        <v>57</v>
      </c>
      <c r="Q36" s="253" t="s">
        <v>57</v>
      </c>
      <c r="R36" s="253" t="s">
        <v>57</v>
      </c>
      <c r="S36" s="253" t="s">
        <v>57</v>
      </c>
      <c r="T36" s="253" t="s">
        <v>57</v>
      </c>
      <c r="U36" s="253" t="s">
        <v>57</v>
      </c>
      <c r="V36" s="253" t="s">
        <v>57</v>
      </c>
      <c r="W36" s="253" t="s">
        <v>57</v>
      </c>
      <c r="X36" s="253" t="s">
        <v>57</v>
      </c>
      <c r="Y36" s="253" t="s">
        <v>57</v>
      </c>
      <c r="Z36" s="253" t="s">
        <v>57</v>
      </c>
      <c r="AA36" s="253" t="s">
        <v>57</v>
      </c>
      <c r="AB36" s="253" t="s">
        <v>57</v>
      </c>
      <c r="AC36" s="253" t="s">
        <v>57</v>
      </c>
      <c r="AD36" s="253" t="s">
        <v>2385</v>
      </c>
      <c r="AE36" s="253" t="s">
        <v>57</v>
      </c>
      <c r="AF36" s="253"/>
      <c r="AG36" s="253" t="s">
        <v>57</v>
      </c>
      <c r="AH36" s="253" t="s">
        <v>57</v>
      </c>
      <c r="AI36" s="253" t="s">
        <v>57</v>
      </c>
      <c r="AJ36" s="253" t="s">
        <v>2385</v>
      </c>
      <c r="AK36" s="253" t="s">
        <v>57</v>
      </c>
      <c r="AL36" s="253" t="s">
        <v>57</v>
      </c>
      <c r="AM36" s="253" t="s">
        <v>57</v>
      </c>
      <c r="AN36" s="253" t="s">
        <v>57</v>
      </c>
      <c r="AO36" s="253" t="s">
        <v>57</v>
      </c>
      <c r="AP36" s="253" t="s">
        <v>57</v>
      </c>
      <c r="AQ36" s="253" t="s">
        <v>57</v>
      </c>
      <c r="AR36" s="253" t="s">
        <v>57</v>
      </c>
      <c r="AS36" s="253" t="s">
        <v>57</v>
      </c>
      <c r="AT36" s="253" t="s">
        <v>57</v>
      </c>
      <c r="AU36" s="220" t="str">
        <f t="shared" si="1"/>
        <v>NA</v>
      </c>
    </row>
    <row r="37" spans="1:47">
      <c r="A37" s="220">
        <v>36</v>
      </c>
      <c r="B37" s="253" t="s">
        <v>6836</v>
      </c>
      <c r="C37" s="253" t="s">
        <v>578</v>
      </c>
      <c r="D37" s="253">
        <v>2024</v>
      </c>
      <c r="E37" s="253" t="s">
        <v>661</v>
      </c>
      <c r="F37" s="253" t="s">
        <v>627</v>
      </c>
      <c r="G37" s="258" t="s">
        <v>4581</v>
      </c>
      <c r="H37" s="255" t="s">
        <v>4582</v>
      </c>
      <c r="I37" s="253" t="s">
        <v>4423</v>
      </c>
      <c r="J37" s="253">
        <v>25</v>
      </c>
      <c r="K37" s="253" t="s">
        <v>57</v>
      </c>
      <c r="L37" s="253" t="s">
        <v>57</v>
      </c>
      <c r="M37" s="253" t="s">
        <v>57</v>
      </c>
      <c r="N37" s="253" t="s">
        <v>57</v>
      </c>
      <c r="O37" s="253" t="s">
        <v>57</v>
      </c>
      <c r="P37" s="253" t="s">
        <v>57</v>
      </c>
      <c r="Q37" s="253" t="s">
        <v>57</v>
      </c>
      <c r="R37" s="253" t="s">
        <v>57</v>
      </c>
      <c r="S37" s="253" t="s">
        <v>57</v>
      </c>
      <c r="T37" s="253" t="s">
        <v>57</v>
      </c>
      <c r="U37" s="253" t="s">
        <v>57</v>
      </c>
      <c r="V37" s="253" t="s">
        <v>57</v>
      </c>
      <c r="W37" s="253" t="s">
        <v>57</v>
      </c>
      <c r="X37" s="253" t="s">
        <v>57</v>
      </c>
      <c r="Y37" s="253" t="s">
        <v>57</v>
      </c>
      <c r="Z37" s="253" t="s">
        <v>57</v>
      </c>
      <c r="AA37" s="253" t="s">
        <v>57</v>
      </c>
      <c r="AB37" s="253" t="s">
        <v>57</v>
      </c>
      <c r="AC37" s="253" t="s">
        <v>57</v>
      </c>
      <c r="AD37" s="253" t="s">
        <v>2385</v>
      </c>
      <c r="AE37" s="253" t="s">
        <v>57</v>
      </c>
      <c r="AF37" s="253"/>
      <c r="AG37" s="253" t="s">
        <v>57</v>
      </c>
      <c r="AH37" s="253" t="s">
        <v>57</v>
      </c>
      <c r="AI37" s="253" t="s">
        <v>57</v>
      </c>
      <c r="AJ37" s="253" t="s">
        <v>2385</v>
      </c>
      <c r="AK37" s="253" t="s">
        <v>57</v>
      </c>
      <c r="AL37" s="253" t="s">
        <v>57</v>
      </c>
      <c r="AM37" s="253" t="s">
        <v>57</v>
      </c>
      <c r="AN37" s="253" t="s">
        <v>57</v>
      </c>
      <c r="AO37" s="253" t="s">
        <v>57</v>
      </c>
      <c r="AP37" s="253" t="s">
        <v>57</v>
      </c>
      <c r="AQ37" s="253" t="s">
        <v>57</v>
      </c>
      <c r="AR37" s="253" t="s">
        <v>57</v>
      </c>
      <c r="AS37" s="253" t="s">
        <v>57</v>
      </c>
      <c r="AT37" s="253" t="s">
        <v>57</v>
      </c>
      <c r="AU37" s="220" t="str">
        <f t="shared" si="1"/>
        <v>NA</v>
      </c>
    </row>
    <row r="38" spans="1:47">
      <c r="A38" s="220">
        <v>37</v>
      </c>
      <c r="B38" s="253" t="s">
        <v>6836</v>
      </c>
      <c r="C38" s="253" t="s">
        <v>578</v>
      </c>
      <c r="D38" s="253">
        <v>2024</v>
      </c>
      <c r="E38" s="253" t="s">
        <v>661</v>
      </c>
      <c r="F38" s="253" t="s">
        <v>903</v>
      </c>
      <c r="G38" s="258" t="s">
        <v>4583</v>
      </c>
      <c r="H38" s="255" t="s">
        <v>4584</v>
      </c>
      <c r="I38" s="253" t="s">
        <v>945</v>
      </c>
      <c r="J38" s="253">
        <v>25</v>
      </c>
      <c r="K38" s="253" t="s">
        <v>57</v>
      </c>
      <c r="L38" s="253" t="s">
        <v>57</v>
      </c>
      <c r="M38" s="253" t="s">
        <v>57</v>
      </c>
      <c r="N38" s="253" t="s">
        <v>57</v>
      </c>
      <c r="O38" s="253" t="s">
        <v>57</v>
      </c>
      <c r="P38" s="253" t="s">
        <v>57</v>
      </c>
      <c r="Q38" s="253" t="s">
        <v>57</v>
      </c>
      <c r="R38" s="253" t="s">
        <v>57</v>
      </c>
      <c r="S38" s="253" t="s">
        <v>57</v>
      </c>
      <c r="T38" s="253" t="s">
        <v>57</v>
      </c>
      <c r="U38" s="253" t="s">
        <v>57</v>
      </c>
      <c r="V38" s="253" t="s">
        <v>57</v>
      </c>
      <c r="W38" s="253" t="s">
        <v>57</v>
      </c>
      <c r="X38" s="253" t="s">
        <v>57</v>
      </c>
      <c r="Y38" s="253" t="s">
        <v>57</v>
      </c>
      <c r="Z38" s="253" t="s">
        <v>57</v>
      </c>
      <c r="AA38" s="253" t="s">
        <v>57</v>
      </c>
      <c r="AB38" s="253" t="s">
        <v>57</v>
      </c>
      <c r="AC38" s="253" t="s">
        <v>57</v>
      </c>
      <c r="AD38" s="253" t="s">
        <v>2385</v>
      </c>
      <c r="AE38" s="253" t="s">
        <v>57</v>
      </c>
      <c r="AF38" s="253"/>
      <c r="AG38" s="253" t="s">
        <v>57</v>
      </c>
      <c r="AH38" s="253" t="s">
        <v>57</v>
      </c>
      <c r="AI38" s="253" t="s">
        <v>57</v>
      </c>
      <c r="AJ38" s="253" t="s">
        <v>2385</v>
      </c>
      <c r="AK38" s="253" t="s">
        <v>57</v>
      </c>
      <c r="AL38" s="253" t="s">
        <v>57</v>
      </c>
      <c r="AM38" s="253" t="s">
        <v>57</v>
      </c>
      <c r="AN38" s="253" t="s">
        <v>57</v>
      </c>
      <c r="AO38" s="253" t="s">
        <v>57</v>
      </c>
      <c r="AP38" s="253" t="s">
        <v>57</v>
      </c>
      <c r="AQ38" s="253" t="s">
        <v>57</v>
      </c>
      <c r="AR38" s="253" t="s">
        <v>57</v>
      </c>
      <c r="AS38" s="253" t="s">
        <v>57</v>
      </c>
      <c r="AT38" s="253" t="s">
        <v>57</v>
      </c>
      <c r="AU38" s="220" t="str">
        <f t="shared" si="1"/>
        <v>NA</v>
      </c>
    </row>
    <row r="39" spans="1:47">
      <c r="A39" s="220">
        <v>38</v>
      </c>
      <c r="B39" s="253" t="s">
        <v>6836</v>
      </c>
      <c r="C39" s="253" t="s">
        <v>578</v>
      </c>
      <c r="D39" s="253">
        <v>2024</v>
      </c>
      <c r="E39" s="253" t="s">
        <v>661</v>
      </c>
      <c r="F39" s="253" t="s">
        <v>638</v>
      </c>
      <c r="G39" s="258" t="s">
        <v>4585</v>
      </c>
      <c r="H39" s="255" t="s">
        <v>4586</v>
      </c>
      <c r="I39" s="253" t="s">
        <v>4423</v>
      </c>
      <c r="J39" s="253">
        <v>25</v>
      </c>
      <c r="K39" s="253" t="s">
        <v>57</v>
      </c>
      <c r="L39" s="253" t="s">
        <v>57</v>
      </c>
      <c r="M39" s="253" t="s">
        <v>57</v>
      </c>
      <c r="N39" s="253" t="s">
        <v>57</v>
      </c>
      <c r="O39" s="253" t="s">
        <v>57</v>
      </c>
      <c r="P39" s="253" t="s">
        <v>57</v>
      </c>
      <c r="Q39" s="253" t="s">
        <v>57</v>
      </c>
      <c r="R39" s="253" t="s">
        <v>57</v>
      </c>
      <c r="S39" s="253" t="s">
        <v>57</v>
      </c>
      <c r="T39" s="253" t="s">
        <v>57</v>
      </c>
      <c r="U39" s="253" t="s">
        <v>57</v>
      </c>
      <c r="V39" s="253" t="s">
        <v>57</v>
      </c>
      <c r="W39" s="253" t="s">
        <v>57</v>
      </c>
      <c r="X39" s="253" t="s">
        <v>57</v>
      </c>
      <c r="Y39" s="253" t="s">
        <v>57</v>
      </c>
      <c r="Z39" s="253" t="s">
        <v>57</v>
      </c>
      <c r="AA39" s="253" t="s">
        <v>57</v>
      </c>
      <c r="AB39" s="253" t="s">
        <v>57</v>
      </c>
      <c r="AC39" s="253" t="s">
        <v>57</v>
      </c>
      <c r="AD39" s="253" t="s">
        <v>2385</v>
      </c>
      <c r="AE39" s="253" t="s">
        <v>57</v>
      </c>
      <c r="AF39" s="253"/>
      <c r="AG39" s="253" t="s">
        <v>57</v>
      </c>
      <c r="AH39" s="253" t="s">
        <v>57</v>
      </c>
      <c r="AI39" s="253" t="s">
        <v>57</v>
      </c>
      <c r="AJ39" s="253" t="s">
        <v>2385</v>
      </c>
      <c r="AK39" s="253" t="s">
        <v>57</v>
      </c>
      <c r="AL39" s="253" t="s">
        <v>57</v>
      </c>
      <c r="AM39" s="253" t="s">
        <v>57</v>
      </c>
      <c r="AN39" s="253" t="s">
        <v>57</v>
      </c>
      <c r="AO39" s="253" t="s">
        <v>57</v>
      </c>
      <c r="AP39" s="253" t="s">
        <v>57</v>
      </c>
      <c r="AQ39" s="253" t="s">
        <v>57</v>
      </c>
      <c r="AR39" s="253" t="s">
        <v>57</v>
      </c>
      <c r="AS39" s="253" t="s">
        <v>57</v>
      </c>
      <c r="AT39" s="253" t="s">
        <v>57</v>
      </c>
      <c r="AU39" s="220" t="str">
        <f t="shared" si="1"/>
        <v>NA</v>
      </c>
    </row>
    <row r="40" spans="1:47">
      <c r="A40" s="220">
        <v>39</v>
      </c>
      <c r="B40" s="253" t="s">
        <v>6836</v>
      </c>
      <c r="C40" s="253" t="s">
        <v>578</v>
      </c>
      <c r="D40" s="253">
        <v>2024</v>
      </c>
      <c r="E40" s="253" t="s">
        <v>661</v>
      </c>
      <c r="F40" s="253" t="s">
        <v>4587</v>
      </c>
      <c r="G40" s="258" t="s">
        <v>4588</v>
      </c>
      <c r="H40" s="255" t="s">
        <v>4589</v>
      </c>
      <c r="I40" s="253" t="s">
        <v>945</v>
      </c>
      <c r="J40" s="253">
        <v>25</v>
      </c>
      <c r="K40" s="253" t="s">
        <v>57</v>
      </c>
      <c r="L40" s="253" t="s">
        <v>57</v>
      </c>
      <c r="M40" s="253" t="s">
        <v>57</v>
      </c>
      <c r="N40" s="253" t="s">
        <v>57</v>
      </c>
      <c r="O40" s="253" t="s">
        <v>57</v>
      </c>
      <c r="P40" s="253" t="s">
        <v>57</v>
      </c>
      <c r="Q40" s="253" t="s">
        <v>57</v>
      </c>
      <c r="R40" s="253" t="s">
        <v>57</v>
      </c>
      <c r="S40" s="253" t="s">
        <v>57</v>
      </c>
      <c r="T40" s="253" t="s">
        <v>57</v>
      </c>
      <c r="U40" s="253" t="s">
        <v>57</v>
      </c>
      <c r="V40" s="253" t="s">
        <v>57</v>
      </c>
      <c r="W40" s="253" t="s">
        <v>57</v>
      </c>
      <c r="X40" s="253" t="s">
        <v>57</v>
      </c>
      <c r="Y40" s="253" t="s">
        <v>57</v>
      </c>
      <c r="Z40" s="253" t="s">
        <v>57</v>
      </c>
      <c r="AA40" s="253" t="s">
        <v>57</v>
      </c>
      <c r="AB40" s="253" t="s">
        <v>57</v>
      </c>
      <c r="AC40" s="253" t="s">
        <v>57</v>
      </c>
      <c r="AD40" s="253" t="s">
        <v>2385</v>
      </c>
      <c r="AE40" s="253" t="s">
        <v>57</v>
      </c>
      <c r="AF40" s="253"/>
      <c r="AG40" s="253" t="s">
        <v>57</v>
      </c>
      <c r="AH40" s="253" t="s">
        <v>57</v>
      </c>
      <c r="AI40" s="253" t="s">
        <v>57</v>
      </c>
      <c r="AJ40" s="253" t="s">
        <v>2385</v>
      </c>
      <c r="AK40" s="253" t="s">
        <v>57</v>
      </c>
      <c r="AL40" s="253" t="s">
        <v>57</v>
      </c>
      <c r="AM40" s="253" t="s">
        <v>57</v>
      </c>
      <c r="AN40" s="253" t="s">
        <v>57</v>
      </c>
      <c r="AO40" s="253" t="s">
        <v>57</v>
      </c>
      <c r="AP40" s="253" t="s">
        <v>57</v>
      </c>
      <c r="AQ40" s="253" t="s">
        <v>57</v>
      </c>
      <c r="AR40" s="253" t="s">
        <v>57</v>
      </c>
      <c r="AS40" s="253" t="s">
        <v>57</v>
      </c>
      <c r="AT40" s="253" t="s">
        <v>57</v>
      </c>
      <c r="AU40" s="220" t="str">
        <f t="shared" si="1"/>
        <v>NA</v>
      </c>
    </row>
    <row r="41" spans="1:47">
      <c r="A41" s="220">
        <v>40</v>
      </c>
      <c r="B41" s="253" t="s">
        <v>6836</v>
      </c>
      <c r="C41" s="253" t="s">
        <v>578</v>
      </c>
      <c r="D41" s="253">
        <v>2024</v>
      </c>
      <c r="E41" s="253" t="s">
        <v>661</v>
      </c>
      <c r="F41" s="253" t="s">
        <v>4590</v>
      </c>
      <c r="G41" s="258" t="s">
        <v>4591</v>
      </c>
      <c r="H41" s="255" t="s">
        <v>4592</v>
      </c>
      <c r="I41" s="253" t="s">
        <v>4423</v>
      </c>
      <c r="J41" s="253">
        <v>25</v>
      </c>
      <c r="K41" s="253" t="s">
        <v>57</v>
      </c>
      <c r="L41" s="253" t="s">
        <v>57</v>
      </c>
      <c r="M41" s="253" t="s">
        <v>57</v>
      </c>
      <c r="N41" s="253" t="s">
        <v>57</v>
      </c>
      <c r="O41" s="253" t="s">
        <v>57</v>
      </c>
      <c r="P41" s="253" t="s">
        <v>57</v>
      </c>
      <c r="Q41" s="253" t="s">
        <v>57</v>
      </c>
      <c r="R41" s="253" t="s">
        <v>57</v>
      </c>
      <c r="S41" s="253" t="s">
        <v>57</v>
      </c>
      <c r="T41" s="253" t="s">
        <v>57</v>
      </c>
      <c r="U41" s="253" t="s">
        <v>57</v>
      </c>
      <c r="V41" s="253" t="s">
        <v>57</v>
      </c>
      <c r="W41" s="253" t="s">
        <v>57</v>
      </c>
      <c r="X41" s="253" t="s">
        <v>57</v>
      </c>
      <c r="Y41" s="253" t="s">
        <v>57</v>
      </c>
      <c r="Z41" s="253" t="s">
        <v>57</v>
      </c>
      <c r="AA41" s="253" t="s">
        <v>57</v>
      </c>
      <c r="AB41" s="253" t="s">
        <v>57</v>
      </c>
      <c r="AC41" s="253" t="s">
        <v>57</v>
      </c>
      <c r="AD41" s="253" t="s">
        <v>2385</v>
      </c>
      <c r="AE41" s="253" t="s">
        <v>57</v>
      </c>
      <c r="AF41" s="253"/>
      <c r="AG41" s="253" t="s">
        <v>57</v>
      </c>
      <c r="AH41" s="253" t="s">
        <v>57</v>
      </c>
      <c r="AI41" s="253" t="s">
        <v>57</v>
      </c>
      <c r="AJ41" s="253" t="s">
        <v>2385</v>
      </c>
      <c r="AK41" s="253" t="s">
        <v>57</v>
      </c>
      <c r="AL41" s="253" t="s">
        <v>57</v>
      </c>
      <c r="AM41" s="253" t="s">
        <v>57</v>
      </c>
      <c r="AN41" s="253" t="s">
        <v>57</v>
      </c>
      <c r="AO41" s="253" t="s">
        <v>57</v>
      </c>
      <c r="AP41" s="253" t="s">
        <v>57</v>
      </c>
      <c r="AQ41" s="253" t="s">
        <v>57</v>
      </c>
      <c r="AR41" s="253" t="s">
        <v>57</v>
      </c>
      <c r="AS41" s="253" t="s">
        <v>57</v>
      </c>
      <c r="AT41" s="253" t="s">
        <v>57</v>
      </c>
      <c r="AU41" s="220" t="str">
        <f t="shared" si="1"/>
        <v>NA</v>
      </c>
    </row>
    <row r="42" spans="1:47">
      <c r="A42" s="220">
        <v>41</v>
      </c>
      <c r="B42" s="253" t="s">
        <v>6836</v>
      </c>
      <c r="C42" s="253" t="s">
        <v>578</v>
      </c>
      <c r="D42" s="253">
        <v>2024</v>
      </c>
      <c r="E42" s="253" t="s">
        <v>661</v>
      </c>
      <c r="F42" s="253" t="s">
        <v>4593</v>
      </c>
      <c r="G42" s="258" t="s">
        <v>4594</v>
      </c>
      <c r="H42" s="255" t="s">
        <v>4595</v>
      </c>
      <c r="I42" s="253" t="s">
        <v>4423</v>
      </c>
      <c r="J42" s="253">
        <v>25</v>
      </c>
      <c r="K42" s="253" t="s">
        <v>57</v>
      </c>
      <c r="L42" s="253" t="s">
        <v>57</v>
      </c>
      <c r="M42" s="253" t="s">
        <v>57</v>
      </c>
      <c r="N42" s="253" t="s">
        <v>57</v>
      </c>
      <c r="O42" s="253" t="s">
        <v>57</v>
      </c>
      <c r="P42" s="253" t="s">
        <v>57</v>
      </c>
      <c r="Q42" s="253" t="s">
        <v>57</v>
      </c>
      <c r="R42" s="253" t="s">
        <v>57</v>
      </c>
      <c r="S42" s="253" t="s">
        <v>57</v>
      </c>
      <c r="T42" s="253" t="s">
        <v>57</v>
      </c>
      <c r="U42" s="253" t="s">
        <v>57</v>
      </c>
      <c r="V42" s="253" t="s">
        <v>57</v>
      </c>
      <c r="W42" s="253" t="s">
        <v>57</v>
      </c>
      <c r="X42" s="253" t="s">
        <v>57</v>
      </c>
      <c r="Y42" s="253" t="s">
        <v>57</v>
      </c>
      <c r="Z42" s="253" t="s">
        <v>57</v>
      </c>
      <c r="AA42" s="253" t="s">
        <v>57</v>
      </c>
      <c r="AB42" s="253" t="s">
        <v>57</v>
      </c>
      <c r="AC42" s="253" t="s">
        <v>57</v>
      </c>
      <c r="AD42" s="253" t="s">
        <v>2385</v>
      </c>
      <c r="AE42" s="253" t="s">
        <v>57</v>
      </c>
      <c r="AF42" s="253"/>
      <c r="AG42" s="253" t="s">
        <v>57</v>
      </c>
      <c r="AH42" s="253" t="s">
        <v>57</v>
      </c>
      <c r="AI42" s="253" t="s">
        <v>57</v>
      </c>
      <c r="AJ42" s="253" t="s">
        <v>2385</v>
      </c>
      <c r="AK42" s="253" t="s">
        <v>57</v>
      </c>
      <c r="AL42" s="253" t="s">
        <v>57</v>
      </c>
      <c r="AM42" s="253" t="s">
        <v>57</v>
      </c>
      <c r="AN42" s="253" t="s">
        <v>57</v>
      </c>
      <c r="AO42" s="253" t="s">
        <v>57</v>
      </c>
      <c r="AP42" s="253" t="s">
        <v>57</v>
      </c>
      <c r="AQ42" s="253" t="s">
        <v>57</v>
      </c>
      <c r="AR42" s="253" t="s">
        <v>57</v>
      </c>
      <c r="AS42" s="253" t="s">
        <v>57</v>
      </c>
      <c r="AT42" s="253" t="s">
        <v>57</v>
      </c>
      <c r="AU42" s="220" t="str">
        <f t="shared" si="1"/>
        <v>NA</v>
      </c>
    </row>
    <row r="43" spans="1:47">
      <c r="A43" s="220">
        <v>42</v>
      </c>
      <c r="B43" s="253" t="s">
        <v>6836</v>
      </c>
      <c r="C43" s="253" t="s">
        <v>578</v>
      </c>
      <c r="D43" s="253">
        <v>2024</v>
      </c>
      <c r="E43" s="253" t="s">
        <v>661</v>
      </c>
      <c r="F43" s="253" t="s">
        <v>4596</v>
      </c>
      <c r="G43" s="258" t="s">
        <v>4597</v>
      </c>
      <c r="H43" s="255" t="s">
        <v>4598</v>
      </c>
      <c r="I43" s="253" t="s">
        <v>945</v>
      </c>
      <c r="J43" s="253">
        <v>25</v>
      </c>
      <c r="K43" s="253" t="s">
        <v>57</v>
      </c>
      <c r="L43" s="253" t="s">
        <v>57</v>
      </c>
      <c r="M43" s="253" t="s">
        <v>57</v>
      </c>
      <c r="N43" s="253" t="s">
        <v>57</v>
      </c>
      <c r="O43" s="253" t="s">
        <v>57</v>
      </c>
      <c r="P43" s="253" t="s">
        <v>57</v>
      </c>
      <c r="Q43" s="253" t="s">
        <v>57</v>
      </c>
      <c r="R43" s="253" t="s">
        <v>57</v>
      </c>
      <c r="S43" s="253" t="s">
        <v>57</v>
      </c>
      <c r="T43" s="253" t="s">
        <v>57</v>
      </c>
      <c r="U43" s="253" t="s">
        <v>57</v>
      </c>
      <c r="V43" s="253" t="s">
        <v>57</v>
      </c>
      <c r="W43" s="253" t="s">
        <v>57</v>
      </c>
      <c r="X43" s="253" t="s">
        <v>57</v>
      </c>
      <c r="Y43" s="253" t="s">
        <v>57</v>
      </c>
      <c r="Z43" s="253" t="s">
        <v>57</v>
      </c>
      <c r="AA43" s="253" t="s">
        <v>57</v>
      </c>
      <c r="AB43" s="253" t="s">
        <v>57</v>
      </c>
      <c r="AC43" s="253" t="s">
        <v>57</v>
      </c>
      <c r="AD43" s="253" t="s">
        <v>2385</v>
      </c>
      <c r="AE43" s="253" t="s">
        <v>57</v>
      </c>
      <c r="AF43" s="253"/>
      <c r="AG43" s="253" t="s">
        <v>57</v>
      </c>
      <c r="AH43" s="253" t="s">
        <v>57</v>
      </c>
      <c r="AI43" s="253" t="s">
        <v>57</v>
      </c>
      <c r="AJ43" s="253" t="s">
        <v>2385</v>
      </c>
      <c r="AK43" s="253" t="s">
        <v>57</v>
      </c>
      <c r="AL43" s="253" t="s">
        <v>57</v>
      </c>
      <c r="AM43" s="253" t="s">
        <v>57</v>
      </c>
      <c r="AN43" s="253" t="s">
        <v>57</v>
      </c>
      <c r="AO43" s="253" t="s">
        <v>57</v>
      </c>
      <c r="AP43" s="253" t="s">
        <v>57</v>
      </c>
      <c r="AQ43" s="253" t="s">
        <v>57</v>
      </c>
      <c r="AR43" s="253" t="s">
        <v>57</v>
      </c>
      <c r="AS43" s="253" t="s">
        <v>57</v>
      </c>
      <c r="AT43" s="253" t="s">
        <v>57</v>
      </c>
      <c r="AU43" s="220" t="str">
        <f t="shared" si="1"/>
        <v>NA</v>
      </c>
    </row>
    <row r="44" spans="1:47">
      <c r="A44" s="220">
        <v>43</v>
      </c>
      <c r="B44" s="253" t="s">
        <v>6836</v>
      </c>
      <c r="C44" s="253" t="s">
        <v>578</v>
      </c>
      <c r="D44" s="253">
        <v>2024</v>
      </c>
      <c r="E44" s="253" t="s">
        <v>661</v>
      </c>
      <c r="F44" s="253" t="s">
        <v>147</v>
      </c>
      <c r="G44" s="258" t="s">
        <v>4599</v>
      </c>
      <c r="H44" s="255" t="s">
        <v>4600</v>
      </c>
      <c r="I44" s="253" t="s">
        <v>945</v>
      </c>
      <c r="J44" s="253">
        <v>25</v>
      </c>
      <c r="K44" s="253" t="s">
        <v>57</v>
      </c>
      <c r="L44" s="253" t="s">
        <v>57</v>
      </c>
      <c r="M44" s="253" t="s">
        <v>57</v>
      </c>
      <c r="N44" s="253" t="s">
        <v>57</v>
      </c>
      <c r="O44" s="253" t="s">
        <v>57</v>
      </c>
      <c r="P44" s="253" t="s">
        <v>57</v>
      </c>
      <c r="Q44" s="253" t="s">
        <v>57</v>
      </c>
      <c r="R44" s="253" t="s">
        <v>57</v>
      </c>
      <c r="S44" s="253" t="s">
        <v>57</v>
      </c>
      <c r="T44" s="253" t="s">
        <v>57</v>
      </c>
      <c r="U44" s="253" t="s">
        <v>57</v>
      </c>
      <c r="V44" s="253" t="s">
        <v>57</v>
      </c>
      <c r="W44" s="253" t="s">
        <v>57</v>
      </c>
      <c r="X44" s="253" t="s">
        <v>57</v>
      </c>
      <c r="Y44" s="253" t="s">
        <v>57</v>
      </c>
      <c r="Z44" s="253" t="s">
        <v>57</v>
      </c>
      <c r="AA44" s="253" t="s">
        <v>57</v>
      </c>
      <c r="AB44" s="253" t="s">
        <v>57</v>
      </c>
      <c r="AC44" s="253" t="s">
        <v>57</v>
      </c>
      <c r="AD44" s="253" t="s">
        <v>2385</v>
      </c>
      <c r="AE44" s="253" t="s">
        <v>57</v>
      </c>
      <c r="AF44" s="253"/>
      <c r="AG44" s="253" t="s">
        <v>57</v>
      </c>
      <c r="AH44" s="253" t="s">
        <v>57</v>
      </c>
      <c r="AI44" s="253" t="s">
        <v>57</v>
      </c>
      <c r="AJ44" s="253" t="s">
        <v>2385</v>
      </c>
      <c r="AK44" s="253" t="s">
        <v>57</v>
      </c>
      <c r="AL44" s="253" t="s">
        <v>57</v>
      </c>
      <c r="AM44" s="253" t="s">
        <v>57</v>
      </c>
      <c r="AN44" s="253" t="s">
        <v>57</v>
      </c>
      <c r="AO44" s="253" t="s">
        <v>57</v>
      </c>
      <c r="AP44" s="253" t="s">
        <v>57</v>
      </c>
      <c r="AQ44" s="253" t="s">
        <v>57</v>
      </c>
      <c r="AR44" s="253" t="s">
        <v>57</v>
      </c>
      <c r="AS44" s="253" t="s">
        <v>57</v>
      </c>
      <c r="AT44" s="253" t="s">
        <v>57</v>
      </c>
      <c r="AU44" s="220" t="str">
        <f t="shared" si="1"/>
        <v>NA</v>
      </c>
    </row>
    <row r="45" spans="1:47">
      <c r="A45" s="220">
        <v>44</v>
      </c>
      <c r="B45" s="253" t="s">
        <v>6836</v>
      </c>
      <c r="C45" s="253" t="s">
        <v>578</v>
      </c>
      <c r="D45" s="253">
        <v>2024</v>
      </c>
      <c r="E45" s="253" t="s">
        <v>661</v>
      </c>
      <c r="F45" s="253" t="s">
        <v>4601</v>
      </c>
      <c r="G45" s="258" t="s">
        <v>4602</v>
      </c>
      <c r="H45" s="261" t="s">
        <v>4603</v>
      </c>
      <c r="I45" s="253" t="s">
        <v>975</v>
      </c>
      <c r="J45" s="253">
        <v>25</v>
      </c>
      <c r="K45" s="253" t="s">
        <v>57</v>
      </c>
      <c r="L45" s="253" t="s">
        <v>57</v>
      </c>
      <c r="M45" s="253" t="s">
        <v>57</v>
      </c>
      <c r="N45" s="253" t="s">
        <v>57</v>
      </c>
      <c r="O45" s="253" t="s">
        <v>57</v>
      </c>
      <c r="P45" s="253" t="s">
        <v>57</v>
      </c>
      <c r="Q45" s="253" t="s">
        <v>57</v>
      </c>
      <c r="R45" s="253" t="s">
        <v>57</v>
      </c>
      <c r="S45" s="253" t="s">
        <v>57</v>
      </c>
      <c r="T45" s="253" t="s">
        <v>57</v>
      </c>
      <c r="U45" s="253" t="s">
        <v>57</v>
      </c>
      <c r="V45" s="253" t="s">
        <v>57</v>
      </c>
      <c r="W45" s="253" t="s">
        <v>57</v>
      </c>
      <c r="X45" s="253" t="s">
        <v>57</v>
      </c>
      <c r="Y45" s="253" t="s">
        <v>57</v>
      </c>
      <c r="Z45" s="253" t="s">
        <v>57</v>
      </c>
      <c r="AA45" s="253" t="s">
        <v>57</v>
      </c>
      <c r="AB45" s="253" t="s">
        <v>57</v>
      </c>
      <c r="AC45" s="253" t="s">
        <v>57</v>
      </c>
      <c r="AD45" s="253" t="s">
        <v>2385</v>
      </c>
      <c r="AE45" s="253" t="s">
        <v>57</v>
      </c>
      <c r="AF45" s="253"/>
      <c r="AG45" s="253" t="s">
        <v>57</v>
      </c>
      <c r="AH45" s="253" t="s">
        <v>57</v>
      </c>
      <c r="AI45" s="253" t="s">
        <v>57</v>
      </c>
      <c r="AJ45" s="253" t="s">
        <v>2385</v>
      </c>
      <c r="AK45" s="253" t="s">
        <v>57</v>
      </c>
      <c r="AL45" s="253" t="s">
        <v>57</v>
      </c>
      <c r="AM45" s="253" t="s">
        <v>57</v>
      </c>
      <c r="AN45" s="253" t="s">
        <v>57</v>
      </c>
      <c r="AO45" s="253" t="s">
        <v>57</v>
      </c>
      <c r="AP45" s="253" t="s">
        <v>57</v>
      </c>
      <c r="AQ45" s="253" t="s">
        <v>57</v>
      </c>
      <c r="AR45" s="253" t="s">
        <v>57</v>
      </c>
      <c r="AS45" s="253" t="s">
        <v>57</v>
      </c>
      <c r="AT45" s="253" t="s">
        <v>57</v>
      </c>
      <c r="AU45" s="220" t="str">
        <f t="shared" si="1"/>
        <v>NA</v>
      </c>
    </row>
    <row r="46" spans="1:47">
      <c r="A46" s="220">
        <v>45</v>
      </c>
      <c r="B46" s="253" t="s">
        <v>6836</v>
      </c>
      <c r="C46" s="253" t="s">
        <v>578</v>
      </c>
      <c r="D46" s="253">
        <v>2024</v>
      </c>
      <c r="E46" s="253" t="s">
        <v>737</v>
      </c>
      <c r="F46" s="253" t="s">
        <v>4604</v>
      </c>
      <c r="G46" s="258" t="s">
        <v>4605</v>
      </c>
      <c r="H46" s="255" t="s">
        <v>4606</v>
      </c>
      <c r="I46" s="253" t="s">
        <v>926</v>
      </c>
      <c r="J46" s="253">
        <v>25</v>
      </c>
      <c r="K46" s="253" t="s">
        <v>57</v>
      </c>
      <c r="L46" s="253" t="s">
        <v>57</v>
      </c>
      <c r="M46" s="253" t="s">
        <v>57</v>
      </c>
      <c r="N46" s="253" t="s">
        <v>57</v>
      </c>
      <c r="O46" s="253" t="s">
        <v>57</v>
      </c>
      <c r="P46" s="253" t="s">
        <v>57</v>
      </c>
      <c r="Q46" s="253" t="s">
        <v>57</v>
      </c>
      <c r="R46" s="253" t="s">
        <v>57</v>
      </c>
      <c r="S46" s="253" t="s">
        <v>57</v>
      </c>
      <c r="T46" s="253" t="s">
        <v>57</v>
      </c>
      <c r="U46" s="253" t="s">
        <v>57</v>
      </c>
      <c r="V46" s="253" t="s">
        <v>57</v>
      </c>
      <c r="W46" s="253" t="s">
        <v>57</v>
      </c>
      <c r="X46" s="253" t="s">
        <v>57</v>
      </c>
      <c r="Y46" s="253" t="s">
        <v>57</v>
      </c>
      <c r="Z46" s="258" t="s">
        <v>57</v>
      </c>
      <c r="AA46" s="253" t="s">
        <v>57</v>
      </c>
      <c r="AB46" s="253" t="s">
        <v>57</v>
      </c>
      <c r="AC46" s="253" t="s">
        <v>57</v>
      </c>
      <c r="AD46" s="253" t="s">
        <v>2385</v>
      </c>
      <c r="AE46" s="253" t="s">
        <v>57</v>
      </c>
      <c r="AF46" s="253"/>
      <c r="AG46" s="253" t="s">
        <v>57</v>
      </c>
      <c r="AH46" s="253" t="s">
        <v>57</v>
      </c>
      <c r="AI46" s="253" t="s">
        <v>57</v>
      </c>
      <c r="AJ46" s="253" t="s">
        <v>2385</v>
      </c>
      <c r="AK46" s="253" t="s">
        <v>57</v>
      </c>
      <c r="AL46" s="253" t="s">
        <v>57</v>
      </c>
      <c r="AM46" s="253" t="s">
        <v>57</v>
      </c>
      <c r="AN46" s="253" t="s">
        <v>57</v>
      </c>
      <c r="AO46" s="253" t="s">
        <v>57</v>
      </c>
      <c r="AP46" s="253" t="s">
        <v>57</v>
      </c>
      <c r="AQ46" s="253" t="s">
        <v>57</v>
      </c>
      <c r="AR46" s="253" t="s">
        <v>57</v>
      </c>
      <c r="AS46" s="253" t="s">
        <v>57</v>
      </c>
      <c r="AT46" s="253" t="s">
        <v>57</v>
      </c>
      <c r="AU46" s="220" t="str">
        <f t="shared" si="1"/>
        <v>NA</v>
      </c>
    </row>
    <row r="47" spans="1:47">
      <c r="A47" s="220">
        <v>46</v>
      </c>
      <c r="B47" s="253" t="s">
        <v>6836</v>
      </c>
      <c r="C47" s="253" t="s">
        <v>578</v>
      </c>
      <c r="D47" s="253">
        <v>2024</v>
      </c>
      <c r="E47" s="253" t="s">
        <v>737</v>
      </c>
      <c r="F47" s="253" t="s">
        <v>702</v>
      </c>
      <c r="G47" s="258" t="s">
        <v>4607</v>
      </c>
      <c r="H47" s="258" t="s">
        <v>4608</v>
      </c>
      <c r="I47" s="253" t="s">
        <v>926</v>
      </c>
      <c r="J47" s="253">
        <v>25</v>
      </c>
      <c r="K47" s="253" t="s">
        <v>57</v>
      </c>
      <c r="L47" s="253" t="s">
        <v>57</v>
      </c>
      <c r="M47" s="253" t="s">
        <v>57</v>
      </c>
      <c r="N47" s="253" t="s">
        <v>57</v>
      </c>
      <c r="O47" s="253" t="s">
        <v>57</v>
      </c>
      <c r="P47" s="253" t="s">
        <v>57</v>
      </c>
      <c r="Q47" s="253" t="s">
        <v>57</v>
      </c>
      <c r="R47" s="253" t="s">
        <v>57</v>
      </c>
      <c r="S47" s="253" t="s">
        <v>57</v>
      </c>
      <c r="T47" s="253" t="s">
        <v>57</v>
      </c>
      <c r="U47" s="253" t="s">
        <v>57</v>
      </c>
      <c r="V47" s="253" t="s">
        <v>57</v>
      </c>
      <c r="W47" s="253" t="s">
        <v>57</v>
      </c>
      <c r="X47" s="253" t="s">
        <v>57</v>
      </c>
      <c r="Y47" s="253" t="s">
        <v>57</v>
      </c>
      <c r="Z47" s="258" t="s">
        <v>57</v>
      </c>
      <c r="AA47" s="253" t="s">
        <v>57</v>
      </c>
      <c r="AB47" s="253" t="s">
        <v>57</v>
      </c>
      <c r="AC47" s="253" t="s">
        <v>57</v>
      </c>
      <c r="AD47" s="253" t="s">
        <v>2385</v>
      </c>
      <c r="AE47" s="253" t="s">
        <v>57</v>
      </c>
      <c r="AF47" s="253"/>
      <c r="AG47" s="253" t="s">
        <v>57</v>
      </c>
      <c r="AH47" s="253" t="s">
        <v>57</v>
      </c>
      <c r="AI47" s="253" t="s">
        <v>57</v>
      </c>
      <c r="AJ47" s="253" t="s">
        <v>2385</v>
      </c>
      <c r="AK47" s="253" t="s">
        <v>57</v>
      </c>
      <c r="AL47" s="253" t="s">
        <v>57</v>
      </c>
      <c r="AM47" s="253" t="s">
        <v>57</v>
      </c>
      <c r="AN47" s="253" t="s">
        <v>57</v>
      </c>
      <c r="AO47" s="253" t="s">
        <v>57</v>
      </c>
      <c r="AP47" s="253" t="s">
        <v>57</v>
      </c>
      <c r="AQ47" s="253" t="s">
        <v>57</v>
      </c>
      <c r="AR47" s="253" t="s">
        <v>57</v>
      </c>
      <c r="AS47" s="253" t="s">
        <v>57</v>
      </c>
      <c r="AT47" s="253" t="s">
        <v>57</v>
      </c>
      <c r="AU47" s="220" t="str">
        <f t="shared" si="1"/>
        <v>NA</v>
      </c>
    </row>
    <row r="48" spans="1:47">
      <c r="A48" s="220">
        <v>47</v>
      </c>
      <c r="B48" s="253" t="s">
        <v>6836</v>
      </c>
      <c r="C48" s="253" t="s">
        <v>578</v>
      </c>
      <c r="D48" s="253">
        <v>2024</v>
      </c>
      <c r="E48" s="253" t="s">
        <v>737</v>
      </c>
      <c r="F48" s="253" t="s">
        <v>743</v>
      </c>
      <c r="G48" s="258" t="s">
        <v>4609</v>
      </c>
      <c r="H48" s="255" t="s">
        <v>4610</v>
      </c>
      <c r="I48" s="253" t="s">
        <v>929</v>
      </c>
      <c r="J48" s="253">
        <v>14</v>
      </c>
      <c r="K48" s="253" t="s">
        <v>62</v>
      </c>
      <c r="L48" s="253" t="s">
        <v>62</v>
      </c>
      <c r="M48" s="253" t="s">
        <v>57</v>
      </c>
      <c r="N48" s="253" t="s">
        <v>57</v>
      </c>
      <c r="O48" s="253" t="s">
        <v>57</v>
      </c>
      <c r="P48" s="253" t="s">
        <v>57</v>
      </c>
      <c r="Q48" s="253" t="s">
        <v>57</v>
      </c>
      <c r="R48" s="253" t="s">
        <v>57</v>
      </c>
      <c r="S48" s="253" t="s">
        <v>57</v>
      </c>
      <c r="T48" s="253" t="s">
        <v>57</v>
      </c>
      <c r="U48" s="253" t="s">
        <v>57</v>
      </c>
      <c r="V48" s="253" t="s">
        <v>57</v>
      </c>
      <c r="W48" s="253" t="s">
        <v>57</v>
      </c>
      <c r="X48" s="253" t="s">
        <v>57</v>
      </c>
      <c r="Y48" s="253" t="s">
        <v>57</v>
      </c>
      <c r="Z48" s="258" t="s">
        <v>57</v>
      </c>
      <c r="AA48" s="253" t="s">
        <v>57</v>
      </c>
      <c r="AB48" s="253" t="s">
        <v>57</v>
      </c>
      <c r="AC48" s="253" t="s">
        <v>57</v>
      </c>
      <c r="AD48" s="253" t="s">
        <v>2385</v>
      </c>
      <c r="AE48" s="253" t="s">
        <v>57</v>
      </c>
      <c r="AF48" s="253"/>
      <c r="AG48" s="253" t="s">
        <v>57</v>
      </c>
      <c r="AH48" s="253" t="s">
        <v>57</v>
      </c>
      <c r="AI48" s="253" t="s">
        <v>57</v>
      </c>
      <c r="AJ48" s="253" t="s">
        <v>2385</v>
      </c>
      <c r="AK48" s="253" t="s">
        <v>57</v>
      </c>
      <c r="AL48" s="253" t="s">
        <v>57</v>
      </c>
      <c r="AM48" s="253" t="s">
        <v>57</v>
      </c>
      <c r="AN48" s="253" t="s">
        <v>57</v>
      </c>
      <c r="AO48" s="253" t="s">
        <v>57</v>
      </c>
      <c r="AP48" s="253" t="s">
        <v>57</v>
      </c>
      <c r="AQ48" s="253" t="s">
        <v>57</v>
      </c>
      <c r="AR48" s="253" t="s">
        <v>57</v>
      </c>
      <c r="AS48" s="253" t="s">
        <v>57</v>
      </c>
      <c r="AT48" s="253" t="s">
        <v>57</v>
      </c>
      <c r="AU48" s="220" t="str">
        <f t="shared" si="1"/>
        <v>NA</v>
      </c>
    </row>
    <row r="49" spans="1:47">
      <c r="A49" s="220">
        <v>48</v>
      </c>
      <c r="B49" s="253" t="s">
        <v>6836</v>
      </c>
      <c r="C49" s="253" t="s">
        <v>578</v>
      </c>
      <c r="D49" s="253">
        <v>2024</v>
      </c>
      <c r="E49" s="253" t="s">
        <v>737</v>
      </c>
      <c r="F49" s="253" t="s">
        <v>4611</v>
      </c>
      <c r="G49" s="258" t="s">
        <v>4612</v>
      </c>
      <c r="H49" s="255" t="s">
        <v>4613</v>
      </c>
      <c r="I49" s="253" t="s">
        <v>929</v>
      </c>
      <c r="J49" s="253">
        <v>9</v>
      </c>
      <c r="K49" s="253" t="s">
        <v>56</v>
      </c>
      <c r="L49" s="253" t="s">
        <v>62</v>
      </c>
      <c r="M49" s="253" t="s">
        <v>57</v>
      </c>
      <c r="N49" s="253" t="s">
        <v>57</v>
      </c>
      <c r="O49" s="253" t="s">
        <v>57</v>
      </c>
      <c r="P49" s="253" t="s">
        <v>57</v>
      </c>
      <c r="Q49" s="253" t="s">
        <v>57</v>
      </c>
      <c r="R49" s="253" t="s">
        <v>57</v>
      </c>
      <c r="S49" s="253" t="s">
        <v>57</v>
      </c>
      <c r="T49" s="253" t="s">
        <v>57</v>
      </c>
      <c r="U49" s="253" t="s">
        <v>57</v>
      </c>
      <c r="V49" s="253" t="s">
        <v>57</v>
      </c>
      <c r="W49" s="253" t="s">
        <v>57</v>
      </c>
      <c r="X49" s="253" t="s">
        <v>57</v>
      </c>
      <c r="Y49" s="253" t="s">
        <v>57</v>
      </c>
      <c r="Z49" s="258" t="s">
        <v>57</v>
      </c>
      <c r="AA49" s="253" t="s">
        <v>57</v>
      </c>
      <c r="AB49" s="253" t="s">
        <v>57</v>
      </c>
      <c r="AC49" s="253" t="s">
        <v>57</v>
      </c>
      <c r="AD49" s="253" t="s">
        <v>2385</v>
      </c>
      <c r="AE49" s="253" t="s">
        <v>57</v>
      </c>
      <c r="AF49" s="253"/>
      <c r="AG49" s="253" t="s">
        <v>57</v>
      </c>
      <c r="AH49" s="253" t="s">
        <v>57</v>
      </c>
      <c r="AI49" s="253" t="s">
        <v>57</v>
      </c>
      <c r="AJ49" s="253" t="s">
        <v>2385</v>
      </c>
      <c r="AK49" s="253" t="s">
        <v>57</v>
      </c>
      <c r="AL49" s="253" t="s">
        <v>57</v>
      </c>
      <c r="AM49" s="253" t="s">
        <v>57</v>
      </c>
      <c r="AN49" s="253" t="s">
        <v>57</v>
      </c>
      <c r="AO49" s="253" t="s">
        <v>57</v>
      </c>
      <c r="AP49" s="253" t="s">
        <v>57</v>
      </c>
      <c r="AQ49" s="253" t="s">
        <v>57</v>
      </c>
      <c r="AR49" s="253" t="s">
        <v>57</v>
      </c>
      <c r="AS49" s="253" t="s">
        <v>57</v>
      </c>
      <c r="AT49" s="253" t="s">
        <v>57</v>
      </c>
      <c r="AU49" s="220" t="str">
        <f t="shared" si="1"/>
        <v>NA</v>
      </c>
    </row>
    <row r="50" spans="1:47">
      <c r="A50" s="220">
        <v>49</v>
      </c>
      <c r="B50" s="253" t="s">
        <v>6836</v>
      </c>
      <c r="C50" s="253" t="s">
        <v>578</v>
      </c>
      <c r="D50" s="253">
        <v>2024</v>
      </c>
      <c r="E50" s="253" t="s">
        <v>737</v>
      </c>
      <c r="F50" s="253" t="s">
        <v>4614</v>
      </c>
      <c r="G50" s="258" t="s">
        <v>4615</v>
      </c>
      <c r="H50" s="258" t="s">
        <v>4616</v>
      </c>
      <c r="I50" s="253" t="s">
        <v>929</v>
      </c>
      <c r="J50" s="253">
        <v>3</v>
      </c>
      <c r="K50" s="253" t="s">
        <v>56</v>
      </c>
      <c r="L50" s="253" t="s">
        <v>56</v>
      </c>
      <c r="M50" s="253" t="s">
        <v>57</v>
      </c>
      <c r="N50" s="253" t="s">
        <v>57</v>
      </c>
      <c r="O50" s="253" t="s">
        <v>57</v>
      </c>
      <c r="P50" s="253" t="s">
        <v>57</v>
      </c>
      <c r="Q50" s="253" t="s">
        <v>57</v>
      </c>
      <c r="R50" s="253" t="s">
        <v>57</v>
      </c>
      <c r="S50" s="253" t="s">
        <v>57</v>
      </c>
      <c r="T50" s="253" t="s">
        <v>57</v>
      </c>
      <c r="U50" s="253" t="s">
        <v>57</v>
      </c>
      <c r="V50" s="253" t="s">
        <v>57</v>
      </c>
      <c r="W50" s="253" t="s">
        <v>57</v>
      </c>
      <c r="X50" s="253" t="s">
        <v>57</v>
      </c>
      <c r="Y50" s="253" t="s">
        <v>57</v>
      </c>
      <c r="Z50" s="253" t="s">
        <v>57</v>
      </c>
      <c r="AA50" s="253" t="s">
        <v>57</v>
      </c>
      <c r="AB50" s="253" t="s">
        <v>57</v>
      </c>
      <c r="AC50" s="253" t="s">
        <v>57</v>
      </c>
      <c r="AD50" s="253" t="s">
        <v>2385</v>
      </c>
      <c r="AE50" s="253" t="s">
        <v>57</v>
      </c>
      <c r="AF50" s="253"/>
      <c r="AG50" s="253" t="s">
        <v>57</v>
      </c>
      <c r="AH50" s="253" t="s">
        <v>57</v>
      </c>
      <c r="AI50" s="253" t="s">
        <v>57</v>
      </c>
      <c r="AJ50" s="253" t="s">
        <v>2385</v>
      </c>
      <c r="AK50" s="253" t="s">
        <v>57</v>
      </c>
      <c r="AL50" s="253" t="s">
        <v>57</v>
      </c>
      <c r="AM50" s="253" t="s">
        <v>57</v>
      </c>
      <c r="AN50" s="253" t="s">
        <v>57</v>
      </c>
      <c r="AO50" s="253" t="s">
        <v>57</v>
      </c>
      <c r="AP50" s="253" t="s">
        <v>57</v>
      </c>
      <c r="AQ50" s="253" t="s">
        <v>57</v>
      </c>
      <c r="AR50" s="253" t="s">
        <v>57</v>
      </c>
      <c r="AS50" s="253" t="s">
        <v>57</v>
      </c>
      <c r="AT50" s="253" t="s">
        <v>57</v>
      </c>
      <c r="AU50" s="220" t="str">
        <f t="shared" si="1"/>
        <v>NA</v>
      </c>
    </row>
    <row r="51" spans="1:47">
      <c r="A51" s="220">
        <v>50</v>
      </c>
      <c r="B51" s="253" t="s">
        <v>6836</v>
      </c>
      <c r="C51" s="253" t="s">
        <v>578</v>
      </c>
      <c r="D51" s="253">
        <v>2024</v>
      </c>
      <c r="E51" s="253" t="s">
        <v>737</v>
      </c>
      <c r="F51" s="253" t="s">
        <v>3095</v>
      </c>
      <c r="G51" s="258" t="s">
        <v>4617</v>
      </c>
      <c r="H51" s="255" t="s">
        <v>4618</v>
      </c>
      <c r="I51" s="253" t="s">
        <v>929</v>
      </c>
      <c r="J51" s="253">
        <v>15</v>
      </c>
      <c r="K51" s="253" t="s">
        <v>56</v>
      </c>
      <c r="L51" s="253" t="s">
        <v>56</v>
      </c>
      <c r="M51" s="253" t="s">
        <v>57</v>
      </c>
      <c r="N51" s="253" t="s">
        <v>57</v>
      </c>
      <c r="O51" s="253" t="s">
        <v>57</v>
      </c>
      <c r="P51" s="253" t="s">
        <v>57</v>
      </c>
      <c r="Q51" s="253" t="s">
        <v>57</v>
      </c>
      <c r="R51" s="253" t="s">
        <v>57</v>
      </c>
      <c r="S51" s="253" t="s">
        <v>57</v>
      </c>
      <c r="T51" s="253" t="s">
        <v>57</v>
      </c>
      <c r="U51" s="253" t="s">
        <v>57</v>
      </c>
      <c r="V51" s="253" t="s">
        <v>57</v>
      </c>
      <c r="W51" s="253" t="s">
        <v>57</v>
      </c>
      <c r="X51" s="253" t="s">
        <v>57</v>
      </c>
      <c r="Y51" s="253" t="s">
        <v>57</v>
      </c>
      <c r="Z51" s="253" t="s">
        <v>57</v>
      </c>
      <c r="AA51" s="253" t="s">
        <v>57</v>
      </c>
      <c r="AB51" s="253" t="s">
        <v>57</v>
      </c>
      <c r="AC51" s="253" t="s">
        <v>57</v>
      </c>
      <c r="AD51" s="253" t="s">
        <v>2385</v>
      </c>
      <c r="AE51" s="253" t="s">
        <v>57</v>
      </c>
      <c r="AF51" s="253"/>
      <c r="AG51" s="253" t="s">
        <v>57</v>
      </c>
      <c r="AH51" s="253" t="s">
        <v>57</v>
      </c>
      <c r="AI51" s="253" t="s">
        <v>57</v>
      </c>
      <c r="AJ51" s="253" t="s">
        <v>2385</v>
      </c>
      <c r="AK51" s="253" t="s">
        <v>57</v>
      </c>
      <c r="AL51" s="253" t="s">
        <v>57</v>
      </c>
      <c r="AM51" s="253" t="s">
        <v>57</v>
      </c>
      <c r="AN51" s="253" t="s">
        <v>57</v>
      </c>
      <c r="AO51" s="253" t="s">
        <v>57</v>
      </c>
      <c r="AP51" s="253" t="s">
        <v>57</v>
      </c>
      <c r="AQ51" s="253" t="s">
        <v>57</v>
      </c>
      <c r="AR51" s="253" t="s">
        <v>57</v>
      </c>
      <c r="AS51" s="253" t="s">
        <v>57</v>
      </c>
      <c r="AT51" s="253" t="s">
        <v>57</v>
      </c>
      <c r="AU51" s="220" t="str">
        <f t="shared" si="1"/>
        <v>NA</v>
      </c>
    </row>
    <row r="52" spans="1:47">
      <c r="A52" s="220">
        <v>51</v>
      </c>
      <c r="B52" s="253" t="s">
        <v>6836</v>
      </c>
      <c r="C52" s="253" t="s">
        <v>578</v>
      </c>
      <c r="D52" s="253">
        <v>2024</v>
      </c>
      <c r="E52" s="253" t="s">
        <v>737</v>
      </c>
      <c r="F52" s="253" t="s">
        <v>743</v>
      </c>
      <c r="G52" s="258" t="s">
        <v>4619</v>
      </c>
      <c r="H52" s="255" t="s">
        <v>4620</v>
      </c>
      <c r="I52" s="253" t="s">
        <v>929</v>
      </c>
      <c r="J52" s="253">
        <v>14</v>
      </c>
      <c r="K52" s="253" t="s">
        <v>62</v>
      </c>
      <c r="L52" s="253" t="s">
        <v>56</v>
      </c>
      <c r="M52" s="253" t="s">
        <v>57</v>
      </c>
      <c r="N52" s="253" t="s">
        <v>57</v>
      </c>
      <c r="O52" s="253" t="s">
        <v>57</v>
      </c>
      <c r="P52" s="253" t="s">
        <v>57</v>
      </c>
      <c r="Q52" s="253" t="s">
        <v>57</v>
      </c>
      <c r="R52" s="253" t="s">
        <v>57</v>
      </c>
      <c r="S52" s="253" t="s">
        <v>57</v>
      </c>
      <c r="T52" s="253" t="s">
        <v>57</v>
      </c>
      <c r="U52" s="253" t="s">
        <v>57</v>
      </c>
      <c r="V52" s="253" t="s">
        <v>57</v>
      </c>
      <c r="W52" s="253" t="s">
        <v>57</v>
      </c>
      <c r="X52" s="253" t="s">
        <v>57</v>
      </c>
      <c r="Y52" s="253" t="s">
        <v>57</v>
      </c>
      <c r="Z52" s="253" t="s">
        <v>57</v>
      </c>
      <c r="AA52" s="253" t="s">
        <v>57</v>
      </c>
      <c r="AB52" s="253" t="s">
        <v>57</v>
      </c>
      <c r="AC52" s="253" t="s">
        <v>57</v>
      </c>
      <c r="AD52" s="253" t="s">
        <v>2385</v>
      </c>
      <c r="AE52" s="253" t="s">
        <v>57</v>
      </c>
      <c r="AF52" s="253"/>
      <c r="AG52" s="253" t="s">
        <v>57</v>
      </c>
      <c r="AH52" s="253" t="s">
        <v>57</v>
      </c>
      <c r="AI52" s="253" t="s">
        <v>57</v>
      </c>
      <c r="AJ52" s="253" t="s">
        <v>2385</v>
      </c>
      <c r="AK52" s="253" t="s">
        <v>57</v>
      </c>
      <c r="AL52" s="253" t="s">
        <v>57</v>
      </c>
      <c r="AM52" s="253" t="s">
        <v>57</v>
      </c>
      <c r="AN52" s="253" t="s">
        <v>57</v>
      </c>
      <c r="AO52" s="253" t="s">
        <v>57</v>
      </c>
      <c r="AP52" s="253" t="s">
        <v>57</v>
      </c>
      <c r="AQ52" s="253" t="s">
        <v>57</v>
      </c>
      <c r="AR52" s="253" t="s">
        <v>57</v>
      </c>
      <c r="AS52" s="253" t="s">
        <v>57</v>
      </c>
      <c r="AT52" s="253" t="s">
        <v>57</v>
      </c>
      <c r="AU52" s="220" t="str">
        <f t="shared" si="1"/>
        <v>NA</v>
      </c>
    </row>
    <row r="53" spans="1:47">
      <c r="A53" s="220">
        <v>52</v>
      </c>
      <c r="B53" s="253" t="s">
        <v>6836</v>
      </c>
      <c r="C53" s="253" t="s">
        <v>578</v>
      </c>
      <c r="D53" s="253">
        <v>2024</v>
      </c>
      <c r="E53" s="253" t="s">
        <v>737</v>
      </c>
      <c r="F53" s="253" t="s">
        <v>4621</v>
      </c>
      <c r="G53" s="271" t="s">
        <v>4622</v>
      </c>
      <c r="H53" s="258" t="s">
        <v>4623</v>
      </c>
      <c r="I53" s="253" t="s">
        <v>935</v>
      </c>
      <c r="J53" s="253">
        <v>14</v>
      </c>
      <c r="K53" s="253" t="s">
        <v>62</v>
      </c>
      <c r="L53" s="253" t="s">
        <v>62</v>
      </c>
      <c r="M53" s="253" t="s">
        <v>62</v>
      </c>
      <c r="N53" s="253" t="s">
        <v>56</v>
      </c>
      <c r="O53" s="253">
        <v>1</v>
      </c>
      <c r="P53" s="253" t="s">
        <v>170</v>
      </c>
      <c r="Q53" s="253" t="s">
        <v>4624</v>
      </c>
      <c r="R53" s="270" t="s">
        <v>4625</v>
      </c>
      <c r="S53" s="270" t="s">
        <v>56</v>
      </c>
      <c r="T53" s="270" t="s">
        <v>4626</v>
      </c>
      <c r="U53" s="270" t="s">
        <v>56</v>
      </c>
      <c r="V53" s="270" t="s">
        <v>4627</v>
      </c>
      <c r="W53" s="270" t="s">
        <v>56</v>
      </c>
      <c r="X53" s="270" t="s">
        <v>4628</v>
      </c>
      <c r="Y53" s="270" t="s">
        <v>56</v>
      </c>
      <c r="Z53" s="253" t="s">
        <v>4629</v>
      </c>
      <c r="AA53" s="253" t="s">
        <v>62</v>
      </c>
      <c r="AB53" s="253" t="s">
        <v>62</v>
      </c>
      <c r="AC53" s="253" t="s">
        <v>57</v>
      </c>
      <c r="AD53" s="253" t="s">
        <v>2385</v>
      </c>
      <c r="AE53" s="253" t="s">
        <v>57</v>
      </c>
      <c r="AF53" s="253"/>
      <c r="AG53" s="253" t="s">
        <v>56</v>
      </c>
      <c r="AH53" s="253">
        <v>99</v>
      </c>
      <c r="AI53" s="253" t="s">
        <v>56</v>
      </c>
      <c r="AJ53" s="253" t="s">
        <v>4436</v>
      </c>
      <c r="AK53" s="253" t="s">
        <v>62</v>
      </c>
      <c r="AL53" s="253" t="s">
        <v>57</v>
      </c>
      <c r="AM53" s="253" t="s">
        <v>57</v>
      </c>
      <c r="AN53" s="253" t="s">
        <v>57</v>
      </c>
      <c r="AO53" s="253" t="s">
        <v>57</v>
      </c>
      <c r="AP53" s="253" t="s">
        <v>4630</v>
      </c>
      <c r="AQ53" s="253" t="s">
        <v>57</v>
      </c>
      <c r="AR53" s="253" t="s">
        <v>57</v>
      </c>
      <c r="AS53" s="270">
        <v>54</v>
      </c>
      <c r="AT53" s="270">
        <v>45</v>
      </c>
      <c r="AU53" s="220" t="s">
        <v>62</v>
      </c>
    </row>
    <row r="54" spans="1:47">
      <c r="A54" s="220">
        <v>53</v>
      </c>
      <c r="B54" s="253" t="s">
        <v>6836</v>
      </c>
      <c r="C54" s="253" t="s">
        <v>578</v>
      </c>
      <c r="D54" s="253">
        <v>2024</v>
      </c>
      <c r="E54" s="253" t="s">
        <v>737</v>
      </c>
      <c r="F54" s="253" t="s">
        <v>795</v>
      </c>
      <c r="G54" s="258" t="s">
        <v>4631</v>
      </c>
      <c r="H54" s="255" t="s">
        <v>4632</v>
      </c>
      <c r="I54" s="253" t="s">
        <v>4423</v>
      </c>
      <c r="J54" s="253">
        <v>25</v>
      </c>
      <c r="K54" s="253" t="s">
        <v>57</v>
      </c>
      <c r="L54" s="253" t="s">
        <v>57</v>
      </c>
      <c r="M54" s="253" t="s">
        <v>57</v>
      </c>
      <c r="N54" s="253" t="s">
        <v>57</v>
      </c>
      <c r="O54" s="253" t="s">
        <v>57</v>
      </c>
      <c r="P54" s="253" t="s">
        <v>57</v>
      </c>
      <c r="Q54" s="253" t="s">
        <v>57</v>
      </c>
      <c r="R54" s="253" t="s">
        <v>57</v>
      </c>
      <c r="S54" s="253" t="s">
        <v>57</v>
      </c>
      <c r="T54" s="253" t="s">
        <v>57</v>
      </c>
      <c r="U54" s="253" t="s">
        <v>57</v>
      </c>
      <c r="V54" s="253" t="s">
        <v>57</v>
      </c>
      <c r="W54" s="253" t="s">
        <v>57</v>
      </c>
      <c r="X54" s="253" t="s">
        <v>57</v>
      </c>
      <c r="Y54" s="253" t="s">
        <v>57</v>
      </c>
      <c r="Z54" s="253" t="s">
        <v>57</v>
      </c>
      <c r="AA54" s="253" t="s">
        <v>57</v>
      </c>
      <c r="AB54" s="253" t="s">
        <v>57</v>
      </c>
      <c r="AC54" s="253" t="s">
        <v>57</v>
      </c>
      <c r="AD54" s="253" t="s">
        <v>2385</v>
      </c>
      <c r="AE54" s="253" t="s">
        <v>57</v>
      </c>
      <c r="AF54" s="253"/>
      <c r="AG54" s="253" t="s">
        <v>57</v>
      </c>
      <c r="AH54" s="253" t="s">
        <v>57</v>
      </c>
      <c r="AI54" s="253" t="s">
        <v>57</v>
      </c>
      <c r="AJ54" s="253" t="s">
        <v>2385</v>
      </c>
      <c r="AK54" s="253" t="s">
        <v>57</v>
      </c>
      <c r="AL54" s="253" t="s">
        <v>57</v>
      </c>
      <c r="AM54" s="253" t="s">
        <v>57</v>
      </c>
      <c r="AN54" s="253" t="s">
        <v>57</v>
      </c>
      <c r="AO54" s="253" t="s">
        <v>57</v>
      </c>
      <c r="AP54" s="253" t="s">
        <v>57</v>
      </c>
      <c r="AQ54" s="253" t="s">
        <v>57</v>
      </c>
      <c r="AR54" s="253" t="s">
        <v>57</v>
      </c>
      <c r="AS54" s="253" t="s">
        <v>57</v>
      </c>
      <c r="AT54" s="253" t="s">
        <v>57</v>
      </c>
      <c r="AU54" s="220" t="str">
        <f t="shared" ref="AU54:AU71" si="2">IF(OR(AA54="NA"), "NA", IF(OR(AA54="Yes", AA54="yes"), "No", IF(AND(I54="Original", AA54="No"), "?", "")))</f>
        <v>NA</v>
      </c>
    </row>
    <row r="55" spans="1:47">
      <c r="A55" s="220">
        <v>54</v>
      </c>
      <c r="B55" s="253" t="s">
        <v>6836</v>
      </c>
      <c r="C55" s="253" t="s">
        <v>578</v>
      </c>
      <c r="D55" s="253">
        <v>2024</v>
      </c>
      <c r="E55" s="253" t="s">
        <v>737</v>
      </c>
      <c r="F55" s="253" t="s">
        <v>4633</v>
      </c>
      <c r="G55" s="258" t="s">
        <v>4634</v>
      </c>
      <c r="H55" s="258" t="s">
        <v>4635</v>
      </c>
      <c r="I55" s="253" t="s">
        <v>945</v>
      </c>
      <c r="J55" s="253">
        <v>25</v>
      </c>
      <c r="K55" s="253" t="s">
        <v>57</v>
      </c>
      <c r="L55" s="253" t="s">
        <v>57</v>
      </c>
      <c r="M55" s="253" t="s">
        <v>57</v>
      </c>
      <c r="N55" s="253" t="s">
        <v>57</v>
      </c>
      <c r="O55" s="253" t="s">
        <v>57</v>
      </c>
      <c r="P55" s="253" t="s">
        <v>57</v>
      </c>
      <c r="Q55" s="253" t="s">
        <v>57</v>
      </c>
      <c r="R55" s="253" t="s">
        <v>57</v>
      </c>
      <c r="S55" s="253" t="s">
        <v>57</v>
      </c>
      <c r="T55" s="253" t="s">
        <v>57</v>
      </c>
      <c r="U55" s="253" t="s">
        <v>57</v>
      </c>
      <c r="V55" s="253" t="s">
        <v>57</v>
      </c>
      <c r="W55" s="253" t="s">
        <v>57</v>
      </c>
      <c r="X55" s="253" t="s">
        <v>57</v>
      </c>
      <c r="Y55" s="253" t="s">
        <v>57</v>
      </c>
      <c r="Z55" s="253" t="s">
        <v>57</v>
      </c>
      <c r="AA55" s="253" t="s">
        <v>57</v>
      </c>
      <c r="AB55" s="253" t="s">
        <v>57</v>
      </c>
      <c r="AC55" s="253" t="s">
        <v>57</v>
      </c>
      <c r="AD55" s="253" t="s">
        <v>2385</v>
      </c>
      <c r="AE55" s="253" t="s">
        <v>57</v>
      </c>
      <c r="AF55" s="253"/>
      <c r="AG55" s="253" t="s">
        <v>57</v>
      </c>
      <c r="AH55" s="253" t="s">
        <v>57</v>
      </c>
      <c r="AI55" s="253" t="s">
        <v>57</v>
      </c>
      <c r="AJ55" s="253" t="s">
        <v>2385</v>
      </c>
      <c r="AK55" s="253" t="s">
        <v>57</v>
      </c>
      <c r="AL55" s="253" t="s">
        <v>57</v>
      </c>
      <c r="AM55" s="253" t="s">
        <v>57</v>
      </c>
      <c r="AN55" s="253" t="s">
        <v>57</v>
      </c>
      <c r="AO55" s="253" t="s">
        <v>57</v>
      </c>
      <c r="AP55" s="253" t="s">
        <v>57</v>
      </c>
      <c r="AQ55" s="253" t="s">
        <v>57</v>
      </c>
      <c r="AR55" s="253" t="s">
        <v>57</v>
      </c>
      <c r="AS55" s="253" t="s">
        <v>57</v>
      </c>
      <c r="AT55" s="253" t="s">
        <v>57</v>
      </c>
      <c r="AU55" s="220" t="str">
        <f t="shared" si="2"/>
        <v>NA</v>
      </c>
    </row>
    <row r="56" spans="1:47">
      <c r="A56" s="220">
        <v>55</v>
      </c>
      <c r="B56" s="253" t="s">
        <v>6836</v>
      </c>
      <c r="C56" s="253" t="s">
        <v>578</v>
      </c>
      <c r="D56" s="253">
        <v>2024</v>
      </c>
      <c r="E56" s="253" t="s">
        <v>737</v>
      </c>
      <c r="F56" s="253" t="s">
        <v>876</v>
      </c>
      <c r="G56" s="258" t="s">
        <v>4636</v>
      </c>
      <c r="H56" s="255" t="s">
        <v>4637</v>
      </c>
      <c r="I56" s="253" t="s">
        <v>4423</v>
      </c>
      <c r="J56" s="253">
        <v>25</v>
      </c>
      <c r="K56" s="253" t="s">
        <v>57</v>
      </c>
      <c r="L56" s="253" t="s">
        <v>57</v>
      </c>
      <c r="M56" s="253" t="s">
        <v>57</v>
      </c>
      <c r="N56" s="253" t="s">
        <v>57</v>
      </c>
      <c r="O56" s="253" t="s">
        <v>57</v>
      </c>
      <c r="P56" s="253" t="s">
        <v>57</v>
      </c>
      <c r="Q56" s="253" t="s">
        <v>57</v>
      </c>
      <c r="R56" s="253" t="s">
        <v>57</v>
      </c>
      <c r="S56" s="253" t="s">
        <v>57</v>
      </c>
      <c r="T56" s="253" t="s">
        <v>57</v>
      </c>
      <c r="U56" s="253" t="s">
        <v>57</v>
      </c>
      <c r="V56" s="253" t="s">
        <v>57</v>
      </c>
      <c r="W56" s="253" t="s">
        <v>57</v>
      </c>
      <c r="X56" s="253" t="s">
        <v>57</v>
      </c>
      <c r="Y56" s="253" t="s">
        <v>57</v>
      </c>
      <c r="Z56" s="253" t="s">
        <v>57</v>
      </c>
      <c r="AA56" s="253" t="s">
        <v>57</v>
      </c>
      <c r="AB56" s="253" t="s">
        <v>57</v>
      </c>
      <c r="AC56" s="253" t="s">
        <v>57</v>
      </c>
      <c r="AD56" s="253" t="s">
        <v>2385</v>
      </c>
      <c r="AE56" s="253" t="s">
        <v>57</v>
      </c>
      <c r="AF56" s="253"/>
      <c r="AG56" s="253" t="s">
        <v>57</v>
      </c>
      <c r="AH56" s="253" t="s">
        <v>57</v>
      </c>
      <c r="AI56" s="253" t="s">
        <v>57</v>
      </c>
      <c r="AJ56" s="253" t="s">
        <v>2385</v>
      </c>
      <c r="AK56" s="253" t="s">
        <v>57</v>
      </c>
      <c r="AL56" s="253" t="s">
        <v>57</v>
      </c>
      <c r="AM56" s="253" t="s">
        <v>57</v>
      </c>
      <c r="AN56" s="253" t="s">
        <v>57</v>
      </c>
      <c r="AO56" s="253" t="s">
        <v>57</v>
      </c>
      <c r="AP56" s="253" t="s">
        <v>57</v>
      </c>
      <c r="AQ56" s="253" t="s">
        <v>57</v>
      </c>
      <c r="AR56" s="253" t="s">
        <v>57</v>
      </c>
      <c r="AS56" s="253" t="s">
        <v>57</v>
      </c>
      <c r="AT56" s="253" t="s">
        <v>57</v>
      </c>
      <c r="AU56" s="220" t="str">
        <f t="shared" si="2"/>
        <v>NA</v>
      </c>
    </row>
    <row r="57" spans="1:47">
      <c r="A57" s="220">
        <v>56</v>
      </c>
      <c r="B57" s="253" t="s">
        <v>6836</v>
      </c>
      <c r="C57" s="253" t="s">
        <v>578</v>
      </c>
      <c r="D57" s="253">
        <v>2024</v>
      </c>
      <c r="E57" s="253" t="s">
        <v>737</v>
      </c>
      <c r="F57" s="253" t="s">
        <v>4638</v>
      </c>
      <c r="G57" s="258" t="s">
        <v>4639</v>
      </c>
      <c r="H57" s="258" t="s">
        <v>4640</v>
      </c>
      <c r="I57" s="253" t="s">
        <v>945</v>
      </c>
      <c r="J57" s="253">
        <v>25</v>
      </c>
      <c r="K57" s="253" t="s">
        <v>57</v>
      </c>
      <c r="L57" s="253" t="s">
        <v>57</v>
      </c>
      <c r="M57" s="253" t="s">
        <v>57</v>
      </c>
      <c r="N57" s="253" t="s">
        <v>57</v>
      </c>
      <c r="O57" s="253" t="s">
        <v>57</v>
      </c>
      <c r="P57" s="253" t="s">
        <v>57</v>
      </c>
      <c r="Q57" s="253" t="s">
        <v>57</v>
      </c>
      <c r="R57" s="253" t="s">
        <v>57</v>
      </c>
      <c r="S57" s="253" t="s">
        <v>57</v>
      </c>
      <c r="T57" s="253" t="s">
        <v>57</v>
      </c>
      <c r="U57" s="253" t="s">
        <v>57</v>
      </c>
      <c r="V57" s="253" t="s">
        <v>57</v>
      </c>
      <c r="W57" s="253" t="s">
        <v>57</v>
      </c>
      <c r="X57" s="253" t="s">
        <v>57</v>
      </c>
      <c r="Y57" s="253" t="s">
        <v>57</v>
      </c>
      <c r="Z57" s="253" t="s">
        <v>57</v>
      </c>
      <c r="AA57" s="253" t="s">
        <v>57</v>
      </c>
      <c r="AB57" s="253" t="s">
        <v>57</v>
      </c>
      <c r="AC57" s="253" t="s">
        <v>57</v>
      </c>
      <c r="AD57" s="253" t="s">
        <v>2385</v>
      </c>
      <c r="AE57" s="253" t="s">
        <v>57</v>
      </c>
      <c r="AF57" s="253"/>
      <c r="AG57" s="253" t="s">
        <v>57</v>
      </c>
      <c r="AH57" s="253" t="s">
        <v>57</v>
      </c>
      <c r="AI57" s="253" t="s">
        <v>57</v>
      </c>
      <c r="AJ57" s="253" t="s">
        <v>2385</v>
      </c>
      <c r="AK57" s="253" t="s">
        <v>57</v>
      </c>
      <c r="AL57" s="253" t="s">
        <v>57</v>
      </c>
      <c r="AM57" s="253" t="s">
        <v>57</v>
      </c>
      <c r="AN57" s="253" t="s">
        <v>57</v>
      </c>
      <c r="AO57" s="253" t="s">
        <v>57</v>
      </c>
      <c r="AP57" s="253" t="s">
        <v>57</v>
      </c>
      <c r="AQ57" s="253" t="s">
        <v>57</v>
      </c>
      <c r="AR57" s="253" t="s">
        <v>57</v>
      </c>
      <c r="AS57" s="253" t="s">
        <v>57</v>
      </c>
      <c r="AT57" s="253" t="s">
        <v>57</v>
      </c>
      <c r="AU57" s="220" t="str">
        <f t="shared" si="2"/>
        <v>NA</v>
      </c>
    </row>
    <row r="58" spans="1:47">
      <c r="A58" s="220">
        <v>57</v>
      </c>
      <c r="B58" s="253" t="s">
        <v>6836</v>
      </c>
      <c r="C58" s="253" t="s">
        <v>578</v>
      </c>
      <c r="D58" s="253">
        <v>2024</v>
      </c>
      <c r="E58" s="253" t="s">
        <v>737</v>
      </c>
      <c r="F58" s="253" t="s">
        <v>638</v>
      </c>
      <c r="G58" s="258" t="s">
        <v>4641</v>
      </c>
      <c r="H58" s="258" t="s">
        <v>4642</v>
      </c>
      <c r="I58" s="253" t="s">
        <v>4423</v>
      </c>
      <c r="J58" s="253">
        <v>25</v>
      </c>
      <c r="K58" s="253" t="s">
        <v>57</v>
      </c>
      <c r="L58" s="253" t="s">
        <v>57</v>
      </c>
      <c r="M58" s="253" t="s">
        <v>57</v>
      </c>
      <c r="N58" s="253" t="s">
        <v>57</v>
      </c>
      <c r="O58" s="253" t="s">
        <v>57</v>
      </c>
      <c r="P58" s="253" t="s">
        <v>57</v>
      </c>
      <c r="Q58" s="253" t="s">
        <v>57</v>
      </c>
      <c r="R58" s="253" t="s">
        <v>57</v>
      </c>
      <c r="S58" s="253" t="s">
        <v>57</v>
      </c>
      <c r="T58" s="253" t="s">
        <v>57</v>
      </c>
      <c r="U58" s="253" t="s">
        <v>57</v>
      </c>
      <c r="V58" s="253" t="s">
        <v>57</v>
      </c>
      <c r="W58" s="253" t="s">
        <v>57</v>
      </c>
      <c r="X58" s="253" t="s">
        <v>57</v>
      </c>
      <c r="Y58" s="253" t="s">
        <v>57</v>
      </c>
      <c r="Z58" s="253" t="s">
        <v>57</v>
      </c>
      <c r="AA58" s="253" t="s">
        <v>57</v>
      </c>
      <c r="AB58" s="253" t="s">
        <v>57</v>
      </c>
      <c r="AC58" s="253" t="s">
        <v>57</v>
      </c>
      <c r="AD58" s="253" t="s">
        <v>2385</v>
      </c>
      <c r="AE58" s="253" t="s">
        <v>57</v>
      </c>
      <c r="AF58" s="253"/>
      <c r="AG58" s="253" t="s">
        <v>57</v>
      </c>
      <c r="AH58" s="253" t="s">
        <v>57</v>
      </c>
      <c r="AI58" s="253" t="s">
        <v>57</v>
      </c>
      <c r="AJ58" s="253" t="s">
        <v>2385</v>
      </c>
      <c r="AK58" s="253" t="s">
        <v>57</v>
      </c>
      <c r="AL58" s="253" t="s">
        <v>57</v>
      </c>
      <c r="AM58" s="253" t="s">
        <v>57</v>
      </c>
      <c r="AN58" s="253" t="s">
        <v>57</v>
      </c>
      <c r="AO58" s="253" t="s">
        <v>57</v>
      </c>
      <c r="AP58" s="253" t="s">
        <v>57</v>
      </c>
      <c r="AQ58" s="253" t="s">
        <v>57</v>
      </c>
      <c r="AR58" s="253" t="s">
        <v>57</v>
      </c>
      <c r="AS58" s="253" t="s">
        <v>57</v>
      </c>
      <c r="AT58" s="253" t="s">
        <v>57</v>
      </c>
      <c r="AU58" s="220" t="str">
        <f t="shared" si="2"/>
        <v>NA</v>
      </c>
    </row>
    <row r="59" spans="1:47">
      <c r="A59" s="220">
        <v>58</v>
      </c>
      <c r="B59" s="253" t="s">
        <v>6836</v>
      </c>
      <c r="C59" s="253" t="s">
        <v>578</v>
      </c>
      <c r="D59" s="253">
        <v>2024</v>
      </c>
      <c r="E59" s="253" t="s">
        <v>737</v>
      </c>
      <c r="F59" s="253" t="s">
        <v>4643</v>
      </c>
      <c r="G59" s="258" t="s">
        <v>4644</v>
      </c>
      <c r="H59" s="258" t="s">
        <v>4645</v>
      </c>
      <c r="I59" s="253" t="s">
        <v>945</v>
      </c>
      <c r="J59" s="253">
        <v>25</v>
      </c>
      <c r="K59" s="253" t="s">
        <v>57</v>
      </c>
      <c r="L59" s="253" t="s">
        <v>57</v>
      </c>
      <c r="M59" s="253" t="s">
        <v>57</v>
      </c>
      <c r="N59" s="253" t="s">
        <v>57</v>
      </c>
      <c r="O59" s="253" t="s">
        <v>57</v>
      </c>
      <c r="P59" s="253" t="s">
        <v>57</v>
      </c>
      <c r="Q59" s="253" t="s">
        <v>57</v>
      </c>
      <c r="R59" s="253" t="s">
        <v>57</v>
      </c>
      <c r="S59" s="253" t="s">
        <v>57</v>
      </c>
      <c r="T59" s="253" t="s">
        <v>57</v>
      </c>
      <c r="U59" s="253" t="s">
        <v>57</v>
      </c>
      <c r="V59" s="253" t="s">
        <v>57</v>
      </c>
      <c r="W59" s="253" t="s">
        <v>57</v>
      </c>
      <c r="X59" s="253" t="s">
        <v>57</v>
      </c>
      <c r="Y59" s="253" t="s">
        <v>57</v>
      </c>
      <c r="Z59" s="253" t="s">
        <v>57</v>
      </c>
      <c r="AA59" s="253" t="s">
        <v>57</v>
      </c>
      <c r="AB59" s="253" t="s">
        <v>57</v>
      </c>
      <c r="AC59" s="253" t="s">
        <v>57</v>
      </c>
      <c r="AD59" s="253" t="s">
        <v>2385</v>
      </c>
      <c r="AE59" s="253" t="s">
        <v>57</v>
      </c>
      <c r="AF59" s="253"/>
      <c r="AG59" s="253" t="s">
        <v>57</v>
      </c>
      <c r="AH59" s="253" t="s">
        <v>57</v>
      </c>
      <c r="AI59" s="253" t="s">
        <v>57</v>
      </c>
      <c r="AJ59" s="253" t="s">
        <v>2385</v>
      </c>
      <c r="AK59" s="253" t="s">
        <v>57</v>
      </c>
      <c r="AL59" s="253" t="s">
        <v>57</v>
      </c>
      <c r="AM59" s="253" t="s">
        <v>57</v>
      </c>
      <c r="AN59" s="253" t="s">
        <v>57</v>
      </c>
      <c r="AO59" s="253" t="s">
        <v>57</v>
      </c>
      <c r="AP59" s="253" t="s">
        <v>57</v>
      </c>
      <c r="AQ59" s="253" t="s">
        <v>57</v>
      </c>
      <c r="AR59" s="253" t="s">
        <v>57</v>
      </c>
      <c r="AS59" s="253" t="s">
        <v>57</v>
      </c>
      <c r="AT59" s="253" t="s">
        <v>57</v>
      </c>
      <c r="AU59" s="220" t="str">
        <f t="shared" si="2"/>
        <v>NA</v>
      </c>
    </row>
    <row r="60" spans="1:47">
      <c r="A60" s="220">
        <v>59</v>
      </c>
      <c r="B60" s="253" t="s">
        <v>6836</v>
      </c>
      <c r="C60" s="253" t="s">
        <v>578</v>
      </c>
      <c r="D60" s="253">
        <v>2024</v>
      </c>
      <c r="E60" s="253" t="s">
        <v>737</v>
      </c>
      <c r="F60" s="253" t="s">
        <v>627</v>
      </c>
      <c r="G60" s="258" t="s">
        <v>4646</v>
      </c>
      <c r="H60" s="258" t="s">
        <v>4647</v>
      </c>
      <c r="I60" s="253" t="s">
        <v>4423</v>
      </c>
      <c r="J60" s="253">
        <v>25</v>
      </c>
      <c r="K60" s="253" t="s">
        <v>57</v>
      </c>
      <c r="L60" s="253" t="s">
        <v>57</v>
      </c>
      <c r="M60" s="253" t="s">
        <v>57</v>
      </c>
      <c r="N60" s="253" t="s">
        <v>57</v>
      </c>
      <c r="O60" s="253" t="s">
        <v>57</v>
      </c>
      <c r="P60" s="253" t="s">
        <v>57</v>
      </c>
      <c r="Q60" s="253" t="s">
        <v>57</v>
      </c>
      <c r="R60" s="253" t="s">
        <v>57</v>
      </c>
      <c r="S60" s="253" t="s">
        <v>57</v>
      </c>
      <c r="T60" s="253" t="s">
        <v>57</v>
      </c>
      <c r="U60" s="253" t="s">
        <v>57</v>
      </c>
      <c r="V60" s="253" t="s">
        <v>57</v>
      </c>
      <c r="W60" s="253" t="s">
        <v>57</v>
      </c>
      <c r="X60" s="253" t="s">
        <v>57</v>
      </c>
      <c r="Y60" s="253" t="s">
        <v>57</v>
      </c>
      <c r="Z60" s="253" t="s">
        <v>57</v>
      </c>
      <c r="AA60" s="253" t="s">
        <v>57</v>
      </c>
      <c r="AB60" s="253" t="s">
        <v>57</v>
      </c>
      <c r="AC60" s="253" t="s">
        <v>57</v>
      </c>
      <c r="AD60" s="253" t="s">
        <v>2385</v>
      </c>
      <c r="AE60" s="253" t="s">
        <v>57</v>
      </c>
      <c r="AF60" s="253"/>
      <c r="AG60" s="253" t="s">
        <v>57</v>
      </c>
      <c r="AH60" s="253" t="s">
        <v>57</v>
      </c>
      <c r="AI60" s="253" t="s">
        <v>57</v>
      </c>
      <c r="AJ60" s="253" t="s">
        <v>2385</v>
      </c>
      <c r="AK60" s="253" t="s">
        <v>57</v>
      </c>
      <c r="AL60" s="253" t="s">
        <v>57</v>
      </c>
      <c r="AM60" s="253" t="s">
        <v>57</v>
      </c>
      <c r="AN60" s="253" t="s">
        <v>57</v>
      </c>
      <c r="AO60" s="253" t="s">
        <v>57</v>
      </c>
      <c r="AP60" s="253" t="s">
        <v>57</v>
      </c>
      <c r="AQ60" s="253" t="s">
        <v>57</v>
      </c>
      <c r="AR60" s="253" t="s">
        <v>57</v>
      </c>
      <c r="AS60" s="253" t="s">
        <v>57</v>
      </c>
      <c r="AT60" s="253" t="s">
        <v>57</v>
      </c>
      <c r="AU60" s="220" t="str">
        <f t="shared" si="2"/>
        <v>NA</v>
      </c>
    </row>
    <row r="61" spans="1:47">
      <c r="A61" s="220">
        <v>60</v>
      </c>
      <c r="B61" s="253" t="s">
        <v>6836</v>
      </c>
      <c r="C61" s="253" t="s">
        <v>578</v>
      </c>
      <c r="D61" s="253">
        <v>2024</v>
      </c>
      <c r="E61" s="253" t="s">
        <v>737</v>
      </c>
      <c r="F61" s="253" t="s">
        <v>4648</v>
      </c>
      <c r="G61" s="258" t="s">
        <v>4649</v>
      </c>
      <c r="H61" s="258" t="s">
        <v>4650</v>
      </c>
      <c r="I61" s="253" t="s">
        <v>945</v>
      </c>
      <c r="J61" s="253">
        <v>25</v>
      </c>
      <c r="K61" s="253" t="s">
        <v>57</v>
      </c>
      <c r="L61" s="253" t="s">
        <v>57</v>
      </c>
      <c r="M61" s="253" t="s">
        <v>57</v>
      </c>
      <c r="N61" s="253" t="s">
        <v>57</v>
      </c>
      <c r="O61" s="253" t="s">
        <v>57</v>
      </c>
      <c r="P61" s="253" t="s">
        <v>57</v>
      </c>
      <c r="Q61" s="253" t="s">
        <v>57</v>
      </c>
      <c r="R61" s="253" t="s">
        <v>57</v>
      </c>
      <c r="S61" s="253" t="s">
        <v>57</v>
      </c>
      <c r="T61" s="253" t="s">
        <v>57</v>
      </c>
      <c r="U61" s="253" t="s">
        <v>57</v>
      </c>
      <c r="V61" s="253" t="s">
        <v>57</v>
      </c>
      <c r="W61" s="253" t="s">
        <v>57</v>
      </c>
      <c r="X61" s="253" t="s">
        <v>57</v>
      </c>
      <c r="Y61" s="253" t="s">
        <v>57</v>
      </c>
      <c r="Z61" s="253" t="s">
        <v>57</v>
      </c>
      <c r="AA61" s="253" t="s">
        <v>57</v>
      </c>
      <c r="AB61" s="253" t="s">
        <v>57</v>
      </c>
      <c r="AC61" s="253" t="s">
        <v>57</v>
      </c>
      <c r="AD61" s="253" t="s">
        <v>2385</v>
      </c>
      <c r="AE61" s="253" t="s">
        <v>57</v>
      </c>
      <c r="AF61" s="253"/>
      <c r="AG61" s="253" t="s">
        <v>57</v>
      </c>
      <c r="AH61" s="253" t="s">
        <v>57</v>
      </c>
      <c r="AI61" s="253" t="s">
        <v>57</v>
      </c>
      <c r="AJ61" s="253" t="s">
        <v>2385</v>
      </c>
      <c r="AK61" s="253" t="s">
        <v>57</v>
      </c>
      <c r="AL61" s="253" t="s">
        <v>57</v>
      </c>
      <c r="AM61" s="253" t="s">
        <v>57</v>
      </c>
      <c r="AN61" s="253" t="s">
        <v>57</v>
      </c>
      <c r="AO61" s="253" t="s">
        <v>57</v>
      </c>
      <c r="AP61" s="253" t="s">
        <v>57</v>
      </c>
      <c r="AQ61" s="253" t="s">
        <v>57</v>
      </c>
      <c r="AR61" s="253" t="s">
        <v>57</v>
      </c>
      <c r="AS61" s="253" t="s">
        <v>57</v>
      </c>
      <c r="AT61" s="253" t="s">
        <v>57</v>
      </c>
      <c r="AU61" s="220" t="str">
        <f t="shared" si="2"/>
        <v>NA</v>
      </c>
    </row>
    <row r="62" spans="1:47">
      <c r="A62" s="220">
        <v>61</v>
      </c>
      <c r="B62" s="253" t="s">
        <v>6836</v>
      </c>
      <c r="C62" s="253" t="s">
        <v>578</v>
      </c>
      <c r="D62" s="253">
        <v>2024</v>
      </c>
      <c r="E62" s="253" t="s">
        <v>737</v>
      </c>
      <c r="F62" s="253" t="s">
        <v>4651</v>
      </c>
      <c r="G62" s="258" t="s">
        <v>4652</v>
      </c>
      <c r="H62" s="258" t="s">
        <v>4653</v>
      </c>
      <c r="I62" s="253" t="s">
        <v>4423</v>
      </c>
      <c r="J62" s="253">
        <v>25</v>
      </c>
      <c r="K62" s="253" t="s">
        <v>57</v>
      </c>
      <c r="L62" s="253" t="s">
        <v>57</v>
      </c>
      <c r="M62" s="253" t="s">
        <v>57</v>
      </c>
      <c r="N62" s="253" t="s">
        <v>57</v>
      </c>
      <c r="O62" s="253" t="s">
        <v>57</v>
      </c>
      <c r="P62" s="253" t="s">
        <v>57</v>
      </c>
      <c r="Q62" s="253" t="s">
        <v>57</v>
      </c>
      <c r="R62" s="253" t="s">
        <v>57</v>
      </c>
      <c r="S62" s="253" t="s">
        <v>57</v>
      </c>
      <c r="T62" s="253" t="s">
        <v>57</v>
      </c>
      <c r="U62" s="253" t="s">
        <v>57</v>
      </c>
      <c r="V62" s="253" t="s">
        <v>57</v>
      </c>
      <c r="W62" s="253" t="s">
        <v>57</v>
      </c>
      <c r="X62" s="253" t="s">
        <v>57</v>
      </c>
      <c r="Y62" s="253" t="s">
        <v>57</v>
      </c>
      <c r="Z62" s="253" t="s">
        <v>57</v>
      </c>
      <c r="AA62" s="253" t="s">
        <v>57</v>
      </c>
      <c r="AB62" s="253" t="s">
        <v>57</v>
      </c>
      <c r="AC62" s="253" t="s">
        <v>57</v>
      </c>
      <c r="AD62" s="253" t="s">
        <v>2385</v>
      </c>
      <c r="AE62" s="253" t="s">
        <v>57</v>
      </c>
      <c r="AF62" s="253"/>
      <c r="AG62" s="253" t="s">
        <v>57</v>
      </c>
      <c r="AH62" s="253" t="s">
        <v>57</v>
      </c>
      <c r="AI62" s="253" t="s">
        <v>57</v>
      </c>
      <c r="AJ62" s="253" t="s">
        <v>2385</v>
      </c>
      <c r="AK62" s="253" t="s">
        <v>57</v>
      </c>
      <c r="AL62" s="253" t="s">
        <v>57</v>
      </c>
      <c r="AM62" s="253" t="s">
        <v>57</v>
      </c>
      <c r="AN62" s="253" t="s">
        <v>57</v>
      </c>
      <c r="AO62" s="253" t="s">
        <v>57</v>
      </c>
      <c r="AP62" s="253" t="s">
        <v>57</v>
      </c>
      <c r="AQ62" s="253" t="s">
        <v>57</v>
      </c>
      <c r="AR62" s="253" t="s">
        <v>57</v>
      </c>
      <c r="AS62" s="253" t="s">
        <v>57</v>
      </c>
      <c r="AT62" s="253" t="s">
        <v>57</v>
      </c>
      <c r="AU62" s="220" t="str">
        <f t="shared" si="2"/>
        <v>NA</v>
      </c>
    </row>
    <row r="63" spans="1:47">
      <c r="A63" s="220">
        <v>62</v>
      </c>
      <c r="B63" s="253" t="s">
        <v>6836</v>
      </c>
      <c r="C63" s="253" t="s">
        <v>578</v>
      </c>
      <c r="D63" s="253">
        <v>2024</v>
      </c>
      <c r="E63" s="253" t="s">
        <v>737</v>
      </c>
      <c r="F63" s="253" t="s">
        <v>3203</v>
      </c>
      <c r="G63" s="258" t="s">
        <v>4654</v>
      </c>
      <c r="H63" s="258" t="s">
        <v>4655</v>
      </c>
      <c r="I63" s="253" t="s">
        <v>4423</v>
      </c>
      <c r="J63" s="253">
        <v>25</v>
      </c>
      <c r="K63" s="253" t="s">
        <v>57</v>
      </c>
      <c r="L63" s="253" t="s">
        <v>57</v>
      </c>
      <c r="M63" s="253" t="s">
        <v>57</v>
      </c>
      <c r="N63" s="253" t="s">
        <v>57</v>
      </c>
      <c r="O63" s="253" t="s">
        <v>57</v>
      </c>
      <c r="P63" s="253" t="s">
        <v>57</v>
      </c>
      <c r="Q63" s="253" t="s">
        <v>57</v>
      </c>
      <c r="R63" s="253" t="s">
        <v>57</v>
      </c>
      <c r="S63" s="253" t="s">
        <v>57</v>
      </c>
      <c r="T63" s="253" t="s">
        <v>57</v>
      </c>
      <c r="U63" s="253" t="s">
        <v>57</v>
      </c>
      <c r="V63" s="253" t="s">
        <v>57</v>
      </c>
      <c r="W63" s="253" t="s">
        <v>57</v>
      </c>
      <c r="X63" s="253" t="s">
        <v>57</v>
      </c>
      <c r="Y63" s="253" t="s">
        <v>57</v>
      </c>
      <c r="Z63" s="253" t="s">
        <v>57</v>
      </c>
      <c r="AA63" s="253" t="s">
        <v>57</v>
      </c>
      <c r="AB63" s="253" t="s">
        <v>57</v>
      </c>
      <c r="AC63" s="253" t="s">
        <v>57</v>
      </c>
      <c r="AD63" s="253" t="s">
        <v>2385</v>
      </c>
      <c r="AE63" s="253" t="s">
        <v>57</v>
      </c>
      <c r="AF63" s="253"/>
      <c r="AG63" s="253" t="s">
        <v>57</v>
      </c>
      <c r="AH63" s="253" t="s">
        <v>57</v>
      </c>
      <c r="AI63" s="253" t="s">
        <v>57</v>
      </c>
      <c r="AJ63" s="253" t="s">
        <v>2385</v>
      </c>
      <c r="AK63" s="253" t="s">
        <v>57</v>
      </c>
      <c r="AL63" s="253" t="s">
        <v>57</v>
      </c>
      <c r="AM63" s="253" t="s">
        <v>57</v>
      </c>
      <c r="AN63" s="253" t="s">
        <v>57</v>
      </c>
      <c r="AO63" s="253" t="s">
        <v>57</v>
      </c>
      <c r="AP63" s="253" t="s">
        <v>57</v>
      </c>
      <c r="AQ63" s="253" t="s">
        <v>57</v>
      </c>
      <c r="AR63" s="253" t="s">
        <v>57</v>
      </c>
      <c r="AS63" s="253" t="s">
        <v>57</v>
      </c>
      <c r="AT63" s="253" t="s">
        <v>57</v>
      </c>
      <c r="AU63" s="220" t="str">
        <f t="shared" si="2"/>
        <v>NA</v>
      </c>
    </row>
    <row r="64" spans="1:47">
      <c r="A64" s="220">
        <v>63</v>
      </c>
      <c r="B64" s="253" t="s">
        <v>6836</v>
      </c>
      <c r="C64" s="253" t="s">
        <v>578</v>
      </c>
      <c r="D64" s="253">
        <v>2024</v>
      </c>
      <c r="E64" s="253" t="s">
        <v>737</v>
      </c>
      <c r="F64" s="253" t="s">
        <v>4656</v>
      </c>
      <c r="G64" s="258" t="s">
        <v>4657</v>
      </c>
      <c r="H64" s="258" t="s">
        <v>4658</v>
      </c>
      <c r="I64" s="253" t="s">
        <v>945</v>
      </c>
      <c r="J64" s="253">
        <v>25</v>
      </c>
      <c r="K64" s="253" t="s">
        <v>57</v>
      </c>
      <c r="L64" s="253" t="s">
        <v>57</v>
      </c>
      <c r="M64" s="253" t="s">
        <v>57</v>
      </c>
      <c r="N64" s="253" t="s">
        <v>57</v>
      </c>
      <c r="O64" s="253" t="s">
        <v>57</v>
      </c>
      <c r="P64" s="253" t="s">
        <v>57</v>
      </c>
      <c r="Q64" s="253" t="s">
        <v>57</v>
      </c>
      <c r="R64" s="253" t="s">
        <v>57</v>
      </c>
      <c r="S64" s="253" t="s">
        <v>57</v>
      </c>
      <c r="T64" s="253" t="s">
        <v>57</v>
      </c>
      <c r="U64" s="253" t="s">
        <v>57</v>
      </c>
      <c r="V64" s="253" t="s">
        <v>57</v>
      </c>
      <c r="W64" s="253" t="s">
        <v>57</v>
      </c>
      <c r="X64" s="253" t="s">
        <v>57</v>
      </c>
      <c r="Y64" s="253" t="s">
        <v>57</v>
      </c>
      <c r="Z64" s="253" t="s">
        <v>57</v>
      </c>
      <c r="AA64" s="253" t="s">
        <v>57</v>
      </c>
      <c r="AB64" s="253" t="s">
        <v>57</v>
      </c>
      <c r="AC64" s="253" t="s">
        <v>57</v>
      </c>
      <c r="AD64" s="253" t="s">
        <v>2385</v>
      </c>
      <c r="AE64" s="253" t="s">
        <v>57</v>
      </c>
      <c r="AF64" s="253"/>
      <c r="AG64" s="253" t="s">
        <v>57</v>
      </c>
      <c r="AH64" s="253" t="s">
        <v>57</v>
      </c>
      <c r="AI64" s="253" t="s">
        <v>57</v>
      </c>
      <c r="AJ64" s="253" t="s">
        <v>2385</v>
      </c>
      <c r="AK64" s="253" t="s">
        <v>57</v>
      </c>
      <c r="AL64" s="253" t="s">
        <v>57</v>
      </c>
      <c r="AM64" s="253" t="s">
        <v>57</v>
      </c>
      <c r="AN64" s="253" t="s">
        <v>57</v>
      </c>
      <c r="AO64" s="253" t="s">
        <v>57</v>
      </c>
      <c r="AP64" s="253" t="s">
        <v>57</v>
      </c>
      <c r="AQ64" s="253" t="s">
        <v>57</v>
      </c>
      <c r="AR64" s="253" t="s">
        <v>57</v>
      </c>
      <c r="AS64" s="253" t="s">
        <v>57</v>
      </c>
      <c r="AT64" s="253" t="s">
        <v>57</v>
      </c>
      <c r="AU64" s="220" t="str">
        <f t="shared" si="2"/>
        <v>NA</v>
      </c>
    </row>
    <row r="65" spans="1:47">
      <c r="A65" s="220">
        <v>64</v>
      </c>
      <c r="B65" s="253" t="s">
        <v>6836</v>
      </c>
      <c r="C65" s="253" t="s">
        <v>578</v>
      </c>
      <c r="D65" s="253">
        <v>2024</v>
      </c>
      <c r="E65" s="253" t="s">
        <v>737</v>
      </c>
      <c r="F65" s="253" t="s">
        <v>4659</v>
      </c>
      <c r="G65" s="258" t="s">
        <v>4660</v>
      </c>
      <c r="H65" s="253" t="s">
        <v>4661</v>
      </c>
      <c r="I65" s="253" t="s">
        <v>945</v>
      </c>
      <c r="J65" s="253">
        <v>25</v>
      </c>
      <c r="K65" s="253" t="s">
        <v>57</v>
      </c>
      <c r="L65" s="253" t="s">
        <v>57</v>
      </c>
      <c r="M65" s="253" t="s">
        <v>57</v>
      </c>
      <c r="N65" s="253" t="s">
        <v>57</v>
      </c>
      <c r="O65" s="253" t="s">
        <v>57</v>
      </c>
      <c r="P65" s="253" t="s">
        <v>57</v>
      </c>
      <c r="Q65" s="253" t="s">
        <v>57</v>
      </c>
      <c r="R65" s="253" t="s">
        <v>57</v>
      </c>
      <c r="S65" s="253" t="s">
        <v>57</v>
      </c>
      <c r="T65" s="253" t="s">
        <v>57</v>
      </c>
      <c r="U65" s="253" t="s">
        <v>57</v>
      </c>
      <c r="V65" s="253" t="s">
        <v>57</v>
      </c>
      <c r="W65" s="253" t="s">
        <v>57</v>
      </c>
      <c r="X65" s="253" t="s">
        <v>57</v>
      </c>
      <c r="Y65" s="253" t="s">
        <v>57</v>
      </c>
      <c r="Z65" s="253" t="s">
        <v>57</v>
      </c>
      <c r="AA65" s="253" t="s">
        <v>57</v>
      </c>
      <c r="AB65" s="253" t="s">
        <v>57</v>
      </c>
      <c r="AC65" s="253" t="s">
        <v>57</v>
      </c>
      <c r="AD65" s="253" t="s">
        <v>2385</v>
      </c>
      <c r="AE65" s="253" t="s">
        <v>57</v>
      </c>
      <c r="AF65" s="253"/>
      <c r="AG65" s="253" t="s">
        <v>57</v>
      </c>
      <c r="AH65" s="253" t="s">
        <v>57</v>
      </c>
      <c r="AI65" s="253" t="s">
        <v>57</v>
      </c>
      <c r="AJ65" s="253" t="s">
        <v>2385</v>
      </c>
      <c r="AK65" s="253" t="s">
        <v>57</v>
      </c>
      <c r="AL65" s="253" t="s">
        <v>57</v>
      </c>
      <c r="AM65" s="253" t="s">
        <v>57</v>
      </c>
      <c r="AN65" s="253" t="s">
        <v>57</v>
      </c>
      <c r="AO65" s="253" t="s">
        <v>57</v>
      </c>
      <c r="AP65" s="253" t="s">
        <v>57</v>
      </c>
      <c r="AQ65" s="253" t="s">
        <v>57</v>
      </c>
      <c r="AR65" s="253" t="s">
        <v>57</v>
      </c>
      <c r="AS65" s="253" t="s">
        <v>57</v>
      </c>
      <c r="AT65" s="253" t="s">
        <v>57</v>
      </c>
      <c r="AU65" s="220" t="str">
        <f t="shared" si="2"/>
        <v>NA</v>
      </c>
    </row>
    <row r="66" spans="1:47">
      <c r="A66" s="220">
        <v>65</v>
      </c>
      <c r="B66" s="253" t="s">
        <v>6836</v>
      </c>
      <c r="C66" s="253" t="s">
        <v>578</v>
      </c>
      <c r="D66" s="253">
        <v>2024</v>
      </c>
      <c r="E66" s="253" t="s">
        <v>737</v>
      </c>
      <c r="F66" s="253" t="s">
        <v>4662</v>
      </c>
      <c r="G66" s="258" t="s">
        <v>4663</v>
      </c>
      <c r="H66" s="253" t="s">
        <v>4664</v>
      </c>
      <c r="I66" s="253" t="s">
        <v>975</v>
      </c>
      <c r="J66" s="253">
        <v>25</v>
      </c>
      <c r="K66" s="253" t="s">
        <v>57</v>
      </c>
      <c r="L66" s="253" t="s">
        <v>57</v>
      </c>
      <c r="M66" s="253" t="s">
        <v>57</v>
      </c>
      <c r="N66" s="253" t="s">
        <v>57</v>
      </c>
      <c r="O66" s="253" t="s">
        <v>57</v>
      </c>
      <c r="P66" s="253" t="s">
        <v>57</v>
      </c>
      <c r="Q66" s="253" t="s">
        <v>57</v>
      </c>
      <c r="R66" s="253" t="s">
        <v>57</v>
      </c>
      <c r="S66" s="253" t="s">
        <v>57</v>
      </c>
      <c r="T66" s="253" t="s">
        <v>57</v>
      </c>
      <c r="U66" s="253" t="s">
        <v>57</v>
      </c>
      <c r="V66" s="253" t="s">
        <v>57</v>
      </c>
      <c r="W66" s="253" t="s">
        <v>57</v>
      </c>
      <c r="X66" s="253" t="s">
        <v>57</v>
      </c>
      <c r="Y66" s="253" t="s">
        <v>57</v>
      </c>
      <c r="Z66" s="253" t="s">
        <v>57</v>
      </c>
      <c r="AA66" s="253" t="s">
        <v>57</v>
      </c>
      <c r="AB66" s="253" t="s">
        <v>57</v>
      </c>
      <c r="AC66" s="253" t="s">
        <v>57</v>
      </c>
      <c r="AD66" s="253" t="s">
        <v>2385</v>
      </c>
      <c r="AE66" s="253" t="s">
        <v>57</v>
      </c>
      <c r="AF66" s="253"/>
      <c r="AG66" s="253" t="s">
        <v>57</v>
      </c>
      <c r="AH66" s="253" t="s">
        <v>57</v>
      </c>
      <c r="AI66" s="253" t="s">
        <v>57</v>
      </c>
      <c r="AJ66" s="253" t="s">
        <v>2385</v>
      </c>
      <c r="AK66" s="253" t="s">
        <v>57</v>
      </c>
      <c r="AL66" s="253" t="s">
        <v>57</v>
      </c>
      <c r="AM66" s="253" t="s">
        <v>57</v>
      </c>
      <c r="AN66" s="253" t="s">
        <v>57</v>
      </c>
      <c r="AO66" s="253" t="s">
        <v>57</v>
      </c>
      <c r="AP66" s="253" t="s">
        <v>57</v>
      </c>
      <c r="AQ66" s="253" t="s">
        <v>57</v>
      </c>
      <c r="AR66" s="253" t="s">
        <v>57</v>
      </c>
      <c r="AS66" s="253" t="s">
        <v>57</v>
      </c>
      <c r="AT66" s="253" t="s">
        <v>57</v>
      </c>
      <c r="AU66" s="220" t="str">
        <f t="shared" si="2"/>
        <v>NA</v>
      </c>
    </row>
    <row r="67" spans="1:47">
      <c r="A67" s="220">
        <v>66</v>
      </c>
      <c r="B67" s="253" t="s">
        <v>6836</v>
      </c>
      <c r="C67" s="253" t="s">
        <v>578</v>
      </c>
      <c r="D67" s="253">
        <v>2024</v>
      </c>
      <c r="E67" s="253" t="s">
        <v>824</v>
      </c>
      <c r="F67" s="253" t="s">
        <v>4665</v>
      </c>
      <c r="G67" s="258" t="s">
        <v>4666</v>
      </c>
      <c r="H67" s="253" t="s">
        <v>4667</v>
      </c>
      <c r="I67" s="253" t="s">
        <v>926</v>
      </c>
      <c r="J67" s="253">
        <v>25</v>
      </c>
      <c r="K67" s="253" t="s">
        <v>57</v>
      </c>
      <c r="L67" s="253" t="s">
        <v>57</v>
      </c>
      <c r="M67" s="253" t="s">
        <v>57</v>
      </c>
      <c r="N67" s="253" t="s">
        <v>57</v>
      </c>
      <c r="O67" s="253" t="s">
        <v>57</v>
      </c>
      <c r="P67" s="253" t="s">
        <v>57</v>
      </c>
      <c r="Q67" s="253" t="s">
        <v>57</v>
      </c>
      <c r="R67" s="253" t="s">
        <v>57</v>
      </c>
      <c r="S67" s="253" t="s">
        <v>57</v>
      </c>
      <c r="T67" s="253" t="s">
        <v>57</v>
      </c>
      <c r="U67" s="253" t="s">
        <v>57</v>
      </c>
      <c r="V67" s="253" t="s">
        <v>57</v>
      </c>
      <c r="W67" s="253" t="s">
        <v>57</v>
      </c>
      <c r="X67" s="253" t="s">
        <v>57</v>
      </c>
      <c r="Y67" s="253" t="s">
        <v>57</v>
      </c>
      <c r="Z67" s="258" t="s">
        <v>57</v>
      </c>
      <c r="AA67" s="253" t="s">
        <v>57</v>
      </c>
      <c r="AB67" s="253" t="s">
        <v>57</v>
      </c>
      <c r="AC67" s="253" t="s">
        <v>57</v>
      </c>
      <c r="AD67" s="253" t="s">
        <v>2385</v>
      </c>
      <c r="AE67" s="253" t="s">
        <v>57</v>
      </c>
      <c r="AF67" s="253"/>
      <c r="AG67" s="253" t="s">
        <v>57</v>
      </c>
      <c r="AH67" s="253" t="s">
        <v>57</v>
      </c>
      <c r="AI67" s="253" t="s">
        <v>57</v>
      </c>
      <c r="AJ67" s="253" t="s">
        <v>2385</v>
      </c>
      <c r="AK67" s="253" t="s">
        <v>57</v>
      </c>
      <c r="AL67" s="253" t="s">
        <v>57</v>
      </c>
      <c r="AM67" s="253" t="s">
        <v>57</v>
      </c>
      <c r="AN67" s="253" t="s">
        <v>57</v>
      </c>
      <c r="AO67" s="253" t="s">
        <v>57</v>
      </c>
      <c r="AP67" s="253" t="s">
        <v>57</v>
      </c>
      <c r="AQ67" s="253" t="s">
        <v>57</v>
      </c>
      <c r="AR67" s="253" t="s">
        <v>57</v>
      </c>
      <c r="AS67" s="253" t="s">
        <v>57</v>
      </c>
      <c r="AT67" s="253" t="s">
        <v>57</v>
      </c>
      <c r="AU67" s="220" t="str">
        <f t="shared" si="2"/>
        <v>NA</v>
      </c>
    </row>
    <row r="68" spans="1:47">
      <c r="A68" s="220">
        <v>67</v>
      </c>
      <c r="B68" s="253" t="s">
        <v>6836</v>
      </c>
      <c r="C68" s="253" t="s">
        <v>578</v>
      </c>
      <c r="D68" s="253">
        <v>2024</v>
      </c>
      <c r="E68" s="253" t="s">
        <v>824</v>
      </c>
      <c r="F68" s="253" t="s">
        <v>4668</v>
      </c>
      <c r="G68" s="258" t="s">
        <v>4669</v>
      </c>
      <c r="H68" s="253" t="s">
        <v>4670</v>
      </c>
      <c r="I68" s="253" t="s">
        <v>926</v>
      </c>
      <c r="J68" s="253">
        <v>25</v>
      </c>
      <c r="K68" s="253" t="s">
        <v>57</v>
      </c>
      <c r="L68" s="253" t="s">
        <v>57</v>
      </c>
      <c r="M68" s="253" t="s">
        <v>57</v>
      </c>
      <c r="N68" s="253" t="s">
        <v>57</v>
      </c>
      <c r="O68" s="253" t="s">
        <v>57</v>
      </c>
      <c r="P68" s="253" t="s">
        <v>57</v>
      </c>
      <c r="Q68" s="253" t="s">
        <v>57</v>
      </c>
      <c r="R68" s="253" t="s">
        <v>57</v>
      </c>
      <c r="S68" s="253" t="s">
        <v>57</v>
      </c>
      <c r="T68" s="253" t="s">
        <v>57</v>
      </c>
      <c r="U68" s="253" t="s">
        <v>57</v>
      </c>
      <c r="V68" s="253" t="s">
        <v>57</v>
      </c>
      <c r="W68" s="253" t="s">
        <v>57</v>
      </c>
      <c r="X68" s="253" t="s">
        <v>57</v>
      </c>
      <c r="Y68" s="253" t="s">
        <v>57</v>
      </c>
      <c r="Z68" s="253" t="s">
        <v>57</v>
      </c>
      <c r="AA68" s="253" t="s">
        <v>57</v>
      </c>
      <c r="AB68" s="253" t="s">
        <v>57</v>
      </c>
      <c r="AC68" s="253" t="s">
        <v>57</v>
      </c>
      <c r="AD68" s="253" t="s">
        <v>2385</v>
      </c>
      <c r="AE68" s="253" t="s">
        <v>57</v>
      </c>
      <c r="AF68" s="253"/>
      <c r="AG68" s="253" t="s">
        <v>57</v>
      </c>
      <c r="AH68" s="253" t="s">
        <v>57</v>
      </c>
      <c r="AI68" s="253" t="s">
        <v>57</v>
      </c>
      <c r="AJ68" s="253" t="s">
        <v>2385</v>
      </c>
      <c r="AK68" s="253" t="s">
        <v>57</v>
      </c>
      <c r="AL68" s="253" t="s">
        <v>57</v>
      </c>
      <c r="AM68" s="253" t="s">
        <v>57</v>
      </c>
      <c r="AN68" s="253" t="s">
        <v>57</v>
      </c>
      <c r="AO68" s="253" t="s">
        <v>57</v>
      </c>
      <c r="AP68" s="253" t="s">
        <v>57</v>
      </c>
      <c r="AQ68" s="253" t="s">
        <v>57</v>
      </c>
      <c r="AR68" s="253" t="s">
        <v>57</v>
      </c>
      <c r="AS68" s="253" t="s">
        <v>57</v>
      </c>
      <c r="AT68" s="253" t="s">
        <v>57</v>
      </c>
      <c r="AU68" s="220" t="str">
        <f t="shared" si="2"/>
        <v>NA</v>
      </c>
    </row>
    <row r="69" spans="1:47">
      <c r="A69" s="220">
        <v>68</v>
      </c>
      <c r="B69" s="253" t="s">
        <v>6836</v>
      </c>
      <c r="C69" s="253" t="s">
        <v>578</v>
      </c>
      <c r="D69" s="253">
        <v>2024</v>
      </c>
      <c r="E69" s="253" t="s">
        <v>824</v>
      </c>
      <c r="F69" s="253" t="s">
        <v>4671</v>
      </c>
      <c r="G69" s="258" t="s">
        <v>4672</v>
      </c>
      <c r="H69" s="258" t="s">
        <v>4673</v>
      </c>
      <c r="I69" s="253" t="s">
        <v>929</v>
      </c>
      <c r="J69" s="253">
        <v>15</v>
      </c>
      <c r="K69" s="253" t="s">
        <v>62</v>
      </c>
      <c r="L69" s="253" t="s">
        <v>62</v>
      </c>
      <c r="M69" s="253" t="s">
        <v>57</v>
      </c>
      <c r="N69" s="253" t="s">
        <v>57</v>
      </c>
      <c r="O69" s="253" t="s">
        <v>57</v>
      </c>
      <c r="P69" s="253" t="s">
        <v>57</v>
      </c>
      <c r="Q69" s="253" t="s">
        <v>57</v>
      </c>
      <c r="R69" s="253" t="s">
        <v>57</v>
      </c>
      <c r="S69" s="253" t="s">
        <v>57</v>
      </c>
      <c r="T69" s="253" t="s">
        <v>57</v>
      </c>
      <c r="U69" s="253" t="s">
        <v>57</v>
      </c>
      <c r="V69" s="253" t="s">
        <v>57</v>
      </c>
      <c r="W69" s="253" t="s">
        <v>57</v>
      </c>
      <c r="X69" s="253" t="s">
        <v>57</v>
      </c>
      <c r="Y69" s="253" t="s">
        <v>57</v>
      </c>
      <c r="Z69" s="258" t="s">
        <v>57</v>
      </c>
      <c r="AA69" s="253" t="s">
        <v>57</v>
      </c>
      <c r="AB69" s="253" t="s">
        <v>57</v>
      </c>
      <c r="AC69" s="253" t="s">
        <v>57</v>
      </c>
      <c r="AD69" s="253" t="s">
        <v>2385</v>
      </c>
      <c r="AE69" s="253" t="s">
        <v>57</v>
      </c>
      <c r="AF69" s="253"/>
      <c r="AG69" s="253" t="s">
        <v>57</v>
      </c>
      <c r="AH69" s="253" t="s">
        <v>57</v>
      </c>
      <c r="AI69" s="253" t="s">
        <v>57</v>
      </c>
      <c r="AJ69" s="253" t="s">
        <v>2385</v>
      </c>
      <c r="AK69" s="253" t="s">
        <v>57</v>
      </c>
      <c r="AL69" s="253" t="s">
        <v>57</v>
      </c>
      <c r="AM69" s="253" t="s">
        <v>57</v>
      </c>
      <c r="AN69" s="253" t="s">
        <v>57</v>
      </c>
      <c r="AO69" s="253" t="s">
        <v>57</v>
      </c>
      <c r="AP69" s="253" t="s">
        <v>57</v>
      </c>
      <c r="AQ69" s="253" t="s">
        <v>57</v>
      </c>
      <c r="AR69" s="253" t="s">
        <v>57</v>
      </c>
      <c r="AS69" s="253" t="s">
        <v>57</v>
      </c>
      <c r="AT69" s="253" t="s">
        <v>57</v>
      </c>
      <c r="AU69" s="220" t="str">
        <f t="shared" si="2"/>
        <v>NA</v>
      </c>
    </row>
    <row r="70" spans="1:47">
      <c r="A70" s="220">
        <v>69</v>
      </c>
      <c r="B70" s="253" t="s">
        <v>6836</v>
      </c>
      <c r="C70" s="253" t="s">
        <v>578</v>
      </c>
      <c r="D70" s="253">
        <v>2024</v>
      </c>
      <c r="E70" s="253" t="s">
        <v>824</v>
      </c>
      <c r="F70" s="253" t="s">
        <v>4674</v>
      </c>
      <c r="G70" s="258" t="s">
        <v>4675</v>
      </c>
      <c r="H70" s="253" t="s">
        <v>4676</v>
      </c>
      <c r="I70" s="253" t="s">
        <v>929</v>
      </c>
      <c r="J70" s="253">
        <v>3</v>
      </c>
      <c r="K70" s="253" t="s">
        <v>56</v>
      </c>
      <c r="L70" s="253" t="s">
        <v>56</v>
      </c>
      <c r="M70" s="253" t="s">
        <v>57</v>
      </c>
      <c r="N70" s="253" t="s">
        <v>57</v>
      </c>
      <c r="O70" s="253" t="s">
        <v>57</v>
      </c>
      <c r="P70" s="253" t="s">
        <v>57</v>
      </c>
      <c r="Q70" s="253" t="s">
        <v>57</v>
      </c>
      <c r="R70" s="253" t="s">
        <v>57</v>
      </c>
      <c r="S70" s="253" t="s">
        <v>57</v>
      </c>
      <c r="T70" s="253" t="s">
        <v>57</v>
      </c>
      <c r="U70" s="253" t="s">
        <v>57</v>
      </c>
      <c r="V70" s="253" t="s">
        <v>57</v>
      </c>
      <c r="W70" s="253" t="s">
        <v>57</v>
      </c>
      <c r="X70" s="253" t="s">
        <v>57</v>
      </c>
      <c r="Y70" s="253" t="s">
        <v>57</v>
      </c>
      <c r="Z70" s="253" t="s">
        <v>57</v>
      </c>
      <c r="AA70" s="253" t="s">
        <v>57</v>
      </c>
      <c r="AB70" s="253" t="s">
        <v>57</v>
      </c>
      <c r="AC70" s="253" t="s">
        <v>57</v>
      </c>
      <c r="AD70" s="253" t="s">
        <v>2385</v>
      </c>
      <c r="AE70" s="253" t="s">
        <v>57</v>
      </c>
      <c r="AF70" s="253"/>
      <c r="AG70" s="253" t="s">
        <v>57</v>
      </c>
      <c r="AH70" s="253" t="s">
        <v>57</v>
      </c>
      <c r="AI70" s="253" t="s">
        <v>57</v>
      </c>
      <c r="AJ70" s="253" t="s">
        <v>2385</v>
      </c>
      <c r="AK70" s="253" t="s">
        <v>57</v>
      </c>
      <c r="AL70" s="253" t="s">
        <v>57</v>
      </c>
      <c r="AM70" s="253" t="s">
        <v>57</v>
      </c>
      <c r="AN70" s="253" t="s">
        <v>57</v>
      </c>
      <c r="AO70" s="253" t="s">
        <v>57</v>
      </c>
      <c r="AP70" s="253" t="s">
        <v>57</v>
      </c>
      <c r="AQ70" s="253" t="s">
        <v>57</v>
      </c>
      <c r="AR70" s="253" t="s">
        <v>57</v>
      </c>
      <c r="AS70" s="253" t="s">
        <v>57</v>
      </c>
      <c r="AT70" s="253" t="s">
        <v>57</v>
      </c>
      <c r="AU70" s="220" t="str">
        <f t="shared" si="2"/>
        <v>NA</v>
      </c>
    </row>
    <row r="71" spans="1:47">
      <c r="A71" s="220">
        <v>70</v>
      </c>
      <c r="B71" s="253" t="s">
        <v>6836</v>
      </c>
      <c r="C71" s="253" t="s">
        <v>578</v>
      </c>
      <c r="D71" s="253">
        <v>2024</v>
      </c>
      <c r="E71" s="253" t="s">
        <v>824</v>
      </c>
      <c r="F71" s="253" t="s">
        <v>594</v>
      </c>
      <c r="G71" s="258" t="s">
        <v>4677</v>
      </c>
      <c r="H71" s="253" t="s">
        <v>4678</v>
      </c>
      <c r="I71" s="253" t="s">
        <v>929</v>
      </c>
      <c r="J71" s="253">
        <v>15</v>
      </c>
      <c r="K71" s="253" t="s">
        <v>56</v>
      </c>
      <c r="L71" s="253" t="s">
        <v>56</v>
      </c>
      <c r="M71" s="253" t="s">
        <v>57</v>
      </c>
      <c r="N71" s="253" t="s">
        <v>57</v>
      </c>
      <c r="O71" s="253" t="s">
        <v>57</v>
      </c>
      <c r="P71" s="253" t="s">
        <v>57</v>
      </c>
      <c r="Q71" s="253" t="s">
        <v>57</v>
      </c>
      <c r="R71" s="253" t="s">
        <v>57</v>
      </c>
      <c r="S71" s="253" t="s">
        <v>57</v>
      </c>
      <c r="T71" s="253" t="s">
        <v>57</v>
      </c>
      <c r="U71" s="253" t="s">
        <v>57</v>
      </c>
      <c r="V71" s="253" t="s">
        <v>57</v>
      </c>
      <c r="W71" s="253" t="s">
        <v>57</v>
      </c>
      <c r="X71" s="253" t="s">
        <v>57</v>
      </c>
      <c r="Y71" s="253" t="s">
        <v>57</v>
      </c>
      <c r="Z71" s="253" t="s">
        <v>57</v>
      </c>
      <c r="AA71" s="253" t="s">
        <v>57</v>
      </c>
      <c r="AB71" s="253" t="s">
        <v>57</v>
      </c>
      <c r="AC71" s="253" t="s">
        <v>57</v>
      </c>
      <c r="AD71" s="253" t="s">
        <v>2385</v>
      </c>
      <c r="AE71" s="253" t="s">
        <v>57</v>
      </c>
      <c r="AF71" s="253"/>
      <c r="AG71" s="253" t="s">
        <v>57</v>
      </c>
      <c r="AH71" s="253" t="s">
        <v>57</v>
      </c>
      <c r="AI71" s="253" t="s">
        <v>57</v>
      </c>
      <c r="AJ71" s="253" t="s">
        <v>2385</v>
      </c>
      <c r="AK71" s="253" t="s">
        <v>57</v>
      </c>
      <c r="AL71" s="253" t="s">
        <v>57</v>
      </c>
      <c r="AM71" s="253" t="s">
        <v>57</v>
      </c>
      <c r="AN71" s="253" t="s">
        <v>57</v>
      </c>
      <c r="AO71" s="253" t="s">
        <v>57</v>
      </c>
      <c r="AP71" s="253" t="s">
        <v>57</v>
      </c>
      <c r="AQ71" s="253" t="s">
        <v>57</v>
      </c>
      <c r="AR71" s="253" t="s">
        <v>57</v>
      </c>
      <c r="AS71" s="253" t="s">
        <v>57</v>
      </c>
      <c r="AT71" s="253" t="s">
        <v>57</v>
      </c>
      <c r="AU71" s="220" t="str">
        <f t="shared" si="2"/>
        <v>NA</v>
      </c>
    </row>
    <row r="72" spans="1:47">
      <c r="A72" s="220">
        <v>71</v>
      </c>
      <c r="B72" s="253" t="s">
        <v>6836</v>
      </c>
      <c r="C72" s="253" t="s">
        <v>578</v>
      </c>
      <c r="D72" s="253">
        <v>2024</v>
      </c>
      <c r="E72" s="253" t="s">
        <v>824</v>
      </c>
      <c r="F72" s="253" t="s">
        <v>4679</v>
      </c>
      <c r="G72" s="258" t="s">
        <v>4680</v>
      </c>
      <c r="H72" s="253" t="s">
        <v>4681</v>
      </c>
      <c r="I72" s="253" t="s">
        <v>935</v>
      </c>
      <c r="J72" s="253">
        <v>14</v>
      </c>
      <c r="K72" s="253" t="s">
        <v>62</v>
      </c>
      <c r="L72" s="253" t="s">
        <v>62</v>
      </c>
      <c r="M72" s="253" t="s">
        <v>62</v>
      </c>
      <c r="N72" s="253" t="s">
        <v>62</v>
      </c>
      <c r="O72" s="253" t="s">
        <v>57</v>
      </c>
      <c r="P72" s="253" t="s">
        <v>57</v>
      </c>
      <c r="Q72" s="253" t="s">
        <v>57</v>
      </c>
      <c r="R72" s="253" t="s">
        <v>57</v>
      </c>
      <c r="S72" s="270" t="s">
        <v>56</v>
      </c>
      <c r="T72" s="270" t="s">
        <v>4682</v>
      </c>
      <c r="U72" s="270" t="s">
        <v>56</v>
      </c>
      <c r="V72" s="253" t="s">
        <v>4683</v>
      </c>
      <c r="W72" s="253" t="s">
        <v>56</v>
      </c>
      <c r="X72" s="253" t="s">
        <v>4684</v>
      </c>
      <c r="Y72" s="253" t="s">
        <v>62</v>
      </c>
      <c r="Z72" s="258" t="s">
        <v>4685</v>
      </c>
      <c r="AA72" s="253" t="s">
        <v>62</v>
      </c>
      <c r="AB72" s="253" t="s">
        <v>62</v>
      </c>
      <c r="AC72" s="253" t="s">
        <v>57</v>
      </c>
      <c r="AD72" s="253" t="s">
        <v>2385</v>
      </c>
      <c r="AE72" s="253" t="s">
        <v>57</v>
      </c>
      <c r="AF72" s="253"/>
      <c r="AG72" s="253" t="s">
        <v>56</v>
      </c>
      <c r="AH72" s="253">
        <v>70</v>
      </c>
      <c r="AI72" s="253" t="s">
        <v>56</v>
      </c>
      <c r="AJ72" s="253" t="s">
        <v>4436</v>
      </c>
      <c r="AK72" s="253" t="s">
        <v>62</v>
      </c>
      <c r="AL72" s="253" t="s">
        <v>57</v>
      </c>
      <c r="AM72" s="253" t="s">
        <v>57</v>
      </c>
      <c r="AN72" s="253" t="s">
        <v>57</v>
      </c>
      <c r="AO72" s="253" t="s">
        <v>57</v>
      </c>
      <c r="AP72" s="262" t="s">
        <v>4686</v>
      </c>
      <c r="AQ72" s="253" t="s">
        <v>57</v>
      </c>
      <c r="AR72" s="253" t="s">
        <v>57</v>
      </c>
      <c r="AS72" s="253">
        <v>43</v>
      </c>
      <c r="AT72" s="253">
        <v>27</v>
      </c>
      <c r="AU72" s="220" t="s">
        <v>62</v>
      </c>
    </row>
    <row r="73" spans="1:47">
      <c r="A73" s="220">
        <v>72</v>
      </c>
      <c r="B73" s="253" t="s">
        <v>6836</v>
      </c>
      <c r="C73" s="253" t="s">
        <v>578</v>
      </c>
      <c r="D73" s="253">
        <v>2024</v>
      </c>
      <c r="E73" s="253" t="s">
        <v>824</v>
      </c>
      <c r="F73" s="253" t="s">
        <v>3876</v>
      </c>
      <c r="G73" s="258" t="s">
        <v>4687</v>
      </c>
      <c r="H73" s="253" t="s">
        <v>4688</v>
      </c>
      <c r="I73" s="253" t="s">
        <v>935</v>
      </c>
      <c r="J73" s="253">
        <v>14</v>
      </c>
      <c r="K73" s="253" t="s">
        <v>62</v>
      </c>
      <c r="L73" s="253" t="s">
        <v>62</v>
      </c>
      <c r="M73" s="253" t="s">
        <v>62</v>
      </c>
      <c r="N73" s="253" t="s">
        <v>62</v>
      </c>
      <c r="O73" s="253" t="s">
        <v>57</v>
      </c>
      <c r="P73" s="253" t="s">
        <v>57</v>
      </c>
      <c r="Q73" s="253" t="s">
        <v>57</v>
      </c>
      <c r="R73" s="253" t="s">
        <v>57</v>
      </c>
      <c r="S73" s="270" t="s">
        <v>56</v>
      </c>
      <c r="T73" s="270" t="s">
        <v>4689</v>
      </c>
      <c r="U73" s="270" t="s">
        <v>56</v>
      </c>
      <c r="V73" s="253" t="s">
        <v>4690</v>
      </c>
      <c r="W73" s="253" t="s">
        <v>62</v>
      </c>
      <c r="X73" s="253" t="s">
        <v>57</v>
      </c>
      <c r="Y73" s="253" t="s">
        <v>57</v>
      </c>
      <c r="Z73" s="253" t="s">
        <v>4691</v>
      </c>
      <c r="AA73" s="253" t="s">
        <v>62</v>
      </c>
      <c r="AB73" s="253" t="s">
        <v>62</v>
      </c>
      <c r="AC73" s="253" t="s">
        <v>57</v>
      </c>
      <c r="AD73" s="253" t="s">
        <v>2385</v>
      </c>
      <c r="AE73" s="253" t="s">
        <v>57</v>
      </c>
      <c r="AF73" s="253"/>
      <c r="AG73" s="253" t="s">
        <v>56</v>
      </c>
      <c r="AH73" s="253">
        <v>492</v>
      </c>
      <c r="AI73" s="253" t="s">
        <v>62</v>
      </c>
      <c r="AJ73" s="253" t="s">
        <v>2385</v>
      </c>
      <c r="AK73" s="253" t="s">
        <v>62</v>
      </c>
      <c r="AL73" s="253" t="s">
        <v>57</v>
      </c>
      <c r="AM73" s="253" t="s">
        <v>57</v>
      </c>
      <c r="AN73" s="253" t="s">
        <v>57</v>
      </c>
      <c r="AO73" s="253" t="s">
        <v>57</v>
      </c>
      <c r="AP73" s="262" t="s">
        <v>4686</v>
      </c>
      <c r="AQ73" s="253" t="s">
        <v>57</v>
      </c>
      <c r="AR73" s="253" t="s">
        <v>57</v>
      </c>
      <c r="AS73" s="253">
        <v>292</v>
      </c>
      <c r="AT73" s="253">
        <v>200</v>
      </c>
      <c r="AU73" s="220" t="s">
        <v>62</v>
      </c>
    </row>
    <row r="74" spans="1:47">
      <c r="A74" s="220">
        <v>73</v>
      </c>
      <c r="B74" s="253" t="s">
        <v>6836</v>
      </c>
      <c r="C74" s="253" t="s">
        <v>578</v>
      </c>
      <c r="D74" s="253">
        <v>2024</v>
      </c>
      <c r="E74" s="253" t="s">
        <v>824</v>
      </c>
      <c r="F74" s="253" t="s">
        <v>4692</v>
      </c>
      <c r="G74" s="271" t="s">
        <v>4693</v>
      </c>
      <c r="H74" s="253" t="s">
        <v>4694</v>
      </c>
      <c r="I74" s="253" t="s">
        <v>935</v>
      </c>
      <c r="J74" s="253">
        <v>6</v>
      </c>
      <c r="K74" s="253" t="s">
        <v>62</v>
      </c>
      <c r="L74" s="253" t="s">
        <v>62</v>
      </c>
      <c r="M74" s="253" t="s">
        <v>62</v>
      </c>
      <c r="N74" s="253" t="s">
        <v>62</v>
      </c>
      <c r="O74" s="253" t="s">
        <v>57</v>
      </c>
      <c r="P74" s="253" t="s">
        <v>57</v>
      </c>
      <c r="Q74" s="253" t="s">
        <v>57</v>
      </c>
      <c r="R74" s="253" t="s">
        <v>57</v>
      </c>
      <c r="S74" s="270" t="s">
        <v>56</v>
      </c>
      <c r="T74" s="270" t="s">
        <v>4695</v>
      </c>
      <c r="U74" s="270" t="s">
        <v>62</v>
      </c>
      <c r="V74" s="253" t="s">
        <v>57</v>
      </c>
      <c r="W74" s="253" t="s">
        <v>62</v>
      </c>
      <c r="X74" s="253" t="s">
        <v>57</v>
      </c>
      <c r="Y74" s="253" t="s">
        <v>57</v>
      </c>
      <c r="Z74" s="253" t="s">
        <v>705</v>
      </c>
      <c r="AA74" s="253" t="s">
        <v>62</v>
      </c>
      <c r="AB74" s="253" t="s">
        <v>62</v>
      </c>
      <c r="AC74" s="253" t="s">
        <v>57</v>
      </c>
      <c r="AD74" s="253" t="s">
        <v>2385</v>
      </c>
      <c r="AE74" s="253" t="s">
        <v>57</v>
      </c>
      <c r="AF74" s="253"/>
      <c r="AG74" s="253" t="s">
        <v>56</v>
      </c>
      <c r="AH74" s="253">
        <v>324</v>
      </c>
      <c r="AI74" s="253" t="s">
        <v>62</v>
      </c>
      <c r="AJ74" s="253" t="s">
        <v>2385</v>
      </c>
      <c r="AK74" s="253" t="s">
        <v>62</v>
      </c>
      <c r="AL74" s="253" t="s">
        <v>57</v>
      </c>
      <c r="AM74" s="253" t="s">
        <v>57</v>
      </c>
      <c r="AN74" s="253" t="s">
        <v>57</v>
      </c>
      <c r="AO74" s="253" t="s">
        <v>57</v>
      </c>
      <c r="AP74" s="262" t="s">
        <v>4686</v>
      </c>
      <c r="AQ74" s="253" t="s">
        <v>57</v>
      </c>
      <c r="AR74" s="253" t="s">
        <v>57</v>
      </c>
      <c r="AS74" s="253">
        <v>197</v>
      </c>
      <c r="AT74" s="253">
        <v>98</v>
      </c>
      <c r="AU74" s="220" t="s">
        <v>62</v>
      </c>
    </row>
    <row r="75" spans="1:47">
      <c r="A75" s="220">
        <v>74</v>
      </c>
      <c r="B75" s="253" t="s">
        <v>6836</v>
      </c>
      <c r="C75" s="253" t="s">
        <v>578</v>
      </c>
      <c r="D75" s="253">
        <v>2024</v>
      </c>
      <c r="E75" s="253" t="s">
        <v>824</v>
      </c>
      <c r="F75" s="253" t="s">
        <v>795</v>
      </c>
      <c r="G75" s="258" t="s">
        <v>4696</v>
      </c>
      <c r="H75" s="253" t="s">
        <v>4697</v>
      </c>
      <c r="I75" s="253" t="s">
        <v>4423</v>
      </c>
      <c r="J75" s="253">
        <v>25</v>
      </c>
      <c r="K75" s="253" t="s">
        <v>57</v>
      </c>
      <c r="L75" s="253" t="s">
        <v>57</v>
      </c>
      <c r="M75" s="253" t="s">
        <v>57</v>
      </c>
      <c r="N75" s="253" t="s">
        <v>57</v>
      </c>
      <c r="O75" s="253" t="s">
        <v>57</v>
      </c>
      <c r="P75" s="253" t="s">
        <v>57</v>
      </c>
      <c r="Q75" s="253" t="s">
        <v>57</v>
      </c>
      <c r="R75" s="253" t="s">
        <v>57</v>
      </c>
      <c r="S75" s="270" t="s">
        <v>57</v>
      </c>
      <c r="T75" s="270" t="s">
        <v>57</v>
      </c>
      <c r="U75" s="270" t="s">
        <v>57</v>
      </c>
      <c r="V75" s="253" t="s">
        <v>57</v>
      </c>
      <c r="W75" s="253" t="s">
        <v>57</v>
      </c>
      <c r="X75" s="253" t="s">
        <v>57</v>
      </c>
      <c r="Y75" s="253" t="s">
        <v>57</v>
      </c>
      <c r="Z75" s="253" t="s">
        <v>57</v>
      </c>
      <c r="AA75" s="253" t="s">
        <v>57</v>
      </c>
      <c r="AB75" s="253" t="s">
        <v>57</v>
      </c>
      <c r="AC75" s="253" t="s">
        <v>57</v>
      </c>
      <c r="AD75" s="253" t="s">
        <v>2385</v>
      </c>
      <c r="AE75" s="253" t="s">
        <v>57</v>
      </c>
      <c r="AF75" s="253"/>
      <c r="AG75" s="253" t="s">
        <v>57</v>
      </c>
      <c r="AH75" s="253" t="s">
        <v>57</v>
      </c>
      <c r="AI75" s="253" t="s">
        <v>57</v>
      </c>
      <c r="AJ75" s="253" t="s">
        <v>2385</v>
      </c>
      <c r="AK75" s="253" t="s">
        <v>57</v>
      </c>
      <c r="AL75" s="253" t="s">
        <v>57</v>
      </c>
      <c r="AM75" s="253" t="s">
        <v>57</v>
      </c>
      <c r="AN75" s="253" t="s">
        <v>57</v>
      </c>
      <c r="AO75" s="253" t="s">
        <v>57</v>
      </c>
      <c r="AP75" s="253" t="s">
        <v>57</v>
      </c>
      <c r="AQ75" s="253" t="s">
        <v>57</v>
      </c>
      <c r="AR75" s="253" t="s">
        <v>57</v>
      </c>
      <c r="AS75" s="253" t="s">
        <v>57</v>
      </c>
      <c r="AT75" s="253" t="s">
        <v>57</v>
      </c>
      <c r="AU75" s="220" t="str">
        <f t="shared" ref="AU75:AU92" si="3">IF(OR(AA75="NA"), "NA", IF(OR(AA75="Yes", AA75="yes"), "No", IF(AND(I75="Original", AA75="No"), "?", "")))</f>
        <v>NA</v>
      </c>
    </row>
    <row r="76" spans="1:47">
      <c r="A76" s="220">
        <v>75</v>
      </c>
      <c r="B76" s="253" t="s">
        <v>6836</v>
      </c>
      <c r="C76" s="253" t="s">
        <v>578</v>
      </c>
      <c r="D76" s="253">
        <v>2024</v>
      </c>
      <c r="E76" s="253" t="s">
        <v>824</v>
      </c>
      <c r="F76" s="253" t="s">
        <v>4698</v>
      </c>
      <c r="G76" s="258" t="s">
        <v>4699</v>
      </c>
      <c r="H76" s="253" t="s">
        <v>4700</v>
      </c>
      <c r="I76" s="253" t="s">
        <v>945</v>
      </c>
      <c r="J76" s="253">
        <v>25</v>
      </c>
      <c r="K76" s="253" t="s">
        <v>57</v>
      </c>
      <c r="L76" s="253" t="s">
        <v>57</v>
      </c>
      <c r="M76" s="253" t="s">
        <v>57</v>
      </c>
      <c r="N76" s="253" t="s">
        <v>57</v>
      </c>
      <c r="O76" s="253" t="s">
        <v>57</v>
      </c>
      <c r="P76" s="253" t="s">
        <v>57</v>
      </c>
      <c r="Q76" s="253" t="s">
        <v>57</v>
      </c>
      <c r="R76" s="253" t="s">
        <v>57</v>
      </c>
      <c r="S76" s="253" t="s">
        <v>57</v>
      </c>
      <c r="T76" s="253" t="s">
        <v>57</v>
      </c>
      <c r="U76" s="253" t="s">
        <v>57</v>
      </c>
      <c r="V76" s="253" t="s">
        <v>57</v>
      </c>
      <c r="W76" s="253" t="s">
        <v>57</v>
      </c>
      <c r="X76" s="253" t="s">
        <v>57</v>
      </c>
      <c r="Y76" s="253" t="s">
        <v>57</v>
      </c>
      <c r="Z76" s="253" t="s">
        <v>57</v>
      </c>
      <c r="AA76" s="253" t="s">
        <v>57</v>
      </c>
      <c r="AB76" s="253" t="s">
        <v>57</v>
      </c>
      <c r="AC76" s="253" t="s">
        <v>57</v>
      </c>
      <c r="AD76" s="253" t="s">
        <v>2385</v>
      </c>
      <c r="AE76" s="253" t="s">
        <v>57</v>
      </c>
      <c r="AF76" s="253"/>
      <c r="AG76" s="253" t="s">
        <v>57</v>
      </c>
      <c r="AH76" s="253" t="s">
        <v>57</v>
      </c>
      <c r="AI76" s="253" t="s">
        <v>57</v>
      </c>
      <c r="AJ76" s="253" t="s">
        <v>2385</v>
      </c>
      <c r="AK76" s="253" t="s">
        <v>57</v>
      </c>
      <c r="AL76" s="253" t="s">
        <v>57</v>
      </c>
      <c r="AM76" s="253" t="s">
        <v>57</v>
      </c>
      <c r="AN76" s="253" t="s">
        <v>57</v>
      </c>
      <c r="AO76" s="253" t="s">
        <v>57</v>
      </c>
      <c r="AP76" s="253" t="s">
        <v>57</v>
      </c>
      <c r="AQ76" s="253" t="s">
        <v>57</v>
      </c>
      <c r="AR76" s="253" t="s">
        <v>57</v>
      </c>
      <c r="AS76" s="253" t="s">
        <v>57</v>
      </c>
      <c r="AT76" s="253" t="s">
        <v>57</v>
      </c>
      <c r="AU76" s="220" t="str">
        <f t="shared" si="3"/>
        <v>NA</v>
      </c>
    </row>
    <row r="77" spans="1:47">
      <c r="A77" s="220">
        <v>76</v>
      </c>
      <c r="B77" s="253" t="s">
        <v>6836</v>
      </c>
      <c r="C77" s="253" t="s">
        <v>578</v>
      </c>
      <c r="D77" s="253">
        <v>2024</v>
      </c>
      <c r="E77" s="253" t="s">
        <v>824</v>
      </c>
      <c r="F77" s="253" t="s">
        <v>627</v>
      </c>
      <c r="G77" s="258" t="s">
        <v>4701</v>
      </c>
      <c r="H77" s="258" t="s">
        <v>4702</v>
      </c>
      <c r="I77" s="253" t="s">
        <v>4423</v>
      </c>
      <c r="J77" s="253">
        <v>25</v>
      </c>
      <c r="K77" s="253" t="s">
        <v>57</v>
      </c>
      <c r="L77" s="253" t="s">
        <v>57</v>
      </c>
      <c r="M77" s="253" t="s">
        <v>57</v>
      </c>
      <c r="N77" s="253" t="s">
        <v>57</v>
      </c>
      <c r="O77" s="253" t="s">
        <v>57</v>
      </c>
      <c r="P77" s="253" t="s">
        <v>57</v>
      </c>
      <c r="Q77" s="253" t="s">
        <v>57</v>
      </c>
      <c r="R77" s="253" t="s">
        <v>57</v>
      </c>
      <c r="S77" s="253" t="s">
        <v>57</v>
      </c>
      <c r="T77" s="253" t="s">
        <v>57</v>
      </c>
      <c r="U77" s="253" t="s">
        <v>57</v>
      </c>
      <c r="V77" s="253" t="s">
        <v>57</v>
      </c>
      <c r="W77" s="253" t="s">
        <v>57</v>
      </c>
      <c r="X77" s="253" t="s">
        <v>57</v>
      </c>
      <c r="Y77" s="253" t="s">
        <v>57</v>
      </c>
      <c r="Z77" s="253" t="s">
        <v>57</v>
      </c>
      <c r="AA77" s="253" t="s">
        <v>57</v>
      </c>
      <c r="AB77" s="253" t="s">
        <v>57</v>
      </c>
      <c r="AC77" s="253" t="s">
        <v>57</v>
      </c>
      <c r="AD77" s="253" t="s">
        <v>2385</v>
      </c>
      <c r="AE77" s="253" t="s">
        <v>57</v>
      </c>
      <c r="AF77" s="253"/>
      <c r="AG77" s="253" t="s">
        <v>57</v>
      </c>
      <c r="AH77" s="253" t="s">
        <v>57</v>
      </c>
      <c r="AI77" s="253" t="s">
        <v>57</v>
      </c>
      <c r="AJ77" s="253" t="s">
        <v>2385</v>
      </c>
      <c r="AK77" s="253" t="s">
        <v>57</v>
      </c>
      <c r="AL77" s="253" t="s">
        <v>57</v>
      </c>
      <c r="AM77" s="253" t="s">
        <v>57</v>
      </c>
      <c r="AN77" s="253" t="s">
        <v>57</v>
      </c>
      <c r="AO77" s="253" t="s">
        <v>57</v>
      </c>
      <c r="AP77" s="253" t="s">
        <v>57</v>
      </c>
      <c r="AQ77" s="253" t="s">
        <v>57</v>
      </c>
      <c r="AR77" s="253" t="s">
        <v>57</v>
      </c>
      <c r="AS77" s="253" t="s">
        <v>57</v>
      </c>
      <c r="AT77" s="253" t="s">
        <v>57</v>
      </c>
      <c r="AU77" s="220" t="str">
        <f t="shared" si="3"/>
        <v>NA</v>
      </c>
    </row>
    <row r="78" spans="1:47">
      <c r="A78" s="220">
        <v>77</v>
      </c>
      <c r="B78" s="253" t="s">
        <v>6836</v>
      </c>
      <c r="C78" s="253" t="s">
        <v>578</v>
      </c>
      <c r="D78" s="253">
        <v>2024</v>
      </c>
      <c r="E78" s="253" t="s">
        <v>824</v>
      </c>
      <c r="F78" s="253" t="s">
        <v>4703</v>
      </c>
      <c r="G78" s="258" t="s">
        <v>4704</v>
      </c>
      <c r="H78" s="253" t="s">
        <v>4705</v>
      </c>
      <c r="I78" s="253" t="s">
        <v>945</v>
      </c>
      <c r="J78" s="253">
        <v>25</v>
      </c>
      <c r="K78" s="253" t="s">
        <v>57</v>
      </c>
      <c r="L78" s="253" t="s">
        <v>57</v>
      </c>
      <c r="M78" s="253" t="s">
        <v>57</v>
      </c>
      <c r="N78" s="253" t="s">
        <v>57</v>
      </c>
      <c r="O78" s="253" t="s">
        <v>57</v>
      </c>
      <c r="P78" s="253" t="s">
        <v>57</v>
      </c>
      <c r="Q78" s="253" t="s">
        <v>57</v>
      </c>
      <c r="R78" s="253" t="s">
        <v>57</v>
      </c>
      <c r="S78" s="253" t="s">
        <v>57</v>
      </c>
      <c r="T78" s="253" t="s">
        <v>57</v>
      </c>
      <c r="U78" s="253" t="s">
        <v>57</v>
      </c>
      <c r="V78" s="253" t="s">
        <v>57</v>
      </c>
      <c r="W78" s="253" t="s">
        <v>57</v>
      </c>
      <c r="X78" s="253" t="s">
        <v>57</v>
      </c>
      <c r="Y78" s="253" t="s">
        <v>57</v>
      </c>
      <c r="Z78" s="253" t="s">
        <v>57</v>
      </c>
      <c r="AA78" s="253" t="s">
        <v>57</v>
      </c>
      <c r="AB78" s="253" t="s">
        <v>57</v>
      </c>
      <c r="AC78" s="253" t="s">
        <v>57</v>
      </c>
      <c r="AD78" s="253" t="s">
        <v>2385</v>
      </c>
      <c r="AE78" s="253" t="s">
        <v>57</v>
      </c>
      <c r="AF78" s="253"/>
      <c r="AG78" s="253" t="s">
        <v>57</v>
      </c>
      <c r="AH78" s="253" t="s">
        <v>57</v>
      </c>
      <c r="AI78" s="253" t="s">
        <v>57</v>
      </c>
      <c r="AJ78" s="253" t="s">
        <v>2385</v>
      </c>
      <c r="AK78" s="253" t="s">
        <v>57</v>
      </c>
      <c r="AL78" s="253" t="s">
        <v>57</v>
      </c>
      <c r="AM78" s="253" t="s">
        <v>57</v>
      </c>
      <c r="AN78" s="253" t="s">
        <v>57</v>
      </c>
      <c r="AO78" s="253" t="s">
        <v>57</v>
      </c>
      <c r="AP78" s="253" t="s">
        <v>57</v>
      </c>
      <c r="AQ78" s="253" t="s">
        <v>57</v>
      </c>
      <c r="AR78" s="253" t="s">
        <v>57</v>
      </c>
      <c r="AS78" s="253" t="s">
        <v>57</v>
      </c>
      <c r="AT78" s="253" t="s">
        <v>57</v>
      </c>
      <c r="AU78" s="220" t="str">
        <f t="shared" si="3"/>
        <v>NA</v>
      </c>
    </row>
    <row r="79" spans="1:47">
      <c r="A79" s="220">
        <v>78</v>
      </c>
      <c r="B79" s="253" t="s">
        <v>6836</v>
      </c>
      <c r="C79" s="253" t="s">
        <v>578</v>
      </c>
      <c r="D79" s="253">
        <v>2024</v>
      </c>
      <c r="E79" s="253" t="s">
        <v>824</v>
      </c>
      <c r="F79" s="253" t="s">
        <v>638</v>
      </c>
      <c r="G79" s="253" t="s">
        <v>4706</v>
      </c>
      <c r="H79" s="253" t="s">
        <v>4707</v>
      </c>
      <c r="I79" s="253" t="s">
        <v>4423</v>
      </c>
      <c r="J79" s="253">
        <v>25</v>
      </c>
      <c r="K79" s="253" t="s">
        <v>57</v>
      </c>
      <c r="L79" s="253" t="s">
        <v>57</v>
      </c>
      <c r="M79" s="253" t="s">
        <v>57</v>
      </c>
      <c r="N79" s="253" t="s">
        <v>57</v>
      </c>
      <c r="O79" s="253" t="s">
        <v>57</v>
      </c>
      <c r="P79" s="253" t="s">
        <v>57</v>
      </c>
      <c r="Q79" s="253" t="s">
        <v>57</v>
      </c>
      <c r="R79" s="253" t="s">
        <v>57</v>
      </c>
      <c r="S79" s="253" t="s">
        <v>57</v>
      </c>
      <c r="T79" s="253" t="s">
        <v>57</v>
      </c>
      <c r="U79" s="253" t="s">
        <v>57</v>
      </c>
      <c r="V79" s="253" t="s">
        <v>57</v>
      </c>
      <c r="W79" s="253" t="s">
        <v>57</v>
      </c>
      <c r="X79" s="253" t="s">
        <v>57</v>
      </c>
      <c r="Y79" s="253" t="s">
        <v>57</v>
      </c>
      <c r="Z79" s="253" t="s">
        <v>57</v>
      </c>
      <c r="AA79" s="253" t="s">
        <v>57</v>
      </c>
      <c r="AB79" s="253" t="s">
        <v>57</v>
      </c>
      <c r="AC79" s="253" t="s">
        <v>57</v>
      </c>
      <c r="AD79" s="253" t="s">
        <v>2385</v>
      </c>
      <c r="AE79" s="253" t="s">
        <v>57</v>
      </c>
      <c r="AF79" s="253"/>
      <c r="AG79" s="253" t="s">
        <v>57</v>
      </c>
      <c r="AH79" s="253" t="s">
        <v>57</v>
      </c>
      <c r="AI79" s="253" t="s">
        <v>57</v>
      </c>
      <c r="AJ79" s="253" t="s">
        <v>2385</v>
      </c>
      <c r="AK79" s="253" t="s">
        <v>57</v>
      </c>
      <c r="AL79" s="253" t="s">
        <v>57</v>
      </c>
      <c r="AM79" s="253" t="s">
        <v>57</v>
      </c>
      <c r="AN79" s="253" t="s">
        <v>57</v>
      </c>
      <c r="AO79" s="253" t="s">
        <v>57</v>
      </c>
      <c r="AP79" s="253" t="s">
        <v>57</v>
      </c>
      <c r="AQ79" s="253" t="s">
        <v>57</v>
      </c>
      <c r="AR79" s="253" t="s">
        <v>57</v>
      </c>
      <c r="AS79" s="253" t="s">
        <v>57</v>
      </c>
      <c r="AT79" s="253" t="s">
        <v>57</v>
      </c>
      <c r="AU79" s="220" t="str">
        <f t="shared" si="3"/>
        <v>NA</v>
      </c>
    </row>
    <row r="80" spans="1:47">
      <c r="A80" s="220">
        <v>79</v>
      </c>
      <c r="B80" s="253" t="s">
        <v>6836</v>
      </c>
      <c r="C80" s="253" t="s">
        <v>578</v>
      </c>
      <c r="D80" s="253">
        <v>2024</v>
      </c>
      <c r="E80" s="253" t="s">
        <v>824</v>
      </c>
      <c r="F80" s="253" t="s">
        <v>4708</v>
      </c>
      <c r="G80" s="258" t="s">
        <v>4709</v>
      </c>
      <c r="H80" s="253" t="s">
        <v>4710</v>
      </c>
      <c r="I80" s="253" t="s">
        <v>945</v>
      </c>
      <c r="J80" s="253">
        <v>25</v>
      </c>
      <c r="K80" s="253" t="s">
        <v>57</v>
      </c>
      <c r="L80" s="253" t="s">
        <v>57</v>
      </c>
      <c r="M80" s="253" t="s">
        <v>57</v>
      </c>
      <c r="N80" s="253" t="s">
        <v>57</v>
      </c>
      <c r="O80" s="253" t="s">
        <v>57</v>
      </c>
      <c r="P80" s="253" t="s">
        <v>57</v>
      </c>
      <c r="Q80" s="253" t="s">
        <v>57</v>
      </c>
      <c r="R80" s="253" t="s">
        <v>57</v>
      </c>
      <c r="S80" s="253" t="s">
        <v>57</v>
      </c>
      <c r="T80" s="253" t="s">
        <v>57</v>
      </c>
      <c r="U80" s="253" t="s">
        <v>57</v>
      </c>
      <c r="V80" s="253" t="s">
        <v>57</v>
      </c>
      <c r="W80" s="253" t="s">
        <v>57</v>
      </c>
      <c r="X80" s="253" t="s">
        <v>57</v>
      </c>
      <c r="Y80" s="253" t="s">
        <v>57</v>
      </c>
      <c r="Z80" s="253" t="s">
        <v>57</v>
      </c>
      <c r="AA80" s="253" t="s">
        <v>57</v>
      </c>
      <c r="AB80" s="253" t="s">
        <v>57</v>
      </c>
      <c r="AC80" s="253" t="s">
        <v>57</v>
      </c>
      <c r="AD80" s="253" t="s">
        <v>2385</v>
      </c>
      <c r="AE80" s="253" t="s">
        <v>57</v>
      </c>
      <c r="AF80" s="253"/>
      <c r="AG80" s="253" t="s">
        <v>57</v>
      </c>
      <c r="AH80" s="253" t="s">
        <v>57</v>
      </c>
      <c r="AI80" s="253" t="s">
        <v>57</v>
      </c>
      <c r="AJ80" s="253" t="s">
        <v>2385</v>
      </c>
      <c r="AK80" s="253" t="s">
        <v>57</v>
      </c>
      <c r="AL80" s="253" t="s">
        <v>57</v>
      </c>
      <c r="AM80" s="253" t="s">
        <v>57</v>
      </c>
      <c r="AN80" s="253" t="s">
        <v>57</v>
      </c>
      <c r="AO80" s="253" t="s">
        <v>57</v>
      </c>
      <c r="AP80" s="253" t="s">
        <v>57</v>
      </c>
      <c r="AQ80" s="253" t="s">
        <v>57</v>
      </c>
      <c r="AR80" s="253" t="s">
        <v>57</v>
      </c>
      <c r="AS80" s="253" t="s">
        <v>57</v>
      </c>
      <c r="AT80" s="253" t="s">
        <v>57</v>
      </c>
      <c r="AU80" s="220" t="str">
        <f t="shared" si="3"/>
        <v>NA</v>
      </c>
    </row>
    <row r="81" spans="1:47">
      <c r="A81" s="220">
        <v>80</v>
      </c>
      <c r="B81" s="253" t="s">
        <v>6836</v>
      </c>
      <c r="C81" s="253" t="s">
        <v>578</v>
      </c>
      <c r="D81" s="253">
        <v>2024</v>
      </c>
      <c r="E81" s="253" t="s">
        <v>824</v>
      </c>
      <c r="F81" s="253" t="s">
        <v>876</v>
      </c>
      <c r="G81" s="258" t="s">
        <v>4711</v>
      </c>
      <c r="H81" s="253" t="s">
        <v>4712</v>
      </c>
      <c r="I81" s="253" t="s">
        <v>4423</v>
      </c>
      <c r="J81" s="253">
        <v>25</v>
      </c>
      <c r="K81" s="253" t="s">
        <v>57</v>
      </c>
      <c r="L81" s="253" t="s">
        <v>57</v>
      </c>
      <c r="M81" s="253" t="s">
        <v>57</v>
      </c>
      <c r="N81" s="253" t="s">
        <v>57</v>
      </c>
      <c r="O81" s="253" t="s">
        <v>57</v>
      </c>
      <c r="P81" s="253" t="s">
        <v>57</v>
      </c>
      <c r="Q81" s="253" t="s">
        <v>57</v>
      </c>
      <c r="R81" s="253" t="s">
        <v>57</v>
      </c>
      <c r="S81" s="253" t="s">
        <v>57</v>
      </c>
      <c r="T81" s="253" t="s">
        <v>57</v>
      </c>
      <c r="U81" s="253" t="s">
        <v>57</v>
      </c>
      <c r="V81" s="253" t="s">
        <v>57</v>
      </c>
      <c r="W81" s="253" t="s">
        <v>57</v>
      </c>
      <c r="X81" s="253" t="s">
        <v>57</v>
      </c>
      <c r="Y81" s="253" t="s">
        <v>57</v>
      </c>
      <c r="Z81" s="253" t="s">
        <v>57</v>
      </c>
      <c r="AA81" s="253" t="s">
        <v>57</v>
      </c>
      <c r="AB81" s="253" t="s">
        <v>57</v>
      </c>
      <c r="AC81" s="253" t="s">
        <v>57</v>
      </c>
      <c r="AD81" s="253" t="s">
        <v>2385</v>
      </c>
      <c r="AE81" s="253" t="s">
        <v>57</v>
      </c>
      <c r="AF81" s="253"/>
      <c r="AG81" s="253" t="s">
        <v>57</v>
      </c>
      <c r="AH81" s="253" t="s">
        <v>57</v>
      </c>
      <c r="AI81" s="253" t="s">
        <v>57</v>
      </c>
      <c r="AJ81" s="253" t="s">
        <v>2385</v>
      </c>
      <c r="AK81" s="253" t="s">
        <v>57</v>
      </c>
      <c r="AL81" s="253" t="s">
        <v>57</v>
      </c>
      <c r="AM81" s="253" t="s">
        <v>57</v>
      </c>
      <c r="AN81" s="253" t="s">
        <v>57</v>
      </c>
      <c r="AO81" s="253" t="s">
        <v>57</v>
      </c>
      <c r="AP81" s="253" t="s">
        <v>57</v>
      </c>
      <c r="AQ81" s="253" t="s">
        <v>57</v>
      </c>
      <c r="AR81" s="253" t="s">
        <v>57</v>
      </c>
      <c r="AS81" s="253" t="s">
        <v>57</v>
      </c>
      <c r="AT81" s="253" t="s">
        <v>57</v>
      </c>
      <c r="AU81" s="220" t="str">
        <f t="shared" si="3"/>
        <v>NA</v>
      </c>
    </row>
    <row r="82" spans="1:47">
      <c r="A82" s="220">
        <v>81</v>
      </c>
      <c r="B82" s="253" t="s">
        <v>6836</v>
      </c>
      <c r="C82" s="253" t="s">
        <v>578</v>
      </c>
      <c r="D82" s="253">
        <v>2024</v>
      </c>
      <c r="E82" s="253" t="s">
        <v>824</v>
      </c>
      <c r="F82" s="253" t="s">
        <v>4713</v>
      </c>
      <c r="G82" s="258" t="s">
        <v>4714</v>
      </c>
      <c r="H82" s="253" t="s">
        <v>4715</v>
      </c>
      <c r="I82" s="253" t="s">
        <v>945</v>
      </c>
      <c r="J82" s="253">
        <v>25</v>
      </c>
      <c r="K82" s="253" t="s">
        <v>57</v>
      </c>
      <c r="L82" s="253" t="s">
        <v>57</v>
      </c>
      <c r="M82" s="253" t="s">
        <v>57</v>
      </c>
      <c r="N82" s="253" t="s">
        <v>57</v>
      </c>
      <c r="O82" s="253" t="s">
        <v>57</v>
      </c>
      <c r="P82" s="253" t="s">
        <v>57</v>
      </c>
      <c r="Q82" s="253" t="s">
        <v>57</v>
      </c>
      <c r="R82" s="253" t="s">
        <v>57</v>
      </c>
      <c r="S82" s="253" t="s">
        <v>57</v>
      </c>
      <c r="T82" s="253" t="s">
        <v>57</v>
      </c>
      <c r="U82" s="253" t="s">
        <v>57</v>
      </c>
      <c r="V82" s="253" t="s">
        <v>57</v>
      </c>
      <c r="W82" s="253" t="s">
        <v>57</v>
      </c>
      <c r="X82" s="253" t="s">
        <v>57</v>
      </c>
      <c r="Y82" s="253" t="s">
        <v>57</v>
      </c>
      <c r="Z82" s="253" t="s">
        <v>57</v>
      </c>
      <c r="AA82" s="253" t="s">
        <v>57</v>
      </c>
      <c r="AB82" s="253" t="s">
        <v>57</v>
      </c>
      <c r="AC82" s="253" t="s">
        <v>57</v>
      </c>
      <c r="AD82" s="253" t="s">
        <v>2385</v>
      </c>
      <c r="AE82" s="253" t="s">
        <v>57</v>
      </c>
      <c r="AF82" s="253"/>
      <c r="AG82" s="253" t="s">
        <v>57</v>
      </c>
      <c r="AH82" s="253" t="s">
        <v>57</v>
      </c>
      <c r="AI82" s="253" t="s">
        <v>57</v>
      </c>
      <c r="AJ82" s="253" t="s">
        <v>2385</v>
      </c>
      <c r="AK82" s="253" t="s">
        <v>57</v>
      </c>
      <c r="AL82" s="253" t="s">
        <v>57</v>
      </c>
      <c r="AM82" s="253" t="s">
        <v>57</v>
      </c>
      <c r="AN82" s="253" t="s">
        <v>57</v>
      </c>
      <c r="AO82" s="253" t="s">
        <v>57</v>
      </c>
      <c r="AP82" s="253" t="s">
        <v>57</v>
      </c>
      <c r="AQ82" s="253" t="s">
        <v>57</v>
      </c>
      <c r="AR82" s="253" t="s">
        <v>57</v>
      </c>
      <c r="AS82" s="253" t="s">
        <v>57</v>
      </c>
      <c r="AT82" s="253" t="s">
        <v>57</v>
      </c>
      <c r="AU82" s="220" t="str">
        <f t="shared" si="3"/>
        <v>NA</v>
      </c>
    </row>
    <row r="83" spans="1:47">
      <c r="A83" s="220">
        <v>82</v>
      </c>
      <c r="B83" s="253" t="s">
        <v>6836</v>
      </c>
      <c r="C83" s="253" t="s">
        <v>578</v>
      </c>
      <c r="D83" s="253">
        <v>2024</v>
      </c>
      <c r="E83" s="253" t="s">
        <v>824</v>
      </c>
      <c r="F83" s="253" t="s">
        <v>743</v>
      </c>
      <c r="G83" s="258" t="s">
        <v>4716</v>
      </c>
      <c r="H83" s="253" t="s">
        <v>4717</v>
      </c>
      <c r="I83" s="253" t="s">
        <v>4423</v>
      </c>
      <c r="J83" s="253">
        <v>25</v>
      </c>
      <c r="K83" s="253" t="s">
        <v>57</v>
      </c>
      <c r="L83" s="253" t="s">
        <v>57</v>
      </c>
      <c r="M83" s="253" t="s">
        <v>57</v>
      </c>
      <c r="N83" s="253" t="s">
        <v>57</v>
      </c>
      <c r="O83" s="253" t="s">
        <v>57</v>
      </c>
      <c r="P83" s="253" t="s">
        <v>57</v>
      </c>
      <c r="Q83" s="253" t="s">
        <v>57</v>
      </c>
      <c r="R83" s="253" t="s">
        <v>57</v>
      </c>
      <c r="S83" s="253" t="s">
        <v>57</v>
      </c>
      <c r="T83" s="253" t="s">
        <v>57</v>
      </c>
      <c r="U83" s="253" t="s">
        <v>57</v>
      </c>
      <c r="V83" s="253" t="s">
        <v>57</v>
      </c>
      <c r="W83" s="253" t="s">
        <v>57</v>
      </c>
      <c r="X83" s="253" t="s">
        <v>57</v>
      </c>
      <c r="Y83" s="253" t="s">
        <v>57</v>
      </c>
      <c r="Z83" s="253" t="s">
        <v>57</v>
      </c>
      <c r="AA83" s="253" t="s">
        <v>57</v>
      </c>
      <c r="AB83" s="253" t="s">
        <v>57</v>
      </c>
      <c r="AC83" s="253" t="s">
        <v>57</v>
      </c>
      <c r="AD83" s="253" t="s">
        <v>2385</v>
      </c>
      <c r="AE83" s="253" t="s">
        <v>57</v>
      </c>
      <c r="AF83" s="253"/>
      <c r="AG83" s="253" t="s">
        <v>57</v>
      </c>
      <c r="AH83" s="253" t="s">
        <v>57</v>
      </c>
      <c r="AI83" s="253" t="s">
        <v>57</v>
      </c>
      <c r="AJ83" s="253" t="s">
        <v>2385</v>
      </c>
      <c r="AK83" s="253" t="s">
        <v>57</v>
      </c>
      <c r="AL83" s="253" t="s">
        <v>57</v>
      </c>
      <c r="AM83" s="253" t="s">
        <v>57</v>
      </c>
      <c r="AN83" s="253" t="s">
        <v>57</v>
      </c>
      <c r="AO83" s="253" t="s">
        <v>57</v>
      </c>
      <c r="AP83" s="253" t="s">
        <v>57</v>
      </c>
      <c r="AQ83" s="253" t="s">
        <v>57</v>
      </c>
      <c r="AR83" s="253" t="s">
        <v>57</v>
      </c>
      <c r="AS83" s="253" t="s">
        <v>57</v>
      </c>
      <c r="AT83" s="253" t="s">
        <v>57</v>
      </c>
      <c r="AU83" s="220" t="str">
        <f t="shared" si="3"/>
        <v>NA</v>
      </c>
    </row>
    <row r="84" spans="1:47">
      <c r="A84" s="220">
        <v>83</v>
      </c>
      <c r="B84" s="253" t="s">
        <v>6836</v>
      </c>
      <c r="C84" s="253" t="s">
        <v>578</v>
      </c>
      <c r="D84" s="253">
        <v>2024</v>
      </c>
      <c r="E84" s="253" t="s">
        <v>824</v>
      </c>
      <c r="F84" s="253" t="s">
        <v>580</v>
      </c>
      <c r="G84" s="258" t="s">
        <v>4718</v>
      </c>
      <c r="H84" s="253" t="s">
        <v>4719</v>
      </c>
      <c r="I84" s="253" t="s">
        <v>4423</v>
      </c>
      <c r="J84" s="253">
        <v>25</v>
      </c>
      <c r="K84" s="253" t="s">
        <v>57</v>
      </c>
      <c r="L84" s="253" t="s">
        <v>57</v>
      </c>
      <c r="M84" s="253" t="s">
        <v>57</v>
      </c>
      <c r="N84" s="253" t="s">
        <v>57</v>
      </c>
      <c r="O84" s="253" t="s">
        <v>57</v>
      </c>
      <c r="P84" s="253" t="s">
        <v>57</v>
      </c>
      <c r="Q84" s="253" t="s">
        <v>57</v>
      </c>
      <c r="R84" s="253" t="s">
        <v>57</v>
      </c>
      <c r="S84" s="253" t="s">
        <v>57</v>
      </c>
      <c r="T84" s="253" t="s">
        <v>57</v>
      </c>
      <c r="U84" s="253" t="s">
        <v>57</v>
      </c>
      <c r="V84" s="253" t="s">
        <v>57</v>
      </c>
      <c r="W84" s="253" t="s">
        <v>57</v>
      </c>
      <c r="X84" s="253" t="s">
        <v>57</v>
      </c>
      <c r="Y84" s="253" t="s">
        <v>57</v>
      </c>
      <c r="Z84" s="253" t="s">
        <v>57</v>
      </c>
      <c r="AA84" s="253" t="s">
        <v>57</v>
      </c>
      <c r="AB84" s="253" t="s">
        <v>57</v>
      </c>
      <c r="AC84" s="253" t="s">
        <v>57</v>
      </c>
      <c r="AD84" s="253" t="s">
        <v>2385</v>
      </c>
      <c r="AE84" s="253" t="s">
        <v>57</v>
      </c>
      <c r="AF84" s="253"/>
      <c r="AG84" s="253" t="s">
        <v>57</v>
      </c>
      <c r="AH84" s="253" t="s">
        <v>57</v>
      </c>
      <c r="AI84" s="253" t="s">
        <v>57</v>
      </c>
      <c r="AJ84" s="253" t="s">
        <v>2385</v>
      </c>
      <c r="AK84" s="253" t="s">
        <v>57</v>
      </c>
      <c r="AL84" s="253" t="s">
        <v>57</v>
      </c>
      <c r="AM84" s="253" t="s">
        <v>57</v>
      </c>
      <c r="AN84" s="253" t="s">
        <v>57</v>
      </c>
      <c r="AO84" s="253" t="s">
        <v>57</v>
      </c>
      <c r="AP84" s="253" t="s">
        <v>57</v>
      </c>
      <c r="AQ84" s="253" t="s">
        <v>57</v>
      </c>
      <c r="AR84" s="253" t="s">
        <v>57</v>
      </c>
      <c r="AS84" s="253" t="s">
        <v>57</v>
      </c>
      <c r="AT84" s="253" t="s">
        <v>57</v>
      </c>
      <c r="AU84" s="220" t="str">
        <f t="shared" si="3"/>
        <v>NA</v>
      </c>
    </row>
    <row r="85" spans="1:47">
      <c r="A85" s="220">
        <v>84</v>
      </c>
      <c r="B85" s="253" t="s">
        <v>6836</v>
      </c>
      <c r="C85" s="253" t="s">
        <v>578</v>
      </c>
      <c r="D85" s="253">
        <v>2024</v>
      </c>
      <c r="E85" s="253" t="s">
        <v>824</v>
      </c>
      <c r="F85" s="253" t="s">
        <v>3088</v>
      </c>
      <c r="G85" s="258" t="s">
        <v>4720</v>
      </c>
      <c r="H85" s="253" t="s">
        <v>4721</v>
      </c>
      <c r="I85" s="253" t="s">
        <v>945</v>
      </c>
      <c r="J85" s="253">
        <v>25</v>
      </c>
      <c r="K85" s="253" t="s">
        <v>57</v>
      </c>
      <c r="L85" s="253" t="s">
        <v>57</v>
      </c>
      <c r="M85" s="253" t="s">
        <v>57</v>
      </c>
      <c r="N85" s="253" t="s">
        <v>57</v>
      </c>
      <c r="O85" s="253" t="s">
        <v>57</v>
      </c>
      <c r="P85" s="253" t="s">
        <v>57</v>
      </c>
      <c r="Q85" s="253" t="s">
        <v>57</v>
      </c>
      <c r="R85" s="253" t="s">
        <v>57</v>
      </c>
      <c r="S85" s="253" t="s">
        <v>57</v>
      </c>
      <c r="T85" s="253" t="s">
        <v>57</v>
      </c>
      <c r="U85" s="253" t="s">
        <v>57</v>
      </c>
      <c r="V85" s="253" t="s">
        <v>57</v>
      </c>
      <c r="W85" s="253" t="s">
        <v>57</v>
      </c>
      <c r="X85" s="253" t="s">
        <v>57</v>
      </c>
      <c r="Y85" s="253" t="s">
        <v>57</v>
      </c>
      <c r="Z85" s="253" t="s">
        <v>57</v>
      </c>
      <c r="AA85" s="253" t="s">
        <v>57</v>
      </c>
      <c r="AB85" s="253" t="s">
        <v>57</v>
      </c>
      <c r="AC85" s="253" t="s">
        <v>57</v>
      </c>
      <c r="AD85" s="253" t="s">
        <v>2385</v>
      </c>
      <c r="AE85" s="253" t="s">
        <v>57</v>
      </c>
      <c r="AF85" s="253"/>
      <c r="AG85" s="253" t="s">
        <v>57</v>
      </c>
      <c r="AH85" s="253" t="s">
        <v>57</v>
      </c>
      <c r="AI85" s="253" t="s">
        <v>57</v>
      </c>
      <c r="AJ85" s="253" t="s">
        <v>2385</v>
      </c>
      <c r="AK85" s="253" t="s">
        <v>57</v>
      </c>
      <c r="AL85" s="253" t="s">
        <v>57</v>
      </c>
      <c r="AM85" s="253" t="s">
        <v>57</v>
      </c>
      <c r="AN85" s="253" t="s">
        <v>57</v>
      </c>
      <c r="AO85" s="253" t="s">
        <v>57</v>
      </c>
      <c r="AP85" s="253" t="s">
        <v>57</v>
      </c>
      <c r="AQ85" s="253" t="s">
        <v>57</v>
      </c>
      <c r="AR85" s="253" t="s">
        <v>57</v>
      </c>
      <c r="AS85" s="253" t="s">
        <v>57</v>
      </c>
      <c r="AT85" s="253" t="s">
        <v>57</v>
      </c>
      <c r="AU85" s="220" t="str">
        <f t="shared" si="3"/>
        <v>NA</v>
      </c>
    </row>
    <row r="86" spans="1:47">
      <c r="A86" s="220">
        <v>85</v>
      </c>
      <c r="B86" s="253" t="s">
        <v>6836</v>
      </c>
      <c r="C86" s="253" t="s">
        <v>578</v>
      </c>
      <c r="D86" s="253">
        <v>2024</v>
      </c>
      <c r="E86" s="253" t="s">
        <v>824</v>
      </c>
      <c r="F86" s="253" t="s">
        <v>806</v>
      </c>
      <c r="G86" s="258" t="s">
        <v>4722</v>
      </c>
      <c r="H86" s="253" t="s">
        <v>4723</v>
      </c>
      <c r="I86" s="253" t="s">
        <v>945</v>
      </c>
      <c r="J86" s="253">
        <v>25</v>
      </c>
      <c r="K86" s="253" t="s">
        <v>57</v>
      </c>
      <c r="L86" s="253" t="s">
        <v>57</v>
      </c>
      <c r="M86" s="253" t="s">
        <v>57</v>
      </c>
      <c r="N86" s="253" t="s">
        <v>57</v>
      </c>
      <c r="O86" s="253" t="s">
        <v>57</v>
      </c>
      <c r="P86" s="253" t="s">
        <v>57</v>
      </c>
      <c r="Q86" s="253" t="s">
        <v>57</v>
      </c>
      <c r="R86" s="253" t="s">
        <v>57</v>
      </c>
      <c r="S86" s="253" t="s">
        <v>57</v>
      </c>
      <c r="T86" s="253" t="s">
        <v>57</v>
      </c>
      <c r="U86" s="253" t="s">
        <v>57</v>
      </c>
      <c r="V86" s="253" t="s">
        <v>57</v>
      </c>
      <c r="W86" s="253" t="s">
        <v>57</v>
      </c>
      <c r="X86" s="253" t="s">
        <v>57</v>
      </c>
      <c r="Y86" s="253" t="s">
        <v>57</v>
      </c>
      <c r="Z86" s="253" t="s">
        <v>57</v>
      </c>
      <c r="AA86" s="253" t="s">
        <v>57</v>
      </c>
      <c r="AB86" s="253" t="s">
        <v>57</v>
      </c>
      <c r="AC86" s="253" t="s">
        <v>57</v>
      </c>
      <c r="AD86" s="253" t="s">
        <v>2385</v>
      </c>
      <c r="AE86" s="253" t="s">
        <v>57</v>
      </c>
      <c r="AF86" s="253"/>
      <c r="AG86" s="253" t="s">
        <v>57</v>
      </c>
      <c r="AH86" s="253" t="s">
        <v>57</v>
      </c>
      <c r="AI86" s="253" t="s">
        <v>57</v>
      </c>
      <c r="AJ86" s="253" t="s">
        <v>2385</v>
      </c>
      <c r="AK86" s="253" t="s">
        <v>57</v>
      </c>
      <c r="AL86" s="253" t="s">
        <v>57</v>
      </c>
      <c r="AM86" s="253" t="s">
        <v>57</v>
      </c>
      <c r="AN86" s="253" t="s">
        <v>57</v>
      </c>
      <c r="AO86" s="253" t="s">
        <v>57</v>
      </c>
      <c r="AP86" s="253" t="s">
        <v>57</v>
      </c>
      <c r="AQ86" s="253" t="s">
        <v>57</v>
      </c>
      <c r="AR86" s="253" t="s">
        <v>57</v>
      </c>
      <c r="AS86" s="253" t="s">
        <v>57</v>
      </c>
      <c r="AT86" s="253" t="s">
        <v>57</v>
      </c>
      <c r="AU86" s="220" t="str">
        <f t="shared" si="3"/>
        <v>NA</v>
      </c>
    </row>
    <row r="87" spans="1:47">
      <c r="A87" s="220">
        <v>86</v>
      </c>
      <c r="B87" s="253" t="s">
        <v>6836</v>
      </c>
      <c r="C87" s="253" t="s">
        <v>578</v>
      </c>
      <c r="D87" s="253">
        <v>2024</v>
      </c>
      <c r="E87" s="253" t="s">
        <v>824</v>
      </c>
      <c r="F87" s="253" t="s">
        <v>633</v>
      </c>
      <c r="G87" s="258" t="s">
        <v>4724</v>
      </c>
      <c r="H87" s="253" t="s">
        <v>4725</v>
      </c>
      <c r="I87" s="253" t="s">
        <v>975</v>
      </c>
      <c r="J87" s="253">
        <v>25</v>
      </c>
      <c r="K87" s="253" t="s">
        <v>57</v>
      </c>
      <c r="L87" s="253" t="s">
        <v>57</v>
      </c>
      <c r="M87" s="253" t="s">
        <v>57</v>
      </c>
      <c r="N87" s="253" t="s">
        <v>57</v>
      </c>
      <c r="O87" s="253" t="s">
        <v>57</v>
      </c>
      <c r="P87" s="253" t="s">
        <v>57</v>
      </c>
      <c r="Q87" s="253" t="s">
        <v>57</v>
      </c>
      <c r="R87" s="253" t="s">
        <v>57</v>
      </c>
      <c r="S87" s="253" t="s">
        <v>57</v>
      </c>
      <c r="T87" s="253" t="s">
        <v>57</v>
      </c>
      <c r="U87" s="253" t="s">
        <v>57</v>
      </c>
      <c r="V87" s="253" t="s">
        <v>57</v>
      </c>
      <c r="W87" s="253" t="s">
        <v>57</v>
      </c>
      <c r="X87" s="253" t="s">
        <v>57</v>
      </c>
      <c r="Y87" s="253" t="s">
        <v>57</v>
      </c>
      <c r="Z87" s="253" t="s">
        <v>57</v>
      </c>
      <c r="AA87" s="253" t="s">
        <v>57</v>
      </c>
      <c r="AB87" s="253" t="s">
        <v>57</v>
      </c>
      <c r="AC87" s="253" t="s">
        <v>57</v>
      </c>
      <c r="AD87" s="253" t="s">
        <v>2385</v>
      </c>
      <c r="AE87" s="253" t="s">
        <v>57</v>
      </c>
      <c r="AF87" s="253"/>
      <c r="AG87" s="253" t="s">
        <v>57</v>
      </c>
      <c r="AH87" s="253" t="s">
        <v>57</v>
      </c>
      <c r="AI87" s="253" t="s">
        <v>57</v>
      </c>
      <c r="AJ87" s="253" t="s">
        <v>2385</v>
      </c>
      <c r="AK87" s="253" t="s">
        <v>57</v>
      </c>
      <c r="AL87" s="253" t="s">
        <v>57</v>
      </c>
      <c r="AM87" s="253" t="s">
        <v>57</v>
      </c>
      <c r="AN87" s="253" t="s">
        <v>57</v>
      </c>
      <c r="AO87" s="253" t="s">
        <v>57</v>
      </c>
      <c r="AP87" s="253" t="s">
        <v>57</v>
      </c>
      <c r="AQ87" s="253" t="s">
        <v>57</v>
      </c>
      <c r="AR87" s="253" t="s">
        <v>57</v>
      </c>
      <c r="AS87" s="253" t="s">
        <v>57</v>
      </c>
      <c r="AT87" s="253" t="s">
        <v>57</v>
      </c>
      <c r="AU87" s="220" t="str">
        <f t="shared" si="3"/>
        <v>NA</v>
      </c>
    </row>
    <row r="88" spans="1:47">
      <c r="A88" s="220">
        <v>87</v>
      </c>
      <c r="B88" s="253" t="s">
        <v>6836</v>
      </c>
      <c r="C88" s="253" t="s">
        <v>578</v>
      </c>
      <c r="D88" s="253">
        <v>2024</v>
      </c>
      <c r="E88" s="253" t="s">
        <v>824</v>
      </c>
      <c r="F88" s="253" t="s">
        <v>4726</v>
      </c>
      <c r="G88" s="258" t="s">
        <v>4727</v>
      </c>
      <c r="H88" s="253" t="s">
        <v>4728</v>
      </c>
      <c r="I88" s="253" t="s">
        <v>4421</v>
      </c>
      <c r="J88" s="253">
        <v>25</v>
      </c>
      <c r="K88" s="253" t="s">
        <v>57</v>
      </c>
      <c r="L88" s="253" t="s">
        <v>57</v>
      </c>
      <c r="M88" s="253" t="s">
        <v>57</v>
      </c>
      <c r="N88" s="253" t="s">
        <v>57</v>
      </c>
      <c r="O88" s="253" t="s">
        <v>57</v>
      </c>
      <c r="P88" s="253" t="s">
        <v>57</v>
      </c>
      <c r="Q88" s="253" t="s">
        <v>57</v>
      </c>
      <c r="R88" s="253" t="s">
        <v>57</v>
      </c>
      <c r="S88" s="253" t="s">
        <v>57</v>
      </c>
      <c r="T88" s="253" t="s">
        <v>57</v>
      </c>
      <c r="U88" s="253" t="s">
        <v>57</v>
      </c>
      <c r="V88" s="253" t="s">
        <v>57</v>
      </c>
      <c r="W88" s="253" t="s">
        <v>57</v>
      </c>
      <c r="X88" s="253" t="s">
        <v>57</v>
      </c>
      <c r="Y88" s="253" t="s">
        <v>57</v>
      </c>
      <c r="Z88" s="253" t="s">
        <v>57</v>
      </c>
      <c r="AA88" s="253" t="s">
        <v>57</v>
      </c>
      <c r="AB88" s="253" t="s">
        <v>57</v>
      </c>
      <c r="AC88" s="253" t="s">
        <v>57</v>
      </c>
      <c r="AD88" s="253" t="s">
        <v>2385</v>
      </c>
      <c r="AE88" s="253" t="s">
        <v>57</v>
      </c>
      <c r="AF88" s="253"/>
      <c r="AG88" s="253" t="s">
        <v>57</v>
      </c>
      <c r="AH88" s="253" t="s">
        <v>57</v>
      </c>
      <c r="AI88" s="253" t="s">
        <v>57</v>
      </c>
      <c r="AJ88" s="253" t="s">
        <v>2385</v>
      </c>
      <c r="AK88" s="253" t="s">
        <v>57</v>
      </c>
      <c r="AL88" s="253" t="s">
        <v>57</v>
      </c>
      <c r="AM88" s="253" t="s">
        <v>57</v>
      </c>
      <c r="AN88" s="253" t="s">
        <v>57</v>
      </c>
      <c r="AO88" s="253" t="s">
        <v>57</v>
      </c>
      <c r="AP88" s="253" t="s">
        <v>57</v>
      </c>
      <c r="AQ88" s="253" t="s">
        <v>57</v>
      </c>
      <c r="AR88" s="253" t="s">
        <v>57</v>
      </c>
      <c r="AS88" s="253" t="s">
        <v>57</v>
      </c>
      <c r="AT88" s="253" t="s">
        <v>57</v>
      </c>
      <c r="AU88" s="220" t="str">
        <f t="shared" si="3"/>
        <v>NA</v>
      </c>
    </row>
    <row r="89" spans="1:47">
      <c r="A89" s="220">
        <v>88</v>
      </c>
      <c r="B89" s="253" t="s">
        <v>6836</v>
      </c>
      <c r="C89" s="253" t="s">
        <v>578</v>
      </c>
      <c r="D89" s="253">
        <v>2024</v>
      </c>
      <c r="E89" s="253" t="s">
        <v>824</v>
      </c>
      <c r="F89" s="253" t="s">
        <v>4729</v>
      </c>
      <c r="G89" s="258" t="s">
        <v>4730</v>
      </c>
      <c r="H89" s="253" t="s">
        <v>4731</v>
      </c>
      <c r="I89" s="253" t="s">
        <v>4421</v>
      </c>
      <c r="J89" s="253">
        <v>25</v>
      </c>
      <c r="K89" s="253" t="s">
        <v>57</v>
      </c>
      <c r="L89" s="253" t="s">
        <v>57</v>
      </c>
      <c r="M89" s="253" t="s">
        <v>57</v>
      </c>
      <c r="N89" s="253" t="s">
        <v>57</v>
      </c>
      <c r="O89" s="253" t="s">
        <v>57</v>
      </c>
      <c r="P89" s="253" t="s">
        <v>57</v>
      </c>
      <c r="Q89" s="253" t="s">
        <v>57</v>
      </c>
      <c r="R89" s="253" t="s">
        <v>57</v>
      </c>
      <c r="S89" s="253" t="s">
        <v>57</v>
      </c>
      <c r="T89" s="253" t="s">
        <v>57</v>
      </c>
      <c r="U89" s="253" t="s">
        <v>57</v>
      </c>
      <c r="V89" s="253" t="s">
        <v>57</v>
      </c>
      <c r="W89" s="253" t="s">
        <v>57</v>
      </c>
      <c r="X89" s="253" t="s">
        <v>57</v>
      </c>
      <c r="Y89" s="253" t="s">
        <v>57</v>
      </c>
      <c r="Z89" s="253" t="s">
        <v>57</v>
      </c>
      <c r="AA89" s="253" t="s">
        <v>57</v>
      </c>
      <c r="AB89" s="253" t="s">
        <v>57</v>
      </c>
      <c r="AC89" s="253" t="s">
        <v>57</v>
      </c>
      <c r="AD89" s="253" t="s">
        <v>2385</v>
      </c>
      <c r="AE89" s="253" t="s">
        <v>57</v>
      </c>
      <c r="AF89" s="253"/>
      <c r="AG89" s="253" t="s">
        <v>57</v>
      </c>
      <c r="AH89" s="253" t="s">
        <v>57</v>
      </c>
      <c r="AI89" s="253" t="s">
        <v>57</v>
      </c>
      <c r="AJ89" s="253" t="s">
        <v>2385</v>
      </c>
      <c r="AK89" s="253" t="s">
        <v>57</v>
      </c>
      <c r="AL89" s="253" t="s">
        <v>57</v>
      </c>
      <c r="AM89" s="253" t="s">
        <v>57</v>
      </c>
      <c r="AN89" s="253" t="s">
        <v>57</v>
      </c>
      <c r="AO89" s="253" t="s">
        <v>57</v>
      </c>
      <c r="AP89" s="253" t="s">
        <v>57</v>
      </c>
      <c r="AQ89" s="253" t="s">
        <v>57</v>
      </c>
      <c r="AR89" s="253" t="s">
        <v>57</v>
      </c>
      <c r="AS89" s="253" t="s">
        <v>57</v>
      </c>
      <c r="AT89" s="253" t="s">
        <v>57</v>
      </c>
      <c r="AU89" s="220" t="str">
        <f t="shared" si="3"/>
        <v>NA</v>
      </c>
    </row>
    <row r="90" spans="1:47">
      <c r="A90" s="220">
        <v>89</v>
      </c>
      <c r="B90" s="253" t="s">
        <v>6836</v>
      </c>
      <c r="C90" s="253" t="s">
        <v>578</v>
      </c>
      <c r="D90" s="253">
        <v>2024</v>
      </c>
      <c r="E90" s="253" t="s">
        <v>824</v>
      </c>
      <c r="F90" s="253" t="s">
        <v>4732</v>
      </c>
      <c r="G90" s="258" t="s">
        <v>4733</v>
      </c>
      <c r="H90" s="253" t="s">
        <v>4734</v>
      </c>
      <c r="I90" s="253" t="s">
        <v>4421</v>
      </c>
      <c r="J90" s="253">
        <v>25</v>
      </c>
      <c r="K90" s="253" t="s">
        <v>57</v>
      </c>
      <c r="L90" s="253" t="s">
        <v>57</v>
      </c>
      <c r="M90" s="253" t="s">
        <v>57</v>
      </c>
      <c r="N90" s="253" t="s">
        <v>57</v>
      </c>
      <c r="O90" s="253" t="s">
        <v>57</v>
      </c>
      <c r="P90" s="253" t="s">
        <v>57</v>
      </c>
      <c r="Q90" s="253" t="s">
        <v>57</v>
      </c>
      <c r="R90" s="253" t="s">
        <v>57</v>
      </c>
      <c r="S90" s="253" t="s">
        <v>57</v>
      </c>
      <c r="T90" s="253" t="s">
        <v>57</v>
      </c>
      <c r="U90" s="253" t="s">
        <v>57</v>
      </c>
      <c r="V90" s="253" t="s">
        <v>57</v>
      </c>
      <c r="W90" s="253" t="s">
        <v>57</v>
      </c>
      <c r="X90" s="253" t="s">
        <v>57</v>
      </c>
      <c r="Y90" s="253" t="s">
        <v>57</v>
      </c>
      <c r="Z90" s="253" t="s">
        <v>57</v>
      </c>
      <c r="AA90" s="253" t="s">
        <v>57</v>
      </c>
      <c r="AB90" s="253" t="s">
        <v>57</v>
      </c>
      <c r="AC90" s="253" t="s">
        <v>57</v>
      </c>
      <c r="AD90" s="253" t="s">
        <v>2385</v>
      </c>
      <c r="AE90" s="253" t="s">
        <v>57</v>
      </c>
      <c r="AF90" s="253"/>
      <c r="AG90" s="253" t="s">
        <v>57</v>
      </c>
      <c r="AH90" s="253" t="s">
        <v>57</v>
      </c>
      <c r="AI90" s="253" t="s">
        <v>57</v>
      </c>
      <c r="AJ90" s="253" t="s">
        <v>2385</v>
      </c>
      <c r="AK90" s="253" t="s">
        <v>57</v>
      </c>
      <c r="AL90" s="253" t="s">
        <v>57</v>
      </c>
      <c r="AM90" s="253" t="s">
        <v>57</v>
      </c>
      <c r="AN90" s="253" t="s">
        <v>57</v>
      </c>
      <c r="AO90" s="253" t="s">
        <v>57</v>
      </c>
      <c r="AP90" s="253" t="s">
        <v>57</v>
      </c>
      <c r="AQ90" s="253" t="s">
        <v>57</v>
      </c>
      <c r="AR90" s="253" t="s">
        <v>57</v>
      </c>
      <c r="AS90" s="253" t="s">
        <v>57</v>
      </c>
      <c r="AT90" s="253" t="s">
        <v>57</v>
      </c>
      <c r="AU90" s="220" t="str">
        <f t="shared" si="3"/>
        <v>NA</v>
      </c>
    </row>
    <row r="91" spans="1:47">
      <c r="A91" s="220">
        <v>90</v>
      </c>
      <c r="B91" s="253" t="s">
        <v>6836</v>
      </c>
      <c r="C91" s="253" t="s">
        <v>578</v>
      </c>
      <c r="D91" s="253">
        <v>2024</v>
      </c>
      <c r="E91" s="253" t="s">
        <v>824</v>
      </c>
      <c r="F91" s="253" t="s">
        <v>4735</v>
      </c>
      <c r="G91" s="258" t="s">
        <v>4736</v>
      </c>
      <c r="H91" s="253" t="s">
        <v>4737</v>
      </c>
      <c r="I91" s="253" t="s">
        <v>4421</v>
      </c>
      <c r="J91" s="253">
        <v>25</v>
      </c>
      <c r="K91" s="253" t="s">
        <v>57</v>
      </c>
      <c r="L91" s="253" t="s">
        <v>57</v>
      </c>
      <c r="M91" s="253" t="s">
        <v>57</v>
      </c>
      <c r="N91" s="253" t="s">
        <v>57</v>
      </c>
      <c r="O91" s="253" t="s">
        <v>57</v>
      </c>
      <c r="P91" s="253" t="s">
        <v>57</v>
      </c>
      <c r="Q91" s="253" t="s">
        <v>57</v>
      </c>
      <c r="R91" s="253" t="s">
        <v>57</v>
      </c>
      <c r="S91" s="253" t="s">
        <v>57</v>
      </c>
      <c r="T91" s="253" t="s">
        <v>57</v>
      </c>
      <c r="U91" s="253" t="s">
        <v>57</v>
      </c>
      <c r="V91" s="253" t="s">
        <v>57</v>
      </c>
      <c r="W91" s="253" t="s">
        <v>57</v>
      </c>
      <c r="X91" s="253" t="s">
        <v>57</v>
      </c>
      <c r="Y91" s="253" t="s">
        <v>57</v>
      </c>
      <c r="Z91" s="258" t="s">
        <v>57</v>
      </c>
      <c r="AA91" s="253" t="s">
        <v>57</v>
      </c>
      <c r="AB91" s="253" t="s">
        <v>57</v>
      </c>
      <c r="AC91" s="253" t="s">
        <v>57</v>
      </c>
      <c r="AD91" s="253" t="s">
        <v>2385</v>
      </c>
      <c r="AE91" s="253" t="s">
        <v>57</v>
      </c>
      <c r="AF91" s="253"/>
      <c r="AG91" s="253" t="s">
        <v>57</v>
      </c>
      <c r="AH91" s="253" t="s">
        <v>57</v>
      </c>
      <c r="AI91" s="253" t="s">
        <v>57</v>
      </c>
      <c r="AJ91" s="253" t="s">
        <v>2385</v>
      </c>
      <c r="AK91" s="253" t="s">
        <v>57</v>
      </c>
      <c r="AL91" s="253" t="s">
        <v>57</v>
      </c>
      <c r="AM91" s="253" t="s">
        <v>57</v>
      </c>
      <c r="AN91" s="253" t="s">
        <v>57</v>
      </c>
      <c r="AO91" s="253" t="s">
        <v>57</v>
      </c>
      <c r="AP91" s="253" t="s">
        <v>57</v>
      </c>
      <c r="AQ91" s="253" t="s">
        <v>57</v>
      </c>
      <c r="AR91" s="253" t="s">
        <v>57</v>
      </c>
      <c r="AS91" s="253" t="s">
        <v>57</v>
      </c>
      <c r="AT91" s="253" t="s">
        <v>57</v>
      </c>
      <c r="AU91" s="220" t="str">
        <f t="shared" si="3"/>
        <v>NA</v>
      </c>
    </row>
    <row r="92" spans="1:47">
      <c r="A92" s="220">
        <v>91</v>
      </c>
      <c r="B92" s="253" t="s">
        <v>6836</v>
      </c>
      <c r="C92" s="253" t="s">
        <v>300</v>
      </c>
      <c r="D92" s="253">
        <v>2024</v>
      </c>
      <c r="E92" s="253" t="s">
        <v>4738</v>
      </c>
      <c r="F92" s="253" t="s">
        <v>4739</v>
      </c>
      <c r="G92" s="258" t="s">
        <v>4740</v>
      </c>
      <c r="H92" s="253" t="s">
        <v>4741</v>
      </c>
      <c r="I92" s="253" t="s">
        <v>926</v>
      </c>
      <c r="J92" s="253">
        <v>25</v>
      </c>
      <c r="K92" s="253" t="s">
        <v>57</v>
      </c>
      <c r="L92" s="253" t="s">
        <v>57</v>
      </c>
      <c r="M92" s="253" t="s">
        <v>57</v>
      </c>
      <c r="N92" s="253" t="s">
        <v>57</v>
      </c>
      <c r="O92" s="253" t="s">
        <v>57</v>
      </c>
      <c r="P92" s="253" t="s">
        <v>57</v>
      </c>
      <c r="Q92" s="253" t="s">
        <v>57</v>
      </c>
      <c r="R92" s="253" t="s">
        <v>57</v>
      </c>
      <c r="S92" s="253" t="s">
        <v>57</v>
      </c>
      <c r="T92" s="253" t="s">
        <v>57</v>
      </c>
      <c r="U92" s="253" t="s">
        <v>57</v>
      </c>
      <c r="V92" s="253" t="s">
        <v>57</v>
      </c>
      <c r="W92" s="253" t="s">
        <v>57</v>
      </c>
      <c r="X92" s="253" t="s">
        <v>57</v>
      </c>
      <c r="Y92" s="253" t="s">
        <v>57</v>
      </c>
      <c r="Z92" s="253" t="s">
        <v>57</v>
      </c>
      <c r="AA92" s="253" t="s">
        <v>57</v>
      </c>
      <c r="AB92" s="253" t="s">
        <v>57</v>
      </c>
      <c r="AC92" s="253" t="s">
        <v>57</v>
      </c>
      <c r="AD92" s="253" t="s">
        <v>2385</v>
      </c>
      <c r="AE92" s="253" t="s">
        <v>57</v>
      </c>
      <c r="AF92" s="253"/>
      <c r="AG92" s="253" t="s">
        <v>57</v>
      </c>
      <c r="AH92" s="253" t="s">
        <v>57</v>
      </c>
      <c r="AI92" s="253" t="s">
        <v>57</v>
      </c>
      <c r="AJ92" s="253" t="s">
        <v>2385</v>
      </c>
      <c r="AK92" s="253" t="s">
        <v>57</v>
      </c>
      <c r="AL92" s="253" t="s">
        <v>57</v>
      </c>
      <c r="AM92" s="253" t="s">
        <v>57</v>
      </c>
      <c r="AN92" s="253" t="s">
        <v>57</v>
      </c>
      <c r="AO92" s="253" t="s">
        <v>57</v>
      </c>
      <c r="AP92" s="253" t="s">
        <v>57</v>
      </c>
      <c r="AQ92" s="253" t="s">
        <v>57</v>
      </c>
      <c r="AR92" s="253" t="s">
        <v>57</v>
      </c>
      <c r="AS92" s="253" t="s">
        <v>57</v>
      </c>
      <c r="AT92" s="253" t="s">
        <v>57</v>
      </c>
      <c r="AU92" s="220" t="str">
        <f t="shared" si="3"/>
        <v>NA</v>
      </c>
    </row>
    <row r="93" spans="1:47">
      <c r="A93" s="220">
        <v>92</v>
      </c>
      <c r="B93" s="253" t="s">
        <v>6836</v>
      </c>
      <c r="C93" s="253" t="s">
        <v>300</v>
      </c>
      <c r="D93" s="253">
        <v>2024</v>
      </c>
      <c r="E93" s="253" t="s">
        <v>4738</v>
      </c>
      <c r="F93" s="253" t="s">
        <v>4742</v>
      </c>
      <c r="G93" s="258" t="s">
        <v>4743</v>
      </c>
      <c r="H93" s="253" t="s">
        <v>4744</v>
      </c>
      <c r="I93" s="253" t="s">
        <v>935</v>
      </c>
      <c r="J93" s="253">
        <v>4</v>
      </c>
      <c r="K93" s="253" t="s">
        <v>62</v>
      </c>
      <c r="L93" s="253" t="s">
        <v>62</v>
      </c>
      <c r="M93" s="253" t="s">
        <v>62</v>
      </c>
      <c r="N93" s="253" t="s">
        <v>62</v>
      </c>
      <c r="O93" s="253" t="s">
        <v>57</v>
      </c>
      <c r="P93" s="253" t="s">
        <v>57</v>
      </c>
      <c r="Q93" s="253" t="s">
        <v>57</v>
      </c>
      <c r="R93" s="253" t="s">
        <v>57</v>
      </c>
      <c r="S93" s="253" t="s">
        <v>62</v>
      </c>
      <c r="T93" s="253" t="s">
        <v>57</v>
      </c>
      <c r="U93" s="253" t="s">
        <v>62</v>
      </c>
      <c r="V93" s="253" t="s">
        <v>57</v>
      </c>
      <c r="W93" s="253" t="s">
        <v>62</v>
      </c>
      <c r="X93" s="253" t="s">
        <v>57</v>
      </c>
      <c r="Y93" s="253" t="s">
        <v>57</v>
      </c>
      <c r="Z93" s="253" t="s">
        <v>4745</v>
      </c>
      <c r="AA93" s="253" t="s">
        <v>62</v>
      </c>
      <c r="AB93" s="253" t="s">
        <v>62</v>
      </c>
      <c r="AC93" s="253" t="s">
        <v>57</v>
      </c>
      <c r="AD93" s="253" t="s">
        <v>2385</v>
      </c>
      <c r="AE93" s="253" t="s">
        <v>57</v>
      </c>
      <c r="AF93" s="253"/>
      <c r="AG93" s="253" t="s">
        <v>56</v>
      </c>
      <c r="AH93" s="253">
        <v>56</v>
      </c>
      <c r="AI93" s="253" t="s">
        <v>56</v>
      </c>
      <c r="AJ93" s="253" t="s">
        <v>4436</v>
      </c>
      <c r="AK93" s="253" t="s">
        <v>62</v>
      </c>
      <c r="AL93" s="253" t="s">
        <v>57</v>
      </c>
      <c r="AM93" s="253" t="s">
        <v>57</v>
      </c>
      <c r="AN93" s="253" t="s">
        <v>57</v>
      </c>
      <c r="AO93" s="253" t="s">
        <v>1844</v>
      </c>
      <c r="AP93" s="253" t="s">
        <v>4746</v>
      </c>
      <c r="AQ93" s="253">
        <v>330</v>
      </c>
      <c r="AR93" s="253" t="s">
        <v>57</v>
      </c>
      <c r="AS93" s="253">
        <v>34</v>
      </c>
      <c r="AT93" s="253">
        <v>22</v>
      </c>
      <c r="AU93" s="220" t="s">
        <v>56</v>
      </c>
    </row>
    <row r="94" spans="1:47">
      <c r="A94" s="220">
        <v>93</v>
      </c>
      <c r="B94" s="253" t="s">
        <v>6836</v>
      </c>
      <c r="C94" s="253" t="s">
        <v>300</v>
      </c>
      <c r="D94" s="253">
        <v>2024</v>
      </c>
      <c r="E94" s="253" t="s">
        <v>4738</v>
      </c>
      <c r="F94" s="253" t="s">
        <v>4747</v>
      </c>
      <c r="G94" s="258" t="s">
        <v>4748</v>
      </c>
      <c r="H94" s="253" t="s">
        <v>4749</v>
      </c>
      <c r="I94" s="253" t="s">
        <v>935</v>
      </c>
      <c r="J94" s="253">
        <v>6</v>
      </c>
      <c r="K94" s="253" t="s">
        <v>62</v>
      </c>
      <c r="L94" s="253" t="s">
        <v>62</v>
      </c>
      <c r="M94" s="253" t="s">
        <v>62</v>
      </c>
      <c r="N94" s="253" t="s">
        <v>62</v>
      </c>
      <c r="O94" s="253" t="s">
        <v>57</v>
      </c>
      <c r="P94" s="253" t="s">
        <v>57</v>
      </c>
      <c r="Q94" s="253" t="s">
        <v>57</v>
      </c>
      <c r="R94" s="253" t="s">
        <v>57</v>
      </c>
      <c r="S94" s="253" t="s">
        <v>62</v>
      </c>
      <c r="T94" s="253" t="s">
        <v>57</v>
      </c>
      <c r="U94" s="253" t="s">
        <v>62</v>
      </c>
      <c r="V94" s="253" t="s">
        <v>57</v>
      </c>
      <c r="W94" s="253" t="s">
        <v>62</v>
      </c>
      <c r="X94" s="253" t="s">
        <v>57</v>
      </c>
      <c r="Y94" s="253" t="s">
        <v>57</v>
      </c>
      <c r="Z94" s="258" t="s">
        <v>4750</v>
      </c>
      <c r="AA94" s="253" t="s">
        <v>62</v>
      </c>
      <c r="AB94" s="253" t="s">
        <v>62</v>
      </c>
      <c r="AC94" s="253" t="s">
        <v>57</v>
      </c>
      <c r="AD94" s="253" t="s">
        <v>2385</v>
      </c>
      <c r="AE94" s="253" t="s">
        <v>57</v>
      </c>
      <c r="AF94" s="253"/>
      <c r="AG94" s="253" t="s">
        <v>56</v>
      </c>
      <c r="AH94" s="253">
        <v>11</v>
      </c>
      <c r="AI94" s="253" t="s">
        <v>62</v>
      </c>
      <c r="AJ94" s="253" t="s">
        <v>2385</v>
      </c>
      <c r="AK94" s="253" t="s">
        <v>62</v>
      </c>
      <c r="AL94" s="253" t="s">
        <v>57</v>
      </c>
      <c r="AM94" s="253" t="s">
        <v>57</v>
      </c>
      <c r="AN94" s="253" t="s">
        <v>57</v>
      </c>
      <c r="AO94" s="253" t="s">
        <v>386</v>
      </c>
      <c r="AP94" s="253" t="s">
        <v>4746</v>
      </c>
      <c r="AQ94" s="253">
        <v>310</v>
      </c>
      <c r="AR94" s="253" t="s">
        <v>57</v>
      </c>
      <c r="AS94" s="253">
        <v>10</v>
      </c>
      <c r="AT94" s="253">
        <v>1</v>
      </c>
      <c r="AU94" s="220" t="s">
        <v>62</v>
      </c>
    </row>
    <row r="95" spans="1:47">
      <c r="A95" s="220">
        <v>94</v>
      </c>
      <c r="B95" s="253" t="s">
        <v>6836</v>
      </c>
      <c r="C95" s="253" t="s">
        <v>300</v>
      </c>
      <c r="D95" s="253">
        <v>2024</v>
      </c>
      <c r="E95" s="253" t="s">
        <v>4738</v>
      </c>
      <c r="F95" s="253" t="s">
        <v>4751</v>
      </c>
      <c r="G95" s="253" t="s">
        <v>4752</v>
      </c>
      <c r="H95" s="253" t="s">
        <v>4753</v>
      </c>
      <c r="I95" s="253" t="s">
        <v>935</v>
      </c>
      <c r="J95" s="253">
        <v>17</v>
      </c>
      <c r="K95" s="253" t="s">
        <v>62</v>
      </c>
      <c r="L95" s="253" t="s">
        <v>62</v>
      </c>
      <c r="M95" s="253" t="s">
        <v>62</v>
      </c>
      <c r="N95" s="253" t="s">
        <v>56</v>
      </c>
      <c r="O95" s="253">
        <v>1</v>
      </c>
      <c r="P95" s="253" t="s">
        <v>438</v>
      </c>
      <c r="Q95" s="263"/>
      <c r="R95" s="263"/>
      <c r="S95" s="253" t="s">
        <v>56</v>
      </c>
      <c r="T95" s="263"/>
      <c r="U95" s="253" t="s">
        <v>62</v>
      </c>
      <c r="V95" s="253" t="s">
        <v>57</v>
      </c>
      <c r="W95" s="253" t="s">
        <v>62</v>
      </c>
      <c r="X95" s="253" t="s">
        <v>57</v>
      </c>
      <c r="Y95" s="253" t="s">
        <v>57</v>
      </c>
      <c r="Z95" s="253" t="s">
        <v>4754</v>
      </c>
      <c r="AA95" s="253" t="s">
        <v>56</v>
      </c>
      <c r="AB95" s="253" t="s">
        <v>56</v>
      </c>
      <c r="AC95" s="253" t="s">
        <v>56</v>
      </c>
      <c r="AD95" s="253" t="s">
        <v>984</v>
      </c>
      <c r="AE95" s="253" t="s">
        <v>57</v>
      </c>
      <c r="AF95" s="253"/>
      <c r="AG95" s="253" t="s">
        <v>56</v>
      </c>
      <c r="AH95" s="253">
        <v>200</v>
      </c>
      <c r="AI95" s="253" t="s">
        <v>56</v>
      </c>
      <c r="AJ95" s="253" t="s">
        <v>174</v>
      </c>
      <c r="AK95" s="253" t="s">
        <v>62</v>
      </c>
      <c r="AL95" s="253" t="s">
        <v>57</v>
      </c>
      <c r="AM95" s="253" t="s">
        <v>57</v>
      </c>
      <c r="AN95" s="253" t="s">
        <v>57</v>
      </c>
      <c r="AO95" s="253" t="s">
        <v>1848</v>
      </c>
      <c r="AP95" s="253" t="s">
        <v>4746</v>
      </c>
      <c r="AQ95" s="253">
        <v>252</v>
      </c>
      <c r="AR95" s="253" t="s">
        <v>57</v>
      </c>
      <c r="AS95" s="253">
        <v>148</v>
      </c>
      <c r="AT95" s="253">
        <v>49</v>
      </c>
      <c r="AU95" s="220" t="str">
        <f>IF(OR(AA95="NA"), "NA", IF(OR(AA95="Yes", AA95="yes"), "No", IF(AND(I95="Original", AA95="No"), "?", "")))</f>
        <v>No</v>
      </c>
    </row>
    <row r="96" spans="1:47">
      <c r="A96" s="220">
        <v>95</v>
      </c>
      <c r="B96" s="253" t="s">
        <v>6836</v>
      </c>
      <c r="C96" s="253" t="s">
        <v>300</v>
      </c>
      <c r="D96" s="253">
        <v>2024</v>
      </c>
      <c r="E96" s="253" t="s">
        <v>4738</v>
      </c>
      <c r="F96" s="253" t="s">
        <v>4755</v>
      </c>
      <c r="G96" s="258" t="s">
        <v>4756</v>
      </c>
      <c r="H96" s="253" t="s">
        <v>4757</v>
      </c>
      <c r="I96" s="253" t="s">
        <v>935</v>
      </c>
      <c r="J96" s="253">
        <v>6</v>
      </c>
      <c r="K96" s="253" t="s">
        <v>62</v>
      </c>
      <c r="L96" s="253" t="s">
        <v>62</v>
      </c>
      <c r="M96" s="253" t="s">
        <v>62</v>
      </c>
      <c r="N96" s="253" t="s">
        <v>62</v>
      </c>
      <c r="O96" s="253" t="s">
        <v>57</v>
      </c>
      <c r="P96" s="253" t="s">
        <v>57</v>
      </c>
      <c r="Q96" s="253" t="s">
        <v>57</v>
      </c>
      <c r="R96" s="253" t="s">
        <v>57</v>
      </c>
      <c r="S96" s="253" t="s">
        <v>62</v>
      </c>
      <c r="T96" s="253" t="s">
        <v>57</v>
      </c>
      <c r="U96" s="253" t="s">
        <v>62</v>
      </c>
      <c r="V96" s="253" t="s">
        <v>57</v>
      </c>
      <c r="W96" s="253" t="s">
        <v>62</v>
      </c>
      <c r="X96" s="253" t="s">
        <v>57</v>
      </c>
      <c r="Y96" s="253" t="s">
        <v>57</v>
      </c>
      <c r="Z96" s="253" t="s">
        <v>4758</v>
      </c>
      <c r="AA96" s="253" t="s">
        <v>62</v>
      </c>
      <c r="AB96" s="253" t="s">
        <v>62</v>
      </c>
      <c r="AC96" s="253" t="s">
        <v>57</v>
      </c>
      <c r="AD96" s="253" t="s">
        <v>2385</v>
      </c>
      <c r="AE96" s="253" t="s">
        <v>57</v>
      </c>
      <c r="AF96" s="253"/>
      <c r="AG96" s="253" t="s">
        <v>56</v>
      </c>
      <c r="AH96" s="253">
        <v>10</v>
      </c>
      <c r="AI96" s="253" t="s">
        <v>62</v>
      </c>
      <c r="AJ96" s="253" t="s">
        <v>2385</v>
      </c>
      <c r="AK96" s="253" t="s">
        <v>62</v>
      </c>
      <c r="AL96" s="253" t="s">
        <v>57</v>
      </c>
      <c r="AM96" s="253" t="s">
        <v>57</v>
      </c>
      <c r="AN96" s="253" t="s">
        <v>57</v>
      </c>
      <c r="AO96" s="253" t="s">
        <v>4759</v>
      </c>
      <c r="AP96" s="253" t="s">
        <v>4746</v>
      </c>
      <c r="AQ96" s="253">
        <v>1060</v>
      </c>
      <c r="AR96" s="253" t="s">
        <v>57</v>
      </c>
      <c r="AS96" s="253" t="s">
        <v>62</v>
      </c>
      <c r="AT96" s="253" t="s">
        <v>62</v>
      </c>
      <c r="AU96" s="220" t="s">
        <v>56</v>
      </c>
    </row>
    <row r="97" spans="1:47">
      <c r="A97" s="220">
        <v>96</v>
      </c>
      <c r="B97" s="253" t="s">
        <v>6836</v>
      </c>
      <c r="C97" s="253" t="s">
        <v>300</v>
      </c>
      <c r="D97" s="253">
        <v>2024</v>
      </c>
      <c r="E97" s="253" t="s">
        <v>4738</v>
      </c>
      <c r="F97" s="253" t="s">
        <v>4760</v>
      </c>
      <c r="G97" s="258" t="s">
        <v>4761</v>
      </c>
      <c r="H97" s="253" t="s">
        <v>4762</v>
      </c>
      <c r="I97" s="253" t="s">
        <v>935</v>
      </c>
      <c r="J97" s="253">
        <v>6</v>
      </c>
      <c r="K97" s="253" t="s">
        <v>62</v>
      </c>
      <c r="L97" s="253" t="s">
        <v>62</v>
      </c>
      <c r="M97" s="253" t="s">
        <v>62</v>
      </c>
      <c r="N97" s="253" t="s">
        <v>56</v>
      </c>
      <c r="O97" s="253">
        <v>1</v>
      </c>
      <c r="P97" s="253" t="s">
        <v>170</v>
      </c>
      <c r="Q97" s="253" t="s">
        <v>4763</v>
      </c>
      <c r="R97" s="263"/>
      <c r="S97" s="253" t="s">
        <v>56</v>
      </c>
      <c r="T97" s="253" t="s">
        <v>4764</v>
      </c>
      <c r="U97" s="253" t="s">
        <v>62</v>
      </c>
      <c r="V97" s="253" t="s">
        <v>57</v>
      </c>
      <c r="W97" s="253" t="s">
        <v>62</v>
      </c>
      <c r="X97" s="253" t="s">
        <v>57</v>
      </c>
      <c r="Y97" s="253" t="s">
        <v>57</v>
      </c>
      <c r="Z97" s="258" t="s">
        <v>4765</v>
      </c>
      <c r="AA97" s="253" t="s">
        <v>56</v>
      </c>
      <c r="AB97" s="253" t="s">
        <v>56</v>
      </c>
      <c r="AC97" s="253" t="s">
        <v>56</v>
      </c>
      <c r="AD97" s="253" t="s">
        <v>2373</v>
      </c>
      <c r="AE97" s="253" t="s">
        <v>4766</v>
      </c>
      <c r="AF97" s="253"/>
      <c r="AG97" s="253" t="s">
        <v>56</v>
      </c>
      <c r="AH97" s="253">
        <v>24</v>
      </c>
      <c r="AI97" s="253" t="s">
        <v>62</v>
      </c>
      <c r="AJ97" s="253" t="s">
        <v>2385</v>
      </c>
      <c r="AK97" s="253" t="s">
        <v>62</v>
      </c>
      <c r="AL97" s="253" t="s">
        <v>57</v>
      </c>
      <c r="AM97" s="253" t="s">
        <v>57</v>
      </c>
      <c r="AN97" s="253" t="s">
        <v>57</v>
      </c>
      <c r="AO97" s="253" t="s">
        <v>4767</v>
      </c>
      <c r="AP97" s="253" t="s">
        <v>4746</v>
      </c>
      <c r="AQ97" s="253">
        <v>892</v>
      </c>
      <c r="AR97" s="253" t="s">
        <v>57</v>
      </c>
      <c r="AS97" s="253" t="s">
        <v>62</v>
      </c>
      <c r="AT97" s="253" t="s">
        <v>62</v>
      </c>
      <c r="AU97" s="220" t="str">
        <f>IF(OR(AA97="NA"), "NA", IF(OR(AA97="Yes", AA97="yes"), "No", IF(AND(I97="Original", AA97="No"), "?", "")))</f>
        <v>No</v>
      </c>
    </row>
    <row r="98" spans="1:47">
      <c r="A98" s="220">
        <v>97</v>
      </c>
      <c r="B98" s="253" t="s">
        <v>6836</v>
      </c>
      <c r="C98" s="253" t="s">
        <v>300</v>
      </c>
      <c r="D98" s="253">
        <v>2024</v>
      </c>
      <c r="E98" s="253" t="s">
        <v>4738</v>
      </c>
      <c r="F98" s="253" t="s">
        <v>4768</v>
      </c>
      <c r="G98" s="258" t="s">
        <v>4769</v>
      </c>
      <c r="H98" s="253" t="s">
        <v>4770</v>
      </c>
      <c r="I98" s="253" t="s">
        <v>935</v>
      </c>
      <c r="J98" s="253">
        <v>23</v>
      </c>
      <c r="K98" s="253" t="s">
        <v>62</v>
      </c>
      <c r="L98" s="253" t="s">
        <v>62</v>
      </c>
      <c r="M98" s="253" t="s">
        <v>62</v>
      </c>
      <c r="N98" s="253" t="s">
        <v>62</v>
      </c>
      <c r="O98" s="253" t="s">
        <v>57</v>
      </c>
      <c r="P98" s="253" t="s">
        <v>57</v>
      </c>
      <c r="Q98" s="253" t="s">
        <v>57</v>
      </c>
      <c r="R98" s="253" t="s">
        <v>57</v>
      </c>
      <c r="S98" s="253" t="s">
        <v>62</v>
      </c>
      <c r="T98" s="253" t="s">
        <v>57</v>
      </c>
      <c r="U98" s="253" t="s">
        <v>62</v>
      </c>
      <c r="V98" s="253" t="s">
        <v>57</v>
      </c>
      <c r="W98" s="253" t="s">
        <v>62</v>
      </c>
      <c r="X98" s="253" t="s">
        <v>57</v>
      </c>
      <c r="Y98" s="253" t="s">
        <v>57</v>
      </c>
      <c r="Z98" s="253" t="s">
        <v>4771</v>
      </c>
      <c r="AA98" s="253" t="s">
        <v>62</v>
      </c>
      <c r="AB98" s="253" t="s">
        <v>62</v>
      </c>
      <c r="AC98" s="253" t="s">
        <v>57</v>
      </c>
      <c r="AD98" s="253" t="s">
        <v>2385</v>
      </c>
      <c r="AE98" s="253" t="s">
        <v>57</v>
      </c>
      <c r="AF98" s="253"/>
      <c r="AG98" s="253" t="s">
        <v>56</v>
      </c>
      <c r="AH98" s="253">
        <v>13</v>
      </c>
      <c r="AI98" s="253" t="s">
        <v>62</v>
      </c>
      <c r="AJ98" s="253" t="s">
        <v>2385</v>
      </c>
      <c r="AK98" s="253" t="s">
        <v>62</v>
      </c>
      <c r="AL98" s="253" t="s">
        <v>57</v>
      </c>
      <c r="AM98" s="253" t="s">
        <v>57</v>
      </c>
      <c r="AN98" s="253" t="s">
        <v>57</v>
      </c>
      <c r="AO98" s="253" t="s">
        <v>4772</v>
      </c>
      <c r="AP98" s="253" t="s">
        <v>4746</v>
      </c>
      <c r="AQ98" s="253">
        <v>1021</v>
      </c>
      <c r="AR98" s="253" t="s">
        <v>57</v>
      </c>
      <c r="AS98" s="253">
        <v>11</v>
      </c>
      <c r="AT98" s="253">
        <v>2</v>
      </c>
      <c r="AU98" s="220" t="s">
        <v>56</v>
      </c>
    </row>
    <row r="99" spans="1:47">
      <c r="A99" s="220">
        <v>98</v>
      </c>
      <c r="B99" s="253" t="s">
        <v>6836</v>
      </c>
      <c r="C99" s="253" t="s">
        <v>300</v>
      </c>
      <c r="D99" s="253">
        <v>2024</v>
      </c>
      <c r="E99" s="253" t="s">
        <v>4738</v>
      </c>
      <c r="F99" s="253" t="s">
        <v>4773</v>
      </c>
      <c r="G99" s="272" t="s">
        <v>4774</v>
      </c>
      <c r="H99" s="253" t="s">
        <v>4775</v>
      </c>
      <c r="I99" s="253" t="s">
        <v>935</v>
      </c>
      <c r="J99" s="253">
        <v>7</v>
      </c>
      <c r="K99" s="253" t="s">
        <v>62</v>
      </c>
      <c r="L99" s="253" t="s">
        <v>62</v>
      </c>
      <c r="M99" s="253" t="s">
        <v>62</v>
      </c>
      <c r="N99" s="253" t="s">
        <v>62</v>
      </c>
      <c r="O99" s="253" t="s">
        <v>57</v>
      </c>
      <c r="P99" s="253" t="s">
        <v>57</v>
      </c>
      <c r="Q99" s="253" t="s">
        <v>57</v>
      </c>
      <c r="R99" s="253" t="s">
        <v>57</v>
      </c>
      <c r="S99" s="253" t="s">
        <v>62</v>
      </c>
      <c r="T99" s="253" t="s">
        <v>57</v>
      </c>
      <c r="U99" s="253" t="s">
        <v>62</v>
      </c>
      <c r="V99" s="253" t="s">
        <v>57</v>
      </c>
      <c r="W99" s="253" t="s">
        <v>62</v>
      </c>
      <c r="X99" s="253" t="s">
        <v>57</v>
      </c>
      <c r="Y99" s="253" t="s">
        <v>57</v>
      </c>
      <c r="Z99" s="258" t="s">
        <v>4776</v>
      </c>
      <c r="AA99" s="253" t="s">
        <v>62</v>
      </c>
      <c r="AB99" s="253" t="s">
        <v>62</v>
      </c>
      <c r="AC99" s="253" t="s">
        <v>57</v>
      </c>
      <c r="AD99" s="253" t="s">
        <v>2385</v>
      </c>
      <c r="AE99" s="253" t="s">
        <v>57</v>
      </c>
      <c r="AF99" s="253"/>
      <c r="AG99" s="253" t="s">
        <v>56</v>
      </c>
      <c r="AH99" s="253">
        <v>30</v>
      </c>
      <c r="AI99" s="253" t="s">
        <v>62</v>
      </c>
      <c r="AJ99" s="253" t="s">
        <v>2385</v>
      </c>
      <c r="AK99" s="253" t="s">
        <v>62</v>
      </c>
      <c r="AL99" s="253" t="s">
        <v>57</v>
      </c>
      <c r="AM99" s="253" t="s">
        <v>57</v>
      </c>
      <c r="AN99" s="253" t="s">
        <v>57</v>
      </c>
      <c r="AO99" s="253" t="s">
        <v>1521</v>
      </c>
      <c r="AP99" s="253" t="s">
        <v>4746</v>
      </c>
      <c r="AQ99" s="253">
        <v>893</v>
      </c>
      <c r="AR99" s="253" t="s">
        <v>57</v>
      </c>
      <c r="AS99" s="253">
        <v>15</v>
      </c>
      <c r="AT99" s="253">
        <v>15</v>
      </c>
      <c r="AU99" s="220" t="s">
        <v>62</v>
      </c>
    </row>
    <row r="100" spans="1:47">
      <c r="A100" s="220">
        <v>99</v>
      </c>
      <c r="B100" s="253" t="s">
        <v>6836</v>
      </c>
      <c r="C100" s="253" t="s">
        <v>300</v>
      </c>
      <c r="D100" s="253">
        <v>2024</v>
      </c>
      <c r="E100" s="253" t="s">
        <v>4738</v>
      </c>
      <c r="F100" s="253" t="s">
        <v>4777</v>
      </c>
      <c r="G100" s="253" t="s">
        <v>4778</v>
      </c>
      <c r="H100" s="253" t="s">
        <v>4779</v>
      </c>
      <c r="I100" s="253" t="s">
        <v>935</v>
      </c>
      <c r="J100" s="253">
        <v>24</v>
      </c>
      <c r="K100" s="253" t="s">
        <v>62</v>
      </c>
      <c r="L100" s="253" t="s">
        <v>62</v>
      </c>
      <c r="M100" s="253" t="s">
        <v>62</v>
      </c>
      <c r="N100" s="253" t="s">
        <v>62</v>
      </c>
      <c r="O100" s="253" t="s">
        <v>57</v>
      </c>
      <c r="P100" s="253" t="s">
        <v>57</v>
      </c>
      <c r="Q100" s="253" t="s">
        <v>57</v>
      </c>
      <c r="R100" s="253" t="s">
        <v>57</v>
      </c>
      <c r="S100" s="253" t="s">
        <v>62</v>
      </c>
      <c r="T100" s="253" t="s">
        <v>57</v>
      </c>
      <c r="U100" s="253" t="s">
        <v>62</v>
      </c>
      <c r="V100" s="253" t="s">
        <v>57</v>
      </c>
      <c r="W100" s="253" t="s">
        <v>62</v>
      </c>
      <c r="X100" s="253" t="s">
        <v>57</v>
      </c>
      <c r="Y100" s="253" t="s">
        <v>57</v>
      </c>
      <c r="Z100" s="253" t="s">
        <v>2856</v>
      </c>
      <c r="AA100" s="253" t="s">
        <v>62</v>
      </c>
      <c r="AB100" s="253" t="s">
        <v>62</v>
      </c>
      <c r="AC100" s="253" t="s">
        <v>57</v>
      </c>
      <c r="AD100" s="253" t="s">
        <v>2385</v>
      </c>
      <c r="AE100" s="253" t="s">
        <v>57</v>
      </c>
      <c r="AF100" s="253"/>
      <c r="AG100" s="253" t="s">
        <v>56</v>
      </c>
      <c r="AH100" s="253">
        <v>84</v>
      </c>
      <c r="AI100" s="253" t="s">
        <v>62</v>
      </c>
      <c r="AJ100" s="253" t="s">
        <v>2385</v>
      </c>
      <c r="AK100" s="253" t="s">
        <v>62</v>
      </c>
      <c r="AL100" s="253" t="s">
        <v>57</v>
      </c>
      <c r="AM100" s="253" t="s">
        <v>57</v>
      </c>
      <c r="AN100" s="253" t="s">
        <v>57</v>
      </c>
      <c r="AO100" s="253" t="s">
        <v>4780</v>
      </c>
      <c r="AP100" s="253" t="s">
        <v>4746</v>
      </c>
      <c r="AQ100" s="253">
        <v>929</v>
      </c>
      <c r="AR100" s="253" t="s">
        <v>57</v>
      </c>
      <c r="AS100" s="253">
        <v>84</v>
      </c>
      <c r="AT100" s="253" t="s">
        <v>57</v>
      </c>
      <c r="AU100" s="220" t="s">
        <v>62</v>
      </c>
    </row>
    <row r="101" spans="1:47">
      <c r="A101" s="220">
        <v>100</v>
      </c>
      <c r="B101" s="253" t="s">
        <v>6836</v>
      </c>
      <c r="C101" s="253" t="s">
        <v>300</v>
      </c>
      <c r="D101" s="253">
        <v>2024</v>
      </c>
      <c r="E101" s="253" t="s">
        <v>4738</v>
      </c>
      <c r="F101" s="253" t="s">
        <v>4781</v>
      </c>
      <c r="G101" s="258" t="s">
        <v>4782</v>
      </c>
      <c r="H101" s="253" t="s">
        <v>4783</v>
      </c>
      <c r="I101" s="253" t="s">
        <v>935</v>
      </c>
      <c r="J101" s="253">
        <v>4</v>
      </c>
      <c r="K101" s="253" t="s">
        <v>62</v>
      </c>
      <c r="L101" s="253" t="s">
        <v>62</v>
      </c>
      <c r="M101" s="253" t="s">
        <v>62</v>
      </c>
      <c r="N101" s="253" t="s">
        <v>62</v>
      </c>
      <c r="O101" s="253" t="s">
        <v>57</v>
      </c>
      <c r="P101" s="253" t="s">
        <v>57</v>
      </c>
      <c r="Q101" s="253" t="s">
        <v>57</v>
      </c>
      <c r="R101" s="253" t="s">
        <v>57</v>
      </c>
      <c r="S101" s="253" t="s">
        <v>62</v>
      </c>
      <c r="T101" s="253" t="s">
        <v>57</v>
      </c>
      <c r="U101" s="253" t="s">
        <v>62</v>
      </c>
      <c r="V101" s="253" t="s">
        <v>57</v>
      </c>
      <c r="W101" s="253" t="s">
        <v>62</v>
      </c>
      <c r="X101" s="253" t="s">
        <v>57</v>
      </c>
      <c r="Y101" s="253" t="s">
        <v>57</v>
      </c>
      <c r="Z101" s="253" t="s">
        <v>4784</v>
      </c>
      <c r="AA101" s="253" t="s">
        <v>62</v>
      </c>
      <c r="AB101" s="253" t="s">
        <v>62</v>
      </c>
      <c r="AC101" s="253" t="s">
        <v>57</v>
      </c>
      <c r="AD101" s="253" t="s">
        <v>2385</v>
      </c>
      <c r="AE101" s="253" t="s">
        <v>57</v>
      </c>
      <c r="AF101" s="253"/>
      <c r="AG101" s="253" t="s">
        <v>56</v>
      </c>
      <c r="AH101" s="253">
        <v>1364</v>
      </c>
      <c r="AI101" s="253" t="s">
        <v>62</v>
      </c>
      <c r="AJ101" s="253" t="s">
        <v>2385</v>
      </c>
      <c r="AK101" s="253" t="s">
        <v>62</v>
      </c>
      <c r="AL101" s="253" t="s">
        <v>57</v>
      </c>
      <c r="AM101" s="253" t="s">
        <v>57</v>
      </c>
      <c r="AN101" s="253" t="s">
        <v>57</v>
      </c>
      <c r="AO101" s="253" t="s">
        <v>4785</v>
      </c>
      <c r="AP101" s="253" t="s">
        <v>4746</v>
      </c>
      <c r="AQ101" s="253">
        <v>890</v>
      </c>
      <c r="AR101" s="253" t="s">
        <v>57</v>
      </c>
      <c r="AS101" s="253" t="s">
        <v>62</v>
      </c>
      <c r="AT101" s="253" t="s">
        <v>62</v>
      </c>
      <c r="AU101" s="220" t="s">
        <v>62</v>
      </c>
    </row>
    <row r="102" spans="1:47">
      <c r="A102" s="220">
        <v>101</v>
      </c>
      <c r="B102" s="253" t="s">
        <v>6836</v>
      </c>
      <c r="C102" s="253" t="s">
        <v>300</v>
      </c>
      <c r="D102" s="253">
        <v>2024</v>
      </c>
      <c r="E102" s="253" t="s">
        <v>4738</v>
      </c>
      <c r="F102" s="253" t="s">
        <v>4786</v>
      </c>
      <c r="G102" s="258" t="s">
        <v>4787</v>
      </c>
      <c r="H102" s="253" t="s">
        <v>4788</v>
      </c>
      <c r="I102" s="253" t="s">
        <v>945</v>
      </c>
      <c r="J102" s="253">
        <v>4</v>
      </c>
      <c r="K102" s="253" t="s">
        <v>57</v>
      </c>
      <c r="L102" s="253" t="s">
        <v>57</v>
      </c>
      <c r="M102" s="253" t="s">
        <v>57</v>
      </c>
      <c r="N102" s="253" t="s">
        <v>57</v>
      </c>
      <c r="O102" s="253" t="s">
        <v>57</v>
      </c>
      <c r="P102" s="253" t="s">
        <v>57</v>
      </c>
      <c r="Q102" s="253" t="s">
        <v>57</v>
      </c>
      <c r="R102" s="253" t="s">
        <v>57</v>
      </c>
      <c r="S102" s="253" t="s">
        <v>57</v>
      </c>
      <c r="T102" s="253" t="s">
        <v>57</v>
      </c>
      <c r="U102" s="253" t="s">
        <v>57</v>
      </c>
      <c r="V102" s="253" t="s">
        <v>57</v>
      </c>
      <c r="W102" s="253" t="s">
        <v>57</v>
      </c>
      <c r="X102" s="253" t="s">
        <v>57</v>
      </c>
      <c r="Y102" s="253" t="s">
        <v>57</v>
      </c>
      <c r="Z102" s="258" t="s">
        <v>57</v>
      </c>
      <c r="AA102" s="253" t="s">
        <v>57</v>
      </c>
      <c r="AB102" s="253" t="s">
        <v>57</v>
      </c>
      <c r="AC102" s="253" t="s">
        <v>57</v>
      </c>
      <c r="AD102" s="253" t="s">
        <v>2385</v>
      </c>
      <c r="AE102" s="253" t="s">
        <v>57</v>
      </c>
      <c r="AF102" s="253"/>
      <c r="AG102" s="253" t="s">
        <v>57</v>
      </c>
      <c r="AH102" s="253" t="s">
        <v>57</v>
      </c>
      <c r="AI102" s="253" t="s">
        <v>57</v>
      </c>
      <c r="AJ102" s="253" t="s">
        <v>2385</v>
      </c>
      <c r="AK102" s="253" t="s">
        <v>57</v>
      </c>
      <c r="AL102" s="253" t="s">
        <v>57</v>
      </c>
      <c r="AM102" s="253" t="s">
        <v>57</v>
      </c>
      <c r="AN102" s="253" t="s">
        <v>57</v>
      </c>
      <c r="AO102" s="253" t="s">
        <v>57</v>
      </c>
      <c r="AP102" s="253" t="s">
        <v>57</v>
      </c>
      <c r="AQ102" s="253" t="s">
        <v>57</v>
      </c>
      <c r="AR102" s="253" t="s">
        <v>57</v>
      </c>
      <c r="AS102" s="253" t="s">
        <v>57</v>
      </c>
      <c r="AT102" s="253" t="s">
        <v>57</v>
      </c>
      <c r="AU102" s="220" t="str">
        <f>IF(OR(AA102="NA"), "NA", IF(OR(AA102="Yes", AA102="yes"), "No", IF(AND(I102="Original", AA102="No"), "?", "")))</f>
        <v>NA</v>
      </c>
    </row>
    <row r="103" spans="1:47">
      <c r="A103" s="220">
        <v>102</v>
      </c>
      <c r="B103" s="253" t="s">
        <v>6836</v>
      </c>
      <c r="C103" s="253" t="s">
        <v>300</v>
      </c>
      <c r="D103" s="253">
        <v>2024</v>
      </c>
      <c r="E103" s="253" t="s">
        <v>4738</v>
      </c>
      <c r="F103" s="253" t="s">
        <v>4789</v>
      </c>
      <c r="G103" s="258" t="s">
        <v>4790</v>
      </c>
      <c r="H103" s="253" t="s">
        <v>4791</v>
      </c>
      <c r="I103" s="253" t="s">
        <v>935</v>
      </c>
      <c r="J103" s="253">
        <v>13</v>
      </c>
      <c r="K103" s="253" t="s">
        <v>62</v>
      </c>
      <c r="L103" s="253" t="s">
        <v>62</v>
      </c>
      <c r="M103" s="253" t="s">
        <v>62</v>
      </c>
      <c r="N103" s="253" t="s">
        <v>62</v>
      </c>
      <c r="O103" s="253" t="s">
        <v>57</v>
      </c>
      <c r="P103" s="253" t="s">
        <v>57</v>
      </c>
      <c r="Q103" s="253" t="s">
        <v>57</v>
      </c>
      <c r="R103" s="253" t="s">
        <v>57</v>
      </c>
      <c r="S103" s="253" t="s">
        <v>56</v>
      </c>
      <c r="T103" s="263"/>
      <c r="U103" s="253" t="s">
        <v>62</v>
      </c>
      <c r="V103" s="253" t="s">
        <v>57</v>
      </c>
      <c r="W103" s="253" t="s">
        <v>62</v>
      </c>
      <c r="X103" s="253" t="s">
        <v>57</v>
      </c>
      <c r="Y103" s="253" t="s">
        <v>57</v>
      </c>
      <c r="Z103" s="258" t="s">
        <v>4792</v>
      </c>
      <c r="AA103" s="253" t="s">
        <v>62</v>
      </c>
      <c r="AB103" s="253" t="s">
        <v>56</v>
      </c>
      <c r="AC103" s="253" t="s">
        <v>56</v>
      </c>
      <c r="AD103" s="253" t="s">
        <v>984</v>
      </c>
      <c r="AE103" s="253" t="s">
        <v>57</v>
      </c>
      <c r="AF103" s="253"/>
      <c r="AG103" s="253" t="s">
        <v>56</v>
      </c>
      <c r="AH103" s="253">
        <v>28</v>
      </c>
      <c r="AI103" s="253" t="s">
        <v>56</v>
      </c>
      <c r="AJ103" s="253" t="s">
        <v>4436</v>
      </c>
      <c r="AK103" s="253" t="s">
        <v>62</v>
      </c>
      <c r="AL103" s="253" t="s">
        <v>57</v>
      </c>
      <c r="AM103" s="253" t="s">
        <v>57</v>
      </c>
      <c r="AN103" s="253" t="s">
        <v>57</v>
      </c>
      <c r="AO103" s="253" t="s">
        <v>4062</v>
      </c>
      <c r="AP103" s="253" t="s">
        <v>4746</v>
      </c>
      <c r="AQ103" s="253">
        <v>861</v>
      </c>
      <c r="AR103" s="253" t="s">
        <v>57</v>
      </c>
      <c r="AS103" s="253">
        <v>27</v>
      </c>
      <c r="AT103" s="253">
        <v>1</v>
      </c>
      <c r="AU103" s="220" t="str">
        <f t="shared" ref="AU103" si="4">IF(AB103="Yes", "No", "")</f>
        <v>No</v>
      </c>
    </row>
    <row r="104" spans="1:47">
      <c r="A104" s="220">
        <v>103</v>
      </c>
      <c r="B104" s="253" t="s">
        <v>6836</v>
      </c>
      <c r="C104" s="253" t="s">
        <v>300</v>
      </c>
      <c r="D104" s="253">
        <v>2024</v>
      </c>
      <c r="E104" s="253" t="s">
        <v>4738</v>
      </c>
      <c r="F104" s="253" t="s">
        <v>4793</v>
      </c>
      <c r="G104" s="258" t="s">
        <v>4794</v>
      </c>
      <c r="H104" s="253" t="s">
        <v>4795</v>
      </c>
      <c r="I104" s="253" t="s">
        <v>945</v>
      </c>
      <c r="J104" s="253">
        <v>25</v>
      </c>
      <c r="K104" s="253" t="s">
        <v>57</v>
      </c>
      <c r="L104" s="253" t="s">
        <v>57</v>
      </c>
      <c r="M104" s="253" t="s">
        <v>57</v>
      </c>
      <c r="N104" s="253" t="s">
        <v>57</v>
      </c>
      <c r="O104" s="253" t="s">
        <v>57</v>
      </c>
      <c r="P104" s="253" t="s">
        <v>57</v>
      </c>
      <c r="Q104" s="253" t="s">
        <v>57</v>
      </c>
      <c r="R104" s="253" t="s">
        <v>57</v>
      </c>
      <c r="S104" s="253" t="s">
        <v>57</v>
      </c>
      <c r="T104" s="253" t="s">
        <v>57</v>
      </c>
      <c r="U104" s="253" t="s">
        <v>57</v>
      </c>
      <c r="V104" s="253" t="s">
        <v>57</v>
      </c>
      <c r="W104" s="253" t="s">
        <v>57</v>
      </c>
      <c r="X104" s="253" t="s">
        <v>57</v>
      </c>
      <c r="Y104" s="253" t="s">
        <v>57</v>
      </c>
      <c r="Z104" s="253" t="s">
        <v>57</v>
      </c>
      <c r="AA104" s="253" t="s">
        <v>57</v>
      </c>
      <c r="AB104" s="253" t="s">
        <v>57</v>
      </c>
      <c r="AC104" s="253" t="s">
        <v>57</v>
      </c>
      <c r="AD104" s="253" t="s">
        <v>2385</v>
      </c>
      <c r="AE104" s="253" t="s">
        <v>57</v>
      </c>
      <c r="AF104" s="253"/>
      <c r="AG104" s="253" t="s">
        <v>57</v>
      </c>
      <c r="AH104" s="253" t="s">
        <v>57</v>
      </c>
      <c r="AI104" s="253" t="s">
        <v>57</v>
      </c>
      <c r="AJ104" s="253" t="s">
        <v>2385</v>
      </c>
      <c r="AK104" s="253" t="s">
        <v>57</v>
      </c>
      <c r="AL104" s="253" t="s">
        <v>57</v>
      </c>
      <c r="AM104" s="253" t="s">
        <v>57</v>
      </c>
      <c r="AN104" s="253" t="s">
        <v>57</v>
      </c>
      <c r="AO104" s="253" t="s">
        <v>57</v>
      </c>
      <c r="AP104" s="253" t="s">
        <v>57</v>
      </c>
      <c r="AQ104" s="253" t="s">
        <v>57</v>
      </c>
      <c r="AR104" s="253" t="s">
        <v>57</v>
      </c>
      <c r="AS104" s="253" t="s">
        <v>57</v>
      </c>
      <c r="AT104" s="253" t="s">
        <v>57</v>
      </c>
      <c r="AU104" s="220" t="str">
        <f>IF(OR(AA104="NA"), "NA", IF(OR(AA104="Yes", AA104="yes"), "No", IF(AND(I104="Original", AA104="No"), "?", "")))</f>
        <v>NA</v>
      </c>
    </row>
    <row r="105" spans="1:47">
      <c r="A105" s="220">
        <v>104</v>
      </c>
      <c r="B105" s="253" t="s">
        <v>6836</v>
      </c>
      <c r="C105" s="253" t="s">
        <v>300</v>
      </c>
      <c r="D105" s="253">
        <v>2024</v>
      </c>
      <c r="E105" s="253" t="s">
        <v>4738</v>
      </c>
      <c r="F105" s="253" t="s">
        <v>4796</v>
      </c>
      <c r="G105" s="272" t="s">
        <v>4797</v>
      </c>
      <c r="H105" s="253" t="s">
        <v>4798</v>
      </c>
      <c r="I105" s="253" t="s">
        <v>935</v>
      </c>
      <c r="J105" s="253">
        <v>6</v>
      </c>
      <c r="K105" s="253" t="s">
        <v>62</v>
      </c>
      <c r="L105" s="253" t="s">
        <v>62</v>
      </c>
      <c r="M105" s="253" t="s">
        <v>62</v>
      </c>
      <c r="N105" s="253" t="s">
        <v>62</v>
      </c>
      <c r="O105" s="253" t="s">
        <v>57</v>
      </c>
      <c r="P105" s="253" t="s">
        <v>57</v>
      </c>
      <c r="Q105" s="253" t="s">
        <v>57</v>
      </c>
      <c r="R105" s="253" t="s">
        <v>57</v>
      </c>
      <c r="S105" s="253" t="s">
        <v>62</v>
      </c>
      <c r="T105" s="253" t="s">
        <v>57</v>
      </c>
      <c r="U105" s="253" t="s">
        <v>62</v>
      </c>
      <c r="V105" s="253" t="s">
        <v>57</v>
      </c>
      <c r="W105" s="253" t="s">
        <v>62</v>
      </c>
      <c r="X105" s="253" t="s">
        <v>57</v>
      </c>
      <c r="Y105" s="253" t="s">
        <v>57</v>
      </c>
      <c r="Z105" s="253" t="s">
        <v>4799</v>
      </c>
      <c r="AA105" s="253" t="s">
        <v>62</v>
      </c>
      <c r="AB105" s="253" t="s">
        <v>62</v>
      </c>
      <c r="AC105" s="253" t="s">
        <v>57</v>
      </c>
      <c r="AD105" s="253" t="s">
        <v>2385</v>
      </c>
      <c r="AE105" s="253" t="s">
        <v>57</v>
      </c>
      <c r="AF105" s="253"/>
      <c r="AG105" s="253" t="s">
        <v>56</v>
      </c>
      <c r="AH105" s="253">
        <v>84</v>
      </c>
      <c r="AI105" s="253" t="s">
        <v>62</v>
      </c>
      <c r="AJ105" s="253" t="s">
        <v>2385</v>
      </c>
      <c r="AK105" s="253" t="s">
        <v>62</v>
      </c>
      <c r="AL105" s="253" t="s">
        <v>57</v>
      </c>
      <c r="AM105" s="253" t="s">
        <v>57</v>
      </c>
      <c r="AN105" s="253" t="s">
        <v>57</v>
      </c>
      <c r="AO105" s="253" t="s">
        <v>57</v>
      </c>
      <c r="AP105" s="253" t="s">
        <v>4746</v>
      </c>
      <c r="AQ105" s="253" t="s">
        <v>57</v>
      </c>
      <c r="AR105" s="253" t="s">
        <v>57</v>
      </c>
      <c r="AS105" s="253" t="s">
        <v>62</v>
      </c>
      <c r="AT105" s="253" t="s">
        <v>62</v>
      </c>
      <c r="AU105" s="220" t="s">
        <v>62</v>
      </c>
    </row>
    <row r="106" spans="1:47">
      <c r="A106" s="220">
        <v>105</v>
      </c>
      <c r="B106" s="253" t="s">
        <v>6836</v>
      </c>
      <c r="C106" s="253" t="s">
        <v>300</v>
      </c>
      <c r="D106" s="253">
        <v>2024</v>
      </c>
      <c r="E106" s="253" t="s">
        <v>4738</v>
      </c>
      <c r="F106" s="253" t="s">
        <v>4800</v>
      </c>
      <c r="G106" s="258" t="s">
        <v>4801</v>
      </c>
      <c r="H106" s="253" t="s">
        <v>4802</v>
      </c>
      <c r="I106" s="253" t="s">
        <v>945</v>
      </c>
      <c r="J106" s="253">
        <v>25</v>
      </c>
      <c r="K106" s="253" t="s">
        <v>57</v>
      </c>
      <c r="L106" s="253" t="s">
        <v>57</v>
      </c>
      <c r="M106" s="253" t="s">
        <v>57</v>
      </c>
      <c r="N106" s="253" t="s">
        <v>57</v>
      </c>
      <c r="O106" s="253" t="s">
        <v>57</v>
      </c>
      <c r="P106" s="253" t="s">
        <v>57</v>
      </c>
      <c r="Q106" s="253" t="s">
        <v>57</v>
      </c>
      <c r="R106" s="253" t="s">
        <v>57</v>
      </c>
      <c r="S106" s="253" t="s">
        <v>57</v>
      </c>
      <c r="T106" s="253" t="s">
        <v>57</v>
      </c>
      <c r="U106" s="253" t="s">
        <v>57</v>
      </c>
      <c r="V106" s="253" t="s">
        <v>57</v>
      </c>
      <c r="W106" s="253" t="s">
        <v>57</v>
      </c>
      <c r="X106" s="253" t="s">
        <v>57</v>
      </c>
      <c r="Y106" s="253" t="s">
        <v>57</v>
      </c>
      <c r="Z106" s="253" t="s">
        <v>57</v>
      </c>
      <c r="AA106" s="253" t="s">
        <v>57</v>
      </c>
      <c r="AB106" s="253" t="s">
        <v>57</v>
      </c>
      <c r="AC106" s="253" t="s">
        <v>57</v>
      </c>
      <c r="AD106" s="253" t="s">
        <v>2385</v>
      </c>
      <c r="AE106" s="253" t="s">
        <v>57</v>
      </c>
      <c r="AF106" s="253"/>
      <c r="AG106" s="253" t="s">
        <v>57</v>
      </c>
      <c r="AH106" s="253" t="s">
        <v>57</v>
      </c>
      <c r="AI106" s="253" t="s">
        <v>57</v>
      </c>
      <c r="AJ106" s="253" t="s">
        <v>2385</v>
      </c>
      <c r="AK106" s="253" t="s">
        <v>57</v>
      </c>
      <c r="AL106" s="253" t="s">
        <v>57</v>
      </c>
      <c r="AM106" s="253" t="s">
        <v>57</v>
      </c>
      <c r="AN106" s="253" t="s">
        <v>57</v>
      </c>
      <c r="AO106" s="253" t="s">
        <v>57</v>
      </c>
      <c r="AP106" s="253" t="s">
        <v>57</v>
      </c>
      <c r="AQ106" s="253" t="s">
        <v>57</v>
      </c>
      <c r="AR106" s="253" t="s">
        <v>57</v>
      </c>
      <c r="AS106" s="253" t="s">
        <v>57</v>
      </c>
      <c r="AT106" s="253" t="s">
        <v>57</v>
      </c>
      <c r="AU106" s="220" t="str">
        <f t="shared" ref="AU106:AU111" si="5">IF(OR(AA106="NA"), "NA", IF(OR(AA106="Yes", AA106="yes"), "No", IF(AND(I106="Original", AA106="No"), "?", "")))</f>
        <v>NA</v>
      </c>
    </row>
    <row r="107" spans="1:47">
      <c r="A107" s="220">
        <v>106</v>
      </c>
      <c r="B107" s="253" t="s">
        <v>6836</v>
      </c>
      <c r="C107" s="253" t="s">
        <v>300</v>
      </c>
      <c r="D107" s="253">
        <v>2024</v>
      </c>
      <c r="E107" s="253" t="s">
        <v>4738</v>
      </c>
      <c r="F107" s="253" t="s">
        <v>4803</v>
      </c>
      <c r="G107" s="253" t="s">
        <v>4804</v>
      </c>
      <c r="H107" s="253" t="s">
        <v>4805</v>
      </c>
      <c r="I107" s="253" t="s">
        <v>935</v>
      </c>
      <c r="J107" s="253">
        <v>3</v>
      </c>
      <c r="K107" s="253" t="s">
        <v>62</v>
      </c>
      <c r="L107" s="253" t="s">
        <v>62</v>
      </c>
      <c r="M107" s="253" t="s">
        <v>62</v>
      </c>
      <c r="N107" s="253" t="s">
        <v>56</v>
      </c>
      <c r="O107" s="253">
        <v>1</v>
      </c>
      <c r="P107" s="253" t="s">
        <v>2699</v>
      </c>
      <c r="Q107" s="263"/>
      <c r="R107" s="263"/>
      <c r="S107" s="253" t="s">
        <v>56</v>
      </c>
      <c r="T107" s="263"/>
      <c r="U107" s="253" t="s">
        <v>62</v>
      </c>
      <c r="V107" s="253" t="s">
        <v>57</v>
      </c>
      <c r="W107" s="253" t="s">
        <v>62</v>
      </c>
      <c r="X107" s="253" t="s">
        <v>57</v>
      </c>
      <c r="Y107" s="253" t="s">
        <v>57</v>
      </c>
      <c r="Z107" s="253" t="s">
        <v>2301</v>
      </c>
      <c r="AA107" s="253" t="s">
        <v>56</v>
      </c>
      <c r="AB107" s="253" t="s">
        <v>56</v>
      </c>
      <c r="AC107" s="253" t="s">
        <v>56</v>
      </c>
      <c r="AD107" s="253" t="s">
        <v>984</v>
      </c>
      <c r="AE107" s="253" t="s">
        <v>57</v>
      </c>
      <c r="AF107" s="253"/>
      <c r="AG107" s="253" t="s">
        <v>56</v>
      </c>
      <c r="AH107" s="253">
        <v>183</v>
      </c>
      <c r="AI107" s="253" t="s">
        <v>62</v>
      </c>
      <c r="AJ107" s="253" t="s">
        <v>2385</v>
      </c>
      <c r="AK107" s="253" t="s">
        <v>62</v>
      </c>
      <c r="AL107" s="253" t="s">
        <v>57</v>
      </c>
      <c r="AM107" s="253" t="s">
        <v>57</v>
      </c>
      <c r="AN107" s="253" t="s">
        <v>57</v>
      </c>
      <c r="AO107" s="253" t="s">
        <v>500</v>
      </c>
      <c r="AP107" s="253" t="s">
        <v>4746</v>
      </c>
      <c r="AQ107" s="253">
        <v>850</v>
      </c>
      <c r="AR107" s="253" t="s">
        <v>57</v>
      </c>
      <c r="AS107" s="253">
        <v>32</v>
      </c>
      <c r="AT107" s="253">
        <v>151</v>
      </c>
      <c r="AU107" s="220" t="str">
        <f t="shared" si="5"/>
        <v>No</v>
      </c>
    </row>
    <row r="108" spans="1:47">
      <c r="A108" s="220">
        <v>107</v>
      </c>
      <c r="B108" s="253" t="s">
        <v>6836</v>
      </c>
      <c r="C108" s="253" t="s">
        <v>300</v>
      </c>
      <c r="D108" s="253">
        <v>2024</v>
      </c>
      <c r="E108" s="253" t="s">
        <v>4738</v>
      </c>
      <c r="F108" s="253" t="s">
        <v>4806</v>
      </c>
      <c r="G108" s="258" t="s">
        <v>4807</v>
      </c>
      <c r="H108" s="253" t="s">
        <v>4808</v>
      </c>
      <c r="I108" s="253" t="s">
        <v>945</v>
      </c>
      <c r="J108" s="253">
        <v>25</v>
      </c>
      <c r="K108" s="253" t="s">
        <v>57</v>
      </c>
      <c r="L108" s="253" t="s">
        <v>57</v>
      </c>
      <c r="M108" s="253" t="s">
        <v>57</v>
      </c>
      <c r="N108" s="253" t="s">
        <v>57</v>
      </c>
      <c r="O108" s="253" t="s">
        <v>57</v>
      </c>
      <c r="P108" s="253" t="s">
        <v>57</v>
      </c>
      <c r="Q108" s="253" t="s">
        <v>57</v>
      </c>
      <c r="R108" s="253" t="s">
        <v>57</v>
      </c>
      <c r="S108" s="253" t="s">
        <v>57</v>
      </c>
      <c r="T108" s="253" t="s">
        <v>57</v>
      </c>
      <c r="U108" s="253" t="s">
        <v>57</v>
      </c>
      <c r="V108" s="253" t="s">
        <v>57</v>
      </c>
      <c r="W108" s="253" t="s">
        <v>57</v>
      </c>
      <c r="X108" s="253" t="s">
        <v>57</v>
      </c>
      <c r="Y108" s="253" t="s">
        <v>57</v>
      </c>
      <c r="Z108" s="258" t="s">
        <v>57</v>
      </c>
      <c r="AA108" s="253" t="s">
        <v>57</v>
      </c>
      <c r="AB108" s="253" t="s">
        <v>57</v>
      </c>
      <c r="AC108" s="253" t="s">
        <v>57</v>
      </c>
      <c r="AD108" s="253" t="s">
        <v>2385</v>
      </c>
      <c r="AE108" s="253" t="s">
        <v>57</v>
      </c>
      <c r="AF108" s="253"/>
      <c r="AG108" s="253" t="s">
        <v>57</v>
      </c>
      <c r="AH108" s="253" t="s">
        <v>57</v>
      </c>
      <c r="AI108" s="253" t="s">
        <v>57</v>
      </c>
      <c r="AJ108" s="253" t="s">
        <v>2385</v>
      </c>
      <c r="AK108" s="253" t="s">
        <v>57</v>
      </c>
      <c r="AL108" s="253" t="s">
        <v>57</v>
      </c>
      <c r="AM108" s="253" t="s">
        <v>57</v>
      </c>
      <c r="AN108" s="253" t="s">
        <v>57</v>
      </c>
      <c r="AO108" s="253" t="s">
        <v>57</v>
      </c>
      <c r="AP108" s="253" t="s">
        <v>57</v>
      </c>
      <c r="AQ108" s="253" t="s">
        <v>57</v>
      </c>
      <c r="AR108" s="253" t="s">
        <v>57</v>
      </c>
      <c r="AS108" s="253" t="s">
        <v>57</v>
      </c>
      <c r="AT108" s="253" t="s">
        <v>57</v>
      </c>
      <c r="AU108" s="220" t="str">
        <f t="shared" si="5"/>
        <v>NA</v>
      </c>
    </row>
    <row r="109" spans="1:47">
      <c r="A109" s="220">
        <v>108</v>
      </c>
      <c r="B109" s="253" t="s">
        <v>6836</v>
      </c>
      <c r="C109" s="253" t="s">
        <v>300</v>
      </c>
      <c r="D109" s="253">
        <v>2024</v>
      </c>
      <c r="E109" s="253" t="s">
        <v>4738</v>
      </c>
      <c r="F109" s="253" t="s">
        <v>4809</v>
      </c>
      <c r="G109" s="258" t="s">
        <v>4810</v>
      </c>
      <c r="H109" s="253" t="s">
        <v>4811</v>
      </c>
      <c r="I109" s="253" t="s">
        <v>929</v>
      </c>
      <c r="J109" s="253">
        <v>23</v>
      </c>
      <c r="K109" s="253" t="s">
        <v>62</v>
      </c>
      <c r="L109" s="253" t="s">
        <v>62</v>
      </c>
      <c r="M109" s="253" t="s">
        <v>57</v>
      </c>
      <c r="N109" s="253" t="s">
        <v>57</v>
      </c>
      <c r="O109" s="253" t="s">
        <v>57</v>
      </c>
      <c r="P109" s="253" t="s">
        <v>57</v>
      </c>
      <c r="Q109" s="253" t="s">
        <v>57</v>
      </c>
      <c r="R109" s="253" t="s">
        <v>57</v>
      </c>
      <c r="S109" s="253" t="s">
        <v>57</v>
      </c>
      <c r="T109" s="253" t="s">
        <v>57</v>
      </c>
      <c r="U109" s="253" t="s">
        <v>57</v>
      </c>
      <c r="V109" s="253" t="s">
        <v>57</v>
      </c>
      <c r="W109" s="253" t="s">
        <v>57</v>
      </c>
      <c r="X109" s="253" t="s">
        <v>57</v>
      </c>
      <c r="Y109" s="253" t="s">
        <v>57</v>
      </c>
      <c r="Z109" s="253" t="s">
        <v>4754</v>
      </c>
      <c r="AA109" s="253" t="s">
        <v>57</v>
      </c>
      <c r="AB109" s="253" t="s">
        <v>57</v>
      </c>
      <c r="AC109" s="253" t="s">
        <v>57</v>
      </c>
      <c r="AD109" s="253" t="s">
        <v>2385</v>
      </c>
      <c r="AE109" s="253" t="s">
        <v>57</v>
      </c>
      <c r="AF109" s="253"/>
      <c r="AG109" s="253" t="s">
        <v>57</v>
      </c>
      <c r="AH109" s="253" t="s">
        <v>57</v>
      </c>
      <c r="AI109" s="253" t="s">
        <v>57</v>
      </c>
      <c r="AJ109" s="253" t="s">
        <v>2385</v>
      </c>
      <c r="AK109" s="253" t="s">
        <v>57</v>
      </c>
      <c r="AL109" s="253" t="s">
        <v>57</v>
      </c>
      <c r="AM109" s="253" t="s">
        <v>57</v>
      </c>
      <c r="AN109" s="253" t="s">
        <v>57</v>
      </c>
      <c r="AO109" s="253" t="s">
        <v>1833</v>
      </c>
      <c r="AP109" s="253" t="s">
        <v>4746</v>
      </c>
      <c r="AQ109" s="253">
        <v>345</v>
      </c>
      <c r="AR109" s="253" t="s">
        <v>57</v>
      </c>
      <c r="AS109" s="253" t="s">
        <v>57</v>
      </c>
      <c r="AT109" s="253" t="s">
        <v>57</v>
      </c>
      <c r="AU109" s="220" t="str">
        <f t="shared" si="5"/>
        <v>NA</v>
      </c>
    </row>
    <row r="110" spans="1:47">
      <c r="A110" s="220">
        <v>109</v>
      </c>
      <c r="B110" s="253" t="s">
        <v>6836</v>
      </c>
      <c r="C110" s="253" t="s">
        <v>300</v>
      </c>
      <c r="D110" s="253">
        <v>2024</v>
      </c>
      <c r="E110" s="253" t="s">
        <v>4738</v>
      </c>
      <c r="F110" s="253" t="s">
        <v>57</v>
      </c>
      <c r="G110" s="258" t="s">
        <v>4812</v>
      </c>
      <c r="H110" s="253" t="s">
        <v>4813</v>
      </c>
      <c r="I110" s="253" t="s">
        <v>975</v>
      </c>
      <c r="J110" s="253">
        <v>7</v>
      </c>
      <c r="K110" s="253" t="s">
        <v>57</v>
      </c>
      <c r="L110" s="253" t="s">
        <v>57</v>
      </c>
      <c r="M110" s="253" t="s">
        <v>57</v>
      </c>
      <c r="N110" s="253" t="s">
        <v>57</v>
      </c>
      <c r="O110" s="253" t="s">
        <v>57</v>
      </c>
      <c r="P110" s="253" t="s">
        <v>57</v>
      </c>
      <c r="Q110" s="253" t="s">
        <v>57</v>
      </c>
      <c r="R110" s="253" t="s">
        <v>57</v>
      </c>
      <c r="S110" s="253" t="s">
        <v>57</v>
      </c>
      <c r="T110" s="253" t="s">
        <v>57</v>
      </c>
      <c r="U110" s="253" t="s">
        <v>57</v>
      </c>
      <c r="V110" s="253" t="s">
        <v>57</v>
      </c>
      <c r="W110" s="253" t="s">
        <v>57</v>
      </c>
      <c r="X110" s="253" t="s">
        <v>57</v>
      </c>
      <c r="Y110" s="253" t="s">
        <v>57</v>
      </c>
      <c r="Z110" s="258" t="s">
        <v>57</v>
      </c>
      <c r="AA110" s="253" t="s">
        <v>57</v>
      </c>
      <c r="AB110" s="253" t="s">
        <v>57</v>
      </c>
      <c r="AC110" s="253" t="s">
        <v>57</v>
      </c>
      <c r="AD110" s="253" t="s">
        <v>2385</v>
      </c>
      <c r="AE110" s="253" t="s">
        <v>57</v>
      </c>
      <c r="AF110" s="253"/>
      <c r="AG110" s="253" t="s">
        <v>57</v>
      </c>
      <c r="AH110" s="253" t="s">
        <v>57</v>
      </c>
      <c r="AI110" s="253" t="s">
        <v>57</v>
      </c>
      <c r="AJ110" s="253" t="s">
        <v>2385</v>
      </c>
      <c r="AK110" s="253" t="s">
        <v>57</v>
      </c>
      <c r="AL110" s="253" t="s">
        <v>57</v>
      </c>
      <c r="AM110" s="253" t="s">
        <v>57</v>
      </c>
      <c r="AN110" s="253" t="s">
        <v>57</v>
      </c>
      <c r="AO110" s="253" t="s">
        <v>57</v>
      </c>
      <c r="AP110" s="253" t="s">
        <v>57</v>
      </c>
      <c r="AQ110" s="253" t="s">
        <v>57</v>
      </c>
      <c r="AR110" s="253" t="s">
        <v>57</v>
      </c>
      <c r="AS110" s="253" t="s">
        <v>57</v>
      </c>
      <c r="AT110" s="253" t="s">
        <v>57</v>
      </c>
      <c r="AU110" s="220" t="str">
        <f t="shared" si="5"/>
        <v>NA</v>
      </c>
    </row>
    <row r="111" spans="1:47">
      <c r="A111" s="220">
        <v>110</v>
      </c>
      <c r="B111" s="253" t="s">
        <v>6836</v>
      </c>
      <c r="C111" s="253" t="s">
        <v>300</v>
      </c>
      <c r="D111" s="253">
        <v>2024</v>
      </c>
      <c r="E111" s="253" t="s">
        <v>368</v>
      </c>
      <c r="F111" s="253" t="s">
        <v>4814</v>
      </c>
      <c r="G111" s="258" t="s">
        <v>4815</v>
      </c>
      <c r="H111" s="253" t="s">
        <v>4816</v>
      </c>
      <c r="I111" s="253" t="s">
        <v>926</v>
      </c>
      <c r="J111" s="253">
        <v>25</v>
      </c>
      <c r="K111" s="253" t="s">
        <v>57</v>
      </c>
      <c r="L111" s="253" t="s">
        <v>57</v>
      </c>
      <c r="M111" s="253" t="s">
        <v>57</v>
      </c>
      <c r="N111" s="253" t="s">
        <v>57</v>
      </c>
      <c r="O111" s="253" t="s">
        <v>57</v>
      </c>
      <c r="P111" s="253" t="s">
        <v>57</v>
      </c>
      <c r="Q111" s="253" t="s">
        <v>57</v>
      </c>
      <c r="R111" s="253" t="s">
        <v>57</v>
      </c>
      <c r="S111" s="253" t="s">
        <v>57</v>
      </c>
      <c r="T111" s="253" t="s">
        <v>57</v>
      </c>
      <c r="U111" s="253" t="s">
        <v>57</v>
      </c>
      <c r="V111" s="253" t="s">
        <v>57</v>
      </c>
      <c r="W111" s="253" t="s">
        <v>57</v>
      </c>
      <c r="X111" s="253" t="s">
        <v>57</v>
      </c>
      <c r="Y111" s="253" t="s">
        <v>57</v>
      </c>
      <c r="Z111" s="258" t="s">
        <v>57</v>
      </c>
      <c r="AA111" s="253" t="s">
        <v>57</v>
      </c>
      <c r="AB111" s="253" t="s">
        <v>57</v>
      </c>
      <c r="AC111" s="253" t="s">
        <v>57</v>
      </c>
      <c r="AD111" s="253" t="s">
        <v>2385</v>
      </c>
      <c r="AE111" s="253" t="s">
        <v>57</v>
      </c>
      <c r="AF111" s="253"/>
      <c r="AG111" s="253" t="s">
        <v>57</v>
      </c>
      <c r="AH111" s="253" t="s">
        <v>57</v>
      </c>
      <c r="AI111" s="253" t="s">
        <v>57</v>
      </c>
      <c r="AJ111" s="253" t="s">
        <v>2385</v>
      </c>
      <c r="AK111" s="253" t="s">
        <v>57</v>
      </c>
      <c r="AL111" s="253" t="s">
        <v>57</v>
      </c>
      <c r="AM111" s="253" t="s">
        <v>57</v>
      </c>
      <c r="AN111" s="253" t="s">
        <v>57</v>
      </c>
      <c r="AO111" s="253" t="s">
        <v>57</v>
      </c>
      <c r="AP111" s="253" t="s">
        <v>57</v>
      </c>
      <c r="AQ111" s="253" t="s">
        <v>57</v>
      </c>
      <c r="AR111" s="253" t="s">
        <v>57</v>
      </c>
      <c r="AS111" s="253" t="s">
        <v>57</v>
      </c>
      <c r="AT111" s="253" t="s">
        <v>57</v>
      </c>
      <c r="AU111" s="220" t="str">
        <f t="shared" si="5"/>
        <v>NA</v>
      </c>
    </row>
    <row r="112" spans="1:47">
      <c r="A112" s="220">
        <v>111</v>
      </c>
      <c r="B112" s="253" t="s">
        <v>6836</v>
      </c>
      <c r="C112" s="253" t="s">
        <v>300</v>
      </c>
      <c r="D112" s="253">
        <v>2024</v>
      </c>
      <c r="E112" s="253" t="s">
        <v>368</v>
      </c>
      <c r="F112" s="253" t="s">
        <v>4817</v>
      </c>
      <c r="G112" s="258" t="s">
        <v>4818</v>
      </c>
      <c r="H112" s="253" t="s">
        <v>4819</v>
      </c>
      <c r="I112" s="253" t="s">
        <v>935</v>
      </c>
      <c r="J112" s="253">
        <v>14</v>
      </c>
      <c r="K112" s="253" t="s">
        <v>62</v>
      </c>
      <c r="L112" s="253" t="s">
        <v>62</v>
      </c>
      <c r="M112" s="253" t="s">
        <v>62</v>
      </c>
      <c r="N112" s="253" t="s">
        <v>62</v>
      </c>
      <c r="O112" s="253" t="s">
        <v>57</v>
      </c>
      <c r="P112" s="253" t="s">
        <v>57</v>
      </c>
      <c r="Q112" s="253" t="s">
        <v>57</v>
      </c>
      <c r="R112" s="253" t="s">
        <v>57</v>
      </c>
      <c r="S112" s="253" t="s">
        <v>56</v>
      </c>
      <c r="T112" s="253" t="s">
        <v>4820</v>
      </c>
      <c r="U112" s="253" t="s">
        <v>62</v>
      </c>
      <c r="V112" s="253" t="s">
        <v>57</v>
      </c>
      <c r="W112" s="253" t="s">
        <v>62</v>
      </c>
      <c r="X112" s="253" t="s">
        <v>57</v>
      </c>
      <c r="Y112" s="253" t="s">
        <v>57</v>
      </c>
      <c r="Z112" s="253" t="s">
        <v>4821</v>
      </c>
      <c r="AA112" s="253" t="s">
        <v>62</v>
      </c>
      <c r="AB112" s="253" t="s">
        <v>62</v>
      </c>
      <c r="AC112" s="253" t="s">
        <v>57</v>
      </c>
      <c r="AD112" s="253" t="s">
        <v>2385</v>
      </c>
      <c r="AE112" s="253" t="s">
        <v>57</v>
      </c>
      <c r="AF112" s="253"/>
      <c r="AG112" s="253" t="s">
        <v>56</v>
      </c>
      <c r="AH112" s="253">
        <v>40</v>
      </c>
      <c r="AI112" s="253" t="s">
        <v>56</v>
      </c>
      <c r="AJ112" s="253" t="s">
        <v>174</v>
      </c>
      <c r="AK112" s="253" t="s">
        <v>62</v>
      </c>
      <c r="AL112" s="253" t="s">
        <v>57</v>
      </c>
      <c r="AM112" s="253" t="s">
        <v>57</v>
      </c>
      <c r="AN112" s="253" t="s">
        <v>57</v>
      </c>
      <c r="AO112" s="253" t="s">
        <v>742</v>
      </c>
      <c r="AP112" s="253" t="s">
        <v>4822</v>
      </c>
      <c r="AQ112" s="253">
        <v>344</v>
      </c>
      <c r="AR112" s="253" t="s">
        <v>57</v>
      </c>
      <c r="AS112" s="253">
        <v>18</v>
      </c>
      <c r="AT112" s="253">
        <v>22</v>
      </c>
      <c r="AU112" s="220" t="s">
        <v>62</v>
      </c>
    </row>
    <row r="113" spans="1:47">
      <c r="A113" s="220">
        <v>112</v>
      </c>
      <c r="B113" s="253" t="s">
        <v>6836</v>
      </c>
      <c r="C113" s="253" t="s">
        <v>300</v>
      </c>
      <c r="D113" s="253">
        <v>2024</v>
      </c>
      <c r="E113" s="253" t="s">
        <v>368</v>
      </c>
      <c r="F113" s="253" t="s">
        <v>4823</v>
      </c>
      <c r="G113" s="253" t="s">
        <v>4824</v>
      </c>
      <c r="H113" s="253" t="s">
        <v>4825</v>
      </c>
      <c r="I113" s="253" t="s">
        <v>1181</v>
      </c>
      <c r="J113" s="253">
        <v>14</v>
      </c>
      <c r="K113" s="253" t="s">
        <v>57</v>
      </c>
      <c r="L113" s="253" t="s">
        <v>57</v>
      </c>
      <c r="M113" s="253" t="s">
        <v>57</v>
      </c>
      <c r="N113" s="253" t="s">
        <v>57</v>
      </c>
      <c r="O113" s="253" t="s">
        <v>57</v>
      </c>
      <c r="P113" s="253" t="s">
        <v>57</v>
      </c>
      <c r="Q113" s="253" t="s">
        <v>57</v>
      </c>
      <c r="R113" s="253" t="s">
        <v>57</v>
      </c>
      <c r="S113" s="253" t="s">
        <v>57</v>
      </c>
      <c r="T113" s="253" t="s">
        <v>57</v>
      </c>
      <c r="U113" s="253" t="s">
        <v>57</v>
      </c>
      <c r="V113" s="253" t="s">
        <v>57</v>
      </c>
      <c r="W113" s="253" t="s">
        <v>57</v>
      </c>
      <c r="X113" s="253" t="s">
        <v>57</v>
      </c>
      <c r="Y113" s="253" t="s">
        <v>57</v>
      </c>
      <c r="Z113" s="258" t="s">
        <v>4827</v>
      </c>
      <c r="AA113" s="253" t="s">
        <v>57</v>
      </c>
      <c r="AB113" s="253" t="s">
        <v>57</v>
      </c>
      <c r="AC113" s="253" t="s">
        <v>57</v>
      </c>
      <c r="AD113" s="253" t="s">
        <v>2385</v>
      </c>
      <c r="AE113" s="253" t="s">
        <v>57</v>
      </c>
      <c r="AF113" s="253"/>
      <c r="AG113" s="253" t="s">
        <v>57</v>
      </c>
      <c r="AH113" s="253" t="s">
        <v>57</v>
      </c>
      <c r="AI113" s="253" t="s">
        <v>57</v>
      </c>
      <c r="AJ113" s="253" t="s">
        <v>2385</v>
      </c>
      <c r="AK113" s="253" t="s">
        <v>57</v>
      </c>
      <c r="AL113" s="253" t="s">
        <v>57</v>
      </c>
      <c r="AM113" s="253" t="s">
        <v>57</v>
      </c>
      <c r="AN113" s="253" t="s">
        <v>57</v>
      </c>
      <c r="AO113" s="253" t="s">
        <v>4828</v>
      </c>
      <c r="AP113" s="253" t="s">
        <v>4822</v>
      </c>
      <c r="AQ113" s="253">
        <v>229</v>
      </c>
      <c r="AR113" s="253" t="s">
        <v>57</v>
      </c>
      <c r="AS113" s="253" t="s">
        <v>57</v>
      </c>
      <c r="AT113" s="253" t="s">
        <v>57</v>
      </c>
      <c r="AU113" s="220" t="str">
        <f>IF(OR(AA113="NA"), "NA", IF(OR(AA113="Yes", AA113="yes"), "No", IF(AND(I113="Original", AA113="No"), "?", "")))</f>
        <v>NA</v>
      </c>
    </row>
    <row r="114" spans="1:47">
      <c r="A114" s="220">
        <v>113</v>
      </c>
      <c r="B114" s="253" t="s">
        <v>6836</v>
      </c>
      <c r="C114" s="253" t="s">
        <v>300</v>
      </c>
      <c r="D114" s="253">
        <v>2024</v>
      </c>
      <c r="E114" s="253" t="s">
        <v>368</v>
      </c>
      <c r="F114" s="253" t="s">
        <v>4829</v>
      </c>
      <c r="G114" s="258" t="s">
        <v>4830</v>
      </c>
      <c r="H114" s="253" t="s">
        <v>4831</v>
      </c>
      <c r="I114" s="253" t="s">
        <v>935</v>
      </c>
      <c r="J114" s="253">
        <v>6</v>
      </c>
      <c r="K114" s="253" t="s">
        <v>62</v>
      </c>
      <c r="L114" s="253" t="s">
        <v>62</v>
      </c>
      <c r="M114" s="253" t="s">
        <v>62</v>
      </c>
      <c r="N114" s="253" t="s">
        <v>62</v>
      </c>
      <c r="O114" s="253" t="s">
        <v>57</v>
      </c>
      <c r="P114" s="253" t="s">
        <v>57</v>
      </c>
      <c r="Q114" s="253" t="s">
        <v>57</v>
      </c>
      <c r="R114" s="253" t="s">
        <v>57</v>
      </c>
      <c r="S114" s="253" t="s">
        <v>62</v>
      </c>
      <c r="T114" s="253" t="s">
        <v>57</v>
      </c>
      <c r="U114" s="253" t="s">
        <v>62</v>
      </c>
      <c r="V114" s="253" t="s">
        <v>57</v>
      </c>
      <c r="W114" s="253" t="s">
        <v>62</v>
      </c>
      <c r="X114" s="253" t="s">
        <v>57</v>
      </c>
      <c r="Y114" s="253" t="s">
        <v>57</v>
      </c>
      <c r="Z114" s="253" t="s">
        <v>4832</v>
      </c>
      <c r="AA114" s="253" t="s">
        <v>62</v>
      </c>
      <c r="AB114" s="253" t="s">
        <v>62</v>
      </c>
      <c r="AC114" s="253" t="s">
        <v>57</v>
      </c>
      <c r="AD114" s="253" t="s">
        <v>2385</v>
      </c>
      <c r="AE114" s="253" t="s">
        <v>57</v>
      </c>
      <c r="AF114" s="253"/>
      <c r="AG114" s="253" t="s">
        <v>56</v>
      </c>
      <c r="AH114" s="253">
        <v>16</v>
      </c>
      <c r="AI114" s="253" t="s">
        <v>62</v>
      </c>
      <c r="AJ114" s="253" t="s">
        <v>2385</v>
      </c>
      <c r="AK114" s="253" t="s">
        <v>62</v>
      </c>
      <c r="AL114" s="253" t="s">
        <v>57</v>
      </c>
      <c r="AM114" s="253" t="s">
        <v>57</v>
      </c>
      <c r="AN114" s="253" t="s">
        <v>57</v>
      </c>
      <c r="AO114" s="253" t="s">
        <v>4833</v>
      </c>
      <c r="AP114" s="253" t="s">
        <v>4822</v>
      </c>
      <c r="AQ114" s="253">
        <v>285</v>
      </c>
      <c r="AR114" s="253" t="s">
        <v>57</v>
      </c>
      <c r="AS114" s="253" t="s">
        <v>62</v>
      </c>
      <c r="AT114" s="253" t="s">
        <v>62</v>
      </c>
      <c r="AU114" s="220" t="s">
        <v>62</v>
      </c>
    </row>
    <row r="115" spans="1:47">
      <c r="A115" s="220">
        <v>114</v>
      </c>
      <c r="B115" s="253" t="s">
        <v>6836</v>
      </c>
      <c r="C115" s="253" t="s">
        <v>300</v>
      </c>
      <c r="D115" s="253">
        <v>2024</v>
      </c>
      <c r="E115" s="253" t="s">
        <v>368</v>
      </c>
      <c r="F115" s="253" t="s">
        <v>4834</v>
      </c>
      <c r="G115" s="258" t="s">
        <v>4835</v>
      </c>
      <c r="H115" s="253" t="s">
        <v>4836</v>
      </c>
      <c r="I115" s="253" t="s">
        <v>935</v>
      </c>
      <c r="J115" s="253">
        <v>6</v>
      </c>
      <c r="K115" s="253" t="s">
        <v>62</v>
      </c>
      <c r="L115" s="253" t="s">
        <v>62</v>
      </c>
      <c r="M115" s="253" t="s">
        <v>62</v>
      </c>
      <c r="N115" s="253" t="s">
        <v>62</v>
      </c>
      <c r="O115" s="253" t="s">
        <v>57</v>
      </c>
      <c r="P115" s="253" t="s">
        <v>57</v>
      </c>
      <c r="Q115" s="253" t="s">
        <v>57</v>
      </c>
      <c r="R115" s="253" t="s">
        <v>57</v>
      </c>
      <c r="S115" s="253" t="s">
        <v>62</v>
      </c>
      <c r="T115" s="253" t="s">
        <v>57</v>
      </c>
      <c r="U115" s="253" t="s">
        <v>62</v>
      </c>
      <c r="V115" s="253" t="s">
        <v>57</v>
      </c>
      <c r="W115" s="253" t="s">
        <v>62</v>
      </c>
      <c r="X115" s="253" t="s">
        <v>57</v>
      </c>
      <c r="Y115" s="253" t="s">
        <v>57</v>
      </c>
      <c r="Z115" s="258" t="s">
        <v>4837</v>
      </c>
      <c r="AA115" s="253" t="s">
        <v>62</v>
      </c>
      <c r="AB115" s="253" t="s">
        <v>62</v>
      </c>
      <c r="AC115" s="253" t="s">
        <v>57</v>
      </c>
      <c r="AD115" s="253" t="s">
        <v>2385</v>
      </c>
      <c r="AE115" s="253" t="s">
        <v>57</v>
      </c>
      <c r="AF115" s="253"/>
      <c r="AG115" s="253" t="s">
        <v>56</v>
      </c>
      <c r="AH115" s="253">
        <v>13</v>
      </c>
      <c r="AI115" s="253" t="s">
        <v>62</v>
      </c>
      <c r="AJ115" s="253" t="s">
        <v>2385</v>
      </c>
      <c r="AK115" s="253" t="s">
        <v>62</v>
      </c>
      <c r="AL115" s="253" t="s">
        <v>57</v>
      </c>
      <c r="AM115" s="253" t="s">
        <v>57</v>
      </c>
      <c r="AN115" s="253" t="s">
        <v>57</v>
      </c>
      <c r="AO115" s="253" t="s">
        <v>4110</v>
      </c>
      <c r="AP115" s="253" t="s">
        <v>4822</v>
      </c>
      <c r="AQ115" s="253">
        <v>802</v>
      </c>
      <c r="AR115" s="253" t="s">
        <v>57</v>
      </c>
      <c r="AS115" s="253">
        <v>6</v>
      </c>
      <c r="AT115" s="253">
        <v>5</v>
      </c>
      <c r="AU115" s="253" t="s">
        <v>56</v>
      </c>
    </row>
    <row r="116" spans="1:47">
      <c r="A116" s="220">
        <v>115</v>
      </c>
      <c r="B116" s="253" t="s">
        <v>6836</v>
      </c>
      <c r="C116" s="253" t="s">
        <v>300</v>
      </c>
      <c r="D116" s="253">
        <v>2024</v>
      </c>
      <c r="E116" s="253" t="s">
        <v>368</v>
      </c>
      <c r="F116" s="253" t="s">
        <v>4838</v>
      </c>
      <c r="G116" s="258" t="s">
        <v>4839</v>
      </c>
      <c r="H116" s="253" t="s">
        <v>4840</v>
      </c>
      <c r="I116" s="253" t="s">
        <v>945</v>
      </c>
      <c r="J116" s="253">
        <v>25</v>
      </c>
      <c r="K116" s="253" t="s">
        <v>57</v>
      </c>
      <c r="L116" s="253" t="s">
        <v>57</v>
      </c>
      <c r="M116" s="253" t="s">
        <v>57</v>
      </c>
      <c r="N116" s="253" t="s">
        <v>57</v>
      </c>
      <c r="O116" s="253" t="s">
        <v>57</v>
      </c>
      <c r="P116" s="253" t="s">
        <v>57</v>
      </c>
      <c r="Q116" s="253" t="s">
        <v>57</v>
      </c>
      <c r="R116" s="253" t="s">
        <v>57</v>
      </c>
      <c r="S116" s="253" t="s">
        <v>57</v>
      </c>
      <c r="T116" s="253" t="s">
        <v>57</v>
      </c>
      <c r="U116" s="253" t="s">
        <v>57</v>
      </c>
      <c r="V116" s="253" t="s">
        <v>57</v>
      </c>
      <c r="W116" s="253" t="s">
        <v>57</v>
      </c>
      <c r="X116" s="253" t="s">
        <v>57</v>
      </c>
      <c r="Y116" s="253" t="s">
        <v>57</v>
      </c>
      <c r="Z116" s="258" t="s">
        <v>57</v>
      </c>
      <c r="AA116" s="253" t="s">
        <v>57</v>
      </c>
      <c r="AB116" s="253" t="s">
        <v>57</v>
      </c>
      <c r="AC116" s="253" t="s">
        <v>57</v>
      </c>
      <c r="AD116" s="253" t="s">
        <v>2385</v>
      </c>
      <c r="AE116" s="253" t="s">
        <v>57</v>
      </c>
      <c r="AF116" s="253"/>
      <c r="AG116" s="253" t="s">
        <v>57</v>
      </c>
      <c r="AH116" s="253" t="s">
        <v>57</v>
      </c>
      <c r="AI116" s="253" t="s">
        <v>57</v>
      </c>
      <c r="AJ116" s="253" t="s">
        <v>2385</v>
      </c>
      <c r="AK116" s="253" t="s">
        <v>57</v>
      </c>
      <c r="AL116" s="253" t="s">
        <v>57</v>
      </c>
      <c r="AM116" s="253" t="s">
        <v>57</v>
      </c>
      <c r="AN116" s="253" t="s">
        <v>57</v>
      </c>
      <c r="AO116" s="253" t="s">
        <v>57</v>
      </c>
      <c r="AP116" s="253" t="s">
        <v>57</v>
      </c>
      <c r="AQ116" s="253" t="s">
        <v>57</v>
      </c>
      <c r="AR116" s="253" t="s">
        <v>57</v>
      </c>
      <c r="AS116" s="253" t="s">
        <v>57</v>
      </c>
      <c r="AT116" s="253" t="s">
        <v>57</v>
      </c>
      <c r="AU116" s="220" t="str">
        <f>IF(OR(AA116="NA"), "NA", IF(OR(AA116="Yes", AA116="yes"), "No", IF(AND(I116="Original", AA116="No"), "?", "")))</f>
        <v>NA</v>
      </c>
    </row>
    <row r="117" spans="1:47">
      <c r="A117" s="220">
        <v>116</v>
      </c>
      <c r="B117" s="253" t="s">
        <v>6836</v>
      </c>
      <c r="C117" s="253" t="s">
        <v>300</v>
      </c>
      <c r="D117" s="253">
        <v>2024</v>
      </c>
      <c r="E117" s="253" t="s">
        <v>368</v>
      </c>
      <c r="F117" s="253" t="s">
        <v>4806</v>
      </c>
      <c r="G117" s="272" t="s">
        <v>4841</v>
      </c>
      <c r="H117" s="253" t="s">
        <v>4842</v>
      </c>
      <c r="I117" s="253" t="s">
        <v>935</v>
      </c>
      <c r="J117" s="253">
        <v>14</v>
      </c>
      <c r="K117" s="253" t="s">
        <v>62</v>
      </c>
      <c r="L117" s="253" t="s">
        <v>62</v>
      </c>
      <c r="M117" s="253" t="s">
        <v>62</v>
      </c>
      <c r="N117" s="253" t="s">
        <v>62</v>
      </c>
      <c r="O117" s="253" t="s">
        <v>57</v>
      </c>
      <c r="P117" s="253" t="s">
        <v>57</v>
      </c>
      <c r="Q117" s="253" t="s">
        <v>57</v>
      </c>
      <c r="R117" s="253" t="s">
        <v>57</v>
      </c>
      <c r="S117" s="253" t="s">
        <v>62</v>
      </c>
      <c r="T117" s="253" t="s">
        <v>57</v>
      </c>
      <c r="U117" s="253" t="s">
        <v>62</v>
      </c>
      <c r="V117" s="253" t="s">
        <v>57</v>
      </c>
      <c r="W117" s="253" t="s">
        <v>62</v>
      </c>
      <c r="X117" s="253" t="s">
        <v>57</v>
      </c>
      <c r="Y117" s="253" t="s">
        <v>57</v>
      </c>
      <c r="Z117" s="253" t="s">
        <v>4843</v>
      </c>
      <c r="AA117" s="253" t="s">
        <v>62</v>
      </c>
      <c r="AB117" s="253" t="s">
        <v>62</v>
      </c>
      <c r="AC117" s="253" t="s">
        <v>57</v>
      </c>
      <c r="AD117" s="253" t="s">
        <v>2385</v>
      </c>
      <c r="AE117" s="253" t="s">
        <v>57</v>
      </c>
      <c r="AF117" s="253"/>
      <c r="AG117" s="253" t="s">
        <v>56</v>
      </c>
      <c r="AH117" s="253">
        <v>87</v>
      </c>
      <c r="AI117" s="253" t="s">
        <v>62</v>
      </c>
      <c r="AJ117" s="253" t="s">
        <v>2385</v>
      </c>
      <c r="AK117" s="253" t="s">
        <v>62</v>
      </c>
      <c r="AL117" s="253" t="s">
        <v>57</v>
      </c>
      <c r="AM117" s="253" t="s">
        <v>57</v>
      </c>
      <c r="AN117" s="253" t="s">
        <v>57</v>
      </c>
      <c r="AO117" s="253" t="s">
        <v>4844</v>
      </c>
      <c r="AP117" s="253" t="s">
        <v>4822</v>
      </c>
      <c r="AQ117" s="253">
        <v>735</v>
      </c>
      <c r="AR117" s="253" t="s">
        <v>57</v>
      </c>
      <c r="AS117" s="253" t="s">
        <v>62</v>
      </c>
      <c r="AT117" s="253" t="s">
        <v>62</v>
      </c>
      <c r="AU117" s="220" t="s">
        <v>62</v>
      </c>
    </row>
    <row r="118" spans="1:47">
      <c r="A118" s="220">
        <v>117</v>
      </c>
      <c r="B118" s="253" t="s">
        <v>6836</v>
      </c>
      <c r="C118" s="253" t="s">
        <v>300</v>
      </c>
      <c r="D118" s="253">
        <v>2024</v>
      </c>
      <c r="E118" s="253" t="s">
        <v>368</v>
      </c>
      <c r="F118" s="253" t="s">
        <v>4845</v>
      </c>
      <c r="G118" s="258" t="s">
        <v>4846</v>
      </c>
      <c r="H118" s="253" t="s">
        <v>4847</v>
      </c>
      <c r="I118" s="253" t="s">
        <v>945</v>
      </c>
      <c r="J118" s="253">
        <v>25</v>
      </c>
      <c r="K118" s="253" t="s">
        <v>57</v>
      </c>
      <c r="L118" s="253" t="s">
        <v>57</v>
      </c>
      <c r="M118" s="253" t="s">
        <v>57</v>
      </c>
      <c r="N118" s="253" t="s">
        <v>57</v>
      </c>
      <c r="O118" s="253" t="s">
        <v>57</v>
      </c>
      <c r="P118" s="253" t="s">
        <v>57</v>
      </c>
      <c r="Q118" s="253" t="s">
        <v>57</v>
      </c>
      <c r="R118" s="253" t="s">
        <v>57</v>
      </c>
      <c r="S118" s="253" t="s">
        <v>57</v>
      </c>
      <c r="T118" s="253" t="s">
        <v>57</v>
      </c>
      <c r="U118" s="253" t="s">
        <v>57</v>
      </c>
      <c r="V118" s="253" t="s">
        <v>57</v>
      </c>
      <c r="W118" s="253" t="s">
        <v>57</v>
      </c>
      <c r="X118" s="253" t="s">
        <v>57</v>
      </c>
      <c r="Y118" s="253" t="s">
        <v>57</v>
      </c>
      <c r="Z118" s="258" t="s">
        <v>57</v>
      </c>
      <c r="AA118" s="253" t="s">
        <v>57</v>
      </c>
      <c r="AB118" s="253" t="s">
        <v>57</v>
      </c>
      <c r="AC118" s="253" t="s">
        <v>57</v>
      </c>
      <c r="AD118" s="253" t="s">
        <v>2385</v>
      </c>
      <c r="AE118" s="253" t="s">
        <v>57</v>
      </c>
      <c r="AF118" s="253"/>
      <c r="AG118" s="253" t="s">
        <v>57</v>
      </c>
      <c r="AH118" s="253" t="s">
        <v>57</v>
      </c>
      <c r="AI118" s="253" t="s">
        <v>57</v>
      </c>
      <c r="AJ118" s="253" t="s">
        <v>2385</v>
      </c>
      <c r="AK118" s="253" t="s">
        <v>57</v>
      </c>
      <c r="AL118" s="253" t="s">
        <v>57</v>
      </c>
      <c r="AM118" s="253" t="s">
        <v>57</v>
      </c>
      <c r="AN118" s="253" t="s">
        <v>57</v>
      </c>
      <c r="AO118" s="253" t="s">
        <v>57</v>
      </c>
      <c r="AP118" s="253" t="s">
        <v>57</v>
      </c>
      <c r="AQ118" s="253" t="s">
        <v>57</v>
      </c>
      <c r="AR118" s="253" t="s">
        <v>57</v>
      </c>
      <c r="AS118" s="253" t="s">
        <v>57</v>
      </c>
      <c r="AT118" s="253" t="s">
        <v>57</v>
      </c>
      <c r="AU118" s="220" t="str">
        <f>IF(OR(AA118="NA"), "NA", IF(OR(AA118="Yes", AA118="yes"), "No", IF(AND(I118="Original", AA118="No"), "?", "")))</f>
        <v>NA</v>
      </c>
    </row>
    <row r="119" spans="1:47">
      <c r="A119" s="220">
        <v>118</v>
      </c>
      <c r="B119" s="253" t="s">
        <v>6836</v>
      </c>
      <c r="C119" s="253" t="s">
        <v>300</v>
      </c>
      <c r="D119" s="253">
        <v>2024</v>
      </c>
      <c r="E119" s="253" t="s">
        <v>368</v>
      </c>
      <c r="F119" s="253" t="s">
        <v>4848</v>
      </c>
      <c r="G119" s="272" t="s">
        <v>4849</v>
      </c>
      <c r="H119" s="253" t="s">
        <v>4850</v>
      </c>
      <c r="I119" s="253" t="s">
        <v>935</v>
      </c>
      <c r="J119" s="253">
        <v>4</v>
      </c>
      <c r="K119" s="253" t="s">
        <v>62</v>
      </c>
      <c r="L119" s="253" t="s">
        <v>62</v>
      </c>
      <c r="M119" s="253" t="s">
        <v>62</v>
      </c>
      <c r="N119" s="253" t="s">
        <v>62</v>
      </c>
      <c r="O119" s="253" t="s">
        <v>57</v>
      </c>
      <c r="P119" s="253" t="s">
        <v>57</v>
      </c>
      <c r="Q119" s="253" t="s">
        <v>57</v>
      </c>
      <c r="R119" s="253" t="s">
        <v>57</v>
      </c>
      <c r="S119" s="253" t="s">
        <v>62</v>
      </c>
      <c r="T119" s="253" t="s">
        <v>57</v>
      </c>
      <c r="U119" s="253" t="s">
        <v>62</v>
      </c>
      <c r="V119" s="253" t="s">
        <v>57</v>
      </c>
      <c r="W119" s="253" t="s">
        <v>62</v>
      </c>
      <c r="X119" s="253" t="s">
        <v>57</v>
      </c>
      <c r="Y119" s="253" t="s">
        <v>57</v>
      </c>
      <c r="Z119" s="258" t="s">
        <v>537</v>
      </c>
      <c r="AA119" s="253" t="s">
        <v>62</v>
      </c>
      <c r="AB119" s="253" t="s">
        <v>62</v>
      </c>
      <c r="AC119" s="253" t="s">
        <v>57</v>
      </c>
      <c r="AD119" s="253" t="s">
        <v>2385</v>
      </c>
      <c r="AE119" s="253" t="s">
        <v>57</v>
      </c>
      <c r="AF119" s="253"/>
      <c r="AG119" s="253" t="s">
        <v>56</v>
      </c>
      <c r="AH119" s="253">
        <v>7</v>
      </c>
      <c r="AI119" s="253" t="s">
        <v>56</v>
      </c>
      <c r="AJ119" s="253" t="s">
        <v>4436</v>
      </c>
      <c r="AK119" s="253" t="s">
        <v>62</v>
      </c>
      <c r="AL119" s="253" t="s">
        <v>57</v>
      </c>
      <c r="AM119" s="253" t="s">
        <v>57</v>
      </c>
      <c r="AN119" s="253" t="s">
        <v>57</v>
      </c>
      <c r="AO119" s="253" t="s">
        <v>3003</v>
      </c>
      <c r="AP119" s="253" t="s">
        <v>4822</v>
      </c>
      <c r="AQ119" s="253">
        <v>867</v>
      </c>
      <c r="AR119" s="253" t="s">
        <v>57</v>
      </c>
      <c r="AS119" s="253">
        <v>7</v>
      </c>
      <c r="AT119" s="253">
        <v>0</v>
      </c>
      <c r="AU119" s="220" t="s">
        <v>56</v>
      </c>
    </row>
    <row r="120" spans="1:47">
      <c r="A120" s="220">
        <v>119</v>
      </c>
      <c r="B120" s="253" t="s">
        <v>6836</v>
      </c>
      <c r="C120" s="253" t="s">
        <v>300</v>
      </c>
      <c r="D120" s="253">
        <v>2024</v>
      </c>
      <c r="E120" s="253" t="s">
        <v>368</v>
      </c>
      <c r="F120" s="253" t="s">
        <v>4043</v>
      </c>
      <c r="G120" s="258" t="s">
        <v>4851</v>
      </c>
      <c r="H120" s="263"/>
      <c r="I120" s="253" t="s">
        <v>945</v>
      </c>
      <c r="J120" s="253">
        <v>25</v>
      </c>
      <c r="K120" s="253" t="s">
        <v>57</v>
      </c>
      <c r="L120" s="253" t="s">
        <v>57</v>
      </c>
      <c r="M120" s="253" t="s">
        <v>57</v>
      </c>
      <c r="N120" s="253" t="s">
        <v>57</v>
      </c>
      <c r="O120" s="253" t="s">
        <v>57</v>
      </c>
      <c r="P120" s="253" t="s">
        <v>57</v>
      </c>
      <c r="Q120" s="253" t="s">
        <v>57</v>
      </c>
      <c r="R120" s="253" t="s">
        <v>57</v>
      </c>
      <c r="S120" s="253" t="s">
        <v>57</v>
      </c>
      <c r="T120" s="253" t="s">
        <v>57</v>
      </c>
      <c r="U120" s="253" t="s">
        <v>57</v>
      </c>
      <c r="V120" s="253" t="s">
        <v>57</v>
      </c>
      <c r="W120" s="253" t="s">
        <v>57</v>
      </c>
      <c r="X120" s="253" t="s">
        <v>57</v>
      </c>
      <c r="Y120" s="253" t="s">
        <v>57</v>
      </c>
      <c r="Z120" s="253" t="s">
        <v>57</v>
      </c>
      <c r="AA120" s="253" t="s">
        <v>57</v>
      </c>
      <c r="AB120" s="253" t="s">
        <v>57</v>
      </c>
      <c r="AC120" s="253" t="s">
        <v>57</v>
      </c>
      <c r="AD120" s="253" t="s">
        <v>2385</v>
      </c>
      <c r="AE120" s="253" t="s">
        <v>57</v>
      </c>
      <c r="AF120" s="253"/>
      <c r="AG120" s="253" t="s">
        <v>57</v>
      </c>
      <c r="AH120" s="253" t="s">
        <v>57</v>
      </c>
      <c r="AI120" s="253" t="s">
        <v>57</v>
      </c>
      <c r="AJ120" s="253" t="s">
        <v>2385</v>
      </c>
      <c r="AK120" s="253" t="s">
        <v>57</v>
      </c>
      <c r="AL120" s="253" t="s">
        <v>57</v>
      </c>
      <c r="AM120" s="253" t="s">
        <v>57</v>
      </c>
      <c r="AN120" s="253" t="s">
        <v>57</v>
      </c>
      <c r="AO120" s="253" t="s">
        <v>57</v>
      </c>
      <c r="AP120" s="253" t="s">
        <v>57</v>
      </c>
      <c r="AQ120" s="253" t="s">
        <v>57</v>
      </c>
      <c r="AR120" s="253" t="s">
        <v>57</v>
      </c>
      <c r="AS120" s="253" t="s">
        <v>57</v>
      </c>
      <c r="AT120" s="253" t="s">
        <v>57</v>
      </c>
      <c r="AU120" s="220" t="str">
        <f>IF(OR(AA120="NA"), "NA", IF(OR(AA120="Yes", AA120="yes"), "No", IF(AND(I120="Original", AA120="No"), "?", "")))</f>
        <v>NA</v>
      </c>
    </row>
    <row r="121" spans="1:47">
      <c r="A121" s="220">
        <v>120</v>
      </c>
      <c r="B121" s="253" t="s">
        <v>6836</v>
      </c>
      <c r="C121" s="253" t="s">
        <v>300</v>
      </c>
      <c r="D121" s="253">
        <v>2024</v>
      </c>
      <c r="E121" s="253" t="s">
        <v>368</v>
      </c>
      <c r="F121" s="253" t="s">
        <v>2919</v>
      </c>
      <c r="G121" s="258" t="s">
        <v>4852</v>
      </c>
      <c r="H121" s="253" t="s">
        <v>4853</v>
      </c>
      <c r="I121" s="253" t="s">
        <v>935</v>
      </c>
      <c r="J121" s="253">
        <v>23</v>
      </c>
      <c r="K121" s="253" t="s">
        <v>62</v>
      </c>
      <c r="L121" s="253" t="s">
        <v>62</v>
      </c>
      <c r="M121" s="253" t="s">
        <v>62</v>
      </c>
      <c r="N121" s="253" t="s">
        <v>56</v>
      </c>
      <c r="O121" s="253">
        <v>2</v>
      </c>
      <c r="P121" s="253" t="s">
        <v>2699</v>
      </c>
      <c r="Q121" s="263"/>
      <c r="R121" s="263"/>
      <c r="S121" s="253" t="s">
        <v>56</v>
      </c>
      <c r="T121" s="253" t="s">
        <v>4854</v>
      </c>
      <c r="U121" s="253" t="s">
        <v>62</v>
      </c>
      <c r="V121" s="253" t="s">
        <v>57</v>
      </c>
      <c r="W121" s="253" t="s">
        <v>62</v>
      </c>
      <c r="X121" s="253" t="s">
        <v>57</v>
      </c>
      <c r="Y121" s="253" t="s">
        <v>57</v>
      </c>
      <c r="Z121" s="253" t="s">
        <v>4855</v>
      </c>
      <c r="AA121" s="253" t="s">
        <v>56</v>
      </c>
      <c r="AB121" s="253" t="s">
        <v>56</v>
      </c>
      <c r="AC121" s="253" t="s">
        <v>56</v>
      </c>
      <c r="AD121" s="253" t="s">
        <v>2373</v>
      </c>
      <c r="AE121" s="253" t="s">
        <v>3975</v>
      </c>
      <c r="AF121" s="253"/>
      <c r="AG121" s="253" t="s">
        <v>56</v>
      </c>
      <c r="AH121" s="253">
        <v>221</v>
      </c>
      <c r="AI121" s="253" t="s">
        <v>62</v>
      </c>
      <c r="AJ121" s="253" t="s">
        <v>2385</v>
      </c>
      <c r="AK121" s="253" t="s">
        <v>62</v>
      </c>
      <c r="AL121" s="253" t="s">
        <v>57</v>
      </c>
      <c r="AM121" s="253" t="s">
        <v>57</v>
      </c>
      <c r="AN121" s="253" t="s">
        <v>57</v>
      </c>
      <c r="AO121" s="253" t="s">
        <v>3417</v>
      </c>
      <c r="AP121" s="253" t="s">
        <v>4822</v>
      </c>
      <c r="AQ121" s="253">
        <v>756</v>
      </c>
      <c r="AR121" s="253" t="s">
        <v>57</v>
      </c>
      <c r="AS121" s="253">
        <v>165</v>
      </c>
      <c r="AT121" s="253">
        <v>51</v>
      </c>
      <c r="AU121" s="220" t="str">
        <f>IF(OR(AA121="NA"), "NA", IF(OR(AA121="Yes", AA121="yes"), "No", IF(AND(I121="Original", AA121="No"), "?", "")))</f>
        <v>No</v>
      </c>
    </row>
    <row r="122" spans="1:47">
      <c r="A122" s="220">
        <v>121</v>
      </c>
      <c r="B122" s="253" t="s">
        <v>6836</v>
      </c>
      <c r="C122" s="253" t="s">
        <v>300</v>
      </c>
      <c r="D122" s="253">
        <v>2024</v>
      </c>
      <c r="E122" s="253" t="s">
        <v>368</v>
      </c>
      <c r="F122" s="253" t="s">
        <v>317</v>
      </c>
      <c r="G122" s="258" t="s">
        <v>4856</v>
      </c>
      <c r="H122" s="253" t="s">
        <v>4857</v>
      </c>
      <c r="I122" s="253" t="s">
        <v>945</v>
      </c>
      <c r="J122" s="253">
        <v>25</v>
      </c>
      <c r="K122" s="253" t="s">
        <v>57</v>
      </c>
      <c r="L122" s="253" t="s">
        <v>57</v>
      </c>
      <c r="M122" s="253" t="s">
        <v>57</v>
      </c>
      <c r="N122" s="253" t="s">
        <v>57</v>
      </c>
      <c r="O122" s="253" t="s">
        <v>57</v>
      </c>
      <c r="P122" s="253" t="s">
        <v>57</v>
      </c>
      <c r="Q122" s="253" t="s">
        <v>57</v>
      </c>
      <c r="R122" s="253" t="s">
        <v>57</v>
      </c>
      <c r="S122" s="253" t="s">
        <v>57</v>
      </c>
      <c r="T122" s="253" t="s">
        <v>57</v>
      </c>
      <c r="U122" s="253" t="s">
        <v>57</v>
      </c>
      <c r="V122" s="253" t="s">
        <v>57</v>
      </c>
      <c r="W122" s="253" t="s">
        <v>57</v>
      </c>
      <c r="X122" s="253" t="s">
        <v>57</v>
      </c>
      <c r="Y122" s="253" t="s">
        <v>57</v>
      </c>
      <c r="Z122" s="258" t="s">
        <v>57</v>
      </c>
      <c r="AA122" s="253" t="s">
        <v>57</v>
      </c>
      <c r="AB122" s="253" t="s">
        <v>57</v>
      </c>
      <c r="AC122" s="253" t="s">
        <v>57</v>
      </c>
      <c r="AD122" s="253" t="s">
        <v>2385</v>
      </c>
      <c r="AE122" s="253" t="s">
        <v>57</v>
      </c>
      <c r="AF122" s="253"/>
      <c r="AG122" s="253" t="s">
        <v>57</v>
      </c>
      <c r="AH122" s="253" t="s">
        <v>57</v>
      </c>
      <c r="AI122" s="253" t="s">
        <v>57</v>
      </c>
      <c r="AJ122" s="253" t="s">
        <v>2385</v>
      </c>
      <c r="AK122" s="253" t="s">
        <v>57</v>
      </c>
      <c r="AL122" s="253" t="s">
        <v>57</v>
      </c>
      <c r="AM122" s="253" t="s">
        <v>57</v>
      </c>
      <c r="AN122" s="253" t="s">
        <v>57</v>
      </c>
      <c r="AO122" s="253" t="s">
        <v>57</v>
      </c>
      <c r="AP122" s="253" t="s">
        <v>57</v>
      </c>
      <c r="AQ122" s="253" t="s">
        <v>57</v>
      </c>
      <c r="AR122" s="253" t="s">
        <v>57</v>
      </c>
      <c r="AS122" s="253" t="s">
        <v>57</v>
      </c>
      <c r="AT122" s="253" t="s">
        <v>57</v>
      </c>
      <c r="AU122" s="220" t="str">
        <f>IF(OR(AA122="NA"), "NA", IF(OR(AA122="Yes", AA122="yes"), "No", IF(AND(I122="Original", AA122="No"), "?", "")))</f>
        <v>NA</v>
      </c>
    </row>
    <row r="123" spans="1:47">
      <c r="A123" s="220">
        <v>122</v>
      </c>
      <c r="B123" s="253" t="s">
        <v>6836</v>
      </c>
      <c r="C123" s="253" t="s">
        <v>300</v>
      </c>
      <c r="D123" s="253">
        <v>2024</v>
      </c>
      <c r="E123" s="253" t="s">
        <v>368</v>
      </c>
      <c r="F123" s="253" t="s">
        <v>4002</v>
      </c>
      <c r="G123" s="258" t="s">
        <v>4858</v>
      </c>
      <c r="H123" s="253" t="s">
        <v>4859</v>
      </c>
      <c r="I123" s="253" t="s">
        <v>935</v>
      </c>
      <c r="J123" s="253">
        <v>4</v>
      </c>
      <c r="K123" s="253" t="s">
        <v>62</v>
      </c>
      <c r="L123" s="253" t="s">
        <v>62</v>
      </c>
      <c r="M123" s="253" t="s">
        <v>62</v>
      </c>
      <c r="N123" s="253" t="s">
        <v>62</v>
      </c>
      <c r="O123" s="253" t="s">
        <v>57</v>
      </c>
      <c r="P123" s="253" t="s">
        <v>57</v>
      </c>
      <c r="Q123" s="253" t="s">
        <v>57</v>
      </c>
      <c r="R123" s="253" t="s">
        <v>57</v>
      </c>
      <c r="S123" s="253" t="s">
        <v>56</v>
      </c>
      <c r="T123" s="253" t="s">
        <v>4860</v>
      </c>
      <c r="U123" s="253" t="s">
        <v>62</v>
      </c>
      <c r="V123" s="253" t="s">
        <v>57</v>
      </c>
      <c r="W123" s="253" t="s">
        <v>62</v>
      </c>
      <c r="X123" s="253" t="s">
        <v>57</v>
      </c>
      <c r="Y123" s="253" t="s">
        <v>57</v>
      </c>
      <c r="Z123" s="258" t="s">
        <v>4861</v>
      </c>
      <c r="AA123" s="253" t="s">
        <v>62</v>
      </c>
      <c r="AB123" s="253" t="s">
        <v>62</v>
      </c>
      <c r="AC123" s="253" t="s">
        <v>57</v>
      </c>
      <c r="AD123" s="253" t="s">
        <v>2385</v>
      </c>
      <c r="AE123" s="253" t="s">
        <v>57</v>
      </c>
      <c r="AF123" s="253"/>
      <c r="AG123" s="253" t="s">
        <v>56</v>
      </c>
      <c r="AH123" s="253">
        <v>126</v>
      </c>
      <c r="AI123" s="253" t="s">
        <v>62</v>
      </c>
      <c r="AJ123" s="253" t="s">
        <v>2385</v>
      </c>
      <c r="AK123" s="253" t="s">
        <v>62</v>
      </c>
      <c r="AL123" s="253" t="s">
        <v>57</v>
      </c>
      <c r="AM123" s="253" t="s">
        <v>57</v>
      </c>
      <c r="AN123" s="253" t="s">
        <v>57</v>
      </c>
      <c r="AO123" s="253" t="s">
        <v>4862</v>
      </c>
      <c r="AP123" s="253" t="s">
        <v>4822</v>
      </c>
      <c r="AQ123" s="253">
        <v>728</v>
      </c>
      <c r="AR123" s="253" t="s">
        <v>57</v>
      </c>
      <c r="AS123" s="253">
        <v>90</v>
      </c>
      <c r="AT123" s="253">
        <v>36</v>
      </c>
      <c r="AU123" s="220" t="s">
        <v>62</v>
      </c>
    </row>
    <row r="124" spans="1:47">
      <c r="A124" s="220">
        <v>123</v>
      </c>
      <c r="B124" s="253" t="s">
        <v>6836</v>
      </c>
      <c r="C124" s="253" t="s">
        <v>300</v>
      </c>
      <c r="D124" s="253">
        <v>2024</v>
      </c>
      <c r="E124" s="253" t="s">
        <v>368</v>
      </c>
      <c r="F124" s="253" t="s">
        <v>3920</v>
      </c>
      <c r="G124" s="258" t="s">
        <v>4863</v>
      </c>
      <c r="H124" s="253" t="s">
        <v>4864</v>
      </c>
      <c r="I124" s="253" t="s">
        <v>945</v>
      </c>
      <c r="J124" s="253">
        <v>25</v>
      </c>
      <c r="K124" s="253" t="s">
        <v>57</v>
      </c>
      <c r="L124" s="253" t="s">
        <v>57</v>
      </c>
      <c r="M124" s="253" t="s">
        <v>57</v>
      </c>
      <c r="N124" s="253" t="s">
        <v>57</v>
      </c>
      <c r="O124" s="253" t="s">
        <v>57</v>
      </c>
      <c r="P124" s="253" t="s">
        <v>57</v>
      </c>
      <c r="Q124" s="253" t="s">
        <v>57</v>
      </c>
      <c r="R124" s="253" t="s">
        <v>57</v>
      </c>
      <c r="S124" s="253" t="s">
        <v>57</v>
      </c>
      <c r="T124" s="253" t="s">
        <v>57</v>
      </c>
      <c r="U124" s="253" t="s">
        <v>57</v>
      </c>
      <c r="V124" s="253" t="s">
        <v>57</v>
      </c>
      <c r="W124" s="253" t="s">
        <v>57</v>
      </c>
      <c r="X124" s="253" t="s">
        <v>57</v>
      </c>
      <c r="Y124" s="253" t="s">
        <v>57</v>
      </c>
      <c r="Z124" s="253" t="s">
        <v>57</v>
      </c>
      <c r="AA124" s="253" t="s">
        <v>57</v>
      </c>
      <c r="AB124" s="253" t="s">
        <v>57</v>
      </c>
      <c r="AC124" s="253" t="s">
        <v>57</v>
      </c>
      <c r="AD124" s="253" t="s">
        <v>2385</v>
      </c>
      <c r="AE124" s="253" t="s">
        <v>57</v>
      </c>
      <c r="AF124" s="253"/>
      <c r="AG124" s="253" t="s">
        <v>57</v>
      </c>
      <c r="AH124" s="253" t="s">
        <v>57</v>
      </c>
      <c r="AI124" s="253" t="s">
        <v>57</v>
      </c>
      <c r="AJ124" s="253" t="s">
        <v>2385</v>
      </c>
      <c r="AK124" s="253" t="s">
        <v>57</v>
      </c>
      <c r="AL124" s="253" t="s">
        <v>57</v>
      </c>
      <c r="AM124" s="253" t="s">
        <v>57</v>
      </c>
      <c r="AN124" s="253" t="s">
        <v>57</v>
      </c>
      <c r="AO124" s="253" t="s">
        <v>57</v>
      </c>
      <c r="AP124" s="253" t="s">
        <v>57</v>
      </c>
      <c r="AQ124" s="253" t="s">
        <v>57</v>
      </c>
      <c r="AR124" s="253" t="s">
        <v>57</v>
      </c>
      <c r="AS124" s="253" t="s">
        <v>57</v>
      </c>
      <c r="AT124" s="253" t="s">
        <v>57</v>
      </c>
      <c r="AU124" s="220" t="str">
        <f>IF(OR(AA124="NA"), "NA", IF(OR(AA124="Yes", AA124="yes"), "No", IF(AND(I124="Original", AA124="No"), "?", "")))</f>
        <v>NA</v>
      </c>
    </row>
    <row r="125" spans="1:47">
      <c r="A125" s="220">
        <v>124</v>
      </c>
      <c r="B125" s="253" t="s">
        <v>6836</v>
      </c>
      <c r="C125" s="253" t="s">
        <v>300</v>
      </c>
      <c r="D125" s="253">
        <v>2024</v>
      </c>
      <c r="E125" s="253" t="s">
        <v>368</v>
      </c>
      <c r="F125" s="253" t="s">
        <v>57</v>
      </c>
      <c r="G125" s="258" t="s">
        <v>4865</v>
      </c>
      <c r="H125" s="253" t="s">
        <v>4866</v>
      </c>
      <c r="I125" s="253" t="s">
        <v>975</v>
      </c>
      <c r="J125" s="253">
        <v>3</v>
      </c>
      <c r="K125" s="253" t="s">
        <v>57</v>
      </c>
      <c r="L125" s="253" t="s">
        <v>57</v>
      </c>
      <c r="M125" s="253" t="s">
        <v>57</v>
      </c>
      <c r="N125" s="253" t="s">
        <v>57</v>
      </c>
      <c r="O125" s="253" t="s">
        <v>57</v>
      </c>
      <c r="P125" s="253" t="s">
        <v>57</v>
      </c>
      <c r="Q125" s="253" t="s">
        <v>57</v>
      </c>
      <c r="R125" s="253" t="s">
        <v>57</v>
      </c>
      <c r="S125" s="253" t="s">
        <v>57</v>
      </c>
      <c r="T125" s="253" t="s">
        <v>57</v>
      </c>
      <c r="U125" s="253" t="s">
        <v>57</v>
      </c>
      <c r="V125" s="253" t="s">
        <v>57</v>
      </c>
      <c r="W125" s="253" t="s">
        <v>57</v>
      </c>
      <c r="X125" s="253" t="s">
        <v>57</v>
      </c>
      <c r="Y125" s="253" t="s">
        <v>57</v>
      </c>
      <c r="Z125" s="258" t="s">
        <v>57</v>
      </c>
      <c r="AA125" s="253" t="s">
        <v>57</v>
      </c>
      <c r="AB125" s="253" t="s">
        <v>57</v>
      </c>
      <c r="AC125" s="253" t="s">
        <v>57</v>
      </c>
      <c r="AD125" s="253" t="s">
        <v>2385</v>
      </c>
      <c r="AE125" s="253" t="s">
        <v>57</v>
      </c>
      <c r="AF125" s="253"/>
      <c r="AG125" s="253" t="s">
        <v>57</v>
      </c>
      <c r="AH125" s="253" t="s">
        <v>57</v>
      </c>
      <c r="AI125" s="253" t="s">
        <v>57</v>
      </c>
      <c r="AJ125" s="253" t="s">
        <v>2385</v>
      </c>
      <c r="AK125" s="253" t="s">
        <v>57</v>
      </c>
      <c r="AL125" s="253" t="s">
        <v>57</v>
      </c>
      <c r="AM125" s="253" t="s">
        <v>57</v>
      </c>
      <c r="AN125" s="253" t="s">
        <v>57</v>
      </c>
      <c r="AO125" s="253" t="s">
        <v>57</v>
      </c>
      <c r="AP125" s="253" t="s">
        <v>57</v>
      </c>
      <c r="AQ125" s="253" t="s">
        <v>57</v>
      </c>
      <c r="AR125" s="253" t="s">
        <v>57</v>
      </c>
      <c r="AS125" s="253" t="s">
        <v>57</v>
      </c>
      <c r="AT125" s="253" t="s">
        <v>57</v>
      </c>
      <c r="AU125" s="220" t="str">
        <f>IF(OR(AA125="NA"), "NA", IF(OR(AA125="Yes", AA125="yes"), "No", IF(AND(I125="Original", AA125="No"), "?", "")))</f>
        <v>NA</v>
      </c>
    </row>
    <row r="126" spans="1:47">
      <c r="A126" s="220">
        <v>125</v>
      </c>
      <c r="B126" s="253" t="s">
        <v>6836</v>
      </c>
      <c r="C126" s="253" t="s">
        <v>300</v>
      </c>
      <c r="D126" s="253">
        <v>2024</v>
      </c>
      <c r="E126" s="253" t="s">
        <v>446</v>
      </c>
      <c r="F126" s="253" t="s">
        <v>1553</v>
      </c>
      <c r="G126" s="258" t="s">
        <v>4867</v>
      </c>
      <c r="H126" s="253" t="s">
        <v>4868</v>
      </c>
      <c r="I126" s="253" t="s">
        <v>4421</v>
      </c>
      <c r="J126" s="253">
        <v>23</v>
      </c>
      <c r="K126" s="253" t="s">
        <v>57</v>
      </c>
      <c r="L126" s="253" t="s">
        <v>57</v>
      </c>
      <c r="M126" s="253" t="s">
        <v>57</v>
      </c>
      <c r="N126" s="253" t="s">
        <v>57</v>
      </c>
      <c r="O126" s="253" t="s">
        <v>57</v>
      </c>
      <c r="P126" s="253" t="s">
        <v>57</v>
      </c>
      <c r="Q126" s="253" t="s">
        <v>57</v>
      </c>
      <c r="R126" s="253" t="s">
        <v>57</v>
      </c>
      <c r="S126" s="253" t="s">
        <v>57</v>
      </c>
      <c r="T126" s="253" t="s">
        <v>57</v>
      </c>
      <c r="U126" s="253" t="s">
        <v>57</v>
      </c>
      <c r="V126" s="253" t="s">
        <v>57</v>
      </c>
      <c r="W126" s="253" t="s">
        <v>57</v>
      </c>
      <c r="X126" s="253" t="s">
        <v>57</v>
      </c>
      <c r="Y126" s="253" t="s">
        <v>57</v>
      </c>
      <c r="Z126" s="253" t="s">
        <v>57</v>
      </c>
      <c r="AA126" s="253" t="s">
        <v>57</v>
      </c>
      <c r="AB126" s="253" t="s">
        <v>57</v>
      </c>
      <c r="AC126" s="253" t="s">
        <v>57</v>
      </c>
      <c r="AD126" s="253" t="s">
        <v>2385</v>
      </c>
      <c r="AE126" s="253" t="s">
        <v>57</v>
      </c>
      <c r="AF126" s="253"/>
      <c r="AG126" s="253" t="s">
        <v>57</v>
      </c>
      <c r="AH126" s="253" t="s">
        <v>57</v>
      </c>
      <c r="AI126" s="253" t="s">
        <v>57</v>
      </c>
      <c r="AJ126" s="253" t="s">
        <v>2385</v>
      </c>
      <c r="AK126" s="253" t="s">
        <v>57</v>
      </c>
      <c r="AL126" s="253" t="s">
        <v>57</v>
      </c>
      <c r="AM126" s="253" t="s">
        <v>57</v>
      </c>
      <c r="AN126" s="253" t="s">
        <v>57</v>
      </c>
      <c r="AO126" s="253" t="s">
        <v>57</v>
      </c>
      <c r="AP126" s="253" t="s">
        <v>57</v>
      </c>
      <c r="AQ126" s="253" t="s">
        <v>57</v>
      </c>
      <c r="AR126" s="253" t="s">
        <v>57</v>
      </c>
      <c r="AS126" s="253" t="s">
        <v>57</v>
      </c>
      <c r="AT126" s="253" t="s">
        <v>57</v>
      </c>
      <c r="AU126" s="220" t="str">
        <f>IF(OR(AA126="NA"), "NA", IF(OR(AA126="Yes", AA126="yes"), "No", IF(AND(I126="Original", AA126="No"), "?", "")))</f>
        <v>NA</v>
      </c>
    </row>
    <row r="127" spans="1:47">
      <c r="A127" s="220">
        <v>126</v>
      </c>
      <c r="B127" s="253" t="s">
        <v>6836</v>
      </c>
      <c r="C127" s="253" t="s">
        <v>300</v>
      </c>
      <c r="D127" s="253">
        <v>2024</v>
      </c>
      <c r="E127" s="253" t="s">
        <v>446</v>
      </c>
      <c r="F127" s="253" t="s">
        <v>4869</v>
      </c>
      <c r="G127" s="258" t="s">
        <v>4870</v>
      </c>
      <c r="H127" s="253" t="s">
        <v>4871</v>
      </c>
      <c r="I127" s="253" t="s">
        <v>935</v>
      </c>
      <c r="J127" s="253">
        <v>14</v>
      </c>
      <c r="K127" s="253" t="s">
        <v>62</v>
      </c>
      <c r="L127" s="253" t="s">
        <v>62</v>
      </c>
      <c r="M127" s="253" t="s">
        <v>62</v>
      </c>
      <c r="N127" s="253" t="s">
        <v>62</v>
      </c>
      <c r="O127" s="253" t="s">
        <v>57</v>
      </c>
      <c r="P127" s="253" t="s">
        <v>57</v>
      </c>
      <c r="Q127" s="253" t="s">
        <v>57</v>
      </c>
      <c r="R127" s="253" t="s">
        <v>57</v>
      </c>
      <c r="S127" s="253" t="s">
        <v>62</v>
      </c>
      <c r="T127" s="253" t="s">
        <v>57</v>
      </c>
      <c r="U127" s="253" t="s">
        <v>62</v>
      </c>
      <c r="V127" s="253" t="s">
        <v>57</v>
      </c>
      <c r="W127" s="253" t="s">
        <v>62</v>
      </c>
      <c r="X127" s="253" t="s">
        <v>57</v>
      </c>
      <c r="Y127" s="253" t="s">
        <v>57</v>
      </c>
      <c r="Z127" s="258" t="s">
        <v>4872</v>
      </c>
      <c r="AA127" s="253" t="s">
        <v>62</v>
      </c>
      <c r="AB127" s="253" t="s">
        <v>62</v>
      </c>
      <c r="AC127" s="253" t="s">
        <v>57</v>
      </c>
      <c r="AD127" s="253" t="s">
        <v>2385</v>
      </c>
      <c r="AE127" s="253" t="s">
        <v>57</v>
      </c>
      <c r="AF127" s="253"/>
      <c r="AG127" s="253" t="s">
        <v>56</v>
      </c>
      <c r="AH127" s="253">
        <v>43</v>
      </c>
      <c r="AI127" s="253" t="s">
        <v>62</v>
      </c>
      <c r="AJ127" s="253" t="s">
        <v>2385</v>
      </c>
      <c r="AK127" s="253" t="s">
        <v>62</v>
      </c>
      <c r="AL127" s="253" t="s">
        <v>57</v>
      </c>
      <c r="AM127" s="253" t="s">
        <v>57</v>
      </c>
      <c r="AN127" s="253" t="s">
        <v>57</v>
      </c>
      <c r="AO127" s="253" t="s">
        <v>4873</v>
      </c>
      <c r="AP127" s="253" t="s">
        <v>4874</v>
      </c>
      <c r="AQ127" s="253">
        <v>391</v>
      </c>
      <c r="AR127" s="253" t="s">
        <v>57</v>
      </c>
      <c r="AS127" s="253">
        <v>39</v>
      </c>
      <c r="AT127" s="253">
        <v>4</v>
      </c>
      <c r="AU127" s="220" t="s">
        <v>62</v>
      </c>
    </row>
    <row r="128" spans="1:47">
      <c r="A128" s="220">
        <v>127</v>
      </c>
      <c r="B128" s="253" t="s">
        <v>6836</v>
      </c>
      <c r="C128" s="253" t="s">
        <v>300</v>
      </c>
      <c r="D128" s="253">
        <v>2024</v>
      </c>
      <c r="E128" s="253" t="s">
        <v>446</v>
      </c>
      <c r="F128" s="253" t="s">
        <v>4875</v>
      </c>
      <c r="G128" s="258" t="s">
        <v>4876</v>
      </c>
      <c r="H128" s="253" t="s">
        <v>4877</v>
      </c>
      <c r="I128" s="253" t="s">
        <v>1163</v>
      </c>
      <c r="J128" s="253">
        <v>15</v>
      </c>
      <c r="K128" s="253" t="s">
        <v>57</v>
      </c>
      <c r="L128" s="253" t="s">
        <v>57</v>
      </c>
      <c r="M128" s="253" t="s">
        <v>57</v>
      </c>
      <c r="N128" s="253" t="s">
        <v>57</v>
      </c>
      <c r="O128" s="253" t="s">
        <v>57</v>
      </c>
      <c r="P128" s="253" t="s">
        <v>57</v>
      </c>
      <c r="Q128" s="253" t="s">
        <v>57</v>
      </c>
      <c r="R128" s="253" t="s">
        <v>57</v>
      </c>
      <c r="S128" s="253" t="s">
        <v>57</v>
      </c>
      <c r="T128" s="253" t="s">
        <v>57</v>
      </c>
      <c r="U128" s="253" t="s">
        <v>57</v>
      </c>
      <c r="V128" s="253" t="s">
        <v>57</v>
      </c>
      <c r="W128" s="253" t="s">
        <v>57</v>
      </c>
      <c r="X128" s="253" t="s">
        <v>57</v>
      </c>
      <c r="Y128" s="253" t="s">
        <v>57</v>
      </c>
      <c r="Z128" s="258" t="s">
        <v>57</v>
      </c>
      <c r="AA128" s="253" t="s">
        <v>57</v>
      </c>
      <c r="AB128" s="253" t="s">
        <v>57</v>
      </c>
      <c r="AC128" s="253" t="s">
        <v>57</v>
      </c>
      <c r="AD128" s="253" t="s">
        <v>2385</v>
      </c>
      <c r="AE128" s="253" t="s">
        <v>57</v>
      </c>
      <c r="AF128" s="253"/>
      <c r="AG128" s="253" t="s">
        <v>57</v>
      </c>
      <c r="AH128" s="253" t="s">
        <v>57</v>
      </c>
      <c r="AI128" s="253" t="s">
        <v>57</v>
      </c>
      <c r="AJ128" s="253" t="s">
        <v>2385</v>
      </c>
      <c r="AK128" s="253" t="s">
        <v>57</v>
      </c>
      <c r="AL128" s="253" t="s">
        <v>57</v>
      </c>
      <c r="AM128" s="253" t="s">
        <v>57</v>
      </c>
      <c r="AN128" s="253" t="s">
        <v>57</v>
      </c>
      <c r="AO128" s="253" t="s">
        <v>57</v>
      </c>
      <c r="AP128" s="253" t="s">
        <v>57</v>
      </c>
      <c r="AQ128" s="253" t="s">
        <v>57</v>
      </c>
      <c r="AR128" s="253" t="s">
        <v>57</v>
      </c>
      <c r="AS128" s="253" t="s">
        <v>57</v>
      </c>
      <c r="AT128" s="253" t="s">
        <v>57</v>
      </c>
      <c r="AU128" s="220" t="str">
        <f>IF(OR(AA128="NA"), "NA", IF(OR(AA128="Yes", AA128="yes"), "No", IF(AND(I128="Original", AA128="No"), "?", "")))</f>
        <v>NA</v>
      </c>
    </row>
    <row r="129" spans="1:47">
      <c r="A129" s="220">
        <v>128</v>
      </c>
      <c r="B129" s="253" t="s">
        <v>6836</v>
      </c>
      <c r="C129" s="253" t="s">
        <v>300</v>
      </c>
      <c r="D129" s="253">
        <v>2024</v>
      </c>
      <c r="E129" s="253" t="s">
        <v>446</v>
      </c>
      <c r="F129" s="253" t="s">
        <v>4240</v>
      </c>
      <c r="G129" s="258" t="s">
        <v>4878</v>
      </c>
      <c r="H129" s="253" t="s">
        <v>4879</v>
      </c>
      <c r="I129" s="253" t="s">
        <v>935</v>
      </c>
      <c r="J129" s="253">
        <v>14</v>
      </c>
      <c r="K129" s="253" t="s">
        <v>62</v>
      </c>
      <c r="L129" s="253" t="s">
        <v>62</v>
      </c>
      <c r="M129" s="253" t="s">
        <v>62</v>
      </c>
      <c r="N129" s="253" t="s">
        <v>62</v>
      </c>
      <c r="O129" s="253" t="s">
        <v>57</v>
      </c>
      <c r="P129" s="253" t="s">
        <v>57</v>
      </c>
      <c r="Q129" s="253" t="s">
        <v>57</v>
      </c>
      <c r="R129" s="253" t="s">
        <v>57</v>
      </c>
      <c r="S129" s="253" t="s">
        <v>62</v>
      </c>
      <c r="T129" s="253" t="s">
        <v>57</v>
      </c>
      <c r="U129" s="253" t="s">
        <v>62</v>
      </c>
      <c r="V129" s="253" t="s">
        <v>57</v>
      </c>
      <c r="W129" s="253" t="s">
        <v>62</v>
      </c>
      <c r="X129" s="253" t="s">
        <v>57</v>
      </c>
      <c r="Y129" s="253" t="s">
        <v>57</v>
      </c>
      <c r="Z129" s="253" t="s">
        <v>4880</v>
      </c>
      <c r="AA129" s="253" t="s">
        <v>62</v>
      </c>
      <c r="AB129" s="253" t="s">
        <v>62</v>
      </c>
      <c r="AC129" s="253" t="s">
        <v>57</v>
      </c>
      <c r="AD129" s="253" t="s">
        <v>2385</v>
      </c>
      <c r="AE129" s="253" t="s">
        <v>57</v>
      </c>
      <c r="AF129" s="253"/>
      <c r="AG129" s="253" t="s">
        <v>56</v>
      </c>
      <c r="AH129" s="253">
        <v>84</v>
      </c>
      <c r="AI129" s="253" t="s">
        <v>62</v>
      </c>
      <c r="AJ129" s="253" t="s">
        <v>2385</v>
      </c>
      <c r="AK129" s="253" t="s">
        <v>62</v>
      </c>
      <c r="AL129" s="253" t="s">
        <v>57</v>
      </c>
      <c r="AM129" s="253" t="s">
        <v>57</v>
      </c>
      <c r="AN129" s="253" t="s">
        <v>57</v>
      </c>
      <c r="AO129" s="253" t="s">
        <v>4881</v>
      </c>
      <c r="AP129" s="253" t="s">
        <v>4874</v>
      </c>
      <c r="AQ129" s="253">
        <v>777</v>
      </c>
      <c r="AR129" s="253" t="s">
        <v>57</v>
      </c>
      <c r="AS129" s="253" t="s">
        <v>57</v>
      </c>
      <c r="AT129" s="253" t="s">
        <v>57</v>
      </c>
      <c r="AU129" s="220" t="s">
        <v>62</v>
      </c>
    </row>
    <row r="130" spans="1:47">
      <c r="A130" s="220">
        <v>129</v>
      </c>
      <c r="B130" s="253" t="s">
        <v>6836</v>
      </c>
      <c r="C130" s="253" t="s">
        <v>300</v>
      </c>
      <c r="D130" s="253">
        <v>2024</v>
      </c>
      <c r="E130" s="253" t="s">
        <v>446</v>
      </c>
      <c r="F130" s="253" t="s">
        <v>4755</v>
      </c>
      <c r="G130" s="258" t="s">
        <v>4882</v>
      </c>
      <c r="H130" s="253" t="s">
        <v>4883</v>
      </c>
      <c r="I130" s="253" t="s">
        <v>935</v>
      </c>
      <c r="J130" s="253">
        <v>6</v>
      </c>
      <c r="K130" s="253" t="s">
        <v>62</v>
      </c>
      <c r="L130" s="253" t="s">
        <v>62</v>
      </c>
      <c r="M130" s="253" t="s">
        <v>62</v>
      </c>
      <c r="N130" s="253" t="s">
        <v>62</v>
      </c>
      <c r="O130" s="253" t="s">
        <v>57</v>
      </c>
      <c r="P130" s="253" t="s">
        <v>57</v>
      </c>
      <c r="Q130" s="253" t="s">
        <v>57</v>
      </c>
      <c r="R130" s="253" t="s">
        <v>57</v>
      </c>
      <c r="S130" s="253" t="s">
        <v>62</v>
      </c>
      <c r="T130" s="253" t="s">
        <v>57</v>
      </c>
      <c r="U130" s="253" t="s">
        <v>62</v>
      </c>
      <c r="V130" s="253" t="s">
        <v>57</v>
      </c>
      <c r="W130" s="253" t="s">
        <v>62</v>
      </c>
      <c r="X130" s="253" t="s">
        <v>57</v>
      </c>
      <c r="Y130" s="253" t="s">
        <v>57</v>
      </c>
      <c r="Z130" s="258" t="s">
        <v>4758</v>
      </c>
      <c r="AA130" s="253" t="s">
        <v>62</v>
      </c>
      <c r="AB130" s="253" t="s">
        <v>62</v>
      </c>
      <c r="AC130" s="253" t="s">
        <v>57</v>
      </c>
      <c r="AD130" s="253" t="s">
        <v>2385</v>
      </c>
      <c r="AE130" s="253" t="s">
        <v>57</v>
      </c>
      <c r="AF130" s="253"/>
      <c r="AG130" s="253" t="s">
        <v>56</v>
      </c>
      <c r="AH130" s="253">
        <v>21</v>
      </c>
      <c r="AI130" s="253" t="s">
        <v>56</v>
      </c>
      <c r="AJ130" s="253" t="s">
        <v>4436</v>
      </c>
      <c r="AK130" s="253" t="s">
        <v>62</v>
      </c>
      <c r="AL130" s="253" t="s">
        <v>57</v>
      </c>
      <c r="AM130" s="253" t="s">
        <v>57</v>
      </c>
      <c r="AN130" s="253" t="s">
        <v>57</v>
      </c>
      <c r="AO130" s="253" t="s">
        <v>120</v>
      </c>
      <c r="AP130" s="253" t="s">
        <v>4874</v>
      </c>
      <c r="AQ130" s="253">
        <v>708</v>
      </c>
      <c r="AR130" s="253" t="s">
        <v>57</v>
      </c>
      <c r="AS130" s="253">
        <v>18</v>
      </c>
      <c r="AT130" s="253">
        <v>3</v>
      </c>
      <c r="AU130" s="253" t="s">
        <v>56</v>
      </c>
    </row>
    <row r="131" spans="1:47">
      <c r="A131" s="220">
        <v>130</v>
      </c>
      <c r="B131" s="253" t="s">
        <v>6836</v>
      </c>
      <c r="C131" s="253" t="s">
        <v>300</v>
      </c>
      <c r="D131" s="253">
        <v>2024</v>
      </c>
      <c r="E131" s="253" t="s">
        <v>446</v>
      </c>
      <c r="F131" s="253" t="s">
        <v>4884</v>
      </c>
      <c r="G131" s="258" t="s">
        <v>4885</v>
      </c>
      <c r="H131" s="253" t="s">
        <v>4886</v>
      </c>
      <c r="I131" s="253" t="s">
        <v>929</v>
      </c>
      <c r="J131" s="253">
        <v>15</v>
      </c>
      <c r="K131" s="253" t="s">
        <v>56</v>
      </c>
      <c r="L131" s="253" t="s">
        <v>62</v>
      </c>
      <c r="M131" s="253" t="s">
        <v>57</v>
      </c>
      <c r="N131" s="253" t="s">
        <v>57</v>
      </c>
      <c r="O131" s="253" t="s">
        <v>57</v>
      </c>
      <c r="P131" s="253" t="s">
        <v>57</v>
      </c>
      <c r="Q131" s="253" t="s">
        <v>57</v>
      </c>
      <c r="R131" s="253" t="s">
        <v>57</v>
      </c>
      <c r="S131" s="253" t="s">
        <v>57</v>
      </c>
      <c r="T131" s="253" t="s">
        <v>57</v>
      </c>
      <c r="U131" s="253" t="s">
        <v>57</v>
      </c>
      <c r="V131" s="253" t="s">
        <v>57</v>
      </c>
      <c r="W131" s="253" t="s">
        <v>57</v>
      </c>
      <c r="X131" s="253" t="s">
        <v>57</v>
      </c>
      <c r="Y131" s="253" t="s">
        <v>57</v>
      </c>
      <c r="Z131" s="253" t="s">
        <v>4887</v>
      </c>
      <c r="AA131" s="253" t="s">
        <v>57</v>
      </c>
      <c r="AB131" s="253" t="s">
        <v>57</v>
      </c>
      <c r="AC131" s="253" t="s">
        <v>57</v>
      </c>
      <c r="AD131" s="253" t="s">
        <v>2385</v>
      </c>
      <c r="AE131" s="253" t="s">
        <v>57</v>
      </c>
      <c r="AF131" s="253"/>
      <c r="AG131" s="253" t="s">
        <v>57</v>
      </c>
      <c r="AH131" s="253" t="s">
        <v>57</v>
      </c>
      <c r="AI131" s="253" t="s">
        <v>57</v>
      </c>
      <c r="AJ131" s="253" t="s">
        <v>2385</v>
      </c>
      <c r="AK131" s="253" t="s">
        <v>57</v>
      </c>
      <c r="AL131" s="253" t="s">
        <v>57</v>
      </c>
      <c r="AM131" s="253" t="s">
        <v>57</v>
      </c>
      <c r="AN131" s="253" t="s">
        <v>57</v>
      </c>
      <c r="AO131" s="253" t="s">
        <v>2252</v>
      </c>
      <c r="AP131" s="253" t="s">
        <v>4874</v>
      </c>
      <c r="AQ131" s="253">
        <v>717</v>
      </c>
      <c r="AR131" s="253" t="s">
        <v>57</v>
      </c>
      <c r="AS131" s="253" t="s">
        <v>57</v>
      </c>
      <c r="AT131" s="253" t="s">
        <v>57</v>
      </c>
      <c r="AU131" s="220" t="str">
        <f>IF(OR(AA131="NA"), "NA", IF(OR(AA131="Yes", AA131="yes"), "No", IF(AND(I131="Original", AA131="No"), "?", "")))</f>
        <v>NA</v>
      </c>
    </row>
    <row r="132" spans="1:47">
      <c r="A132" s="220">
        <v>131</v>
      </c>
      <c r="B132" s="253" t="s">
        <v>6836</v>
      </c>
      <c r="C132" s="253" t="s">
        <v>300</v>
      </c>
      <c r="D132" s="253">
        <v>2024</v>
      </c>
      <c r="E132" s="253" t="s">
        <v>446</v>
      </c>
      <c r="F132" s="253" t="s">
        <v>4888</v>
      </c>
      <c r="G132" s="258" t="s">
        <v>4889</v>
      </c>
      <c r="H132" s="253" t="s">
        <v>4890</v>
      </c>
      <c r="I132" s="253" t="s">
        <v>929</v>
      </c>
      <c r="J132" s="253">
        <v>17</v>
      </c>
      <c r="K132" s="253" t="s">
        <v>56</v>
      </c>
      <c r="L132" s="253" t="s">
        <v>62</v>
      </c>
      <c r="M132" s="253" t="s">
        <v>57</v>
      </c>
      <c r="N132" s="253" t="s">
        <v>57</v>
      </c>
      <c r="O132" s="253" t="s">
        <v>57</v>
      </c>
      <c r="P132" s="253" t="s">
        <v>57</v>
      </c>
      <c r="Q132" s="253" t="s">
        <v>57</v>
      </c>
      <c r="R132" s="253" t="s">
        <v>57</v>
      </c>
      <c r="S132" s="253" t="s">
        <v>57</v>
      </c>
      <c r="T132" s="253" t="s">
        <v>57</v>
      </c>
      <c r="U132" s="253" t="s">
        <v>57</v>
      </c>
      <c r="V132" s="253" t="s">
        <v>57</v>
      </c>
      <c r="W132" s="253" t="s">
        <v>57</v>
      </c>
      <c r="X132" s="253" t="s">
        <v>57</v>
      </c>
      <c r="Y132" s="253" t="s">
        <v>57</v>
      </c>
      <c r="Z132" s="253" t="s">
        <v>4891</v>
      </c>
      <c r="AA132" s="253" t="s">
        <v>57</v>
      </c>
      <c r="AB132" s="253" t="s">
        <v>57</v>
      </c>
      <c r="AC132" s="253" t="s">
        <v>57</v>
      </c>
      <c r="AD132" s="253" t="s">
        <v>2385</v>
      </c>
      <c r="AE132" s="253" t="s">
        <v>57</v>
      </c>
      <c r="AF132" s="253"/>
      <c r="AG132" s="253" t="s">
        <v>57</v>
      </c>
      <c r="AH132" s="253" t="s">
        <v>57</v>
      </c>
      <c r="AI132" s="253" t="s">
        <v>57</v>
      </c>
      <c r="AJ132" s="253" t="s">
        <v>2385</v>
      </c>
      <c r="AK132" s="253" t="s">
        <v>57</v>
      </c>
      <c r="AL132" s="253" t="s">
        <v>57</v>
      </c>
      <c r="AM132" s="253" t="s">
        <v>57</v>
      </c>
      <c r="AN132" s="253" t="s">
        <v>57</v>
      </c>
      <c r="AO132" s="253" t="s">
        <v>3595</v>
      </c>
      <c r="AP132" s="253" t="s">
        <v>4874</v>
      </c>
      <c r="AQ132" s="253">
        <v>766</v>
      </c>
      <c r="AR132" s="253" t="s">
        <v>57</v>
      </c>
      <c r="AS132" s="253" t="s">
        <v>57</v>
      </c>
      <c r="AT132" s="253" t="s">
        <v>57</v>
      </c>
      <c r="AU132" s="220" t="str">
        <f>IF(OR(AA132="NA"), "NA", IF(OR(AA132="Yes", AA132="yes"), "No", IF(AND(I132="Original", AA132="No"), "?", "")))</f>
        <v>NA</v>
      </c>
    </row>
    <row r="133" spans="1:47">
      <c r="A133" s="220">
        <v>132</v>
      </c>
      <c r="B133" s="253" t="s">
        <v>6836</v>
      </c>
      <c r="C133" s="253" t="s">
        <v>300</v>
      </c>
      <c r="D133" s="253">
        <v>2024</v>
      </c>
      <c r="E133" s="253" t="s">
        <v>446</v>
      </c>
      <c r="F133" s="253" t="s">
        <v>4892</v>
      </c>
      <c r="G133" s="258" t="s">
        <v>4893</v>
      </c>
      <c r="H133" s="253" t="s">
        <v>4894</v>
      </c>
      <c r="I133" s="253" t="s">
        <v>945</v>
      </c>
      <c r="J133" s="253">
        <v>25</v>
      </c>
      <c r="K133" s="253" t="s">
        <v>57</v>
      </c>
      <c r="L133" s="253" t="s">
        <v>57</v>
      </c>
      <c r="M133" s="253" t="s">
        <v>57</v>
      </c>
      <c r="N133" s="253" t="s">
        <v>57</v>
      </c>
      <c r="O133" s="253" t="s">
        <v>57</v>
      </c>
      <c r="P133" s="253" t="s">
        <v>57</v>
      </c>
      <c r="Q133" s="253" t="s">
        <v>57</v>
      </c>
      <c r="R133" s="253" t="s">
        <v>57</v>
      </c>
      <c r="S133" s="253" t="s">
        <v>57</v>
      </c>
      <c r="T133" s="253" t="s">
        <v>57</v>
      </c>
      <c r="U133" s="253" t="s">
        <v>57</v>
      </c>
      <c r="V133" s="253" t="s">
        <v>57</v>
      </c>
      <c r="W133" s="253" t="s">
        <v>57</v>
      </c>
      <c r="X133" s="253" t="s">
        <v>57</v>
      </c>
      <c r="Y133" s="253" t="s">
        <v>57</v>
      </c>
      <c r="Z133" s="258" t="s">
        <v>57</v>
      </c>
      <c r="AA133" s="253" t="s">
        <v>57</v>
      </c>
      <c r="AB133" s="253" t="s">
        <v>57</v>
      </c>
      <c r="AC133" s="253" t="s">
        <v>57</v>
      </c>
      <c r="AD133" s="253" t="s">
        <v>2385</v>
      </c>
      <c r="AE133" s="253" t="s">
        <v>57</v>
      </c>
      <c r="AF133" s="253"/>
      <c r="AG133" s="253" t="s">
        <v>57</v>
      </c>
      <c r="AH133" s="253" t="s">
        <v>57</v>
      </c>
      <c r="AI133" s="253" t="s">
        <v>57</v>
      </c>
      <c r="AJ133" s="253" t="s">
        <v>2385</v>
      </c>
      <c r="AK133" s="253" t="s">
        <v>57</v>
      </c>
      <c r="AL133" s="253" t="s">
        <v>57</v>
      </c>
      <c r="AM133" s="253" t="s">
        <v>57</v>
      </c>
      <c r="AN133" s="253" t="s">
        <v>57</v>
      </c>
      <c r="AO133" s="253" t="s">
        <v>57</v>
      </c>
      <c r="AP133" s="253" t="s">
        <v>57</v>
      </c>
      <c r="AQ133" s="253" t="s">
        <v>57</v>
      </c>
      <c r="AR133" s="253" t="s">
        <v>57</v>
      </c>
      <c r="AS133" s="253" t="s">
        <v>57</v>
      </c>
      <c r="AT133" s="253" t="s">
        <v>57</v>
      </c>
      <c r="AU133" s="220" t="str">
        <f>IF(OR(AA133="NA"), "NA", IF(OR(AA133="Yes", AA133="yes"), "No", IF(AND(I133="Original", AA133="No"), "?", "")))</f>
        <v>NA</v>
      </c>
    </row>
    <row r="134" spans="1:47">
      <c r="A134" s="220">
        <v>133</v>
      </c>
      <c r="B134" s="253" t="s">
        <v>6836</v>
      </c>
      <c r="C134" s="253" t="s">
        <v>300</v>
      </c>
      <c r="D134" s="253">
        <v>2024</v>
      </c>
      <c r="E134" s="253" t="s">
        <v>446</v>
      </c>
      <c r="F134" s="253" t="s">
        <v>57</v>
      </c>
      <c r="G134" s="258" t="s">
        <v>4895</v>
      </c>
      <c r="H134" s="253" t="s">
        <v>4896</v>
      </c>
      <c r="I134" s="253" t="s">
        <v>975</v>
      </c>
      <c r="J134" s="253">
        <v>2</v>
      </c>
      <c r="K134" s="253" t="s">
        <v>57</v>
      </c>
      <c r="L134" s="253" t="s">
        <v>57</v>
      </c>
      <c r="M134" s="253" t="s">
        <v>57</v>
      </c>
      <c r="N134" s="253" t="s">
        <v>57</v>
      </c>
      <c r="O134" s="253" t="s">
        <v>57</v>
      </c>
      <c r="P134" s="253" t="s">
        <v>57</v>
      </c>
      <c r="Q134" s="253" t="s">
        <v>57</v>
      </c>
      <c r="R134" s="253" t="s">
        <v>57</v>
      </c>
      <c r="S134" s="253" t="s">
        <v>57</v>
      </c>
      <c r="T134" s="253" t="s">
        <v>57</v>
      </c>
      <c r="U134" s="253" t="s">
        <v>57</v>
      </c>
      <c r="V134" s="253" t="s">
        <v>57</v>
      </c>
      <c r="W134" s="253" t="s">
        <v>57</v>
      </c>
      <c r="X134" s="253" t="s">
        <v>57</v>
      </c>
      <c r="Y134" s="253" t="s">
        <v>57</v>
      </c>
      <c r="Z134" s="253" t="s">
        <v>57</v>
      </c>
      <c r="AA134" s="253" t="s">
        <v>57</v>
      </c>
      <c r="AB134" s="253" t="s">
        <v>57</v>
      </c>
      <c r="AC134" s="253" t="s">
        <v>57</v>
      </c>
      <c r="AD134" s="253" t="s">
        <v>2385</v>
      </c>
      <c r="AE134" s="253" t="s">
        <v>57</v>
      </c>
      <c r="AF134" s="253"/>
      <c r="AG134" s="253" t="s">
        <v>57</v>
      </c>
      <c r="AH134" s="253" t="s">
        <v>57</v>
      </c>
      <c r="AI134" s="253" t="s">
        <v>57</v>
      </c>
      <c r="AJ134" s="253" t="s">
        <v>2385</v>
      </c>
      <c r="AK134" s="253" t="s">
        <v>57</v>
      </c>
      <c r="AL134" s="253" t="s">
        <v>57</v>
      </c>
      <c r="AM134" s="253" t="s">
        <v>57</v>
      </c>
      <c r="AN134" s="253" t="s">
        <v>57</v>
      </c>
      <c r="AO134" s="253" t="s">
        <v>57</v>
      </c>
      <c r="AP134" s="253" t="s">
        <v>57</v>
      </c>
      <c r="AQ134" s="253" t="s">
        <v>57</v>
      </c>
      <c r="AR134" s="253" t="s">
        <v>57</v>
      </c>
      <c r="AS134" s="253" t="s">
        <v>57</v>
      </c>
      <c r="AT134" s="253" t="s">
        <v>57</v>
      </c>
      <c r="AU134" s="220" t="str">
        <f>IF(OR(AA134="NA"), "NA", IF(OR(AA134="Yes", AA134="yes"), "No", IF(AND(I134="Original", AA134="No"), "?", "")))</f>
        <v>NA</v>
      </c>
    </row>
    <row r="135" spans="1:47">
      <c r="A135" s="220">
        <v>134</v>
      </c>
      <c r="B135" s="253" t="s">
        <v>6836</v>
      </c>
      <c r="C135" s="253" t="s">
        <v>300</v>
      </c>
      <c r="D135" s="253">
        <v>2024</v>
      </c>
      <c r="E135" s="253" t="s">
        <v>512</v>
      </c>
      <c r="F135" s="253" t="s">
        <v>4897</v>
      </c>
      <c r="G135" s="258" t="s">
        <v>4898</v>
      </c>
      <c r="H135" s="253" t="s">
        <v>4899</v>
      </c>
      <c r="I135" s="253" t="s">
        <v>935</v>
      </c>
      <c r="J135" s="253">
        <v>21</v>
      </c>
      <c r="K135" s="253" t="s">
        <v>62</v>
      </c>
      <c r="L135" s="253" t="s">
        <v>62</v>
      </c>
      <c r="M135" s="253" t="s">
        <v>62</v>
      </c>
      <c r="N135" s="253" t="s">
        <v>56</v>
      </c>
      <c r="O135" s="253">
        <v>2</v>
      </c>
      <c r="P135" s="253" t="s">
        <v>438</v>
      </c>
      <c r="Q135" s="253" t="s">
        <v>4900</v>
      </c>
      <c r="R135" s="253" t="s">
        <v>4901</v>
      </c>
      <c r="S135" s="253" t="s">
        <v>56</v>
      </c>
      <c r="T135" s="253" t="s">
        <v>4902</v>
      </c>
      <c r="U135" s="253" t="s">
        <v>62</v>
      </c>
      <c r="V135" s="253" t="s">
        <v>57</v>
      </c>
      <c r="W135" s="253" t="s">
        <v>62</v>
      </c>
      <c r="X135" s="253" t="s">
        <v>57</v>
      </c>
      <c r="Y135" s="253" t="s">
        <v>57</v>
      </c>
      <c r="Z135" s="258" t="s">
        <v>4903</v>
      </c>
      <c r="AA135" s="253" t="s">
        <v>62</v>
      </c>
      <c r="AB135" s="253" t="s">
        <v>56</v>
      </c>
      <c r="AC135" s="253" t="s">
        <v>56</v>
      </c>
      <c r="AD135" s="253" t="s">
        <v>984</v>
      </c>
      <c r="AE135" s="253" t="s">
        <v>57</v>
      </c>
      <c r="AF135" s="253"/>
      <c r="AG135" s="253" t="s">
        <v>56</v>
      </c>
      <c r="AH135" s="253">
        <v>865</v>
      </c>
      <c r="AI135" s="253" t="s">
        <v>56</v>
      </c>
      <c r="AJ135" s="253" t="s">
        <v>4436</v>
      </c>
      <c r="AK135" s="253" t="s">
        <v>62</v>
      </c>
      <c r="AL135" s="253" t="s">
        <v>57</v>
      </c>
      <c r="AM135" s="253" t="s">
        <v>57</v>
      </c>
      <c r="AN135" s="253" t="s">
        <v>57</v>
      </c>
      <c r="AO135" s="253" t="s">
        <v>2178</v>
      </c>
      <c r="AP135" s="253" t="s">
        <v>4904</v>
      </c>
      <c r="AQ135" s="253">
        <v>704</v>
      </c>
      <c r="AR135" s="253" t="s">
        <v>57</v>
      </c>
      <c r="AS135" s="253">
        <v>136</v>
      </c>
      <c r="AT135" s="253">
        <v>729</v>
      </c>
      <c r="AU135" s="220" t="s">
        <v>62</v>
      </c>
    </row>
    <row r="136" spans="1:47">
      <c r="A136" s="220">
        <v>135</v>
      </c>
      <c r="B136" s="253" t="s">
        <v>6836</v>
      </c>
      <c r="C136" s="253" t="s">
        <v>300</v>
      </c>
      <c r="D136" s="253">
        <v>2024</v>
      </c>
      <c r="E136" s="253" t="s">
        <v>512</v>
      </c>
      <c r="F136" s="253" t="s">
        <v>4905</v>
      </c>
      <c r="G136" s="258" t="s">
        <v>4906</v>
      </c>
      <c r="H136" s="253" t="s">
        <v>4907</v>
      </c>
      <c r="I136" s="253" t="s">
        <v>945</v>
      </c>
      <c r="J136" s="253">
        <v>25</v>
      </c>
      <c r="K136" s="253" t="s">
        <v>57</v>
      </c>
      <c r="L136" s="253" t="s">
        <v>57</v>
      </c>
      <c r="M136" s="253" t="s">
        <v>57</v>
      </c>
      <c r="N136" s="253" t="s">
        <v>57</v>
      </c>
      <c r="O136" s="253" t="s">
        <v>57</v>
      </c>
      <c r="P136" s="253" t="s">
        <v>57</v>
      </c>
      <c r="Q136" s="253" t="s">
        <v>57</v>
      </c>
      <c r="R136" s="253" t="s">
        <v>57</v>
      </c>
      <c r="S136" s="253" t="s">
        <v>57</v>
      </c>
      <c r="T136" s="253" t="s">
        <v>57</v>
      </c>
      <c r="U136" s="253" t="s">
        <v>57</v>
      </c>
      <c r="V136" s="253" t="s">
        <v>57</v>
      </c>
      <c r="W136" s="253" t="s">
        <v>57</v>
      </c>
      <c r="X136" s="253" t="s">
        <v>57</v>
      </c>
      <c r="Y136" s="253" t="s">
        <v>57</v>
      </c>
      <c r="Z136" s="253" t="s">
        <v>57</v>
      </c>
      <c r="AA136" s="253" t="s">
        <v>57</v>
      </c>
      <c r="AB136" s="253" t="s">
        <v>57</v>
      </c>
      <c r="AC136" s="253" t="s">
        <v>57</v>
      </c>
      <c r="AD136" s="253" t="s">
        <v>2385</v>
      </c>
      <c r="AE136" s="253" t="s">
        <v>57</v>
      </c>
      <c r="AF136" s="253"/>
      <c r="AG136" s="253" t="s">
        <v>57</v>
      </c>
      <c r="AH136" s="253" t="s">
        <v>57</v>
      </c>
      <c r="AI136" s="253" t="s">
        <v>57</v>
      </c>
      <c r="AJ136" s="253" t="s">
        <v>2385</v>
      </c>
      <c r="AK136" s="253" t="s">
        <v>57</v>
      </c>
      <c r="AL136" s="253" t="s">
        <v>57</v>
      </c>
      <c r="AM136" s="253" t="s">
        <v>57</v>
      </c>
      <c r="AN136" s="253" t="s">
        <v>57</v>
      </c>
      <c r="AO136" s="253" t="s">
        <v>57</v>
      </c>
      <c r="AP136" s="253" t="s">
        <v>57</v>
      </c>
      <c r="AQ136" s="253" t="s">
        <v>57</v>
      </c>
      <c r="AR136" s="253" t="s">
        <v>57</v>
      </c>
      <c r="AS136" s="253" t="s">
        <v>57</v>
      </c>
      <c r="AT136" s="253" t="s">
        <v>57</v>
      </c>
      <c r="AU136" s="220" t="str">
        <f>IF(OR(AA136="NA"), "NA", IF(OR(AA136="Yes", AA136="yes"), "No", IF(AND(I136="Original", AA136="No"), "?", "")))</f>
        <v>NA</v>
      </c>
    </row>
    <row r="137" spans="1:47">
      <c r="A137" s="220">
        <v>136</v>
      </c>
      <c r="B137" s="253" t="s">
        <v>6836</v>
      </c>
      <c r="C137" s="253" t="s">
        <v>300</v>
      </c>
      <c r="D137" s="253">
        <v>2024</v>
      </c>
      <c r="E137" s="253" t="s">
        <v>512</v>
      </c>
      <c r="F137" s="253" t="s">
        <v>4908</v>
      </c>
      <c r="G137" s="258" t="s">
        <v>4909</v>
      </c>
      <c r="H137" s="253" t="s">
        <v>4907</v>
      </c>
      <c r="I137" s="253" t="s">
        <v>945</v>
      </c>
      <c r="J137" s="253">
        <v>25</v>
      </c>
      <c r="K137" s="253" t="s">
        <v>57</v>
      </c>
      <c r="L137" s="253" t="s">
        <v>57</v>
      </c>
      <c r="M137" s="253" t="s">
        <v>57</v>
      </c>
      <c r="N137" s="253" t="s">
        <v>57</v>
      </c>
      <c r="O137" s="253" t="s">
        <v>57</v>
      </c>
      <c r="P137" s="253" t="s">
        <v>57</v>
      </c>
      <c r="Q137" s="253" t="s">
        <v>57</v>
      </c>
      <c r="R137" s="253" t="s">
        <v>57</v>
      </c>
      <c r="S137" s="253" t="s">
        <v>57</v>
      </c>
      <c r="T137" s="253" t="s">
        <v>57</v>
      </c>
      <c r="U137" s="253" t="s">
        <v>57</v>
      </c>
      <c r="V137" s="253" t="s">
        <v>57</v>
      </c>
      <c r="W137" s="253" t="s">
        <v>57</v>
      </c>
      <c r="X137" s="253" t="s">
        <v>57</v>
      </c>
      <c r="Y137" s="253" t="s">
        <v>57</v>
      </c>
      <c r="Z137" s="253" t="s">
        <v>57</v>
      </c>
      <c r="AA137" s="253" t="s">
        <v>57</v>
      </c>
      <c r="AB137" s="253" t="s">
        <v>57</v>
      </c>
      <c r="AC137" s="253" t="s">
        <v>57</v>
      </c>
      <c r="AD137" s="253" t="s">
        <v>2385</v>
      </c>
      <c r="AE137" s="253" t="s">
        <v>57</v>
      </c>
      <c r="AF137" s="253"/>
      <c r="AG137" s="253" t="s">
        <v>57</v>
      </c>
      <c r="AH137" s="253" t="s">
        <v>57</v>
      </c>
      <c r="AI137" s="253" t="s">
        <v>57</v>
      </c>
      <c r="AJ137" s="253" t="s">
        <v>2385</v>
      </c>
      <c r="AK137" s="253" t="s">
        <v>57</v>
      </c>
      <c r="AL137" s="253" t="s">
        <v>57</v>
      </c>
      <c r="AM137" s="253" t="s">
        <v>57</v>
      </c>
      <c r="AN137" s="253" t="s">
        <v>57</v>
      </c>
      <c r="AO137" s="253" t="s">
        <v>57</v>
      </c>
      <c r="AP137" s="253" t="s">
        <v>57</v>
      </c>
      <c r="AQ137" s="253" t="s">
        <v>57</v>
      </c>
      <c r="AR137" s="253" t="s">
        <v>57</v>
      </c>
      <c r="AS137" s="253" t="s">
        <v>57</v>
      </c>
      <c r="AT137" s="253" t="s">
        <v>57</v>
      </c>
      <c r="AU137" s="220" t="str">
        <f>IF(OR(AA137="NA"), "NA", IF(OR(AA137="Yes", AA137="yes"), "No", IF(AND(I137="Original", AA137="No"), "?", "")))</f>
        <v>NA</v>
      </c>
    </row>
    <row r="138" spans="1:47">
      <c r="A138" s="220">
        <v>137</v>
      </c>
      <c r="B138" s="253" t="s">
        <v>6836</v>
      </c>
      <c r="C138" s="253" t="s">
        <v>300</v>
      </c>
      <c r="D138" s="253">
        <v>2024</v>
      </c>
      <c r="E138" s="253" t="s">
        <v>512</v>
      </c>
      <c r="F138" s="253" t="s">
        <v>4910</v>
      </c>
      <c r="G138" s="258" t="s">
        <v>4911</v>
      </c>
      <c r="H138" s="253" t="s">
        <v>4912</v>
      </c>
      <c r="I138" s="253" t="s">
        <v>935</v>
      </c>
      <c r="J138" s="253">
        <v>4</v>
      </c>
      <c r="K138" s="253" t="s">
        <v>62</v>
      </c>
      <c r="L138" s="253" t="s">
        <v>62</v>
      </c>
      <c r="M138" s="253" t="s">
        <v>62</v>
      </c>
      <c r="N138" s="253" t="s">
        <v>62</v>
      </c>
      <c r="O138" s="253" t="s">
        <v>57</v>
      </c>
      <c r="P138" s="253" t="s">
        <v>57</v>
      </c>
      <c r="Q138" s="253" t="s">
        <v>57</v>
      </c>
      <c r="R138" s="253" t="s">
        <v>57</v>
      </c>
      <c r="S138" s="253" t="s">
        <v>62</v>
      </c>
      <c r="T138" s="253" t="s">
        <v>57</v>
      </c>
      <c r="U138" s="253" t="s">
        <v>62</v>
      </c>
      <c r="V138" s="253" t="s">
        <v>57</v>
      </c>
      <c r="W138" s="253" t="s">
        <v>62</v>
      </c>
      <c r="X138" s="253" t="s">
        <v>57</v>
      </c>
      <c r="Y138" s="253" t="s">
        <v>57</v>
      </c>
      <c r="Z138" s="258" t="s">
        <v>4771</v>
      </c>
      <c r="AA138" s="253" t="s">
        <v>62</v>
      </c>
      <c r="AB138" s="253" t="s">
        <v>62</v>
      </c>
      <c r="AC138" s="253" t="s">
        <v>57</v>
      </c>
      <c r="AD138" s="253" t="s">
        <v>2385</v>
      </c>
      <c r="AE138" s="253" t="s">
        <v>57</v>
      </c>
      <c r="AF138" s="253"/>
      <c r="AG138" s="253" t="s">
        <v>56</v>
      </c>
      <c r="AH138" s="253">
        <v>243</v>
      </c>
      <c r="AI138" s="253" t="s">
        <v>62</v>
      </c>
      <c r="AJ138" s="253" t="s">
        <v>2385</v>
      </c>
      <c r="AK138" s="253" t="s">
        <v>62</v>
      </c>
      <c r="AL138" s="253" t="s">
        <v>57</v>
      </c>
      <c r="AM138" s="253" t="s">
        <v>57</v>
      </c>
      <c r="AN138" s="253" t="s">
        <v>57</v>
      </c>
      <c r="AO138" s="259" t="s">
        <v>3785</v>
      </c>
      <c r="AP138" s="259" t="s">
        <v>4904</v>
      </c>
      <c r="AQ138" s="253">
        <v>1066</v>
      </c>
      <c r="AR138" s="253" t="s">
        <v>57</v>
      </c>
      <c r="AS138" s="253" t="s">
        <v>62</v>
      </c>
      <c r="AT138" s="253" t="s">
        <v>62</v>
      </c>
      <c r="AU138" s="220" t="s">
        <v>62</v>
      </c>
    </row>
    <row r="139" spans="1:47">
      <c r="A139" s="220">
        <v>138</v>
      </c>
      <c r="B139" s="253" t="s">
        <v>6836</v>
      </c>
      <c r="C139" s="253" t="s">
        <v>300</v>
      </c>
      <c r="D139" s="253">
        <v>2024</v>
      </c>
      <c r="E139" s="253" t="s">
        <v>512</v>
      </c>
      <c r="F139" s="253" t="s">
        <v>4913</v>
      </c>
      <c r="G139" s="258" t="s">
        <v>4914</v>
      </c>
      <c r="H139" s="253" t="s">
        <v>4915</v>
      </c>
      <c r="I139" s="253" t="s">
        <v>935</v>
      </c>
      <c r="J139" s="253">
        <v>14</v>
      </c>
      <c r="K139" s="253" t="s">
        <v>62</v>
      </c>
      <c r="L139" s="253" t="s">
        <v>62</v>
      </c>
      <c r="M139" s="253" t="s">
        <v>62</v>
      </c>
      <c r="N139" s="253" t="s">
        <v>62</v>
      </c>
      <c r="O139" s="253" t="s">
        <v>57</v>
      </c>
      <c r="P139" s="253" t="s">
        <v>57</v>
      </c>
      <c r="Q139" s="253" t="s">
        <v>57</v>
      </c>
      <c r="R139" s="253" t="s">
        <v>57</v>
      </c>
      <c r="S139" s="253" t="s">
        <v>62</v>
      </c>
      <c r="T139" s="253" t="s">
        <v>57</v>
      </c>
      <c r="U139" s="253" t="s">
        <v>62</v>
      </c>
      <c r="V139" s="253" t="s">
        <v>57</v>
      </c>
      <c r="W139" s="253" t="s">
        <v>62</v>
      </c>
      <c r="X139" s="253" t="s">
        <v>57</v>
      </c>
      <c r="Y139" s="253" t="s">
        <v>57</v>
      </c>
      <c r="Z139" s="253" t="s">
        <v>4916</v>
      </c>
      <c r="AA139" s="253" t="s">
        <v>62</v>
      </c>
      <c r="AB139" s="253" t="s">
        <v>62</v>
      </c>
      <c r="AC139" s="253" t="s">
        <v>57</v>
      </c>
      <c r="AD139" s="253" t="s">
        <v>2385</v>
      </c>
      <c r="AE139" s="253" t="s">
        <v>57</v>
      </c>
      <c r="AF139" s="253"/>
      <c r="AG139" s="253" t="s">
        <v>56</v>
      </c>
      <c r="AH139" s="253">
        <v>374</v>
      </c>
      <c r="AI139" s="253" t="s">
        <v>62</v>
      </c>
      <c r="AJ139" s="253" t="s">
        <v>2385</v>
      </c>
      <c r="AK139" s="253" t="s">
        <v>62</v>
      </c>
      <c r="AL139" s="253" t="s">
        <v>57</v>
      </c>
      <c r="AM139" s="253" t="s">
        <v>57</v>
      </c>
      <c r="AN139" s="253" t="s">
        <v>57</v>
      </c>
      <c r="AO139" s="253" t="s">
        <v>133</v>
      </c>
      <c r="AP139" s="253" t="s">
        <v>4904</v>
      </c>
      <c r="AQ139" s="253">
        <v>742</v>
      </c>
      <c r="AR139" s="253" t="s">
        <v>57</v>
      </c>
      <c r="AS139" s="253" t="s">
        <v>62</v>
      </c>
      <c r="AT139" s="253" t="s">
        <v>62</v>
      </c>
      <c r="AU139" s="220" t="s">
        <v>56</v>
      </c>
    </row>
    <row r="140" spans="1:47">
      <c r="A140" s="220">
        <v>139</v>
      </c>
      <c r="B140" s="253" t="s">
        <v>6836</v>
      </c>
      <c r="C140" s="253" t="s">
        <v>300</v>
      </c>
      <c r="D140" s="253">
        <v>2024</v>
      </c>
      <c r="E140" s="253" t="s">
        <v>512</v>
      </c>
      <c r="F140" s="253" t="s">
        <v>4917</v>
      </c>
      <c r="G140" s="258" t="s">
        <v>4918</v>
      </c>
      <c r="H140" s="253" t="s">
        <v>4919</v>
      </c>
      <c r="I140" s="253" t="s">
        <v>935</v>
      </c>
      <c r="J140" s="253">
        <v>9</v>
      </c>
      <c r="K140" s="253" t="s">
        <v>62</v>
      </c>
      <c r="L140" s="253" t="s">
        <v>62</v>
      </c>
      <c r="M140" s="253" t="s">
        <v>62</v>
      </c>
      <c r="N140" s="253" t="s">
        <v>62</v>
      </c>
      <c r="O140" s="253" t="s">
        <v>57</v>
      </c>
      <c r="P140" s="253" t="s">
        <v>57</v>
      </c>
      <c r="Q140" s="253" t="s">
        <v>57</v>
      </c>
      <c r="R140" s="253" t="s">
        <v>57</v>
      </c>
      <c r="S140" s="253" t="s">
        <v>62</v>
      </c>
      <c r="T140" s="253" t="s">
        <v>57</v>
      </c>
      <c r="U140" s="253" t="s">
        <v>62</v>
      </c>
      <c r="V140" s="253" t="s">
        <v>57</v>
      </c>
      <c r="W140" s="253" t="s">
        <v>62</v>
      </c>
      <c r="X140" s="253" t="s">
        <v>57</v>
      </c>
      <c r="Y140" s="253" t="s">
        <v>57</v>
      </c>
      <c r="Z140" s="258" t="s">
        <v>4920</v>
      </c>
      <c r="AA140" s="253" t="s">
        <v>62</v>
      </c>
      <c r="AB140" s="253" t="s">
        <v>62</v>
      </c>
      <c r="AC140" s="253" t="s">
        <v>57</v>
      </c>
      <c r="AD140" s="253" t="s">
        <v>2385</v>
      </c>
      <c r="AE140" s="253" t="s">
        <v>57</v>
      </c>
      <c r="AF140" s="253"/>
      <c r="AG140" s="253" t="s">
        <v>56</v>
      </c>
      <c r="AH140" s="253">
        <v>16</v>
      </c>
      <c r="AI140" s="253" t="s">
        <v>62</v>
      </c>
      <c r="AJ140" s="253" t="s">
        <v>2385</v>
      </c>
      <c r="AK140" s="253" t="s">
        <v>62</v>
      </c>
      <c r="AL140" s="253" t="s">
        <v>57</v>
      </c>
      <c r="AM140" s="253" t="s">
        <v>57</v>
      </c>
      <c r="AN140" s="253" t="s">
        <v>57</v>
      </c>
      <c r="AO140" s="253" t="s">
        <v>4921</v>
      </c>
      <c r="AP140" s="253" t="s">
        <v>4904</v>
      </c>
      <c r="AQ140" s="253">
        <v>793</v>
      </c>
      <c r="AR140" s="253" t="s">
        <v>57</v>
      </c>
      <c r="AS140" s="253">
        <v>15</v>
      </c>
      <c r="AT140" s="253">
        <v>1</v>
      </c>
      <c r="AU140" s="220" t="s">
        <v>62</v>
      </c>
    </row>
    <row r="141" spans="1:47">
      <c r="A141" s="220">
        <v>140</v>
      </c>
      <c r="B141" s="253" t="s">
        <v>6836</v>
      </c>
      <c r="C141" s="253" t="s">
        <v>300</v>
      </c>
      <c r="D141" s="253">
        <v>2024</v>
      </c>
      <c r="E141" s="253" t="s">
        <v>512</v>
      </c>
      <c r="F141" s="253" t="s">
        <v>1801</v>
      </c>
      <c r="G141" s="258" t="s">
        <v>4922</v>
      </c>
      <c r="H141" s="253" t="s">
        <v>4923</v>
      </c>
      <c r="I141" s="253" t="s">
        <v>935</v>
      </c>
      <c r="J141" s="253">
        <v>15</v>
      </c>
      <c r="K141" s="253" t="s">
        <v>62</v>
      </c>
      <c r="L141" s="253" t="s">
        <v>62</v>
      </c>
      <c r="M141" s="253" t="s">
        <v>62</v>
      </c>
      <c r="N141" s="253" t="s">
        <v>62</v>
      </c>
      <c r="O141" s="253" t="s">
        <v>57</v>
      </c>
      <c r="P141" s="253" t="s">
        <v>57</v>
      </c>
      <c r="Q141" s="253" t="s">
        <v>57</v>
      </c>
      <c r="R141" s="253" t="s">
        <v>57</v>
      </c>
      <c r="S141" s="253" t="s">
        <v>56</v>
      </c>
      <c r="T141" s="253" t="s">
        <v>4924</v>
      </c>
      <c r="U141" s="253" t="s">
        <v>62</v>
      </c>
      <c r="V141" s="253" t="s">
        <v>57</v>
      </c>
      <c r="W141" s="253" t="s">
        <v>62</v>
      </c>
      <c r="X141" s="253" t="s">
        <v>57</v>
      </c>
      <c r="Y141" s="253" t="s">
        <v>57</v>
      </c>
      <c r="Z141" s="253" t="s">
        <v>4925</v>
      </c>
      <c r="AA141" s="253" t="s">
        <v>62</v>
      </c>
      <c r="AB141" s="253" t="s">
        <v>62</v>
      </c>
      <c r="AC141" s="253" t="s">
        <v>57</v>
      </c>
      <c r="AD141" s="253" t="s">
        <v>2385</v>
      </c>
      <c r="AE141" s="253" t="s">
        <v>57</v>
      </c>
      <c r="AF141" s="253"/>
      <c r="AG141" s="253" t="s">
        <v>56</v>
      </c>
      <c r="AH141" s="253">
        <v>21</v>
      </c>
      <c r="AI141" s="253" t="s">
        <v>62</v>
      </c>
      <c r="AJ141" s="253" t="s">
        <v>2385</v>
      </c>
      <c r="AK141" s="253" t="s">
        <v>62</v>
      </c>
      <c r="AL141" s="253" t="s">
        <v>57</v>
      </c>
      <c r="AM141" s="253" t="s">
        <v>57</v>
      </c>
      <c r="AN141" s="253" t="s">
        <v>57</v>
      </c>
      <c r="AO141" s="253" t="s">
        <v>3834</v>
      </c>
      <c r="AP141" s="253" t="s">
        <v>4904</v>
      </c>
      <c r="AQ141" s="253">
        <v>774</v>
      </c>
      <c r="AR141" s="253" t="s">
        <v>57</v>
      </c>
      <c r="AS141" s="253">
        <v>11</v>
      </c>
      <c r="AT141" s="253">
        <v>10</v>
      </c>
      <c r="AU141" s="220" t="s">
        <v>62</v>
      </c>
    </row>
    <row r="142" spans="1:47">
      <c r="A142" s="220">
        <v>141</v>
      </c>
      <c r="B142" s="253" t="s">
        <v>6836</v>
      </c>
      <c r="C142" s="253" t="s">
        <v>300</v>
      </c>
      <c r="D142" s="253">
        <v>2024</v>
      </c>
      <c r="E142" s="253" t="s">
        <v>512</v>
      </c>
      <c r="F142" s="253" t="s">
        <v>4926</v>
      </c>
      <c r="G142" s="258" t="s">
        <v>4927</v>
      </c>
      <c r="H142" s="253" t="s">
        <v>4928</v>
      </c>
      <c r="I142" s="253" t="s">
        <v>929</v>
      </c>
      <c r="J142" s="253">
        <v>7</v>
      </c>
      <c r="K142" s="253" t="s">
        <v>62</v>
      </c>
      <c r="L142" s="253" t="s">
        <v>62</v>
      </c>
      <c r="M142" s="253" t="s">
        <v>57</v>
      </c>
      <c r="N142" s="253" t="s">
        <v>57</v>
      </c>
      <c r="O142" s="253" t="s">
        <v>57</v>
      </c>
      <c r="P142" s="253" t="s">
        <v>57</v>
      </c>
      <c r="Q142" s="253" t="s">
        <v>57</v>
      </c>
      <c r="R142" s="253" t="s">
        <v>57</v>
      </c>
      <c r="S142" s="253" t="s">
        <v>57</v>
      </c>
      <c r="T142" s="253" t="s">
        <v>57</v>
      </c>
      <c r="U142" s="253" t="s">
        <v>57</v>
      </c>
      <c r="V142" s="253" t="s">
        <v>57</v>
      </c>
      <c r="W142" s="253" t="s">
        <v>57</v>
      </c>
      <c r="X142" s="253" t="s">
        <v>57</v>
      </c>
      <c r="Y142" s="253" t="s">
        <v>57</v>
      </c>
      <c r="Z142" s="258" t="s">
        <v>4929</v>
      </c>
      <c r="AA142" s="253" t="s">
        <v>57</v>
      </c>
      <c r="AB142" s="253" t="s">
        <v>57</v>
      </c>
      <c r="AC142" s="253" t="s">
        <v>57</v>
      </c>
      <c r="AD142" s="253" t="s">
        <v>2385</v>
      </c>
      <c r="AE142" s="253" t="s">
        <v>57</v>
      </c>
      <c r="AF142" s="253"/>
      <c r="AG142" s="253" t="s">
        <v>57</v>
      </c>
      <c r="AH142" s="253" t="s">
        <v>57</v>
      </c>
      <c r="AI142" s="253" t="s">
        <v>57</v>
      </c>
      <c r="AJ142" s="253" t="s">
        <v>2385</v>
      </c>
      <c r="AK142" s="253" t="s">
        <v>57</v>
      </c>
      <c r="AL142" s="253" t="s">
        <v>57</v>
      </c>
      <c r="AM142" s="253" t="s">
        <v>57</v>
      </c>
      <c r="AN142" s="253" t="s">
        <v>57</v>
      </c>
      <c r="AO142" s="259" t="s">
        <v>4930</v>
      </c>
      <c r="AP142" s="259" t="s">
        <v>4904</v>
      </c>
      <c r="AQ142" s="253">
        <v>736</v>
      </c>
      <c r="AR142" s="253" t="s">
        <v>57</v>
      </c>
      <c r="AS142" s="253" t="s">
        <v>57</v>
      </c>
      <c r="AT142" s="253" t="s">
        <v>57</v>
      </c>
      <c r="AU142" s="220" t="str">
        <f>IF(OR(AA142="NA"), "NA", IF(OR(AA142="Yes", AA142="yes"), "No", IF(AND(I142="Original", AA142="No"), "?", "")))</f>
        <v>NA</v>
      </c>
    </row>
    <row r="143" spans="1:47">
      <c r="A143" s="220">
        <v>142</v>
      </c>
      <c r="B143" s="253" t="s">
        <v>6836</v>
      </c>
      <c r="C143" s="253" t="s">
        <v>300</v>
      </c>
      <c r="D143" s="253">
        <v>2024</v>
      </c>
      <c r="E143" s="253" t="s">
        <v>512</v>
      </c>
      <c r="F143" s="253" t="s">
        <v>4931</v>
      </c>
      <c r="G143" s="258" t="s">
        <v>4932</v>
      </c>
      <c r="H143" s="253" t="s">
        <v>4933</v>
      </c>
      <c r="I143" s="253" t="s">
        <v>935</v>
      </c>
      <c r="J143" s="253">
        <v>6</v>
      </c>
      <c r="K143" s="253" t="s">
        <v>62</v>
      </c>
      <c r="L143" s="253" t="s">
        <v>62</v>
      </c>
      <c r="M143" s="253" t="s">
        <v>62</v>
      </c>
      <c r="N143" s="253" t="s">
        <v>62</v>
      </c>
      <c r="O143" s="253" t="s">
        <v>57</v>
      </c>
      <c r="P143" s="253" t="s">
        <v>57</v>
      </c>
      <c r="Q143" s="253" t="s">
        <v>57</v>
      </c>
      <c r="R143" s="253" t="s">
        <v>57</v>
      </c>
      <c r="S143" s="253" t="s">
        <v>62</v>
      </c>
      <c r="T143" s="253" t="s">
        <v>57</v>
      </c>
      <c r="U143" s="253" t="s">
        <v>62</v>
      </c>
      <c r="V143" s="253" t="s">
        <v>57</v>
      </c>
      <c r="W143" s="253" t="s">
        <v>62</v>
      </c>
      <c r="X143" s="253" t="s">
        <v>57</v>
      </c>
      <c r="Y143" s="253" t="s">
        <v>57</v>
      </c>
      <c r="Z143" s="253" t="s">
        <v>4934</v>
      </c>
      <c r="AA143" s="253" t="s">
        <v>62</v>
      </c>
      <c r="AB143" s="253" t="s">
        <v>62</v>
      </c>
      <c r="AC143" s="253" t="s">
        <v>57</v>
      </c>
      <c r="AD143" s="253" t="s">
        <v>2385</v>
      </c>
      <c r="AE143" s="253" t="s">
        <v>57</v>
      </c>
      <c r="AF143" s="253"/>
      <c r="AG143" s="253" t="s">
        <v>56</v>
      </c>
      <c r="AH143" s="253">
        <v>41</v>
      </c>
      <c r="AI143" s="253" t="s">
        <v>56</v>
      </c>
      <c r="AJ143" s="253" t="s">
        <v>4436</v>
      </c>
      <c r="AK143" s="253" t="s">
        <v>62</v>
      </c>
      <c r="AL143" s="253" t="s">
        <v>57</v>
      </c>
      <c r="AM143" s="253" t="s">
        <v>57</v>
      </c>
      <c r="AN143" s="253" t="s">
        <v>57</v>
      </c>
      <c r="AO143" s="253" t="s">
        <v>2302</v>
      </c>
      <c r="AP143" s="253" t="s">
        <v>4904</v>
      </c>
      <c r="AQ143" s="253">
        <v>709</v>
      </c>
      <c r="AR143" s="253" t="s">
        <v>57</v>
      </c>
      <c r="AS143" s="253">
        <v>29</v>
      </c>
      <c r="AT143" s="253">
        <v>12</v>
      </c>
      <c r="AU143" s="220" t="s">
        <v>62</v>
      </c>
    </row>
    <row r="144" spans="1:47">
      <c r="A144" s="220">
        <v>143</v>
      </c>
      <c r="B144" s="253" t="s">
        <v>6836</v>
      </c>
      <c r="C144" s="253" t="s">
        <v>300</v>
      </c>
      <c r="D144" s="253">
        <v>2024</v>
      </c>
      <c r="E144" s="253" t="s">
        <v>512</v>
      </c>
      <c r="F144" s="253" t="s">
        <v>3920</v>
      </c>
      <c r="G144" s="258" t="s">
        <v>4935</v>
      </c>
      <c r="H144" s="253" t="s">
        <v>4936</v>
      </c>
      <c r="I144" s="253" t="s">
        <v>945</v>
      </c>
      <c r="J144" s="253">
        <v>25</v>
      </c>
      <c r="K144" s="253" t="s">
        <v>57</v>
      </c>
      <c r="L144" s="253" t="s">
        <v>57</v>
      </c>
      <c r="M144" s="253" t="s">
        <v>57</v>
      </c>
      <c r="N144" s="253" t="s">
        <v>57</v>
      </c>
      <c r="O144" s="253" t="s">
        <v>57</v>
      </c>
      <c r="P144" s="253" t="s">
        <v>57</v>
      </c>
      <c r="Q144" s="253" t="s">
        <v>57</v>
      </c>
      <c r="R144" s="253" t="s">
        <v>57</v>
      </c>
      <c r="S144" s="253" t="s">
        <v>57</v>
      </c>
      <c r="T144" s="253" t="s">
        <v>57</v>
      </c>
      <c r="U144" s="253" t="s">
        <v>57</v>
      </c>
      <c r="V144" s="253" t="s">
        <v>57</v>
      </c>
      <c r="W144" s="253" t="s">
        <v>57</v>
      </c>
      <c r="X144" s="253" t="s">
        <v>57</v>
      </c>
      <c r="Y144" s="253" t="s">
        <v>57</v>
      </c>
      <c r="Z144" s="258" t="s">
        <v>57</v>
      </c>
      <c r="AA144" s="253" t="s">
        <v>57</v>
      </c>
      <c r="AB144" s="253" t="s">
        <v>57</v>
      </c>
      <c r="AC144" s="253" t="s">
        <v>57</v>
      </c>
      <c r="AD144" s="253" t="s">
        <v>2385</v>
      </c>
      <c r="AE144" s="253" t="s">
        <v>57</v>
      </c>
      <c r="AF144" s="253"/>
      <c r="AG144" s="253" t="s">
        <v>57</v>
      </c>
      <c r="AH144" s="253" t="s">
        <v>57</v>
      </c>
      <c r="AI144" s="253" t="s">
        <v>57</v>
      </c>
      <c r="AJ144" s="253" t="s">
        <v>2385</v>
      </c>
      <c r="AK144" s="253" t="s">
        <v>57</v>
      </c>
      <c r="AL144" s="253" t="s">
        <v>57</v>
      </c>
      <c r="AM144" s="253" t="s">
        <v>57</v>
      </c>
      <c r="AN144" s="253" t="s">
        <v>57</v>
      </c>
      <c r="AO144" s="253" t="s">
        <v>57</v>
      </c>
      <c r="AP144" s="253" t="s">
        <v>57</v>
      </c>
      <c r="AQ144" s="253" t="s">
        <v>57</v>
      </c>
      <c r="AR144" s="253" t="s">
        <v>57</v>
      </c>
      <c r="AS144" s="253" t="s">
        <v>57</v>
      </c>
      <c r="AT144" s="253" t="s">
        <v>57</v>
      </c>
      <c r="AU144" s="220" t="str">
        <f>IF(OR(AA144="NA"), "NA", IF(OR(AA144="Yes", AA144="yes"), "No", IF(AND(I144="Original", AA144="No"), "?", "")))</f>
        <v>NA</v>
      </c>
    </row>
    <row r="145" spans="1:48">
      <c r="A145" s="220">
        <v>144</v>
      </c>
      <c r="B145" s="253" t="s">
        <v>6836</v>
      </c>
      <c r="C145" s="253" t="s">
        <v>300</v>
      </c>
      <c r="D145" s="253">
        <v>2024</v>
      </c>
      <c r="E145" s="253" t="s">
        <v>512</v>
      </c>
      <c r="F145" s="253" t="s">
        <v>4751</v>
      </c>
      <c r="G145" s="258" t="s">
        <v>4937</v>
      </c>
      <c r="H145" s="253" t="s">
        <v>4938</v>
      </c>
      <c r="I145" s="253" t="s">
        <v>929</v>
      </c>
      <c r="J145" s="253">
        <v>22</v>
      </c>
      <c r="K145" s="253" t="s">
        <v>56</v>
      </c>
      <c r="L145" s="253" t="s">
        <v>62</v>
      </c>
      <c r="M145" s="253" t="s">
        <v>57</v>
      </c>
      <c r="N145" s="253" t="s">
        <v>57</v>
      </c>
      <c r="O145" s="253" t="s">
        <v>57</v>
      </c>
      <c r="P145" s="253" t="s">
        <v>57</v>
      </c>
      <c r="Q145" s="253" t="s">
        <v>57</v>
      </c>
      <c r="R145" s="253" t="s">
        <v>57</v>
      </c>
      <c r="S145" s="253" t="s">
        <v>57</v>
      </c>
      <c r="T145" s="253" t="s">
        <v>57</v>
      </c>
      <c r="U145" s="253" t="s">
        <v>57</v>
      </c>
      <c r="V145" s="253" t="s">
        <v>57</v>
      </c>
      <c r="W145" s="253" t="s">
        <v>57</v>
      </c>
      <c r="X145" s="253" t="s">
        <v>57</v>
      </c>
      <c r="Y145" s="253" t="s">
        <v>57</v>
      </c>
      <c r="Z145" s="258" t="s">
        <v>4754</v>
      </c>
      <c r="AA145" s="253" t="s">
        <v>57</v>
      </c>
      <c r="AB145" s="253" t="s">
        <v>57</v>
      </c>
      <c r="AC145" s="253" t="s">
        <v>57</v>
      </c>
      <c r="AD145" s="253" t="s">
        <v>2385</v>
      </c>
      <c r="AE145" s="253" t="s">
        <v>57</v>
      </c>
      <c r="AF145" s="253"/>
      <c r="AG145" s="253" t="s">
        <v>57</v>
      </c>
      <c r="AH145" s="253" t="s">
        <v>57</v>
      </c>
      <c r="AI145" s="253" t="s">
        <v>57</v>
      </c>
      <c r="AJ145" s="253" t="s">
        <v>2385</v>
      </c>
      <c r="AK145" s="253" t="s">
        <v>57</v>
      </c>
      <c r="AL145" s="253" t="s">
        <v>57</v>
      </c>
      <c r="AM145" s="253" t="s">
        <v>57</v>
      </c>
      <c r="AN145" s="253" t="s">
        <v>57</v>
      </c>
      <c r="AO145" s="259" t="s">
        <v>1563</v>
      </c>
      <c r="AP145" s="259" t="s">
        <v>4904</v>
      </c>
      <c r="AQ145" s="253">
        <v>805</v>
      </c>
      <c r="AR145" s="253" t="s">
        <v>57</v>
      </c>
      <c r="AS145" s="253" t="s">
        <v>57</v>
      </c>
      <c r="AT145" s="253" t="s">
        <v>57</v>
      </c>
      <c r="AU145" s="220" t="str">
        <f>IF(OR(AA145="NA"), "NA", IF(OR(AA145="Yes", AA145="yes"), "No", IF(AND(I145="Original", AA145="No"), "?", "")))</f>
        <v>NA</v>
      </c>
    </row>
    <row r="146" spans="1:48">
      <c r="A146" s="220">
        <v>145</v>
      </c>
      <c r="B146" s="253" t="s">
        <v>6836</v>
      </c>
      <c r="C146" s="253" t="s">
        <v>300</v>
      </c>
      <c r="D146" s="253">
        <v>2024</v>
      </c>
      <c r="E146" s="253" t="s">
        <v>512</v>
      </c>
      <c r="F146" s="253" t="s">
        <v>4939</v>
      </c>
      <c r="G146" s="258" t="s">
        <v>4940</v>
      </c>
      <c r="H146" s="253" t="s">
        <v>4941</v>
      </c>
      <c r="I146" s="253" t="s">
        <v>935</v>
      </c>
      <c r="J146" s="253">
        <v>15</v>
      </c>
      <c r="K146" s="253" t="s">
        <v>62</v>
      </c>
      <c r="L146" s="253" t="s">
        <v>62</v>
      </c>
      <c r="M146" s="253" t="s">
        <v>62</v>
      </c>
      <c r="N146" s="253" t="s">
        <v>62</v>
      </c>
      <c r="O146" s="253" t="s">
        <v>57</v>
      </c>
      <c r="P146" s="253" t="s">
        <v>57</v>
      </c>
      <c r="Q146" s="253" t="s">
        <v>57</v>
      </c>
      <c r="R146" s="253" t="s">
        <v>57</v>
      </c>
      <c r="S146" s="253" t="s">
        <v>56</v>
      </c>
      <c r="T146" s="253" t="s">
        <v>4942</v>
      </c>
      <c r="U146" s="253" t="s">
        <v>62</v>
      </c>
      <c r="V146" s="253" t="s">
        <v>57</v>
      </c>
      <c r="W146" s="253" t="s">
        <v>62</v>
      </c>
      <c r="X146" s="253" t="s">
        <v>57</v>
      </c>
      <c r="Y146" s="253" t="s">
        <v>57</v>
      </c>
      <c r="Z146" s="253" t="s">
        <v>4943</v>
      </c>
      <c r="AA146" s="253" t="s">
        <v>62</v>
      </c>
      <c r="AB146" s="253" t="s">
        <v>56</v>
      </c>
      <c r="AC146" s="253" t="s">
        <v>56</v>
      </c>
      <c r="AD146" s="253" t="s">
        <v>984</v>
      </c>
      <c r="AE146" s="253" t="s">
        <v>57</v>
      </c>
      <c r="AF146" s="253"/>
      <c r="AG146" s="253" t="s">
        <v>56</v>
      </c>
      <c r="AH146" s="253">
        <v>568</v>
      </c>
      <c r="AI146" s="253" t="s">
        <v>62</v>
      </c>
      <c r="AJ146" s="253" t="s">
        <v>2385</v>
      </c>
      <c r="AK146" s="253" t="s">
        <v>62</v>
      </c>
      <c r="AL146" s="253" t="s">
        <v>57</v>
      </c>
      <c r="AM146" s="253" t="s">
        <v>57</v>
      </c>
      <c r="AN146" s="253" t="s">
        <v>57</v>
      </c>
      <c r="AO146" s="253" t="s">
        <v>1675</v>
      </c>
      <c r="AP146" s="253" t="s">
        <v>4904</v>
      </c>
      <c r="AQ146" s="253">
        <v>875</v>
      </c>
      <c r="AR146" s="253" t="s">
        <v>57</v>
      </c>
      <c r="AS146" s="253" t="s">
        <v>62</v>
      </c>
      <c r="AT146" s="253" t="s">
        <v>62</v>
      </c>
      <c r="AU146" s="220" t="s">
        <v>62</v>
      </c>
    </row>
    <row r="147" spans="1:48">
      <c r="A147" s="220">
        <v>146</v>
      </c>
      <c r="B147" s="253" t="s">
        <v>6836</v>
      </c>
      <c r="C147" s="253" t="s">
        <v>300</v>
      </c>
      <c r="D147" s="253">
        <v>2024</v>
      </c>
      <c r="E147" s="253" t="s">
        <v>512</v>
      </c>
      <c r="F147" s="253" t="s">
        <v>57</v>
      </c>
      <c r="G147" s="253" t="s">
        <v>4944</v>
      </c>
      <c r="H147" s="253" t="s">
        <v>4945</v>
      </c>
      <c r="I147" s="253" t="s">
        <v>975</v>
      </c>
      <c r="J147" s="253">
        <v>18</v>
      </c>
      <c r="K147" s="253" t="s">
        <v>57</v>
      </c>
      <c r="L147" s="253" t="s">
        <v>57</v>
      </c>
      <c r="M147" s="253" t="s">
        <v>57</v>
      </c>
      <c r="N147" s="253" t="s">
        <v>57</v>
      </c>
      <c r="O147" s="253" t="s">
        <v>57</v>
      </c>
      <c r="P147" s="253" t="s">
        <v>57</v>
      </c>
      <c r="Q147" s="253" t="s">
        <v>57</v>
      </c>
      <c r="R147" s="253" t="s">
        <v>57</v>
      </c>
      <c r="S147" s="253" t="s">
        <v>57</v>
      </c>
      <c r="T147" s="253" t="s">
        <v>57</v>
      </c>
      <c r="U147" s="253" t="s">
        <v>57</v>
      </c>
      <c r="V147" s="253" t="s">
        <v>57</v>
      </c>
      <c r="W147" s="253" t="s">
        <v>57</v>
      </c>
      <c r="X147" s="253" t="s">
        <v>57</v>
      </c>
      <c r="Y147" s="253" t="s">
        <v>57</v>
      </c>
      <c r="Z147" s="258" t="s">
        <v>57</v>
      </c>
      <c r="AA147" s="253" t="s">
        <v>57</v>
      </c>
      <c r="AB147" s="253" t="s">
        <v>57</v>
      </c>
      <c r="AC147" s="253" t="s">
        <v>57</v>
      </c>
      <c r="AD147" s="253" t="s">
        <v>2385</v>
      </c>
      <c r="AE147" s="253" t="s">
        <v>57</v>
      </c>
      <c r="AF147" s="253"/>
      <c r="AG147" s="253" t="s">
        <v>57</v>
      </c>
      <c r="AH147" s="253" t="s">
        <v>57</v>
      </c>
      <c r="AI147" s="253" t="s">
        <v>57</v>
      </c>
      <c r="AJ147" s="253" t="s">
        <v>2385</v>
      </c>
      <c r="AK147" s="253" t="s">
        <v>57</v>
      </c>
      <c r="AL147" s="253" t="s">
        <v>57</v>
      </c>
      <c r="AM147" s="253" t="s">
        <v>57</v>
      </c>
      <c r="AN147" s="253" t="s">
        <v>57</v>
      </c>
      <c r="AO147" s="253" t="s">
        <v>57</v>
      </c>
      <c r="AP147" s="253" t="s">
        <v>57</v>
      </c>
      <c r="AQ147" s="253" t="s">
        <v>57</v>
      </c>
      <c r="AR147" s="253" t="s">
        <v>57</v>
      </c>
      <c r="AS147" s="253" t="s">
        <v>57</v>
      </c>
      <c r="AT147" s="253" t="s">
        <v>57</v>
      </c>
      <c r="AU147" s="220" t="str">
        <f>IF(OR(AB147="NA"), "NA", IF(OR(AB147="Yes", AB147="yes"), "No", IF(AND(I147="Original", AB147="No"), "?", "")))</f>
        <v>NA</v>
      </c>
    </row>
    <row r="148" spans="1:48">
      <c r="A148" s="220">
        <v>147</v>
      </c>
      <c r="B148" s="253" t="s">
        <v>6836</v>
      </c>
      <c r="C148" s="253" t="s">
        <v>4434</v>
      </c>
      <c r="D148" s="253">
        <v>2024</v>
      </c>
      <c r="E148" s="253" t="s">
        <v>51</v>
      </c>
      <c r="F148" s="253" t="s">
        <v>4947</v>
      </c>
      <c r="G148" s="258" t="s">
        <v>4948</v>
      </c>
      <c r="H148" s="253" t="s">
        <v>4949</v>
      </c>
      <c r="I148" s="253" t="s">
        <v>926</v>
      </c>
      <c r="J148" s="253">
        <v>15</v>
      </c>
      <c r="K148" s="253" t="s">
        <v>57</v>
      </c>
      <c r="L148" s="253" t="s">
        <v>57</v>
      </c>
      <c r="M148" s="253" t="s">
        <v>57</v>
      </c>
      <c r="N148" s="253" t="s">
        <v>57</v>
      </c>
      <c r="O148" s="253" t="s">
        <v>57</v>
      </c>
      <c r="P148" s="253" t="s">
        <v>57</v>
      </c>
      <c r="Q148" s="253" t="s">
        <v>57</v>
      </c>
      <c r="R148" s="253" t="s">
        <v>57</v>
      </c>
      <c r="S148" s="253" t="s">
        <v>57</v>
      </c>
      <c r="T148" s="253" t="s">
        <v>57</v>
      </c>
      <c r="U148" s="253" t="s">
        <v>57</v>
      </c>
      <c r="V148" s="253" t="s">
        <v>57</v>
      </c>
      <c r="W148" s="253" t="s">
        <v>57</v>
      </c>
      <c r="X148" s="253" t="s">
        <v>57</v>
      </c>
      <c r="Y148" s="253" t="s">
        <v>57</v>
      </c>
      <c r="Z148" s="253" t="s">
        <v>57</v>
      </c>
      <c r="AA148" s="253" t="s">
        <v>57</v>
      </c>
      <c r="AB148" s="253" t="s">
        <v>57</v>
      </c>
      <c r="AC148" s="253" t="s">
        <v>57</v>
      </c>
      <c r="AD148" s="253" t="s">
        <v>2385</v>
      </c>
      <c r="AE148" s="253" t="s">
        <v>57</v>
      </c>
      <c r="AF148" s="253"/>
      <c r="AG148" s="253" t="s">
        <v>57</v>
      </c>
      <c r="AH148" s="253" t="s">
        <v>57</v>
      </c>
      <c r="AI148" s="253" t="s">
        <v>57</v>
      </c>
      <c r="AJ148" s="253" t="s">
        <v>2385</v>
      </c>
      <c r="AK148" s="253" t="s">
        <v>57</v>
      </c>
      <c r="AL148" s="253" t="s">
        <v>57</v>
      </c>
      <c r="AM148" s="253" t="s">
        <v>57</v>
      </c>
      <c r="AN148" s="253" t="s">
        <v>57</v>
      </c>
      <c r="AO148" s="253" t="s">
        <v>57</v>
      </c>
      <c r="AP148" s="253" t="s">
        <v>57</v>
      </c>
      <c r="AQ148" s="253" t="s">
        <v>57</v>
      </c>
      <c r="AR148" s="253" t="s">
        <v>57</v>
      </c>
      <c r="AS148" s="253" t="s">
        <v>57</v>
      </c>
      <c r="AT148" s="253" t="s">
        <v>57</v>
      </c>
      <c r="AU148" s="220" t="str">
        <f>IF(OR(AB148="NA"), "NA", IF(OR(AB148="Yes", AB148="yes"), "No", IF(AND(I148="Original", AB148="No"), "?", "")))</f>
        <v>NA</v>
      </c>
    </row>
    <row r="149" spans="1:48">
      <c r="A149" s="220">
        <v>148</v>
      </c>
      <c r="B149" s="253" t="s">
        <v>6836</v>
      </c>
      <c r="C149" s="253" t="s">
        <v>4434</v>
      </c>
      <c r="D149" s="253">
        <v>2024</v>
      </c>
      <c r="E149" s="253" t="s">
        <v>51</v>
      </c>
      <c r="F149" s="253" t="s">
        <v>4950</v>
      </c>
      <c r="G149" s="258" t="s">
        <v>4951</v>
      </c>
      <c r="H149" s="253" t="s">
        <v>4952</v>
      </c>
      <c r="I149" s="253" t="s">
        <v>929</v>
      </c>
      <c r="J149" s="253">
        <v>22</v>
      </c>
      <c r="K149" s="253" t="s">
        <v>62</v>
      </c>
      <c r="L149" s="253" t="s">
        <v>62</v>
      </c>
      <c r="M149" s="253" t="s">
        <v>57</v>
      </c>
      <c r="N149" s="253" t="s">
        <v>57</v>
      </c>
      <c r="O149" s="253" t="s">
        <v>57</v>
      </c>
      <c r="P149" s="253" t="s">
        <v>57</v>
      </c>
      <c r="Q149" s="253" t="s">
        <v>57</v>
      </c>
      <c r="R149" s="253" t="s">
        <v>57</v>
      </c>
      <c r="S149" s="253" t="s">
        <v>57</v>
      </c>
      <c r="T149" s="253" t="s">
        <v>57</v>
      </c>
      <c r="U149" s="253" t="s">
        <v>57</v>
      </c>
      <c r="V149" s="253" t="s">
        <v>57</v>
      </c>
      <c r="W149" s="253" t="s">
        <v>57</v>
      </c>
      <c r="X149" s="253" t="s">
        <v>57</v>
      </c>
      <c r="Y149" s="253" t="s">
        <v>57</v>
      </c>
      <c r="Z149" s="253" t="s">
        <v>4953</v>
      </c>
      <c r="AA149" s="253" t="s">
        <v>57</v>
      </c>
      <c r="AB149" s="253" t="s">
        <v>57</v>
      </c>
      <c r="AC149" s="253" t="s">
        <v>57</v>
      </c>
      <c r="AD149" s="253" t="s">
        <v>2385</v>
      </c>
      <c r="AE149" s="253" t="s">
        <v>57</v>
      </c>
      <c r="AF149" s="253"/>
      <c r="AG149" s="253" t="s">
        <v>57</v>
      </c>
      <c r="AH149" s="253" t="s">
        <v>57</v>
      </c>
      <c r="AI149" s="253" t="s">
        <v>57</v>
      </c>
      <c r="AJ149" s="253" t="s">
        <v>2385</v>
      </c>
      <c r="AK149" s="253" t="s">
        <v>57</v>
      </c>
      <c r="AL149" s="253" t="s">
        <v>57</v>
      </c>
      <c r="AM149" s="253" t="s">
        <v>57</v>
      </c>
      <c r="AN149" s="253" t="s">
        <v>57</v>
      </c>
      <c r="AO149" s="253" t="s">
        <v>57</v>
      </c>
      <c r="AP149" s="259" t="s">
        <v>4954</v>
      </c>
      <c r="AQ149" s="253" t="s">
        <v>57</v>
      </c>
      <c r="AR149" s="253" t="s">
        <v>57</v>
      </c>
      <c r="AS149" s="253" t="s">
        <v>57</v>
      </c>
      <c r="AT149" s="253" t="s">
        <v>57</v>
      </c>
      <c r="AU149" s="220" t="str">
        <f>IF(OR(AB149="NA"), "NA", IF(OR(AB149="Yes", AB149="yes"), "No", IF(AND(I149="Original", AB149="No"), "?", "")))</f>
        <v>NA</v>
      </c>
    </row>
    <row r="150" spans="1:48">
      <c r="A150" s="220">
        <v>149</v>
      </c>
      <c r="B150" s="253" t="s">
        <v>6836</v>
      </c>
      <c r="C150" s="253" t="s">
        <v>4434</v>
      </c>
      <c r="D150" s="253">
        <v>2024</v>
      </c>
      <c r="E150" s="253" t="s">
        <v>51</v>
      </c>
      <c r="F150" s="253" t="s">
        <v>4955</v>
      </c>
      <c r="G150" s="258" t="s">
        <v>4956</v>
      </c>
      <c r="H150" s="253" t="s">
        <v>4957</v>
      </c>
      <c r="I150" s="253" t="s">
        <v>929</v>
      </c>
      <c r="J150" s="253">
        <v>3</v>
      </c>
      <c r="K150" s="253" t="s">
        <v>62</v>
      </c>
      <c r="L150" s="253" t="s">
        <v>62</v>
      </c>
      <c r="M150" s="253" t="s">
        <v>57</v>
      </c>
      <c r="N150" s="253" t="s">
        <v>57</v>
      </c>
      <c r="O150" s="253" t="s">
        <v>57</v>
      </c>
      <c r="P150" s="253" t="s">
        <v>57</v>
      </c>
      <c r="Q150" s="253" t="s">
        <v>57</v>
      </c>
      <c r="R150" s="253" t="s">
        <v>57</v>
      </c>
      <c r="S150" s="253" t="s">
        <v>57</v>
      </c>
      <c r="T150" s="253" t="s">
        <v>57</v>
      </c>
      <c r="U150" s="253" t="s">
        <v>57</v>
      </c>
      <c r="V150" s="253" t="s">
        <v>57</v>
      </c>
      <c r="W150" s="253" t="s">
        <v>57</v>
      </c>
      <c r="X150" s="253" t="s">
        <v>57</v>
      </c>
      <c r="Y150" s="253" t="s">
        <v>57</v>
      </c>
      <c r="Z150" s="253" t="s">
        <v>4958</v>
      </c>
      <c r="AA150" s="253" t="s">
        <v>57</v>
      </c>
      <c r="AB150" s="253" t="s">
        <v>57</v>
      </c>
      <c r="AC150" s="253" t="s">
        <v>57</v>
      </c>
      <c r="AD150" s="253" t="s">
        <v>2385</v>
      </c>
      <c r="AE150" s="253" t="s">
        <v>57</v>
      </c>
      <c r="AF150" s="253"/>
      <c r="AG150" s="253" t="s">
        <v>57</v>
      </c>
      <c r="AH150" s="253" t="s">
        <v>57</v>
      </c>
      <c r="AI150" s="253" t="s">
        <v>57</v>
      </c>
      <c r="AJ150" s="253" t="s">
        <v>2385</v>
      </c>
      <c r="AK150" s="253" t="s">
        <v>57</v>
      </c>
      <c r="AL150" s="253" t="s">
        <v>57</v>
      </c>
      <c r="AM150" s="253" t="s">
        <v>57</v>
      </c>
      <c r="AN150" s="253" t="s">
        <v>57</v>
      </c>
      <c r="AO150" s="253" t="s">
        <v>57</v>
      </c>
      <c r="AP150" s="259" t="s">
        <v>1998</v>
      </c>
      <c r="AQ150" s="253" t="s">
        <v>57</v>
      </c>
      <c r="AR150" s="253" t="s">
        <v>57</v>
      </c>
      <c r="AS150" s="253" t="s">
        <v>57</v>
      </c>
      <c r="AT150" s="253" t="s">
        <v>57</v>
      </c>
      <c r="AU150" s="220" t="str">
        <f>IF(OR(AB150="NA"), "NA", IF(OR(AB150="Yes", AB150="yes"), "No", IF(AND(I150="Original", AB150="No"), "?", "")))</f>
        <v>NA</v>
      </c>
    </row>
    <row r="151" spans="1:48">
      <c r="A151" s="220">
        <v>150</v>
      </c>
      <c r="B151" s="253" t="s">
        <v>6836</v>
      </c>
      <c r="C151" s="253" t="s">
        <v>4434</v>
      </c>
      <c r="D151" s="253">
        <v>2024</v>
      </c>
      <c r="E151" s="253" t="s">
        <v>51</v>
      </c>
      <c r="F151" s="253" t="s">
        <v>4959</v>
      </c>
      <c r="G151" s="258" t="s">
        <v>4960</v>
      </c>
      <c r="H151" s="253" t="s">
        <v>4961</v>
      </c>
      <c r="I151" s="253" t="s">
        <v>935</v>
      </c>
      <c r="J151" s="253">
        <v>15</v>
      </c>
      <c r="K151" s="253" t="s">
        <v>62</v>
      </c>
      <c r="L151" s="253" t="s">
        <v>62</v>
      </c>
      <c r="M151" s="253" t="s">
        <v>62</v>
      </c>
      <c r="N151" s="253" t="s">
        <v>62</v>
      </c>
      <c r="O151" s="253" t="s">
        <v>57</v>
      </c>
      <c r="P151" s="253" t="s">
        <v>57</v>
      </c>
      <c r="Q151" s="253" t="s">
        <v>57</v>
      </c>
      <c r="R151" s="253" t="s">
        <v>57</v>
      </c>
      <c r="S151" s="253" t="s">
        <v>62</v>
      </c>
      <c r="T151" s="253" t="s">
        <v>57</v>
      </c>
      <c r="U151" s="253" t="s">
        <v>62</v>
      </c>
      <c r="V151" s="253" t="s">
        <v>57</v>
      </c>
      <c r="W151" s="253" t="s">
        <v>62</v>
      </c>
      <c r="X151" s="253" t="s">
        <v>57</v>
      </c>
      <c r="Y151" s="253" t="s">
        <v>57</v>
      </c>
      <c r="Z151" s="253" t="s">
        <v>4962</v>
      </c>
      <c r="AA151" s="253" t="s">
        <v>62</v>
      </c>
      <c r="AB151" s="253" t="s">
        <v>62</v>
      </c>
      <c r="AC151" s="253" t="s">
        <v>57</v>
      </c>
      <c r="AD151" s="253" t="s">
        <v>2385</v>
      </c>
      <c r="AE151" s="253" t="s">
        <v>57</v>
      </c>
      <c r="AF151" s="253"/>
      <c r="AG151" s="253" t="s">
        <v>56</v>
      </c>
      <c r="AH151" s="253">
        <v>155</v>
      </c>
      <c r="AI151" s="253" t="s">
        <v>62</v>
      </c>
      <c r="AJ151" s="253" t="s">
        <v>2385</v>
      </c>
      <c r="AK151" s="253" t="s">
        <v>62</v>
      </c>
      <c r="AL151" s="253" t="s">
        <v>57</v>
      </c>
      <c r="AM151" s="253" t="s">
        <v>57</v>
      </c>
      <c r="AN151" s="253" t="s">
        <v>57</v>
      </c>
      <c r="AO151" s="253" t="s">
        <v>57</v>
      </c>
      <c r="AP151" s="253" t="s">
        <v>4963</v>
      </c>
      <c r="AQ151" s="253" t="s">
        <v>57</v>
      </c>
      <c r="AR151" s="253" t="s">
        <v>57</v>
      </c>
      <c r="AS151" s="253" t="s">
        <v>62</v>
      </c>
      <c r="AT151" s="253" t="s">
        <v>62</v>
      </c>
      <c r="AU151" s="220" t="s">
        <v>62</v>
      </c>
      <c r="AV151" s="184" t="s">
        <v>4964</v>
      </c>
    </row>
    <row r="152" spans="1:48">
      <c r="A152" s="220">
        <v>151</v>
      </c>
      <c r="B152" s="253" t="s">
        <v>6836</v>
      </c>
      <c r="C152" s="253" t="s">
        <v>4434</v>
      </c>
      <c r="D152" s="253">
        <v>2024</v>
      </c>
      <c r="E152" s="253" t="s">
        <v>51</v>
      </c>
      <c r="F152" s="253" t="s">
        <v>4965</v>
      </c>
      <c r="G152" s="258" t="s">
        <v>4966</v>
      </c>
      <c r="H152" s="253" t="s">
        <v>4967</v>
      </c>
      <c r="I152" s="253" t="s">
        <v>935</v>
      </c>
      <c r="J152" s="253">
        <v>15</v>
      </c>
      <c r="K152" s="253" t="s">
        <v>62</v>
      </c>
      <c r="L152" s="253" t="s">
        <v>62</v>
      </c>
      <c r="M152" s="253" t="s">
        <v>62</v>
      </c>
      <c r="N152" s="253" t="s">
        <v>62</v>
      </c>
      <c r="O152" s="253" t="s">
        <v>57</v>
      </c>
      <c r="P152" s="253" t="s">
        <v>57</v>
      </c>
      <c r="Q152" s="253" t="s">
        <v>57</v>
      </c>
      <c r="R152" s="253" t="s">
        <v>57</v>
      </c>
      <c r="S152" s="270" t="s">
        <v>56</v>
      </c>
      <c r="T152" s="270" t="s">
        <v>4968</v>
      </c>
      <c r="U152" s="270" t="s">
        <v>56</v>
      </c>
      <c r="V152" s="253" t="s">
        <v>4969</v>
      </c>
      <c r="W152" s="253" t="s">
        <v>62</v>
      </c>
      <c r="X152" s="253" t="s">
        <v>57</v>
      </c>
      <c r="Y152" s="253" t="s">
        <v>57</v>
      </c>
      <c r="Z152" s="253" t="s">
        <v>4970</v>
      </c>
      <c r="AA152" s="253" t="s">
        <v>62</v>
      </c>
      <c r="AB152" s="253" t="s">
        <v>62</v>
      </c>
      <c r="AC152" s="253" t="s">
        <v>57</v>
      </c>
      <c r="AD152" s="253" t="s">
        <v>2385</v>
      </c>
      <c r="AE152" s="253" t="s">
        <v>57</v>
      </c>
      <c r="AF152" s="253"/>
      <c r="AG152" s="253" t="s">
        <v>56</v>
      </c>
      <c r="AH152" s="253">
        <v>15</v>
      </c>
      <c r="AI152" s="253" t="s">
        <v>62</v>
      </c>
      <c r="AJ152" s="253" t="s">
        <v>2385</v>
      </c>
      <c r="AK152" s="253" t="s">
        <v>62</v>
      </c>
      <c r="AL152" s="253" t="s">
        <v>57</v>
      </c>
      <c r="AM152" s="253" t="s">
        <v>57</v>
      </c>
      <c r="AN152" s="253" t="s">
        <v>57</v>
      </c>
      <c r="AO152" s="253" t="s">
        <v>57</v>
      </c>
      <c r="AP152" s="253" t="s">
        <v>2145</v>
      </c>
      <c r="AQ152" s="253" t="s">
        <v>57</v>
      </c>
      <c r="AR152" s="253" t="s">
        <v>57</v>
      </c>
      <c r="AS152" s="270">
        <v>5</v>
      </c>
      <c r="AT152" s="270">
        <v>10</v>
      </c>
      <c r="AU152" s="220" t="s">
        <v>62</v>
      </c>
    </row>
    <row r="153" spans="1:48">
      <c r="A153" s="220">
        <v>152</v>
      </c>
      <c r="B153" s="253" t="s">
        <v>6836</v>
      </c>
      <c r="C153" s="253" t="s">
        <v>4434</v>
      </c>
      <c r="D153" s="253">
        <v>2024</v>
      </c>
      <c r="E153" s="253" t="s">
        <v>51</v>
      </c>
      <c r="F153" s="253" t="s">
        <v>4971</v>
      </c>
      <c r="G153" s="271" t="s">
        <v>4972</v>
      </c>
      <c r="H153" s="253" t="s">
        <v>4973</v>
      </c>
      <c r="I153" s="253" t="s">
        <v>935</v>
      </c>
      <c r="J153" s="253">
        <v>13</v>
      </c>
      <c r="K153" s="253" t="s">
        <v>62</v>
      </c>
      <c r="L153" s="253" t="s">
        <v>62</v>
      </c>
      <c r="M153" s="253" t="s">
        <v>62</v>
      </c>
      <c r="N153" s="253" t="s">
        <v>62</v>
      </c>
      <c r="O153" s="253" t="s">
        <v>57</v>
      </c>
      <c r="P153" s="253" t="s">
        <v>57</v>
      </c>
      <c r="Q153" s="253" t="s">
        <v>57</v>
      </c>
      <c r="R153" s="253" t="s">
        <v>57</v>
      </c>
      <c r="S153" s="270" t="s">
        <v>56</v>
      </c>
      <c r="T153" s="270" t="s">
        <v>4974</v>
      </c>
      <c r="U153" s="253" t="s">
        <v>62</v>
      </c>
      <c r="V153" s="253" t="s">
        <v>57</v>
      </c>
      <c r="W153" s="253" t="s">
        <v>62</v>
      </c>
      <c r="X153" s="253" t="s">
        <v>57</v>
      </c>
      <c r="Y153" s="253" t="s">
        <v>57</v>
      </c>
      <c r="Z153" s="253" t="s">
        <v>4975</v>
      </c>
      <c r="AA153" s="253" t="s">
        <v>56</v>
      </c>
      <c r="AB153" s="253" t="s">
        <v>56</v>
      </c>
      <c r="AC153" s="253" t="s">
        <v>56</v>
      </c>
      <c r="AD153" s="253" t="s">
        <v>984</v>
      </c>
      <c r="AE153" s="253" t="s">
        <v>57</v>
      </c>
      <c r="AF153" s="253"/>
      <c r="AG153" s="253" t="s">
        <v>56</v>
      </c>
      <c r="AH153" s="253">
        <v>194</v>
      </c>
      <c r="AI153" s="256" t="s">
        <v>56</v>
      </c>
      <c r="AJ153" s="256" t="s">
        <v>4436</v>
      </c>
      <c r="AK153" s="253" t="s">
        <v>62</v>
      </c>
      <c r="AL153" s="253" t="s">
        <v>57</v>
      </c>
      <c r="AM153" s="253" t="s">
        <v>57</v>
      </c>
      <c r="AN153" s="253" t="s">
        <v>57</v>
      </c>
      <c r="AO153" s="253" t="s">
        <v>57</v>
      </c>
      <c r="AP153" s="259" t="s">
        <v>4976</v>
      </c>
      <c r="AQ153" s="253" t="s">
        <v>57</v>
      </c>
      <c r="AR153" s="253" t="s">
        <v>57</v>
      </c>
      <c r="AS153" s="270">
        <v>106</v>
      </c>
      <c r="AT153" s="270">
        <v>88</v>
      </c>
      <c r="AU153" s="220" t="str">
        <f>IF(OR(AB153="NA"), "NA", IF(OR(AB153="Yes", AB153="yes"), "No", IF(AND(I153="Original", AB153="No"), "?", "")))</f>
        <v>No</v>
      </c>
    </row>
    <row r="154" spans="1:48">
      <c r="A154" s="220">
        <v>153</v>
      </c>
      <c r="B154" s="253" t="s">
        <v>6836</v>
      </c>
      <c r="C154" s="253" t="s">
        <v>4434</v>
      </c>
      <c r="D154" s="253">
        <v>2024</v>
      </c>
      <c r="E154" s="253" t="s">
        <v>51</v>
      </c>
      <c r="F154" s="253" t="s">
        <v>4977</v>
      </c>
      <c r="G154" s="258" t="s">
        <v>4978</v>
      </c>
      <c r="H154" s="253" t="s">
        <v>4979</v>
      </c>
      <c r="I154" s="253" t="s">
        <v>1163</v>
      </c>
      <c r="J154" s="253">
        <v>3</v>
      </c>
      <c r="K154" s="253" t="s">
        <v>57</v>
      </c>
      <c r="L154" s="253" t="s">
        <v>57</v>
      </c>
      <c r="M154" s="253" t="s">
        <v>57</v>
      </c>
      <c r="N154" s="253" t="s">
        <v>57</v>
      </c>
      <c r="O154" s="253" t="s">
        <v>57</v>
      </c>
      <c r="P154" s="253" t="s">
        <v>57</v>
      </c>
      <c r="Q154" s="253" t="s">
        <v>57</v>
      </c>
      <c r="R154" s="253" t="s">
        <v>57</v>
      </c>
      <c r="S154" s="253" t="s">
        <v>57</v>
      </c>
      <c r="T154" s="253" t="s">
        <v>57</v>
      </c>
      <c r="U154" s="253" t="s">
        <v>57</v>
      </c>
      <c r="V154" s="253" t="s">
        <v>57</v>
      </c>
      <c r="W154" s="253" t="s">
        <v>57</v>
      </c>
      <c r="X154" s="253" t="s">
        <v>57</v>
      </c>
      <c r="Y154" s="253" t="s">
        <v>57</v>
      </c>
      <c r="Z154" s="258" t="s">
        <v>57</v>
      </c>
      <c r="AA154" s="253" t="s">
        <v>57</v>
      </c>
      <c r="AB154" s="253" t="s">
        <v>57</v>
      </c>
      <c r="AC154" s="253" t="s">
        <v>57</v>
      </c>
      <c r="AD154" s="253" t="s">
        <v>2385</v>
      </c>
      <c r="AE154" s="253" t="s">
        <v>57</v>
      </c>
      <c r="AF154" s="253"/>
      <c r="AG154" s="253" t="s">
        <v>57</v>
      </c>
      <c r="AH154" s="253" t="s">
        <v>57</v>
      </c>
      <c r="AI154" s="253" t="s">
        <v>57</v>
      </c>
      <c r="AJ154" s="253" t="s">
        <v>2385</v>
      </c>
      <c r="AK154" s="253" t="s">
        <v>57</v>
      </c>
      <c r="AL154" s="253" t="s">
        <v>57</v>
      </c>
      <c r="AM154" s="253" t="s">
        <v>57</v>
      </c>
      <c r="AN154" s="253" t="s">
        <v>57</v>
      </c>
      <c r="AO154" s="259" t="s">
        <v>57</v>
      </c>
      <c r="AP154" s="259" t="s">
        <v>57</v>
      </c>
      <c r="AQ154" s="253" t="s">
        <v>57</v>
      </c>
      <c r="AR154" s="253" t="s">
        <v>57</v>
      </c>
      <c r="AS154" s="253" t="s">
        <v>57</v>
      </c>
      <c r="AT154" s="253" t="s">
        <v>57</v>
      </c>
      <c r="AU154" s="220" t="str">
        <f>IF(OR(AB154="NA"), "NA", IF(OR(AB154="Yes", AB154="yes"), "No", IF(AND(I154="Original", AB154="No"), "?", "")))</f>
        <v>NA</v>
      </c>
    </row>
    <row r="155" spans="1:48">
      <c r="A155" s="220">
        <v>154</v>
      </c>
      <c r="B155" s="253" t="s">
        <v>6836</v>
      </c>
      <c r="C155" s="253" t="s">
        <v>4434</v>
      </c>
      <c r="D155" s="253">
        <v>2024</v>
      </c>
      <c r="E155" s="253" t="s">
        <v>51</v>
      </c>
      <c r="F155" s="253" t="s">
        <v>4980</v>
      </c>
      <c r="G155" s="258" t="s">
        <v>4981</v>
      </c>
      <c r="H155" s="253" t="s">
        <v>4982</v>
      </c>
      <c r="I155" s="253" t="s">
        <v>935</v>
      </c>
      <c r="J155" s="253">
        <v>3</v>
      </c>
      <c r="K155" s="253" t="s">
        <v>62</v>
      </c>
      <c r="L155" s="253" t="s">
        <v>62</v>
      </c>
      <c r="M155" s="253" t="s">
        <v>62</v>
      </c>
      <c r="N155" s="253" t="s">
        <v>62</v>
      </c>
      <c r="O155" s="253" t="s">
        <v>57</v>
      </c>
      <c r="P155" s="253" t="s">
        <v>57</v>
      </c>
      <c r="Q155" s="253" t="s">
        <v>57</v>
      </c>
      <c r="R155" s="253" t="s">
        <v>57</v>
      </c>
      <c r="S155" s="253" t="s">
        <v>62</v>
      </c>
      <c r="T155" s="253" t="s">
        <v>57</v>
      </c>
      <c r="U155" s="253" t="s">
        <v>62</v>
      </c>
      <c r="V155" s="253" t="s">
        <v>57</v>
      </c>
      <c r="W155" s="253" t="s">
        <v>62</v>
      </c>
      <c r="X155" s="253" t="s">
        <v>57</v>
      </c>
      <c r="Y155" s="253" t="s">
        <v>57</v>
      </c>
      <c r="Z155" s="258" t="s">
        <v>4983</v>
      </c>
      <c r="AA155" s="253" t="s">
        <v>62</v>
      </c>
      <c r="AB155" s="253" t="s">
        <v>62</v>
      </c>
      <c r="AC155" s="253" t="s">
        <v>57</v>
      </c>
      <c r="AD155" s="253" t="s">
        <v>2385</v>
      </c>
      <c r="AE155" s="253" t="s">
        <v>57</v>
      </c>
      <c r="AF155" s="253"/>
      <c r="AG155" s="253" t="s">
        <v>56</v>
      </c>
      <c r="AH155" s="253">
        <v>20</v>
      </c>
      <c r="AI155" s="253" t="s">
        <v>62</v>
      </c>
      <c r="AJ155" s="253" t="s">
        <v>2385</v>
      </c>
      <c r="AK155" s="253" t="s">
        <v>62</v>
      </c>
      <c r="AL155" s="253" t="s">
        <v>57</v>
      </c>
      <c r="AM155" s="253" t="s">
        <v>57</v>
      </c>
      <c r="AN155" s="253" t="s">
        <v>57</v>
      </c>
      <c r="AO155" s="259" t="s">
        <v>57</v>
      </c>
      <c r="AP155" s="259" t="s">
        <v>4984</v>
      </c>
      <c r="AQ155" s="253" t="s">
        <v>57</v>
      </c>
      <c r="AR155" s="253" t="s">
        <v>57</v>
      </c>
      <c r="AS155" s="253">
        <v>6</v>
      </c>
      <c r="AT155" s="253">
        <v>14</v>
      </c>
      <c r="AU155" s="220" t="s">
        <v>56</v>
      </c>
    </row>
    <row r="156" spans="1:48">
      <c r="A156" s="220">
        <v>155</v>
      </c>
      <c r="B156" s="253" t="s">
        <v>6836</v>
      </c>
      <c r="C156" s="253" t="s">
        <v>4434</v>
      </c>
      <c r="D156" s="253">
        <v>2024</v>
      </c>
      <c r="E156" s="253" t="s">
        <v>51</v>
      </c>
      <c r="F156" s="253" t="s">
        <v>903</v>
      </c>
      <c r="G156" s="258" t="s">
        <v>4985</v>
      </c>
      <c r="H156" s="253" t="s">
        <v>4986</v>
      </c>
      <c r="I156" s="253" t="s">
        <v>975</v>
      </c>
      <c r="J156" s="253">
        <v>15</v>
      </c>
      <c r="K156" s="253" t="s">
        <v>57</v>
      </c>
      <c r="L156" s="253" t="s">
        <v>57</v>
      </c>
      <c r="M156" s="253" t="s">
        <v>57</v>
      </c>
      <c r="N156" s="253" t="s">
        <v>57</v>
      </c>
      <c r="O156" s="253" t="s">
        <v>57</v>
      </c>
      <c r="P156" s="253" t="s">
        <v>57</v>
      </c>
      <c r="Q156" s="253" t="s">
        <v>57</v>
      </c>
      <c r="R156" s="253" t="s">
        <v>57</v>
      </c>
      <c r="S156" s="253" t="s">
        <v>57</v>
      </c>
      <c r="T156" s="253" t="s">
        <v>57</v>
      </c>
      <c r="U156" s="253" t="s">
        <v>57</v>
      </c>
      <c r="V156" s="253" t="s">
        <v>57</v>
      </c>
      <c r="W156" s="253" t="s">
        <v>57</v>
      </c>
      <c r="X156" s="253" t="s">
        <v>57</v>
      </c>
      <c r="Y156" s="253" t="s">
        <v>57</v>
      </c>
      <c r="Z156" s="258" t="s">
        <v>57</v>
      </c>
      <c r="AA156" s="253" t="s">
        <v>57</v>
      </c>
      <c r="AB156" s="253" t="s">
        <v>57</v>
      </c>
      <c r="AC156" s="253" t="s">
        <v>57</v>
      </c>
      <c r="AD156" s="253" t="s">
        <v>2385</v>
      </c>
      <c r="AE156" s="253" t="s">
        <v>57</v>
      </c>
      <c r="AF156" s="253"/>
      <c r="AG156" s="253" t="s">
        <v>57</v>
      </c>
      <c r="AH156" s="253" t="s">
        <v>57</v>
      </c>
      <c r="AI156" s="253" t="s">
        <v>57</v>
      </c>
      <c r="AJ156" s="253" t="s">
        <v>2385</v>
      </c>
      <c r="AK156" s="253" t="s">
        <v>57</v>
      </c>
      <c r="AL156" s="253" t="s">
        <v>57</v>
      </c>
      <c r="AM156" s="253" t="s">
        <v>57</v>
      </c>
      <c r="AN156" s="253" t="s">
        <v>57</v>
      </c>
      <c r="AO156" s="253" t="s">
        <v>57</v>
      </c>
      <c r="AP156" s="259" t="s">
        <v>57</v>
      </c>
      <c r="AQ156" s="253" t="s">
        <v>57</v>
      </c>
      <c r="AR156" s="253" t="s">
        <v>57</v>
      </c>
      <c r="AS156" s="253" t="s">
        <v>57</v>
      </c>
      <c r="AT156" s="253" t="s">
        <v>57</v>
      </c>
      <c r="AU156" s="220" t="str">
        <f t="shared" ref="AU156:AU162" si="6">IF(OR(AB156="NA"), "NA", IF(OR(AB156="Yes", AB156="yes"), "No", IF(AND(I156="Original", AB156="No"), "?", "")))</f>
        <v>NA</v>
      </c>
    </row>
    <row r="157" spans="1:48">
      <c r="A157" s="220">
        <v>156</v>
      </c>
      <c r="B157" s="253" t="s">
        <v>6836</v>
      </c>
      <c r="C157" s="253" t="s">
        <v>4434</v>
      </c>
      <c r="D157" s="253">
        <v>2024</v>
      </c>
      <c r="E157" s="253" t="s">
        <v>51</v>
      </c>
      <c r="F157" s="253" t="s">
        <v>4987</v>
      </c>
      <c r="G157" s="258" t="s">
        <v>4988</v>
      </c>
      <c r="H157" s="253" t="s">
        <v>4989</v>
      </c>
      <c r="I157" s="253" t="s">
        <v>4421</v>
      </c>
      <c r="J157" s="253">
        <v>25</v>
      </c>
      <c r="K157" s="253" t="s">
        <v>57</v>
      </c>
      <c r="L157" s="253" t="s">
        <v>57</v>
      </c>
      <c r="M157" s="253" t="s">
        <v>57</v>
      </c>
      <c r="N157" s="253" t="s">
        <v>57</v>
      </c>
      <c r="O157" s="253" t="s">
        <v>57</v>
      </c>
      <c r="P157" s="253" t="s">
        <v>57</v>
      </c>
      <c r="Q157" s="253" t="s">
        <v>57</v>
      </c>
      <c r="R157" s="253" t="s">
        <v>57</v>
      </c>
      <c r="S157" s="253" t="s">
        <v>57</v>
      </c>
      <c r="T157" s="253" t="s">
        <v>57</v>
      </c>
      <c r="U157" s="253" t="s">
        <v>57</v>
      </c>
      <c r="V157" s="258" t="s">
        <v>57</v>
      </c>
      <c r="W157" s="253" t="s">
        <v>57</v>
      </c>
      <c r="X157" s="253" t="s">
        <v>57</v>
      </c>
      <c r="Y157" s="253" t="s">
        <v>57</v>
      </c>
      <c r="Z157" s="253" t="s">
        <v>57</v>
      </c>
      <c r="AA157" s="253" t="s">
        <v>57</v>
      </c>
      <c r="AB157" s="253" t="s">
        <v>57</v>
      </c>
      <c r="AC157" s="253" t="s">
        <v>57</v>
      </c>
      <c r="AD157" s="253" t="s">
        <v>2385</v>
      </c>
      <c r="AE157" s="253" t="s">
        <v>57</v>
      </c>
      <c r="AF157" s="253"/>
      <c r="AG157" s="253" t="s">
        <v>57</v>
      </c>
      <c r="AH157" s="253" t="s">
        <v>57</v>
      </c>
      <c r="AI157" s="253" t="s">
        <v>57</v>
      </c>
      <c r="AJ157" s="253" t="s">
        <v>2385</v>
      </c>
      <c r="AK157" s="253" t="s">
        <v>57</v>
      </c>
      <c r="AL157" s="253" t="s">
        <v>57</v>
      </c>
      <c r="AM157" s="253" t="s">
        <v>57</v>
      </c>
      <c r="AN157" s="253" t="s">
        <v>57</v>
      </c>
      <c r="AO157" s="253" t="s">
        <v>57</v>
      </c>
      <c r="AP157" s="259" t="s">
        <v>57</v>
      </c>
      <c r="AQ157" s="253" t="s">
        <v>57</v>
      </c>
      <c r="AR157" s="253" t="s">
        <v>57</v>
      </c>
      <c r="AS157" s="253" t="s">
        <v>57</v>
      </c>
      <c r="AT157" s="253" t="s">
        <v>57</v>
      </c>
      <c r="AU157" s="220" t="str">
        <f t="shared" si="6"/>
        <v>NA</v>
      </c>
    </row>
    <row r="158" spans="1:48">
      <c r="A158" s="220">
        <v>157</v>
      </c>
      <c r="B158" s="253" t="s">
        <v>6836</v>
      </c>
      <c r="C158" s="253" t="s">
        <v>4434</v>
      </c>
      <c r="D158" s="253">
        <v>2024</v>
      </c>
      <c r="E158" s="253" t="s">
        <v>51</v>
      </c>
      <c r="F158" s="253" t="s">
        <v>4990</v>
      </c>
      <c r="G158" s="258" t="s">
        <v>4991</v>
      </c>
      <c r="H158" s="261" t="s">
        <v>4992</v>
      </c>
      <c r="I158" s="253" t="s">
        <v>4421</v>
      </c>
      <c r="J158" s="253">
        <v>25</v>
      </c>
      <c r="K158" s="253" t="s">
        <v>57</v>
      </c>
      <c r="L158" s="253" t="s">
        <v>57</v>
      </c>
      <c r="M158" s="253" t="s">
        <v>57</v>
      </c>
      <c r="N158" s="253" t="s">
        <v>57</v>
      </c>
      <c r="O158" s="253" t="s">
        <v>57</v>
      </c>
      <c r="P158" s="253" t="s">
        <v>57</v>
      </c>
      <c r="Q158" s="253" t="s">
        <v>57</v>
      </c>
      <c r="R158" s="253" t="s">
        <v>57</v>
      </c>
      <c r="S158" s="253" t="s">
        <v>57</v>
      </c>
      <c r="T158" s="253" t="s">
        <v>57</v>
      </c>
      <c r="U158" s="253" t="s">
        <v>57</v>
      </c>
      <c r="V158" s="253" t="s">
        <v>57</v>
      </c>
      <c r="W158" s="253" t="s">
        <v>57</v>
      </c>
      <c r="X158" s="253" t="s">
        <v>57</v>
      </c>
      <c r="Y158" s="253" t="s">
        <v>57</v>
      </c>
      <c r="Z158" s="258" t="s">
        <v>57</v>
      </c>
      <c r="AA158" s="253" t="s">
        <v>57</v>
      </c>
      <c r="AB158" s="253" t="s">
        <v>57</v>
      </c>
      <c r="AC158" s="253" t="s">
        <v>57</v>
      </c>
      <c r="AD158" s="253" t="s">
        <v>2385</v>
      </c>
      <c r="AE158" s="253" t="s">
        <v>57</v>
      </c>
      <c r="AF158" s="253"/>
      <c r="AG158" s="253" t="s">
        <v>57</v>
      </c>
      <c r="AH158" s="253" t="s">
        <v>57</v>
      </c>
      <c r="AI158" s="253" t="s">
        <v>57</v>
      </c>
      <c r="AJ158" s="253" t="s">
        <v>2385</v>
      </c>
      <c r="AK158" s="253" t="s">
        <v>57</v>
      </c>
      <c r="AL158" s="253" t="s">
        <v>57</v>
      </c>
      <c r="AM158" s="253" t="s">
        <v>57</v>
      </c>
      <c r="AN158" s="253" t="s">
        <v>57</v>
      </c>
      <c r="AO158" s="264" t="s">
        <v>57</v>
      </c>
      <c r="AP158" s="259" t="s">
        <v>57</v>
      </c>
      <c r="AQ158" s="253" t="s">
        <v>57</v>
      </c>
      <c r="AR158" s="253" t="s">
        <v>57</v>
      </c>
      <c r="AS158" s="253" t="s">
        <v>57</v>
      </c>
      <c r="AT158" s="253" t="s">
        <v>57</v>
      </c>
      <c r="AU158" s="220" t="str">
        <f t="shared" si="6"/>
        <v>NA</v>
      </c>
    </row>
    <row r="159" spans="1:48">
      <c r="A159" s="220">
        <v>158</v>
      </c>
      <c r="B159" s="253" t="s">
        <v>6836</v>
      </c>
      <c r="C159" s="253" t="s">
        <v>4434</v>
      </c>
      <c r="D159" s="253">
        <v>2024</v>
      </c>
      <c r="E159" s="253" t="s">
        <v>51</v>
      </c>
      <c r="F159" s="253" t="s">
        <v>252</v>
      </c>
      <c r="G159" s="258" t="s">
        <v>4993</v>
      </c>
      <c r="H159" s="253" t="s">
        <v>4994</v>
      </c>
      <c r="I159" s="253" t="s">
        <v>4421</v>
      </c>
      <c r="J159" s="253">
        <v>25</v>
      </c>
      <c r="K159" s="253" t="s">
        <v>57</v>
      </c>
      <c r="L159" s="253" t="s">
        <v>57</v>
      </c>
      <c r="M159" s="253" t="s">
        <v>57</v>
      </c>
      <c r="N159" s="253" t="s">
        <v>57</v>
      </c>
      <c r="O159" s="253" t="s">
        <v>57</v>
      </c>
      <c r="P159" s="253" t="s">
        <v>57</v>
      </c>
      <c r="Q159" s="253" t="s">
        <v>57</v>
      </c>
      <c r="R159" s="253" t="s">
        <v>57</v>
      </c>
      <c r="S159" s="253" t="s">
        <v>57</v>
      </c>
      <c r="T159" s="253" t="s">
        <v>57</v>
      </c>
      <c r="U159" s="253" t="s">
        <v>57</v>
      </c>
      <c r="V159" s="253" t="s">
        <v>57</v>
      </c>
      <c r="W159" s="253" t="s">
        <v>57</v>
      </c>
      <c r="X159" s="253" t="s">
        <v>57</v>
      </c>
      <c r="Y159" s="253" t="s">
        <v>57</v>
      </c>
      <c r="Z159" s="253" t="s">
        <v>57</v>
      </c>
      <c r="AA159" s="253" t="s">
        <v>57</v>
      </c>
      <c r="AB159" s="253" t="s">
        <v>57</v>
      </c>
      <c r="AC159" s="253" t="s">
        <v>57</v>
      </c>
      <c r="AD159" s="253" t="s">
        <v>2385</v>
      </c>
      <c r="AE159" s="253" t="s">
        <v>57</v>
      </c>
      <c r="AF159" s="253"/>
      <c r="AG159" s="253" t="s">
        <v>57</v>
      </c>
      <c r="AH159" s="253" t="s">
        <v>57</v>
      </c>
      <c r="AI159" s="253" t="s">
        <v>57</v>
      </c>
      <c r="AJ159" s="253" t="s">
        <v>2385</v>
      </c>
      <c r="AK159" s="253" t="s">
        <v>57</v>
      </c>
      <c r="AL159" s="253" t="s">
        <v>57</v>
      </c>
      <c r="AM159" s="253" t="s">
        <v>57</v>
      </c>
      <c r="AN159" s="253" t="s">
        <v>57</v>
      </c>
      <c r="AO159" s="253" t="s">
        <v>57</v>
      </c>
      <c r="AP159" s="264" t="s">
        <v>57</v>
      </c>
      <c r="AQ159" s="253" t="s">
        <v>57</v>
      </c>
      <c r="AR159" s="253" t="s">
        <v>57</v>
      </c>
      <c r="AS159" s="253" t="s">
        <v>57</v>
      </c>
      <c r="AT159" s="253" t="s">
        <v>57</v>
      </c>
      <c r="AU159" s="220" t="str">
        <f t="shared" si="6"/>
        <v>NA</v>
      </c>
    </row>
    <row r="160" spans="1:48">
      <c r="A160" s="220">
        <v>159</v>
      </c>
      <c r="B160" s="253" t="s">
        <v>6836</v>
      </c>
      <c r="C160" s="253" t="s">
        <v>4434</v>
      </c>
      <c r="D160" s="253">
        <v>2024</v>
      </c>
      <c r="E160" s="253" t="s">
        <v>121</v>
      </c>
      <c r="F160" s="253" t="s">
        <v>4995</v>
      </c>
      <c r="G160" s="258" t="s">
        <v>4996</v>
      </c>
      <c r="H160" s="253" t="s">
        <v>4997</v>
      </c>
      <c r="I160" s="253" t="s">
        <v>929</v>
      </c>
      <c r="J160" s="253">
        <v>14</v>
      </c>
      <c r="K160" s="253" t="s">
        <v>56</v>
      </c>
      <c r="L160" s="253" t="s">
        <v>56</v>
      </c>
      <c r="M160" s="253" t="s">
        <v>57</v>
      </c>
      <c r="N160" s="253" t="s">
        <v>57</v>
      </c>
      <c r="O160" s="253" t="s">
        <v>57</v>
      </c>
      <c r="P160" s="253" t="s">
        <v>57</v>
      </c>
      <c r="Q160" s="253" t="s">
        <v>57</v>
      </c>
      <c r="R160" s="253" t="s">
        <v>57</v>
      </c>
      <c r="S160" s="253" t="s">
        <v>57</v>
      </c>
      <c r="T160" s="253" t="s">
        <v>57</v>
      </c>
      <c r="U160" s="253" t="s">
        <v>57</v>
      </c>
      <c r="V160" s="253" t="s">
        <v>57</v>
      </c>
      <c r="W160" s="253" t="s">
        <v>57</v>
      </c>
      <c r="X160" s="253" t="s">
        <v>57</v>
      </c>
      <c r="Y160" s="253" t="s">
        <v>57</v>
      </c>
      <c r="Z160" s="253" t="s">
        <v>4998</v>
      </c>
      <c r="AA160" s="253" t="s">
        <v>57</v>
      </c>
      <c r="AB160" s="253" t="s">
        <v>57</v>
      </c>
      <c r="AC160" s="253" t="s">
        <v>57</v>
      </c>
      <c r="AD160" s="253" t="s">
        <v>2385</v>
      </c>
      <c r="AE160" s="253" t="s">
        <v>57</v>
      </c>
      <c r="AF160" s="253"/>
      <c r="AG160" s="253" t="s">
        <v>57</v>
      </c>
      <c r="AH160" s="253" t="s">
        <v>57</v>
      </c>
      <c r="AI160" s="253" t="s">
        <v>57</v>
      </c>
      <c r="AJ160" s="253" t="s">
        <v>2385</v>
      </c>
      <c r="AK160" s="253" t="s">
        <v>57</v>
      </c>
      <c r="AL160" s="253" t="s">
        <v>57</v>
      </c>
      <c r="AM160" s="253" t="s">
        <v>57</v>
      </c>
      <c r="AN160" s="253" t="s">
        <v>57</v>
      </c>
      <c r="AO160" s="253" t="s">
        <v>57</v>
      </c>
      <c r="AP160" s="264" t="s">
        <v>4999</v>
      </c>
      <c r="AQ160" s="253" t="s">
        <v>57</v>
      </c>
      <c r="AR160" s="253" t="s">
        <v>57</v>
      </c>
      <c r="AS160" s="253" t="s">
        <v>57</v>
      </c>
      <c r="AT160" s="253" t="s">
        <v>57</v>
      </c>
      <c r="AU160" s="220" t="str">
        <f t="shared" si="6"/>
        <v>NA</v>
      </c>
    </row>
    <row r="161" spans="1:48">
      <c r="A161" s="220">
        <v>160</v>
      </c>
      <c r="B161" s="253" t="s">
        <v>6836</v>
      </c>
      <c r="C161" s="253" t="s">
        <v>4434</v>
      </c>
      <c r="D161" s="253">
        <v>2024</v>
      </c>
      <c r="E161" s="253" t="s">
        <v>121</v>
      </c>
      <c r="F161" s="253" t="s">
        <v>5000</v>
      </c>
      <c r="G161" s="258" t="s">
        <v>5001</v>
      </c>
      <c r="H161" s="253" t="s">
        <v>5002</v>
      </c>
      <c r="I161" s="253" t="s">
        <v>929</v>
      </c>
      <c r="J161" s="253">
        <v>14</v>
      </c>
      <c r="K161" s="253" t="s">
        <v>56</v>
      </c>
      <c r="L161" s="253" t="s">
        <v>56</v>
      </c>
      <c r="M161" s="253" t="s">
        <v>57</v>
      </c>
      <c r="N161" s="253" t="s">
        <v>57</v>
      </c>
      <c r="O161" s="253" t="s">
        <v>57</v>
      </c>
      <c r="P161" s="253" t="s">
        <v>57</v>
      </c>
      <c r="Q161" s="253" t="s">
        <v>57</v>
      </c>
      <c r="R161" s="253" t="s">
        <v>57</v>
      </c>
      <c r="S161" s="253" t="s">
        <v>57</v>
      </c>
      <c r="T161" s="253" t="s">
        <v>57</v>
      </c>
      <c r="U161" s="253" t="s">
        <v>57</v>
      </c>
      <c r="V161" s="253" t="s">
        <v>57</v>
      </c>
      <c r="W161" s="253" t="s">
        <v>57</v>
      </c>
      <c r="X161" s="253" t="s">
        <v>57</v>
      </c>
      <c r="Y161" s="253" t="s">
        <v>57</v>
      </c>
      <c r="Z161" s="253" t="s">
        <v>5003</v>
      </c>
      <c r="AA161" s="253" t="s">
        <v>57</v>
      </c>
      <c r="AB161" s="253" t="s">
        <v>57</v>
      </c>
      <c r="AC161" s="253" t="s">
        <v>57</v>
      </c>
      <c r="AD161" s="253" t="s">
        <v>2385</v>
      </c>
      <c r="AE161" s="253" t="s">
        <v>57</v>
      </c>
      <c r="AF161" s="253"/>
      <c r="AG161" s="253" t="s">
        <v>57</v>
      </c>
      <c r="AH161" s="253" t="s">
        <v>57</v>
      </c>
      <c r="AI161" s="253" t="s">
        <v>57</v>
      </c>
      <c r="AJ161" s="253" t="s">
        <v>2385</v>
      </c>
      <c r="AK161" s="253" t="s">
        <v>57</v>
      </c>
      <c r="AL161" s="253" t="s">
        <v>57</v>
      </c>
      <c r="AM161" s="253" t="s">
        <v>57</v>
      </c>
      <c r="AN161" s="253" t="s">
        <v>57</v>
      </c>
      <c r="AO161" s="253" t="s">
        <v>57</v>
      </c>
      <c r="AP161" s="259" t="s">
        <v>4963</v>
      </c>
      <c r="AQ161" s="253" t="s">
        <v>57</v>
      </c>
      <c r="AR161" s="253" t="s">
        <v>57</v>
      </c>
      <c r="AS161" s="253" t="s">
        <v>57</v>
      </c>
      <c r="AT161" s="253" t="s">
        <v>57</v>
      </c>
      <c r="AU161" s="220" t="str">
        <f t="shared" si="6"/>
        <v>NA</v>
      </c>
    </row>
    <row r="162" spans="1:48">
      <c r="A162" s="220">
        <v>161</v>
      </c>
      <c r="B162" s="253" t="s">
        <v>6836</v>
      </c>
      <c r="C162" s="253" t="s">
        <v>4434</v>
      </c>
      <c r="D162" s="253">
        <v>2024</v>
      </c>
      <c r="E162" s="253" t="s">
        <v>121</v>
      </c>
      <c r="F162" s="253" t="s">
        <v>5004</v>
      </c>
      <c r="G162" s="258" t="s">
        <v>5005</v>
      </c>
      <c r="H162" s="265"/>
      <c r="I162" s="253" t="s">
        <v>929</v>
      </c>
      <c r="J162" s="253">
        <v>14</v>
      </c>
      <c r="K162" s="253" t="s">
        <v>56</v>
      </c>
      <c r="L162" s="253" t="s">
        <v>56</v>
      </c>
      <c r="M162" s="253" t="s">
        <v>57</v>
      </c>
      <c r="N162" s="253" t="s">
        <v>57</v>
      </c>
      <c r="O162" s="253" t="s">
        <v>57</v>
      </c>
      <c r="P162" s="253" t="s">
        <v>57</v>
      </c>
      <c r="Q162" s="253" t="s">
        <v>57</v>
      </c>
      <c r="R162" s="253" t="s">
        <v>57</v>
      </c>
      <c r="S162" s="253" t="s">
        <v>57</v>
      </c>
      <c r="T162" s="253" t="s">
        <v>57</v>
      </c>
      <c r="U162" s="253" t="s">
        <v>57</v>
      </c>
      <c r="V162" s="253" t="s">
        <v>57</v>
      </c>
      <c r="W162" s="253" t="s">
        <v>57</v>
      </c>
      <c r="X162" s="253" t="s">
        <v>57</v>
      </c>
      <c r="Y162" s="253" t="s">
        <v>57</v>
      </c>
      <c r="Z162" s="253" t="s">
        <v>5006</v>
      </c>
      <c r="AA162" s="253" t="s">
        <v>57</v>
      </c>
      <c r="AB162" s="253" t="s">
        <v>57</v>
      </c>
      <c r="AC162" s="253" t="s">
        <v>57</v>
      </c>
      <c r="AD162" s="253" t="s">
        <v>2385</v>
      </c>
      <c r="AE162" s="253" t="s">
        <v>57</v>
      </c>
      <c r="AF162" s="253"/>
      <c r="AG162" s="253" t="s">
        <v>57</v>
      </c>
      <c r="AH162" s="253" t="s">
        <v>57</v>
      </c>
      <c r="AI162" s="253" t="s">
        <v>57</v>
      </c>
      <c r="AJ162" s="253" t="s">
        <v>2385</v>
      </c>
      <c r="AK162" s="253" t="s">
        <v>57</v>
      </c>
      <c r="AL162" s="253" t="s">
        <v>57</v>
      </c>
      <c r="AM162" s="253" t="s">
        <v>57</v>
      </c>
      <c r="AN162" s="253" t="s">
        <v>57</v>
      </c>
      <c r="AO162" s="253" t="s">
        <v>57</v>
      </c>
      <c r="AP162" s="264" t="s">
        <v>5007</v>
      </c>
      <c r="AQ162" s="253" t="s">
        <v>57</v>
      </c>
      <c r="AR162" s="253" t="s">
        <v>57</v>
      </c>
      <c r="AS162" s="253" t="s">
        <v>57</v>
      </c>
      <c r="AT162" s="253" t="s">
        <v>57</v>
      </c>
      <c r="AU162" s="220" t="str">
        <f t="shared" si="6"/>
        <v>NA</v>
      </c>
    </row>
    <row r="163" spans="1:48">
      <c r="A163" s="220">
        <v>162</v>
      </c>
      <c r="B163" s="253" t="s">
        <v>6836</v>
      </c>
      <c r="C163" s="253" t="s">
        <v>4434</v>
      </c>
      <c r="D163" s="253">
        <v>2024</v>
      </c>
      <c r="E163" s="253" t="s">
        <v>121</v>
      </c>
      <c r="F163" s="253" t="s">
        <v>5008</v>
      </c>
      <c r="G163" s="271" t="s">
        <v>5009</v>
      </c>
      <c r="H163" s="253" t="s">
        <v>5010</v>
      </c>
      <c r="I163" s="253" t="s">
        <v>935</v>
      </c>
      <c r="J163" s="253">
        <v>15</v>
      </c>
      <c r="K163" s="253" t="s">
        <v>62</v>
      </c>
      <c r="L163" s="253" t="s">
        <v>62</v>
      </c>
      <c r="M163" s="253" t="s">
        <v>62</v>
      </c>
      <c r="N163" s="253" t="s">
        <v>62</v>
      </c>
      <c r="O163" s="253" t="s">
        <v>57</v>
      </c>
      <c r="P163" s="253" t="s">
        <v>57</v>
      </c>
      <c r="Q163" s="253" t="s">
        <v>57</v>
      </c>
      <c r="R163" s="253" t="s">
        <v>57</v>
      </c>
      <c r="S163" s="253" t="s">
        <v>62</v>
      </c>
      <c r="T163" s="253" t="s">
        <v>57</v>
      </c>
      <c r="U163" s="270" t="s">
        <v>56</v>
      </c>
      <c r="V163" s="253" t="s">
        <v>5011</v>
      </c>
      <c r="W163" s="253" t="s">
        <v>62</v>
      </c>
      <c r="X163" s="253" t="s">
        <v>57</v>
      </c>
      <c r="Y163" s="253" t="s">
        <v>57</v>
      </c>
      <c r="Z163" s="253" t="s">
        <v>5012</v>
      </c>
      <c r="AA163" s="253" t="s">
        <v>62</v>
      </c>
      <c r="AB163" s="253" t="s">
        <v>62</v>
      </c>
      <c r="AC163" s="253" t="s">
        <v>57</v>
      </c>
      <c r="AD163" s="253" t="s">
        <v>2385</v>
      </c>
      <c r="AE163" s="253" t="s">
        <v>57</v>
      </c>
      <c r="AF163" s="253"/>
      <c r="AG163" s="270" t="s">
        <v>56</v>
      </c>
      <c r="AH163" s="270">
        <v>7</v>
      </c>
      <c r="AI163" s="253" t="s">
        <v>62</v>
      </c>
      <c r="AJ163" s="253" t="s">
        <v>2385</v>
      </c>
      <c r="AK163" s="253" t="s">
        <v>62</v>
      </c>
      <c r="AL163" s="253" t="s">
        <v>57</v>
      </c>
      <c r="AM163" s="253" t="s">
        <v>57</v>
      </c>
      <c r="AN163" s="253" t="s">
        <v>57</v>
      </c>
      <c r="AO163" s="253" t="s">
        <v>57</v>
      </c>
      <c r="AP163" s="264" t="s">
        <v>5013</v>
      </c>
      <c r="AQ163" s="253" t="s">
        <v>57</v>
      </c>
      <c r="AR163" s="253" t="s">
        <v>57</v>
      </c>
      <c r="AS163" s="253" t="s">
        <v>62</v>
      </c>
      <c r="AT163" s="253" t="s">
        <v>62</v>
      </c>
      <c r="AU163" s="253" t="s">
        <v>56</v>
      </c>
      <c r="AV163" s="184" t="s">
        <v>4964</v>
      </c>
    </row>
    <row r="164" spans="1:48">
      <c r="A164" s="220">
        <v>163</v>
      </c>
      <c r="B164" s="253" t="s">
        <v>6836</v>
      </c>
      <c r="C164" s="253" t="s">
        <v>4434</v>
      </c>
      <c r="D164" s="253">
        <v>2024</v>
      </c>
      <c r="E164" s="253" t="s">
        <v>121</v>
      </c>
      <c r="F164" s="253" t="s">
        <v>5014</v>
      </c>
      <c r="G164" s="271" t="s">
        <v>5015</v>
      </c>
      <c r="H164" s="261" t="s">
        <v>5016</v>
      </c>
      <c r="I164" s="253" t="s">
        <v>935</v>
      </c>
      <c r="J164" s="253">
        <v>14</v>
      </c>
      <c r="K164" s="253" t="s">
        <v>62</v>
      </c>
      <c r="L164" s="253" t="s">
        <v>62</v>
      </c>
      <c r="M164" s="253" t="s">
        <v>62</v>
      </c>
      <c r="N164" s="253" t="s">
        <v>56</v>
      </c>
      <c r="O164" s="253">
        <v>1</v>
      </c>
      <c r="P164" s="253" t="s">
        <v>170</v>
      </c>
      <c r="Q164" s="253" t="s">
        <v>5017</v>
      </c>
      <c r="R164" s="253" t="s">
        <v>5018</v>
      </c>
      <c r="S164" s="253" t="s">
        <v>56</v>
      </c>
      <c r="T164" s="253" t="s">
        <v>5019</v>
      </c>
      <c r="U164" s="253" t="s">
        <v>56</v>
      </c>
      <c r="V164" s="253" t="s">
        <v>5020</v>
      </c>
      <c r="W164" s="253" t="s">
        <v>62</v>
      </c>
      <c r="X164" s="253" t="s">
        <v>57</v>
      </c>
      <c r="Y164" s="253" t="s">
        <v>57</v>
      </c>
      <c r="Z164" s="258" t="s">
        <v>5021</v>
      </c>
      <c r="AA164" s="253" t="s">
        <v>56</v>
      </c>
      <c r="AB164" s="253" t="s">
        <v>56</v>
      </c>
      <c r="AC164" s="253" t="s">
        <v>56</v>
      </c>
      <c r="AD164" s="270" t="s">
        <v>962</v>
      </c>
      <c r="AE164" s="253" t="s">
        <v>5022</v>
      </c>
      <c r="AF164" s="253"/>
      <c r="AG164" s="253" t="s">
        <v>56</v>
      </c>
      <c r="AH164" s="253">
        <v>31</v>
      </c>
      <c r="AI164" s="270" t="s">
        <v>56</v>
      </c>
      <c r="AJ164" s="270" t="s">
        <v>174</v>
      </c>
      <c r="AK164" s="253" t="s">
        <v>62</v>
      </c>
      <c r="AL164" s="253" t="s">
        <v>57</v>
      </c>
      <c r="AM164" s="253" t="s">
        <v>57</v>
      </c>
      <c r="AN164" s="253" t="s">
        <v>57</v>
      </c>
      <c r="AO164" s="253" t="s">
        <v>57</v>
      </c>
      <c r="AP164" s="264" t="s">
        <v>5023</v>
      </c>
      <c r="AQ164" s="253" t="s">
        <v>57</v>
      </c>
      <c r="AR164" s="253" t="s">
        <v>57</v>
      </c>
      <c r="AS164" s="253">
        <v>9</v>
      </c>
      <c r="AT164" s="253">
        <v>22</v>
      </c>
      <c r="AU164" s="220" t="str">
        <f t="shared" ref="AU164:AU174" si="7">IF(AB164="Yes", "No", "")</f>
        <v>No</v>
      </c>
    </row>
    <row r="165" spans="1:48">
      <c r="A165" s="220">
        <v>164</v>
      </c>
      <c r="B165" s="253" t="s">
        <v>6836</v>
      </c>
      <c r="C165" s="253" t="s">
        <v>4434</v>
      </c>
      <c r="D165" s="253">
        <v>2024</v>
      </c>
      <c r="E165" s="253" t="s">
        <v>121</v>
      </c>
      <c r="F165" s="253" t="s">
        <v>5024</v>
      </c>
      <c r="G165" s="253" t="s">
        <v>5025</v>
      </c>
      <c r="H165" s="253" t="s">
        <v>5026</v>
      </c>
      <c r="I165" s="253" t="s">
        <v>935</v>
      </c>
      <c r="J165" s="253">
        <v>6</v>
      </c>
      <c r="K165" s="253" t="s">
        <v>62</v>
      </c>
      <c r="L165" s="253" t="s">
        <v>62</v>
      </c>
      <c r="M165" s="253" t="s">
        <v>62</v>
      </c>
      <c r="N165" s="253" t="s">
        <v>62</v>
      </c>
      <c r="O165" s="253" t="s">
        <v>57</v>
      </c>
      <c r="P165" s="253" t="s">
        <v>57</v>
      </c>
      <c r="Q165" s="253" t="s">
        <v>57</v>
      </c>
      <c r="R165" s="253" t="s">
        <v>57</v>
      </c>
      <c r="S165" s="253" t="s">
        <v>62</v>
      </c>
      <c r="T165" s="253" t="s">
        <v>57</v>
      </c>
      <c r="U165" s="253" t="s">
        <v>62</v>
      </c>
      <c r="V165" s="258" t="s">
        <v>57</v>
      </c>
      <c r="W165" s="253" t="s">
        <v>62</v>
      </c>
      <c r="X165" s="253" t="s">
        <v>57</v>
      </c>
      <c r="Y165" s="253" t="s">
        <v>57</v>
      </c>
      <c r="Z165" s="258" t="s">
        <v>5027</v>
      </c>
      <c r="AA165" s="253" t="s">
        <v>62</v>
      </c>
      <c r="AB165" s="253" t="s">
        <v>62</v>
      </c>
      <c r="AC165" s="253" t="s">
        <v>57</v>
      </c>
      <c r="AD165" s="253" t="s">
        <v>2385</v>
      </c>
      <c r="AE165" s="253" t="s">
        <v>57</v>
      </c>
      <c r="AF165" s="253"/>
      <c r="AG165" s="253" t="s">
        <v>56</v>
      </c>
      <c r="AH165" s="253">
        <v>15</v>
      </c>
      <c r="AI165" s="253" t="s">
        <v>62</v>
      </c>
      <c r="AJ165" s="253" t="s">
        <v>2385</v>
      </c>
      <c r="AK165" s="253" t="s">
        <v>62</v>
      </c>
      <c r="AL165" s="253" t="s">
        <v>57</v>
      </c>
      <c r="AM165" s="253" t="s">
        <v>57</v>
      </c>
      <c r="AN165" s="253" t="s">
        <v>57</v>
      </c>
      <c r="AO165" s="253" t="s">
        <v>57</v>
      </c>
      <c r="AP165" s="264" t="s">
        <v>5028</v>
      </c>
      <c r="AQ165" s="253" t="s">
        <v>57</v>
      </c>
      <c r="AR165" s="253" t="s">
        <v>57</v>
      </c>
      <c r="AS165" s="253">
        <v>10</v>
      </c>
      <c r="AT165" s="253">
        <v>5</v>
      </c>
      <c r="AU165" s="253" t="s">
        <v>56</v>
      </c>
    </row>
    <row r="166" spans="1:48">
      <c r="A166" s="220">
        <v>165</v>
      </c>
      <c r="B166" s="253" t="s">
        <v>6836</v>
      </c>
      <c r="C166" s="253" t="s">
        <v>4434</v>
      </c>
      <c r="D166" s="253">
        <v>2024</v>
      </c>
      <c r="E166" s="253" t="s">
        <v>121</v>
      </c>
      <c r="F166" s="253" t="s">
        <v>5029</v>
      </c>
      <c r="G166" s="271" t="s">
        <v>5030</v>
      </c>
      <c r="H166" s="261" t="s">
        <v>5031</v>
      </c>
      <c r="I166" s="253" t="s">
        <v>935</v>
      </c>
      <c r="J166" s="253">
        <v>14</v>
      </c>
      <c r="K166" s="253" t="s">
        <v>62</v>
      </c>
      <c r="L166" s="253" t="s">
        <v>62</v>
      </c>
      <c r="M166" s="253" t="s">
        <v>62</v>
      </c>
      <c r="N166" s="253" t="s">
        <v>62</v>
      </c>
      <c r="O166" s="253" t="s">
        <v>57</v>
      </c>
      <c r="P166" s="253" t="s">
        <v>57</v>
      </c>
      <c r="Q166" s="253" t="s">
        <v>57</v>
      </c>
      <c r="R166" s="253" t="s">
        <v>57</v>
      </c>
      <c r="S166" s="270" t="s">
        <v>56</v>
      </c>
      <c r="T166" s="270" t="s">
        <v>5032</v>
      </c>
      <c r="U166" s="253" t="s">
        <v>62</v>
      </c>
      <c r="V166" s="253" t="s">
        <v>57</v>
      </c>
      <c r="W166" s="253" t="s">
        <v>62</v>
      </c>
      <c r="X166" s="253" t="s">
        <v>57</v>
      </c>
      <c r="Y166" s="253" t="s">
        <v>57</v>
      </c>
      <c r="Z166" s="258" t="s">
        <v>5033</v>
      </c>
      <c r="AA166" s="253" t="s">
        <v>62</v>
      </c>
      <c r="AB166" s="270" t="s">
        <v>56</v>
      </c>
      <c r="AC166" s="270" t="s">
        <v>62</v>
      </c>
      <c r="AD166" s="270" t="s">
        <v>984</v>
      </c>
      <c r="AE166" s="253" t="s">
        <v>57</v>
      </c>
      <c r="AF166" s="253"/>
      <c r="AG166" s="253" t="s">
        <v>56</v>
      </c>
      <c r="AH166" s="253">
        <v>139</v>
      </c>
      <c r="AI166" s="270" t="s">
        <v>56</v>
      </c>
      <c r="AJ166" s="270" t="s">
        <v>4436</v>
      </c>
      <c r="AK166" s="253" t="s">
        <v>62</v>
      </c>
      <c r="AL166" s="253" t="s">
        <v>57</v>
      </c>
      <c r="AM166" s="253" t="s">
        <v>57</v>
      </c>
      <c r="AN166" s="253" t="s">
        <v>57</v>
      </c>
      <c r="AO166" s="264" t="s">
        <v>57</v>
      </c>
      <c r="AP166" s="264" t="s">
        <v>5034</v>
      </c>
      <c r="AQ166" s="253" t="s">
        <v>57</v>
      </c>
      <c r="AR166" s="253" t="s">
        <v>57</v>
      </c>
      <c r="AS166" s="253">
        <v>81</v>
      </c>
      <c r="AT166" s="253">
        <v>58</v>
      </c>
      <c r="AU166" s="220" t="str">
        <f t="shared" si="7"/>
        <v>No</v>
      </c>
    </row>
    <row r="167" spans="1:48">
      <c r="A167" s="220">
        <v>166</v>
      </c>
      <c r="B167" s="253" t="s">
        <v>6836</v>
      </c>
      <c r="C167" s="253" t="s">
        <v>4434</v>
      </c>
      <c r="D167" s="253">
        <v>2024</v>
      </c>
      <c r="E167" s="253" t="s">
        <v>121</v>
      </c>
      <c r="F167" s="253" t="s">
        <v>5035</v>
      </c>
      <c r="G167" s="258" t="s">
        <v>5036</v>
      </c>
      <c r="H167" s="253" t="s">
        <v>5037</v>
      </c>
      <c r="I167" s="253" t="s">
        <v>935</v>
      </c>
      <c r="J167" s="253">
        <v>6</v>
      </c>
      <c r="K167" s="253" t="s">
        <v>62</v>
      </c>
      <c r="L167" s="253" t="s">
        <v>62</v>
      </c>
      <c r="M167" s="253" t="s">
        <v>62</v>
      </c>
      <c r="N167" s="253" t="s">
        <v>62</v>
      </c>
      <c r="O167" s="253" t="s">
        <v>57</v>
      </c>
      <c r="P167" s="253" t="s">
        <v>57</v>
      </c>
      <c r="Q167" s="253" t="s">
        <v>57</v>
      </c>
      <c r="R167" s="253" t="s">
        <v>57</v>
      </c>
      <c r="S167" s="253" t="s">
        <v>62</v>
      </c>
      <c r="T167" s="253" t="s">
        <v>57</v>
      </c>
      <c r="U167" s="253" t="s">
        <v>62</v>
      </c>
      <c r="V167" s="253" t="s">
        <v>57</v>
      </c>
      <c r="W167" s="253" t="s">
        <v>62</v>
      </c>
      <c r="X167" s="253" t="s">
        <v>57</v>
      </c>
      <c r="Y167" s="253" t="s">
        <v>57</v>
      </c>
      <c r="Z167" s="258" t="s">
        <v>3254</v>
      </c>
      <c r="AA167" s="253" t="s">
        <v>62</v>
      </c>
      <c r="AB167" s="253" t="s">
        <v>62</v>
      </c>
      <c r="AC167" s="253" t="s">
        <v>57</v>
      </c>
      <c r="AD167" s="253" t="s">
        <v>2385</v>
      </c>
      <c r="AE167" s="253" t="s">
        <v>57</v>
      </c>
      <c r="AF167" s="253"/>
      <c r="AG167" s="253" t="s">
        <v>56</v>
      </c>
      <c r="AH167" s="253">
        <v>17</v>
      </c>
      <c r="AI167" s="253" t="s">
        <v>56</v>
      </c>
      <c r="AJ167" s="253" t="s">
        <v>4436</v>
      </c>
      <c r="AK167" s="253" t="s">
        <v>62</v>
      </c>
      <c r="AL167" s="253" t="s">
        <v>57</v>
      </c>
      <c r="AM167" s="253" t="s">
        <v>57</v>
      </c>
      <c r="AN167" s="253" t="s">
        <v>57</v>
      </c>
      <c r="AO167" s="253" t="s">
        <v>57</v>
      </c>
      <c r="AP167" s="264" t="s">
        <v>4976</v>
      </c>
      <c r="AQ167" s="253" t="s">
        <v>57</v>
      </c>
      <c r="AR167" s="253" t="s">
        <v>57</v>
      </c>
      <c r="AS167" s="270">
        <v>12</v>
      </c>
      <c r="AT167" s="270">
        <v>5</v>
      </c>
      <c r="AU167" s="220" t="s">
        <v>56</v>
      </c>
    </row>
    <row r="168" spans="1:48">
      <c r="A168" s="220">
        <v>167</v>
      </c>
      <c r="B168" s="253" t="s">
        <v>6836</v>
      </c>
      <c r="C168" s="253" t="s">
        <v>4434</v>
      </c>
      <c r="D168" s="253">
        <v>2024</v>
      </c>
      <c r="E168" s="253" t="s">
        <v>121</v>
      </c>
      <c r="F168" s="253" t="s">
        <v>5038</v>
      </c>
      <c r="G168" s="271" t="s">
        <v>5039</v>
      </c>
      <c r="H168" s="253" t="s">
        <v>5040</v>
      </c>
      <c r="I168" s="253" t="s">
        <v>935</v>
      </c>
      <c r="J168" s="253">
        <v>3</v>
      </c>
      <c r="K168" s="253" t="s">
        <v>62</v>
      </c>
      <c r="L168" s="253" t="s">
        <v>62</v>
      </c>
      <c r="M168" s="253" t="s">
        <v>62</v>
      </c>
      <c r="N168" s="253" t="s">
        <v>62</v>
      </c>
      <c r="O168" s="253" t="s">
        <v>57</v>
      </c>
      <c r="P168" s="253" t="s">
        <v>57</v>
      </c>
      <c r="Q168" s="253" t="s">
        <v>57</v>
      </c>
      <c r="R168" s="253" t="s">
        <v>57</v>
      </c>
      <c r="S168" s="253" t="s">
        <v>62</v>
      </c>
      <c r="T168" s="253" t="s">
        <v>57</v>
      </c>
      <c r="U168" s="253" t="s">
        <v>62</v>
      </c>
      <c r="V168" s="253" t="s">
        <v>57</v>
      </c>
      <c r="W168" s="253" t="s">
        <v>62</v>
      </c>
      <c r="X168" s="253" t="s">
        <v>57</v>
      </c>
      <c r="Y168" s="253" t="s">
        <v>57</v>
      </c>
      <c r="Z168" s="253" t="s">
        <v>5041</v>
      </c>
      <c r="AA168" s="253" t="s">
        <v>62</v>
      </c>
      <c r="AB168" s="253" t="s">
        <v>62</v>
      </c>
      <c r="AC168" s="253" t="s">
        <v>57</v>
      </c>
      <c r="AD168" s="253" t="s">
        <v>2385</v>
      </c>
      <c r="AE168" s="253" t="s">
        <v>57</v>
      </c>
      <c r="AF168" s="253"/>
      <c r="AG168" s="270" t="s">
        <v>56</v>
      </c>
      <c r="AH168" s="270">
        <v>8</v>
      </c>
      <c r="AI168" s="253" t="s">
        <v>62</v>
      </c>
      <c r="AJ168" s="253" t="s">
        <v>2385</v>
      </c>
      <c r="AK168" s="253" t="s">
        <v>62</v>
      </c>
      <c r="AL168" s="253" t="s">
        <v>57</v>
      </c>
      <c r="AM168" s="253" t="s">
        <v>57</v>
      </c>
      <c r="AN168" s="253" t="s">
        <v>57</v>
      </c>
      <c r="AO168" s="253" t="s">
        <v>57</v>
      </c>
      <c r="AP168" s="264" t="s">
        <v>4976</v>
      </c>
      <c r="AQ168" s="253" t="s">
        <v>57</v>
      </c>
      <c r="AR168" s="253" t="s">
        <v>57</v>
      </c>
      <c r="AS168" s="270">
        <v>5</v>
      </c>
      <c r="AT168" s="270">
        <v>3</v>
      </c>
      <c r="AU168" s="253" t="s">
        <v>56</v>
      </c>
    </row>
    <row r="169" spans="1:48">
      <c r="A169" s="220">
        <v>168</v>
      </c>
      <c r="B169" s="253" t="s">
        <v>6836</v>
      </c>
      <c r="C169" s="253" t="s">
        <v>4434</v>
      </c>
      <c r="D169" s="253">
        <v>2024</v>
      </c>
      <c r="E169" s="253" t="s">
        <v>121</v>
      </c>
      <c r="F169" s="253" t="s">
        <v>5042</v>
      </c>
      <c r="G169" s="253" t="s">
        <v>5043</v>
      </c>
      <c r="H169" s="261" t="s">
        <v>5044</v>
      </c>
      <c r="I169" s="253" t="s">
        <v>935</v>
      </c>
      <c r="J169" s="253">
        <v>18</v>
      </c>
      <c r="K169" s="253" t="s">
        <v>62</v>
      </c>
      <c r="L169" s="253" t="s">
        <v>62</v>
      </c>
      <c r="M169" s="253" t="s">
        <v>62</v>
      </c>
      <c r="N169" s="253" t="s">
        <v>56</v>
      </c>
      <c r="O169" s="253">
        <v>1</v>
      </c>
      <c r="P169" s="270" t="s">
        <v>438</v>
      </c>
      <c r="Q169" s="253" t="s">
        <v>5045</v>
      </c>
      <c r="R169" s="270" t="s">
        <v>5046</v>
      </c>
      <c r="S169" s="253" t="s">
        <v>56</v>
      </c>
      <c r="T169" s="253" t="s">
        <v>5047</v>
      </c>
      <c r="U169" s="270" t="s">
        <v>56</v>
      </c>
      <c r="V169" s="253" t="s">
        <v>5048</v>
      </c>
      <c r="W169" s="253" t="s">
        <v>62</v>
      </c>
      <c r="X169" s="253" t="s">
        <v>57</v>
      </c>
      <c r="Y169" s="253" t="s">
        <v>57</v>
      </c>
      <c r="Z169" s="253" t="s">
        <v>5049</v>
      </c>
      <c r="AA169" s="253" t="s">
        <v>56</v>
      </c>
      <c r="AB169" s="253" t="s">
        <v>56</v>
      </c>
      <c r="AC169" s="253" t="s">
        <v>56</v>
      </c>
      <c r="AD169" s="270" t="s">
        <v>984</v>
      </c>
      <c r="AE169" s="253" t="s">
        <v>57</v>
      </c>
      <c r="AF169" s="253"/>
      <c r="AG169" s="253" t="s">
        <v>56</v>
      </c>
      <c r="AH169" s="253">
        <v>40</v>
      </c>
      <c r="AI169" s="253" t="s">
        <v>56</v>
      </c>
      <c r="AJ169" s="253" t="s">
        <v>4436</v>
      </c>
      <c r="AK169" s="253" t="s">
        <v>62</v>
      </c>
      <c r="AL169" s="253" t="s">
        <v>57</v>
      </c>
      <c r="AM169" s="253" t="s">
        <v>57</v>
      </c>
      <c r="AN169" s="253" t="s">
        <v>57</v>
      </c>
      <c r="AO169" s="253" t="s">
        <v>57</v>
      </c>
      <c r="AP169" s="264" t="s">
        <v>5050</v>
      </c>
      <c r="AQ169" s="253" t="s">
        <v>57</v>
      </c>
      <c r="AR169" s="253" t="s">
        <v>57</v>
      </c>
      <c r="AS169" s="253">
        <v>40</v>
      </c>
      <c r="AT169" s="253" t="s">
        <v>57</v>
      </c>
      <c r="AU169" s="220" t="str">
        <f t="shared" si="7"/>
        <v>No</v>
      </c>
    </row>
    <row r="170" spans="1:48">
      <c r="A170" s="220">
        <v>169</v>
      </c>
      <c r="B170" s="253" t="s">
        <v>6836</v>
      </c>
      <c r="C170" s="253" t="s">
        <v>4434</v>
      </c>
      <c r="D170" s="253">
        <v>2024</v>
      </c>
      <c r="E170" s="253" t="s">
        <v>121</v>
      </c>
      <c r="F170" s="253" t="s">
        <v>5051</v>
      </c>
      <c r="G170" s="258" t="s">
        <v>5052</v>
      </c>
      <c r="H170" s="253" t="s">
        <v>5053</v>
      </c>
      <c r="I170" s="253" t="s">
        <v>935</v>
      </c>
      <c r="J170" s="253">
        <v>6</v>
      </c>
      <c r="K170" s="253" t="s">
        <v>62</v>
      </c>
      <c r="L170" s="253" t="s">
        <v>62</v>
      </c>
      <c r="M170" s="253" t="s">
        <v>62</v>
      </c>
      <c r="N170" s="253" t="s">
        <v>62</v>
      </c>
      <c r="O170" s="253" t="s">
        <v>57</v>
      </c>
      <c r="P170" s="253" t="s">
        <v>57</v>
      </c>
      <c r="Q170" s="253" t="s">
        <v>57</v>
      </c>
      <c r="R170" s="253" t="s">
        <v>57</v>
      </c>
      <c r="S170" s="253" t="s">
        <v>62</v>
      </c>
      <c r="T170" s="253" t="s">
        <v>57</v>
      </c>
      <c r="U170" s="270" t="s">
        <v>62</v>
      </c>
      <c r="V170" s="270" t="s">
        <v>57</v>
      </c>
      <c r="W170" s="253" t="s">
        <v>62</v>
      </c>
      <c r="X170" s="253" t="s">
        <v>57</v>
      </c>
      <c r="Y170" s="253" t="s">
        <v>57</v>
      </c>
      <c r="Z170" s="253" t="s">
        <v>5054</v>
      </c>
      <c r="AA170" s="253" t="s">
        <v>62</v>
      </c>
      <c r="AB170" s="253" t="s">
        <v>62</v>
      </c>
      <c r="AC170" s="253" t="s">
        <v>57</v>
      </c>
      <c r="AD170" s="253" t="s">
        <v>2385</v>
      </c>
      <c r="AE170" s="253" t="s">
        <v>57</v>
      </c>
      <c r="AF170" s="253"/>
      <c r="AG170" s="253" t="s">
        <v>56</v>
      </c>
      <c r="AH170" s="253">
        <v>8</v>
      </c>
      <c r="AI170" s="253" t="s">
        <v>62</v>
      </c>
      <c r="AJ170" s="253" t="s">
        <v>2385</v>
      </c>
      <c r="AK170" s="253" t="s">
        <v>62</v>
      </c>
      <c r="AL170" s="253" t="s">
        <v>57</v>
      </c>
      <c r="AM170" s="253" t="s">
        <v>57</v>
      </c>
      <c r="AN170" s="253" t="s">
        <v>57</v>
      </c>
      <c r="AO170" s="253" t="s">
        <v>57</v>
      </c>
      <c r="AP170" s="264" t="s">
        <v>5055</v>
      </c>
      <c r="AQ170" s="253" t="s">
        <v>57</v>
      </c>
      <c r="AR170" s="253" t="s">
        <v>57</v>
      </c>
      <c r="AS170" s="253" t="s">
        <v>62</v>
      </c>
      <c r="AT170" s="253" t="s">
        <v>62</v>
      </c>
      <c r="AU170" s="253" t="s">
        <v>56</v>
      </c>
      <c r="AV170" s="184" t="s">
        <v>4964</v>
      </c>
    </row>
    <row r="171" spans="1:48">
      <c r="A171" s="220">
        <v>170</v>
      </c>
      <c r="B171" s="253" t="s">
        <v>6836</v>
      </c>
      <c r="C171" s="253" t="s">
        <v>4434</v>
      </c>
      <c r="D171" s="253">
        <v>2024</v>
      </c>
      <c r="E171" s="253" t="s">
        <v>121</v>
      </c>
      <c r="F171" s="253" t="s">
        <v>5056</v>
      </c>
      <c r="G171" s="271" t="s">
        <v>5057</v>
      </c>
      <c r="H171" s="253" t="s">
        <v>5058</v>
      </c>
      <c r="I171" s="253" t="s">
        <v>935</v>
      </c>
      <c r="J171" s="253">
        <v>15</v>
      </c>
      <c r="K171" s="253" t="s">
        <v>62</v>
      </c>
      <c r="L171" s="253" t="s">
        <v>62</v>
      </c>
      <c r="M171" s="253" t="s">
        <v>62</v>
      </c>
      <c r="N171" s="253" t="s">
        <v>62</v>
      </c>
      <c r="O171" s="253" t="s">
        <v>57</v>
      </c>
      <c r="P171" s="253" t="s">
        <v>57</v>
      </c>
      <c r="Q171" s="253" t="s">
        <v>57</v>
      </c>
      <c r="R171" s="253" t="s">
        <v>57</v>
      </c>
      <c r="S171" s="253" t="s">
        <v>62</v>
      </c>
      <c r="T171" s="253" t="s">
        <v>57</v>
      </c>
      <c r="U171" s="270" t="s">
        <v>62</v>
      </c>
      <c r="V171" s="270" t="s">
        <v>57</v>
      </c>
      <c r="W171" s="253" t="s">
        <v>62</v>
      </c>
      <c r="X171" s="253" t="s">
        <v>57</v>
      </c>
      <c r="Y171" s="253" t="s">
        <v>57</v>
      </c>
      <c r="Z171" s="253" t="s">
        <v>5059</v>
      </c>
      <c r="AA171" s="253" t="s">
        <v>62</v>
      </c>
      <c r="AB171" s="253" t="s">
        <v>62</v>
      </c>
      <c r="AC171" s="253" t="s">
        <v>57</v>
      </c>
      <c r="AD171" s="253" t="s">
        <v>2385</v>
      </c>
      <c r="AE171" s="253" t="s">
        <v>57</v>
      </c>
      <c r="AF171" s="253"/>
      <c r="AG171" s="253" t="s">
        <v>56</v>
      </c>
      <c r="AH171" s="270">
        <v>20</v>
      </c>
      <c r="AI171" s="253" t="s">
        <v>62</v>
      </c>
      <c r="AJ171" s="253" t="s">
        <v>2385</v>
      </c>
      <c r="AK171" s="253" t="s">
        <v>62</v>
      </c>
      <c r="AL171" s="253" t="s">
        <v>57</v>
      </c>
      <c r="AM171" s="253" t="s">
        <v>57</v>
      </c>
      <c r="AN171" s="253" t="s">
        <v>57</v>
      </c>
      <c r="AO171" s="253" t="s">
        <v>57</v>
      </c>
      <c r="AP171" s="264" t="s">
        <v>5060</v>
      </c>
      <c r="AQ171" s="253" t="s">
        <v>57</v>
      </c>
      <c r="AR171" s="253" t="s">
        <v>57</v>
      </c>
      <c r="AS171" s="270">
        <v>15</v>
      </c>
      <c r="AT171" s="270">
        <v>5</v>
      </c>
      <c r="AU171" s="220" t="s">
        <v>56</v>
      </c>
    </row>
    <row r="172" spans="1:48">
      <c r="A172" s="220">
        <v>171</v>
      </c>
      <c r="B172" s="253" t="s">
        <v>6836</v>
      </c>
      <c r="C172" s="253" t="s">
        <v>4434</v>
      </c>
      <c r="D172" s="253">
        <v>2024</v>
      </c>
      <c r="E172" s="253" t="s">
        <v>121</v>
      </c>
      <c r="F172" s="253" t="s">
        <v>5061</v>
      </c>
      <c r="G172" s="258" t="s">
        <v>5062</v>
      </c>
      <c r="H172" s="253" t="s">
        <v>5063</v>
      </c>
      <c r="I172" s="253" t="s">
        <v>935</v>
      </c>
      <c r="J172" s="253">
        <v>14</v>
      </c>
      <c r="K172" s="253" t="s">
        <v>62</v>
      </c>
      <c r="L172" s="253" t="s">
        <v>62</v>
      </c>
      <c r="M172" s="253" t="s">
        <v>62</v>
      </c>
      <c r="N172" s="253" t="s">
        <v>62</v>
      </c>
      <c r="O172" s="253" t="s">
        <v>57</v>
      </c>
      <c r="P172" s="253" t="s">
        <v>57</v>
      </c>
      <c r="Q172" s="253" t="s">
        <v>57</v>
      </c>
      <c r="R172" s="253" t="s">
        <v>57</v>
      </c>
      <c r="S172" s="253" t="s">
        <v>62</v>
      </c>
      <c r="T172" s="253" t="s">
        <v>57</v>
      </c>
      <c r="U172" s="270" t="s">
        <v>56</v>
      </c>
      <c r="V172" s="270" t="s">
        <v>5064</v>
      </c>
      <c r="W172" s="253" t="s">
        <v>62</v>
      </c>
      <c r="X172" s="253" t="s">
        <v>57</v>
      </c>
      <c r="Y172" s="253" t="s">
        <v>57</v>
      </c>
      <c r="Z172" s="258" t="s">
        <v>5065</v>
      </c>
      <c r="AA172" s="253" t="s">
        <v>62</v>
      </c>
      <c r="AB172" s="253" t="s">
        <v>62</v>
      </c>
      <c r="AC172" s="253" t="s">
        <v>57</v>
      </c>
      <c r="AD172" s="253" t="s">
        <v>2385</v>
      </c>
      <c r="AE172" s="253" t="s">
        <v>57</v>
      </c>
      <c r="AF172" s="253"/>
      <c r="AG172" s="253" t="s">
        <v>56</v>
      </c>
      <c r="AH172" s="253">
        <v>60</v>
      </c>
      <c r="AI172" s="253" t="s">
        <v>56</v>
      </c>
      <c r="AJ172" s="253" t="s">
        <v>4436</v>
      </c>
      <c r="AK172" s="253" t="s">
        <v>62</v>
      </c>
      <c r="AL172" s="253" t="s">
        <v>57</v>
      </c>
      <c r="AM172" s="253" t="s">
        <v>57</v>
      </c>
      <c r="AN172" s="253" t="s">
        <v>57</v>
      </c>
      <c r="AO172" s="253" t="s">
        <v>57</v>
      </c>
      <c r="AP172" s="264" t="s">
        <v>5066</v>
      </c>
      <c r="AQ172" s="253" t="s">
        <v>57</v>
      </c>
      <c r="AR172" s="253" t="s">
        <v>57</v>
      </c>
      <c r="AS172" s="270">
        <v>28</v>
      </c>
      <c r="AT172" s="270">
        <v>32</v>
      </c>
      <c r="AU172" s="220" t="s">
        <v>62</v>
      </c>
    </row>
    <row r="173" spans="1:48">
      <c r="A173" s="220">
        <v>172</v>
      </c>
      <c r="B173" s="253" t="s">
        <v>6836</v>
      </c>
      <c r="C173" s="253" t="s">
        <v>4434</v>
      </c>
      <c r="D173" s="253">
        <v>2024</v>
      </c>
      <c r="E173" s="253" t="s">
        <v>121</v>
      </c>
      <c r="F173" s="253" t="s">
        <v>5067</v>
      </c>
      <c r="G173" s="253" t="s">
        <v>5068</v>
      </c>
      <c r="H173" s="253" t="s">
        <v>5069</v>
      </c>
      <c r="I173" s="253" t="s">
        <v>935</v>
      </c>
      <c r="J173" s="253">
        <v>14</v>
      </c>
      <c r="K173" s="253" t="s">
        <v>62</v>
      </c>
      <c r="L173" s="253" t="s">
        <v>62</v>
      </c>
      <c r="M173" s="253" t="s">
        <v>62</v>
      </c>
      <c r="N173" s="253" t="s">
        <v>62</v>
      </c>
      <c r="O173" s="253" t="s">
        <v>57</v>
      </c>
      <c r="P173" s="253" t="s">
        <v>57</v>
      </c>
      <c r="Q173" s="253" t="s">
        <v>57</v>
      </c>
      <c r="R173" s="253" t="s">
        <v>57</v>
      </c>
      <c r="S173" s="253" t="s">
        <v>62</v>
      </c>
      <c r="T173" s="253" t="s">
        <v>57</v>
      </c>
      <c r="U173" s="270" t="s">
        <v>62</v>
      </c>
      <c r="V173" s="270" t="s">
        <v>57</v>
      </c>
      <c r="W173" s="253" t="s">
        <v>62</v>
      </c>
      <c r="X173" s="253" t="s">
        <v>57</v>
      </c>
      <c r="Y173" s="253" t="s">
        <v>57</v>
      </c>
      <c r="Z173" s="258" t="s">
        <v>5070</v>
      </c>
      <c r="AA173" s="253" t="s">
        <v>62</v>
      </c>
      <c r="AB173" s="253" t="s">
        <v>62</v>
      </c>
      <c r="AC173" s="253" t="s">
        <v>57</v>
      </c>
      <c r="AD173" s="253" t="s">
        <v>2385</v>
      </c>
      <c r="AE173" s="253" t="s">
        <v>57</v>
      </c>
      <c r="AF173" s="253"/>
      <c r="AG173" s="253" t="s">
        <v>56</v>
      </c>
      <c r="AH173" s="253">
        <v>34</v>
      </c>
      <c r="AI173" s="253" t="s">
        <v>62</v>
      </c>
      <c r="AJ173" s="253" t="s">
        <v>2385</v>
      </c>
      <c r="AK173" s="253" t="s">
        <v>62</v>
      </c>
      <c r="AL173" s="253" t="s">
        <v>57</v>
      </c>
      <c r="AM173" s="253" t="s">
        <v>57</v>
      </c>
      <c r="AN173" s="253" t="s">
        <v>57</v>
      </c>
      <c r="AO173" s="264" t="s">
        <v>57</v>
      </c>
      <c r="AP173" s="264" t="s">
        <v>5066</v>
      </c>
      <c r="AQ173" s="253" t="s">
        <v>57</v>
      </c>
      <c r="AR173" s="253" t="s">
        <v>57</v>
      </c>
      <c r="AS173" s="270">
        <v>28</v>
      </c>
      <c r="AT173" s="270">
        <v>6</v>
      </c>
      <c r="AU173" s="253" t="s">
        <v>56</v>
      </c>
    </row>
    <row r="174" spans="1:48">
      <c r="A174" s="220">
        <v>173</v>
      </c>
      <c r="B174" s="253" t="s">
        <v>6836</v>
      </c>
      <c r="C174" s="253" t="s">
        <v>4434</v>
      </c>
      <c r="D174" s="253">
        <v>2024</v>
      </c>
      <c r="E174" s="253" t="s">
        <v>121</v>
      </c>
      <c r="F174" s="253" t="s">
        <v>5071</v>
      </c>
      <c r="G174" s="258" t="s">
        <v>5072</v>
      </c>
      <c r="H174" s="253" t="s">
        <v>5073</v>
      </c>
      <c r="I174" s="253" t="s">
        <v>935</v>
      </c>
      <c r="J174" s="253">
        <v>13</v>
      </c>
      <c r="K174" s="253" t="s">
        <v>62</v>
      </c>
      <c r="L174" s="253" t="s">
        <v>62</v>
      </c>
      <c r="M174" s="253" t="s">
        <v>62</v>
      </c>
      <c r="N174" s="253" t="s">
        <v>56</v>
      </c>
      <c r="O174" s="253">
        <v>1</v>
      </c>
      <c r="P174" s="253" t="s">
        <v>2699</v>
      </c>
      <c r="Q174" s="253" t="s">
        <v>5074</v>
      </c>
      <c r="R174" s="253" t="s">
        <v>5075</v>
      </c>
      <c r="S174" s="253" t="s">
        <v>56</v>
      </c>
      <c r="T174" s="253" t="s">
        <v>5076</v>
      </c>
      <c r="U174" s="270" t="s">
        <v>56</v>
      </c>
      <c r="V174" s="270" t="s">
        <v>5077</v>
      </c>
      <c r="W174" s="253" t="s">
        <v>62</v>
      </c>
      <c r="X174" s="253" t="s">
        <v>57</v>
      </c>
      <c r="Y174" s="253" t="s">
        <v>57</v>
      </c>
      <c r="Z174" s="258" t="s">
        <v>5078</v>
      </c>
      <c r="AA174" s="253" t="s">
        <v>62</v>
      </c>
      <c r="AB174" s="253" t="s">
        <v>56</v>
      </c>
      <c r="AC174" s="253" t="s">
        <v>56</v>
      </c>
      <c r="AD174" s="253" t="s">
        <v>984</v>
      </c>
      <c r="AE174" s="253" t="s">
        <v>57</v>
      </c>
      <c r="AF174" s="253"/>
      <c r="AG174" s="253" t="s">
        <v>56</v>
      </c>
      <c r="AH174" s="253">
        <v>69</v>
      </c>
      <c r="AI174" s="253" t="s">
        <v>56</v>
      </c>
      <c r="AJ174" s="253" t="s">
        <v>4436</v>
      </c>
      <c r="AK174" s="253" t="s">
        <v>62</v>
      </c>
      <c r="AL174" s="253" t="s">
        <v>57</v>
      </c>
      <c r="AM174" s="253" t="s">
        <v>57</v>
      </c>
      <c r="AN174" s="253" t="s">
        <v>57</v>
      </c>
      <c r="AO174" s="264" t="s">
        <v>57</v>
      </c>
      <c r="AP174" s="264" t="s">
        <v>5079</v>
      </c>
      <c r="AQ174" s="253" t="s">
        <v>57</v>
      </c>
      <c r="AR174" s="253" t="s">
        <v>57</v>
      </c>
      <c r="AS174" s="270">
        <v>43</v>
      </c>
      <c r="AT174" s="270">
        <v>26</v>
      </c>
      <c r="AU174" s="220" t="str">
        <f t="shared" si="7"/>
        <v>No</v>
      </c>
    </row>
    <row r="175" spans="1:48">
      <c r="A175" s="220">
        <v>174</v>
      </c>
      <c r="B175" s="253" t="s">
        <v>6836</v>
      </c>
      <c r="C175" s="253" t="s">
        <v>4434</v>
      </c>
      <c r="D175" s="253">
        <v>2024</v>
      </c>
      <c r="E175" s="253" t="s">
        <v>187</v>
      </c>
      <c r="F175" s="253" t="s">
        <v>5080</v>
      </c>
      <c r="G175" s="258" t="s">
        <v>5081</v>
      </c>
      <c r="H175" s="253" t="s">
        <v>5082</v>
      </c>
      <c r="I175" s="253" t="s">
        <v>929</v>
      </c>
      <c r="J175" s="253">
        <v>15</v>
      </c>
      <c r="K175" s="253" t="s">
        <v>62</v>
      </c>
      <c r="L175" s="253" t="s">
        <v>62</v>
      </c>
      <c r="M175" s="253" t="s">
        <v>57</v>
      </c>
      <c r="N175" s="253" t="s">
        <v>57</v>
      </c>
      <c r="O175" s="253" t="s">
        <v>57</v>
      </c>
      <c r="P175" s="253" t="s">
        <v>57</v>
      </c>
      <c r="Q175" s="253" t="s">
        <v>57</v>
      </c>
      <c r="R175" s="253" t="s">
        <v>57</v>
      </c>
      <c r="S175" s="253" t="s">
        <v>57</v>
      </c>
      <c r="T175" s="253" t="s">
        <v>57</v>
      </c>
      <c r="U175" s="270" t="s">
        <v>57</v>
      </c>
      <c r="V175" s="270" t="s">
        <v>57</v>
      </c>
      <c r="W175" s="253" t="s">
        <v>57</v>
      </c>
      <c r="X175" s="253" t="s">
        <v>57</v>
      </c>
      <c r="Y175" s="253" t="s">
        <v>57</v>
      </c>
      <c r="Z175" s="258" t="s">
        <v>5083</v>
      </c>
      <c r="AA175" s="253" t="s">
        <v>57</v>
      </c>
      <c r="AB175" s="253" t="s">
        <v>57</v>
      </c>
      <c r="AC175" s="253" t="s">
        <v>57</v>
      </c>
      <c r="AD175" s="253" t="s">
        <v>2385</v>
      </c>
      <c r="AE175" s="253" t="s">
        <v>57</v>
      </c>
      <c r="AF175" s="253"/>
      <c r="AG175" s="253" t="s">
        <v>57</v>
      </c>
      <c r="AH175" s="253" t="s">
        <v>57</v>
      </c>
      <c r="AI175" s="253" t="s">
        <v>57</v>
      </c>
      <c r="AJ175" s="253" t="s">
        <v>2385</v>
      </c>
      <c r="AK175" s="253" t="s">
        <v>57</v>
      </c>
      <c r="AL175" s="253" t="s">
        <v>57</v>
      </c>
      <c r="AM175" s="253" t="s">
        <v>57</v>
      </c>
      <c r="AN175" s="253" t="s">
        <v>57</v>
      </c>
      <c r="AO175" s="253" t="s">
        <v>57</v>
      </c>
      <c r="AP175" s="264" t="s">
        <v>5084</v>
      </c>
      <c r="AQ175" s="253" t="s">
        <v>57</v>
      </c>
      <c r="AR175" s="253" t="s">
        <v>57</v>
      </c>
      <c r="AS175" s="270" t="s">
        <v>57</v>
      </c>
      <c r="AT175" s="270" t="s">
        <v>57</v>
      </c>
      <c r="AU175" s="220" t="str">
        <f>IF(OR(AB175="NA"), "NA", IF(OR(AB175="Yes", AB175="yes"), "No", IF(AND(I175="Original", AB175="No"), "?", "")))</f>
        <v>NA</v>
      </c>
    </row>
    <row r="176" spans="1:48">
      <c r="A176" s="220">
        <v>175</v>
      </c>
      <c r="B176" s="253" t="s">
        <v>6836</v>
      </c>
      <c r="C176" s="253" t="s">
        <v>4434</v>
      </c>
      <c r="D176" s="253">
        <v>2024</v>
      </c>
      <c r="E176" s="253" t="s">
        <v>187</v>
      </c>
      <c r="F176" s="253" t="s">
        <v>5085</v>
      </c>
      <c r="G176" s="258" t="s">
        <v>5086</v>
      </c>
      <c r="H176" s="253" t="s">
        <v>5087</v>
      </c>
      <c r="I176" s="253" t="s">
        <v>929</v>
      </c>
      <c r="J176" s="253">
        <v>23</v>
      </c>
      <c r="K176" s="253" t="s">
        <v>56</v>
      </c>
      <c r="L176" s="253" t="s">
        <v>56</v>
      </c>
      <c r="M176" s="253" t="s">
        <v>57</v>
      </c>
      <c r="N176" s="253" t="s">
        <v>57</v>
      </c>
      <c r="O176" s="253" t="s">
        <v>57</v>
      </c>
      <c r="P176" s="253" t="s">
        <v>57</v>
      </c>
      <c r="Q176" s="253" t="s">
        <v>57</v>
      </c>
      <c r="R176" s="253" t="s">
        <v>57</v>
      </c>
      <c r="S176" s="253" t="s">
        <v>57</v>
      </c>
      <c r="T176" s="253" t="s">
        <v>57</v>
      </c>
      <c r="U176" s="253" t="s">
        <v>57</v>
      </c>
      <c r="V176" s="253" t="s">
        <v>57</v>
      </c>
      <c r="W176" s="253" t="s">
        <v>57</v>
      </c>
      <c r="X176" s="253" t="s">
        <v>57</v>
      </c>
      <c r="Y176" s="253" t="s">
        <v>57</v>
      </c>
      <c r="Z176" s="258" t="s">
        <v>5088</v>
      </c>
      <c r="AA176" s="253" t="s">
        <v>57</v>
      </c>
      <c r="AB176" s="253" t="s">
        <v>57</v>
      </c>
      <c r="AC176" s="253" t="s">
        <v>57</v>
      </c>
      <c r="AD176" s="253" t="s">
        <v>2385</v>
      </c>
      <c r="AE176" s="253" t="s">
        <v>57</v>
      </c>
      <c r="AF176" s="253"/>
      <c r="AG176" s="253" t="s">
        <v>57</v>
      </c>
      <c r="AH176" s="253" t="s">
        <v>57</v>
      </c>
      <c r="AI176" s="253" t="s">
        <v>57</v>
      </c>
      <c r="AJ176" s="253" t="s">
        <v>2385</v>
      </c>
      <c r="AK176" s="253" t="s">
        <v>57</v>
      </c>
      <c r="AL176" s="253" t="s">
        <v>57</v>
      </c>
      <c r="AM176" s="253" t="s">
        <v>57</v>
      </c>
      <c r="AN176" s="253" t="s">
        <v>57</v>
      </c>
      <c r="AO176" s="253" t="s">
        <v>57</v>
      </c>
      <c r="AP176" s="264" t="s">
        <v>5089</v>
      </c>
      <c r="AQ176" s="253" t="s">
        <v>57</v>
      </c>
      <c r="AR176" s="253" t="s">
        <v>57</v>
      </c>
      <c r="AS176" s="270" t="s">
        <v>57</v>
      </c>
      <c r="AT176" s="270" t="s">
        <v>57</v>
      </c>
      <c r="AU176" s="220" t="str">
        <f>IF(OR(AB176="NA"), "NA", IF(OR(AB176="Yes", AB176="yes"), "No", IF(AND(I176="Original", AB176="No"), "?", "")))</f>
        <v>NA</v>
      </c>
    </row>
    <row r="177" spans="1:48">
      <c r="A177" s="220">
        <v>176</v>
      </c>
      <c r="B177" s="253" t="s">
        <v>6836</v>
      </c>
      <c r="C177" s="253" t="s">
        <v>4434</v>
      </c>
      <c r="D177" s="253">
        <v>2024</v>
      </c>
      <c r="E177" s="253" t="s">
        <v>187</v>
      </c>
      <c r="F177" s="253" t="s">
        <v>5090</v>
      </c>
      <c r="G177" s="271" t="s">
        <v>5091</v>
      </c>
      <c r="H177" s="253" t="s">
        <v>5092</v>
      </c>
      <c r="I177" s="253" t="s">
        <v>935</v>
      </c>
      <c r="J177" s="253">
        <v>6</v>
      </c>
      <c r="K177" s="253" t="s">
        <v>62</v>
      </c>
      <c r="L177" s="253" t="s">
        <v>62</v>
      </c>
      <c r="M177" s="253" t="s">
        <v>62</v>
      </c>
      <c r="N177" s="253" t="s">
        <v>62</v>
      </c>
      <c r="O177" s="253" t="s">
        <v>57</v>
      </c>
      <c r="P177" s="253" t="s">
        <v>57</v>
      </c>
      <c r="Q177" s="253" t="s">
        <v>57</v>
      </c>
      <c r="R177" s="253" t="s">
        <v>57</v>
      </c>
      <c r="S177" s="253" t="s">
        <v>62</v>
      </c>
      <c r="T177" s="253" t="s">
        <v>57</v>
      </c>
      <c r="U177" s="253" t="s">
        <v>62</v>
      </c>
      <c r="V177" s="253" t="s">
        <v>57</v>
      </c>
      <c r="W177" s="253" t="s">
        <v>62</v>
      </c>
      <c r="X177" s="253" t="s">
        <v>57</v>
      </c>
      <c r="Y177" s="253" t="s">
        <v>57</v>
      </c>
      <c r="Z177" s="258" t="s">
        <v>5093</v>
      </c>
      <c r="AA177" s="253" t="s">
        <v>62</v>
      </c>
      <c r="AB177" s="253" t="s">
        <v>62</v>
      </c>
      <c r="AC177" s="253" t="s">
        <v>57</v>
      </c>
      <c r="AD177" s="253" t="s">
        <v>2385</v>
      </c>
      <c r="AE177" s="253" t="s">
        <v>57</v>
      </c>
      <c r="AF177" s="253"/>
      <c r="AG177" s="270" t="s">
        <v>56</v>
      </c>
      <c r="AH177" s="270">
        <v>14</v>
      </c>
      <c r="AI177" s="270" t="s">
        <v>56</v>
      </c>
      <c r="AJ177" s="270" t="s">
        <v>4436</v>
      </c>
      <c r="AK177" s="253" t="s">
        <v>62</v>
      </c>
      <c r="AL177" s="253" t="s">
        <v>57</v>
      </c>
      <c r="AM177" s="253" t="s">
        <v>57</v>
      </c>
      <c r="AN177" s="253" t="s">
        <v>57</v>
      </c>
      <c r="AO177" s="253" t="s">
        <v>57</v>
      </c>
      <c r="AP177" s="264" t="s">
        <v>5094</v>
      </c>
      <c r="AQ177" s="253" t="s">
        <v>57</v>
      </c>
      <c r="AR177" s="253" t="s">
        <v>57</v>
      </c>
      <c r="AS177" s="270" t="s">
        <v>62</v>
      </c>
      <c r="AT177" s="270" t="s">
        <v>62</v>
      </c>
      <c r="AU177" s="253" t="s">
        <v>56</v>
      </c>
      <c r="AV177" s="184" t="s">
        <v>5095</v>
      </c>
    </row>
    <row r="178" spans="1:48">
      <c r="A178" s="220">
        <v>177</v>
      </c>
      <c r="B178" s="253" t="s">
        <v>6836</v>
      </c>
      <c r="C178" s="253" t="s">
        <v>4434</v>
      </c>
      <c r="D178" s="253">
        <v>2024</v>
      </c>
      <c r="E178" s="253" t="s">
        <v>187</v>
      </c>
      <c r="F178" s="253" t="s">
        <v>4668</v>
      </c>
      <c r="G178" s="271" t="s">
        <v>5096</v>
      </c>
      <c r="H178" s="261" t="s">
        <v>5097</v>
      </c>
      <c r="I178" s="253" t="s">
        <v>935</v>
      </c>
      <c r="J178" s="253">
        <v>3</v>
      </c>
      <c r="K178" s="253" t="s">
        <v>62</v>
      </c>
      <c r="L178" s="253" t="s">
        <v>62</v>
      </c>
      <c r="M178" s="253" t="s">
        <v>62</v>
      </c>
      <c r="N178" s="253" t="s">
        <v>62</v>
      </c>
      <c r="O178" s="253" t="s">
        <v>57</v>
      </c>
      <c r="P178" s="253" t="s">
        <v>57</v>
      </c>
      <c r="Q178" s="253" t="s">
        <v>57</v>
      </c>
      <c r="R178" s="253" t="s">
        <v>57</v>
      </c>
      <c r="S178" s="253" t="s">
        <v>62</v>
      </c>
      <c r="T178" s="253" t="s">
        <v>57</v>
      </c>
      <c r="U178" s="253" t="s">
        <v>62</v>
      </c>
      <c r="V178" s="253" t="s">
        <v>57</v>
      </c>
      <c r="W178" s="253" t="s">
        <v>62</v>
      </c>
      <c r="X178" s="253" t="s">
        <v>57</v>
      </c>
      <c r="Y178" s="253" t="s">
        <v>57</v>
      </c>
      <c r="Z178" s="253" t="s">
        <v>5098</v>
      </c>
      <c r="AA178" s="253" t="s">
        <v>62</v>
      </c>
      <c r="AB178" s="253" t="s">
        <v>62</v>
      </c>
      <c r="AC178" s="253" t="s">
        <v>57</v>
      </c>
      <c r="AD178" s="253" t="s">
        <v>2385</v>
      </c>
      <c r="AE178" s="253" t="s">
        <v>57</v>
      </c>
      <c r="AF178" s="253"/>
      <c r="AG178" s="253" t="s">
        <v>56</v>
      </c>
      <c r="AH178" s="270">
        <v>13</v>
      </c>
      <c r="AI178" s="253" t="s">
        <v>62</v>
      </c>
      <c r="AJ178" s="253" t="s">
        <v>2385</v>
      </c>
      <c r="AK178" s="253" t="s">
        <v>62</v>
      </c>
      <c r="AL178" s="253" t="s">
        <v>57</v>
      </c>
      <c r="AM178" s="253" t="s">
        <v>57</v>
      </c>
      <c r="AN178" s="253" t="s">
        <v>57</v>
      </c>
      <c r="AO178" s="253" t="s">
        <v>57</v>
      </c>
      <c r="AP178" s="253" t="s">
        <v>5094</v>
      </c>
      <c r="AQ178" s="253" t="s">
        <v>57</v>
      </c>
      <c r="AR178" s="253" t="s">
        <v>57</v>
      </c>
      <c r="AS178" s="270">
        <v>5</v>
      </c>
      <c r="AT178" s="270">
        <v>8</v>
      </c>
      <c r="AU178" s="253" t="s">
        <v>56</v>
      </c>
    </row>
    <row r="179" spans="1:48">
      <c r="A179" s="220">
        <v>178</v>
      </c>
      <c r="B179" s="253" t="s">
        <v>6836</v>
      </c>
      <c r="C179" s="253" t="s">
        <v>4434</v>
      </c>
      <c r="D179" s="253">
        <v>2024</v>
      </c>
      <c r="E179" s="253" t="s">
        <v>187</v>
      </c>
      <c r="F179" s="253" t="s">
        <v>5099</v>
      </c>
      <c r="G179" s="258" t="s">
        <v>5100</v>
      </c>
      <c r="H179" s="253" t="s">
        <v>5101</v>
      </c>
      <c r="I179" s="253" t="s">
        <v>935</v>
      </c>
      <c r="J179" s="253">
        <v>23</v>
      </c>
      <c r="K179" s="253" t="s">
        <v>62</v>
      </c>
      <c r="L179" s="253" t="s">
        <v>62</v>
      </c>
      <c r="M179" s="253" t="s">
        <v>62</v>
      </c>
      <c r="N179" s="253" t="s">
        <v>62</v>
      </c>
      <c r="O179" s="253" t="s">
        <v>57</v>
      </c>
      <c r="P179" s="253" t="s">
        <v>57</v>
      </c>
      <c r="Q179" s="253" t="s">
        <v>57</v>
      </c>
      <c r="R179" s="253" t="s">
        <v>57</v>
      </c>
      <c r="S179" s="253" t="s">
        <v>62</v>
      </c>
      <c r="T179" s="253" t="s">
        <v>57</v>
      </c>
      <c r="U179" s="253" t="s">
        <v>62</v>
      </c>
      <c r="V179" s="253" t="s">
        <v>57</v>
      </c>
      <c r="W179" s="253" t="s">
        <v>62</v>
      </c>
      <c r="X179" s="253" t="s">
        <v>57</v>
      </c>
      <c r="Y179" s="253" t="s">
        <v>57</v>
      </c>
      <c r="Z179" s="253" t="s">
        <v>5102</v>
      </c>
      <c r="AA179" s="253" t="s">
        <v>62</v>
      </c>
      <c r="AB179" s="253" t="s">
        <v>62</v>
      </c>
      <c r="AC179" s="253" t="s">
        <v>57</v>
      </c>
      <c r="AD179" s="253" t="s">
        <v>2385</v>
      </c>
      <c r="AE179" s="253" t="s">
        <v>57</v>
      </c>
      <c r="AF179" s="253"/>
      <c r="AG179" s="253" t="s">
        <v>56</v>
      </c>
      <c r="AH179" s="253">
        <v>10</v>
      </c>
      <c r="AI179" s="253" t="s">
        <v>62</v>
      </c>
      <c r="AJ179" s="253" t="s">
        <v>2385</v>
      </c>
      <c r="AK179" s="253" t="s">
        <v>62</v>
      </c>
      <c r="AL179" s="253" t="s">
        <v>57</v>
      </c>
      <c r="AM179" s="253" t="s">
        <v>57</v>
      </c>
      <c r="AN179" s="253" t="s">
        <v>57</v>
      </c>
      <c r="AO179" s="253" t="s">
        <v>57</v>
      </c>
      <c r="AP179" s="253" t="s">
        <v>5103</v>
      </c>
      <c r="AQ179" s="253" t="s">
        <v>57</v>
      </c>
      <c r="AR179" s="253" t="s">
        <v>57</v>
      </c>
      <c r="AS179" s="270">
        <v>4</v>
      </c>
      <c r="AT179" s="270">
        <v>6</v>
      </c>
      <c r="AU179" s="253" t="s">
        <v>56</v>
      </c>
    </row>
    <row r="180" spans="1:48">
      <c r="A180" s="220">
        <v>179</v>
      </c>
      <c r="B180" s="253" t="s">
        <v>6836</v>
      </c>
      <c r="C180" s="253" t="s">
        <v>4434</v>
      </c>
      <c r="D180" s="253">
        <v>2024</v>
      </c>
      <c r="E180" s="253" t="s">
        <v>187</v>
      </c>
      <c r="F180" s="253" t="s">
        <v>696</v>
      </c>
      <c r="G180" s="258" t="s">
        <v>5104</v>
      </c>
      <c r="H180" s="253" t="s">
        <v>5105</v>
      </c>
      <c r="I180" s="253" t="s">
        <v>935</v>
      </c>
      <c r="J180" s="253">
        <v>22</v>
      </c>
      <c r="K180" s="253" t="s">
        <v>62</v>
      </c>
      <c r="L180" s="253" t="s">
        <v>62</v>
      </c>
      <c r="M180" s="253" t="s">
        <v>62</v>
      </c>
      <c r="N180" s="253" t="s">
        <v>62</v>
      </c>
      <c r="O180" s="253" t="s">
        <v>57</v>
      </c>
      <c r="P180" s="253" t="s">
        <v>57</v>
      </c>
      <c r="Q180" s="253" t="s">
        <v>57</v>
      </c>
      <c r="R180" s="253" t="s">
        <v>57</v>
      </c>
      <c r="S180" s="253" t="s">
        <v>62</v>
      </c>
      <c r="T180" s="253" t="s">
        <v>57</v>
      </c>
      <c r="U180" s="253" t="s">
        <v>62</v>
      </c>
      <c r="V180" s="253" t="s">
        <v>57</v>
      </c>
      <c r="W180" s="253" t="s">
        <v>62</v>
      </c>
      <c r="X180" s="253" t="s">
        <v>57</v>
      </c>
      <c r="Y180" s="253" t="s">
        <v>57</v>
      </c>
      <c r="Z180" s="258" t="s">
        <v>5106</v>
      </c>
      <c r="AA180" s="253" t="s">
        <v>62</v>
      </c>
      <c r="AB180" s="253" t="s">
        <v>62</v>
      </c>
      <c r="AC180" s="253" t="s">
        <v>57</v>
      </c>
      <c r="AD180" s="253" t="s">
        <v>2385</v>
      </c>
      <c r="AE180" s="253" t="s">
        <v>57</v>
      </c>
      <c r="AF180" s="253"/>
      <c r="AG180" s="253" t="s">
        <v>56</v>
      </c>
      <c r="AH180" s="253">
        <v>6</v>
      </c>
      <c r="AI180" s="253" t="s">
        <v>62</v>
      </c>
      <c r="AJ180" s="253" t="s">
        <v>2385</v>
      </c>
      <c r="AK180" s="253" t="s">
        <v>62</v>
      </c>
      <c r="AL180" s="253" t="s">
        <v>57</v>
      </c>
      <c r="AM180" s="253" t="s">
        <v>57</v>
      </c>
      <c r="AN180" s="253" t="s">
        <v>57</v>
      </c>
      <c r="AO180" s="253" t="s">
        <v>57</v>
      </c>
      <c r="AP180" s="264" t="s">
        <v>5107</v>
      </c>
      <c r="AQ180" s="253" t="s">
        <v>57</v>
      </c>
      <c r="AR180" s="253" t="s">
        <v>57</v>
      </c>
      <c r="AS180" s="253">
        <v>4</v>
      </c>
      <c r="AT180" s="253">
        <v>2</v>
      </c>
      <c r="AU180" s="253" t="s">
        <v>56</v>
      </c>
    </row>
    <row r="181" spans="1:48">
      <c r="A181" s="220">
        <v>180</v>
      </c>
      <c r="B181" s="253" t="s">
        <v>6836</v>
      </c>
      <c r="C181" s="253" t="s">
        <v>4434</v>
      </c>
      <c r="D181" s="253">
        <v>2024</v>
      </c>
      <c r="E181" s="253" t="s">
        <v>187</v>
      </c>
      <c r="F181" s="253" t="s">
        <v>5108</v>
      </c>
      <c r="G181" s="271" t="s">
        <v>5109</v>
      </c>
      <c r="H181" s="253" t="s">
        <v>5110</v>
      </c>
      <c r="I181" s="253" t="s">
        <v>935</v>
      </c>
      <c r="J181" s="253">
        <v>22</v>
      </c>
      <c r="K181" s="253" t="s">
        <v>62</v>
      </c>
      <c r="L181" s="253" t="s">
        <v>62</v>
      </c>
      <c r="M181" s="253" t="s">
        <v>62</v>
      </c>
      <c r="N181" s="253" t="s">
        <v>62</v>
      </c>
      <c r="O181" s="253" t="s">
        <v>57</v>
      </c>
      <c r="P181" s="253" t="s">
        <v>57</v>
      </c>
      <c r="Q181" s="253" t="s">
        <v>57</v>
      </c>
      <c r="R181" s="253" t="s">
        <v>57</v>
      </c>
      <c r="S181" s="253" t="s">
        <v>56</v>
      </c>
      <c r="T181" s="253" t="s">
        <v>5111</v>
      </c>
      <c r="U181" s="270" t="s">
        <v>56</v>
      </c>
      <c r="V181" s="270" t="s">
        <v>5112</v>
      </c>
      <c r="W181" s="270" t="s">
        <v>56</v>
      </c>
      <c r="X181" s="253" t="s">
        <v>5113</v>
      </c>
      <c r="Y181" s="253" t="s">
        <v>62</v>
      </c>
      <c r="Z181" s="258" t="s">
        <v>4476</v>
      </c>
      <c r="AA181" s="253" t="s">
        <v>62</v>
      </c>
      <c r="AB181" s="253" t="s">
        <v>62</v>
      </c>
      <c r="AC181" s="253" t="s">
        <v>57</v>
      </c>
      <c r="AD181" s="253" t="s">
        <v>2385</v>
      </c>
      <c r="AE181" s="253" t="s">
        <v>57</v>
      </c>
      <c r="AF181" s="253"/>
      <c r="AG181" s="253" t="s">
        <v>56</v>
      </c>
      <c r="AH181" s="253">
        <v>50</v>
      </c>
      <c r="AI181" s="253" t="s">
        <v>56</v>
      </c>
      <c r="AJ181" s="270" t="s">
        <v>174</v>
      </c>
      <c r="AK181" s="253" t="s">
        <v>62</v>
      </c>
      <c r="AL181" s="253" t="s">
        <v>57</v>
      </c>
      <c r="AM181" s="253" t="s">
        <v>57</v>
      </c>
      <c r="AN181" s="253" t="s">
        <v>57</v>
      </c>
      <c r="AO181" s="253" t="s">
        <v>57</v>
      </c>
      <c r="AP181" s="264" t="s">
        <v>5114</v>
      </c>
      <c r="AQ181" s="253" t="s">
        <v>57</v>
      </c>
      <c r="AR181" s="253" t="s">
        <v>57</v>
      </c>
      <c r="AS181" s="253">
        <v>31</v>
      </c>
      <c r="AT181" s="253">
        <v>19</v>
      </c>
      <c r="AU181" s="220" t="s">
        <v>62</v>
      </c>
    </row>
    <row r="182" spans="1:48">
      <c r="A182" s="220">
        <v>181</v>
      </c>
      <c r="B182" s="253" t="s">
        <v>6836</v>
      </c>
      <c r="C182" s="253" t="s">
        <v>4434</v>
      </c>
      <c r="D182" s="253">
        <v>2024</v>
      </c>
      <c r="E182" s="253" t="s">
        <v>187</v>
      </c>
      <c r="F182" s="253" t="s">
        <v>5115</v>
      </c>
      <c r="G182" s="258" t="s">
        <v>5116</v>
      </c>
      <c r="H182" s="253" t="s">
        <v>5117</v>
      </c>
      <c r="I182" s="253" t="s">
        <v>935</v>
      </c>
      <c r="J182" s="253">
        <v>18</v>
      </c>
      <c r="K182" s="253" t="s">
        <v>62</v>
      </c>
      <c r="L182" s="253" t="s">
        <v>62</v>
      </c>
      <c r="M182" s="253" t="s">
        <v>62</v>
      </c>
      <c r="N182" s="253" t="s">
        <v>56</v>
      </c>
      <c r="O182" s="253">
        <v>2</v>
      </c>
      <c r="P182" s="253" t="s">
        <v>438</v>
      </c>
      <c r="Q182" s="253" t="s">
        <v>5118</v>
      </c>
      <c r="R182" s="253" t="s">
        <v>5119</v>
      </c>
      <c r="S182" s="270" t="s">
        <v>56</v>
      </c>
      <c r="T182" s="270" t="s">
        <v>5120</v>
      </c>
      <c r="U182" s="270" t="s">
        <v>56</v>
      </c>
      <c r="V182" s="253" t="s">
        <v>5121</v>
      </c>
      <c r="W182" s="253" t="s">
        <v>62</v>
      </c>
      <c r="X182" s="253" t="s">
        <v>57</v>
      </c>
      <c r="Y182" s="253" t="s">
        <v>57</v>
      </c>
      <c r="Z182" s="258" t="s">
        <v>5122</v>
      </c>
      <c r="AA182" s="253" t="s">
        <v>56</v>
      </c>
      <c r="AB182" s="253" t="s">
        <v>56</v>
      </c>
      <c r="AC182" s="253" t="s">
        <v>56</v>
      </c>
      <c r="AD182" s="253" t="s">
        <v>984</v>
      </c>
      <c r="AE182" s="253" t="s">
        <v>57</v>
      </c>
      <c r="AF182" s="253"/>
      <c r="AG182" s="253" t="s">
        <v>56</v>
      </c>
      <c r="AH182" s="253">
        <v>123</v>
      </c>
      <c r="AI182" s="253" t="s">
        <v>62</v>
      </c>
      <c r="AJ182" s="253" t="s">
        <v>2385</v>
      </c>
      <c r="AK182" s="253" t="s">
        <v>62</v>
      </c>
      <c r="AL182" s="253" t="s">
        <v>57</v>
      </c>
      <c r="AM182" s="253" t="s">
        <v>57</v>
      </c>
      <c r="AN182" s="253" t="s">
        <v>57</v>
      </c>
      <c r="AO182" s="264" t="s">
        <v>57</v>
      </c>
      <c r="AP182" s="264" t="s">
        <v>5123</v>
      </c>
      <c r="AQ182" s="253" t="s">
        <v>57</v>
      </c>
      <c r="AR182" s="253" t="s">
        <v>57</v>
      </c>
      <c r="AS182" s="253">
        <v>63</v>
      </c>
      <c r="AT182" s="253">
        <v>60</v>
      </c>
      <c r="AU182" s="220" t="str">
        <f t="shared" ref="AU182:AU222" si="8">IF(AB182="Yes", "No", "")</f>
        <v>No</v>
      </c>
    </row>
    <row r="183" spans="1:48">
      <c r="A183" s="220">
        <v>182</v>
      </c>
      <c r="B183" s="253" t="s">
        <v>6836</v>
      </c>
      <c r="C183" s="253" t="s">
        <v>4434</v>
      </c>
      <c r="D183" s="253">
        <v>2024</v>
      </c>
      <c r="E183" s="253" t="s">
        <v>187</v>
      </c>
      <c r="F183" s="253" t="s">
        <v>5124</v>
      </c>
      <c r="G183" s="258" t="s">
        <v>5125</v>
      </c>
      <c r="H183" s="253" t="s">
        <v>5126</v>
      </c>
      <c r="I183" s="253" t="s">
        <v>935</v>
      </c>
      <c r="J183" s="253">
        <v>21</v>
      </c>
      <c r="K183" s="253" t="s">
        <v>62</v>
      </c>
      <c r="L183" s="253" t="s">
        <v>62</v>
      </c>
      <c r="M183" s="253" t="s">
        <v>62</v>
      </c>
      <c r="N183" s="253" t="s">
        <v>62</v>
      </c>
      <c r="O183" s="253" t="s">
        <v>57</v>
      </c>
      <c r="P183" s="253" t="s">
        <v>57</v>
      </c>
      <c r="Q183" s="253" t="s">
        <v>57</v>
      </c>
      <c r="R183" s="253" t="s">
        <v>57</v>
      </c>
      <c r="S183" s="253" t="s">
        <v>62</v>
      </c>
      <c r="T183" s="253" t="s">
        <v>57</v>
      </c>
      <c r="U183" s="253" t="s">
        <v>62</v>
      </c>
      <c r="V183" s="253" t="s">
        <v>57</v>
      </c>
      <c r="W183" s="253" t="s">
        <v>62</v>
      </c>
      <c r="X183" s="253" t="s">
        <v>57</v>
      </c>
      <c r="Y183" s="253" t="s">
        <v>57</v>
      </c>
      <c r="Z183" s="258" t="s">
        <v>5127</v>
      </c>
      <c r="AA183" s="253" t="s">
        <v>62</v>
      </c>
      <c r="AB183" s="253" t="s">
        <v>56</v>
      </c>
      <c r="AC183" s="253" t="s">
        <v>62</v>
      </c>
      <c r="AD183" s="253" t="s">
        <v>962</v>
      </c>
      <c r="AE183" s="253" t="s">
        <v>5128</v>
      </c>
      <c r="AF183" s="253"/>
      <c r="AG183" s="253" t="s">
        <v>56</v>
      </c>
      <c r="AH183" s="253">
        <v>183</v>
      </c>
      <c r="AI183" s="253" t="s">
        <v>62</v>
      </c>
      <c r="AJ183" s="253" t="s">
        <v>2385</v>
      </c>
      <c r="AK183" s="253" t="s">
        <v>62</v>
      </c>
      <c r="AL183" s="253" t="s">
        <v>57</v>
      </c>
      <c r="AM183" s="253" t="s">
        <v>57</v>
      </c>
      <c r="AN183" s="253" t="s">
        <v>57</v>
      </c>
      <c r="AO183" s="264" t="s">
        <v>57</v>
      </c>
      <c r="AP183" s="264" t="s">
        <v>5129</v>
      </c>
      <c r="AQ183" s="253" t="s">
        <v>57</v>
      </c>
      <c r="AR183" s="253" t="s">
        <v>57</v>
      </c>
      <c r="AS183" s="253">
        <v>106</v>
      </c>
      <c r="AT183" s="253">
        <v>77</v>
      </c>
      <c r="AU183" s="220" t="str">
        <f t="shared" si="8"/>
        <v>No</v>
      </c>
    </row>
    <row r="184" spans="1:48">
      <c r="A184" s="220">
        <v>183</v>
      </c>
      <c r="B184" s="253" t="s">
        <v>6836</v>
      </c>
      <c r="C184" s="253" t="s">
        <v>4434</v>
      </c>
      <c r="D184" s="253">
        <v>2024</v>
      </c>
      <c r="E184" s="253" t="s">
        <v>187</v>
      </c>
      <c r="F184" s="253" t="s">
        <v>5130</v>
      </c>
      <c r="G184" s="258" t="s">
        <v>5131</v>
      </c>
      <c r="H184" s="253" t="s">
        <v>5132</v>
      </c>
      <c r="I184" s="253" t="s">
        <v>935</v>
      </c>
      <c r="J184" s="253">
        <v>13</v>
      </c>
      <c r="K184" s="253" t="s">
        <v>62</v>
      </c>
      <c r="L184" s="253" t="s">
        <v>62</v>
      </c>
      <c r="M184" s="253" t="s">
        <v>62</v>
      </c>
      <c r="N184" s="253" t="s">
        <v>62</v>
      </c>
      <c r="O184" s="253" t="s">
        <v>57</v>
      </c>
      <c r="P184" s="253" t="s">
        <v>57</v>
      </c>
      <c r="Q184" s="253" t="s">
        <v>57</v>
      </c>
      <c r="R184" s="253" t="s">
        <v>57</v>
      </c>
      <c r="S184" s="253" t="s">
        <v>56</v>
      </c>
      <c r="T184" s="253" t="s">
        <v>5133</v>
      </c>
      <c r="U184" s="253" t="s">
        <v>62</v>
      </c>
      <c r="V184" s="258" t="s">
        <v>57</v>
      </c>
      <c r="W184" s="253" t="s">
        <v>62</v>
      </c>
      <c r="X184" s="253" t="s">
        <v>57</v>
      </c>
      <c r="Y184" s="253" t="s">
        <v>57</v>
      </c>
      <c r="Z184" s="258" t="s">
        <v>5134</v>
      </c>
      <c r="AA184" s="253" t="s">
        <v>56</v>
      </c>
      <c r="AB184" s="253" t="s">
        <v>56</v>
      </c>
      <c r="AC184" s="253" t="s">
        <v>56</v>
      </c>
      <c r="AD184" s="253" t="s">
        <v>984</v>
      </c>
      <c r="AE184" s="253" t="s">
        <v>57</v>
      </c>
      <c r="AF184" s="253"/>
      <c r="AG184" s="253" t="s">
        <v>56</v>
      </c>
      <c r="AH184" s="253">
        <v>546</v>
      </c>
      <c r="AI184" s="253" t="s">
        <v>56</v>
      </c>
      <c r="AJ184" s="253" t="s">
        <v>4436</v>
      </c>
      <c r="AK184" s="253" t="s">
        <v>62</v>
      </c>
      <c r="AL184" s="253" t="s">
        <v>57</v>
      </c>
      <c r="AM184" s="253" t="s">
        <v>57</v>
      </c>
      <c r="AN184" s="253" t="s">
        <v>57</v>
      </c>
      <c r="AO184" s="264" t="s">
        <v>57</v>
      </c>
      <c r="AP184" s="264" t="s">
        <v>5135</v>
      </c>
      <c r="AQ184" s="253" t="s">
        <v>57</v>
      </c>
      <c r="AR184" s="253" t="s">
        <v>57</v>
      </c>
      <c r="AS184" s="253">
        <v>317</v>
      </c>
      <c r="AT184" s="253">
        <v>229</v>
      </c>
      <c r="AU184" s="220" t="str">
        <f t="shared" si="8"/>
        <v>No</v>
      </c>
    </row>
    <row r="185" spans="1:48">
      <c r="A185" s="220">
        <v>184</v>
      </c>
      <c r="B185" s="253" t="s">
        <v>6836</v>
      </c>
      <c r="C185" s="253" t="s">
        <v>4434</v>
      </c>
      <c r="D185" s="253">
        <v>2024</v>
      </c>
      <c r="E185" s="253" t="s">
        <v>187</v>
      </c>
      <c r="F185" s="253" t="s">
        <v>5136</v>
      </c>
      <c r="G185" s="271" t="s">
        <v>5137</v>
      </c>
      <c r="H185" s="253" t="s">
        <v>5138</v>
      </c>
      <c r="I185" s="253" t="s">
        <v>935</v>
      </c>
      <c r="J185" s="253">
        <v>14</v>
      </c>
      <c r="K185" s="253" t="s">
        <v>62</v>
      </c>
      <c r="L185" s="253" t="s">
        <v>62</v>
      </c>
      <c r="M185" s="253" t="s">
        <v>62</v>
      </c>
      <c r="N185" s="253" t="s">
        <v>62</v>
      </c>
      <c r="O185" s="253" t="s">
        <v>57</v>
      </c>
      <c r="P185" s="253" t="s">
        <v>57</v>
      </c>
      <c r="Q185" s="253" t="s">
        <v>57</v>
      </c>
      <c r="R185" s="253" t="s">
        <v>57</v>
      </c>
      <c r="S185" s="253" t="s">
        <v>56</v>
      </c>
      <c r="T185" s="253" t="s">
        <v>5139</v>
      </c>
      <c r="U185" s="270" t="s">
        <v>56</v>
      </c>
      <c r="V185" s="253" t="s">
        <v>5140</v>
      </c>
      <c r="W185" s="253" t="s">
        <v>56</v>
      </c>
      <c r="X185" s="263"/>
      <c r="Y185" s="253" t="s">
        <v>62</v>
      </c>
      <c r="Z185" s="258" t="s">
        <v>5141</v>
      </c>
      <c r="AA185" s="253" t="s">
        <v>56</v>
      </c>
      <c r="AB185" s="253" t="s">
        <v>56</v>
      </c>
      <c r="AC185" s="253" t="s">
        <v>56</v>
      </c>
      <c r="AD185" s="253" t="s">
        <v>984</v>
      </c>
      <c r="AE185" s="253" t="s">
        <v>57</v>
      </c>
      <c r="AF185" s="253"/>
      <c r="AG185" s="253" t="s">
        <v>56</v>
      </c>
      <c r="AH185" s="253">
        <v>74</v>
      </c>
      <c r="AI185" s="253" t="s">
        <v>56</v>
      </c>
      <c r="AJ185" s="270" t="s">
        <v>4436</v>
      </c>
      <c r="AK185" s="253" t="s">
        <v>62</v>
      </c>
      <c r="AL185" s="253" t="s">
        <v>57</v>
      </c>
      <c r="AM185" s="253" t="s">
        <v>57</v>
      </c>
      <c r="AN185" s="253" t="s">
        <v>57</v>
      </c>
      <c r="AO185" s="264" t="s">
        <v>57</v>
      </c>
      <c r="AP185" s="264" t="s">
        <v>4822</v>
      </c>
      <c r="AQ185" s="253" t="s">
        <v>57</v>
      </c>
      <c r="AR185" s="253" t="s">
        <v>57</v>
      </c>
      <c r="AS185" s="253">
        <v>71</v>
      </c>
      <c r="AT185" s="253">
        <v>3</v>
      </c>
      <c r="AU185" s="220" t="str">
        <f t="shared" si="8"/>
        <v>No</v>
      </c>
    </row>
    <row r="186" spans="1:48">
      <c r="A186" s="220">
        <v>185</v>
      </c>
      <c r="B186" s="253" t="s">
        <v>6836</v>
      </c>
      <c r="C186" s="253" t="s">
        <v>4434</v>
      </c>
      <c r="D186" s="253">
        <v>2024</v>
      </c>
      <c r="E186" s="253" t="s">
        <v>187</v>
      </c>
      <c r="F186" s="253" t="s">
        <v>5142</v>
      </c>
      <c r="G186" s="253" t="s">
        <v>5143</v>
      </c>
      <c r="H186" s="253" t="s">
        <v>5144</v>
      </c>
      <c r="I186" s="253" t="s">
        <v>935</v>
      </c>
      <c r="J186" s="253">
        <v>21</v>
      </c>
      <c r="K186" s="253" t="s">
        <v>62</v>
      </c>
      <c r="L186" s="253" t="s">
        <v>62</v>
      </c>
      <c r="M186" s="253" t="s">
        <v>62</v>
      </c>
      <c r="N186" s="253" t="s">
        <v>62</v>
      </c>
      <c r="O186" s="253" t="s">
        <v>57</v>
      </c>
      <c r="P186" s="253" t="s">
        <v>57</v>
      </c>
      <c r="Q186" s="253" t="s">
        <v>57</v>
      </c>
      <c r="R186" s="253" t="s">
        <v>57</v>
      </c>
      <c r="S186" s="253" t="s">
        <v>62</v>
      </c>
      <c r="T186" s="253" t="s">
        <v>57</v>
      </c>
      <c r="U186" s="270" t="s">
        <v>62</v>
      </c>
      <c r="V186" s="253" t="s">
        <v>57</v>
      </c>
      <c r="W186" s="253" t="s">
        <v>62</v>
      </c>
      <c r="X186" s="253" t="s">
        <v>57</v>
      </c>
      <c r="Y186" s="253" t="s">
        <v>57</v>
      </c>
      <c r="Z186" s="253" t="s">
        <v>5145</v>
      </c>
      <c r="AA186" s="253" t="s">
        <v>62</v>
      </c>
      <c r="AB186" s="253" t="s">
        <v>62</v>
      </c>
      <c r="AC186" s="253" t="s">
        <v>57</v>
      </c>
      <c r="AD186" s="253" t="s">
        <v>2385</v>
      </c>
      <c r="AE186" s="253" t="s">
        <v>57</v>
      </c>
      <c r="AF186" s="253"/>
      <c r="AG186" s="253" t="s">
        <v>56</v>
      </c>
      <c r="AH186" s="253">
        <v>100</v>
      </c>
      <c r="AI186" s="253" t="s">
        <v>62</v>
      </c>
      <c r="AJ186" s="253" t="s">
        <v>2385</v>
      </c>
      <c r="AK186" s="253" t="s">
        <v>62</v>
      </c>
      <c r="AL186" s="253" t="s">
        <v>57</v>
      </c>
      <c r="AM186" s="253" t="s">
        <v>57</v>
      </c>
      <c r="AN186" s="253" t="s">
        <v>57</v>
      </c>
      <c r="AO186" s="253" t="s">
        <v>57</v>
      </c>
      <c r="AP186" s="253" t="s">
        <v>5146</v>
      </c>
      <c r="AQ186" s="253" t="s">
        <v>57</v>
      </c>
      <c r="AR186" s="253" t="s">
        <v>57</v>
      </c>
      <c r="AS186" s="253">
        <v>50</v>
      </c>
      <c r="AT186" s="253">
        <v>50</v>
      </c>
      <c r="AU186" s="220" t="s">
        <v>62</v>
      </c>
    </row>
    <row r="187" spans="1:48">
      <c r="A187" s="220">
        <v>186</v>
      </c>
      <c r="B187" s="253" t="s">
        <v>6836</v>
      </c>
      <c r="C187" s="253" t="s">
        <v>4434</v>
      </c>
      <c r="D187" s="253">
        <v>2024</v>
      </c>
      <c r="E187" s="253" t="s">
        <v>187</v>
      </c>
      <c r="F187" s="253" t="s">
        <v>5147</v>
      </c>
      <c r="G187" s="258" t="s">
        <v>5148</v>
      </c>
      <c r="H187" s="253" t="s">
        <v>5149</v>
      </c>
      <c r="I187" s="253" t="s">
        <v>935</v>
      </c>
      <c r="J187" s="253">
        <v>24</v>
      </c>
      <c r="K187" s="253" t="s">
        <v>62</v>
      </c>
      <c r="L187" s="253" t="s">
        <v>62</v>
      </c>
      <c r="M187" s="253" t="s">
        <v>62</v>
      </c>
      <c r="N187" s="253" t="s">
        <v>62</v>
      </c>
      <c r="O187" s="253" t="s">
        <v>57</v>
      </c>
      <c r="P187" s="253" t="s">
        <v>57</v>
      </c>
      <c r="Q187" s="253" t="s">
        <v>57</v>
      </c>
      <c r="R187" s="253" t="s">
        <v>57</v>
      </c>
      <c r="S187" s="253" t="s">
        <v>56</v>
      </c>
      <c r="T187" s="253" t="s">
        <v>5150</v>
      </c>
      <c r="U187" s="270" t="s">
        <v>56</v>
      </c>
      <c r="V187" s="253" t="s">
        <v>5151</v>
      </c>
      <c r="W187" s="253" t="s">
        <v>62</v>
      </c>
      <c r="X187" s="253" t="s">
        <v>57</v>
      </c>
      <c r="Y187" s="253" t="s">
        <v>57</v>
      </c>
      <c r="Z187" s="253" t="s">
        <v>5152</v>
      </c>
      <c r="AA187" s="253" t="s">
        <v>62</v>
      </c>
      <c r="AB187" s="253" t="s">
        <v>56</v>
      </c>
      <c r="AC187" s="253" t="s">
        <v>56</v>
      </c>
      <c r="AD187" s="253" t="s">
        <v>984</v>
      </c>
      <c r="AE187" s="253" t="s">
        <v>57</v>
      </c>
      <c r="AF187" s="253"/>
      <c r="AG187" s="253" t="s">
        <v>56</v>
      </c>
      <c r="AH187" s="253">
        <v>53</v>
      </c>
      <c r="AI187" s="253" t="s">
        <v>56</v>
      </c>
      <c r="AJ187" s="253" t="s">
        <v>4436</v>
      </c>
      <c r="AK187" s="253" t="s">
        <v>62</v>
      </c>
      <c r="AL187" s="253" t="s">
        <v>57</v>
      </c>
      <c r="AM187" s="253" t="s">
        <v>57</v>
      </c>
      <c r="AN187" s="253" t="s">
        <v>57</v>
      </c>
      <c r="AO187" s="253" t="s">
        <v>57</v>
      </c>
      <c r="AP187" s="253" t="s">
        <v>5153</v>
      </c>
      <c r="AQ187" s="253" t="s">
        <v>57</v>
      </c>
      <c r="AR187" s="253" t="s">
        <v>57</v>
      </c>
      <c r="AS187" s="253">
        <v>53</v>
      </c>
      <c r="AT187" s="253" t="s">
        <v>57</v>
      </c>
      <c r="AU187" s="220" t="str">
        <f t="shared" si="8"/>
        <v>No</v>
      </c>
    </row>
    <row r="188" spans="1:48">
      <c r="A188" s="220">
        <v>187</v>
      </c>
      <c r="B188" s="253" t="s">
        <v>6836</v>
      </c>
      <c r="C188" s="253" t="s">
        <v>4434</v>
      </c>
      <c r="D188" s="253">
        <v>2024</v>
      </c>
      <c r="E188" s="253" t="s">
        <v>187</v>
      </c>
      <c r="F188" s="253" t="s">
        <v>5124</v>
      </c>
      <c r="G188" s="271" t="s">
        <v>5154</v>
      </c>
      <c r="H188" s="253" t="s">
        <v>5155</v>
      </c>
      <c r="I188" s="253" t="s">
        <v>935</v>
      </c>
      <c r="J188" s="253">
        <v>21</v>
      </c>
      <c r="K188" s="253" t="s">
        <v>62</v>
      </c>
      <c r="L188" s="253" t="s">
        <v>62</v>
      </c>
      <c r="M188" s="253" t="s">
        <v>62</v>
      </c>
      <c r="N188" s="253" t="s">
        <v>62</v>
      </c>
      <c r="O188" s="253" t="s">
        <v>57</v>
      </c>
      <c r="P188" s="253" t="s">
        <v>57</v>
      </c>
      <c r="Q188" s="253" t="s">
        <v>57</v>
      </c>
      <c r="R188" s="253" t="s">
        <v>57</v>
      </c>
      <c r="S188" s="253" t="s">
        <v>56</v>
      </c>
      <c r="T188" s="253" t="s">
        <v>5156</v>
      </c>
      <c r="U188" s="270" t="s">
        <v>62</v>
      </c>
      <c r="V188" s="253" t="s">
        <v>57</v>
      </c>
      <c r="W188" s="253" t="s">
        <v>62</v>
      </c>
      <c r="X188" s="253" t="s">
        <v>57</v>
      </c>
      <c r="Y188" s="253" t="s">
        <v>57</v>
      </c>
      <c r="Z188" s="253" t="s">
        <v>5127</v>
      </c>
      <c r="AA188" s="253" t="s">
        <v>56</v>
      </c>
      <c r="AB188" s="253" t="s">
        <v>56</v>
      </c>
      <c r="AC188" s="253" t="s">
        <v>56</v>
      </c>
      <c r="AD188" s="270" t="s">
        <v>2373</v>
      </c>
      <c r="AE188" s="253" t="s">
        <v>1281</v>
      </c>
      <c r="AF188" s="253"/>
      <c r="AG188" s="253" t="s">
        <v>56</v>
      </c>
      <c r="AH188" s="253">
        <v>230</v>
      </c>
      <c r="AI188" s="253" t="s">
        <v>56</v>
      </c>
      <c r="AJ188" s="253" t="s">
        <v>4436</v>
      </c>
      <c r="AK188" s="253" t="s">
        <v>62</v>
      </c>
      <c r="AL188" s="253" t="s">
        <v>57</v>
      </c>
      <c r="AM188" s="253" t="s">
        <v>57</v>
      </c>
      <c r="AN188" s="253" t="s">
        <v>57</v>
      </c>
      <c r="AO188" s="253" t="s">
        <v>57</v>
      </c>
      <c r="AP188" s="253" t="s">
        <v>5157</v>
      </c>
      <c r="AQ188" s="253" t="s">
        <v>57</v>
      </c>
      <c r="AR188" s="253" t="s">
        <v>57</v>
      </c>
      <c r="AS188" s="253">
        <v>146</v>
      </c>
      <c r="AT188" s="253">
        <v>84</v>
      </c>
      <c r="AU188" s="220" t="str">
        <f t="shared" si="8"/>
        <v>No</v>
      </c>
    </row>
    <row r="189" spans="1:48">
      <c r="A189" s="220">
        <v>188</v>
      </c>
      <c r="B189" s="253" t="s">
        <v>6836</v>
      </c>
      <c r="C189" s="253" t="s">
        <v>4434</v>
      </c>
      <c r="D189" s="253">
        <v>2024</v>
      </c>
      <c r="E189" s="253" t="s">
        <v>187</v>
      </c>
      <c r="F189" s="253" t="s">
        <v>5158</v>
      </c>
      <c r="G189" s="253" t="s">
        <v>5159</v>
      </c>
      <c r="H189" s="253" t="s">
        <v>5160</v>
      </c>
      <c r="I189" s="253" t="s">
        <v>935</v>
      </c>
      <c r="J189" s="253">
        <v>22</v>
      </c>
      <c r="K189" s="253" t="s">
        <v>62</v>
      </c>
      <c r="L189" s="253" t="s">
        <v>62</v>
      </c>
      <c r="M189" s="253" t="s">
        <v>62</v>
      </c>
      <c r="N189" s="253" t="s">
        <v>62</v>
      </c>
      <c r="O189" s="253" t="s">
        <v>57</v>
      </c>
      <c r="P189" s="253" t="s">
        <v>57</v>
      </c>
      <c r="Q189" s="253" t="s">
        <v>57</v>
      </c>
      <c r="R189" s="253" t="s">
        <v>57</v>
      </c>
      <c r="S189" s="253" t="s">
        <v>62</v>
      </c>
      <c r="T189" s="253" t="s">
        <v>57</v>
      </c>
      <c r="U189" s="270" t="s">
        <v>62</v>
      </c>
      <c r="V189" s="253" t="s">
        <v>57</v>
      </c>
      <c r="W189" s="253" t="s">
        <v>62</v>
      </c>
      <c r="X189" s="253" t="s">
        <v>57</v>
      </c>
      <c r="Y189" s="253" t="s">
        <v>57</v>
      </c>
      <c r="Z189" s="253" t="s">
        <v>5161</v>
      </c>
      <c r="AA189" s="253" t="s">
        <v>62</v>
      </c>
      <c r="AB189" s="253" t="s">
        <v>62</v>
      </c>
      <c r="AC189" s="253" t="s">
        <v>57</v>
      </c>
      <c r="AD189" s="253" t="s">
        <v>2385</v>
      </c>
      <c r="AE189" s="253" t="s">
        <v>57</v>
      </c>
      <c r="AF189" s="253"/>
      <c r="AG189" s="253" t="s">
        <v>56</v>
      </c>
      <c r="AH189" s="253">
        <v>688</v>
      </c>
      <c r="AI189" s="253" t="s">
        <v>56</v>
      </c>
      <c r="AJ189" s="253" t="s">
        <v>4436</v>
      </c>
      <c r="AK189" s="253" t="s">
        <v>62</v>
      </c>
      <c r="AL189" s="253" t="s">
        <v>57</v>
      </c>
      <c r="AM189" s="253" t="s">
        <v>57</v>
      </c>
      <c r="AN189" s="253" t="s">
        <v>57</v>
      </c>
      <c r="AO189" s="253" t="s">
        <v>57</v>
      </c>
      <c r="AP189" s="264" t="s">
        <v>5162</v>
      </c>
      <c r="AQ189" s="253" t="s">
        <v>57</v>
      </c>
      <c r="AR189" s="253" t="s">
        <v>57</v>
      </c>
      <c r="AS189" s="253">
        <v>503</v>
      </c>
      <c r="AT189" s="253">
        <v>185</v>
      </c>
      <c r="AU189" s="220" t="s">
        <v>62</v>
      </c>
    </row>
    <row r="190" spans="1:48">
      <c r="A190" s="220">
        <v>189</v>
      </c>
      <c r="B190" s="253" t="s">
        <v>6836</v>
      </c>
      <c r="C190" s="253" t="s">
        <v>4434</v>
      </c>
      <c r="D190" s="253">
        <v>2024</v>
      </c>
      <c r="E190" s="253" t="s">
        <v>187</v>
      </c>
      <c r="F190" s="253" t="s">
        <v>765</v>
      </c>
      <c r="G190" s="253" t="s">
        <v>5163</v>
      </c>
      <c r="H190" s="261" t="s">
        <v>5164</v>
      </c>
      <c r="I190" s="253" t="s">
        <v>935</v>
      </c>
      <c r="J190" s="253">
        <v>18</v>
      </c>
      <c r="K190" s="253" t="s">
        <v>62</v>
      </c>
      <c r="L190" s="253" t="s">
        <v>62</v>
      </c>
      <c r="M190" s="253" t="s">
        <v>62</v>
      </c>
      <c r="N190" s="253" t="s">
        <v>62</v>
      </c>
      <c r="O190" s="253" t="s">
        <v>57</v>
      </c>
      <c r="P190" s="253" t="s">
        <v>57</v>
      </c>
      <c r="Q190" s="253" t="s">
        <v>57</v>
      </c>
      <c r="R190" s="253" t="s">
        <v>57</v>
      </c>
      <c r="S190" s="270" t="s">
        <v>56</v>
      </c>
      <c r="T190" s="270" t="s">
        <v>5165</v>
      </c>
      <c r="U190" s="270" t="s">
        <v>62</v>
      </c>
      <c r="V190" s="253" t="s">
        <v>57</v>
      </c>
      <c r="W190" s="253" t="s">
        <v>62</v>
      </c>
      <c r="X190" s="253" t="s">
        <v>57</v>
      </c>
      <c r="Y190" s="253" t="s">
        <v>57</v>
      </c>
      <c r="Z190" s="253" t="s">
        <v>5166</v>
      </c>
      <c r="AA190" s="253" t="s">
        <v>56</v>
      </c>
      <c r="AB190" s="253" t="s">
        <v>56</v>
      </c>
      <c r="AC190" s="253" t="s">
        <v>56</v>
      </c>
      <c r="AD190" s="253" t="s">
        <v>2373</v>
      </c>
      <c r="AE190" s="253" t="s">
        <v>5167</v>
      </c>
      <c r="AF190" s="253"/>
      <c r="AG190" s="253" t="s">
        <v>56</v>
      </c>
      <c r="AH190" s="253">
        <v>222</v>
      </c>
      <c r="AI190" s="253" t="s">
        <v>62</v>
      </c>
      <c r="AJ190" s="253" t="s">
        <v>2385</v>
      </c>
      <c r="AK190" s="253" t="s">
        <v>62</v>
      </c>
      <c r="AL190" s="253" t="s">
        <v>57</v>
      </c>
      <c r="AM190" s="253" t="s">
        <v>57</v>
      </c>
      <c r="AN190" s="253" t="s">
        <v>57</v>
      </c>
      <c r="AO190" s="253" t="s">
        <v>57</v>
      </c>
      <c r="AP190" s="264" t="s">
        <v>5168</v>
      </c>
      <c r="AQ190" s="253" t="s">
        <v>57</v>
      </c>
      <c r="AR190" s="253" t="s">
        <v>57</v>
      </c>
      <c r="AS190" s="253">
        <v>147</v>
      </c>
      <c r="AT190" s="253">
        <v>75</v>
      </c>
      <c r="AU190" s="220" t="str">
        <f t="shared" si="8"/>
        <v>No</v>
      </c>
    </row>
    <row r="191" spans="1:48">
      <c r="A191" s="220">
        <v>190</v>
      </c>
      <c r="B191" s="253" t="s">
        <v>6836</v>
      </c>
      <c r="C191" s="253" t="s">
        <v>4434</v>
      </c>
      <c r="D191" s="253">
        <v>2024</v>
      </c>
      <c r="E191" s="253" t="s">
        <v>187</v>
      </c>
      <c r="F191" s="253" t="s">
        <v>4054</v>
      </c>
      <c r="G191" s="271" t="s">
        <v>5169</v>
      </c>
      <c r="H191" s="253" t="s">
        <v>5170</v>
      </c>
      <c r="I191" s="253" t="s">
        <v>935</v>
      </c>
      <c r="J191" s="253">
        <v>14</v>
      </c>
      <c r="K191" s="253" t="s">
        <v>62</v>
      </c>
      <c r="L191" s="253" t="s">
        <v>62</v>
      </c>
      <c r="M191" s="253" t="s">
        <v>62</v>
      </c>
      <c r="N191" s="253" t="s">
        <v>62</v>
      </c>
      <c r="O191" s="253" t="s">
        <v>57</v>
      </c>
      <c r="P191" s="253" t="s">
        <v>57</v>
      </c>
      <c r="Q191" s="253" t="s">
        <v>57</v>
      </c>
      <c r="R191" s="253" t="s">
        <v>57</v>
      </c>
      <c r="S191" s="253" t="s">
        <v>62</v>
      </c>
      <c r="T191" s="253" t="s">
        <v>57</v>
      </c>
      <c r="U191" s="270" t="s">
        <v>56</v>
      </c>
      <c r="V191" s="253" t="s">
        <v>5171</v>
      </c>
      <c r="W191" s="253" t="s">
        <v>62</v>
      </c>
      <c r="X191" s="253" t="s">
        <v>57</v>
      </c>
      <c r="Y191" s="253" t="s">
        <v>57</v>
      </c>
      <c r="Z191" s="253" t="s">
        <v>5172</v>
      </c>
      <c r="AA191" s="253" t="s">
        <v>62</v>
      </c>
      <c r="AB191" s="253" t="s">
        <v>62</v>
      </c>
      <c r="AC191" s="253" t="s">
        <v>57</v>
      </c>
      <c r="AD191" s="253" t="s">
        <v>2385</v>
      </c>
      <c r="AE191" s="253" t="s">
        <v>57</v>
      </c>
      <c r="AF191" s="253"/>
      <c r="AG191" s="270" t="s">
        <v>56</v>
      </c>
      <c r="AH191" s="270">
        <v>40</v>
      </c>
      <c r="AI191" s="253" t="s">
        <v>62</v>
      </c>
      <c r="AJ191" s="253" t="s">
        <v>2385</v>
      </c>
      <c r="AK191" s="253" t="s">
        <v>62</v>
      </c>
      <c r="AL191" s="253" t="s">
        <v>57</v>
      </c>
      <c r="AM191" s="253" t="s">
        <v>57</v>
      </c>
      <c r="AN191" s="253" t="s">
        <v>57</v>
      </c>
      <c r="AO191" s="264" t="s">
        <v>57</v>
      </c>
      <c r="AP191" s="253" t="s">
        <v>5089</v>
      </c>
      <c r="AQ191" s="253" t="s">
        <v>57</v>
      </c>
      <c r="AR191" s="253" t="s">
        <v>57</v>
      </c>
      <c r="AS191" s="270">
        <v>29</v>
      </c>
      <c r="AT191" s="270">
        <v>11</v>
      </c>
      <c r="AU191" s="253" t="s">
        <v>56</v>
      </c>
    </row>
    <row r="192" spans="1:48">
      <c r="A192" s="220">
        <v>191</v>
      </c>
      <c r="B192" s="253" t="s">
        <v>6836</v>
      </c>
      <c r="C192" s="253" t="s">
        <v>4434</v>
      </c>
      <c r="D192" s="253">
        <v>2024</v>
      </c>
      <c r="E192" s="253" t="s">
        <v>187</v>
      </c>
      <c r="F192" s="253" t="s">
        <v>5173</v>
      </c>
      <c r="G192" s="253" t="s">
        <v>5174</v>
      </c>
      <c r="H192" s="253" t="s">
        <v>5175</v>
      </c>
      <c r="I192" s="253" t="s">
        <v>935</v>
      </c>
      <c r="J192" s="253">
        <v>14</v>
      </c>
      <c r="K192" s="253" t="s">
        <v>62</v>
      </c>
      <c r="L192" s="253" t="s">
        <v>62</v>
      </c>
      <c r="M192" s="253" t="s">
        <v>62</v>
      </c>
      <c r="N192" s="253" t="s">
        <v>62</v>
      </c>
      <c r="O192" s="253" t="s">
        <v>57</v>
      </c>
      <c r="P192" s="253" t="s">
        <v>57</v>
      </c>
      <c r="Q192" s="253" t="s">
        <v>57</v>
      </c>
      <c r="R192" s="253" t="s">
        <v>57</v>
      </c>
      <c r="S192" s="253" t="s">
        <v>62</v>
      </c>
      <c r="T192" s="253" t="s">
        <v>57</v>
      </c>
      <c r="U192" s="253" t="s">
        <v>62</v>
      </c>
      <c r="V192" s="253" t="s">
        <v>57</v>
      </c>
      <c r="W192" s="253" t="s">
        <v>62</v>
      </c>
      <c r="X192" s="253" t="s">
        <v>57</v>
      </c>
      <c r="Y192" s="253" t="s">
        <v>57</v>
      </c>
      <c r="Z192" s="253" t="s">
        <v>5176</v>
      </c>
      <c r="AA192" s="253" t="s">
        <v>62</v>
      </c>
      <c r="AB192" s="253" t="s">
        <v>62</v>
      </c>
      <c r="AC192" s="253" t="s">
        <v>57</v>
      </c>
      <c r="AD192" s="253" t="s">
        <v>2385</v>
      </c>
      <c r="AE192" s="253" t="s">
        <v>57</v>
      </c>
      <c r="AF192" s="253"/>
      <c r="AG192" s="270" t="s">
        <v>56</v>
      </c>
      <c r="AH192" s="270">
        <v>37</v>
      </c>
      <c r="AI192" s="253" t="s">
        <v>62</v>
      </c>
      <c r="AJ192" s="253" t="s">
        <v>2385</v>
      </c>
      <c r="AK192" s="253" t="s">
        <v>62</v>
      </c>
      <c r="AL192" s="253" t="s">
        <v>57</v>
      </c>
      <c r="AM192" s="253" t="s">
        <v>57</v>
      </c>
      <c r="AN192" s="253" t="s">
        <v>57</v>
      </c>
      <c r="AO192" s="264" t="s">
        <v>57</v>
      </c>
      <c r="AP192" s="253" t="s">
        <v>5177</v>
      </c>
      <c r="AQ192" s="253" t="s">
        <v>57</v>
      </c>
      <c r="AR192" s="253" t="s">
        <v>57</v>
      </c>
      <c r="AS192" s="253">
        <v>17</v>
      </c>
      <c r="AT192" s="253">
        <v>20</v>
      </c>
      <c r="AU192" s="220" t="s">
        <v>62</v>
      </c>
    </row>
    <row r="193" spans="1:48">
      <c r="A193" s="220">
        <v>192</v>
      </c>
      <c r="B193" s="253" t="s">
        <v>6836</v>
      </c>
      <c r="C193" s="253" t="s">
        <v>4434</v>
      </c>
      <c r="D193" s="253">
        <v>2024</v>
      </c>
      <c r="E193" s="253" t="s">
        <v>187</v>
      </c>
      <c r="F193" s="253" t="s">
        <v>5178</v>
      </c>
      <c r="G193" s="253" t="s">
        <v>5179</v>
      </c>
      <c r="H193" s="253" t="s">
        <v>5180</v>
      </c>
      <c r="I193" s="253" t="s">
        <v>935</v>
      </c>
      <c r="J193" s="253">
        <v>22</v>
      </c>
      <c r="K193" s="253" t="s">
        <v>62</v>
      </c>
      <c r="L193" s="253" t="s">
        <v>62</v>
      </c>
      <c r="M193" s="253" t="s">
        <v>62</v>
      </c>
      <c r="N193" s="253" t="s">
        <v>62</v>
      </c>
      <c r="O193" s="253" t="s">
        <v>57</v>
      </c>
      <c r="P193" s="253" t="s">
        <v>57</v>
      </c>
      <c r="Q193" s="253" t="s">
        <v>57</v>
      </c>
      <c r="R193" s="253" t="s">
        <v>57</v>
      </c>
      <c r="S193" s="253" t="s">
        <v>62</v>
      </c>
      <c r="T193" s="253" t="s">
        <v>57</v>
      </c>
      <c r="U193" s="253" t="s">
        <v>62</v>
      </c>
      <c r="V193" s="253" t="s">
        <v>57</v>
      </c>
      <c r="W193" s="253" t="s">
        <v>62</v>
      </c>
      <c r="X193" s="253" t="s">
        <v>57</v>
      </c>
      <c r="Y193" s="253" t="s">
        <v>57</v>
      </c>
      <c r="Z193" s="253" t="s">
        <v>5181</v>
      </c>
      <c r="AA193" s="253" t="s">
        <v>62</v>
      </c>
      <c r="AB193" s="253" t="s">
        <v>62</v>
      </c>
      <c r="AC193" s="253" t="s">
        <v>57</v>
      </c>
      <c r="AD193" s="253" t="s">
        <v>2385</v>
      </c>
      <c r="AE193" s="253" t="s">
        <v>57</v>
      </c>
      <c r="AF193" s="253"/>
      <c r="AG193" s="253" t="s">
        <v>56</v>
      </c>
      <c r="AH193" s="253">
        <v>552</v>
      </c>
      <c r="AI193" s="253" t="s">
        <v>62</v>
      </c>
      <c r="AJ193" s="253" t="s">
        <v>2385</v>
      </c>
      <c r="AK193" s="253" t="s">
        <v>62</v>
      </c>
      <c r="AL193" s="253" t="s">
        <v>57</v>
      </c>
      <c r="AM193" s="253" t="s">
        <v>57</v>
      </c>
      <c r="AN193" s="253" t="s">
        <v>57</v>
      </c>
      <c r="AO193" s="264" t="s">
        <v>57</v>
      </c>
      <c r="AP193" s="253" t="s">
        <v>5182</v>
      </c>
      <c r="AQ193" s="253" t="s">
        <v>57</v>
      </c>
      <c r="AR193" s="253" t="s">
        <v>57</v>
      </c>
      <c r="AS193" s="253" t="s">
        <v>62</v>
      </c>
      <c r="AT193" s="253" t="s">
        <v>62</v>
      </c>
      <c r="AU193" s="220" t="s">
        <v>62</v>
      </c>
      <c r="AV193" s="184" t="s">
        <v>5095</v>
      </c>
    </row>
    <row r="194" spans="1:48">
      <c r="A194" s="220">
        <v>193</v>
      </c>
      <c r="B194" s="253" t="s">
        <v>6836</v>
      </c>
      <c r="C194" s="253" t="s">
        <v>4434</v>
      </c>
      <c r="D194" s="253">
        <v>2024</v>
      </c>
      <c r="E194" s="253" t="s">
        <v>251</v>
      </c>
      <c r="F194" s="253" t="s">
        <v>5183</v>
      </c>
      <c r="G194" s="253" t="s">
        <v>5184</v>
      </c>
      <c r="H194" s="253" t="s">
        <v>5185</v>
      </c>
      <c r="I194" s="253" t="s">
        <v>929</v>
      </c>
      <c r="J194" s="253">
        <v>3</v>
      </c>
      <c r="K194" s="253" t="s">
        <v>56</v>
      </c>
      <c r="L194" s="253" t="s">
        <v>56</v>
      </c>
      <c r="M194" s="253" t="s">
        <v>57</v>
      </c>
      <c r="N194" s="253" t="s">
        <v>57</v>
      </c>
      <c r="O194" s="253" t="s">
        <v>57</v>
      </c>
      <c r="P194" s="253" t="s">
        <v>57</v>
      </c>
      <c r="Q194" s="253" t="s">
        <v>57</v>
      </c>
      <c r="R194" s="253" t="s">
        <v>57</v>
      </c>
      <c r="S194" s="253" t="s">
        <v>57</v>
      </c>
      <c r="T194" s="253" t="s">
        <v>57</v>
      </c>
      <c r="U194" s="253" t="s">
        <v>57</v>
      </c>
      <c r="V194" s="253" t="s">
        <v>57</v>
      </c>
      <c r="W194" s="253" t="s">
        <v>57</v>
      </c>
      <c r="X194" s="253" t="s">
        <v>57</v>
      </c>
      <c r="Y194" s="253" t="s">
        <v>57</v>
      </c>
      <c r="Z194" s="253" t="s">
        <v>5186</v>
      </c>
      <c r="AA194" s="253" t="s">
        <v>57</v>
      </c>
      <c r="AB194" s="253" t="s">
        <v>57</v>
      </c>
      <c r="AC194" s="253" t="s">
        <v>57</v>
      </c>
      <c r="AD194" s="253" t="s">
        <v>2385</v>
      </c>
      <c r="AE194" s="253" t="s">
        <v>57</v>
      </c>
      <c r="AF194" s="253"/>
      <c r="AG194" s="253" t="s">
        <v>57</v>
      </c>
      <c r="AH194" s="253" t="s">
        <v>57</v>
      </c>
      <c r="AI194" s="253" t="s">
        <v>57</v>
      </c>
      <c r="AJ194" s="253" t="s">
        <v>2385</v>
      </c>
      <c r="AK194" s="253" t="s">
        <v>57</v>
      </c>
      <c r="AL194" s="253" t="s">
        <v>57</v>
      </c>
      <c r="AM194" s="253" t="s">
        <v>57</v>
      </c>
      <c r="AN194" s="253" t="s">
        <v>57</v>
      </c>
      <c r="AO194" s="253" t="s">
        <v>57</v>
      </c>
      <c r="AP194" s="264" t="s">
        <v>5187</v>
      </c>
      <c r="AQ194" s="253" t="s">
        <v>57</v>
      </c>
      <c r="AR194" s="253" t="s">
        <v>57</v>
      </c>
      <c r="AS194" s="253" t="s">
        <v>57</v>
      </c>
      <c r="AT194" s="253" t="s">
        <v>57</v>
      </c>
      <c r="AU194" s="220" t="str">
        <f t="shared" ref="AU194:AU199" si="9">IF(OR(AB194="NA"), "NA", IF(OR(AB194="Yes", AB194="yes"), "No", IF(AND(I194="Original", AB194="No"), "?", "")))</f>
        <v>NA</v>
      </c>
    </row>
    <row r="195" spans="1:48">
      <c r="A195" s="220">
        <v>194</v>
      </c>
      <c r="B195" s="253" t="s">
        <v>6836</v>
      </c>
      <c r="C195" s="253" t="s">
        <v>4434</v>
      </c>
      <c r="D195" s="253">
        <v>2024</v>
      </c>
      <c r="E195" s="253" t="s">
        <v>251</v>
      </c>
      <c r="F195" s="253" t="s">
        <v>5188</v>
      </c>
      <c r="G195" s="253" t="s">
        <v>5189</v>
      </c>
      <c r="H195" s="253" t="s">
        <v>5190</v>
      </c>
      <c r="I195" s="253" t="s">
        <v>929</v>
      </c>
      <c r="J195" s="253">
        <v>15</v>
      </c>
      <c r="K195" s="253" t="s">
        <v>56</v>
      </c>
      <c r="L195" s="253" t="s">
        <v>56</v>
      </c>
      <c r="M195" s="253" t="s">
        <v>57</v>
      </c>
      <c r="N195" s="253" t="s">
        <v>57</v>
      </c>
      <c r="O195" s="253" t="s">
        <v>57</v>
      </c>
      <c r="P195" s="253" t="s">
        <v>57</v>
      </c>
      <c r="Q195" s="253" t="s">
        <v>57</v>
      </c>
      <c r="R195" s="253" t="s">
        <v>57</v>
      </c>
      <c r="S195" s="253" t="s">
        <v>57</v>
      </c>
      <c r="T195" s="253" t="s">
        <v>57</v>
      </c>
      <c r="U195" s="253" t="s">
        <v>57</v>
      </c>
      <c r="V195" s="253" t="s">
        <v>57</v>
      </c>
      <c r="W195" s="253" t="s">
        <v>57</v>
      </c>
      <c r="X195" s="253" t="s">
        <v>57</v>
      </c>
      <c r="Y195" s="253" t="s">
        <v>57</v>
      </c>
      <c r="Z195" s="253" t="s">
        <v>5191</v>
      </c>
      <c r="AA195" s="253" t="s">
        <v>57</v>
      </c>
      <c r="AB195" s="253" t="s">
        <v>57</v>
      </c>
      <c r="AC195" s="253" t="s">
        <v>57</v>
      </c>
      <c r="AD195" s="253" t="s">
        <v>2385</v>
      </c>
      <c r="AE195" s="253" t="s">
        <v>57</v>
      </c>
      <c r="AF195" s="253"/>
      <c r="AG195" s="253" t="s">
        <v>57</v>
      </c>
      <c r="AH195" s="253" t="s">
        <v>57</v>
      </c>
      <c r="AI195" s="253" t="s">
        <v>57</v>
      </c>
      <c r="AJ195" s="253" t="s">
        <v>2385</v>
      </c>
      <c r="AK195" s="253" t="s">
        <v>57</v>
      </c>
      <c r="AL195" s="253" t="s">
        <v>57</v>
      </c>
      <c r="AM195" s="253" t="s">
        <v>57</v>
      </c>
      <c r="AN195" s="253" t="s">
        <v>57</v>
      </c>
      <c r="AO195" s="253" t="s">
        <v>57</v>
      </c>
      <c r="AP195" s="253" t="s">
        <v>5192</v>
      </c>
      <c r="AQ195" s="253" t="s">
        <v>57</v>
      </c>
      <c r="AR195" s="253" t="s">
        <v>57</v>
      </c>
      <c r="AS195" s="253" t="s">
        <v>57</v>
      </c>
      <c r="AT195" s="253" t="s">
        <v>57</v>
      </c>
      <c r="AU195" s="220" t="str">
        <f t="shared" si="9"/>
        <v>NA</v>
      </c>
    </row>
    <row r="196" spans="1:48">
      <c r="A196" s="220">
        <v>195</v>
      </c>
      <c r="B196" s="253" t="s">
        <v>6836</v>
      </c>
      <c r="C196" s="253" t="s">
        <v>4434</v>
      </c>
      <c r="D196" s="253">
        <v>2024</v>
      </c>
      <c r="E196" s="253" t="s">
        <v>251</v>
      </c>
      <c r="F196" s="253" t="s">
        <v>5193</v>
      </c>
      <c r="G196" s="253" t="s">
        <v>5194</v>
      </c>
      <c r="H196" s="261" t="s">
        <v>5195</v>
      </c>
      <c r="I196" s="253" t="s">
        <v>929</v>
      </c>
      <c r="J196" s="253">
        <v>15</v>
      </c>
      <c r="K196" s="253" t="s">
        <v>56</v>
      </c>
      <c r="L196" s="253" t="s">
        <v>56</v>
      </c>
      <c r="M196" s="253" t="s">
        <v>57</v>
      </c>
      <c r="N196" s="253" t="s">
        <v>57</v>
      </c>
      <c r="O196" s="253" t="s">
        <v>57</v>
      </c>
      <c r="P196" s="253" t="s">
        <v>57</v>
      </c>
      <c r="Q196" s="253" t="s">
        <v>57</v>
      </c>
      <c r="R196" s="253" t="s">
        <v>57</v>
      </c>
      <c r="S196" s="253" t="s">
        <v>57</v>
      </c>
      <c r="T196" s="253" t="s">
        <v>57</v>
      </c>
      <c r="U196" s="253" t="s">
        <v>57</v>
      </c>
      <c r="V196" s="253" t="s">
        <v>57</v>
      </c>
      <c r="W196" s="253" t="s">
        <v>57</v>
      </c>
      <c r="X196" s="253" t="s">
        <v>57</v>
      </c>
      <c r="Y196" s="253" t="s">
        <v>57</v>
      </c>
      <c r="Z196" s="253" t="s">
        <v>5196</v>
      </c>
      <c r="AA196" s="253" t="s">
        <v>57</v>
      </c>
      <c r="AB196" s="253" t="s">
        <v>57</v>
      </c>
      <c r="AC196" s="253" t="s">
        <v>57</v>
      </c>
      <c r="AD196" s="253" t="s">
        <v>2385</v>
      </c>
      <c r="AE196" s="253" t="s">
        <v>57</v>
      </c>
      <c r="AF196" s="253"/>
      <c r="AG196" s="253" t="s">
        <v>57</v>
      </c>
      <c r="AH196" s="253" t="s">
        <v>57</v>
      </c>
      <c r="AI196" s="253" t="s">
        <v>57</v>
      </c>
      <c r="AJ196" s="253" t="s">
        <v>2385</v>
      </c>
      <c r="AK196" s="253" t="s">
        <v>57</v>
      </c>
      <c r="AL196" s="253" t="s">
        <v>57</v>
      </c>
      <c r="AM196" s="253" t="s">
        <v>57</v>
      </c>
      <c r="AN196" s="253" t="s">
        <v>57</v>
      </c>
      <c r="AO196" s="253" t="s">
        <v>57</v>
      </c>
      <c r="AP196" s="253" t="s">
        <v>5197</v>
      </c>
      <c r="AQ196" s="253" t="s">
        <v>57</v>
      </c>
      <c r="AR196" s="253" t="s">
        <v>57</v>
      </c>
      <c r="AS196" s="253" t="s">
        <v>57</v>
      </c>
      <c r="AT196" s="253" t="s">
        <v>57</v>
      </c>
      <c r="AU196" s="220" t="str">
        <f t="shared" si="9"/>
        <v>NA</v>
      </c>
    </row>
    <row r="197" spans="1:48">
      <c r="A197" s="220">
        <v>196</v>
      </c>
      <c r="B197" s="253" t="s">
        <v>6836</v>
      </c>
      <c r="C197" s="253" t="s">
        <v>4434</v>
      </c>
      <c r="D197" s="253">
        <v>2024</v>
      </c>
      <c r="E197" s="253" t="s">
        <v>251</v>
      </c>
      <c r="F197" s="253" t="s">
        <v>5198</v>
      </c>
      <c r="G197" s="253" t="s">
        <v>5199</v>
      </c>
      <c r="H197" s="253" t="s">
        <v>5200</v>
      </c>
      <c r="I197" s="253" t="s">
        <v>929</v>
      </c>
      <c r="J197" s="253">
        <v>23</v>
      </c>
      <c r="K197" s="253" t="s">
        <v>56</v>
      </c>
      <c r="L197" s="253" t="s">
        <v>56</v>
      </c>
      <c r="M197" s="253" t="s">
        <v>57</v>
      </c>
      <c r="N197" s="253" t="s">
        <v>57</v>
      </c>
      <c r="O197" s="253" t="s">
        <v>57</v>
      </c>
      <c r="P197" s="253" t="s">
        <v>57</v>
      </c>
      <c r="Q197" s="253" t="s">
        <v>57</v>
      </c>
      <c r="R197" s="253" t="s">
        <v>57</v>
      </c>
      <c r="S197" s="253" t="s">
        <v>57</v>
      </c>
      <c r="T197" s="253" t="s">
        <v>57</v>
      </c>
      <c r="U197" s="253" t="s">
        <v>57</v>
      </c>
      <c r="V197" s="253" t="s">
        <v>57</v>
      </c>
      <c r="W197" s="253" t="s">
        <v>57</v>
      </c>
      <c r="X197" s="253" t="s">
        <v>57</v>
      </c>
      <c r="Y197" s="253" t="s">
        <v>57</v>
      </c>
      <c r="Z197" s="253" t="s">
        <v>5201</v>
      </c>
      <c r="AA197" s="253" t="s">
        <v>57</v>
      </c>
      <c r="AB197" s="253" t="s">
        <v>57</v>
      </c>
      <c r="AC197" s="253" t="s">
        <v>57</v>
      </c>
      <c r="AD197" s="253" t="s">
        <v>2385</v>
      </c>
      <c r="AE197" s="273" t="s">
        <v>57</v>
      </c>
      <c r="AF197" s="253"/>
      <c r="AG197" s="253" t="s">
        <v>57</v>
      </c>
      <c r="AH197" s="253" t="s">
        <v>57</v>
      </c>
      <c r="AI197" s="253" t="s">
        <v>57</v>
      </c>
      <c r="AJ197" s="253" t="s">
        <v>2385</v>
      </c>
      <c r="AK197" s="253" t="s">
        <v>57</v>
      </c>
      <c r="AL197" s="253" t="s">
        <v>57</v>
      </c>
      <c r="AM197" s="253" t="s">
        <v>57</v>
      </c>
      <c r="AN197" s="253" t="s">
        <v>57</v>
      </c>
      <c r="AO197" s="253" t="s">
        <v>57</v>
      </c>
      <c r="AP197" s="253" t="s">
        <v>5202</v>
      </c>
      <c r="AQ197" s="253" t="s">
        <v>57</v>
      </c>
      <c r="AR197" s="253" t="s">
        <v>57</v>
      </c>
      <c r="AS197" s="253" t="s">
        <v>57</v>
      </c>
      <c r="AT197" s="253" t="s">
        <v>57</v>
      </c>
      <c r="AU197" s="220" t="str">
        <f t="shared" si="9"/>
        <v>NA</v>
      </c>
    </row>
    <row r="198" spans="1:48">
      <c r="A198" s="220">
        <v>197</v>
      </c>
      <c r="B198" s="253" t="s">
        <v>6836</v>
      </c>
      <c r="C198" s="253" t="s">
        <v>4434</v>
      </c>
      <c r="D198" s="253">
        <v>2024</v>
      </c>
      <c r="E198" s="253" t="s">
        <v>251</v>
      </c>
      <c r="F198" s="253" t="s">
        <v>4154</v>
      </c>
      <c r="G198" s="253" t="s">
        <v>5203</v>
      </c>
      <c r="H198" s="253" t="s">
        <v>5204</v>
      </c>
      <c r="I198" s="253" t="s">
        <v>929</v>
      </c>
      <c r="J198" s="253">
        <v>14</v>
      </c>
      <c r="K198" s="253" t="s">
        <v>56</v>
      </c>
      <c r="L198" s="253" t="s">
        <v>56</v>
      </c>
      <c r="M198" s="253" t="s">
        <v>57</v>
      </c>
      <c r="N198" s="253" t="s">
        <v>57</v>
      </c>
      <c r="O198" s="253" t="s">
        <v>57</v>
      </c>
      <c r="P198" s="253" t="s">
        <v>57</v>
      </c>
      <c r="Q198" s="253" t="s">
        <v>57</v>
      </c>
      <c r="R198" s="253" t="s">
        <v>57</v>
      </c>
      <c r="S198" s="253" t="s">
        <v>57</v>
      </c>
      <c r="T198" s="253" t="s">
        <v>57</v>
      </c>
      <c r="U198" s="253" t="s">
        <v>57</v>
      </c>
      <c r="V198" s="258" t="s">
        <v>57</v>
      </c>
      <c r="W198" s="253" t="s">
        <v>57</v>
      </c>
      <c r="X198" s="253" t="s">
        <v>57</v>
      </c>
      <c r="Y198" s="253" t="s">
        <v>57</v>
      </c>
      <c r="Z198" s="253" t="s">
        <v>4159</v>
      </c>
      <c r="AA198" s="253" t="s">
        <v>57</v>
      </c>
      <c r="AB198" s="253" t="s">
        <v>57</v>
      </c>
      <c r="AC198" s="253" t="s">
        <v>57</v>
      </c>
      <c r="AD198" s="253" t="s">
        <v>2385</v>
      </c>
      <c r="AE198" s="253" t="s">
        <v>57</v>
      </c>
      <c r="AF198" s="253"/>
      <c r="AG198" s="253" t="s">
        <v>57</v>
      </c>
      <c r="AH198" s="253" t="s">
        <v>57</v>
      </c>
      <c r="AI198" s="253" t="s">
        <v>57</v>
      </c>
      <c r="AJ198" s="253" t="s">
        <v>2385</v>
      </c>
      <c r="AK198" s="253" t="s">
        <v>57</v>
      </c>
      <c r="AL198" s="253" t="s">
        <v>57</v>
      </c>
      <c r="AM198" s="253" t="s">
        <v>57</v>
      </c>
      <c r="AN198" s="253" t="s">
        <v>57</v>
      </c>
      <c r="AO198" s="253" t="s">
        <v>57</v>
      </c>
      <c r="AP198" s="264" t="s">
        <v>5205</v>
      </c>
      <c r="AQ198" s="253" t="s">
        <v>57</v>
      </c>
      <c r="AR198" s="253" t="s">
        <v>57</v>
      </c>
      <c r="AS198" s="253" t="s">
        <v>57</v>
      </c>
      <c r="AT198" s="253" t="s">
        <v>57</v>
      </c>
      <c r="AU198" s="220" t="str">
        <f t="shared" si="9"/>
        <v>NA</v>
      </c>
    </row>
    <row r="199" spans="1:48">
      <c r="A199" s="220">
        <v>198</v>
      </c>
      <c r="B199" s="253" t="s">
        <v>6836</v>
      </c>
      <c r="C199" s="253" t="s">
        <v>4434</v>
      </c>
      <c r="D199" s="253">
        <v>2024</v>
      </c>
      <c r="E199" s="253" t="s">
        <v>251</v>
      </c>
      <c r="F199" s="253" t="s">
        <v>5206</v>
      </c>
      <c r="G199" s="253" t="s">
        <v>5207</v>
      </c>
      <c r="H199" s="253" t="s">
        <v>5208</v>
      </c>
      <c r="I199" s="253" t="s">
        <v>929</v>
      </c>
      <c r="J199" s="253">
        <v>17</v>
      </c>
      <c r="K199" s="253" t="s">
        <v>56</v>
      </c>
      <c r="L199" s="253" t="s">
        <v>56</v>
      </c>
      <c r="M199" s="253" t="s">
        <v>57</v>
      </c>
      <c r="N199" s="253" t="s">
        <v>57</v>
      </c>
      <c r="O199" s="253" t="s">
        <v>57</v>
      </c>
      <c r="P199" s="253" t="s">
        <v>57</v>
      </c>
      <c r="Q199" s="253" t="s">
        <v>57</v>
      </c>
      <c r="R199" s="253" t="s">
        <v>57</v>
      </c>
      <c r="S199" s="253" t="s">
        <v>57</v>
      </c>
      <c r="T199" s="253" t="s">
        <v>57</v>
      </c>
      <c r="U199" s="253" t="s">
        <v>57</v>
      </c>
      <c r="V199" s="253" t="s">
        <v>57</v>
      </c>
      <c r="W199" s="253" t="s">
        <v>57</v>
      </c>
      <c r="X199" s="253" t="s">
        <v>57</v>
      </c>
      <c r="Y199" s="253" t="s">
        <v>57</v>
      </c>
      <c r="Z199" s="253" t="s">
        <v>5209</v>
      </c>
      <c r="AA199" s="253" t="s">
        <v>57</v>
      </c>
      <c r="AB199" s="253" t="s">
        <v>57</v>
      </c>
      <c r="AC199" s="253" t="s">
        <v>57</v>
      </c>
      <c r="AD199" s="253" t="s">
        <v>2385</v>
      </c>
      <c r="AE199" s="253" t="s">
        <v>57</v>
      </c>
      <c r="AF199" s="253"/>
      <c r="AG199" s="253" t="s">
        <v>57</v>
      </c>
      <c r="AH199" s="253" t="s">
        <v>57</v>
      </c>
      <c r="AI199" s="253" t="s">
        <v>57</v>
      </c>
      <c r="AJ199" s="253" t="s">
        <v>2385</v>
      </c>
      <c r="AK199" s="253" t="s">
        <v>57</v>
      </c>
      <c r="AL199" s="253" t="s">
        <v>57</v>
      </c>
      <c r="AM199" s="253" t="s">
        <v>57</v>
      </c>
      <c r="AN199" s="253" t="s">
        <v>57</v>
      </c>
      <c r="AO199" s="253" t="s">
        <v>57</v>
      </c>
      <c r="AP199" s="253" t="s">
        <v>5210</v>
      </c>
      <c r="AQ199" s="253" t="s">
        <v>57</v>
      </c>
      <c r="AR199" s="253" t="s">
        <v>57</v>
      </c>
      <c r="AS199" s="253" t="s">
        <v>57</v>
      </c>
      <c r="AT199" s="253" t="s">
        <v>57</v>
      </c>
      <c r="AU199" s="220" t="str">
        <f t="shared" si="9"/>
        <v>NA</v>
      </c>
    </row>
    <row r="200" spans="1:48">
      <c r="A200" s="220">
        <v>199</v>
      </c>
      <c r="B200" s="253" t="s">
        <v>6836</v>
      </c>
      <c r="C200" s="253" t="s">
        <v>4434</v>
      </c>
      <c r="D200" s="253">
        <v>2024</v>
      </c>
      <c r="E200" s="253" t="s">
        <v>251</v>
      </c>
      <c r="F200" s="253" t="s">
        <v>410</v>
      </c>
      <c r="G200" s="253" t="s">
        <v>5211</v>
      </c>
      <c r="H200" s="253" t="s">
        <v>5212</v>
      </c>
      <c r="I200" s="253" t="s">
        <v>935</v>
      </c>
      <c r="J200" s="253">
        <v>22</v>
      </c>
      <c r="K200" s="253" t="s">
        <v>62</v>
      </c>
      <c r="L200" s="253" t="s">
        <v>62</v>
      </c>
      <c r="M200" s="253" t="s">
        <v>62</v>
      </c>
      <c r="N200" s="253" t="s">
        <v>62</v>
      </c>
      <c r="O200" s="253" t="s">
        <v>57</v>
      </c>
      <c r="P200" s="253" t="s">
        <v>57</v>
      </c>
      <c r="Q200" s="253" t="s">
        <v>57</v>
      </c>
      <c r="R200" s="253" t="s">
        <v>57</v>
      </c>
      <c r="S200" s="253" t="s">
        <v>62</v>
      </c>
      <c r="T200" s="253" t="s">
        <v>57</v>
      </c>
      <c r="U200" s="253" t="s">
        <v>62</v>
      </c>
      <c r="V200" s="253" t="s">
        <v>57</v>
      </c>
      <c r="W200" s="253" t="s">
        <v>56</v>
      </c>
      <c r="X200" s="263"/>
      <c r="Y200" s="253" t="s">
        <v>62</v>
      </c>
      <c r="Z200" s="253" t="s">
        <v>5213</v>
      </c>
      <c r="AA200" s="253" t="s">
        <v>62</v>
      </c>
      <c r="AB200" s="253" t="s">
        <v>62</v>
      </c>
      <c r="AC200" s="253" t="s">
        <v>57</v>
      </c>
      <c r="AD200" s="253" t="s">
        <v>2385</v>
      </c>
      <c r="AE200" s="253" t="s">
        <v>57</v>
      </c>
      <c r="AF200" s="253"/>
      <c r="AG200" s="253" t="s">
        <v>56</v>
      </c>
      <c r="AH200" s="253">
        <v>22</v>
      </c>
      <c r="AI200" s="253" t="s">
        <v>62</v>
      </c>
      <c r="AJ200" s="253" t="s">
        <v>2385</v>
      </c>
      <c r="AK200" s="253" t="s">
        <v>62</v>
      </c>
      <c r="AL200" s="253" t="s">
        <v>57</v>
      </c>
      <c r="AM200" s="253" t="s">
        <v>57</v>
      </c>
      <c r="AN200" s="253" t="s">
        <v>57</v>
      </c>
      <c r="AO200" s="253" t="s">
        <v>57</v>
      </c>
      <c r="AP200" s="264" t="s">
        <v>5214</v>
      </c>
      <c r="AQ200" s="253" t="s">
        <v>57</v>
      </c>
      <c r="AR200" s="253" t="s">
        <v>57</v>
      </c>
      <c r="AS200" s="253">
        <v>12</v>
      </c>
      <c r="AT200" s="253">
        <v>10</v>
      </c>
      <c r="AU200" s="253" t="s">
        <v>56</v>
      </c>
    </row>
    <row r="201" spans="1:48">
      <c r="A201" s="220">
        <v>200</v>
      </c>
      <c r="B201" s="253" t="s">
        <v>6836</v>
      </c>
      <c r="C201" s="253" t="s">
        <v>4434</v>
      </c>
      <c r="D201" s="253">
        <v>2024</v>
      </c>
      <c r="E201" s="253" t="s">
        <v>251</v>
      </c>
      <c r="F201" s="253" t="s">
        <v>5215</v>
      </c>
      <c r="G201" s="253" t="s">
        <v>5216</v>
      </c>
      <c r="H201" s="253" t="s">
        <v>5217</v>
      </c>
      <c r="I201" s="253" t="s">
        <v>935</v>
      </c>
      <c r="J201" s="253">
        <v>15</v>
      </c>
      <c r="K201" s="253" t="s">
        <v>62</v>
      </c>
      <c r="L201" s="253" t="s">
        <v>62</v>
      </c>
      <c r="M201" s="253" t="s">
        <v>62</v>
      </c>
      <c r="N201" s="253" t="s">
        <v>62</v>
      </c>
      <c r="O201" s="253" t="s">
        <v>57</v>
      </c>
      <c r="P201" s="253" t="s">
        <v>57</v>
      </c>
      <c r="Q201" s="253" t="s">
        <v>57</v>
      </c>
      <c r="R201" s="253" t="s">
        <v>57</v>
      </c>
      <c r="S201" s="253" t="s">
        <v>62</v>
      </c>
      <c r="T201" s="253" t="s">
        <v>57</v>
      </c>
      <c r="U201" s="253" t="s">
        <v>62</v>
      </c>
      <c r="V201" s="253" t="s">
        <v>57</v>
      </c>
      <c r="W201" s="253" t="s">
        <v>62</v>
      </c>
      <c r="X201" s="253" t="s">
        <v>57</v>
      </c>
      <c r="Y201" s="253" t="s">
        <v>57</v>
      </c>
      <c r="Z201" s="253" t="s">
        <v>5218</v>
      </c>
      <c r="AA201" s="253" t="s">
        <v>62</v>
      </c>
      <c r="AB201" s="253" t="s">
        <v>62</v>
      </c>
      <c r="AC201" s="253" t="s">
        <v>57</v>
      </c>
      <c r="AD201" s="253" t="s">
        <v>2385</v>
      </c>
      <c r="AE201" s="253" t="s">
        <v>57</v>
      </c>
      <c r="AF201" s="253"/>
      <c r="AG201" s="253" t="s">
        <v>56</v>
      </c>
      <c r="AH201" s="253">
        <v>10</v>
      </c>
      <c r="AI201" s="253" t="s">
        <v>62</v>
      </c>
      <c r="AJ201" s="253" t="s">
        <v>2385</v>
      </c>
      <c r="AK201" s="253" t="s">
        <v>62</v>
      </c>
      <c r="AL201" s="253" t="s">
        <v>57</v>
      </c>
      <c r="AM201" s="253" t="s">
        <v>57</v>
      </c>
      <c r="AN201" s="253" t="s">
        <v>57</v>
      </c>
      <c r="AO201" s="264" t="s">
        <v>57</v>
      </c>
      <c r="AP201" s="253" t="s">
        <v>5219</v>
      </c>
      <c r="AQ201" s="253" t="s">
        <v>57</v>
      </c>
      <c r="AR201" s="253" t="s">
        <v>57</v>
      </c>
      <c r="AS201" s="253">
        <v>3</v>
      </c>
      <c r="AT201" s="253">
        <v>7</v>
      </c>
      <c r="AU201" s="220" t="s">
        <v>62</v>
      </c>
    </row>
    <row r="202" spans="1:48">
      <c r="A202" s="220">
        <v>201</v>
      </c>
      <c r="B202" s="253" t="s">
        <v>6836</v>
      </c>
      <c r="C202" s="253" t="s">
        <v>4434</v>
      </c>
      <c r="D202" s="253">
        <v>2024</v>
      </c>
      <c r="E202" s="253" t="s">
        <v>251</v>
      </c>
      <c r="F202" s="253" t="s">
        <v>5220</v>
      </c>
      <c r="G202" s="253" t="s">
        <v>5221</v>
      </c>
      <c r="H202" s="253" t="s">
        <v>5222</v>
      </c>
      <c r="I202" s="253" t="s">
        <v>935</v>
      </c>
      <c r="J202" s="253">
        <v>14</v>
      </c>
      <c r="K202" s="253" t="s">
        <v>62</v>
      </c>
      <c r="L202" s="253" t="s">
        <v>62</v>
      </c>
      <c r="M202" s="253" t="s">
        <v>62</v>
      </c>
      <c r="N202" s="253" t="s">
        <v>62</v>
      </c>
      <c r="O202" s="253" t="s">
        <v>57</v>
      </c>
      <c r="P202" s="253" t="s">
        <v>57</v>
      </c>
      <c r="Q202" s="253" t="s">
        <v>57</v>
      </c>
      <c r="R202" s="253" t="s">
        <v>57</v>
      </c>
      <c r="S202" s="253" t="s">
        <v>62</v>
      </c>
      <c r="T202" s="253" t="s">
        <v>57</v>
      </c>
      <c r="U202" s="253" t="s">
        <v>62</v>
      </c>
      <c r="V202" s="253" t="s">
        <v>57</v>
      </c>
      <c r="W202" s="253" t="s">
        <v>56</v>
      </c>
      <c r="X202" s="253" t="s">
        <v>5223</v>
      </c>
      <c r="Y202" s="253" t="s">
        <v>56</v>
      </c>
      <c r="Z202" s="253" t="s">
        <v>5224</v>
      </c>
      <c r="AA202" s="253" t="s">
        <v>62</v>
      </c>
      <c r="AB202" s="253" t="s">
        <v>62</v>
      </c>
      <c r="AC202" s="253" t="s">
        <v>57</v>
      </c>
      <c r="AD202" s="253" t="s">
        <v>2385</v>
      </c>
      <c r="AE202" s="253" t="s">
        <v>57</v>
      </c>
      <c r="AF202" s="253" t="s">
        <v>1199</v>
      </c>
      <c r="AG202" s="253" t="s">
        <v>56</v>
      </c>
      <c r="AH202" s="270">
        <v>388</v>
      </c>
      <c r="AI202" s="270" t="s">
        <v>62</v>
      </c>
      <c r="AJ202" s="270" t="s">
        <v>2385</v>
      </c>
      <c r="AK202" s="270" t="s">
        <v>62</v>
      </c>
      <c r="AL202" s="270" t="s">
        <v>57</v>
      </c>
      <c r="AM202" s="270" t="s">
        <v>57</v>
      </c>
      <c r="AN202" s="270" t="s">
        <v>57</v>
      </c>
      <c r="AO202" s="270" t="s">
        <v>57</v>
      </c>
      <c r="AP202" s="270" t="s">
        <v>5225</v>
      </c>
      <c r="AQ202" s="270" t="s">
        <v>57</v>
      </c>
      <c r="AR202" s="270" t="s">
        <v>57</v>
      </c>
      <c r="AS202" s="270">
        <v>269</v>
      </c>
      <c r="AT202" s="270">
        <v>115</v>
      </c>
      <c r="AU202" s="220" t="s">
        <v>62</v>
      </c>
    </row>
    <row r="203" spans="1:48">
      <c r="A203" s="220">
        <v>202</v>
      </c>
      <c r="B203" s="253" t="s">
        <v>6836</v>
      </c>
      <c r="C203" s="253" t="s">
        <v>4434</v>
      </c>
      <c r="D203" s="253">
        <v>2024</v>
      </c>
      <c r="E203" s="253" t="s">
        <v>251</v>
      </c>
      <c r="F203" s="253" t="s">
        <v>5226</v>
      </c>
      <c r="G203" s="253" t="s">
        <v>5227</v>
      </c>
      <c r="H203" s="253" t="s">
        <v>5228</v>
      </c>
      <c r="I203" s="253" t="s">
        <v>935</v>
      </c>
      <c r="J203" s="253">
        <v>6</v>
      </c>
      <c r="K203" s="253" t="s">
        <v>62</v>
      </c>
      <c r="L203" s="253" t="s">
        <v>62</v>
      </c>
      <c r="M203" s="253" t="s">
        <v>62</v>
      </c>
      <c r="N203" s="253" t="s">
        <v>62</v>
      </c>
      <c r="O203" s="253" t="s">
        <v>57</v>
      </c>
      <c r="P203" s="253" t="s">
        <v>57</v>
      </c>
      <c r="Q203" s="253" t="s">
        <v>57</v>
      </c>
      <c r="R203" s="253" t="s">
        <v>57</v>
      </c>
      <c r="S203" s="253" t="s">
        <v>62</v>
      </c>
      <c r="T203" s="253" t="s">
        <v>57</v>
      </c>
      <c r="U203" s="253" t="s">
        <v>62</v>
      </c>
      <c r="V203" s="253" t="s">
        <v>57</v>
      </c>
      <c r="W203" s="253" t="s">
        <v>62</v>
      </c>
      <c r="X203" s="253" t="s">
        <v>57</v>
      </c>
      <c r="Y203" s="253" t="s">
        <v>57</v>
      </c>
      <c r="Z203" s="258" t="s">
        <v>5229</v>
      </c>
      <c r="AA203" s="253" t="s">
        <v>62</v>
      </c>
      <c r="AB203" s="253" t="s">
        <v>62</v>
      </c>
      <c r="AC203" s="253" t="s">
        <v>57</v>
      </c>
      <c r="AD203" s="253" t="s">
        <v>2385</v>
      </c>
      <c r="AE203" s="253" t="s">
        <v>57</v>
      </c>
      <c r="AF203" s="253"/>
      <c r="AG203" s="253" t="s">
        <v>57</v>
      </c>
      <c r="AH203" s="253" t="s">
        <v>57</v>
      </c>
      <c r="AI203" s="253" t="s">
        <v>57</v>
      </c>
      <c r="AJ203" s="253" t="s">
        <v>2385</v>
      </c>
      <c r="AK203" s="253" t="s">
        <v>62</v>
      </c>
      <c r="AL203" s="253" t="s">
        <v>57</v>
      </c>
      <c r="AM203" s="253" t="s">
        <v>57</v>
      </c>
      <c r="AN203" s="253" t="s">
        <v>57</v>
      </c>
      <c r="AO203" s="253" t="s">
        <v>57</v>
      </c>
      <c r="AP203" s="253" t="s">
        <v>5230</v>
      </c>
      <c r="AQ203" s="253" t="s">
        <v>57</v>
      </c>
      <c r="AR203" s="253" t="s">
        <v>57</v>
      </c>
      <c r="AS203" s="253" t="s">
        <v>57</v>
      </c>
      <c r="AT203" s="253" t="s">
        <v>57</v>
      </c>
      <c r="AU203" s="220" t="s">
        <v>62</v>
      </c>
    </row>
    <row r="204" spans="1:48">
      <c r="A204" s="220">
        <v>203</v>
      </c>
      <c r="B204" s="253" t="s">
        <v>6836</v>
      </c>
      <c r="C204" s="253" t="s">
        <v>4434</v>
      </c>
      <c r="D204" s="253">
        <v>2024</v>
      </c>
      <c r="E204" s="253" t="s">
        <v>5231</v>
      </c>
      <c r="F204" s="253" t="s">
        <v>147</v>
      </c>
      <c r="G204" s="253" t="s">
        <v>5232</v>
      </c>
      <c r="H204" s="253" t="s">
        <v>5233</v>
      </c>
      <c r="I204" s="253" t="s">
        <v>935</v>
      </c>
      <c r="J204" s="253">
        <v>6</v>
      </c>
      <c r="K204" s="253" t="s">
        <v>62</v>
      </c>
      <c r="L204" s="253" t="s">
        <v>62</v>
      </c>
      <c r="M204" s="253" t="s">
        <v>62</v>
      </c>
      <c r="N204" s="253" t="s">
        <v>62</v>
      </c>
      <c r="O204" s="253" t="s">
        <v>57</v>
      </c>
      <c r="P204" s="253" t="s">
        <v>57</v>
      </c>
      <c r="Q204" s="253" t="s">
        <v>57</v>
      </c>
      <c r="R204" s="253" t="s">
        <v>57</v>
      </c>
      <c r="S204" s="253" t="s">
        <v>62</v>
      </c>
      <c r="T204" s="253" t="s">
        <v>57</v>
      </c>
      <c r="U204" s="253" t="s">
        <v>62</v>
      </c>
      <c r="V204" s="258" t="s">
        <v>57</v>
      </c>
      <c r="W204" s="253" t="s">
        <v>62</v>
      </c>
      <c r="X204" s="253" t="s">
        <v>57</v>
      </c>
      <c r="Y204" s="253" t="s">
        <v>57</v>
      </c>
      <c r="Z204" s="253" t="s">
        <v>151</v>
      </c>
      <c r="AA204" s="253" t="s">
        <v>62</v>
      </c>
      <c r="AB204" s="253" t="s">
        <v>62</v>
      </c>
      <c r="AC204" s="253" t="s">
        <v>57</v>
      </c>
      <c r="AD204" s="253" t="s">
        <v>2385</v>
      </c>
      <c r="AE204" s="273" t="s">
        <v>57</v>
      </c>
      <c r="AF204" s="253"/>
      <c r="AG204" s="253" t="s">
        <v>56</v>
      </c>
      <c r="AH204" s="253">
        <v>49</v>
      </c>
      <c r="AI204" s="253" t="s">
        <v>62</v>
      </c>
      <c r="AJ204" s="253" t="s">
        <v>2385</v>
      </c>
      <c r="AK204" s="253" t="s">
        <v>62</v>
      </c>
      <c r="AL204" s="253" t="s">
        <v>57</v>
      </c>
      <c r="AM204" s="253" t="s">
        <v>57</v>
      </c>
      <c r="AN204" s="253" t="s">
        <v>57</v>
      </c>
      <c r="AO204" s="253" t="s">
        <v>57</v>
      </c>
      <c r="AP204" s="253" t="s">
        <v>5187</v>
      </c>
      <c r="AQ204" s="253" t="s">
        <v>57</v>
      </c>
      <c r="AR204" s="253" t="s">
        <v>57</v>
      </c>
      <c r="AS204" s="253" t="s">
        <v>57</v>
      </c>
      <c r="AT204" s="253" t="s">
        <v>57</v>
      </c>
      <c r="AU204" s="220" t="s">
        <v>62</v>
      </c>
    </row>
    <row r="205" spans="1:48">
      <c r="A205" s="220">
        <v>204</v>
      </c>
      <c r="B205" s="253" t="s">
        <v>6836</v>
      </c>
      <c r="C205" s="253" t="s">
        <v>4434</v>
      </c>
      <c r="D205" s="253">
        <v>2024</v>
      </c>
      <c r="E205" s="253" t="s">
        <v>251</v>
      </c>
      <c r="F205" s="253" t="s">
        <v>5234</v>
      </c>
      <c r="G205" s="253" t="s">
        <v>5235</v>
      </c>
      <c r="H205" s="253" t="s">
        <v>238</v>
      </c>
      <c r="I205" s="253" t="s">
        <v>4421</v>
      </c>
      <c r="J205" s="253">
        <v>25</v>
      </c>
      <c r="K205" s="253" t="s">
        <v>57</v>
      </c>
      <c r="L205" s="253" t="s">
        <v>57</v>
      </c>
      <c r="M205" s="253" t="s">
        <v>57</v>
      </c>
      <c r="N205" s="253" t="s">
        <v>57</v>
      </c>
      <c r="O205" s="253" t="s">
        <v>57</v>
      </c>
      <c r="P205" s="253" t="s">
        <v>57</v>
      </c>
      <c r="Q205" s="253" t="s">
        <v>57</v>
      </c>
      <c r="R205" s="253" t="s">
        <v>57</v>
      </c>
      <c r="S205" s="253" t="s">
        <v>57</v>
      </c>
      <c r="T205" s="253" t="s">
        <v>57</v>
      </c>
      <c r="U205" s="253" t="s">
        <v>57</v>
      </c>
      <c r="V205" s="253" t="s">
        <v>57</v>
      </c>
      <c r="W205" s="253" t="s">
        <v>57</v>
      </c>
      <c r="X205" s="253" t="s">
        <v>57</v>
      </c>
      <c r="Y205" s="253" t="s">
        <v>57</v>
      </c>
      <c r="Z205" s="253" t="s">
        <v>57</v>
      </c>
      <c r="AA205" s="253" t="s">
        <v>57</v>
      </c>
      <c r="AB205" s="253" t="s">
        <v>57</v>
      </c>
      <c r="AC205" s="253" t="s">
        <v>57</v>
      </c>
      <c r="AD205" s="253" t="s">
        <v>2385</v>
      </c>
      <c r="AE205" s="253" t="s">
        <v>57</v>
      </c>
      <c r="AF205" s="253"/>
      <c r="AG205" s="253" t="s">
        <v>57</v>
      </c>
      <c r="AH205" s="253" t="s">
        <v>57</v>
      </c>
      <c r="AI205" s="253" t="s">
        <v>57</v>
      </c>
      <c r="AJ205" s="253" t="s">
        <v>2385</v>
      </c>
      <c r="AK205" s="253" t="s">
        <v>57</v>
      </c>
      <c r="AL205" s="253" t="s">
        <v>57</v>
      </c>
      <c r="AM205" s="253" t="s">
        <v>57</v>
      </c>
      <c r="AN205" s="253" t="s">
        <v>57</v>
      </c>
      <c r="AO205" s="253" t="s">
        <v>57</v>
      </c>
      <c r="AP205" s="253" t="s">
        <v>57</v>
      </c>
      <c r="AQ205" s="253" t="s">
        <v>57</v>
      </c>
      <c r="AR205" s="253" t="s">
        <v>57</v>
      </c>
      <c r="AS205" s="253" t="s">
        <v>57</v>
      </c>
      <c r="AT205" s="253" t="s">
        <v>57</v>
      </c>
      <c r="AU205" s="220" t="str">
        <f t="shared" ref="AU205:AU211" si="10">IF(OR(AB205="NA"), "NA", IF(OR(AB205="Yes", AB205="yes"), "No", IF(AND(I205="Original", AB205="No"), "?", "")))</f>
        <v>NA</v>
      </c>
    </row>
    <row r="206" spans="1:48">
      <c r="A206" s="220">
        <v>205</v>
      </c>
      <c r="B206" s="253" t="s">
        <v>6836</v>
      </c>
      <c r="C206" s="253" t="s">
        <v>4434</v>
      </c>
      <c r="D206" s="253">
        <v>2024</v>
      </c>
      <c r="E206" s="253" t="s">
        <v>251</v>
      </c>
      <c r="F206" s="253" t="s">
        <v>236</v>
      </c>
      <c r="G206" s="253" t="s">
        <v>5236</v>
      </c>
      <c r="H206" s="253" t="s">
        <v>5237</v>
      </c>
      <c r="I206" s="253" t="s">
        <v>4421</v>
      </c>
      <c r="J206" s="253">
        <v>25</v>
      </c>
      <c r="K206" s="253" t="s">
        <v>57</v>
      </c>
      <c r="L206" s="253" t="s">
        <v>57</v>
      </c>
      <c r="M206" s="253" t="s">
        <v>57</v>
      </c>
      <c r="N206" s="253" t="s">
        <v>57</v>
      </c>
      <c r="O206" s="253" t="s">
        <v>57</v>
      </c>
      <c r="P206" s="253" t="s">
        <v>57</v>
      </c>
      <c r="Q206" s="253" t="s">
        <v>57</v>
      </c>
      <c r="R206" s="253" t="s">
        <v>57</v>
      </c>
      <c r="S206" s="253" t="s">
        <v>57</v>
      </c>
      <c r="T206" s="253" t="s">
        <v>57</v>
      </c>
      <c r="U206" s="253" t="s">
        <v>57</v>
      </c>
      <c r="V206" s="253" t="s">
        <v>57</v>
      </c>
      <c r="W206" s="253" t="s">
        <v>57</v>
      </c>
      <c r="X206" s="253" t="s">
        <v>57</v>
      </c>
      <c r="Y206" s="253" t="s">
        <v>57</v>
      </c>
      <c r="Z206" s="253" t="s">
        <v>57</v>
      </c>
      <c r="AA206" s="253" t="s">
        <v>57</v>
      </c>
      <c r="AB206" s="253" t="s">
        <v>57</v>
      </c>
      <c r="AC206" s="253" t="s">
        <v>57</v>
      </c>
      <c r="AD206" s="253" t="s">
        <v>2385</v>
      </c>
      <c r="AE206" s="253" t="s">
        <v>57</v>
      </c>
      <c r="AF206" s="253"/>
      <c r="AG206" s="253" t="s">
        <v>57</v>
      </c>
      <c r="AH206" s="253" t="s">
        <v>57</v>
      </c>
      <c r="AI206" s="253" t="s">
        <v>57</v>
      </c>
      <c r="AJ206" s="253" t="s">
        <v>2385</v>
      </c>
      <c r="AK206" s="253" t="s">
        <v>57</v>
      </c>
      <c r="AL206" s="253" t="s">
        <v>57</v>
      </c>
      <c r="AM206" s="253" t="s">
        <v>57</v>
      </c>
      <c r="AN206" s="253" t="s">
        <v>57</v>
      </c>
      <c r="AO206" s="253" t="s">
        <v>57</v>
      </c>
      <c r="AP206" s="253" t="s">
        <v>57</v>
      </c>
      <c r="AQ206" s="253" t="s">
        <v>57</v>
      </c>
      <c r="AR206" s="253" t="s">
        <v>57</v>
      </c>
      <c r="AS206" s="253" t="s">
        <v>57</v>
      </c>
      <c r="AT206" s="253" t="s">
        <v>57</v>
      </c>
      <c r="AU206" s="220" t="str">
        <f t="shared" si="10"/>
        <v>NA</v>
      </c>
    </row>
    <row r="207" spans="1:48">
      <c r="A207" s="220">
        <v>206</v>
      </c>
      <c r="B207" s="253" t="s">
        <v>6836</v>
      </c>
      <c r="C207" s="253" t="s">
        <v>1382</v>
      </c>
      <c r="D207" s="253">
        <v>2024</v>
      </c>
      <c r="E207" s="253" t="s">
        <v>579</v>
      </c>
      <c r="F207" s="253" t="s">
        <v>5238</v>
      </c>
      <c r="G207" s="253" t="s">
        <v>5239</v>
      </c>
      <c r="H207" s="253" t="s">
        <v>5240</v>
      </c>
      <c r="I207" s="253" t="s">
        <v>926</v>
      </c>
      <c r="J207" s="253">
        <v>25</v>
      </c>
      <c r="K207" s="253" t="s">
        <v>57</v>
      </c>
      <c r="L207" s="253" t="s">
        <v>57</v>
      </c>
      <c r="M207" s="253" t="s">
        <v>57</v>
      </c>
      <c r="N207" s="253" t="s">
        <v>57</v>
      </c>
      <c r="O207" s="253" t="s">
        <v>57</v>
      </c>
      <c r="P207" s="253" t="s">
        <v>57</v>
      </c>
      <c r="Q207" s="253" t="s">
        <v>57</v>
      </c>
      <c r="R207" s="253" t="s">
        <v>57</v>
      </c>
      <c r="S207" s="253" t="s">
        <v>57</v>
      </c>
      <c r="T207" s="253" t="s">
        <v>57</v>
      </c>
      <c r="U207" s="253" t="s">
        <v>57</v>
      </c>
      <c r="V207" s="253" t="s">
        <v>57</v>
      </c>
      <c r="W207" s="253" t="s">
        <v>57</v>
      </c>
      <c r="X207" s="253" t="s">
        <v>57</v>
      </c>
      <c r="Y207" s="253" t="s">
        <v>57</v>
      </c>
      <c r="Z207" s="253" t="s">
        <v>57</v>
      </c>
      <c r="AA207" s="253" t="s">
        <v>57</v>
      </c>
      <c r="AB207" s="253" t="s">
        <v>57</v>
      </c>
      <c r="AC207" s="253" t="s">
        <v>57</v>
      </c>
      <c r="AD207" s="253" t="s">
        <v>2385</v>
      </c>
      <c r="AE207" s="253" t="s">
        <v>57</v>
      </c>
      <c r="AF207" s="253"/>
      <c r="AG207" s="253" t="s">
        <v>57</v>
      </c>
      <c r="AH207" s="253" t="s">
        <v>57</v>
      </c>
      <c r="AI207" s="253" t="s">
        <v>57</v>
      </c>
      <c r="AJ207" s="266" t="s">
        <v>2385</v>
      </c>
      <c r="AK207" s="253" t="s">
        <v>57</v>
      </c>
      <c r="AL207" s="253" t="s">
        <v>57</v>
      </c>
      <c r="AM207" s="253" t="s">
        <v>57</v>
      </c>
      <c r="AN207" s="253" t="s">
        <v>57</v>
      </c>
      <c r="AO207" s="253" t="s">
        <v>57</v>
      </c>
      <c r="AP207" s="253" t="s">
        <v>57</v>
      </c>
      <c r="AQ207" s="253" t="s">
        <v>57</v>
      </c>
      <c r="AR207" s="253" t="s">
        <v>57</v>
      </c>
      <c r="AS207" s="253" t="s">
        <v>57</v>
      </c>
      <c r="AT207" s="253" t="s">
        <v>57</v>
      </c>
      <c r="AU207" s="220" t="str">
        <f t="shared" si="10"/>
        <v>NA</v>
      </c>
    </row>
    <row r="208" spans="1:48">
      <c r="A208" s="220">
        <v>207</v>
      </c>
      <c r="B208" s="253" t="s">
        <v>6836</v>
      </c>
      <c r="C208" s="253" t="s">
        <v>1382</v>
      </c>
      <c r="D208" s="253">
        <v>2024</v>
      </c>
      <c r="E208" s="253" t="s">
        <v>579</v>
      </c>
      <c r="F208" s="253" t="s">
        <v>5241</v>
      </c>
      <c r="G208" s="253" t="s">
        <v>5242</v>
      </c>
      <c r="H208" s="255" t="s">
        <v>5243</v>
      </c>
      <c r="I208" s="253" t="s">
        <v>975</v>
      </c>
      <c r="J208" s="253">
        <v>25</v>
      </c>
      <c r="K208" s="253" t="s">
        <v>57</v>
      </c>
      <c r="L208" s="253" t="s">
        <v>57</v>
      </c>
      <c r="M208" s="253" t="s">
        <v>57</v>
      </c>
      <c r="N208" s="253" t="s">
        <v>57</v>
      </c>
      <c r="O208" s="253" t="s">
        <v>57</v>
      </c>
      <c r="P208" s="253" t="s">
        <v>57</v>
      </c>
      <c r="Q208" s="253" t="s">
        <v>57</v>
      </c>
      <c r="R208" s="253" t="s">
        <v>57</v>
      </c>
      <c r="S208" s="253" t="s">
        <v>57</v>
      </c>
      <c r="T208" s="253" t="s">
        <v>57</v>
      </c>
      <c r="U208" s="253" t="s">
        <v>57</v>
      </c>
      <c r="V208" s="253" t="s">
        <v>57</v>
      </c>
      <c r="W208" s="253" t="s">
        <v>57</v>
      </c>
      <c r="X208" s="253" t="s">
        <v>57</v>
      </c>
      <c r="Y208" s="253" t="s">
        <v>57</v>
      </c>
      <c r="Z208" s="253" t="s">
        <v>57</v>
      </c>
      <c r="AA208" s="253" t="s">
        <v>57</v>
      </c>
      <c r="AB208" s="253" t="s">
        <v>57</v>
      </c>
      <c r="AC208" s="253" t="s">
        <v>57</v>
      </c>
      <c r="AD208" s="253" t="s">
        <v>2385</v>
      </c>
      <c r="AE208" s="253" t="s">
        <v>57</v>
      </c>
      <c r="AF208" s="253"/>
      <c r="AG208" s="253" t="s">
        <v>57</v>
      </c>
      <c r="AH208" s="253" t="s">
        <v>57</v>
      </c>
      <c r="AI208" s="253" t="s">
        <v>57</v>
      </c>
      <c r="AJ208" s="266" t="s">
        <v>2385</v>
      </c>
      <c r="AK208" s="253" t="s">
        <v>57</v>
      </c>
      <c r="AL208" s="253" t="s">
        <v>57</v>
      </c>
      <c r="AM208" s="253" t="s">
        <v>57</v>
      </c>
      <c r="AN208" s="253" t="s">
        <v>57</v>
      </c>
      <c r="AO208" s="253" t="s">
        <v>764</v>
      </c>
      <c r="AP208" s="253" t="s">
        <v>5244</v>
      </c>
      <c r="AQ208" s="253">
        <v>110</v>
      </c>
      <c r="AR208" s="253" t="s">
        <v>57</v>
      </c>
      <c r="AS208" s="253" t="s">
        <v>57</v>
      </c>
      <c r="AT208" s="253" t="s">
        <v>57</v>
      </c>
      <c r="AU208" s="220" t="str">
        <f t="shared" si="10"/>
        <v>NA</v>
      </c>
    </row>
    <row r="209" spans="1:48">
      <c r="A209" s="220">
        <v>208</v>
      </c>
      <c r="B209" s="253" t="s">
        <v>6836</v>
      </c>
      <c r="C209" s="253" t="s">
        <v>1382</v>
      </c>
      <c r="D209" s="253">
        <v>2024</v>
      </c>
      <c r="E209" s="253" t="s">
        <v>579</v>
      </c>
      <c r="F209" s="253" t="s">
        <v>5245</v>
      </c>
      <c r="G209" s="253" t="s">
        <v>5246</v>
      </c>
      <c r="H209" s="255" t="s">
        <v>5247</v>
      </c>
      <c r="I209" s="253" t="s">
        <v>975</v>
      </c>
      <c r="J209" s="253">
        <v>6</v>
      </c>
      <c r="K209" s="253" t="s">
        <v>57</v>
      </c>
      <c r="L209" s="253" t="s">
        <v>57</v>
      </c>
      <c r="M209" s="253" t="s">
        <v>57</v>
      </c>
      <c r="N209" s="253" t="s">
        <v>57</v>
      </c>
      <c r="O209" s="253" t="s">
        <v>57</v>
      </c>
      <c r="P209" s="253" t="s">
        <v>57</v>
      </c>
      <c r="Q209" s="253" t="s">
        <v>57</v>
      </c>
      <c r="R209" s="253" t="s">
        <v>57</v>
      </c>
      <c r="S209" s="253" t="s">
        <v>57</v>
      </c>
      <c r="T209" s="253" t="s">
        <v>57</v>
      </c>
      <c r="U209" s="253" t="s">
        <v>57</v>
      </c>
      <c r="V209" s="253" t="s">
        <v>57</v>
      </c>
      <c r="W209" s="253" t="s">
        <v>57</v>
      </c>
      <c r="X209" s="253" t="s">
        <v>57</v>
      </c>
      <c r="Y209" s="253" t="s">
        <v>57</v>
      </c>
      <c r="Z209" s="253" t="s">
        <v>57</v>
      </c>
      <c r="AA209" s="253" t="s">
        <v>57</v>
      </c>
      <c r="AB209" s="253" t="s">
        <v>57</v>
      </c>
      <c r="AC209" s="253" t="s">
        <v>57</v>
      </c>
      <c r="AD209" s="253" t="s">
        <v>2385</v>
      </c>
      <c r="AE209" s="253" t="s">
        <v>57</v>
      </c>
      <c r="AF209" s="253"/>
      <c r="AG209" s="253" t="s">
        <v>57</v>
      </c>
      <c r="AH209" s="253" t="s">
        <v>57</v>
      </c>
      <c r="AI209" s="253" t="s">
        <v>57</v>
      </c>
      <c r="AJ209" s="266" t="s">
        <v>2385</v>
      </c>
      <c r="AK209" s="253" t="s">
        <v>57</v>
      </c>
      <c r="AL209" s="253" t="s">
        <v>57</v>
      </c>
      <c r="AM209" s="253" t="s">
        <v>57</v>
      </c>
      <c r="AN209" s="253" t="s">
        <v>57</v>
      </c>
      <c r="AO209" s="253" t="s">
        <v>223</v>
      </c>
      <c r="AP209" s="253" t="s">
        <v>5248</v>
      </c>
      <c r="AQ209" s="253">
        <v>217</v>
      </c>
      <c r="AR209" s="253" t="s">
        <v>57</v>
      </c>
      <c r="AS209" s="253" t="s">
        <v>57</v>
      </c>
      <c r="AT209" s="253" t="s">
        <v>57</v>
      </c>
      <c r="AU209" s="220" t="str">
        <f t="shared" si="10"/>
        <v>NA</v>
      </c>
    </row>
    <row r="210" spans="1:48">
      <c r="A210" s="220">
        <v>209</v>
      </c>
      <c r="B210" s="253" t="s">
        <v>6836</v>
      </c>
      <c r="C210" s="253" t="s">
        <v>1382</v>
      </c>
      <c r="D210" s="253">
        <v>2024</v>
      </c>
      <c r="E210" s="253" t="s">
        <v>579</v>
      </c>
      <c r="F210" s="253" t="s">
        <v>5249</v>
      </c>
      <c r="G210" s="253" t="s">
        <v>5250</v>
      </c>
      <c r="H210" s="255" t="s">
        <v>5251</v>
      </c>
      <c r="I210" s="253" t="s">
        <v>2599</v>
      </c>
      <c r="J210" s="253">
        <v>3</v>
      </c>
      <c r="K210" s="253" t="s">
        <v>57</v>
      </c>
      <c r="L210" s="253" t="s">
        <v>57</v>
      </c>
      <c r="M210" s="253" t="s">
        <v>57</v>
      </c>
      <c r="N210" s="253" t="s">
        <v>57</v>
      </c>
      <c r="O210" s="253" t="s">
        <v>57</v>
      </c>
      <c r="P210" s="253" t="s">
        <v>57</v>
      </c>
      <c r="Q210" s="253" t="s">
        <v>57</v>
      </c>
      <c r="R210" s="253" t="s">
        <v>57</v>
      </c>
      <c r="S210" s="253" t="s">
        <v>57</v>
      </c>
      <c r="T210" s="253" t="s">
        <v>57</v>
      </c>
      <c r="U210" s="253" t="s">
        <v>57</v>
      </c>
      <c r="V210" s="253" t="s">
        <v>57</v>
      </c>
      <c r="W210" s="253" t="s">
        <v>57</v>
      </c>
      <c r="X210" s="253" t="s">
        <v>57</v>
      </c>
      <c r="Y210" s="253" t="s">
        <v>57</v>
      </c>
      <c r="Z210" s="253" t="s">
        <v>57</v>
      </c>
      <c r="AA210" s="253" t="s">
        <v>57</v>
      </c>
      <c r="AB210" s="253" t="s">
        <v>57</v>
      </c>
      <c r="AC210" s="253" t="s">
        <v>57</v>
      </c>
      <c r="AD210" s="253" t="s">
        <v>2385</v>
      </c>
      <c r="AE210" s="253" t="s">
        <v>57</v>
      </c>
      <c r="AF210" s="253"/>
      <c r="AG210" s="253" t="s">
        <v>57</v>
      </c>
      <c r="AH210" s="253" t="s">
        <v>57</v>
      </c>
      <c r="AI210" s="253" t="s">
        <v>57</v>
      </c>
      <c r="AJ210" s="266" t="s">
        <v>2385</v>
      </c>
      <c r="AK210" s="253" t="s">
        <v>57</v>
      </c>
      <c r="AL210" s="253" t="s">
        <v>57</v>
      </c>
      <c r="AM210" s="253" t="s">
        <v>57</v>
      </c>
      <c r="AN210" s="253" t="s">
        <v>57</v>
      </c>
      <c r="AO210" s="259" t="s">
        <v>1676</v>
      </c>
      <c r="AP210" s="259" t="s">
        <v>5252</v>
      </c>
      <c r="AQ210" s="253">
        <v>235</v>
      </c>
      <c r="AR210" s="253" t="s">
        <v>57</v>
      </c>
      <c r="AS210" s="253" t="s">
        <v>57</v>
      </c>
      <c r="AT210" s="253" t="s">
        <v>57</v>
      </c>
      <c r="AU210" s="220" t="str">
        <f t="shared" si="10"/>
        <v>NA</v>
      </c>
    </row>
    <row r="211" spans="1:48">
      <c r="A211" s="220">
        <v>210</v>
      </c>
      <c r="B211" s="253" t="s">
        <v>6836</v>
      </c>
      <c r="C211" s="253" t="s">
        <v>1382</v>
      </c>
      <c r="D211" s="253">
        <v>2024</v>
      </c>
      <c r="E211" s="253" t="s">
        <v>579</v>
      </c>
      <c r="F211" s="253" t="s">
        <v>5253</v>
      </c>
      <c r="G211" s="253" t="s">
        <v>5254</v>
      </c>
      <c r="H211" s="255" t="s">
        <v>5255</v>
      </c>
      <c r="I211" s="253" t="s">
        <v>1181</v>
      </c>
      <c r="J211" s="253">
        <v>4</v>
      </c>
      <c r="K211" s="253" t="s">
        <v>57</v>
      </c>
      <c r="L211" s="253" t="s">
        <v>57</v>
      </c>
      <c r="M211" s="253" t="s">
        <v>57</v>
      </c>
      <c r="N211" s="253" t="s">
        <v>57</v>
      </c>
      <c r="O211" s="253" t="s">
        <v>57</v>
      </c>
      <c r="P211" s="253" t="s">
        <v>57</v>
      </c>
      <c r="Q211" s="253" t="s">
        <v>57</v>
      </c>
      <c r="R211" s="253" t="s">
        <v>57</v>
      </c>
      <c r="S211" s="253" t="s">
        <v>57</v>
      </c>
      <c r="T211" s="253" t="s">
        <v>57</v>
      </c>
      <c r="U211" s="253" t="s">
        <v>57</v>
      </c>
      <c r="V211" s="253" t="s">
        <v>57</v>
      </c>
      <c r="W211" s="253" t="s">
        <v>57</v>
      </c>
      <c r="X211" s="253" t="s">
        <v>57</v>
      </c>
      <c r="Y211" s="253" t="s">
        <v>57</v>
      </c>
      <c r="Z211" s="258" t="s">
        <v>5256</v>
      </c>
      <c r="AA211" s="253" t="s">
        <v>57</v>
      </c>
      <c r="AB211" s="253" t="s">
        <v>57</v>
      </c>
      <c r="AC211" s="253" t="s">
        <v>57</v>
      </c>
      <c r="AD211" s="253" t="s">
        <v>2385</v>
      </c>
      <c r="AE211" s="253" t="s">
        <v>57</v>
      </c>
      <c r="AF211" s="253"/>
      <c r="AG211" s="253" t="s">
        <v>57</v>
      </c>
      <c r="AH211" s="253" t="s">
        <v>57</v>
      </c>
      <c r="AI211" s="253" t="s">
        <v>57</v>
      </c>
      <c r="AJ211" s="266" t="s">
        <v>2385</v>
      </c>
      <c r="AK211" s="253" t="s">
        <v>57</v>
      </c>
      <c r="AL211" s="253" t="s">
        <v>57</v>
      </c>
      <c r="AM211" s="253" t="s">
        <v>57</v>
      </c>
      <c r="AN211" s="253" t="s">
        <v>57</v>
      </c>
      <c r="AO211" s="259" t="s">
        <v>584</v>
      </c>
      <c r="AP211" s="259" t="s">
        <v>5257</v>
      </c>
      <c r="AQ211" s="253">
        <v>306</v>
      </c>
      <c r="AR211" s="253" t="s">
        <v>57</v>
      </c>
      <c r="AS211" s="253" t="s">
        <v>57</v>
      </c>
      <c r="AT211" s="253" t="s">
        <v>57</v>
      </c>
      <c r="AU211" s="220" t="str">
        <f t="shared" si="10"/>
        <v>NA</v>
      </c>
    </row>
    <row r="212" spans="1:48">
      <c r="A212" s="220">
        <v>211</v>
      </c>
      <c r="B212" s="253" t="s">
        <v>6836</v>
      </c>
      <c r="C212" s="253" t="s">
        <v>1382</v>
      </c>
      <c r="D212" s="253">
        <v>2024</v>
      </c>
      <c r="E212" s="253" t="s">
        <v>579</v>
      </c>
      <c r="F212" s="253" t="s">
        <v>5258</v>
      </c>
      <c r="G212" s="253" t="s">
        <v>5259</v>
      </c>
      <c r="H212" s="255" t="s">
        <v>5260</v>
      </c>
      <c r="I212" s="253" t="s">
        <v>935</v>
      </c>
      <c r="J212" s="253">
        <v>6</v>
      </c>
      <c r="K212" s="253" t="s">
        <v>57</v>
      </c>
      <c r="L212" s="253" t="s">
        <v>57</v>
      </c>
      <c r="M212" s="253" t="s">
        <v>62</v>
      </c>
      <c r="N212" s="253" t="s">
        <v>62</v>
      </c>
      <c r="O212" s="253" t="s">
        <v>57</v>
      </c>
      <c r="P212" s="253" t="s">
        <v>57</v>
      </c>
      <c r="Q212" s="253" t="s">
        <v>57</v>
      </c>
      <c r="R212" s="253" t="s">
        <v>57</v>
      </c>
      <c r="S212" s="253" t="s">
        <v>62</v>
      </c>
      <c r="T212" s="253" t="s">
        <v>57</v>
      </c>
      <c r="U212" s="253" t="s">
        <v>62</v>
      </c>
      <c r="V212" s="253" t="s">
        <v>57</v>
      </c>
      <c r="W212" s="253" t="s">
        <v>56</v>
      </c>
      <c r="X212" s="253" t="s">
        <v>5261</v>
      </c>
      <c r="Y212" s="253" t="s">
        <v>62</v>
      </c>
      <c r="Z212" s="253" t="s">
        <v>5262</v>
      </c>
      <c r="AA212" s="253" t="s">
        <v>62</v>
      </c>
      <c r="AB212" s="253" t="s">
        <v>62</v>
      </c>
      <c r="AC212" s="253" t="s">
        <v>62</v>
      </c>
      <c r="AD212" s="253" t="s">
        <v>2385</v>
      </c>
      <c r="AE212" s="253" t="s">
        <v>57</v>
      </c>
      <c r="AF212" s="253"/>
      <c r="AG212" s="253" t="s">
        <v>56</v>
      </c>
      <c r="AH212" s="253">
        <v>73</v>
      </c>
      <c r="AI212" s="270" t="s">
        <v>56</v>
      </c>
      <c r="AJ212" s="270" t="s">
        <v>4436</v>
      </c>
      <c r="AK212" s="253" t="s">
        <v>62</v>
      </c>
      <c r="AL212" s="253" t="s">
        <v>57</v>
      </c>
      <c r="AM212" s="253" t="s">
        <v>57</v>
      </c>
      <c r="AN212" s="253" t="s">
        <v>57</v>
      </c>
      <c r="AO212" s="259" t="s">
        <v>5263</v>
      </c>
      <c r="AP212" s="259" t="s">
        <v>5257</v>
      </c>
      <c r="AQ212" s="253">
        <v>298</v>
      </c>
      <c r="AR212" s="253" t="s">
        <v>57</v>
      </c>
      <c r="AS212" s="253" t="s">
        <v>62</v>
      </c>
      <c r="AT212" s="253" t="s">
        <v>62</v>
      </c>
      <c r="AU212" s="220" t="s">
        <v>62</v>
      </c>
      <c r="AV212" s="184" t="s">
        <v>5264</v>
      </c>
    </row>
    <row r="213" spans="1:48">
      <c r="A213" s="220">
        <v>212</v>
      </c>
      <c r="B213" s="253" t="s">
        <v>6836</v>
      </c>
      <c r="C213" s="253" t="s">
        <v>1382</v>
      </c>
      <c r="D213" s="253">
        <v>2024</v>
      </c>
      <c r="E213" s="253" t="s">
        <v>579</v>
      </c>
      <c r="F213" s="253" t="s">
        <v>3175</v>
      </c>
      <c r="G213" s="253" t="s">
        <v>5265</v>
      </c>
      <c r="H213" s="255" t="s">
        <v>5266</v>
      </c>
      <c r="I213" s="253" t="s">
        <v>935</v>
      </c>
      <c r="J213" s="253">
        <v>6</v>
      </c>
      <c r="K213" s="253" t="s">
        <v>57</v>
      </c>
      <c r="L213" s="253" t="s">
        <v>57</v>
      </c>
      <c r="M213" s="253" t="s">
        <v>62</v>
      </c>
      <c r="N213" s="253" t="s">
        <v>62</v>
      </c>
      <c r="O213" s="253" t="s">
        <v>57</v>
      </c>
      <c r="P213" s="253" t="s">
        <v>57</v>
      </c>
      <c r="Q213" s="253" t="s">
        <v>57</v>
      </c>
      <c r="R213" s="253" t="s">
        <v>57</v>
      </c>
      <c r="S213" s="253" t="s">
        <v>56</v>
      </c>
      <c r="T213" s="253" t="s">
        <v>5267</v>
      </c>
      <c r="U213" s="253" t="s">
        <v>62</v>
      </c>
      <c r="V213" s="253" t="s">
        <v>57</v>
      </c>
      <c r="W213" s="253" t="s">
        <v>62</v>
      </c>
      <c r="X213" s="253" t="s">
        <v>57</v>
      </c>
      <c r="Y213" s="253" t="s">
        <v>57</v>
      </c>
      <c r="Z213" s="253" t="s">
        <v>5268</v>
      </c>
      <c r="AA213" s="270" t="s">
        <v>62</v>
      </c>
      <c r="AB213" s="270" t="s">
        <v>56</v>
      </c>
      <c r="AC213" s="270" t="s">
        <v>56</v>
      </c>
      <c r="AD213" s="270" t="s">
        <v>962</v>
      </c>
      <c r="AE213" s="270" t="s">
        <v>5269</v>
      </c>
      <c r="AF213" s="253" t="s">
        <v>1199</v>
      </c>
      <c r="AG213" s="253" t="s">
        <v>56</v>
      </c>
      <c r="AH213" s="253">
        <v>436</v>
      </c>
      <c r="AI213" s="270" t="s">
        <v>62</v>
      </c>
      <c r="AJ213" s="270" t="s">
        <v>2385</v>
      </c>
      <c r="AK213" s="253" t="s">
        <v>62</v>
      </c>
      <c r="AL213" s="253" t="s">
        <v>57</v>
      </c>
      <c r="AM213" s="253" t="s">
        <v>57</v>
      </c>
      <c r="AN213" s="253" t="s">
        <v>57</v>
      </c>
      <c r="AO213" s="259" t="s">
        <v>139</v>
      </c>
      <c r="AP213" s="259" t="s">
        <v>5270</v>
      </c>
      <c r="AQ213" s="253">
        <v>248</v>
      </c>
      <c r="AR213" s="253" t="s">
        <v>57</v>
      </c>
      <c r="AS213" s="253">
        <v>364</v>
      </c>
      <c r="AT213" s="253">
        <v>62</v>
      </c>
      <c r="AU213" s="220" t="str">
        <f t="shared" si="8"/>
        <v>No</v>
      </c>
      <c r="AV213" s="184" t="s">
        <v>5271</v>
      </c>
    </row>
    <row r="214" spans="1:48">
      <c r="A214" s="220">
        <v>213</v>
      </c>
      <c r="B214" s="253" t="s">
        <v>6836</v>
      </c>
      <c r="C214" s="253" t="s">
        <v>1382</v>
      </c>
      <c r="D214" s="253">
        <v>2024</v>
      </c>
      <c r="E214" s="253" t="s">
        <v>579</v>
      </c>
      <c r="F214" s="253" t="s">
        <v>5272</v>
      </c>
      <c r="G214" s="253" t="s">
        <v>5273</v>
      </c>
      <c r="H214" s="255" t="s">
        <v>5274</v>
      </c>
      <c r="I214" s="253" t="s">
        <v>2599</v>
      </c>
      <c r="J214" s="253">
        <v>7</v>
      </c>
      <c r="K214" s="253" t="s">
        <v>57</v>
      </c>
      <c r="L214" s="253" t="s">
        <v>57</v>
      </c>
      <c r="M214" s="253" t="s">
        <v>57</v>
      </c>
      <c r="N214" s="253" t="s">
        <v>57</v>
      </c>
      <c r="O214" s="253" t="s">
        <v>57</v>
      </c>
      <c r="P214" s="253" t="s">
        <v>57</v>
      </c>
      <c r="Q214" s="253" t="s">
        <v>57</v>
      </c>
      <c r="R214" s="253" t="s">
        <v>57</v>
      </c>
      <c r="S214" s="253" t="s">
        <v>57</v>
      </c>
      <c r="T214" s="253" t="s">
        <v>57</v>
      </c>
      <c r="U214" s="270" t="s">
        <v>56</v>
      </c>
      <c r="V214" s="270" t="s">
        <v>5275</v>
      </c>
      <c r="W214" s="253" t="s">
        <v>57</v>
      </c>
      <c r="X214" s="253" t="s">
        <v>57</v>
      </c>
      <c r="Y214" s="253" t="s">
        <v>57</v>
      </c>
      <c r="Z214" s="253" t="s">
        <v>5276</v>
      </c>
      <c r="AA214" s="253" t="s">
        <v>57</v>
      </c>
      <c r="AB214" s="253" t="s">
        <v>57</v>
      </c>
      <c r="AC214" s="253" t="s">
        <v>57</v>
      </c>
      <c r="AD214" s="253" t="s">
        <v>2385</v>
      </c>
      <c r="AE214" s="253" t="s">
        <v>57</v>
      </c>
      <c r="AF214" s="253"/>
      <c r="AG214" s="253" t="s">
        <v>57</v>
      </c>
      <c r="AH214" s="253" t="s">
        <v>57</v>
      </c>
      <c r="AI214" s="253" t="s">
        <v>57</v>
      </c>
      <c r="AJ214" s="266" t="s">
        <v>2385</v>
      </c>
      <c r="AK214" s="253" t="s">
        <v>57</v>
      </c>
      <c r="AL214" s="253" t="s">
        <v>57</v>
      </c>
      <c r="AM214" s="253" t="s">
        <v>57</v>
      </c>
      <c r="AN214" s="253" t="s">
        <v>57</v>
      </c>
      <c r="AO214" s="259" t="s">
        <v>5277</v>
      </c>
      <c r="AP214" s="259" t="s">
        <v>5278</v>
      </c>
      <c r="AQ214" s="253">
        <v>163</v>
      </c>
      <c r="AR214" s="253" t="s">
        <v>57</v>
      </c>
      <c r="AS214" s="253" t="s">
        <v>57</v>
      </c>
      <c r="AT214" s="253" t="s">
        <v>57</v>
      </c>
      <c r="AU214" s="220" t="str">
        <f>IF(OR(AB214="NA"), "NA", IF(OR(AB214="Yes", AB214="yes"), "No", IF(AND(I214="Original", AB214="No"), "?", "")))</f>
        <v>NA</v>
      </c>
    </row>
    <row r="215" spans="1:48">
      <c r="A215" s="220">
        <v>214</v>
      </c>
      <c r="B215" s="253" t="s">
        <v>6836</v>
      </c>
      <c r="C215" s="253" t="s">
        <v>1382</v>
      </c>
      <c r="D215" s="253">
        <v>2024</v>
      </c>
      <c r="E215" s="253" t="s">
        <v>579</v>
      </c>
      <c r="F215" s="253" t="s">
        <v>540</v>
      </c>
      <c r="G215" s="253" t="s">
        <v>5279</v>
      </c>
      <c r="H215" s="255" t="s">
        <v>5280</v>
      </c>
      <c r="I215" s="253" t="s">
        <v>935</v>
      </c>
      <c r="J215" s="253">
        <v>8</v>
      </c>
      <c r="K215" s="253" t="s">
        <v>57</v>
      </c>
      <c r="L215" s="253" t="s">
        <v>57</v>
      </c>
      <c r="M215" s="253" t="s">
        <v>62</v>
      </c>
      <c r="N215" s="253" t="s">
        <v>62</v>
      </c>
      <c r="O215" s="253" t="s">
        <v>57</v>
      </c>
      <c r="P215" s="253" t="s">
        <v>57</v>
      </c>
      <c r="Q215" s="253" t="s">
        <v>57</v>
      </c>
      <c r="R215" s="253" t="s">
        <v>57</v>
      </c>
      <c r="S215" s="270" t="s">
        <v>56</v>
      </c>
      <c r="T215" s="270" t="s">
        <v>5281</v>
      </c>
      <c r="U215" s="270" t="s">
        <v>62</v>
      </c>
      <c r="V215" s="270" t="s">
        <v>57</v>
      </c>
      <c r="W215" s="253" t="s">
        <v>62</v>
      </c>
      <c r="X215" s="253" t="s">
        <v>57</v>
      </c>
      <c r="Y215" s="253" t="s">
        <v>57</v>
      </c>
      <c r="Z215" s="258" t="s">
        <v>3729</v>
      </c>
      <c r="AA215" s="253" t="s">
        <v>62</v>
      </c>
      <c r="AB215" s="253" t="s">
        <v>56</v>
      </c>
      <c r="AC215" s="253" t="s">
        <v>56</v>
      </c>
      <c r="AD215" s="253" t="s">
        <v>984</v>
      </c>
      <c r="AE215" s="253" t="s">
        <v>57</v>
      </c>
      <c r="AF215" s="253" t="s">
        <v>1199</v>
      </c>
      <c r="AG215" s="253" t="s">
        <v>56</v>
      </c>
      <c r="AH215" s="253">
        <v>735</v>
      </c>
      <c r="AI215" s="253" t="s">
        <v>62</v>
      </c>
      <c r="AJ215" s="266" t="s">
        <v>2385</v>
      </c>
      <c r="AK215" s="253" t="s">
        <v>62</v>
      </c>
      <c r="AL215" s="253" t="s">
        <v>57</v>
      </c>
      <c r="AM215" s="253" t="s">
        <v>57</v>
      </c>
      <c r="AN215" s="253" t="s">
        <v>57</v>
      </c>
      <c r="AO215" s="259" t="s">
        <v>5282</v>
      </c>
      <c r="AP215" s="259" t="s">
        <v>5278</v>
      </c>
      <c r="AQ215" s="253">
        <v>367</v>
      </c>
      <c r="AR215" s="253" t="s">
        <v>57</v>
      </c>
      <c r="AS215" s="253">
        <v>477</v>
      </c>
      <c r="AT215" s="253">
        <v>258</v>
      </c>
      <c r="AU215" s="220" t="str">
        <f t="shared" si="8"/>
        <v>No</v>
      </c>
    </row>
    <row r="216" spans="1:48">
      <c r="A216" s="220">
        <v>215</v>
      </c>
      <c r="B216" s="253" t="s">
        <v>6836</v>
      </c>
      <c r="C216" s="253" t="s">
        <v>1382</v>
      </c>
      <c r="D216" s="253">
        <v>2024</v>
      </c>
      <c r="E216" s="253" t="s">
        <v>579</v>
      </c>
      <c r="F216" s="253" t="s">
        <v>5283</v>
      </c>
      <c r="G216" s="258" t="s">
        <v>5284</v>
      </c>
      <c r="H216" s="255" t="s">
        <v>5285</v>
      </c>
      <c r="I216" s="253" t="s">
        <v>935</v>
      </c>
      <c r="J216" s="253">
        <v>14</v>
      </c>
      <c r="K216" s="253" t="s">
        <v>57</v>
      </c>
      <c r="L216" s="253" t="s">
        <v>57</v>
      </c>
      <c r="M216" s="253" t="s">
        <v>62</v>
      </c>
      <c r="N216" s="253" t="s">
        <v>62</v>
      </c>
      <c r="O216" s="253" t="s">
        <v>57</v>
      </c>
      <c r="P216" s="253" t="s">
        <v>57</v>
      </c>
      <c r="Q216" s="253" t="s">
        <v>57</v>
      </c>
      <c r="R216" s="253" t="s">
        <v>57</v>
      </c>
      <c r="S216" s="270" t="s">
        <v>62</v>
      </c>
      <c r="T216" s="270" t="s">
        <v>57</v>
      </c>
      <c r="U216" s="270" t="s">
        <v>56</v>
      </c>
      <c r="V216" s="270" t="s">
        <v>5286</v>
      </c>
      <c r="W216" s="253" t="s">
        <v>56</v>
      </c>
      <c r="X216" s="253" t="s">
        <v>5287</v>
      </c>
      <c r="Y216" s="253" t="s">
        <v>56</v>
      </c>
      <c r="Z216" s="253" t="s">
        <v>5288</v>
      </c>
      <c r="AA216" s="253" t="s">
        <v>62</v>
      </c>
      <c r="AB216" s="253" t="s">
        <v>62</v>
      </c>
      <c r="AC216" s="253" t="s">
        <v>62</v>
      </c>
      <c r="AD216" s="253" t="s">
        <v>2385</v>
      </c>
      <c r="AE216" s="253" t="s">
        <v>57</v>
      </c>
      <c r="AF216" s="253"/>
      <c r="AG216" s="253" t="s">
        <v>56</v>
      </c>
      <c r="AH216" s="253">
        <v>249</v>
      </c>
      <c r="AI216" s="253" t="s">
        <v>62</v>
      </c>
      <c r="AJ216" s="266" t="s">
        <v>2385</v>
      </c>
      <c r="AK216" s="253" t="s">
        <v>62</v>
      </c>
      <c r="AL216" s="253" t="s">
        <v>57</v>
      </c>
      <c r="AM216" s="253" t="s">
        <v>57</v>
      </c>
      <c r="AN216" s="253" t="s">
        <v>57</v>
      </c>
      <c r="AO216" s="259" t="s">
        <v>1468</v>
      </c>
      <c r="AP216" s="259" t="s">
        <v>902</v>
      </c>
      <c r="AQ216" s="253">
        <v>218</v>
      </c>
      <c r="AR216" s="253" t="s">
        <v>57</v>
      </c>
      <c r="AS216" s="253" t="s">
        <v>57</v>
      </c>
      <c r="AT216" s="253" t="s">
        <v>57</v>
      </c>
      <c r="AU216" s="220" t="s">
        <v>62</v>
      </c>
      <c r="AV216" s="184" t="s">
        <v>5289</v>
      </c>
    </row>
    <row r="217" spans="1:48">
      <c r="A217" s="220">
        <v>216</v>
      </c>
      <c r="B217" s="253" t="s">
        <v>6836</v>
      </c>
      <c r="C217" s="253" t="s">
        <v>1382</v>
      </c>
      <c r="D217" s="253">
        <v>2024</v>
      </c>
      <c r="E217" s="253" t="s">
        <v>579</v>
      </c>
      <c r="F217" s="253" t="s">
        <v>5290</v>
      </c>
      <c r="G217" s="258" t="s">
        <v>5291</v>
      </c>
      <c r="H217" s="255" t="s">
        <v>5292</v>
      </c>
      <c r="I217" s="253" t="s">
        <v>935</v>
      </c>
      <c r="J217" s="253">
        <v>14</v>
      </c>
      <c r="K217" s="253" t="s">
        <v>57</v>
      </c>
      <c r="L217" s="253" t="s">
        <v>57</v>
      </c>
      <c r="M217" s="253" t="s">
        <v>62</v>
      </c>
      <c r="N217" s="253" t="s">
        <v>56</v>
      </c>
      <c r="O217" s="253">
        <v>1</v>
      </c>
      <c r="P217" s="253" t="s">
        <v>170</v>
      </c>
      <c r="Q217" s="255" t="s">
        <v>5293</v>
      </c>
      <c r="R217" s="253" t="s">
        <v>5294</v>
      </c>
      <c r="S217" s="270" t="s">
        <v>56</v>
      </c>
      <c r="T217" s="270" t="s">
        <v>5295</v>
      </c>
      <c r="U217" s="270" t="s">
        <v>56</v>
      </c>
      <c r="V217" s="270" t="s">
        <v>5296</v>
      </c>
      <c r="W217" s="253" t="s">
        <v>56</v>
      </c>
      <c r="X217" s="253" t="s">
        <v>5297</v>
      </c>
      <c r="Y217" s="253" t="s">
        <v>62</v>
      </c>
      <c r="Z217" s="253" t="s">
        <v>5298</v>
      </c>
      <c r="AA217" s="253" t="s">
        <v>56</v>
      </c>
      <c r="AB217" s="253" t="s">
        <v>56</v>
      </c>
      <c r="AC217" s="253" t="s">
        <v>56</v>
      </c>
      <c r="AD217" s="253" t="s">
        <v>984</v>
      </c>
      <c r="AE217" s="253" t="s">
        <v>57</v>
      </c>
      <c r="AF217" s="253"/>
      <c r="AG217" s="253" t="s">
        <v>56</v>
      </c>
      <c r="AH217" s="270">
        <v>49</v>
      </c>
      <c r="AI217" s="270" t="s">
        <v>56</v>
      </c>
      <c r="AJ217" s="270" t="s">
        <v>4435</v>
      </c>
      <c r="AK217" s="253" t="s">
        <v>62</v>
      </c>
      <c r="AL217" s="253" t="s">
        <v>57</v>
      </c>
      <c r="AM217" s="253" t="s">
        <v>57</v>
      </c>
      <c r="AN217" s="253" t="s">
        <v>57</v>
      </c>
      <c r="AO217" s="259" t="s">
        <v>1906</v>
      </c>
      <c r="AP217" s="259" t="s">
        <v>5299</v>
      </c>
      <c r="AQ217" s="253">
        <v>309</v>
      </c>
      <c r="AR217" s="253" t="s">
        <v>57</v>
      </c>
      <c r="AS217" s="253">
        <v>27</v>
      </c>
      <c r="AT217" s="253">
        <v>22</v>
      </c>
      <c r="AU217" s="220" t="str">
        <f t="shared" si="8"/>
        <v>No</v>
      </c>
    </row>
    <row r="218" spans="1:48">
      <c r="A218" s="220">
        <v>217</v>
      </c>
      <c r="B218" s="253" t="s">
        <v>6836</v>
      </c>
      <c r="C218" s="253" t="s">
        <v>1382</v>
      </c>
      <c r="D218" s="253">
        <v>2024</v>
      </c>
      <c r="E218" s="253" t="s">
        <v>579</v>
      </c>
      <c r="F218" s="253" t="s">
        <v>5300</v>
      </c>
      <c r="G218" s="253" t="s">
        <v>5301</v>
      </c>
      <c r="H218" s="255" t="s">
        <v>5302</v>
      </c>
      <c r="I218" s="253" t="s">
        <v>935</v>
      </c>
      <c r="J218" s="253">
        <v>2</v>
      </c>
      <c r="K218" s="253" t="s">
        <v>57</v>
      </c>
      <c r="L218" s="253" t="s">
        <v>57</v>
      </c>
      <c r="M218" s="253" t="s">
        <v>62</v>
      </c>
      <c r="N218" s="253" t="s">
        <v>56</v>
      </c>
      <c r="O218" s="253">
        <v>1</v>
      </c>
      <c r="P218" s="270" t="s">
        <v>438</v>
      </c>
      <c r="Q218" s="253" t="s">
        <v>5303</v>
      </c>
      <c r="R218" s="253" t="s">
        <v>5304</v>
      </c>
      <c r="S218" s="270" t="s">
        <v>56</v>
      </c>
      <c r="T218" s="270" t="s">
        <v>5305</v>
      </c>
      <c r="U218" s="270" t="s">
        <v>56</v>
      </c>
      <c r="V218" s="270" t="s">
        <v>5306</v>
      </c>
      <c r="W218" s="253" t="s">
        <v>56</v>
      </c>
      <c r="X218" s="253" t="s">
        <v>5307</v>
      </c>
      <c r="Y218" s="253" t="s">
        <v>62</v>
      </c>
      <c r="Z218" s="253" t="s">
        <v>5308</v>
      </c>
      <c r="AA218" s="253" t="s">
        <v>56</v>
      </c>
      <c r="AB218" s="253" t="s">
        <v>56</v>
      </c>
      <c r="AC218" s="253" t="s">
        <v>56</v>
      </c>
      <c r="AD218" s="253" t="s">
        <v>984</v>
      </c>
      <c r="AE218" s="253" t="s">
        <v>57</v>
      </c>
      <c r="AF218" s="253"/>
      <c r="AG218" s="253" t="s">
        <v>56</v>
      </c>
      <c r="AH218" s="253">
        <v>70</v>
      </c>
      <c r="AI218" s="270" t="s">
        <v>56</v>
      </c>
      <c r="AJ218" s="270" t="s">
        <v>4436</v>
      </c>
      <c r="AK218" s="253" t="s">
        <v>62</v>
      </c>
      <c r="AL218" s="253" t="s">
        <v>57</v>
      </c>
      <c r="AM218" s="253" t="s">
        <v>57</v>
      </c>
      <c r="AN218" s="253" t="s">
        <v>57</v>
      </c>
      <c r="AO218" s="259" t="s">
        <v>5309</v>
      </c>
      <c r="AP218" s="259" t="s">
        <v>5310</v>
      </c>
      <c r="AQ218" s="253">
        <v>257</v>
      </c>
      <c r="AR218" s="253" t="s">
        <v>57</v>
      </c>
      <c r="AS218" s="253">
        <v>50</v>
      </c>
      <c r="AT218" s="253">
        <v>20</v>
      </c>
      <c r="AU218" s="220" t="str">
        <f t="shared" si="8"/>
        <v>No</v>
      </c>
    </row>
    <row r="219" spans="1:48">
      <c r="A219" s="220">
        <v>218</v>
      </c>
      <c r="B219" s="253" t="s">
        <v>6836</v>
      </c>
      <c r="C219" s="253" t="s">
        <v>1382</v>
      </c>
      <c r="D219" s="253">
        <v>2024</v>
      </c>
      <c r="E219" s="253" t="s">
        <v>579</v>
      </c>
      <c r="F219" s="253" t="s">
        <v>5311</v>
      </c>
      <c r="G219" s="253" t="s">
        <v>5312</v>
      </c>
      <c r="H219" s="255" t="s">
        <v>5313</v>
      </c>
      <c r="I219" s="253" t="s">
        <v>935</v>
      </c>
      <c r="J219" s="253">
        <v>15</v>
      </c>
      <c r="K219" s="253" t="s">
        <v>57</v>
      </c>
      <c r="L219" s="253" t="s">
        <v>57</v>
      </c>
      <c r="M219" s="253" t="s">
        <v>62</v>
      </c>
      <c r="N219" s="253" t="s">
        <v>62</v>
      </c>
      <c r="O219" s="253" t="s">
        <v>57</v>
      </c>
      <c r="P219" s="253" t="s">
        <v>57</v>
      </c>
      <c r="Q219" s="253" t="s">
        <v>57</v>
      </c>
      <c r="R219" s="253" t="s">
        <v>57</v>
      </c>
      <c r="S219" s="270" t="s">
        <v>56</v>
      </c>
      <c r="T219" s="270" t="s">
        <v>5314</v>
      </c>
      <c r="U219" s="270" t="s">
        <v>62</v>
      </c>
      <c r="V219" s="270" t="s">
        <v>57</v>
      </c>
      <c r="W219" s="270" t="s">
        <v>56</v>
      </c>
      <c r="X219" s="270" t="s">
        <v>5315</v>
      </c>
      <c r="Y219" s="270" t="s">
        <v>56</v>
      </c>
      <c r="Z219" s="253" t="s">
        <v>5316</v>
      </c>
      <c r="AA219" s="253" t="s">
        <v>62</v>
      </c>
      <c r="AB219" s="253" t="s">
        <v>62</v>
      </c>
      <c r="AC219" s="253" t="s">
        <v>62</v>
      </c>
      <c r="AD219" s="253" t="s">
        <v>2385</v>
      </c>
      <c r="AE219" s="253" t="s">
        <v>57</v>
      </c>
      <c r="AF219" s="253"/>
      <c r="AG219" s="253" t="s">
        <v>56</v>
      </c>
      <c r="AH219" s="253">
        <v>14</v>
      </c>
      <c r="AI219" s="253" t="s">
        <v>62</v>
      </c>
      <c r="AJ219" s="266" t="s">
        <v>2385</v>
      </c>
      <c r="AK219" s="253" t="s">
        <v>62</v>
      </c>
      <c r="AL219" s="253" t="s">
        <v>57</v>
      </c>
      <c r="AM219" s="253" t="s">
        <v>57</v>
      </c>
      <c r="AN219" s="253" t="s">
        <v>57</v>
      </c>
      <c r="AO219" s="259" t="s">
        <v>2217</v>
      </c>
      <c r="AP219" s="259" t="s">
        <v>2331</v>
      </c>
      <c r="AQ219" s="253">
        <v>273</v>
      </c>
      <c r="AR219" s="253" t="s">
        <v>57</v>
      </c>
      <c r="AS219" s="253">
        <v>10</v>
      </c>
      <c r="AT219" s="253">
        <v>4</v>
      </c>
      <c r="AU219" s="220" t="s">
        <v>62</v>
      </c>
      <c r="AV219" s="184" t="s">
        <v>5317</v>
      </c>
    </row>
    <row r="220" spans="1:48">
      <c r="A220" s="220">
        <v>219</v>
      </c>
      <c r="B220" s="253" t="s">
        <v>6836</v>
      </c>
      <c r="C220" s="253" t="s">
        <v>1382</v>
      </c>
      <c r="D220" s="253">
        <v>2024</v>
      </c>
      <c r="E220" s="253" t="s">
        <v>579</v>
      </c>
      <c r="F220" s="253" t="s">
        <v>5318</v>
      </c>
      <c r="G220" s="253" t="s">
        <v>5319</v>
      </c>
      <c r="H220" s="253" t="s">
        <v>5320</v>
      </c>
      <c r="I220" s="253" t="s">
        <v>2599</v>
      </c>
      <c r="J220" s="253">
        <v>15</v>
      </c>
      <c r="K220" s="253" t="s">
        <v>57</v>
      </c>
      <c r="L220" s="253" t="s">
        <v>57</v>
      </c>
      <c r="M220" s="253" t="s">
        <v>62</v>
      </c>
      <c r="N220" s="253" t="s">
        <v>57</v>
      </c>
      <c r="O220" s="253" t="s">
        <v>57</v>
      </c>
      <c r="P220" s="253" t="s">
        <v>57</v>
      </c>
      <c r="Q220" s="253" t="s">
        <v>57</v>
      </c>
      <c r="R220" s="253" t="s">
        <v>57</v>
      </c>
      <c r="S220" s="270" t="s">
        <v>57</v>
      </c>
      <c r="T220" s="270" t="s">
        <v>57</v>
      </c>
      <c r="U220" s="270" t="s">
        <v>56</v>
      </c>
      <c r="V220" s="270" t="s">
        <v>5321</v>
      </c>
      <c r="W220" s="270" t="s">
        <v>56</v>
      </c>
      <c r="X220" s="270" t="s">
        <v>5322</v>
      </c>
      <c r="Y220" s="253" t="s">
        <v>62</v>
      </c>
      <c r="Z220" s="253" t="s">
        <v>5323</v>
      </c>
      <c r="AA220" s="253" t="s">
        <v>57</v>
      </c>
      <c r="AB220" s="253" t="s">
        <v>57</v>
      </c>
      <c r="AC220" s="253" t="s">
        <v>57</v>
      </c>
      <c r="AD220" s="253" t="s">
        <v>2385</v>
      </c>
      <c r="AE220" s="253" t="s">
        <v>57</v>
      </c>
      <c r="AF220" s="253"/>
      <c r="AG220" s="253" t="s">
        <v>56</v>
      </c>
      <c r="AH220" s="270" t="s">
        <v>57</v>
      </c>
      <c r="AI220" s="270" t="s">
        <v>56</v>
      </c>
      <c r="AJ220" s="270" t="s">
        <v>4436</v>
      </c>
      <c r="AK220" s="253" t="s">
        <v>57</v>
      </c>
      <c r="AL220" s="253" t="s">
        <v>57</v>
      </c>
      <c r="AM220" s="253" t="s">
        <v>57</v>
      </c>
      <c r="AN220" s="253" t="s">
        <v>57</v>
      </c>
      <c r="AO220" s="259" t="s">
        <v>1682</v>
      </c>
      <c r="AP220" s="259" t="s">
        <v>2025</v>
      </c>
      <c r="AQ220" s="253">
        <v>162</v>
      </c>
      <c r="AR220" s="253" t="s">
        <v>57</v>
      </c>
      <c r="AS220" s="253" t="s">
        <v>62</v>
      </c>
      <c r="AT220" s="253" t="s">
        <v>62</v>
      </c>
      <c r="AU220" s="220" t="str">
        <f>IF(OR(AB220="NA"), "NA", IF(OR(AB220="Yes", AB220="yes"), "No", IF(AND(I220="Original", AB220="No"), "?", "")))</f>
        <v>NA</v>
      </c>
    </row>
    <row r="221" spans="1:48">
      <c r="A221" s="220">
        <v>220</v>
      </c>
      <c r="B221" s="253" t="s">
        <v>6836</v>
      </c>
      <c r="C221" s="253" t="s">
        <v>1382</v>
      </c>
      <c r="D221" s="253">
        <v>2024</v>
      </c>
      <c r="E221" s="253" t="s">
        <v>579</v>
      </c>
      <c r="F221" s="253" t="s">
        <v>5324</v>
      </c>
      <c r="G221" s="253" t="s">
        <v>5325</v>
      </c>
      <c r="H221" s="255" t="s">
        <v>5326</v>
      </c>
      <c r="I221" s="253" t="s">
        <v>935</v>
      </c>
      <c r="J221" s="253">
        <v>18</v>
      </c>
      <c r="K221" s="253" t="s">
        <v>57</v>
      </c>
      <c r="L221" s="253" t="s">
        <v>57</v>
      </c>
      <c r="M221" s="253" t="s">
        <v>62</v>
      </c>
      <c r="N221" s="253" t="s">
        <v>56</v>
      </c>
      <c r="O221" s="253">
        <v>1</v>
      </c>
      <c r="P221" s="253" t="s">
        <v>170</v>
      </c>
      <c r="Q221" s="253" t="s">
        <v>5327</v>
      </c>
      <c r="R221" s="253" t="s">
        <v>5328</v>
      </c>
      <c r="S221" s="270" t="s">
        <v>56</v>
      </c>
      <c r="T221" s="270" t="s">
        <v>5329</v>
      </c>
      <c r="U221" s="253" t="s">
        <v>56</v>
      </c>
      <c r="V221" s="253" t="s">
        <v>5330</v>
      </c>
      <c r="W221" s="270" t="s">
        <v>56</v>
      </c>
      <c r="X221" s="270" t="s">
        <v>5331</v>
      </c>
      <c r="Y221" s="253" t="s">
        <v>56</v>
      </c>
      <c r="Z221" s="258" t="s">
        <v>5332</v>
      </c>
      <c r="AA221" s="253" t="s">
        <v>56</v>
      </c>
      <c r="AB221" s="253" t="s">
        <v>56</v>
      </c>
      <c r="AC221" s="253" t="s">
        <v>56</v>
      </c>
      <c r="AD221" s="270" t="s">
        <v>2373</v>
      </c>
      <c r="AE221" s="270" t="s">
        <v>5333</v>
      </c>
      <c r="AF221" s="253" t="s">
        <v>1199</v>
      </c>
      <c r="AG221" s="253" t="s">
        <v>56</v>
      </c>
      <c r="AH221" s="253">
        <v>80</v>
      </c>
      <c r="AI221" s="253" t="s">
        <v>56</v>
      </c>
      <c r="AJ221" s="270" t="s">
        <v>4436</v>
      </c>
      <c r="AK221" s="253" t="s">
        <v>62</v>
      </c>
      <c r="AL221" s="253" t="s">
        <v>57</v>
      </c>
      <c r="AM221" s="253" t="s">
        <v>57</v>
      </c>
      <c r="AN221" s="253" t="s">
        <v>57</v>
      </c>
      <c r="AO221" s="259" t="s">
        <v>5334</v>
      </c>
      <c r="AP221" s="259" t="s">
        <v>5335</v>
      </c>
      <c r="AQ221" s="253">
        <v>295</v>
      </c>
      <c r="AR221" s="253" t="s">
        <v>57</v>
      </c>
      <c r="AS221" s="253">
        <v>44</v>
      </c>
      <c r="AT221" s="253">
        <v>36</v>
      </c>
      <c r="AU221" s="220" t="str">
        <f t="shared" si="8"/>
        <v>No</v>
      </c>
    </row>
    <row r="222" spans="1:48">
      <c r="A222" s="220">
        <v>221</v>
      </c>
      <c r="B222" s="253" t="s">
        <v>6836</v>
      </c>
      <c r="C222" s="253" t="s">
        <v>1382</v>
      </c>
      <c r="D222" s="253">
        <v>2024</v>
      </c>
      <c r="E222" s="253" t="s">
        <v>579</v>
      </c>
      <c r="F222" s="253" t="s">
        <v>5336</v>
      </c>
      <c r="G222" s="253" t="s">
        <v>5337</v>
      </c>
      <c r="H222" s="255" t="s">
        <v>5338</v>
      </c>
      <c r="I222" s="253" t="s">
        <v>935</v>
      </c>
      <c r="J222" s="253">
        <v>18</v>
      </c>
      <c r="K222" s="253" t="s">
        <v>57</v>
      </c>
      <c r="L222" s="253" t="s">
        <v>57</v>
      </c>
      <c r="M222" s="253" t="s">
        <v>62</v>
      </c>
      <c r="N222" s="253" t="s">
        <v>62</v>
      </c>
      <c r="O222" s="253" t="s">
        <v>57</v>
      </c>
      <c r="P222" s="253" t="s">
        <v>57</v>
      </c>
      <c r="Q222" s="253" t="s">
        <v>57</v>
      </c>
      <c r="R222" s="253" t="s">
        <v>57</v>
      </c>
      <c r="S222" s="270" t="s">
        <v>56</v>
      </c>
      <c r="T222" s="270" t="s">
        <v>5339</v>
      </c>
      <c r="U222" s="253" t="s">
        <v>56</v>
      </c>
      <c r="V222" s="253" t="s">
        <v>5340</v>
      </c>
      <c r="W222" s="270" t="s">
        <v>56</v>
      </c>
      <c r="X222" s="270" t="s">
        <v>2487</v>
      </c>
      <c r="Y222" s="253" t="s">
        <v>62</v>
      </c>
      <c r="Z222" s="253" t="s">
        <v>5341</v>
      </c>
      <c r="AA222" s="253" t="s">
        <v>56</v>
      </c>
      <c r="AB222" s="253" t="s">
        <v>56</v>
      </c>
      <c r="AC222" s="253" t="s">
        <v>56</v>
      </c>
      <c r="AD222" s="253" t="s">
        <v>984</v>
      </c>
      <c r="AE222" s="253" t="s">
        <v>57</v>
      </c>
      <c r="AF222" s="253"/>
      <c r="AG222" s="253" t="s">
        <v>56</v>
      </c>
      <c r="AH222" s="253">
        <v>115</v>
      </c>
      <c r="AI222" s="270" t="s">
        <v>56</v>
      </c>
      <c r="AJ222" s="270" t="s">
        <v>4436</v>
      </c>
      <c r="AK222" s="253" t="s">
        <v>62</v>
      </c>
      <c r="AL222" s="253" t="s">
        <v>57</v>
      </c>
      <c r="AM222" s="253" t="s">
        <v>57</v>
      </c>
      <c r="AN222" s="253" t="s">
        <v>57</v>
      </c>
      <c r="AO222" s="259" t="s">
        <v>3735</v>
      </c>
      <c r="AP222" s="259" t="s">
        <v>5342</v>
      </c>
      <c r="AQ222" s="253">
        <v>382</v>
      </c>
      <c r="AR222" s="253" t="s">
        <v>57</v>
      </c>
      <c r="AS222" s="253">
        <v>76</v>
      </c>
      <c r="AT222" s="253">
        <v>39</v>
      </c>
      <c r="AU222" s="220" t="str">
        <f t="shared" si="8"/>
        <v>No</v>
      </c>
    </row>
    <row r="223" spans="1:48">
      <c r="A223" s="220">
        <v>222</v>
      </c>
      <c r="B223" s="253" t="s">
        <v>6836</v>
      </c>
      <c r="C223" s="253" t="s">
        <v>1382</v>
      </c>
      <c r="D223" s="253">
        <v>2024</v>
      </c>
      <c r="E223" s="253" t="s">
        <v>579</v>
      </c>
      <c r="F223" s="253" t="s">
        <v>5343</v>
      </c>
      <c r="G223" s="253" t="s">
        <v>5344</v>
      </c>
      <c r="H223" s="255" t="s">
        <v>5345</v>
      </c>
      <c r="I223" s="253" t="s">
        <v>929</v>
      </c>
      <c r="J223" s="253">
        <v>19</v>
      </c>
      <c r="K223" s="253" t="s">
        <v>62</v>
      </c>
      <c r="L223" s="253" t="s">
        <v>62</v>
      </c>
      <c r="M223" s="253" t="s">
        <v>57</v>
      </c>
      <c r="N223" s="253" t="s">
        <v>57</v>
      </c>
      <c r="O223" s="253" t="s">
        <v>57</v>
      </c>
      <c r="P223" s="253" t="s">
        <v>57</v>
      </c>
      <c r="Q223" s="253" t="s">
        <v>57</v>
      </c>
      <c r="R223" s="253" t="s">
        <v>57</v>
      </c>
      <c r="S223" s="253" t="s">
        <v>57</v>
      </c>
      <c r="T223" s="253" t="s">
        <v>57</v>
      </c>
      <c r="U223" s="253" t="s">
        <v>57</v>
      </c>
      <c r="V223" s="253" t="s">
        <v>57</v>
      </c>
      <c r="W223" s="270" t="s">
        <v>57</v>
      </c>
      <c r="X223" s="270" t="s">
        <v>57</v>
      </c>
      <c r="Y223" s="253" t="s">
        <v>57</v>
      </c>
      <c r="Z223" s="253" t="s">
        <v>5346</v>
      </c>
      <c r="AA223" s="253" t="s">
        <v>57</v>
      </c>
      <c r="AB223" s="253" t="s">
        <v>57</v>
      </c>
      <c r="AC223" s="253" t="s">
        <v>57</v>
      </c>
      <c r="AD223" s="253" t="s">
        <v>2385</v>
      </c>
      <c r="AE223" s="253" t="s">
        <v>57</v>
      </c>
      <c r="AF223" s="253"/>
      <c r="AG223" s="253" t="s">
        <v>57</v>
      </c>
      <c r="AH223" s="253" t="s">
        <v>57</v>
      </c>
      <c r="AI223" s="253" t="s">
        <v>57</v>
      </c>
      <c r="AJ223" s="266" t="s">
        <v>2385</v>
      </c>
      <c r="AK223" s="253" t="s">
        <v>57</v>
      </c>
      <c r="AL223" s="253" t="s">
        <v>57</v>
      </c>
      <c r="AM223" s="253" t="s">
        <v>57</v>
      </c>
      <c r="AN223" s="253" t="s">
        <v>57</v>
      </c>
      <c r="AO223" s="259" t="s">
        <v>746</v>
      </c>
      <c r="AP223" s="259" t="s">
        <v>5270</v>
      </c>
      <c r="AQ223" s="253">
        <v>137</v>
      </c>
      <c r="AR223" s="253" t="s">
        <v>57</v>
      </c>
      <c r="AS223" s="253" t="s">
        <v>57</v>
      </c>
      <c r="AT223" s="253" t="s">
        <v>57</v>
      </c>
      <c r="AU223" s="220" t="str">
        <f>IF(OR(AB223="NA"), "NA", IF(OR(AB223="Yes", AB223="yes"), "No", IF(AND(I223="Original", AB223="No"), "?", "")))</f>
        <v>NA</v>
      </c>
    </row>
    <row r="224" spans="1:48" ht="17.25">
      <c r="A224" s="220">
        <v>223</v>
      </c>
      <c r="B224" s="253" t="s">
        <v>6836</v>
      </c>
      <c r="C224" s="253" t="s">
        <v>1382</v>
      </c>
      <c r="D224" s="253">
        <v>2024</v>
      </c>
      <c r="E224" s="253" t="s">
        <v>579</v>
      </c>
      <c r="F224" s="253" t="s">
        <v>5347</v>
      </c>
      <c r="G224" s="253" t="s">
        <v>5348</v>
      </c>
      <c r="H224" s="255" t="s">
        <v>5349</v>
      </c>
      <c r="I224" s="253" t="s">
        <v>935</v>
      </c>
      <c r="J224" s="253">
        <v>22</v>
      </c>
      <c r="K224" s="253" t="s">
        <v>62</v>
      </c>
      <c r="L224" s="253" t="s">
        <v>62</v>
      </c>
      <c r="M224" s="253" t="s">
        <v>62</v>
      </c>
      <c r="N224" s="253" t="s">
        <v>62</v>
      </c>
      <c r="O224" s="253" t="s">
        <v>57</v>
      </c>
      <c r="P224" s="253" t="s">
        <v>57</v>
      </c>
      <c r="Q224" s="253" t="s">
        <v>57</v>
      </c>
      <c r="R224" s="253" t="s">
        <v>57</v>
      </c>
      <c r="S224" s="253" t="s">
        <v>57</v>
      </c>
      <c r="T224" s="253" t="s">
        <v>57</v>
      </c>
      <c r="U224" s="253" t="s">
        <v>56</v>
      </c>
      <c r="V224" s="253" t="s">
        <v>5350</v>
      </c>
      <c r="W224" s="270" t="s">
        <v>56</v>
      </c>
      <c r="X224" s="270" t="s">
        <v>5351</v>
      </c>
      <c r="Y224" s="270" t="s">
        <v>56</v>
      </c>
      <c r="Z224" s="253" t="s">
        <v>5352</v>
      </c>
      <c r="AA224" s="253" t="s">
        <v>62</v>
      </c>
      <c r="AB224" s="253" t="s">
        <v>56</v>
      </c>
      <c r="AC224" s="253" t="s">
        <v>56</v>
      </c>
      <c r="AD224" s="253" t="s">
        <v>984</v>
      </c>
      <c r="AE224" s="253" t="s">
        <v>57</v>
      </c>
      <c r="AF224" s="253"/>
      <c r="AG224" s="253" t="s">
        <v>56</v>
      </c>
      <c r="AH224" s="253">
        <v>35</v>
      </c>
      <c r="AI224" s="253" t="s">
        <v>62</v>
      </c>
      <c r="AJ224" s="266" t="s">
        <v>2385</v>
      </c>
      <c r="AK224" s="253" t="s">
        <v>57</v>
      </c>
      <c r="AL224" s="253" t="s">
        <v>57</v>
      </c>
      <c r="AM224" s="253" t="s">
        <v>57</v>
      </c>
      <c r="AN224" s="253" t="s">
        <v>57</v>
      </c>
      <c r="AO224" s="259" t="s">
        <v>708</v>
      </c>
      <c r="AP224" s="259" t="s">
        <v>2331</v>
      </c>
      <c r="AQ224" s="253">
        <v>223</v>
      </c>
      <c r="AR224" s="253" t="s">
        <v>57</v>
      </c>
      <c r="AS224" s="253" t="s">
        <v>62</v>
      </c>
      <c r="AT224" s="253" t="s">
        <v>62</v>
      </c>
      <c r="AU224" s="253" t="s">
        <v>56</v>
      </c>
      <c r="AV224" s="201" t="s">
        <v>5353</v>
      </c>
    </row>
    <row r="225" spans="1:48">
      <c r="A225" s="220">
        <v>224</v>
      </c>
      <c r="B225" s="253" t="s">
        <v>6836</v>
      </c>
      <c r="C225" s="253" t="s">
        <v>1382</v>
      </c>
      <c r="D225" s="253">
        <v>2024</v>
      </c>
      <c r="E225" s="253" t="s">
        <v>579</v>
      </c>
      <c r="F225" s="253" t="s">
        <v>5354</v>
      </c>
      <c r="G225" s="253" t="s">
        <v>5355</v>
      </c>
      <c r="H225" s="255" t="s">
        <v>5356</v>
      </c>
      <c r="I225" s="253" t="s">
        <v>935</v>
      </c>
      <c r="J225" s="253">
        <v>22</v>
      </c>
      <c r="K225" s="253" t="s">
        <v>62</v>
      </c>
      <c r="L225" s="253" t="s">
        <v>62</v>
      </c>
      <c r="M225" s="253" t="s">
        <v>62</v>
      </c>
      <c r="N225" s="253" t="s">
        <v>62</v>
      </c>
      <c r="O225" s="253" t="s">
        <v>57</v>
      </c>
      <c r="P225" s="253" t="s">
        <v>57</v>
      </c>
      <c r="Q225" s="253" t="s">
        <v>57</v>
      </c>
      <c r="R225" s="253" t="s">
        <v>57</v>
      </c>
      <c r="S225" s="253" t="s">
        <v>62</v>
      </c>
      <c r="T225" s="253" t="s">
        <v>57</v>
      </c>
      <c r="U225" s="253" t="s">
        <v>62</v>
      </c>
      <c r="V225" s="253" t="s">
        <v>57</v>
      </c>
      <c r="W225" s="253" t="s">
        <v>56</v>
      </c>
      <c r="X225" s="253" t="s">
        <v>2460</v>
      </c>
      <c r="Y225" s="253" t="s">
        <v>62</v>
      </c>
      <c r="Z225" s="253" t="s">
        <v>5357</v>
      </c>
      <c r="AA225" s="253" t="s">
        <v>57</v>
      </c>
      <c r="AB225" s="253" t="s">
        <v>57</v>
      </c>
      <c r="AC225" s="253" t="s">
        <v>57</v>
      </c>
      <c r="AD225" s="253" t="s">
        <v>2385</v>
      </c>
      <c r="AE225" s="253" t="s">
        <v>57</v>
      </c>
      <c r="AF225" s="253"/>
      <c r="AG225" s="253" t="s">
        <v>56</v>
      </c>
      <c r="AH225" s="253">
        <v>16</v>
      </c>
      <c r="AI225" s="253" t="s">
        <v>62</v>
      </c>
      <c r="AJ225" s="266" t="s">
        <v>2385</v>
      </c>
      <c r="AK225" s="253" t="s">
        <v>57</v>
      </c>
      <c r="AL225" s="253" t="s">
        <v>57</v>
      </c>
      <c r="AM225" s="253" t="s">
        <v>57</v>
      </c>
      <c r="AN225" s="253" t="s">
        <v>57</v>
      </c>
      <c r="AO225" s="259" t="s">
        <v>2019</v>
      </c>
      <c r="AP225" s="259" t="s">
        <v>5252</v>
      </c>
      <c r="AQ225" s="253">
        <v>653</v>
      </c>
      <c r="AR225" s="253" t="s">
        <v>57</v>
      </c>
      <c r="AS225" s="270">
        <v>9</v>
      </c>
      <c r="AT225" s="270">
        <v>7</v>
      </c>
      <c r="AU225" s="253" t="s">
        <v>56</v>
      </c>
      <c r="AV225" s="184" t="s">
        <v>922</v>
      </c>
    </row>
    <row r="226" spans="1:48">
      <c r="A226" s="220">
        <v>225</v>
      </c>
      <c r="B226" s="253" t="s">
        <v>6836</v>
      </c>
      <c r="C226" s="253" t="s">
        <v>1382</v>
      </c>
      <c r="D226" s="253">
        <v>2024</v>
      </c>
      <c r="E226" s="253" t="s">
        <v>579</v>
      </c>
      <c r="F226" s="253" t="s">
        <v>3298</v>
      </c>
      <c r="G226" s="253" t="s">
        <v>5358</v>
      </c>
      <c r="H226" s="255" t="s">
        <v>5359</v>
      </c>
      <c r="I226" s="253" t="s">
        <v>935</v>
      </c>
      <c r="J226" s="253">
        <v>13</v>
      </c>
      <c r="K226" s="253" t="s">
        <v>62</v>
      </c>
      <c r="L226" s="253" t="s">
        <v>62</v>
      </c>
      <c r="M226" s="253" t="s">
        <v>62</v>
      </c>
      <c r="N226" s="253" t="s">
        <v>62</v>
      </c>
      <c r="O226" s="253" t="s">
        <v>57</v>
      </c>
      <c r="P226" s="253" t="s">
        <v>57</v>
      </c>
      <c r="Q226" s="253" t="s">
        <v>57</v>
      </c>
      <c r="R226" s="253" t="s">
        <v>57</v>
      </c>
      <c r="S226" s="253" t="s">
        <v>56</v>
      </c>
      <c r="T226" s="270" t="s">
        <v>5360</v>
      </c>
      <c r="U226" s="253" t="s">
        <v>56</v>
      </c>
      <c r="V226" s="253" t="s">
        <v>5361</v>
      </c>
      <c r="W226" s="253" t="s">
        <v>56</v>
      </c>
      <c r="X226" s="253" t="s">
        <v>5362</v>
      </c>
      <c r="Y226" s="253" t="s">
        <v>62</v>
      </c>
      <c r="Z226" s="253" t="s">
        <v>3301</v>
      </c>
      <c r="AA226" s="253" t="s">
        <v>62</v>
      </c>
      <c r="AB226" s="253" t="s">
        <v>56</v>
      </c>
      <c r="AC226" s="253" t="s">
        <v>56</v>
      </c>
      <c r="AD226" s="253" t="s">
        <v>962</v>
      </c>
      <c r="AE226" s="253" t="s">
        <v>5363</v>
      </c>
      <c r="AF226" s="253" t="s">
        <v>1199</v>
      </c>
      <c r="AG226" s="253" t="s">
        <v>56</v>
      </c>
      <c r="AH226" s="253">
        <v>100</v>
      </c>
      <c r="AI226" s="270" t="s">
        <v>62</v>
      </c>
      <c r="AJ226" s="270" t="s">
        <v>2385</v>
      </c>
      <c r="AK226" s="253" t="s">
        <v>62</v>
      </c>
      <c r="AL226" s="253" t="s">
        <v>57</v>
      </c>
      <c r="AM226" s="253" t="s">
        <v>57</v>
      </c>
      <c r="AN226" s="253" t="s">
        <v>57</v>
      </c>
      <c r="AO226" s="259" t="s">
        <v>139</v>
      </c>
      <c r="AP226" s="259" t="s">
        <v>902</v>
      </c>
      <c r="AQ226" s="253">
        <v>172</v>
      </c>
      <c r="AR226" s="253" t="s">
        <v>57</v>
      </c>
      <c r="AS226" s="253">
        <v>75</v>
      </c>
      <c r="AT226" s="253">
        <v>25</v>
      </c>
      <c r="AU226" s="220" t="str">
        <f t="shared" ref="AU226:AU241" si="11">IF(AB226="Yes", "No", "")</f>
        <v>No</v>
      </c>
      <c r="AV226" s="184" t="s">
        <v>5364</v>
      </c>
    </row>
    <row r="227" spans="1:48">
      <c r="A227" s="220">
        <v>226</v>
      </c>
      <c r="B227" s="253" t="s">
        <v>6836</v>
      </c>
      <c r="C227" s="253" t="s">
        <v>1382</v>
      </c>
      <c r="D227" s="253">
        <v>2024</v>
      </c>
      <c r="E227" s="253" t="s">
        <v>579</v>
      </c>
      <c r="F227" s="253" t="s">
        <v>5365</v>
      </c>
      <c r="G227" s="253" t="s">
        <v>5366</v>
      </c>
      <c r="H227" s="255" t="s">
        <v>5367</v>
      </c>
      <c r="I227" s="253" t="s">
        <v>935</v>
      </c>
      <c r="J227" s="253">
        <v>13</v>
      </c>
      <c r="K227" s="253" t="s">
        <v>62</v>
      </c>
      <c r="L227" s="253" t="s">
        <v>62</v>
      </c>
      <c r="M227" s="253" t="s">
        <v>62</v>
      </c>
      <c r="N227" s="253" t="s">
        <v>62</v>
      </c>
      <c r="O227" s="253" t="s">
        <v>57</v>
      </c>
      <c r="P227" s="253" t="s">
        <v>57</v>
      </c>
      <c r="Q227" s="253" t="s">
        <v>57</v>
      </c>
      <c r="R227" s="253" t="s">
        <v>57</v>
      </c>
      <c r="S227" s="253" t="s">
        <v>56</v>
      </c>
      <c r="T227" s="270" t="s">
        <v>5368</v>
      </c>
      <c r="U227" s="253" t="s">
        <v>62</v>
      </c>
      <c r="V227" s="253" t="s">
        <v>57</v>
      </c>
      <c r="W227" s="253" t="s">
        <v>56</v>
      </c>
      <c r="X227" s="253" t="s">
        <v>5369</v>
      </c>
      <c r="Y227" s="253" t="s">
        <v>62</v>
      </c>
      <c r="Z227" s="253" t="s">
        <v>5370</v>
      </c>
      <c r="AA227" s="270" t="s">
        <v>56</v>
      </c>
      <c r="AB227" s="253" t="s">
        <v>56</v>
      </c>
      <c r="AC227" s="253" t="s">
        <v>56</v>
      </c>
      <c r="AD227" s="253" t="s">
        <v>984</v>
      </c>
      <c r="AE227" s="253" t="s">
        <v>57</v>
      </c>
      <c r="AF227" s="253"/>
      <c r="AG227" s="253" t="s">
        <v>56</v>
      </c>
      <c r="AH227" s="253">
        <v>615</v>
      </c>
      <c r="AI227" s="253" t="s">
        <v>62</v>
      </c>
      <c r="AJ227" s="266" t="s">
        <v>2385</v>
      </c>
      <c r="AK227" s="253" t="s">
        <v>62</v>
      </c>
      <c r="AL227" s="253" t="s">
        <v>57</v>
      </c>
      <c r="AM227" s="253" t="s">
        <v>57</v>
      </c>
      <c r="AN227" s="253" t="s">
        <v>57</v>
      </c>
      <c r="AO227" s="259" t="s">
        <v>2142</v>
      </c>
      <c r="AP227" s="259" t="s">
        <v>5371</v>
      </c>
      <c r="AQ227" s="253">
        <v>302</v>
      </c>
      <c r="AR227" s="253" t="s">
        <v>57</v>
      </c>
      <c r="AS227" s="253">
        <v>271</v>
      </c>
      <c r="AT227" s="253">
        <v>344</v>
      </c>
      <c r="AU227" s="220" t="str">
        <f t="shared" si="11"/>
        <v>No</v>
      </c>
    </row>
    <row r="228" spans="1:48">
      <c r="A228" s="220">
        <v>227</v>
      </c>
      <c r="B228" s="253" t="s">
        <v>6836</v>
      </c>
      <c r="C228" s="253" t="s">
        <v>1382</v>
      </c>
      <c r="D228" s="253">
        <v>2024</v>
      </c>
      <c r="E228" s="253" t="s">
        <v>579</v>
      </c>
      <c r="F228" s="253" t="s">
        <v>57</v>
      </c>
      <c r="G228" s="253" t="s">
        <v>5372</v>
      </c>
      <c r="H228" s="255" t="s">
        <v>5373</v>
      </c>
      <c r="I228" s="253" t="s">
        <v>2597</v>
      </c>
      <c r="J228" s="253">
        <v>25</v>
      </c>
      <c r="K228" s="253" t="s">
        <v>57</v>
      </c>
      <c r="L228" s="253" t="s">
        <v>57</v>
      </c>
      <c r="M228" s="253" t="s">
        <v>57</v>
      </c>
      <c r="N228" s="253" t="s">
        <v>57</v>
      </c>
      <c r="O228" s="253" t="s">
        <v>57</v>
      </c>
      <c r="P228" s="253" t="s">
        <v>57</v>
      </c>
      <c r="Q228" s="253" t="s">
        <v>57</v>
      </c>
      <c r="R228" s="253" t="s">
        <v>57</v>
      </c>
      <c r="S228" s="253" t="s">
        <v>57</v>
      </c>
      <c r="T228" s="253" t="s">
        <v>57</v>
      </c>
      <c r="U228" s="253" t="s">
        <v>57</v>
      </c>
      <c r="V228" s="253" t="s">
        <v>57</v>
      </c>
      <c r="W228" s="253" t="s">
        <v>57</v>
      </c>
      <c r="X228" s="253" t="s">
        <v>57</v>
      </c>
      <c r="Y228" s="253" t="s">
        <v>57</v>
      </c>
      <c r="Z228" s="253" t="s">
        <v>57</v>
      </c>
      <c r="AA228" s="253" t="s">
        <v>57</v>
      </c>
      <c r="AB228" s="253" t="s">
        <v>57</v>
      </c>
      <c r="AC228" s="253" t="s">
        <v>57</v>
      </c>
      <c r="AD228" s="253" t="s">
        <v>2385</v>
      </c>
      <c r="AE228" s="253" t="s">
        <v>57</v>
      </c>
      <c r="AF228" s="253"/>
      <c r="AG228" s="253" t="s">
        <v>57</v>
      </c>
      <c r="AH228" s="253" t="s">
        <v>57</v>
      </c>
      <c r="AI228" s="253" t="s">
        <v>57</v>
      </c>
      <c r="AJ228" s="266" t="s">
        <v>2385</v>
      </c>
      <c r="AK228" s="253" t="s">
        <v>57</v>
      </c>
      <c r="AL228" s="253" t="s">
        <v>57</v>
      </c>
      <c r="AM228" s="253" t="s">
        <v>57</v>
      </c>
      <c r="AN228" s="253" t="s">
        <v>57</v>
      </c>
      <c r="AO228" s="259" t="s">
        <v>57</v>
      </c>
      <c r="AP228" s="259" t="s">
        <v>5374</v>
      </c>
      <c r="AQ228" s="259" t="s">
        <v>57</v>
      </c>
      <c r="AR228" s="259" t="s">
        <v>57</v>
      </c>
      <c r="AS228" s="259" t="s">
        <v>57</v>
      </c>
      <c r="AT228" s="259" t="s">
        <v>57</v>
      </c>
      <c r="AU228" s="220" t="str">
        <f>IF(OR(AB228="NA"), "NA", IF(OR(AB228="Yes", AB228="yes"), "No", IF(AND(I228="Original", AB228="No"), "?", "")))</f>
        <v>NA</v>
      </c>
    </row>
    <row r="229" spans="1:48">
      <c r="A229" s="220">
        <v>228</v>
      </c>
      <c r="B229" s="253" t="s">
        <v>6836</v>
      </c>
      <c r="C229" s="253" t="s">
        <v>1382</v>
      </c>
      <c r="D229" s="253">
        <v>2024</v>
      </c>
      <c r="E229" s="253" t="s">
        <v>2653</v>
      </c>
      <c r="F229" s="253" t="s">
        <v>2205</v>
      </c>
      <c r="G229" s="258" t="s">
        <v>5375</v>
      </c>
      <c r="H229" s="255" t="s">
        <v>5376</v>
      </c>
      <c r="I229" s="253" t="s">
        <v>926</v>
      </c>
      <c r="J229" s="253">
        <v>25</v>
      </c>
      <c r="K229" s="253" t="s">
        <v>57</v>
      </c>
      <c r="L229" s="253" t="s">
        <v>57</v>
      </c>
      <c r="M229" s="253" t="s">
        <v>57</v>
      </c>
      <c r="N229" s="253" t="s">
        <v>57</v>
      </c>
      <c r="O229" s="253" t="s">
        <v>57</v>
      </c>
      <c r="P229" s="253" t="s">
        <v>57</v>
      </c>
      <c r="Q229" s="253" t="s">
        <v>57</v>
      </c>
      <c r="R229" s="253" t="s">
        <v>57</v>
      </c>
      <c r="S229" s="253" t="s">
        <v>57</v>
      </c>
      <c r="T229" s="253" t="s">
        <v>57</v>
      </c>
      <c r="U229" s="253" t="s">
        <v>57</v>
      </c>
      <c r="V229" s="253" t="s">
        <v>57</v>
      </c>
      <c r="W229" s="253" t="s">
        <v>57</v>
      </c>
      <c r="X229" s="253" t="s">
        <v>57</v>
      </c>
      <c r="Y229" s="253" t="s">
        <v>57</v>
      </c>
      <c r="Z229" s="253" t="s">
        <v>57</v>
      </c>
      <c r="AA229" s="253" t="s">
        <v>57</v>
      </c>
      <c r="AB229" s="253" t="s">
        <v>57</v>
      </c>
      <c r="AC229" s="253" t="s">
        <v>57</v>
      </c>
      <c r="AD229" s="253" t="s">
        <v>2385</v>
      </c>
      <c r="AE229" s="253" t="s">
        <v>57</v>
      </c>
      <c r="AF229" s="253"/>
      <c r="AG229" s="253" t="s">
        <v>57</v>
      </c>
      <c r="AH229" s="253" t="s">
        <v>57</v>
      </c>
      <c r="AI229" s="253" t="s">
        <v>57</v>
      </c>
      <c r="AJ229" s="266" t="s">
        <v>2385</v>
      </c>
      <c r="AK229" s="253" t="s">
        <v>57</v>
      </c>
      <c r="AL229" s="253" t="s">
        <v>57</v>
      </c>
      <c r="AM229" s="253" t="s">
        <v>57</v>
      </c>
      <c r="AN229" s="253" t="s">
        <v>57</v>
      </c>
      <c r="AO229" s="259" t="s">
        <v>5377</v>
      </c>
      <c r="AP229" s="259" t="s">
        <v>5378</v>
      </c>
      <c r="AQ229" s="253">
        <v>24</v>
      </c>
      <c r="AR229" s="253" t="s">
        <v>57</v>
      </c>
      <c r="AS229" s="253" t="s">
        <v>57</v>
      </c>
      <c r="AT229" s="253" t="s">
        <v>57</v>
      </c>
      <c r="AU229" s="220" t="str">
        <f>IF(OR(AB229="NA"), "NA", IF(OR(AB229="Yes", AB229="yes"), "No", IF(AND(I229="Original", AB229="No"), "?", "")))</f>
        <v>NA</v>
      </c>
    </row>
    <row r="230" spans="1:48">
      <c r="A230" s="220">
        <v>229</v>
      </c>
      <c r="B230" s="253" t="s">
        <v>6836</v>
      </c>
      <c r="C230" s="253" t="s">
        <v>1382</v>
      </c>
      <c r="D230" s="253">
        <v>2024</v>
      </c>
      <c r="E230" s="253" t="s">
        <v>2653</v>
      </c>
      <c r="F230" s="253" t="s">
        <v>5379</v>
      </c>
      <c r="G230" s="253" t="s">
        <v>5380</v>
      </c>
      <c r="H230" s="255" t="s">
        <v>5381</v>
      </c>
      <c r="I230" s="253" t="s">
        <v>935</v>
      </c>
      <c r="J230" s="253">
        <v>15</v>
      </c>
      <c r="K230" s="253" t="s">
        <v>62</v>
      </c>
      <c r="L230" s="253" t="s">
        <v>57</v>
      </c>
      <c r="M230" s="253" t="s">
        <v>62</v>
      </c>
      <c r="N230" s="253" t="s">
        <v>62</v>
      </c>
      <c r="O230" s="253" t="s">
        <v>57</v>
      </c>
      <c r="P230" s="253" t="s">
        <v>57</v>
      </c>
      <c r="Q230" s="253" t="s">
        <v>57</v>
      </c>
      <c r="R230" s="270" t="s">
        <v>57</v>
      </c>
      <c r="S230" s="253" t="s">
        <v>62</v>
      </c>
      <c r="T230" s="253" t="s">
        <v>57</v>
      </c>
      <c r="U230" s="253" t="s">
        <v>62</v>
      </c>
      <c r="V230" s="253" t="s">
        <v>57</v>
      </c>
      <c r="W230" s="253" t="s">
        <v>56</v>
      </c>
      <c r="X230" s="253" t="s">
        <v>2487</v>
      </c>
      <c r="Y230" s="253" t="s">
        <v>62</v>
      </c>
      <c r="Z230" s="253" t="s">
        <v>5382</v>
      </c>
      <c r="AA230" s="253" t="s">
        <v>62</v>
      </c>
      <c r="AB230" s="253" t="s">
        <v>62</v>
      </c>
      <c r="AC230" s="253" t="s">
        <v>62</v>
      </c>
      <c r="AD230" s="253" t="s">
        <v>2385</v>
      </c>
      <c r="AE230" s="253" t="s">
        <v>57</v>
      </c>
      <c r="AF230" s="253"/>
      <c r="AG230" s="253" t="s">
        <v>56</v>
      </c>
      <c r="AH230" s="253">
        <v>13</v>
      </c>
      <c r="AI230" s="253" t="s">
        <v>62</v>
      </c>
      <c r="AJ230" s="266" t="s">
        <v>2385</v>
      </c>
      <c r="AK230" s="253" t="s">
        <v>62</v>
      </c>
      <c r="AL230" s="253" t="s">
        <v>57</v>
      </c>
      <c r="AM230" s="253" t="s">
        <v>57</v>
      </c>
      <c r="AN230" s="253" t="s">
        <v>57</v>
      </c>
      <c r="AO230" s="259" t="s">
        <v>1454</v>
      </c>
      <c r="AP230" s="259" t="s">
        <v>764</v>
      </c>
      <c r="AQ230" s="253">
        <v>260</v>
      </c>
      <c r="AR230" s="253" t="s">
        <v>57</v>
      </c>
      <c r="AS230" s="253">
        <v>5</v>
      </c>
      <c r="AT230" s="253">
        <v>8</v>
      </c>
      <c r="AU230" s="220" t="s">
        <v>62</v>
      </c>
    </row>
    <row r="231" spans="1:48">
      <c r="A231" s="220">
        <v>230</v>
      </c>
      <c r="B231" s="253" t="s">
        <v>6836</v>
      </c>
      <c r="C231" s="253" t="s">
        <v>1382</v>
      </c>
      <c r="D231" s="253">
        <v>2024</v>
      </c>
      <c r="E231" s="253" t="s">
        <v>2653</v>
      </c>
      <c r="F231" s="253" t="s">
        <v>5383</v>
      </c>
      <c r="G231" s="253" t="s">
        <v>5384</v>
      </c>
      <c r="H231" s="255" t="s">
        <v>5385</v>
      </c>
      <c r="I231" s="253" t="s">
        <v>935</v>
      </c>
      <c r="J231" s="253">
        <v>14</v>
      </c>
      <c r="K231" s="253" t="s">
        <v>62</v>
      </c>
      <c r="L231" s="253" t="s">
        <v>62</v>
      </c>
      <c r="M231" s="253" t="s">
        <v>62</v>
      </c>
      <c r="N231" s="253" t="s">
        <v>56</v>
      </c>
      <c r="O231" s="253">
        <v>2</v>
      </c>
      <c r="P231" s="253" t="s">
        <v>170</v>
      </c>
      <c r="Q231" s="253" t="s">
        <v>5386</v>
      </c>
      <c r="R231" s="270" t="s">
        <v>5387</v>
      </c>
      <c r="S231" s="270" t="s">
        <v>56</v>
      </c>
      <c r="T231" s="270" t="s">
        <v>5388</v>
      </c>
      <c r="U231" s="253" t="s">
        <v>56</v>
      </c>
      <c r="V231" s="253" t="s">
        <v>5389</v>
      </c>
      <c r="W231" s="253" t="s">
        <v>56</v>
      </c>
      <c r="X231" s="253" t="s">
        <v>5390</v>
      </c>
      <c r="Y231" s="253" t="s">
        <v>62</v>
      </c>
      <c r="Z231" s="253" t="s">
        <v>3610</v>
      </c>
      <c r="AA231" s="253" t="s">
        <v>62</v>
      </c>
      <c r="AB231" s="253" t="s">
        <v>62</v>
      </c>
      <c r="AC231" s="253" t="s">
        <v>62</v>
      </c>
      <c r="AD231" s="253" t="s">
        <v>2385</v>
      </c>
      <c r="AE231" s="253" t="s">
        <v>57</v>
      </c>
      <c r="AF231" s="253"/>
      <c r="AG231" s="253" t="s">
        <v>56</v>
      </c>
      <c r="AH231" s="253">
        <v>16</v>
      </c>
      <c r="AI231" s="253" t="s">
        <v>62</v>
      </c>
      <c r="AJ231" s="266" t="s">
        <v>2385</v>
      </c>
      <c r="AK231" s="253" t="s">
        <v>62</v>
      </c>
      <c r="AL231" s="253" t="s">
        <v>57</v>
      </c>
      <c r="AM231" s="253" t="s">
        <v>57</v>
      </c>
      <c r="AN231" s="253" t="s">
        <v>57</v>
      </c>
      <c r="AO231" s="259" t="s">
        <v>1851</v>
      </c>
      <c r="AP231" s="259" t="s">
        <v>2303</v>
      </c>
      <c r="AQ231" s="253">
        <v>185</v>
      </c>
      <c r="AR231" s="253" t="s">
        <v>57</v>
      </c>
      <c r="AS231" s="253">
        <v>8</v>
      </c>
      <c r="AT231" s="253">
        <v>8</v>
      </c>
      <c r="AU231" s="220" t="s">
        <v>62</v>
      </c>
    </row>
    <row r="232" spans="1:48">
      <c r="A232" s="220">
        <v>231</v>
      </c>
      <c r="B232" s="253" t="s">
        <v>6836</v>
      </c>
      <c r="C232" s="253" t="s">
        <v>1382</v>
      </c>
      <c r="D232" s="253">
        <v>2024</v>
      </c>
      <c r="E232" s="253" t="s">
        <v>2653</v>
      </c>
      <c r="F232" s="253" t="s">
        <v>5391</v>
      </c>
      <c r="G232" s="253" t="s">
        <v>5392</v>
      </c>
      <c r="H232" s="253" t="s">
        <v>5393</v>
      </c>
      <c r="I232" s="253" t="s">
        <v>935</v>
      </c>
      <c r="J232" s="253">
        <v>15</v>
      </c>
      <c r="K232" s="253" t="s">
        <v>62</v>
      </c>
      <c r="L232" s="253" t="s">
        <v>62</v>
      </c>
      <c r="M232" s="253" t="s">
        <v>62</v>
      </c>
      <c r="N232" s="253" t="s">
        <v>56</v>
      </c>
      <c r="O232" s="253">
        <v>2</v>
      </c>
      <c r="P232" s="253" t="s">
        <v>2699</v>
      </c>
      <c r="Q232" s="253" t="s">
        <v>5394</v>
      </c>
      <c r="R232" s="270" t="s">
        <v>5395</v>
      </c>
      <c r="S232" s="270" t="s">
        <v>56</v>
      </c>
      <c r="T232" s="270" t="s">
        <v>5396</v>
      </c>
      <c r="U232" s="253" t="s">
        <v>62</v>
      </c>
      <c r="V232" s="253" t="s">
        <v>57</v>
      </c>
      <c r="W232" s="253" t="s">
        <v>56</v>
      </c>
      <c r="X232" s="253" t="s">
        <v>5397</v>
      </c>
      <c r="Y232" s="253" t="s">
        <v>56</v>
      </c>
      <c r="Z232" s="253" t="s">
        <v>5398</v>
      </c>
      <c r="AA232" s="253" t="s">
        <v>56</v>
      </c>
      <c r="AB232" s="253" t="s">
        <v>56</v>
      </c>
      <c r="AC232" s="253" t="s">
        <v>56</v>
      </c>
      <c r="AD232" s="253" t="s">
        <v>2373</v>
      </c>
      <c r="AE232" s="253" t="s">
        <v>3249</v>
      </c>
      <c r="AF232" s="253"/>
      <c r="AG232" s="253" t="s">
        <v>56</v>
      </c>
      <c r="AH232" s="253">
        <v>30</v>
      </c>
      <c r="AI232" s="253" t="s">
        <v>62</v>
      </c>
      <c r="AJ232" s="266" t="s">
        <v>2385</v>
      </c>
      <c r="AK232" s="253" t="s">
        <v>62</v>
      </c>
      <c r="AL232" s="253" t="s">
        <v>57</v>
      </c>
      <c r="AM232" s="253" t="s">
        <v>57</v>
      </c>
      <c r="AN232" s="253" t="s">
        <v>57</v>
      </c>
      <c r="AO232" s="259" t="s">
        <v>1762</v>
      </c>
      <c r="AP232" s="259" t="s">
        <v>2137</v>
      </c>
      <c r="AQ232" s="253">
        <v>207</v>
      </c>
      <c r="AR232" s="253" t="s">
        <v>57</v>
      </c>
      <c r="AS232" s="253">
        <v>9</v>
      </c>
      <c r="AT232" s="253">
        <v>21</v>
      </c>
      <c r="AU232" s="220" t="str">
        <f t="shared" si="11"/>
        <v>No</v>
      </c>
    </row>
    <row r="233" spans="1:48">
      <c r="A233" s="220">
        <v>232</v>
      </c>
      <c r="B233" s="253" t="s">
        <v>6836</v>
      </c>
      <c r="C233" s="253" t="s">
        <v>1382</v>
      </c>
      <c r="D233" s="253">
        <v>2024</v>
      </c>
      <c r="E233" s="253" t="s">
        <v>2653</v>
      </c>
      <c r="F233" s="253" t="s">
        <v>5399</v>
      </c>
      <c r="G233" s="253" t="s">
        <v>5400</v>
      </c>
      <c r="H233" s="255" t="s">
        <v>5401</v>
      </c>
      <c r="I233" s="253" t="s">
        <v>935</v>
      </c>
      <c r="J233" s="253">
        <v>9</v>
      </c>
      <c r="K233" s="253" t="s">
        <v>62</v>
      </c>
      <c r="L233" s="253" t="s">
        <v>62</v>
      </c>
      <c r="M233" s="253" t="s">
        <v>62</v>
      </c>
      <c r="N233" s="253" t="s">
        <v>62</v>
      </c>
      <c r="O233" s="253" t="s">
        <v>57</v>
      </c>
      <c r="P233" s="253" t="s">
        <v>57</v>
      </c>
      <c r="Q233" s="253" t="s">
        <v>57</v>
      </c>
      <c r="R233" s="270" t="s">
        <v>57</v>
      </c>
      <c r="S233" s="270" t="s">
        <v>62</v>
      </c>
      <c r="T233" s="270" t="s">
        <v>57</v>
      </c>
      <c r="U233" s="253" t="s">
        <v>56</v>
      </c>
      <c r="V233" s="253" t="s">
        <v>5402</v>
      </c>
      <c r="W233" s="253" t="s">
        <v>56</v>
      </c>
      <c r="X233" s="253" t="s">
        <v>5403</v>
      </c>
      <c r="Y233" s="253" t="s">
        <v>62</v>
      </c>
      <c r="Z233" s="253" t="s">
        <v>5404</v>
      </c>
      <c r="AA233" s="253" t="s">
        <v>62</v>
      </c>
      <c r="AB233" s="270" t="s">
        <v>56</v>
      </c>
      <c r="AC233" s="270" t="s">
        <v>56</v>
      </c>
      <c r="AD233" s="270" t="s">
        <v>984</v>
      </c>
      <c r="AE233" s="253" t="s">
        <v>57</v>
      </c>
      <c r="AF233" s="253"/>
      <c r="AG233" s="253" t="s">
        <v>56</v>
      </c>
      <c r="AH233" s="253">
        <v>396</v>
      </c>
      <c r="AI233" s="253" t="s">
        <v>62</v>
      </c>
      <c r="AJ233" s="266" t="s">
        <v>2385</v>
      </c>
      <c r="AK233" s="253" t="s">
        <v>62</v>
      </c>
      <c r="AL233" s="253" t="s">
        <v>57</v>
      </c>
      <c r="AM233" s="253" t="s">
        <v>57</v>
      </c>
      <c r="AN233" s="253" t="s">
        <v>57</v>
      </c>
      <c r="AO233" s="259" t="s">
        <v>5405</v>
      </c>
      <c r="AP233" s="259" t="s">
        <v>2212</v>
      </c>
      <c r="AQ233" s="253">
        <v>254</v>
      </c>
      <c r="AR233" s="253" t="s">
        <v>57</v>
      </c>
      <c r="AS233" s="253">
        <v>52</v>
      </c>
      <c r="AT233" s="253">
        <v>344</v>
      </c>
      <c r="AU233" s="220" t="str">
        <f t="shared" si="11"/>
        <v>No</v>
      </c>
    </row>
    <row r="234" spans="1:48">
      <c r="A234" s="220">
        <v>233</v>
      </c>
      <c r="B234" s="253" t="s">
        <v>6836</v>
      </c>
      <c r="C234" s="253" t="s">
        <v>1382</v>
      </c>
      <c r="D234" s="253">
        <v>2024</v>
      </c>
      <c r="E234" s="253" t="s">
        <v>2653</v>
      </c>
      <c r="F234" s="253" t="s">
        <v>5406</v>
      </c>
      <c r="G234" s="253" t="s">
        <v>5407</v>
      </c>
      <c r="H234" s="255" t="s">
        <v>5408</v>
      </c>
      <c r="I234" s="253" t="s">
        <v>935</v>
      </c>
      <c r="J234" s="253">
        <v>14</v>
      </c>
      <c r="K234" s="253" t="s">
        <v>62</v>
      </c>
      <c r="L234" s="253" t="s">
        <v>62</v>
      </c>
      <c r="M234" s="253" t="s">
        <v>62</v>
      </c>
      <c r="N234" s="253" t="s">
        <v>62</v>
      </c>
      <c r="O234" s="253" t="s">
        <v>57</v>
      </c>
      <c r="P234" s="253" t="s">
        <v>57</v>
      </c>
      <c r="Q234" s="253" t="s">
        <v>57</v>
      </c>
      <c r="R234" s="270" t="s">
        <v>57</v>
      </c>
      <c r="S234" s="270" t="s">
        <v>56</v>
      </c>
      <c r="T234" s="270" t="s">
        <v>5409</v>
      </c>
      <c r="U234" s="253" t="s">
        <v>62</v>
      </c>
      <c r="V234" s="253" t="s">
        <v>57</v>
      </c>
      <c r="W234" s="253" t="s">
        <v>56</v>
      </c>
      <c r="X234" s="253" t="s">
        <v>5410</v>
      </c>
      <c r="Y234" s="253" t="s">
        <v>62</v>
      </c>
      <c r="Z234" s="253" t="s">
        <v>5411</v>
      </c>
      <c r="AA234" s="253" t="s">
        <v>62</v>
      </c>
      <c r="AB234" s="253" t="s">
        <v>62</v>
      </c>
      <c r="AC234" s="253" t="s">
        <v>62</v>
      </c>
      <c r="AD234" s="253" t="s">
        <v>2385</v>
      </c>
      <c r="AE234" s="253" t="s">
        <v>57</v>
      </c>
      <c r="AF234" s="253"/>
      <c r="AG234" s="253" t="s">
        <v>56</v>
      </c>
      <c r="AH234" s="253">
        <v>71</v>
      </c>
      <c r="AI234" s="253" t="s">
        <v>62</v>
      </c>
      <c r="AJ234" s="266" t="s">
        <v>2385</v>
      </c>
      <c r="AK234" s="253" t="s">
        <v>62</v>
      </c>
      <c r="AL234" s="253" t="s">
        <v>57</v>
      </c>
      <c r="AM234" s="253" t="s">
        <v>57</v>
      </c>
      <c r="AN234" s="253" t="s">
        <v>57</v>
      </c>
      <c r="AO234" s="259" t="s">
        <v>5412</v>
      </c>
      <c r="AP234" s="259" t="s">
        <v>2244</v>
      </c>
      <c r="AQ234" s="253">
        <v>291</v>
      </c>
      <c r="AR234" s="253" t="s">
        <v>57</v>
      </c>
      <c r="AS234" s="253">
        <v>46</v>
      </c>
      <c r="AT234" s="253">
        <v>25</v>
      </c>
      <c r="AU234" s="220" t="s">
        <v>62</v>
      </c>
    </row>
    <row r="235" spans="1:48">
      <c r="A235" s="220">
        <v>234</v>
      </c>
      <c r="B235" s="253" t="s">
        <v>6836</v>
      </c>
      <c r="C235" s="253" t="s">
        <v>1382</v>
      </c>
      <c r="D235" s="253">
        <v>2024</v>
      </c>
      <c r="E235" s="253" t="s">
        <v>2653</v>
      </c>
      <c r="F235" s="253" t="s">
        <v>5067</v>
      </c>
      <c r="G235" s="253" t="s">
        <v>5413</v>
      </c>
      <c r="H235" s="255" t="s">
        <v>5414</v>
      </c>
      <c r="I235" s="253" t="s">
        <v>929</v>
      </c>
      <c r="J235" s="253">
        <v>15</v>
      </c>
      <c r="K235" s="270" t="s">
        <v>62</v>
      </c>
      <c r="L235" s="253" t="s">
        <v>62</v>
      </c>
      <c r="M235" s="253" t="s">
        <v>57</v>
      </c>
      <c r="N235" s="253" t="s">
        <v>57</v>
      </c>
      <c r="O235" s="253" t="s">
        <v>57</v>
      </c>
      <c r="P235" s="253" t="s">
        <v>57</v>
      </c>
      <c r="Q235" s="253" t="s">
        <v>57</v>
      </c>
      <c r="R235" s="270" t="s">
        <v>57</v>
      </c>
      <c r="S235" s="270" t="s">
        <v>57</v>
      </c>
      <c r="T235" s="270" t="s">
        <v>57</v>
      </c>
      <c r="U235" s="253" t="s">
        <v>57</v>
      </c>
      <c r="V235" s="253" t="s">
        <v>57</v>
      </c>
      <c r="W235" s="253" t="s">
        <v>57</v>
      </c>
      <c r="X235" s="253" t="s">
        <v>57</v>
      </c>
      <c r="Y235" s="253" t="s">
        <v>57</v>
      </c>
      <c r="Z235" s="253" t="s">
        <v>57</v>
      </c>
      <c r="AA235" s="253" t="s">
        <v>57</v>
      </c>
      <c r="AB235" s="253" t="s">
        <v>57</v>
      </c>
      <c r="AC235" s="253" t="s">
        <v>57</v>
      </c>
      <c r="AD235" s="253" t="s">
        <v>2385</v>
      </c>
      <c r="AE235" s="253" t="s">
        <v>57</v>
      </c>
      <c r="AF235" s="253"/>
      <c r="AG235" s="253" t="s">
        <v>57</v>
      </c>
      <c r="AH235" s="253" t="s">
        <v>57</v>
      </c>
      <c r="AI235" s="253" t="s">
        <v>57</v>
      </c>
      <c r="AJ235" s="266" t="s">
        <v>2385</v>
      </c>
      <c r="AK235" s="253" t="s">
        <v>57</v>
      </c>
      <c r="AL235" s="253" t="s">
        <v>57</v>
      </c>
      <c r="AM235" s="253" t="s">
        <v>57</v>
      </c>
      <c r="AN235" s="253" t="s">
        <v>57</v>
      </c>
      <c r="AO235" s="253" t="s">
        <v>57</v>
      </c>
      <c r="AP235" s="253" t="s">
        <v>57</v>
      </c>
      <c r="AQ235" s="253" t="s">
        <v>57</v>
      </c>
      <c r="AR235" s="253" t="s">
        <v>57</v>
      </c>
      <c r="AS235" s="253" t="s">
        <v>57</v>
      </c>
      <c r="AT235" s="253" t="s">
        <v>57</v>
      </c>
      <c r="AU235" s="220" t="str">
        <f>IF(OR(AB235="NA"), "NA", IF(OR(AB235="Yes", AB235="yes"), "No", IF(AND(I235="Original", AB235="No"), "?", "")))</f>
        <v>NA</v>
      </c>
    </row>
    <row r="236" spans="1:48">
      <c r="A236" s="220">
        <v>235</v>
      </c>
      <c r="B236" s="253" t="s">
        <v>6836</v>
      </c>
      <c r="C236" s="253" t="s">
        <v>1382</v>
      </c>
      <c r="D236" s="253">
        <v>2024</v>
      </c>
      <c r="E236" s="253" t="s">
        <v>2653</v>
      </c>
      <c r="F236" s="253" t="s">
        <v>503</v>
      </c>
      <c r="G236" s="253" t="s">
        <v>5415</v>
      </c>
      <c r="H236" s="255" t="s">
        <v>5416</v>
      </c>
      <c r="I236" s="253" t="s">
        <v>935</v>
      </c>
      <c r="J236" s="253">
        <v>15</v>
      </c>
      <c r="K236" s="253" t="s">
        <v>62</v>
      </c>
      <c r="L236" s="253" t="s">
        <v>62</v>
      </c>
      <c r="M236" s="253" t="s">
        <v>62</v>
      </c>
      <c r="N236" s="253" t="s">
        <v>56</v>
      </c>
      <c r="O236" s="253">
        <v>1</v>
      </c>
      <c r="P236" s="253" t="s">
        <v>170</v>
      </c>
      <c r="Q236" s="253" t="s">
        <v>5417</v>
      </c>
      <c r="R236" s="270" t="s">
        <v>5418</v>
      </c>
      <c r="S236" s="270" t="s">
        <v>56</v>
      </c>
      <c r="T236" s="270" t="s">
        <v>5419</v>
      </c>
      <c r="U236" s="253" t="s">
        <v>62</v>
      </c>
      <c r="V236" s="253" t="s">
        <v>57</v>
      </c>
      <c r="W236" s="253" t="s">
        <v>62</v>
      </c>
      <c r="X236" s="253" t="s">
        <v>57</v>
      </c>
      <c r="Y236" s="253" t="s">
        <v>57</v>
      </c>
      <c r="Z236" s="258" t="s">
        <v>5420</v>
      </c>
      <c r="AA236" s="253" t="s">
        <v>56</v>
      </c>
      <c r="AB236" s="253" t="s">
        <v>56</v>
      </c>
      <c r="AC236" s="253" t="s">
        <v>56</v>
      </c>
      <c r="AD236" s="253" t="s">
        <v>984</v>
      </c>
      <c r="AE236" s="253" t="s">
        <v>57</v>
      </c>
      <c r="AF236" s="253"/>
      <c r="AG236" s="253" t="s">
        <v>56</v>
      </c>
      <c r="AH236" s="267">
        <v>30</v>
      </c>
      <c r="AI236" s="253" t="s">
        <v>62</v>
      </c>
      <c r="AJ236" s="266" t="s">
        <v>2385</v>
      </c>
      <c r="AK236" s="253" t="s">
        <v>56</v>
      </c>
      <c r="AL236" s="253" t="s">
        <v>2367</v>
      </c>
      <c r="AM236" s="268" t="s">
        <v>869</v>
      </c>
      <c r="AN236" s="253" t="s">
        <v>5421</v>
      </c>
      <c r="AO236" s="259" t="s">
        <v>1682</v>
      </c>
      <c r="AP236" s="259" t="s">
        <v>5422</v>
      </c>
      <c r="AQ236" s="253">
        <v>354</v>
      </c>
      <c r="AR236" s="253">
        <v>110</v>
      </c>
      <c r="AS236" s="270">
        <v>11</v>
      </c>
      <c r="AT236" s="270">
        <v>18</v>
      </c>
      <c r="AU236" s="220" t="str">
        <f t="shared" si="11"/>
        <v>No</v>
      </c>
    </row>
    <row r="237" spans="1:48">
      <c r="A237" s="220">
        <v>236</v>
      </c>
      <c r="B237" s="253" t="s">
        <v>6836</v>
      </c>
      <c r="C237" s="253" t="s">
        <v>1382</v>
      </c>
      <c r="D237" s="253">
        <v>2024</v>
      </c>
      <c r="E237" s="253" t="s">
        <v>2653</v>
      </c>
      <c r="F237" s="253" t="s">
        <v>5423</v>
      </c>
      <c r="G237" s="253" t="s">
        <v>5424</v>
      </c>
      <c r="H237" s="255" t="s">
        <v>5425</v>
      </c>
      <c r="I237" s="253" t="s">
        <v>935</v>
      </c>
      <c r="J237" s="253">
        <v>15</v>
      </c>
      <c r="K237" s="253" t="s">
        <v>62</v>
      </c>
      <c r="L237" s="253" t="s">
        <v>62</v>
      </c>
      <c r="M237" s="253" t="s">
        <v>62</v>
      </c>
      <c r="N237" s="253" t="s">
        <v>62</v>
      </c>
      <c r="O237" s="253" t="s">
        <v>57</v>
      </c>
      <c r="P237" s="253" t="s">
        <v>57</v>
      </c>
      <c r="Q237" s="253" t="s">
        <v>57</v>
      </c>
      <c r="R237" s="270" t="s">
        <v>57</v>
      </c>
      <c r="S237" s="270" t="s">
        <v>62</v>
      </c>
      <c r="T237" s="270" t="s">
        <v>57</v>
      </c>
      <c r="U237" s="253" t="s">
        <v>56</v>
      </c>
      <c r="V237" s="253" t="s">
        <v>5426</v>
      </c>
      <c r="W237" s="253" t="s">
        <v>62</v>
      </c>
      <c r="X237" s="253" t="s">
        <v>57</v>
      </c>
      <c r="Y237" s="253" t="s">
        <v>57</v>
      </c>
      <c r="Z237" s="253" t="s">
        <v>5427</v>
      </c>
      <c r="AA237" s="253" t="s">
        <v>62</v>
      </c>
      <c r="AB237" s="253" t="s">
        <v>62</v>
      </c>
      <c r="AC237" s="253" t="s">
        <v>62</v>
      </c>
      <c r="AD237" s="253" t="s">
        <v>2385</v>
      </c>
      <c r="AE237" s="253" t="s">
        <v>57</v>
      </c>
      <c r="AF237" s="253"/>
      <c r="AG237" s="253" t="s">
        <v>56</v>
      </c>
      <c r="AH237" s="253">
        <v>123</v>
      </c>
      <c r="AI237" s="253" t="s">
        <v>62</v>
      </c>
      <c r="AJ237" s="266" t="s">
        <v>2385</v>
      </c>
      <c r="AK237" s="253" t="s">
        <v>62</v>
      </c>
      <c r="AL237" s="253" t="s">
        <v>57</v>
      </c>
      <c r="AM237" s="253" t="s">
        <v>57</v>
      </c>
      <c r="AN237" s="253" t="s">
        <v>57</v>
      </c>
      <c r="AO237" s="259" t="s">
        <v>1682</v>
      </c>
      <c r="AP237" s="259" t="s">
        <v>5428</v>
      </c>
      <c r="AQ237" s="253">
        <v>363</v>
      </c>
      <c r="AR237" s="253" t="s">
        <v>57</v>
      </c>
      <c r="AS237" s="270">
        <v>81</v>
      </c>
      <c r="AT237" s="270">
        <v>42</v>
      </c>
      <c r="AU237" s="220" t="s">
        <v>62</v>
      </c>
      <c r="AV237" s="184" t="s">
        <v>5317</v>
      </c>
    </row>
    <row r="238" spans="1:48">
      <c r="A238" s="220">
        <v>237</v>
      </c>
      <c r="B238" s="253" t="s">
        <v>6836</v>
      </c>
      <c r="C238" s="253" t="s">
        <v>1382</v>
      </c>
      <c r="D238" s="253">
        <v>2024</v>
      </c>
      <c r="E238" s="253" t="s">
        <v>2653</v>
      </c>
      <c r="F238" s="253" t="s">
        <v>5429</v>
      </c>
      <c r="G238" s="253" t="s">
        <v>5430</v>
      </c>
      <c r="H238" s="255" t="s">
        <v>5431</v>
      </c>
      <c r="I238" s="253" t="s">
        <v>935</v>
      </c>
      <c r="J238" s="253">
        <v>19</v>
      </c>
      <c r="K238" s="253" t="s">
        <v>62</v>
      </c>
      <c r="L238" s="253" t="s">
        <v>62</v>
      </c>
      <c r="M238" s="253" t="s">
        <v>62</v>
      </c>
      <c r="N238" s="253" t="s">
        <v>62</v>
      </c>
      <c r="O238" s="253" t="s">
        <v>57</v>
      </c>
      <c r="P238" s="253" t="s">
        <v>57</v>
      </c>
      <c r="Q238" s="253" t="s">
        <v>57</v>
      </c>
      <c r="R238" s="253" t="s">
        <v>57</v>
      </c>
      <c r="S238" s="270" t="s">
        <v>56</v>
      </c>
      <c r="T238" s="270" t="s">
        <v>5432</v>
      </c>
      <c r="U238" s="253" t="s">
        <v>56</v>
      </c>
      <c r="V238" s="253" t="s">
        <v>5433</v>
      </c>
      <c r="W238" s="253" t="s">
        <v>56</v>
      </c>
      <c r="X238" s="253" t="s">
        <v>5434</v>
      </c>
      <c r="Y238" s="253" t="s">
        <v>62</v>
      </c>
      <c r="Z238" s="258" t="s">
        <v>5435</v>
      </c>
      <c r="AA238" s="270" t="s">
        <v>56</v>
      </c>
      <c r="AB238" s="253" t="s">
        <v>62</v>
      </c>
      <c r="AC238" s="253" t="s">
        <v>62</v>
      </c>
      <c r="AD238" s="253" t="s">
        <v>2385</v>
      </c>
      <c r="AE238" s="253" t="s">
        <v>57</v>
      </c>
      <c r="AF238" s="253"/>
      <c r="AG238" s="253" t="s">
        <v>56</v>
      </c>
      <c r="AH238" s="253">
        <v>84</v>
      </c>
      <c r="AI238" s="253" t="s">
        <v>56</v>
      </c>
      <c r="AJ238" s="266" t="s">
        <v>4436</v>
      </c>
      <c r="AK238" s="253" t="s">
        <v>62</v>
      </c>
      <c r="AL238" s="253" t="s">
        <v>57</v>
      </c>
      <c r="AM238" s="253" t="s">
        <v>57</v>
      </c>
      <c r="AN238" s="253" t="s">
        <v>57</v>
      </c>
      <c r="AO238" s="259" t="s">
        <v>5436</v>
      </c>
      <c r="AP238" s="259" t="s">
        <v>5135</v>
      </c>
      <c r="AQ238" s="253">
        <v>94</v>
      </c>
      <c r="AR238" s="253" t="s">
        <v>57</v>
      </c>
      <c r="AS238" s="253" t="s">
        <v>62</v>
      </c>
      <c r="AT238" s="253" t="s">
        <v>62</v>
      </c>
      <c r="AU238" s="220" t="s">
        <v>62</v>
      </c>
    </row>
    <row r="239" spans="1:48">
      <c r="A239" s="220">
        <v>238</v>
      </c>
      <c r="B239" s="253" t="s">
        <v>6836</v>
      </c>
      <c r="C239" s="253" t="s">
        <v>1382</v>
      </c>
      <c r="D239" s="253">
        <v>2024</v>
      </c>
      <c r="E239" s="253" t="s">
        <v>2653</v>
      </c>
      <c r="F239" s="253" t="s">
        <v>5437</v>
      </c>
      <c r="G239" s="253" t="s">
        <v>5438</v>
      </c>
      <c r="H239" s="255" t="s">
        <v>5439</v>
      </c>
      <c r="I239" s="253" t="s">
        <v>935</v>
      </c>
      <c r="J239" s="253">
        <v>15</v>
      </c>
      <c r="K239" s="253" t="s">
        <v>62</v>
      </c>
      <c r="L239" s="253" t="s">
        <v>62</v>
      </c>
      <c r="M239" s="253" t="s">
        <v>62</v>
      </c>
      <c r="N239" s="253" t="s">
        <v>56</v>
      </c>
      <c r="O239" s="253">
        <v>1</v>
      </c>
      <c r="P239" s="270" t="s">
        <v>438</v>
      </c>
      <c r="Q239" s="270" t="s">
        <v>5440</v>
      </c>
      <c r="R239" s="270" t="s">
        <v>5441</v>
      </c>
      <c r="S239" s="270" t="s">
        <v>56</v>
      </c>
      <c r="T239" s="270" t="s">
        <v>5442</v>
      </c>
      <c r="U239" s="253" t="s">
        <v>62</v>
      </c>
      <c r="V239" s="253" t="s">
        <v>57</v>
      </c>
      <c r="W239" s="253" t="s">
        <v>62</v>
      </c>
      <c r="X239" s="253" t="s">
        <v>57</v>
      </c>
      <c r="Y239" s="253" t="s">
        <v>57</v>
      </c>
      <c r="Z239" s="253" t="s">
        <v>5443</v>
      </c>
      <c r="AA239" s="270" t="s">
        <v>62</v>
      </c>
      <c r="AB239" s="253" t="s">
        <v>62</v>
      </c>
      <c r="AC239" s="253" t="s">
        <v>62</v>
      </c>
      <c r="AD239" s="253" t="s">
        <v>2385</v>
      </c>
      <c r="AE239" s="253" t="s">
        <v>57</v>
      </c>
      <c r="AF239" s="253"/>
      <c r="AG239" s="253" t="s">
        <v>56</v>
      </c>
      <c r="AH239" s="253">
        <v>55</v>
      </c>
      <c r="AI239" s="253" t="s">
        <v>62</v>
      </c>
      <c r="AJ239" s="266" t="s">
        <v>2385</v>
      </c>
      <c r="AK239" s="253" t="s">
        <v>62</v>
      </c>
      <c r="AL239" s="253" t="s">
        <v>57</v>
      </c>
      <c r="AM239" s="253" t="s">
        <v>57</v>
      </c>
      <c r="AN239" s="253" t="s">
        <v>57</v>
      </c>
      <c r="AO239" s="259" t="s">
        <v>5405</v>
      </c>
      <c r="AP239" s="259" t="s">
        <v>4455</v>
      </c>
      <c r="AQ239" s="253">
        <v>353</v>
      </c>
      <c r="AR239" s="253" t="s">
        <v>57</v>
      </c>
      <c r="AS239" s="253" t="s">
        <v>62</v>
      </c>
      <c r="AT239" s="253" t="s">
        <v>62</v>
      </c>
      <c r="AU239" s="220" t="s">
        <v>62</v>
      </c>
    </row>
    <row r="240" spans="1:48">
      <c r="A240" s="220">
        <v>239</v>
      </c>
      <c r="B240" s="253" t="s">
        <v>6836</v>
      </c>
      <c r="C240" s="253" t="s">
        <v>1382</v>
      </c>
      <c r="D240" s="253">
        <v>2024</v>
      </c>
      <c r="E240" s="253" t="s">
        <v>2653</v>
      </c>
      <c r="F240" s="253" t="s">
        <v>5444</v>
      </c>
      <c r="G240" s="253" t="s">
        <v>5445</v>
      </c>
      <c r="H240" s="255" t="s">
        <v>5446</v>
      </c>
      <c r="I240" s="253" t="s">
        <v>935</v>
      </c>
      <c r="J240" s="253">
        <v>1</v>
      </c>
      <c r="K240" s="253" t="s">
        <v>62</v>
      </c>
      <c r="L240" s="253" t="s">
        <v>62</v>
      </c>
      <c r="M240" s="253" t="s">
        <v>62</v>
      </c>
      <c r="N240" s="253" t="s">
        <v>62</v>
      </c>
      <c r="O240" s="253" t="s">
        <v>57</v>
      </c>
      <c r="P240" s="253" t="s">
        <v>57</v>
      </c>
      <c r="Q240" s="253" t="s">
        <v>57</v>
      </c>
      <c r="R240" s="253" t="s">
        <v>57</v>
      </c>
      <c r="S240" s="270" t="s">
        <v>56</v>
      </c>
      <c r="T240" s="270" t="s">
        <v>5447</v>
      </c>
      <c r="U240" s="253" t="s">
        <v>62</v>
      </c>
      <c r="V240" s="253" t="s">
        <v>57</v>
      </c>
      <c r="W240" s="253" t="s">
        <v>62</v>
      </c>
      <c r="X240" s="253" t="s">
        <v>57</v>
      </c>
      <c r="Y240" s="253" t="s">
        <v>57</v>
      </c>
      <c r="Z240" s="258" t="s">
        <v>5448</v>
      </c>
      <c r="AA240" s="270" t="s">
        <v>56</v>
      </c>
      <c r="AB240" s="253" t="s">
        <v>56</v>
      </c>
      <c r="AC240" s="253" t="s">
        <v>56</v>
      </c>
      <c r="AD240" s="253" t="s">
        <v>984</v>
      </c>
      <c r="AE240" s="253" t="s">
        <v>57</v>
      </c>
      <c r="AF240" s="253"/>
      <c r="AG240" s="253" t="s">
        <v>56</v>
      </c>
      <c r="AH240" s="253">
        <v>47</v>
      </c>
      <c r="AI240" s="253" t="s">
        <v>62</v>
      </c>
      <c r="AJ240" s="266" t="s">
        <v>2385</v>
      </c>
      <c r="AK240" s="253" t="s">
        <v>62</v>
      </c>
      <c r="AL240" s="253" t="s">
        <v>57</v>
      </c>
      <c r="AM240" s="253" t="s">
        <v>57</v>
      </c>
      <c r="AN240" s="253" t="s">
        <v>57</v>
      </c>
      <c r="AO240" s="259" t="s">
        <v>5449</v>
      </c>
      <c r="AP240" s="259" t="s">
        <v>5450</v>
      </c>
      <c r="AQ240" s="253">
        <v>331</v>
      </c>
      <c r="AR240" s="253" t="s">
        <v>57</v>
      </c>
      <c r="AS240" s="253">
        <v>22</v>
      </c>
      <c r="AT240" s="253">
        <v>25</v>
      </c>
      <c r="AU240" s="220" t="str">
        <f t="shared" si="11"/>
        <v>No</v>
      </c>
    </row>
    <row r="241" spans="1:48">
      <c r="A241" s="220">
        <v>240</v>
      </c>
      <c r="B241" s="253" t="s">
        <v>6836</v>
      </c>
      <c r="C241" s="253" t="s">
        <v>1382</v>
      </c>
      <c r="D241" s="253">
        <v>2024</v>
      </c>
      <c r="E241" s="253" t="s">
        <v>2653</v>
      </c>
      <c r="F241" s="253" t="s">
        <v>2045</v>
      </c>
      <c r="G241" s="253" t="s">
        <v>5451</v>
      </c>
      <c r="H241" s="255" t="s">
        <v>5452</v>
      </c>
      <c r="I241" s="253" t="s">
        <v>935</v>
      </c>
      <c r="J241" s="253">
        <v>14</v>
      </c>
      <c r="K241" s="253" t="s">
        <v>62</v>
      </c>
      <c r="L241" s="253" t="s">
        <v>62</v>
      </c>
      <c r="M241" s="253" t="s">
        <v>62</v>
      </c>
      <c r="N241" s="253" t="s">
        <v>62</v>
      </c>
      <c r="O241" s="253" t="s">
        <v>57</v>
      </c>
      <c r="P241" s="253" t="s">
        <v>57</v>
      </c>
      <c r="Q241" s="253" t="s">
        <v>57</v>
      </c>
      <c r="R241" s="253" t="s">
        <v>57</v>
      </c>
      <c r="S241" s="270" t="s">
        <v>56</v>
      </c>
      <c r="T241" s="270" t="s">
        <v>5453</v>
      </c>
      <c r="U241" s="253" t="s">
        <v>56</v>
      </c>
      <c r="V241" s="253" t="s">
        <v>5454</v>
      </c>
      <c r="W241" s="253" t="s">
        <v>62</v>
      </c>
      <c r="X241" s="253" t="s">
        <v>57</v>
      </c>
      <c r="Y241" s="253" t="s">
        <v>57</v>
      </c>
      <c r="Z241" s="258" t="s">
        <v>2048</v>
      </c>
      <c r="AA241" s="270" t="s">
        <v>56</v>
      </c>
      <c r="AB241" s="253" t="s">
        <v>56</v>
      </c>
      <c r="AC241" s="253" t="s">
        <v>56</v>
      </c>
      <c r="AD241" s="253" t="s">
        <v>984</v>
      </c>
      <c r="AE241" s="253" t="s">
        <v>57</v>
      </c>
      <c r="AF241" s="253"/>
      <c r="AG241" s="253" t="s">
        <v>56</v>
      </c>
      <c r="AH241" s="253">
        <v>81</v>
      </c>
      <c r="AI241" s="253" t="s">
        <v>62</v>
      </c>
      <c r="AJ241" s="266" t="s">
        <v>2385</v>
      </c>
      <c r="AK241" s="253" t="s">
        <v>62</v>
      </c>
      <c r="AL241" s="253" t="s">
        <v>57</v>
      </c>
      <c r="AM241" s="253" t="s">
        <v>57</v>
      </c>
      <c r="AN241" s="253" t="s">
        <v>57</v>
      </c>
      <c r="AO241" s="259" t="s">
        <v>5405</v>
      </c>
      <c r="AP241" s="264" t="s">
        <v>4455</v>
      </c>
      <c r="AQ241" s="253">
        <v>353</v>
      </c>
      <c r="AR241" s="253" t="s">
        <v>57</v>
      </c>
      <c r="AS241" s="253">
        <v>53</v>
      </c>
      <c r="AT241" s="253">
        <v>28</v>
      </c>
      <c r="AU241" s="220" t="str">
        <f t="shared" si="11"/>
        <v>No</v>
      </c>
    </row>
    <row r="242" spans="1:48">
      <c r="A242" s="220">
        <v>241</v>
      </c>
      <c r="B242" s="253" t="s">
        <v>6836</v>
      </c>
      <c r="C242" s="253" t="s">
        <v>1382</v>
      </c>
      <c r="D242" s="253">
        <v>2024</v>
      </c>
      <c r="E242" s="253" t="s">
        <v>2653</v>
      </c>
      <c r="F242" s="253" t="s">
        <v>1607</v>
      </c>
      <c r="G242" s="253" t="s">
        <v>5455</v>
      </c>
      <c r="H242" s="255" t="s">
        <v>5456</v>
      </c>
      <c r="I242" s="253" t="s">
        <v>929</v>
      </c>
      <c r="J242" s="253">
        <v>18</v>
      </c>
      <c r="K242" s="253" t="s">
        <v>56</v>
      </c>
      <c r="L242" s="253" t="s">
        <v>56</v>
      </c>
      <c r="M242" s="253" t="s">
        <v>57</v>
      </c>
      <c r="N242" s="253" t="s">
        <v>57</v>
      </c>
      <c r="O242" s="253" t="s">
        <v>57</v>
      </c>
      <c r="P242" s="253" t="s">
        <v>57</v>
      </c>
      <c r="Q242" s="253" t="s">
        <v>57</v>
      </c>
      <c r="R242" s="253" t="s">
        <v>57</v>
      </c>
      <c r="S242" s="270" t="s">
        <v>57</v>
      </c>
      <c r="T242" s="270" t="s">
        <v>57</v>
      </c>
      <c r="U242" s="253" t="s">
        <v>57</v>
      </c>
      <c r="V242" s="253" t="s">
        <v>57</v>
      </c>
      <c r="W242" s="253" t="s">
        <v>57</v>
      </c>
      <c r="X242" s="253" t="s">
        <v>57</v>
      </c>
      <c r="Y242" s="253" t="s">
        <v>57</v>
      </c>
      <c r="Z242" s="253" t="s">
        <v>57</v>
      </c>
      <c r="AA242" s="270" t="s">
        <v>57</v>
      </c>
      <c r="AB242" s="253" t="s">
        <v>57</v>
      </c>
      <c r="AC242" s="253" t="s">
        <v>57</v>
      </c>
      <c r="AD242" s="253" t="s">
        <v>2385</v>
      </c>
      <c r="AE242" s="253" t="s">
        <v>57</v>
      </c>
      <c r="AF242" s="253"/>
      <c r="AG242" s="253" t="s">
        <v>57</v>
      </c>
      <c r="AH242" s="253" t="s">
        <v>57</v>
      </c>
      <c r="AI242" s="253" t="s">
        <v>57</v>
      </c>
      <c r="AJ242" s="266" t="s">
        <v>2385</v>
      </c>
      <c r="AK242" s="253" t="s">
        <v>57</v>
      </c>
      <c r="AL242" s="253" t="s">
        <v>57</v>
      </c>
      <c r="AM242" s="253" t="s">
        <v>57</v>
      </c>
      <c r="AN242" s="253" t="s">
        <v>57</v>
      </c>
      <c r="AO242" s="259" t="s">
        <v>1618</v>
      </c>
      <c r="AP242" s="264" t="s">
        <v>5270</v>
      </c>
      <c r="AQ242" s="253">
        <v>314</v>
      </c>
      <c r="AR242" s="253" t="s">
        <v>57</v>
      </c>
      <c r="AS242" s="253" t="s">
        <v>57</v>
      </c>
      <c r="AT242" s="253" t="s">
        <v>57</v>
      </c>
      <c r="AU242" s="220" t="str">
        <f>IF(OR(AB242="NA"), "NA", IF(OR(AB242="Yes", AB242="yes"), "No", IF(AND(I242="Original", AB242="No"), "?", "")))</f>
        <v>NA</v>
      </c>
    </row>
    <row r="243" spans="1:48">
      <c r="A243" s="220">
        <v>242</v>
      </c>
      <c r="B243" s="253" t="s">
        <v>6836</v>
      </c>
      <c r="C243" s="253" t="s">
        <v>1382</v>
      </c>
      <c r="D243" s="253">
        <v>2024</v>
      </c>
      <c r="E243" s="253" t="s">
        <v>2653</v>
      </c>
      <c r="F243" s="253" t="s">
        <v>5457</v>
      </c>
      <c r="G243" s="253" t="s">
        <v>5458</v>
      </c>
      <c r="H243" s="255" t="s">
        <v>5459</v>
      </c>
      <c r="I243" s="253" t="s">
        <v>929</v>
      </c>
      <c r="J243" s="253">
        <v>14</v>
      </c>
      <c r="K243" s="253" t="s">
        <v>56</v>
      </c>
      <c r="L243" s="253" t="s">
        <v>56</v>
      </c>
      <c r="M243" s="253" t="s">
        <v>57</v>
      </c>
      <c r="N243" s="253" t="s">
        <v>57</v>
      </c>
      <c r="O243" s="253" t="s">
        <v>57</v>
      </c>
      <c r="P243" s="253" t="s">
        <v>57</v>
      </c>
      <c r="Q243" s="253" t="s">
        <v>57</v>
      </c>
      <c r="R243" s="253" t="s">
        <v>57</v>
      </c>
      <c r="S243" s="270" t="s">
        <v>57</v>
      </c>
      <c r="T243" s="270" t="s">
        <v>57</v>
      </c>
      <c r="U243" s="253" t="s">
        <v>57</v>
      </c>
      <c r="V243" s="253" t="s">
        <v>57</v>
      </c>
      <c r="W243" s="253" t="s">
        <v>57</v>
      </c>
      <c r="X243" s="253" t="s">
        <v>57</v>
      </c>
      <c r="Y243" s="253" t="s">
        <v>57</v>
      </c>
      <c r="Z243" s="253" t="s">
        <v>57</v>
      </c>
      <c r="AA243" s="270" t="s">
        <v>57</v>
      </c>
      <c r="AB243" s="253" t="s">
        <v>57</v>
      </c>
      <c r="AC243" s="253" t="s">
        <v>57</v>
      </c>
      <c r="AD243" s="253" t="s">
        <v>2385</v>
      </c>
      <c r="AE243" s="253" t="s">
        <v>57</v>
      </c>
      <c r="AF243" s="253"/>
      <c r="AG243" s="253" t="s">
        <v>57</v>
      </c>
      <c r="AH243" s="253" t="s">
        <v>57</v>
      </c>
      <c r="AI243" s="253" t="s">
        <v>57</v>
      </c>
      <c r="AJ243" s="269" t="s">
        <v>2385</v>
      </c>
      <c r="AK243" s="253" t="s">
        <v>57</v>
      </c>
      <c r="AL243" s="253" t="s">
        <v>57</v>
      </c>
      <c r="AM243" s="253" t="s">
        <v>57</v>
      </c>
      <c r="AN243" s="253" t="s">
        <v>57</v>
      </c>
      <c r="AO243" s="259" t="s">
        <v>5460</v>
      </c>
      <c r="AP243" s="264" t="s">
        <v>5461</v>
      </c>
      <c r="AQ243" s="253">
        <v>412</v>
      </c>
      <c r="AR243" s="253" t="s">
        <v>57</v>
      </c>
      <c r="AS243" s="253" t="s">
        <v>57</v>
      </c>
      <c r="AT243" s="253" t="s">
        <v>57</v>
      </c>
      <c r="AU243" s="220" t="str">
        <f>IF(OR(AB243="NA"), "NA", IF(OR(AB243="Yes", AB243="yes"), "No", IF(AND(I243="Original", AB243="No"), "?", "")))</f>
        <v>NA</v>
      </c>
    </row>
    <row r="244" spans="1:48">
      <c r="A244" s="220">
        <v>243</v>
      </c>
      <c r="B244" s="253" t="s">
        <v>6836</v>
      </c>
      <c r="C244" s="253" t="s">
        <v>1382</v>
      </c>
      <c r="D244" s="253">
        <v>2024</v>
      </c>
      <c r="E244" s="253" t="s">
        <v>2653</v>
      </c>
      <c r="F244" s="253" t="s">
        <v>5462</v>
      </c>
      <c r="G244" s="253" t="s">
        <v>5463</v>
      </c>
      <c r="H244" s="255" t="s">
        <v>5464</v>
      </c>
      <c r="I244" s="253" t="s">
        <v>929</v>
      </c>
      <c r="J244" s="253">
        <v>17</v>
      </c>
      <c r="K244" s="253" t="s">
        <v>56</v>
      </c>
      <c r="L244" s="253" t="s">
        <v>56</v>
      </c>
      <c r="M244" s="253" t="s">
        <v>57</v>
      </c>
      <c r="N244" s="253" t="s">
        <v>57</v>
      </c>
      <c r="O244" s="253" t="s">
        <v>57</v>
      </c>
      <c r="P244" s="253" t="s">
        <v>57</v>
      </c>
      <c r="Q244" s="253" t="s">
        <v>57</v>
      </c>
      <c r="R244" s="253" t="s">
        <v>57</v>
      </c>
      <c r="S244" s="270" t="s">
        <v>57</v>
      </c>
      <c r="T244" s="270" t="s">
        <v>57</v>
      </c>
      <c r="U244" s="253" t="s">
        <v>57</v>
      </c>
      <c r="V244" s="253" t="s">
        <v>57</v>
      </c>
      <c r="W244" s="253" t="s">
        <v>57</v>
      </c>
      <c r="X244" s="253" t="s">
        <v>57</v>
      </c>
      <c r="Y244" s="253" t="s">
        <v>57</v>
      </c>
      <c r="Z244" s="253" t="s">
        <v>57</v>
      </c>
      <c r="AA244" s="270" t="s">
        <v>57</v>
      </c>
      <c r="AB244" s="253" t="s">
        <v>57</v>
      </c>
      <c r="AC244" s="253" t="s">
        <v>57</v>
      </c>
      <c r="AD244" s="253" t="s">
        <v>2385</v>
      </c>
      <c r="AE244" s="253" t="s">
        <v>57</v>
      </c>
      <c r="AF244" s="253"/>
      <c r="AG244" s="253" t="s">
        <v>57</v>
      </c>
      <c r="AH244" s="253" t="s">
        <v>57</v>
      </c>
      <c r="AI244" s="253" t="s">
        <v>57</v>
      </c>
      <c r="AJ244" s="269" t="s">
        <v>2385</v>
      </c>
      <c r="AK244" s="253" t="s">
        <v>57</v>
      </c>
      <c r="AL244" s="253" t="s">
        <v>57</v>
      </c>
      <c r="AM244" s="253" t="s">
        <v>57</v>
      </c>
      <c r="AN244" s="253" t="s">
        <v>57</v>
      </c>
      <c r="AO244" s="259" t="s">
        <v>2302</v>
      </c>
      <c r="AP244" s="264" t="s">
        <v>4976</v>
      </c>
      <c r="AQ244" s="253">
        <v>287</v>
      </c>
      <c r="AR244" s="253" t="s">
        <v>57</v>
      </c>
      <c r="AS244" s="253" t="s">
        <v>57</v>
      </c>
      <c r="AT244" s="253" t="s">
        <v>57</v>
      </c>
      <c r="AU244" s="220" t="str">
        <f>IF(OR(AB244="NA"), "NA", IF(OR(AB244="Yes", AB244="yes"), "No", IF(AND(I244="Original", AB244="No"), "?", "")))</f>
        <v>NA</v>
      </c>
    </row>
    <row r="245" spans="1:48">
      <c r="A245" s="220">
        <v>244</v>
      </c>
      <c r="B245" s="253" t="s">
        <v>6836</v>
      </c>
      <c r="C245" s="253" t="s">
        <v>1382</v>
      </c>
      <c r="D245" s="253">
        <v>2024</v>
      </c>
      <c r="E245" s="253" t="s">
        <v>2653</v>
      </c>
      <c r="F245" s="253" t="s">
        <v>52</v>
      </c>
      <c r="G245" s="253" t="s">
        <v>5465</v>
      </c>
      <c r="H245" s="255" t="s">
        <v>5466</v>
      </c>
      <c r="I245" s="253" t="s">
        <v>935</v>
      </c>
      <c r="J245" s="253">
        <v>18</v>
      </c>
      <c r="K245" s="253" t="s">
        <v>62</v>
      </c>
      <c r="L245" s="253" t="s">
        <v>62</v>
      </c>
      <c r="M245" s="253" t="s">
        <v>62</v>
      </c>
      <c r="N245" s="253" t="s">
        <v>62</v>
      </c>
      <c r="O245" s="253" t="s">
        <v>57</v>
      </c>
      <c r="P245" s="253" t="s">
        <v>57</v>
      </c>
      <c r="Q245" s="253" t="s">
        <v>57</v>
      </c>
      <c r="R245" s="253" t="s">
        <v>57</v>
      </c>
      <c r="S245" s="270" t="s">
        <v>56</v>
      </c>
      <c r="T245" s="270" t="s">
        <v>5467</v>
      </c>
      <c r="U245" s="253" t="s">
        <v>56</v>
      </c>
      <c r="V245" s="258" t="s">
        <v>5468</v>
      </c>
      <c r="W245" s="253" t="s">
        <v>62</v>
      </c>
      <c r="X245" s="253" t="s">
        <v>57</v>
      </c>
      <c r="Y245" s="253" t="s">
        <v>57</v>
      </c>
      <c r="Z245" s="258" t="s">
        <v>5469</v>
      </c>
      <c r="AA245" s="270" t="s">
        <v>56</v>
      </c>
      <c r="AB245" s="253" t="s">
        <v>62</v>
      </c>
      <c r="AC245" s="253" t="s">
        <v>57</v>
      </c>
      <c r="AD245" s="253" t="s">
        <v>2385</v>
      </c>
      <c r="AE245" s="253" t="s">
        <v>57</v>
      </c>
      <c r="AF245" s="253"/>
      <c r="AG245" s="253" t="s">
        <v>56</v>
      </c>
      <c r="AH245" s="253">
        <v>40</v>
      </c>
      <c r="AI245" s="253" t="s">
        <v>56</v>
      </c>
      <c r="AJ245" s="270" t="s">
        <v>4436</v>
      </c>
      <c r="AK245" s="253" t="s">
        <v>62</v>
      </c>
      <c r="AL245" s="253" t="s">
        <v>57</v>
      </c>
      <c r="AM245" s="253" t="s">
        <v>57</v>
      </c>
      <c r="AN245" s="253" t="s">
        <v>57</v>
      </c>
      <c r="AO245" s="259" t="s">
        <v>1394</v>
      </c>
      <c r="AP245" s="264" t="s">
        <v>5270</v>
      </c>
      <c r="AQ245" s="253">
        <v>396</v>
      </c>
      <c r="AR245" s="253" t="s">
        <v>57</v>
      </c>
      <c r="AS245" s="253">
        <v>33</v>
      </c>
      <c r="AT245" s="253">
        <v>7</v>
      </c>
      <c r="AU245" s="220" t="s">
        <v>62</v>
      </c>
    </row>
    <row r="246" spans="1:48">
      <c r="A246" s="220">
        <v>245</v>
      </c>
      <c r="B246" s="253" t="s">
        <v>6836</v>
      </c>
      <c r="C246" s="253" t="s">
        <v>1382</v>
      </c>
      <c r="D246" s="253">
        <v>2024</v>
      </c>
      <c r="E246" s="253" t="s">
        <v>2653</v>
      </c>
      <c r="F246" s="253" t="s">
        <v>5470</v>
      </c>
      <c r="G246" s="258" t="s">
        <v>5471</v>
      </c>
      <c r="H246" s="255" t="s">
        <v>5472</v>
      </c>
      <c r="I246" s="253" t="s">
        <v>935</v>
      </c>
      <c r="J246" s="253">
        <v>9</v>
      </c>
      <c r="K246" s="253" t="s">
        <v>62</v>
      </c>
      <c r="L246" s="253" t="s">
        <v>62</v>
      </c>
      <c r="M246" s="253" t="s">
        <v>62</v>
      </c>
      <c r="N246" s="253" t="s">
        <v>62</v>
      </c>
      <c r="O246" s="253" t="s">
        <v>57</v>
      </c>
      <c r="P246" s="253" t="s">
        <v>57</v>
      </c>
      <c r="Q246" s="253" t="s">
        <v>57</v>
      </c>
      <c r="R246" s="253" t="s">
        <v>57</v>
      </c>
      <c r="S246" s="253" t="s">
        <v>62</v>
      </c>
      <c r="T246" s="253" t="s">
        <v>57</v>
      </c>
      <c r="U246" s="253" t="s">
        <v>62</v>
      </c>
      <c r="V246" s="253" t="s">
        <v>57</v>
      </c>
      <c r="W246" s="253" t="s">
        <v>62</v>
      </c>
      <c r="X246" s="253" t="s">
        <v>57</v>
      </c>
      <c r="Y246" s="253" t="s">
        <v>57</v>
      </c>
      <c r="Z246" s="258" t="s">
        <v>5473</v>
      </c>
      <c r="AA246" s="270" t="s">
        <v>62</v>
      </c>
      <c r="AB246" s="253" t="s">
        <v>62</v>
      </c>
      <c r="AC246" s="253" t="s">
        <v>57</v>
      </c>
      <c r="AD246" s="253" t="s">
        <v>2385</v>
      </c>
      <c r="AE246" s="253" t="s">
        <v>57</v>
      </c>
      <c r="AF246" s="253"/>
      <c r="AG246" s="253" t="s">
        <v>56</v>
      </c>
      <c r="AH246" s="253">
        <v>24</v>
      </c>
      <c r="AI246" s="253" t="s">
        <v>62</v>
      </c>
      <c r="AJ246" s="269" t="s">
        <v>2385</v>
      </c>
      <c r="AK246" s="253" t="s">
        <v>62</v>
      </c>
      <c r="AL246" s="253" t="s">
        <v>57</v>
      </c>
      <c r="AM246" s="253" t="s">
        <v>57</v>
      </c>
      <c r="AN246" s="253" t="s">
        <v>57</v>
      </c>
      <c r="AO246" s="259" t="s">
        <v>5474</v>
      </c>
      <c r="AP246" s="264" t="s">
        <v>5475</v>
      </c>
      <c r="AQ246" s="253">
        <v>322</v>
      </c>
      <c r="AR246" s="253" t="s">
        <v>57</v>
      </c>
      <c r="AS246" s="253">
        <v>19</v>
      </c>
      <c r="AT246" s="253">
        <v>5</v>
      </c>
      <c r="AU246" s="253" t="s">
        <v>56</v>
      </c>
      <c r="AV246" s="184" t="s">
        <v>922</v>
      </c>
    </row>
    <row r="247" spans="1:48">
      <c r="A247" s="220">
        <v>246</v>
      </c>
      <c r="B247" s="253" t="s">
        <v>6836</v>
      </c>
      <c r="C247" s="253" t="s">
        <v>1382</v>
      </c>
      <c r="D247" s="253">
        <v>2024</v>
      </c>
      <c r="E247" s="253" t="s">
        <v>2653</v>
      </c>
      <c r="F247" s="253" t="s">
        <v>5476</v>
      </c>
      <c r="G247" s="253" t="s">
        <v>5477</v>
      </c>
      <c r="H247" s="255" t="s">
        <v>5478</v>
      </c>
      <c r="I247" s="253" t="s">
        <v>935</v>
      </c>
      <c r="J247" s="253">
        <v>22</v>
      </c>
      <c r="K247" s="253" t="s">
        <v>62</v>
      </c>
      <c r="L247" s="253" t="s">
        <v>62</v>
      </c>
      <c r="M247" s="253" t="s">
        <v>62</v>
      </c>
      <c r="N247" s="253" t="s">
        <v>62</v>
      </c>
      <c r="O247" s="253" t="s">
        <v>57</v>
      </c>
      <c r="P247" s="253" t="s">
        <v>57</v>
      </c>
      <c r="Q247" s="253" t="s">
        <v>57</v>
      </c>
      <c r="R247" s="253" t="s">
        <v>57</v>
      </c>
      <c r="S247" s="253" t="s">
        <v>62</v>
      </c>
      <c r="T247" s="253" t="s">
        <v>57</v>
      </c>
      <c r="U247" s="253" t="s">
        <v>62</v>
      </c>
      <c r="V247" s="253" t="s">
        <v>57</v>
      </c>
      <c r="W247" s="270" t="s">
        <v>56</v>
      </c>
      <c r="X247" s="270" t="s">
        <v>5479</v>
      </c>
      <c r="Y247" s="253" t="s">
        <v>62</v>
      </c>
      <c r="Z247" s="258" t="s">
        <v>5480</v>
      </c>
      <c r="AA247" s="253" t="s">
        <v>62</v>
      </c>
      <c r="AB247" s="253" t="s">
        <v>62</v>
      </c>
      <c r="AC247" s="253" t="s">
        <v>57</v>
      </c>
      <c r="AD247" s="253" t="s">
        <v>2385</v>
      </c>
      <c r="AE247" s="253" t="s">
        <v>57</v>
      </c>
      <c r="AF247" s="253"/>
      <c r="AG247" s="253" t="s">
        <v>56</v>
      </c>
      <c r="AH247" s="253">
        <v>12</v>
      </c>
      <c r="AI247" s="253" t="s">
        <v>62</v>
      </c>
      <c r="AJ247" s="269" t="s">
        <v>2385</v>
      </c>
      <c r="AK247" s="253" t="s">
        <v>62</v>
      </c>
      <c r="AL247" s="253" t="s">
        <v>57</v>
      </c>
      <c r="AM247" s="253" t="s">
        <v>57</v>
      </c>
      <c r="AN247" s="253" t="s">
        <v>57</v>
      </c>
      <c r="AO247" s="259" t="s">
        <v>1844</v>
      </c>
      <c r="AP247" s="264" t="s">
        <v>5244</v>
      </c>
      <c r="AQ247" s="253">
        <v>187</v>
      </c>
      <c r="AR247" s="253" t="s">
        <v>57</v>
      </c>
      <c r="AS247" s="253">
        <v>8</v>
      </c>
      <c r="AT247" s="253">
        <v>4</v>
      </c>
      <c r="AU247" s="253" t="s">
        <v>56</v>
      </c>
      <c r="AV247" s="184" t="s">
        <v>922</v>
      </c>
    </row>
    <row r="248" spans="1:48">
      <c r="A248" s="220">
        <v>247</v>
      </c>
      <c r="B248" s="253" t="s">
        <v>6836</v>
      </c>
      <c r="C248" s="253" t="s">
        <v>1382</v>
      </c>
      <c r="D248" s="253">
        <v>2024</v>
      </c>
      <c r="E248" s="253" t="s">
        <v>2653</v>
      </c>
      <c r="F248" s="253" t="s">
        <v>5481</v>
      </c>
      <c r="G248" s="258" t="s">
        <v>5482</v>
      </c>
      <c r="H248" s="255" t="s">
        <v>5483</v>
      </c>
      <c r="I248" s="253" t="s">
        <v>4421</v>
      </c>
      <c r="J248" s="253">
        <v>25</v>
      </c>
      <c r="K248" s="253" t="s">
        <v>57</v>
      </c>
      <c r="L248" s="253" t="s">
        <v>57</v>
      </c>
      <c r="M248" s="253" t="s">
        <v>57</v>
      </c>
      <c r="N248" s="253" t="s">
        <v>57</v>
      </c>
      <c r="O248" s="253" t="s">
        <v>57</v>
      </c>
      <c r="P248" s="253" t="s">
        <v>57</v>
      </c>
      <c r="Q248" s="253" t="s">
        <v>57</v>
      </c>
      <c r="R248" s="253" t="s">
        <v>57</v>
      </c>
      <c r="S248" s="253" t="s">
        <v>57</v>
      </c>
      <c r="T248" s="253" t="s">
        <v>57</v>
      </c>
      <c r="U248" s="253" t="s">
        <v>57</v>
      </c>
      <c r="V248" s="253" t="s">
        <v>57</v>
      </c>
      <c r="W248" s="253" t="s">
        <v>57</v>
      </c>
      <c r="X248" s="253" t="s">
        <v>57</v>
      </c>
      <c r="Y248" s="253" t="s">
        <v>57</v>
      </c>
      <c r="Z248" s="253" t="s">
        <v>57</v>
      </c>
      <c r="AA248" s="253" t="s">
        <v>57</v>
      </c>
      <c r="AB248" s="253" t="s">
        <v>57</v>
      </c>
      <c r="AC248" s="253" t="s">
        <v>57</v>
      </c>
      <c r="AD248" s="253" t="s">
        <v>2385</v>
      </c>
      <c r="AE248" s="253" t="s">
        <v>57</v>
      </c>
      <c r="AF248" s="253"/>
      <c r="AG248" s="253" t="s">
        <v>57</v>
      </c>
      <c r="AH248" s="253"/>
      <c r="AI248" s="253" t="s">
        <v>57</v>
      </c>
      <c r="AJ248" s="269" t="s">
        <v>2385</v>
      </c>
      <c r="AK248" s="253" t="s">
        <v>57</v>
      </c>
      <c r="AL248" s="253" t="s">
        <v>57</v>
      </c>
      <c r="AM248" s="253" t="s">
        <v>57</v>
      </c>
      <c r="AN248" s="253" t="s">
        <v>57</v>
      </c>
      <c r="AO248" s="253" t="s">
        <v>57</v>
      </c>
      <c r="AP248" s="253" t="s">
        <v>57</v>
      </c>
      <c r="AQ248" s="253" t="s">
        <v>57</v>
      </c>
      <c r="AR248" s="253" t="s">
        <v>57</v>
      </c>
      <c r="AS248" s="253" t="s">
        <v>57</v>
      </c>
      <c r="AT248" s="253" t="s">
        <v>57</v>
      </c>
      <c r="AU248" s="220" t="str">
        <f t="shared" ref="AU248:AU253" si="12">IF(OR(AB248="NA"), "NA", IF(OR(AB248="Yes", AB248="yes"), "No", IF(AND(I248="Original", AB248="No"), "?", "")))</f>
        <v>NA</v>
      </c>
    </row>
    <row r="249" spans="1:48">
      <c r="A249" s="220">
        <v>248</v>
      </c>
      <c r="B249" s="253" t="s">
        <v>6836</v>
      </c>
      <c r="C249" s="253" t="s">
        <v>1382</v>
      </c>
      <c r="D249" s="253">
        <v>2024</v>
      </c>
      <c r="E249" s="253" t="s">
        <v>2653</v>
      </c>
      <c r="F249" s="253" t="s">
        <v>1732</v>
      </c>
      <c r="G249" s="253" t="s">
        <v>5484</v>
      </c>
      <c r="H249" s="255" t="s">
        <v>5485</v>
      </c>
      <c r="I249" s="253" t="s">
        <v>4421</v>
      </c>
      <c r="J249" s="253">
        <v>25</v>
      </c>
      <c r="K249" s="253" t="s">
        <v>57</v>
      </c>
      <c r="L249" s="253" t="s">
        <v>57</v>
      </c>
      <c r="M249" s="253" t="s">
        <v>57</v>
      </c>
      <c r="N249" s="253" t="s">
        <v>57</v>
      </c>
      <c r="O249" s="253" t="s">
        <v>57</v>
      </c>
      <c r="P249" s="253" t="s">
        <v>57</v>
      </c>
      <c r="Q249" s="253" t="s">
        <v>57</v>
      </c>
      <c r="R249" s="253" t="s">
        <v>57</v>
      </c>
      <c r="S249" s="253" t="s">
        <v>57</v>
      </c>
      <c r="T249" s="253" t="s">
        <v>57</v>
      </c>
      <c r="U249" s="253" t="s">
        <v>57</v>
      </c>
      <c r="V249" s="253" t="s">
        <v>57</v>
      </c>
      <c r="W249" s="253" t="s">
        <v>57</v>
      </c>
      <c r="X249" s="253" t="s">
        <v>57</v>
      </c>
      <c r="Y249" s="253" t="s">
        <v>57</v>
      </c>
      <c r="Z249" s="253" t="s">
        <v>57</v>
      </c>
      <c r="AA249" s="253" t="s">
        <v>57</v>
      </c>
      <c r="AB249" s="253" t="s">
        <v>57</v>
      </c>
      <c r="AC249" s="253" t="s">
        <v>57</v>
      </c>
      <c r="AD249" s="253" t="s">
        <v>2385</v>
      </c>
      <c r="AE249" s="253" t="s">
        <v>57</v>
      </c>
      <c r="AF249" s="253"/>
      <c r="AG249" s="253" t="s">
        <v>57</v>
      </c>
      <c r="AH249" s="253"/>
      <c r="AI249" s="253" t="s">
        <v>57</v>
      </c>
      <c r="AJ249" s="269" t="s">
        <v>2385</v>
      </c>
      <c r="AK249" s="253" t="s">
        <v>57</v>
      </c>
      <c r="AL249" s="253" t="s">
        <v>57</v>
      </c>
      <c r="AM249" s="253" t="s">
        <v>57</v>
      </c>
      <c r="AN249" s="253" t="s">
        <v>57</v>
      </c>
      <c r="AO249" s="253" t="s">
        <v>57</v>
      </c>
      <c r="AP249" s="253" t="s">
        <v>57</v>
      </c>
      <c r="AQ249" s="253" t="s">
        <v>57</v>
      </c>
      <c r="AR249" s="253" t="s">
        <v>57</v>
      </c>
      <c r="AS249" s="253" t="s">
        <v>57</v>
      </c>
      <c r="AT249" s="253" t="s">
        <v>57</v>
      </c>
      <c r="AU249" s="220" t="str">
        <f t="shared" si="12"/>
        <v>NA</v>
      </c>
    </row>
    <row r="250" spans="1:48">
      <c r="A250" s="220">
        <v>249</v>
      </c>
      <c r="B250" s="253" t="s">
        <v>6836</v>
      </c>
      <c r="C250" s="253" t="s">
        <v>1382</v>
      </c>
      <c r="D250" s="253">
        <v>2024</v>
      </c>
      <c r="E250" s="253" t="s">
        <v>2653</v>
      </c>
      <c r="F250" s="253" t="s">
        <v>57</v>
      </c>
      <c r="G250" s="258" t="s">
        <v>5486</v>
      </c>
      <c r="H250" s="261" t="s">
        <v>5487</v>
      </c>
      <c r="I250" s="253" t="s">
        <v>2597</v>
      </c>
      <c r="J250" s="253">
        <v>25</v>
      </c>
      <c r="K250" s="253" t="s">
        <v>57</v>
      </c>
      <c r="L250" s="253" t="s">
        <v>57</v>
      </c>
      <c r="M250" s="253" t="s">
        <v>57</v>
      </c>
      <c r="N250" s="253" t="s">
        <v>57</v>
      </c>
      <c r="O250" s="253" t="s">
        <v>57</v>
      </c>
      <c r="P250" s="253" t="s">
        <v>57</v>
      </c>
      <c r="Q250" s="253" t="s">
        <v>57</v>
      </c>
      <c r="R250" s="253" t="s">
        <v>57</v>
      </c>
      <c r="S250" s="253" t="s">
        <v>57</v>
      </c>
      <c r="T250" s="253" t="s">
        <v>57</v>
      </c>
      <c r="U250" s="253" t="s">
        <v>57</v>
      </c>
      <c r="V250" s="253" t="s">
        <v>57</v>
      </c>
      <c r="W250" s="253" t="s">
        <v>57</v>
      </c>
      <c r="X250" s="253" t="s">
        <v>57</v>
      </c>
      <c r="Y250" s="253" t="s">
        <v>57</v>
      </c>
      <c r="Z250" s="253" t="s">
        <v>57</v>
      </c>
      <c r="AA250" s="253" t="s">
        <v>57</v>
      </c>
      <c r="AB250" s="253" t="s">
        <v>57</v>
      </c>
      <c r="AC250" s="253" t="s">
        <v>57</v>
      </c>
      <c r="AD250" s="253" t="s">
        <v>2385</v>
      </c>
      <c r="AE250" s="253" t="s">
        <v>57</v>
      </c>
      <c r="AF250" s="253"/>
      <c r="AG250" s="253" t="s">
        <v>57</v>
      </c>
      <c r="AH250" s="253"/>
      <c r="AI250" s="253" t="s">
        <v>57</v>
      </c>
      <c r="AJ250" s="269" t="s">
        <v>2385</v>
      </c>
      <c r="AK250" s="253" t="s">
        <v>57</v>
      </c>
      <c r="AL250" s="253" t="s">
        <v>57</v>
      </c>
      <c r="AM250" s="253" t="s">
        <v>57</v>
      </c>
      <c r="AN250" s="253" t="s">
        <v>57</v>
      </c>
      <c r="AO250" s="253" t="s">
        <v>57</v>
      </c>
      <c r="AP250" s="253" t="s">
        <v>57</v>
      </c>
      <c r="AQ250" s="253" t="s">
        <v>57</v>
      </c>
      <c r="AR250" s="253" t="s">
        <v>57</v>
      </c>
      <c r="AS250" s="253" t="s">
        <v>57</v>
      </c>
      <c r="AT250" s="253" t="s">
        <v>57</v>
      </c>
      <c r="AU250" s="220" t="str">
        <f t="shared" si="12"/>
        <v>NA</v>
      </c>
    </row>
    <row r="251" spans="1:48">
      <c r="A251" s="220">
        <v>250</v>
      </c>
      <c r="B251" s="253" t="s">
        <v>6836</v>
      </c>
      <c r="C251" s="253" t="s">
        <v>1382</v>
      </c>
      <c r="D251" s="253">
        <v>2024</v>
      </c>
      <c r="E251" s="253" t="s">
        <v>2653</v>
      </c>
      <c r="F251" s="253" t="s">
        <v>57</v>
      </c>
      <c r="G251" s="258" t="s">
        <v>5488</v>
      </c>
      <c r="H251" s="255" t="s">
        <v>5489</v>
      </c>
      <c r="I251" s="253" t="s">
        <v>4422</v>
      </c>
      <c r="J251" s="253">
        <v>25</v>
      </c>
      <c r="K251" s="253" t="s">
        <v>57</v>
      </c>
      <c r="L251" s="253" t="s">
        <v>57</v>
      </c>
      <c r="M251" s="253" t="s">
        <v>57</v>
      </c>
      <c r="N251" s="253" t="s">
        <v>57</v>
      </c>
      <c r="O251" s="253" t="s">
        <v>57</v>
      </c>
      <c r="P251" s="253" t="s">
        <v>57</v>
      </c>
      <c r="Q251" s="253" t="s">
        <v>57</v>
      </c>
      <c r="R251" s="253" t="s">
        <v>57</v>
      </c>
      <c r="S251" s="253" t="s">
        <v>57</v>
      </c>
      <c r="T251" s="253" t="s">
        <v>57</v>
      </c>
      <c r="U251" s="253" t="s">
        <v>57</v>
      </c>
      <c r="V251" s="253" t="s">
        <v>57</v>
      </c>
      <c r="W251" s="253" t="s">
        <v>57</v>
      </c>
      <c r="X251" s="253" t="s">
        <v>57</v>
      </c>
      <c r="Y251" s="253" t="s">
        <v>57</v>
      </c>
      <c r="Z251" s="253" t="s">
        <v>57</v>
      </c>
      <c r="AA251" s="253" t="s">
        <v>57</v>
      </c>
      <c r="AB251" s="253" t="s">
        <v>57</v>
      </c>
      <c r="AC251" s="253" t="s">
        <v>57</v>
      </c>
      <c r="AD251" s="253" t="s">
        <v>2385</v>
      </c>
      <c r="AE251" s="253" t="s">
        <v>57</v>
      </c>
      <c r="AF251" s="253"/>
      <c r="AG251" s="253" t="s">
        <v>57</v>
      </c>
      <c r="AH251" s="253"/>
      <c r="AI251" s="253" t="s">
        <v>57</v>
      </c>
      <c r="AJ251" s="269" t="s">
        <v>2385</v>
      </c>
      <c r="AK251" s="253" t="s">
        <v>57</v>
      </c>
      <c r="AL251" s="253" t="s">
        <v>57</v>
      </c>
      <c r="AM251" s="253" t="s">
        <v>57</v>
      </c>
      <c r="AN251" s="253" t="s">
        <v>57</v>
      </c>
      <c r="AO251" s="253" t="s">
        <v>57</v>
      </c>
      <c r="AP251" s="253" t="s">
        <v>57</v>
      </c>
      <c r="AQ251" s="253" t="s">
        <v>57</v>
      </c>
      <c r="AR251" s="253" t="s">
        <v>57</v>
      </c>
      <c r="AS251" s="253" t="s">
        <v>57</v>
      </c>
      <c r="AT251" s="253" t="s">
        <v>57</v>
      </c>
      <c r="AU251" s="220" t="str">
        <f t="shared" si="12"/>
        <v>NA</v>
      </c>
    </row>
    <row r="252" spans="1:48">
      <c r="A252" s="220">
        <v>251</v>
      </c>
      <c r="B252" s="253" t="s">
        <v>6836</v>
      </c>
      <c r="C252" s="253" t="s">
        <v>1382</v>
      </c>
      <c r="D252" s="253">
        <v>2024</v>
      </c>
      <c r="E252" s="253" t="s">
        <v>51</v>
      </c>
      <c r="F252" s="253" t="s">
        <v>1745</v>
      </c>
      <c r="G252" s="253" t="s">
        <v>5490</v>
      </c>
      <c r="H252" s="255" t="s">
        <v>5491</v>
      </c>
      <c r="I252" s="253" t="s">
        <v>1181</v>
      </c>
      <c r="J252" s="253">
        <v>4</v>
      </c>
      <c r="K252" s="253" t="s">
        <v>57</v>
      </c>
      <c r="L252" s="253" t="s">
        <v>57</v>
      </c>
      <c r="M252" s="253" t="s">
        <v>57</v>
      </c>
      <c r="N252" s="253" t="s">
        <v>57</v>
      </c>
      <c r="O252" s="253" t="s">
        <v>57</v>
      </c>
      <c r="P252" s="253" t="s">
        <v>57</v>
      </c>
      <c r="Q252" s="253" t="s">
        <v>57</v>
      </c>
      <c r="R252" s="253" t="s">
        <v>57</v>
      </c>
      <c r="S252" s="253" t="s">
        <v>57</v>
      </c>
      <c r="T252" s="253" t="s">
        <v>57</v>
      </c>
      <c r="U252" s="253" t="s">
        <v>57</v>
      </c>
      <c r="V252" s="253" t="s">
        <v>57</v>
      </c>
      <c r="W252" s="253" t="s">
        <v>57</v>
      </c>
      <c r="X252" s="253" t="s">
        <v>57</v>
      </c>
      <c r="Y252" s="253" t="s">
        <v>57</v>
      </c>
      <c r="Z252" s="253" t="s">
        <v>57</v>
      </c>
      <c r="AA252" s="253" t="s">
        <v>57</v>
      </c>
      <c r="AB252" s="253" t="s">
        <v>57</v>
      </c>
      <c r="AC252" s="253" t="s">
        <v>57</v>
      </c>
      <c r="AD252" s="253" t="s">
        <v>2385</v>
      </c>
      <c r="AE252" s="253" t="s">
        <v>57</v>
      </c>
      <c r="AF252" s="253"/>
      <c r="AG252" s="253" t="s">
        <v>57</v>
      </c>
      <c r="AH252" s="253" t="s">
        <v>57</v>
      </c>
      <c r="AI252" s="253" t="s">
        <v>57</v>
      </c>
      <c r="AJ252" s="269" t="s">
        <v>2385</v>
      </c>
      <c r="AK252" s="253" t="s">
        <v>57</v>
      </c>
      <c r="AL252" s="253" t="s">
        <v>57</v>
      </c>
      <c r="AM252" s="253" t="s">
        <v>57</v>
      </c>
      <c r="AN252" s="253" t="s">
        <v>57</v>
      </c>
      <c r="AO252" s="253" t="s">
        <v>57</v>
      </c>
      <c r="AP252" s="253" t="s">
        <v>57</v>
      </c>
      <c r="AQ252" s="253" t="s">
        <v>57</v>
      </c>
      <c r="AR252" s="253" t="s">
        <v>57</v>
      </c>
      <c r="AS252" s="253" t="s">
        <v>57</v>
      </c>
      <c r="AT252" s="253" t="s">
        <v>57</v>
      </c>
      <c r="AU252" s="220" t="str">
        <f t="shared" si="12"/>
        <v>NA</v>
      </c>
    </row>
    <row r="253" spans="1:48">
      <c r="A253" s="220">
        <v>252</v>
      </c>
      <c r="B253" s="253" t="s">
        <v>6836</v>
      </c>
      <c r="C253" s="253" t="s">
        <v>1382</v>
      </c>
      <c r="D253" s="253">
        <v>2024</v>
      </c>
      <c r="E253" s="253" t="s">
        <v>51</v>
      </c>
      <c r="F253" s="253" t="s">
        <v>5492</v>
      </c>
      <c r="G253" s="253" t="s">
        <v>5493</v>
      </c>
      <c r="H253" s="255" t="s">
        <v>5494</v>
      </c>
      <c r="I253" s="253" t="s">
        <v>929</v>
      </c>
      <c r="J253" s="253">
        <v>3</v>
      </c>
      <c r="K253" s="253" t="s">
        <v>56</v>
      </c>
      <c r="L253" s="253" t="s">
        <v>56</v>
      </c>
      <c r="M253" s="253" t="s">
        <v>57</v>
      </c>
      <c r="N253" s="253" t="s">
        <v>57</v>
      </c>
      <c r="O253" s="253" t="s">
        <v>57</v>
      </c>
      <c r="P253" s="253" t="s">
        <v>57</v>
      </c>
      <c r="Q253" s="253" t="s">
        <v>57</v>
      </c>
      <c r="R253" s="253" t="s">
        <v>57</v>
      </c>
      <c r="S253" s="253" t="s">
        <v>57</v>
      </c>
      <c r="T253" s="253" t="s">
        <v>57</v>
      </c>
      <c r="U253" s="253" t="s">
        <v>57</v>
      </c>
      <c r="V253" s="253" t="s">
        <v>57</v>
      </c>
      <c r="W253" s="253" t="s">
        <v>57</v>
      </c>
      <c r="X253" s="253" t="s">
        <v>57</v>
      </c>
      <c r="Y253" s="253" t="s">
        <v>57</v>
      </c>
      <c r="Z253" s="253" t="s">
        <v>57</v>
      </c>
      <c r="AA253" s="253" t="s">
        <v>57</v>
      </c>
      <c r="AB253" s="253" t="s">
        <v>57</v>
      </c>
      <c r="AC253" s="253" t="s">
        <v>57</v>
      </c>
      <c r="AD253" s="253" t="s">
        <v>2385</v>
      </c>
      <c r="AE253" s="253" t="s">
        <v>57</v>
      </c>
      <c r="AF253" s="253"/>
      <c r="AG253" s="253" t="s">
        <v>57</v>
      </c>
      <c r="AH253" s="253" t="s">
        <v>57</v>
      </c>
      <c r="AI253" s="253" t="s">
        <v>57</v>
      </c>
      <c r="AJ253" s="269" t="s">
        <v>2385</v>
      </c>
      <c r="AK253" s="253" t="s">
        <v>57</v>
      </c>
      <c r="AL253" s="253" t="s">
        <v>57</v>
      </c>
      <c r="AM253" s="253" t="s">
        <v>57</v>
      </c>
      <c r="AN253" s="253" t="s">
        <v>57</v>
      </c>
      <c r="AO253" s="253" t="s">
        <v>4556</v>
      </c>
      <c r="AP253" s="253" t="s">
        <v>5495</v>
      </c>
      <c r="AQ253" s="253">
        <v>257</v>
      </c>
      <c r="AR253" s="253" t="s">
        <v>57</v>
      </c>
      <c r="AS253" s="253" t="s">
        <v>57</v>
      </c>
      <c r="AT253" s="253" t="s">
        <v>57</v>
      </c>
      <c r="AU253" s="220" t="str">
        <f t="shared" si="12"/>
        <v>NA</v>
      </c>
    </row>
    <row r="254" spans="1:48">
      <c r="A254" s="220">
        <v>253</v>
      </c>
      <c r="B254" s="253" t="s">
        <v>6836</v>
      </c>
      <c r="C254" s="253" t="s">
        <v>1382</v>
      </c>
      <c r="D254" s="253">
        <v>2024</v>
      </c>
      <c r="E254" s="253" t="s">
        <v>51</v>
      </c>
      <c r="F254" s="253" t="s">
        <v>5496</v>
      </c>
      <c r="G254" s="253" t="s">
        <v>5497</v>
      </c>
      <c r="H254" s="255" t="s">
        <v>5498</v>
      </c>
      <c r="I254" s="253" t="s">
        <v>935</v>
      </c>
      <c r="J254" s="253">
        <v>14</v>
      </c>
      <c r="K254" s="253" t="s">
        <v>62</v>
      </c>
      <c r="L254" s="253" t="s">
        <v>62</v>
      </c>
      <c r="M254" s="253" t="s">
        <v>2385</v>
      </c>
      <c r="N254" s="253" t="s">
        <v>56</v>
      </c>
      <c r="O254" s="253">
        <v>2</v>
      </c>
      <c r="P254" s="270" t="s">
        <v>170</v>
      </c>
      <c r="Q254" s="270" t="s">
        <v>5499</v>
      </c>
      <c r="R254" s="270" t="s">
        <v>5500</v>
      </c>
      <c r="S254" s="270" t="s">
        <v>56</v>
      </c>
      <c r="T254" s="270" t="s">
        <v>5501</v>
      </c>
      <c r="U254" s="253" t="s">
        <v>62</v>
      </c>
      <c r="V254" s="253" t="s">
        <v>57</v>
      </c>
      <c r="W254" s="253" t="s">
        <v>62</v>
      </c>
      <c r="X254" s="253" t="s">
        <v>57</v>
      </c>
      <c r="Y254" s="253" t="s">
        <v>57</v>
      </c>
      <c r="Z254" s="258" t="s">
        <v>5502</v>
      </c>
      <c r="AA254" s="270" t="s">
        <v>56</v>
      </c>
      <c r="AB254" s="270" t="s">
        <v>56</v>
      </c>
      <c r="AC254" s="270" t="s">
        <v>56</v>
      </c>
      <c r="AD254" s="270" t="s">
        <v>962</v>
      </c>
      <c r="AE254" s="270" t="s">
        <v>5503</v>
      </c>
      <c r="AF254" s="253"/>
      <c r="AG254" s="253" t="s">
        <v>56</v>
      </c>
      <c r="AH254" s="253">
        <v>4827</v>
      </c>
      <c r="AI254" s="253" t="s">
        <v>62</v>
      </c>
      <c r="AJ254" s="269" t="s">
        <v>2385</v>
      </c>
      <c r="AK254" s="253" t="s">
        <v>62</v>
      </c>
      <c r="AL254" s="253" t="s">
        <v>57</v>
      </c>
      <c r="AM254" s="253" t="s">
        <v>57</v>
      </c>
      <c r="AN254" s="253" t="s">
        <v>57</v>
      </c>
      <c r="AO254" s="253" t="s">
        <v>5504</v>
      </c>
      <c r="AP254" s="253" t="s">
        <v>5505</v>
      </c>
      <c r="AQ254" s="253">
        <v>501</v>
      </c>
      <c r="AR254" s="253" t="s">
        <v>57</v>
      </c>
      <c r="AS254" s="253">
        <v>1101</v>
      </c>
      <c r="AT254" s="253">
        <v>3726</v>
      </c>
      <c r="AU254" s="220" t="str">
        <f t="shared" ref="AU254:AU260" si="13">IF(AB254="Yes", "No", "")</f>
        <v>No</v>
      </c>
    </row>
    <row r="255" spans="1:48">
      <c r="A255" s="220">
        <v>254</v>
      </c>
      <c r="B255" s="253" t="s">
        <v>6836</v>
      </c>
      <c r="C255" s="253" t="s">
        <v>1382</v>
      </c>
      <c r="D255" s="253">
        <v>2024</v>
      </c>
      <c r="E255" s="253" t="s">
        <v>51</v>
      </c>
      <c r="F255" s="253" t="s">
        <v>5506</v>
      </c>
      <c r="G255" s="253" t="s">
        <v>5507</v>
      </c>
      <c r="H255" s="255" t="s">
        <v>5508</v>
      </c>
      <c r="I255" s="253" t="s">
        <v>935</v>
      </c>
      <c r="J255" s="253">
        <v>14</v>
      </c>
      <c r="K255" s="253" t="s">
        <v>62</v>
      </c>
      <c r="L255" s="253" t="s">
        <v>62</v>
      </c>
      <c r="M255" s="253" t="s">
        <v>62</v>
      </c>
      <c r="N255" s="253" t="s">
        <v>56</v>
      </c>
      <c r="O255" s="253">
        <v>1</v>
      </c>
      <c r="P255" s="253" t="s">
        <v>2699</v>
      </c>
      <c r="Q255" s="253" t="s">
        <v>5509</v>
      </c>
      <c r="R255" s="253" t="s">
        <v>5510</v>
      </c>
      <c r="S255" s="253" t="s">
        <v>56</v>
      </c>
      <c r="T255" s="253" t="s">
        <v>5511</v>
      </c>
      <c r="U255" s="253" t="s">
        <v>56</v>
      </c>
      <c r="V255" s="258" t="s">
        <v>5512</v>
      </c>
      <c r="W255" s="253" t="s">
        <v>62</v>
      </c>
      <c r="X255" s="253" t="s">
        <v>57</v>
      </c>
      <c r="Y255" s="253" t="s">
        <v>57</v>
      </c>
      <c r="Z255" s="258" t="s">
        <v>5513</v>
      </c>
      <c r="AA255" s="270" t="s">
        <v>62</v>
      </c>
      <c r="AB255" s="270" t="s">
        <v>56</v>
      </c>
      <c r="AC255" s="270" t="s">
        <v>56</v>
      </c>
      <c r="AD255" s="253" t="s">
        <v>984</v>
      </c>
      <c r="AE255" s="253" t="s">
        <v>57</v>
      </c>
      <c r="AF255" s="253"/>
      <c r="AG255" s="253" t="s">
        <v>56</v>
      </c>
      <c r="AH255" s="253">
        <v>95</v>
      </c>
      <c r="AI255" s="253" t="s">
        <v>56</v>
      </c>
      <c r="AJ255" s="270" t="s">
        <v>4436</v>
      </c>
      <c r="AK255" s="253" t="s">
        <v>62</v>
      </c>
      <c r="AL255" s="253" t="s">
        <v>57</v>
      </c>
      <c r="AM255" s="253" t="s">
        <v>57</v>
      </c>
      <c r="AN255" s="253" t="s">
        <v>57</v>
      </c>
      <c r="AO255" s="253" t="s">
        <v>4954</v>
      </c>
      <c r="AP255" s="264" t="s">
        <v>5514</v>
      </c>
      <c r="AQ255" s="253">
        <v>157</v>
      </c>
      <c r="AR255" s="253" t="s">
        <v>57</v>
      </c>
      <c r="AS255" s="253">
        <v>29</v>
      </c>
      <c r="AT255" s="253">
        <v>64</v>
      </c>
      <c r="AU255" s="220" t="str">
        <f t="shared" si="13"/>
        <v>No</v>
      </c>
    </row>
    <row r="256" spans="1:48">
      <c r="A256" s="220">
        <v>255</v>
      </c>
      <c r="B256" s="253" t="s">
        <v>6836</v>
      </c>
      <c r="C256" s="253" t="s">
        <v>1382</v>
      </c>
      <c r="D256" s="253">
        <v>2024</v>
      </c>
      <c r="E256" s="253" t="s">
        <v>51</v>
      </c>
      <c r="F256" s="253" t="s">
        <v>5515</v>
      </c>
      <c r="G256" s="253" t="s">
        <v>5516</v>
      </c>
      <c r="H256" s="255" t="s">
        <v>5517</v>
      </c>
      <c r="I256" s="253" t="s">
        <v>935</v>
      </c>
      <c r="J256" s="253">
        <v>14</v>
      </c>
      <c r="K256" s="253" t="s">
        <v>62</v>
      </c>
      <c r="L256" s="253" t="s">
        <v>62</v>
      </c>
      <c r="M256" s="253" t="s">
        <v>62</v>
      </c>
      <c r="N256" s="253" t="s">
        <v>62</v>
      </c>
      <c r="O256" s="253" t="s">
        <v>57</v>
      </c>
      <c r="P256" s="253" t="s">
        <v>57</v>
      </c>
      <c r="Q256" s="253" t="s">
        <v>57</v>
      </c>
      <c r="R256" s="253" t="s">
        <v>57</v>
      </c>
      <c r="S256" s="270" t="s">
        <v>56</v>
      </c>
      <c r="T256" s="270" t="s">
        <v>5518</v>
      </c>
      <c r="U256" s="253" t="s">
        <v>56</v>
      </c>
      <c r="V256" s="258" t="s">
        <v>5519</v>
      </c>
      <c r="W256" s="253" t="s">
        <v>62</v>
      </c>
      <c r="X256" s="253" t="s">
        <v>57</v>
      </c>
      <c r="Y256" s="253" t="s">
        <v>57</v>
      </c>
      <c r="Z256" s="258" t="s">
        <v>5520</v>
      </c>
      <c r="AA256" s="253" t="s">
        <v>62</v>
      </c>
      <c r="AB256" s="253" t="s">
        <v>56</v>
      </c>
      <c r="AC256" s="253" t="s">
        <v>56</v>
      </c>
      <c r="AD256" s="253" t="s">
        <v>984</v>
      </c>
      <c r="AE256" s="253" t="s">
        <v>57</v>
      </c>
      <c r="AF256" s="253"/>
      <c r="AG256" s="253" t="s">
        <v>56</v>
      </c>
      <c r="AH256" s="253">
        <v>98</v>
      </c>
      <c r="AI256" s="253" t="s">
        <v>62</v>
      </c>
      <c r="AJ256" s="269" t="s">
        <v>2385</v>
      </c>
      <c r="AK256" s="253" t="s">
        <v>62</v>
      </c>
      <c r="AL256" s="253" t="s">
        <v>57</v>
      </c>
      <c r="AM256" s="253" t="s">
        <v>57</v>
      </c>
      <c r="AN256" s="253" t="s">
        <v>57</v>
      </c>
      <c r="AO256" s="264" t="s">
        <v>5521</v>
      </c>
      <c r="AP256" s="264" t="s">
        <v>5522</v>
      </c>
      <c r="AQ256" s="253">
        <v>395</v>
      </c>
      <c r="AR256" s="253" t="s">
        <v>57</v>
      </c>
      <c r="AS256" s="253">
        <v>63</v>
      </c>
      <c r="AT256" s="253">
        <v>35</v>
      </c>
      <c r="AU256" s="220" t="str">
        <f t="shared" si="13"/>
        <v>No</v>
      </c>
    </row>
    <row r="257" spans="1:47">
      <c r="A257" s="220">
        <v>256</v>
      </c>
      <c r="B257" s="253" t="s">
        <v>6836</v>
      </c>
      <c r="C257" s="253" t="s">
        <v>1382</v>
      </c>
      <c r="D257" s="253">
        <v>2024</v>
      </c>
      <c r="E257" s="253" t="s">
        <v>51</v>
      </c>
      <c r="F257" s="253" t="s">
        <v>5523</v>
      </c>
      <c r="G257" s="258" t="s">
        <v>5524</v>
      </c>
      <c r="H257" s="255" t="s">
        <v>5525</v>
      </c>
      <c r="I257" s="253" t="s">
        <v>935</v>
      </c>
      <c r="J257" s="253">
        <v>15</v>
      </c>
      <c r="K257" s="253" t="s">
        <v>62</v>
      </c>
      <c r="L257" s="253" t="s">
        <v>62</v>
      </c>
      <c r="M257" s="253" t="s">
        <v>62</v>
      </c>
      <c r="N257" s="253" t="s">
        <v>56</v>
      </c>
      <c r="O257" s="253">
        <v>2</v>
      </c>
      <c r="P257" s="253" t="s">
        <v>170</v>
      </c>
      <c r="Q257" s="253" t="s">
        <v>5526</v>
      </c>
      <c r="R257" s="253" t="s">
        <v>5527</v>
      </c>
      <c r="S257" s="270" t="s">
        <v>56</v>
      </c>
      <c r="T257" s="270" t="s">
        <v>5528</v>
      </c>
      <c r="U257" s="253" t="s">
        <v>62</v>
      </c>
      <c r="V257" s="253" t="s">
        <v>57</v>
      </c>
      <c r="W257" s="253" t="s">
        <v>62</v>
      </c>
      <c r="X257" s="253" t="s">
        <v>57</v>
      </c>
      <c r="Y257" s="253" t="s">
        <v>57</v>
      </c>
      <c r="Z257" s="258" t="s">
        <v>5529</v>
      </c>
      <c r="AA257" s="253" t="s">
        <v>56</v>
      </c>
      <c r="AB257" s="253" t="s">
        <v>56</v>
      </c>
      <c r="AC257" s="253" t="s">
        <v>56</v>
      </c>
      <c r="AD257" s="270" t="s">
        <v>2373</v>
      </c>
      <c r="AE257" s="270" t="s">
        <v>5530</v>
      </c>
      <c r="AF257" s="270" t="s">
        <v>1199</v>
      </c>
      <c r="AG257" s="270" t="s">
        <v>56</v>
      </c>
      <c r="AH257" s="270">
        <v>26</v>
      </c>
      <c r="AI257" s="270" t="s">
        <v>56</v>
      </c>
      <c r="AJ257" s="270" t="s">
        <v>174</v>
      </c>
      <c r="AK257" s="270" t="s">
        <v>56</v>
      </c>
      <c r="AL257" s="270" t="s">
        <v>5531</v>
      </c>
      <c r="AM257" s="256" t="s">
        <v>1493</v>
      </c>
      <c r="AN257" s="258" t="s">
        <v>5532</v>
      </c>
      <c r="AO257" s="253" t="s">
        <v>5533</v>
      </c>
      <c r="AP257" s="253" t="s">
        <v>5461</v>
      </c>
      <c r="AQ257" s="253">
        <v>324</v>
      </c>
      <c r="AR257" s="253">
        <v>322</v>
      </c>
      <c r="AS257" s="253">
        <v>17</v>
      </c>
      <c r="AT257" s="253">
        <v>9</v>
      </c>
      <c r="AU257" s="220" t="str">
        <f t="shared" si="13"/>
        <v>No</v>
      </c>
    </row>
    <row r="258" spans="1:47">
      <c r="A258" s="220">
        <v>257</v>
      </c>
      <c r="B258" s="253" t="s">
        <v>6836</v>
      </c>
      <c r="C258" s="253" t="s">
        <v>1382</v>
      </c>
      <c r="D258" s="253">
        <v>2024</v>
      </c>
      <c r="E258" s="253" t="s">
        <v>51</v>
      </c>
      <c r="F258" s="253" t="s">
        <v>5534</v>
      </c>
      <c r="G258" s="253" t="s">
        <v>5535</v>
      </c>
      <c r="H258" s="255" t="s">
        <v>5536</v>
      </c>
      <c r="I258" s="253" t="s">
        <v>935</v>
      </c>
      <c r="J258" s="253">
        <v>8</v>
      </c>
      <c r="K258" s="253" t="s">
        <v>62</v>
      </c>
      <c r="L258" s="253" t="s">
        <v>62</v>
      </c>
      <c r="M258" s="253" t="s">
        <v>62</v>
      </c>
      <c r="N258" s="253" t="s">
        <v>62</v>
      </c>
      <c r="O258" s="253" t="s">
        <v>57</v>
      </c>
      <c r="P258" s="253" t="s">
        <v>57</v>
      </c>
      <c r="Q258" s="253" t="s">
        <v>57</v>
      </c>
      <c r="R258" s="253" t="s">
        <v>57</v>
      </c>
      <c r="S258" s="270" t="s">
        <v>56</v>
      </c>
      <c r="T258" s="270" t="s">
        <v>5537</v>
      </c>
      <c r="U258" s="253" t="s">
        <v>56</v>
      </c>
      <c r="V258" s="253" t="s">
        <v>5538</v>
      </c>
      <c r="W258" s="253" t="s">
        <v>62</v>
      </c>
      <c r="X258" s="253" t="s">
        <v>57</v>
      </c>
      <c r="Y258" s="253" t="s">
        <v>57</v>
      </c>
      <c r="Z258" s="258" t="s">
        <v>5539</v>
      </c>
      <c r="AA258" s="253" t="s">
        <v>56</v>
      </c>
      <c r="AB258" s="253" t="s">
        <v>56</v>
      </c>
      <c r="AC258" s="253" t="s">
        <v>56</v>
      </c>
      <c r="AD258" s="253" t="s">
        <v>984</v>
      </c>
      <c r="AE258" s="253" t="s">
        <v>57</v>
      </c>
      <c r="AF258" s="253"/>
      <c r="AG258" s="253" t="s">
        <v>56</v>
      </c>
      <c r="AH258" s="253">
        <v>32</v>
      </c>
      <c r="AI258" s="253" t="s">
        <v>56</v>
      </c>
      <c r="AJ258" s="270" t="s">
        <v>4436</v>
      </c>
      <c r="AK258" s="253" t="s">
        <v>62</v>
      </c>
      <c r="AL258" s="253" t="s">
        <v>57</v>
      </c>
      <c r="AM258" s="253" t="s">
        <v>57</v>
      </c>
      <c r="AN258" s="253" t="s">
        <v>57</v>
      </c>
      <c r="AO258" s="253" t="s">
        <v>1712</v>
      </c>
      <c r="AP258" s="253" t="s">
        <v>5540</v>
      </c>
      <c r="AQ258" s="253">
        <v>407</v>
      </c>
      <c r="AR258" s="253" t="s">
        <v>57</v>
      </c>
      <c r="AS258" s="253">
        <v>7</v>
      </c>
      <c r="AT258" s="253">
        <v>25</v>
      </c>
      <c r="AU258" s="220" t="str">
        <f t="shared" si="13"/>
        <v>No</v>
      </c>
    </row>
    <row r="259" spans="1:47">
      <c r="A259" s="220">
        <v>258</v>
      </c>
      <c r="B259" s="253" t="s">
        <v>6836</v>
      </c>
      <c r="C259" s="253" t="s">
        <v>1382</v>
      </c>
      <c r="D259" s="253">
        <v>2024</v>
      </c>
      <c r="E259" s="253" t="s">
        <v>51</v>
      </c>
      <c r="F259" s="253" t="s">
        <v>5365</v>
      </c>
      <c r="G259" s="258" t="s">
        <v>5541</v>
      </c>
      <c r="H259" s="255" t="s">
        <v>5542</v>
      </c>
      <c r="I259" s="253" t="s">
        <v>929</v>
      </c>
      <c r="J259" s="253">
        <v>21</v>
      </c>
      <c r="K259" s="253" t="s">
        <v>62</v>
      </c>
      <c r="L259" s="253" t="s">
        <v>56</v>
      </c>
      <c r="M259" s="253" t="s">
        <v>57</v>
      </c>
      <c r="N259" s="253" t="s">
        <v>57</v>
      </c>
      <c r="O259" s="253" t="s">
        <v>57</v>
      </c>
      <c r="P259" s="253" t="s">
        <v>57</v>
      </c>
      <c r="Q259" s="253" t="s">
        <v>57</v>
      </c>
      <c r="R259" s="253" t="s">
        <v>57</v>
      </c>
      <c r="S259" s="270" t="s">
        <v>57</v>
      </c>
      <c r="T259" s="270" t="s">
        <v>57</v>
      </c>
      <c r="U259" s="253" t="s">
        <v>57</v>
      </c>
      <c r="V259" s="253" t="s">
        <v>57</v>
      </c>
      <c r="W259" s="253" t="s">
        <v>57</v>
      </c>
      <c r="X259" s="253" t="s">
        <v>57</v>
      </c>
      <c r="Y259" s="253" t="s">
        <v>57</v>
      </c>
      <c r="Z259" s="253" t="s">
        <v>57</v>
      </c>
      <c r="AA259" s="253" t="s">
        <v>57</v>
      </c>
      <c r="AB259" s="253" t="s">
        <v>57</v>
      </c>
      <c r="AC259" s="253" t="s">
        <v>57</v>
      </c>
      <c r="AD259" s="253" t="s">
        <v>2385</v>
      </c>
      <c r="AE259" s="253" t="s">
        <v>57</v>
      </c>
      <c r="AF259" s="253"/>
      <c r="AG259" s="253" t="s">
        <v>57</v>
      </c>
      <c r="AH259" s="253" t="s">
        <v>57</v>
      </c>
      <c r="AI259" s="253" t="s">
        <v>57</v>
      </c>
      <c r="AJ259" s="270" t="s">
        <v>2385</v>
      </c>
      <c r="AK259" s="253" t="s">
        <v>57</v>
      </c>
      <c r="AL259" s="253" t="s">
        <v>57</v>
      </c>
      <c r="AM259" s="253" t="s">
        <v>57</v>
      </c>
      <c r="AN259" s="253" t="s">
        <v>57</v>
      </c>
      <c r="AO259" s="253" t="s">
        <v>5543</v>
      </c>
      <c r="AP259" s="253" t="s">
        <v>377</v>
      </c>
      <c r="AQ259" s="253">
        <v>262</v>
      </c>
      <c r="AR259" s="253" t="s">
        <v>57</v>
      </c>
      <c r="AS259" s="253" t="s">
        <v>57</v>
      </c>
      <c r="AT259" s="253" t="s">
        <v>57</v>
      </c>
      <c r="AU259" s="220" t="str">
        <f>IF(OR(AB259="NA"), "NA", IF(OR(AB259="Yes", AB259="yes"), "No", IF(AND(I259="Original", AB259="No"), "?", "")))</f>
        <v>NA</v>
      </c>
    </row>
    <row r="260" spans="1:47">
      <c r="A260" s="220">
        <v>259</v>
      </c>
      <c r="B260" s="253" t="s">
        <v>6836</v>
      </c>
      <c r="C260" s="253" t="s">
        <v>1382</v>
      </c>
      <c r="D260" s="253">
        <v>2024</v>
      </c>
      <c r="E260" s="253" t="s">
        <v>51</v>
      </c>
      <c r="F260" s="253" t="s">
        <v>5544</v>
      </c>
      <c r="G260" s="258" t="s">
        <v>5545</v>
      </c>
      <c r="H260" s="255" t="s">
        <v>5546</v>
      </c>
      <c r="I260" s="253" t="s">
        <v>935</v>
      </c>
      <c r="J260" s="253">
        <v>13</v>
      </c>
      <c r="K260" s="253" t="s">
        <v>62</v>
      </c>
      <c r="L260" s="253" t="s">
        <v>62</v>
      </c>
      <c r="M260" s="253" t="s">
        <v>62</v>
      </c>
      <c r="N260" s="253" t="s">
        <v>56</v>
      </c>
      <c r="O260" s="253">
        <v>1</v>
      </c>
      <c r="P260" s="253" t="s">
        <v>170</v>
      </c>
      <c r="Q260" s="253" t="s">
        <v>5547</v>
      </c>
      <c r="R260" s="253" t="s">
        <v>5548</v>
      </c>
      <c r="S260" s="270" t="s">
        <v>56</v>
      </c>
      <c r="T260" s="270" t="s">
        <v>5549</v>
      </c>
      <c r="U260" s="253" t="s">
        <v>62</v>
      </c>
      <c r="V260" s="253" t="s">
        <v>57</v>
      </c>
      <c r="W260" s="253" t="s">
        <v>62</v>
      </c>
      <c r="X260" s="253" t="s">
        <v>57</v>
      </c>
      <c r="Y260" s="253" t="s">
        <v>57</v>
      </c>
      <c r="Z260" s="258" t="s">
        <v>5550</v>
      </c>
      <c r="AA260" s="253" t="s">
        <v>56</v>
      </c>
      <c r="AB260" s="253" t="s">
        <v>56</v>
      </c>
      <c r="AC260" s="253" t="s">
        <v>56</v>
      </c>
      <c r="AD260" s="253" t="s">
        <v>984</v>
      </c>
      <c r="AE260" s="253" t="s">
        <v>57</v>
      </c>
      <c r="AF260" s="253"/>
      <c r="AG260" s="253" t="s">
        <v>56</v>
      </c>
      <c r="AH260" s="253">
        <v>19</v>
      </c>
      <c r="AI260" s="253" t="s">
        <v>56</v>
      </c>
      <c r="AJ260" s="270" t="s">
        <v>4436</v>
      </c>
      <c r="AK260" s="253" t="s">
        <v>62</v>
      </c>
      <c r="AL260" s="253" t="s">
        <v>57</v>
      </c>
      <c r="AM260" s="253" t="s">
        <v>57</v>
      </c>
      <c r="AN260" s="253" t="s">
        <v>57</v>
      </c>
      <c r="AO260" s="253" t="s">
        <v>675</v>
      </c>
      <c r="AP260" s="253" t="s">
        <v>5540</v>
      </c>
      <c r="AQ260" s="253">
        <v>244</v>
      </c>
      <c r="AR260" s="253" t="s">
        <v>57</v>
      </c>
      <c r="AS260" s="253">
        <v>13</v>
      </c>
      <c r="AT260" s="253">
        <v>6</v>
      </c>
      <c r="AU260" s="220" t="str">
        <f t="shared" si="13"/>
        <v>No</v>
      </c>
    </row>
    <row r="261" spans="1:47">
      <c r="A261" s="220">
        <v>260</v>
      </c>
      <c r="B261" s="253" t="s">
        <v>6836</v>
      </c>
      <c r="C261" s="253" t="s">
        <v>1382</v>
      </c>
      <c r="D261" s="253">
        <v>2024</v>
      </c>
      <c r="E261" s="253" t="s">
        <v>51</v>
      </c>
      <c r="F261" s="253" t="s">
        <v>5551</v>
      </c>
      <c r="G261" s="258" t="s">
        <v>5552</v>
      </c>
      <c r="H261" s="255" t="s">
        <v>5553</v>
      </c>
      <c r="I261" s="253" t="s">
        <v>4421</v>
      </c>
      <c r="J261" s="253">
        <v>25</v>
      </c>
      <c r="K261" s="253" t="s">
        <v>57</v>
      </c>
      <c r="L261" s="253" t="s">
        <v>57</v>
      </c>
      <c r="M261" s="253" t="s">
        <v>57</v>
      </c>
      <c r="N261" s="253" t="s">
        <v>57</v>
      </c>
      <c r="O261" s="253" t="s">
        <v>57</v>
      </c>
      <c r="P261" s="253" t="s">
        <v>57</v>
      </c>
      <c r="Q261" s="253" t="s">
        <v>57</v>
      </c>
      <c r="R261" s="253" t="s">
        <v>57</v>
      </c>
      <c r="S261" s="253" t="s">
        <v>57</v>
      </c>
      <c r="T261" s="253" t="s">
        <v>57</v>
      </c>
      <c r="U261" s="253" t="s">
        <v>57</v>
      </c>
      <c r="V261" s="253" t="s">
        <v>57</v>
      </c>
      <c r="W261" s="253" t="s">
        <v>57</v>
      </c>
      <c r="X261" s="253" t="s">
        <v>57</v>
      </c>
      <c r="Y261" s="253" t="s">
        <v>57</v>
      </c>
      <c r="Z261" s="253" t="s">
        <v>57</v>
      </c>
      <c r="AA261" s="253" t="s">
        <v>57</v>
      </c>
      <c r="AB261" s="253" t="s">
        <v>57</v>
      </c>
      <c r="AC261" s="253" t="s">
        <v>57</v>
      </c>
      <c r="AD261" s="253" t="s">
        <v>2385</v>
      </c>
      <c r="AE261" s="253" t="s">
        <v>57</v>
      </c>
      <c r="AF261" s="253"/>
      <c r="AG261" s="253" t="s">
        <v>57</v>
      </c>
      <c r="AH261" s="253" t="s">
        <v>57</v>
      </c>
      <c r="AI261" s="253" t="s">
        <v>57</v>
      </c>
      <c r="AJ261" s="269" t="s">
        <v>2385</v>
      </c>
      <c r="AK261" s="253" t="s">
        <v>57</v>
      </c>
      <c r="AL261" s="253" t="s">
        <v>57</v>
      </c>
      <c r="AM261" s="253" t="s">
        <v>57</v>
      </c>
      <c r="AN261" s="253" t="s">
        <v>57</v>
      </c>
      <c r="AO261" s="253" t="s">
        <v>57</v>
      </c>
      <c r="AP261" s="253" t="s">
        <v>57</v>
      </c>
      <c r="AQ261" s="253" t="s">
        <v>57</v>
      </c>
      <c r="AR261" s="253" t="s">
        <v>57</v>
      </c>
      <c r="AS261" s="253" t="s">
        <v>57</v>
      </c>
      <c r="AT261" s="253" t="s">
        <v>57</v>
      </c>
      <c r="AU261" s="220" t="str">
        <f t="shared" ref="AU261:AU275" si="14">IF(OR(AB261="NA"), "NA", IF(OR(AB261="Yes", AB261="yes"), "No", IF(AND(I261="Original", AB261="No"), "?", "")))</f>
        <v>NA</v>
      </c>
    </row>
    <row r="262" spans="1:47">
      <c r="A262" s="220">
        <v>261</v>
      </c>
      <c r="B262" s="253" t="s">
        <v>6836</v>
      </c>
      <c r="C262" s="253" t="s">
        <v>1382</v>
      </c>
      <c r="D262" s="253">
        <v>2024</v>
      </c>
      <c r="E262" s="253" t="s">
        <v>51</v>
      </c>
      <c r="F262" s="253" t="s">
        <v>5554</v>
      </c>
      <c r="G262" s="258" t="s">
        <v>5555</v>
      </c>
      <c r="H262" s="255" t="s">
        <v>5556</v>
      </c>
      <c r="I262" s="253" t="s">
        <v>4421</v>
      </c>
      <c r="J262" s="253">
        <v>25</v>
      </c>
      <c r="K262" s="253" t="s">
        <v>57</v>
      </c>
      <c r="L262" s="253" t="s">
        <v>57</v>
      </c>
      <c r="M262" s="253" t="s">
        <v>57</v>
      </c>
      <c r="N262" s="253" t="s">
        <v>57</v>
      </c>
      <c r="O262" s="253" t="s">
        <v>57</v>
      </c>
      <c r="P262" s="253" t="s">
        <v>57</v>
      </c>
      <c r="Q262" s="253" t="s">
        <v>57</v>
      </c>
      <c r="R262" s="253" t="s">
        <v>57</v>
      </c>
      <c r="S262" s="253" t="s">
        <v>57</v>
      </c>
      <c r="T262" s="253" t="s">
        <v>57</v>
      </c>
      <c r="U262" s="253" t="s">
        <v>57</v>
      </c>
      <c r="V262" s="253" t="s">
        <v>57</v>
      </c>
      <c r="W262" s="253" t="s">
        <v>57</v>
      </c>
      <c r="X262" s="253" t="s">
        <v>57</v>
      </c>
      <c r="Y262" s="253" t="s">
        <v>57</v>
      </c>
      <c r="Z262" s="253" t="s">
        <v>57</v>
      </c>
      <c r="AA262" s="253" t="s">
        <v>57</v>
      </c>
      <c r="AB262" s="253" t="s">
        <v>57</v>
      </c>
      <c r="AC262" s="253" t="s">
        <v>57</v>
      </c>
      <c r="AD262" s="253" t="s">
        <v>2385</v>
      </c>
      <c r="AE262" s="253" t="s">
        <v>57</v>
      </c>
      <c r="AF262" s="253"/>
      <c r="AG262" s="253" t="s">
        <v>57</v>
      </c>
      <c r="AH262" s="253" t="s">
        <v>57</v>
      </c>
      <c r="AI262" s="253" t="s">
        <v>57</v>
      </c>
      <c r="AJ262" s="269" t="s">
        <v>2385</v>
      </c>
      <c r="AK262" s="253" t="s">
        <v>57</v>
      </c>
      <c r="AL262" s="253" t="s">
        <v>57</v>
      </c>
      <c r="AM262" s="253" t="s">
        <v>57</v>
      </c>
      <c r="AN262" s="253" t="s">
        <v>57</v>
      </c>
      <c r="AO262" s="253" t="s">
        <v>57</v>
      </c>
      <c r="AP262" s="253" t="s">
        <v>57</v>
      </c>
      <c r="AQ262" s="253" t="s">
        <v>57</v>
      </c>
      <c r="AR262" s="253" t="s">
        <v>57</v>
      </c>
      <c r="AS262" s="253" t="s">
        <v>57</v>
      </c>
      <c r="AT262" s="253" t="s">
        <v>57</v>
      </c>
      <c r="AU262" s="220" t="str">
        <f t="shared" si="14"/>
        <v>NA</v>
      </c>
    </row>
    <row r="263" spans="1:47">
      <c r="A263" s="220">
        <v>262</v>
      </c>
      <c r="B263" s="253" t="s">
        <v>6836</v>
      </c>
      <c r="C263" s="253" t="s">
        <v>1382</v>
      </c>
      <c r="D263" s="253">
        <v>2024</v>
      </c>
      <c r="E263" s="253" t="s">
        <v>51</v>
      </c>
      <c r="F263" s="253" t="s">
        <v>5557</v>
      </c>
      <c r="G263" s="258" t="s">
        <v>5558</v>
      </c>
      <c r="H263" s="255" t="s">
        <v>5559</v>
      </c>
      <c r="I263" s="253" t="s">
        <v>4421</v>
      </c>
      <c r="J263" s="253">
        <v>25</v>
      </c>
      <c r="K263" s="253" t="s">
        <v>57</v>
      </c>
      <c r="L263" s="253" t="s">
        <v>57</v>
      </c>
      <c r="M263" s="253" t="s">
        <v>57</v>
      </c>
      <c r="N263" s="253" t="s">
        <v>57</v>
      </c>
      <c r="O263" s="253" t="s">
        <v>57</v>
      </c>
      <c r="P263" s="253" t="s">
        <v>57</v>
      </c>
      <c r="Q263" s="253" t="s">
        <v>57</v>
      </c>
      <c r="R263" s="253" t="s">
        <v>57</v>
      </c>
      <c r="S263" s="253" t="s">
        <v>57</v>
      </c>
      <c r="T263" s="253" t="s">
        <v>57</v>
      </c>
      <c r="U263" s="253" t="s">
        <v>57</v>
      </c>
      <c r="V263" s="253" t="s">
        <v>57</v>
      </c>
      <c r="W263" s="253" t="s">
        <v>57</v>
      </c>
      <c r="X263" s="253" t="s">
        <v>57</v>
      </c>
      <c r="Y263" s="253" t="s">
        <v>57</v>
      </c>
      <c r="Z263" s="253" t="s">
        <v>57</v>
      </c>
      <c r="AA263" s="253" t="s">
        <v>57</v>
      </c>
      <c r="AB263" s="253" t="s">
        <v>57</v>
      </c>
      <c r="AC263" s="253" t="s">
        <v>57</v>
      </c>
      <c r="AD263" s="253" t="s">
        <v>2385</v>
      </c>
      <c r="AE263" s="253" t="s">
        <v>57</v>
      </c>
      <c r="AF263" s="253"/>
      <c r="AG263" s="253" t="s">
        <v>57</v>
      </c>
      <c r="AH263" s="253" t="s">
        <v>57</v>
      </c>
      <c r="AI263" s="253" t="s">
        <v>57</v>
      </c>
      <c r="AJ263" s="269" t="s">
        <v>2385</v>
      </c>
      <c r="AK263" s="253" t="s">
        <v>57</v>
      </c>
      <c r="AL263" s="253" t="s">
        <v>57</v>
      </c>
      <c r="AM263" s="253" t="s">
        <v>57</v>
      </c>
      <c r="AN263" s="253" t="s">
        <v>57</v>
      </c>
      <c r="AO263" s="253" t="s">
        <v>57</v>
      </c>
      <c r="AP263" s="253" t="s">
        <v>57</v>
      </c>
      <c r="AQ263" s="253" t="s">
        <v>57</v>
      </c>
      <c r="AR263" s="253" t="s">
        <v>57</v>
      </c>
      <c r="AS263" s="253" t="s">
        <v>57</v>
      </c>
      <c r="AT263" s="253" t="s">
        <v>57</v>
      </c>
      <c r="AU263" s="220" t="str">
        <f t="shared" si="14"/>
        <v>NA</v>
      </c>
    </row>
    <row r="264" spans="1:47">
      <c r="A264" s="220">
        <v>263</v>
      </c>
      <c r="B264" s="253" t="s">
        <v>6836</v>
      </c>
      <c r="C264" s="253" t="s">
        <v>1382</v>
      </c>
      <c r="D264" s="253">
        <v>2024</v>
      </c>
      <c r="E264" s="253" t="s">
        <v>51</v>
      </c>
      <c r="F264" s="253" t="s">
        <v>57</v>
      </c>
      <c r="G264" s="258" t="s">
        <v>5560</v>
      </c>
      <c r="H264" s="255" t="s">
        <v>5561</v>
      </c>
      <c r="I264" s="253" t="s">
        <v>6837</v>
      </c>
      <c r="J264" s="253">
        <v>25</v>
      </c>
      <c r="K264" s="253" t="s">
        <v>57</v>
      </c>
      <c r="L264" s="253" t="s">
        <v>57</v>
      </c>
      <c r="M264" s="253" t="s">
        <v>57</v>
      </c>
      <c r="N264" s="253" t="s">
        <v>57</v>
      </c>
      <c r="O264" s="253" t="s">
        <v>57</v>
      </c>
      <c r="P264" s="253" t="s">
        <v>57</v>
      </c>
      <c r="Q264" s="253" t="s">
        <v>57</v>
      </c>
      <c r="R264" s="253" t="s">
        <v>57</v>
      </c>
      <c r="S264" s="253" t="s">
        <v>57</v>
      </c>
      <c r="T264" s="253" t="s">
        <v>57</v>
      </c>
      <c r="U264" s="253" t="s">
        <v>57</v>
      </c>
      <c r="V264" s="253" t="s">
        <v>57</v>
      </c>
      <c r="W264" s="253" t="s">
        <v>57</v>
      </c>
      <c r="X264" s="253" t="s">
        <v>57</v>
      </c>
      <c r="Y264" s="253" t="s">
        <v>57</v>
      </c>
      <c r="Z264" s="253" t="s">
        <v>57</v>
      </c>
      <c r="AA264" s="253" t="s">
        <v>57</v>
      </c>
      <c r="AB264" s="253" t="s">
        <v>57</v>
      </c>
      <c r="AC264" s="253" t="s">
        <v>57</v>
      </c>
      <c r="AD264" s="253" t="s">
        <v>2385</v>
      </c>
      <c r="AE264" s="253" t="s">
        <v>57</v>
      </c>
      <c r="AF264" s="253"/>
      <c r="AG264" s="253" t="s">
        <v>57</v>
      </c>
      <c r="AH264" s="253" t="s">
        <v>57</v>
      </c>
      <c r="AI264" s="253" t="s">
        <v>57</v>
      </c>
      <c r="AJ264" s="269" t="s">
        <v>2385</v>
      </c>
      <c r="AK264" s="253" t="s">
        <v>57</v>
      </c>
      <c r="AL264" s="253" t="s">
        <v>57</v>
      </c>
      <c r="AM264" s="253" t="s">
        <v>57</v>
      </c>
      <c r="AN264" s="253" t="s">
        <v>57</v>
      </c>
      <c r="AO264" s="253" t="s">
        <v>57</v>
      </c>
      <c r="AP264" s="253" t="s">
        <v>57</v>
      </c>
      <c r="AQ264" s="253" t="s">
        <v>57</v>
      </c>
      <c r="AR264" s="253" t="s">
        <v>57</v>
      </c>
      <c r="AS264" s="253" t="s">
        <v>57</v>
      </c>
      <c r="AT264" s="253" t="s">
        <v>57</v>
      </c>
      <c r="AU264" s="220" t="str">
        <f t="shared" si="14"/>
        <v>NA</v>
      </c>
    </row>
    <row r="265" spans="1:47">
      <c r="A265" s="220">
        <v>264</v>
      </c>
      <c r="B265" s="253" t="s">
        <v>6836</v>
      </c>
      <c r="C265" s="253" t="s">
        <v>1382</v>
      </c>
      <c r="D265" s="253">
        <v>2024</v>
      </c>
      <c r="E265" s="253" t="s">
        <v>51</v>
      </c>
      <c r="F265" s="253" t="s">
        <v>57</v>
      </c>
      <c r="G265" s="258" t="s">
        <v>5563</v>
      </c>
      <c r="H265" s="255" t="s">
        <v>5564</v>
      </c>
      <c r="I265" s="253" t="s">
        <v>2597</v>
      </c>
      <c r="J265" s="253">
        <v>25</v>
      </c>
      <c r="K265" s="253" t="s">
        <v>57</v>
      </c>
      <c r="L265" s="253" t="s">
        <v>57</v>
      </c>
      <c r="M265" s="253" t="s">
        <v>57</v>
      </c>
      <c r="N265" s="253" t="s">
        <v>57</v>
      </c>
      <c r="O265" s="253" t="s">
        <v>57</v>
      </c>
      <c r="P265" s="253" t="s">
        <v>57</v>
      </c>
      <c r="Q265" s="253" t="s">
        <v>57</v>
      </c>
      <c r="R265" s="253" t="s">
        <v>57</v>
      </c>
      <c r="S265" s="253" t="s">
        <v>57</v>
      </c>
      <c r="T265" s="253" t="s">
        <v>57</v>
      </c>
      <c r="U265" s="253" t="s">
        <v>57</v>
      </c>
      <c r="V265" s="253" t="s">
        <v>57</v>
      </c>
      <c r="W265" s="253" t="s">
        <v>57</v>
      </c>
      <c r="X265" s="253" t="s">
        <v>57</v>
      </c>
      <c r="Y265" s="253" t="s">
        <v>57</v>
      </c>
      <c r="Z265" s="253" t="s">
        <v>57</v>
      </c>
      <c r="AA265" s="253" t="s">
        <v>57</v>
      </c>
      <c r="AB265" s="253" t="s">
        <v>57</v>
      </c>
      <c r="AC265" s="253" t="s">
        <v>57</v>
      </c>
      <c r="AD265" s="253" t="s">
        <v>2385</v>
      </c>
      <c r="AE265" s="253" t="s">
        <v>57</v>
      </c>
      <c r="AF265" s="253"/>
      <c r="AG265" s="253" t="s">
        <v>57</v>
      </c>
      <c r="AH265" s="253" t="s">
        <v>57</v>
      </c>
      <c r="AI265" s="253" t="s">
        <v>57</v>
      </c>
      <c r="AJ265" s="269" t="s">
        <v>2385</v>
      </c>
      <c r="AK265" s="253" t="s">
        <v>57</v>
      </c>
      <c r="AL265" s="253" t="s">
        <v>57</v>
      </c>
      <c r="AM265" s="253" t="s">
        <v>57</v>
      </c>
      <c r="AN265" s="253" t="s">
        <v>57</v>
      </c>
      <c r="AO265" s="253" t="s">
        <v>57</v>
      </c>
      <c r="AP265" s="253" t="s">
        <v>57</v>
      </c>
      <c r="AQ265" s="253" t="s">
        <v>57</v>
      </c>
      <c r="AR265" s="253" t="s">
        <v>57</v>
      </c>
      <c r="AS265" s="253" t="s">
        <v>57</v>
      </c>
      <c r="AT265" s="253" t="s">
        <v>57</v>
      </c>
      <c r="AU265" s="220" t="str">
        <f t="shared" si="14"/>
        <v>NA</v>
      </c>
    </row>
    <row r="266" spans="1:47">
      <c r="A266" s="220">
        <v>265</v>
      </c>
      <c r="B266" s="253" t="s">
        <v>6836</v>
      </c>
      <c r="C266" s="253" t="s">
        <v>1382</v>
      </c>
      <c r="D266" s="253">
        <v>2024</v>
      </c>
      <c r="E266" s="253" t="s">
        <v>661</v>
      </c>
      <c r="F266" s="253" t="s">
        <v>5238</v>
      </c>
      <c r="G266" s="253" t="s">
        <v>5565</v>
      </c>
      <c r="H266" s="253" t="s">
        <v>5566</v>
      </c>
      <c r="I266" s="253" t="s">
        <v>926</v>
      </c>
      <c r="J266" s="253">
        <v>25</v>
      </c>
      <c r="K266" s="253" t="s">
        <v>57</v>
      </c>
      <c r="L266" s="253" t="s">
        <v>57</v>
      </c>
      <c r="M266" s="253" t="s">
        <v>57</v>
      </c>
      <c r="N266" s="253" t="s">
        <v>57</v>
      </c>
      <c r="O266" s="253" t="s">
        <v>57</v>
      </c>
      <c r="P266" s="253" t="s">
        <v>57</v>
      </c>
      <c r="Q266" s="253" t="s">
        <v>57</v>
      </c>
      <c r="R266" s="253" t="s">
        <v>57</v>
      </c>
      <c r="S266" s="253" t="s">
        <v>57</v>
      </c>
      <c r="T266" s="253" t="s">
        <v>57</v>
      </c>
      <c r="U266" s="253" t="s">
        <v>57</v>
      </c>
      <c r="V266" s="253" t="s">
        <v>57</v>
      </c>
      <c r="W266" s="253" t="s">
        <v>57</v>
      </c>
      <c r="X266" s="253" t="s">
        <v>57</v>
      </c>
      <c r="Y266" s="253" t="s">
        <v>57</v>
      </c>
      <c r="Z266" s="253" t="s">
        <v>57</v>
      </c>
      <c r="AA266" s="253" t="s">
        <v>57</v>
      </c>
      <c r="AB266" s="253" t="s">
        <v>57</v>
      </c>
      <c r="AC266" s="253" t="s">
        <v>57</v>
      </c>
      <c r="AD266" s="253" t="s">
        <v>2385</v>
      </c>
      <c r="AE266" s="253" t="s">
        <v>57</v>
      </c>
      <c r="AF266" s="253"/>
      <c r="AG266" s="253" t="s">
        <v>57</v>
      </c>
      <c r="AH266" s="253" t="s">
        <v>57</v>
      </c>
      <c r="AI266" s="253" t="s">
        <v>57</v>
      </c>
      <c r="AJ266" s="269" t="s">
        <v>2385</v>
      </c>
      <c r="AK266" s="253" t="s">
        <v>57</v>
      </c>
      <c r="AL266" s="253" t="s">
        <v>57</v>
      </c>
      <c r="AM266" s="253" t="s">
        <v>57</v>
      </c>
      <c r="AN266" s="253" t="s">
        <v>57</v>
      </c>
      <c r="AO266" s="253" t="s">
        <v>57</v>
      </c>
      <c r="AP266" s="253" t="s">
        <v>57</v>
      </c>
      <c r="AQ266" s="253" t="s">
        <v>57</v>
      </c>
      <c r="AR266" s="253" t="s">
        <v>57</v>
      </c>
      <c r="AS266" s="253" t="s">
        <v>57</v>
      </c>
      <c r="AT266" s="253" t="s">
        <v>57</v>
      </c>
      <c r="AU266" s="220" t="str">
        <f t="shared" si="14"/>
        <v>NA</v>
      </c>
    </row>
    <row r="267" spans="1:47">
      <c r="A267" s="220">
        <v>266</v>
      </c>
      <c r="B267" s="253" t="s">
        <v>6836</v>
      </c>
      <c r="C267" s="253" t="s">
        <v>1382</v>
      </c>
      <c r="D267" s="253">
        <v>2024</v>
      </c>
      <c r="E267" s="253" t="s">
        <v>661</v>
      </c>
      <c r="F267" s="253" t="s">
        <v>5567</v>
      </c>
      <c r="G267" s="253" t="s">
        <v>5568</v>
      </c>
      <c r="H267" s="253" t="s">
        <v>5569</v>
      </c>
      <c r="I267" s="253" t="s">
        <v>975</v>
      </c>
      <c r="J267" s="253">
        <v>25</v>
      </c>
      <c r="K267" s="253" t="s">
        <v>57</v>
      </c>
      <c r="L267" s="253" t="s">
        <v>57</v>
      </c>
      <c r="M267" s="253" t="s">
        <v>57</v>
      </c>
      <c r="N267" s="253" t="s">
        <v>57</v>
      </c>
      <c r="O267" s="253" t="s">
        <v>57</v>
      </c>
      <c r="P267" s="253" t="s">
        <v>57</v>
      </c>
      <c r="Q267" s="253" t="s">
        <v>57</v>
      </c>
      <c r="R267" s="253" t="s">
        <v>57</v>
      </c>
      <c r="S267" s="253" t="s">
        <v>57</v>
      </c>
      <c r="T267" s="253" t="s">
        <v>57</v>
      </c>
      <c r="U267" s="253" t="s">
        <v>57</v>
      </c>
      <c r="V267" s="253" t="s">
        <v>57</v>
      </c>
      <c r="W267" s="253" t="s">
        <v>57</v>
      </c>
      <c r="X267" s="253" t="s">
        <v>57</v>
      </c>
      <c r="Y267" s="253" t="s">
        <v>57</v>
      </c>
      <c r="Z267" s="253" t="s">
        <v>57</v>
      </c>
      <c r="AA267" s="253" t="s">
        <v>57</v>
      </c>
      <c r="AB267" s="253" t="s">
        <v>57</v>
      </c>
      <c r="AC267" s="253" t="s">
        <v>57</v>
      </c>
      <c r="AD267" s="253" t="s">
        <v>2385</v>
      </c>
      <c r="AE267" s="253" t="s">
        <v>57</v>
      </c>
      <c r="AF267" s="253"/>
      <c r="AG267" s="253" t="s">
        <v>57</v>
      </c>
      <c r="AH267" s="253" t="s">
        <v>57</v>
      </c>
      <c r="AI267" s="253" t="s">
        <v>57</v>
      </c>
      <c r="AJ267" s="269" t="s">
        <v>2385</v>
      </c>
      <c r="AK267" s="253" t="s">
        <v>57</v>
      </c>
      <c r="AL267" s="253" t="s">
        <v>57</v>
      </c>
      <c r="AM267" s="253" t="s">
        <v>57</v>
      </c>
      <c r="AN267" s="253" t="s">
        <v>57</v>
      </c>
      <c r="AO267" s="253" t="s">
        <v>1964</v>
      </c>
      <c r="AP267" s="253" t="s">
        <v>5570</v>
      </c>
      <c r="AQ267" s="253">
        <v>198</v>
      </c>
      <c r="AR267" s="253" t="s">
        <v>57</v>
      </c>
      <c r="AS267" s="253" t="s">
        <v>57</v>
      </c>
      <c r="AT267" s="253" t="s">
        <v>57</v>
      </c>
      <c r="AU267" s="220" t="str">
        <f t="shared" si="14"/>
        <v>NA</v>
      </c>
    </row>
    <row r="268" spans="1:47">
      <c r="A268" s="220">
        <v>267</v>
      </c>
      <c r="B268" s="253" t="s">
        <v>6836</v>
      </c>
      <c r="C268" s="253" t="s">
        <v>1382</v>
      </c>
      <c r="D268" s="253">
        <v>2024</v>
      </c>
      <c r="E268" s="253" t="s">
        <v>661</v>
      </c>
      <c r="F268" s="253" t="s">
        <v>580</v>
      </c>
      <c r="G268" s="253" t="s">
        <v>5571</v>
      </c>
      <c r="H268" s="253" t="s">
        <v>5572</v>
      </c>
      <c r="I268" s="253" t="s">
        <v>975</v>
      </c>
      <c r="J268" s="253">
        <v>25</v>
      </c>
      <c r="K268" s="253" t="s">
        <v>57</v>
      </c>
      <c r="L268" s="253" t="s">
        <v>57</v>
      </c>
      <c r="M268" s="253" t="s">
        <v>57</v>
      </c>
      <c r="N268" s="253" t="s">
        <v>57</v>
      </c>
      <c r="O268" s="253" t="s">
        <v>57</v>
      </c>
      <c r="P268" s="270" t="s">
        <v>57</v>
      </c>
      <c r="Q268" s="270" t="s">
        <v>57</v>
      </c>
      <c r="R268" s="270" t="s">
        <v>57</v>
      </c>
      <c r="S268" s="270" t="s">
        <v>57</v>
      </c>
      <c r="T268" s="270" t="s">
        <v>57</v>
      </c>
      <c r="U268" s="253" t="s">
        <v>57</v>
      </c>
      <c r="V268" s="253" t="s">
        <v>57</v>
      </c>
      <c r="W268" s="253" t="s">
        <v>57</v>
      </c>
      <c r="X268" s="253" t="s">
        <v>57</v>
      </c>
      <c r="Y268" s="253" t="s">
        <v>57</v>
      </c>
      <c r="Z268" s="253" t="s">
        <v>57</v>
      </c>
      <c r="AA268" s="253" t="s">
        <v>57</v>
      </c>
      <c r="AB268" s="253" t="s">
        <v>57</v>
      </c>
      <c r="AC268" s="253" t="s">
        <v>57</v>
      </c>
      <c r="AD268" s="253" t="s">
        <v>2385</v>
      </c>
      <c r="AE268" s="253" t="s">
        <v>57</v>
      </c>
      <c r="AF268" s="253"/>
      <c r="AG268" s="253" t="s">
        <v>57</v>
      </c>
      <c r="AH268" s="253" t="s">
        <v>57</v>
      </c>
      <c r="AI268" s="253" t="s">
        <v>57</v>
      </c>
      <c r="AJ268" s="269" t="s">
        <v>2385</v>
      </c>
      <c r="AK268" s="253" t="s">
        <v>57</v>
      </c>
      <c r="AL268" s="253" t="s">
        <v>57</v>
      </c>
      <c r="AM268" s="253" t="s">
        <v>57</v>
      </c>
      <c r="AN268" s="253" t="s">
        <v>57</v>
      </c>
      <c r="AO268" s="253" t="s">
        <v>5252</v>
      </c>
      <c r="AP268" s="253" t="s">
        <v>5573</v>
      </c>
      <c r="AQ268" s="253">
        <v>140</v>
      </c>
      <c r="AR268" s="253" t="s">
        <v>57</v>
      </c>
      <c r="AS268" s="253" t="s">
        <v>57</v>
      </c>
      <c r="AT268" s="253" t="s">
        <v>57</v>
      </c>
      <c r="AU268" s="220" t="str">
        <f t="shared" si="14"/>
        <v>NA</v>
      </c>
    </row>
    <row r="269" spans="1:47">
      <c r="A269" s="220">
        <v>268</v>
      </c>
      <c r="B269" s="253" t="s">
        <v>6836</v>
      </c>
      <c r="C269" s="253" t="s">
        <v>1382</v>
      </c>
      <c r="D269" s="253">
        <v>2024</v>
      </c>
      <c r="E269" s="253" t="s">
        <v>661</v>
      </c>
      <c r="F269" s="253" t="s">
        <v>5574</v>
      </c>
      <c r="G269" s="253" t="s">
        <v>5575</v>
      </c>
      <c r="H269" s="253" t="s">
        <v>5576</v>
      </c>
      <c r="I269" s="253" t="s">
        <v>935</v>
      </c>
      <c r="J269" s="253">
        <v>6</v>
      </c>
      <c r="K269" s="253" t="s">
        <v>62</v>
      </c>
      <c r="L269" s="253" t="s">
        <v>62</v>
      </c>
      <c r="M269" s="253" t="s">
        <v>62</v>
      </c>
      <c r="N269" s="253" t="s">
        <v>56</v>
      </c>
      <c r="O269" s="253">
        <v>1</v>
      </c>
      <c r="P269" s="270" t="s">
        <v>170</v>
      </c>
      <c r="Q269" s="270" t="s">
        <v>5577</v>
      </c>
      <c r="R269" s="270" t="s">
        <v>5578</v>
      </c>
      <c r="S269" s="270" t="s">
        <v>56</v>
      </c>
      <c r="T269" s="270" t="s">
        <v>5579</v>
      </c>
      <c r="U269" s="253" t="s">
        <v>62</v>
      </c>
      <c r="V269" s="253" t="s">
        <v>57</v>
      </c>
      <c r="W269" s="253" t="s">
        <v>62</v>
      </c>
      <c r="X269" s="253" t="s">
        <v>57</v>
      </c>
      <c r="Y269" s="253" t="s">
        <v>57</v>
      </c>
      <c r="Z269" s="253" t="s">
        <v>5580</v>
      </c>
      <c r="AA269" s="253" t="s">
        <v>56</v>
      </c>
      <c r="AB269" s="253" t="s">
        <v>56</v>
      </c>
      <c r="AC269" s="253" t="s">
        <v>56</v>
      </c>
      <c r="AD269" s="253" t="s">
        <v>984</v>
      </c>
      <c r="AE269" s="253" t="s">
        <v>57</v>
      </c>
      <c r="AF269" s="253"/>
      <c r="AG269" s="253" t="s">
        <v>56</v>
      </c>
      <c r="AH269" s="253">
        <v>152</v>
      </c>
      <c r="AI269" s="253" t="s">
        <v>62</v>
      </c>
      <c r="AJ269" s="269" t="s">
        <v>2385</v>
      </c>
      <c r="AK269" s="253" t="s">
        <v>62</v>
      </c>
      <c r="AL269" s="253" t="s">
        <v>57</v>
      </c>
      <c r="AM269" s="253" t="s">
        <v>57</v>
      </c>
      <c r="AN269" s="253" t="s">
        <v>57</v>
      </c>
      <c r="AO269" s="253" t="s">
        <v>5581</v>
      </c>
      <c r="AP269" s="253" t="s">
        <v>5582</v>
      </c>
      <c r="AQ269" s="253">
        <v>307</v>
      </c>
      <c r="AR269" s="253" t="s">
        <v>57</v>
      </c>
      <c r="AS269" s="253">
        <v>109</v>
      </c>
      <c r="AT269" s="253">
        <v>42</v>
      </c>
      <c r="AU269" s="220" t="str">
        <f t="shared" si="14"/>
        <v>No</v>
      </c>
    </row>
    <row r="270" spans="1:47">
      <c r="A270" s="220">
        <v>269</v>
      </c>
      <c r="B270" s="253" t="s">
        <v>6836</v>
      </c>
      <c r="C270" s="253" t="s">
        <v>1382</v>
      </c>
      <c r="D270" s="253">
        <v>2024</v>
      </c>
      <c r="E270" s="253" t="s">
        <v>661</v>
      </c>
      <c r="F270" s="253" t="s">
        <v>5583</v>
      </c>
      <c r="G270" s="253" t="s">
        <v>5584</v>
      </c>
      <c r="H270" s="253" t="s">
        <v>5585</v>
      </c>
      <c r="I270" s="253" t="s">
        <v>1181</v>
      </c>
      <c r="J270" s="253">
        <v>11</v>
      </c>
      <c r="K270" s="253" t="s">
        <v>57</v>
      </c>
      <c r="L270" s="253" t="s">
        <v>57</v>
      </c>
      <c r="M270" s="253" t="s">
        <v>57</v>
      </c>
      <c r="N270" s="253" t="s">
        <v>57</v>
      </c>
      <c r="O270" s="253" t="s">
        <v>57</v>
      </c>
      <c r="P270" s="270" t="s">
        <v>57</v>
      </c>
      <c r="Q270" s="270" t="s">
        <v>57</v>
      </c>
      <c r="R270" s="270" t="s">
        <v>57</v>
      </c>
      <c r="S270" s="270" t="s">
        <v>57</v>
      </c>
      <c r="T270" s="270" t="s">
        <v>57</v>
      </c>
      <c r="U270" s="253" t="s">
        <v>57</v>
      </c>
      <c r="V270" s="253" t="s">
        <v>57</v>
      </c>
      <c r="W270" s="253" t="s">
        <v>57</v>
      </c>
      <c r="X270" s="253" t="s">
        <v>57</v>
      </c>
      <c r="Y270" s="253" t="s">
        <v>57</v>
      </c>
      <c r="Z270" s="253" t="s">
        <v>5586</v>
      </c>
      <c r="AA270" s="253" t="s">
        <v>57</v>
      </c>
      <c r="AB270" s="253" t="s">
        <v>57</v>
      </c>
      <c r="AC270" s="253" t="s">
        <v>57</v>
      </c>
      <c r="AD270" s="253" t="s">
        <v>2385</v>
      </c>
      <c r="AE270" s="253" t="s">
        <v>57</v>
      </c>
      <c r="AF270" s="253"/>
      <c r="AG270" s="253" t="s">
        <v>57</v>
      </c>
      <c r="AH270" s="253" t="s">
        <v>57</v>
      </c>
      <c r="AI270" s="253" t="s">
        <v>57</v>
      </c>
      <c r="AJ270" s="269" t="s">
        <v>2385</v>
      </c>
      <c r="AK270" s="253" t="s">
        <v>57</v>
      </c>
      <c r="AL270" s="253" t="s">
        <v>57</v>
      </c>
      <c r="AM270" s="253" t="s">
        <v>57</v>
      </c>
      <c r="AN270" s="253" t="s">
        <v>57</v>
      </c>
      <c r="AO270" s="264" t="s">
        <v>670</v>
      </c>
      <c r="AP270" s="253" t="s">
        <v>5587</v>
      </c>
      <c r="AQ270" s="253">
        <v>249</v>
      </c>
      <c r="AR270" s="253" t="s">
        <v>57</v>
      </c>
      <c r="AS270" s="253" t="s">
        <v>57</v>
      </c>
      <c r="AT270" s="253" t="s">
        <v>57</v>
      </c>
      <c r="AU270" s="220" t="str">
        <f t="shared" si="14"/>
        <v>NA</v>
      </c>
    </row>
    <row r="271" spans="1:47">
      <c r="A271" s="220">
        <v>270</v>
      </c>
      <c r="B271" s="253" t="s">
        <v>6836</v>
      </c>
      <c r="C271" s="253" t="s">
        <v>1382</v>
      </c>
      <c r="D271" s="253">
        <v>2024</v>
      </c>
      <c r="E271" s="253" t="s">
        <v>661</v>
      </c>
      <c r="F271" s="253" t="s">
        <v>5588</v>
      </c>
      <c r="G271" s="253" t="s">
        <v>5589</v>
      </c>
      <c r="H271" s="253" t="s">
        <v>5590</v>
      </c>
      <c r="I271" s="253" t="s">
        <v>929</v>
      </c>
      <c r="J271" s="253">
        <v>15</v>
      </c>
      <c r="K271" s="253" t="s">
        <v>56</v>
      </c>
      <c r="L271" s="253" t="s">
        <v>56</v>
      </c>
      <c r="M271" s="253" t="s">
        <v>57</v>
      </c>
      <c r="N271" s="253" t="s">
        <v>57</v>
      </c>
      <c r="O271" s="253" t="s">
        <v>57</v>
      </c>
      <c r="P271" s="270" t="s">
        <v>57</v>
      </c>
      <c r="Q271" s="270" t="s">
        <v>57</v>
      </c>
      <c r="R271" s="270" t="s">
        <v>57</v>
      </c>
      <c r="S271" s="270" t="s">
        <v>57</v>
      </c>
      <c r="T271" s="270" t="s">
        <v>57</v>
      </c>
      <c r="U271" s="253" t="s">
        <v>57</v>
      </c>
      <c r="V271" s="253" t="s">
        <v>57</v>
      </c>
      <c r="W271" s="253" t="s">
        <v>57</v>
      </c>
      <c r="X271" s="253" t="s">
        <v>57</v>
      </c>
      <c r="Y271" s="253" t="s">
        <v>57</v>
      </c>
      <c r="Z271" s="253" t="s">
        <v>5591</v>
      </c>
      <c r="AA271" s="253" t="s">
        <v>57</v>
      </c>
      <c r="AB271" s="253" t="s">
        <v>57</v>
      </c>
      <c r="AC271" s="253" t="s">
        <v>57</v>
      </c>
      <c r="AD271" s="253" t="s">
        <v>2385</v>
      </c>
      <c r="AE271" s="253" t="s">
        <v>57</v>
      </c>
      <c r="AF271" s="253"/>
      <c r="AG271" s="253" t="s">
        <v>57</v>
      </c>
      <c r="AH271" s="253" t="s">
        <v>57</v>
      </c>
      <c r="AI271" s="253" t="s">
        <v>57</v>
      </c>
      <c r="AJ271" s="269" t="s">
        <v>2385</v>
      </c>
      <c r="AK271" s="253" t="s">
        <v>57</v>
      </c>
      <c r="AL271" s="253" t="s">
        <v>57</v>
      </c>
      <c r="AM271" s="253" t="s">
        <v>57</v>
      </c>
      <c r="AN271" s="253" t="s">
        <v>57</v>
      </c>
      <c r="AO271" s="253" t="s">
        <v>805</v>
      </c>
      <c r="AP271" s="253" t="s">
        <v>5079</v>
      </c>
      <c r="AQ271" s="253">
        <v>252</v>
      </c>
      <c r="AR271" s="253" t="s">
        <v>57</v>
      </c>
      <c r="AS271" s="253" t="s">
        <v>57</v>
      </c>
      <c r="AT271" s="253" t="s">
        <v>57</v>
      </c>
      <c r="AU271" s="220" t="str">
        <f t="shared" si="14"/>
        <v>NA</v>
      </c>
    </row>
    <row r="272" spans="1:47">
      <c r="A272" s="220">
        <v>271</v>
      </c>
      <c r="B272" s="253" t="s">
        <v>6836</v>
      </c>
      <c r="C272" s="253" t="s">
        <v>1382</v>
      </c>
      <c r="D272" s="253">
        <v>2024</v>
      </c>
      <c r="E272" s="253" t="s">
        <v>661</v>
      </c>
      <c r="F272" s="253" t="s">
        <v>5592</v>
      </c>
      <c r="G272" s="258" t="s">
        <v>5593</v>
      </c>
      <c r="H272" s="253" t="s">
        <v>5594</v>
      </c>
      <c r="I272" s="253" t="s">
        <v>929</v>
      </c>
      <c r="J272" s="253">
        <v>14</v>
      </c>
      <c r="K272" s="253" t="s">
        <v>62</v>
      </c>
      <c r="L272" s="253" t="s">
        <v>62</v>
      </c>
      <c r="M272" s="253" t="s">
        <v>57</v>
      </c>
      <c r="N272" s="253" t="s">
        <v>57</v>
      </c>
      <c r="O272" s="253" t="s">
        <v>57</v>
      </c>
      <c r="P272" s="270" t="s">
        <v>57</v>
      </c>
      <c r="Q272" s="270" t="s">
        <v>57</v>
      </c>
      <c r="R272" s="270" t="s">
        <v>57</v>
      </c>
      <c r="S272" s="270" t="s">
        <v>57</v>
      </c>
      <c r="T272" s="270" t="s">
        <v>57</v>
      </c>
      <c r="U272" s="253" t="s">
        <v>57</v>
      </c>
      <c r="V272" s="253" t="s">
        <v>57</v>
      </c>
      <c r="W272" s="253" t="s">
        <v>57</v>
      </c>
      <c r="X272" s="253" t="s">
        <v>57</v>
      </c>
      <c r="Y272" s="253" t="s">
        <v>57</v>
      </c>
      <c r="Z272" s="253" t="s">
        <v>5595</v>
      </c>
      <c r="AA272" s="253" t="s">
        <v>57</v>
      </c>
      <c r="AB272" s="253" t="s">
        <v>57</v>
      </c>
      <c r="AC272" s="253" t="s">
        <v>57</v>
      </c>
      <c r="AD272" s="253" t="s">
        <v>2385</v>
      </c>
      <c r="AE272" s="253" t="s">
        <v>57</v>
      </c>
      <c r="AF272" s="253"/>
      <c r="AG272" s="253" t="s">
        <v>57</v>
      </c>
      <c r="AH272" s="253" t="s">
        <v>57</v>
      </c>
      <c r="AI272" s="253" t="s">
        <v>57</v>
      </c>
      <c r="AJ272" s="269" t="s">
        <v>2385</v>
      </c>
      <c r="AK272" s="253" t="s">
        <v>57</v>
      </c>
      <c r="AL272" s="253" t="s">
        <v>57</v>
      </c>
      <c r="AM272" s="253" t="s">
        <v>57</v>
      </c>
      <c r="AN272" s="253" t="s">
        <v>57</v>
      </c>
      <c r="AO272" s="253" t="s">
        <v>5596</v>
      </c>
      <c r="AP272" s="253" t="s">
        <v>5522</v>
      </c>
      <c r="AQ272" s="253">
        <v>316</v>
      </c>
      <c r="AR272" s="253" t="s">
        <v>57</v>
      </c>
      <c r="AS272" s="253" t="s">
        <v>57</v>
      </c>
      <c r="AT272" s="253" t="s">
        <v>57</v>
      </c>
      <c r="AU272" s="220" t="str">
        <f t="shared" si="14"/>
        <v>NA</v>
      </c>
    </row>
    <row r="273" spans="1:48">
      <c r="A273" s="220">
        <v>272</v>
      </c>
      <c r="B273" s="253" t="s">
        <v>6836</v>
      </c>
      <c r="C273" s="253" t="s">
        <v>1382</v>
      </c>
      <c r="D273" s="253">
        <v>2024</v>
      </c>
      <c r="E273" s="253" t="s">
        <v>661</v>
      </c>
      <c r="F273" s="253" t="s">
        <v>5597</v>
      </c>
      <c r="G273" s="253" t="s">
        <v>5598</v>
      </c>
      <c r="H273" s="253" t="s">
        <v>5599</v>
      </c>
      <c r="I273" s="253" t="s">
        <v>935</v>
      </c>
      <c r="J273" s="253">
        <v>14</v>
      </c>
      <c r="K273" s="253" t="s">
        <v>62</v>
      </c>
      <c r="L273" s="253" t="s">
        <v>62</v>
      </c>
      <c r="M273" s="253" t="s">
        <v>62</v>
      </c>
      <c r="N273" s="253" t="s">
        <v>62</v>
      </c>
      <c r="O273" s="253" t="s">
        <v>57</v>
      </c>
      <c r="P273" s="270" t="s">
        <v>57</v>
      </c>
      <c r="Q273" s="270" t="s">
        <v>57</v>
      </c>
      <c r="R273" s="270" t="s">
        <v>57</v>
      </c>
      <c r="S273" s="270" t="s">
        <v>56</v>
      </c>
      <c r="T273" s="270" t="s">
        <v>5600</v>
      </c>
      <c r="U273" s="253" t="s">
        <v>62</v>
      </c>
      <c r="V273" s="253" t="s">
        <v>57</v>
      </c>
      <c r="W273" s="253" t="s">
        <v>62</v>
      </c>
      <c r="X273" s="253" t="s">
        <v>57</v>
      </c>
      <c r="Y273" s="253" t="s">
        <v>57</v>
      </c>
      <c r="Z273" s="253" t="s">
        <v>5601</v>
      </c>
      <c r="AA273" s="253" t="s">
        <v>56</v>
      </c>
      <c r="AB273" s="253" t="s">
        <v>56</v>
      </c>
      <c r="AC273" s="253" t="s">
        <v>56</v>
      </c>
      <c r="AD273" s="253" t="s">
        <v>984</v>
      </c>
      <c r="AE273" s="253" t="s">
        <v>57</v>
      </c>
      <c r="AF273" s="253"/>
      <c r="AG273" s="253" t="s">
        <v>56</v>
      </c>
      <c r="AH273" s="253">
        <v>138</v>
      </c>
      <c r="AI273" s="253" t="s">
        <v>56</v>
      </c>
      <c r="AJ273" s="270" t="s">
        <v>174</v>
      </c>
      <c r="AK273" s="253" t="s">
        <v>62</v>
      </c>
      <c r="AL273" s="253" t="s">
        <v>57</v>
      </c>
      <c r="AM273" s="253" t="s">
        <v>57</v>
      </c>
      <c r="AN273" s="253" t="s">
        <v>57</v>
      </c>
      <c r="AO273" s="253" t="s">
        <v>1852</v>
      </c>
      <c r="AP273" s="253" t="s">
        <v>5522</v>
      </c>
      <c r="AQ273" s="253">
        <v>239</v>
      </c>
      <c r="AR273" s="253" t="s">
        <v>57</v>
      </c>
      <c r="AS273" s="253">
        <v>67</v>
      </c>
      <c r="AT273" s="253">
        <v>71</v>
      </c>
      <c r="AU273" s="220" t="str">
        <f t="shared" si="14"/>
        <v>No</v>
      </c>
    </row>
    <row r="274" spans="1:48">
      <c r="A274" s="220">
        <v>273</v>
      </c>
      <c r="B274" s="253" t="s">
        <v>6836</v>
      </c>
      <c r="C274" s="253" t="s">
        <v>1382</v>
      </c>
      <c r="D274" s="253">
        <v>2024</v>
      </c>
      <c r="E274" s="253" t="s">
        <v>661</v>
      </c>
      <c r="F274" s="253" t="s">
        <v>5602</v>
      </c>
      <c r="G274" s="253" t="s">
        <v>5603</v>
      </c>
      <c r="H274" s="253" t="s">
        <v>5604</v>
      </c>
      <c r="I274" s="253" t="s">
        <v>935</v>
      </c>
      <c r="J274" s="253">
        <v>14</v>
      </c>
      <c r="K274" s="253" t="s">
        <v>62</v>
      </c>
      <c r="L274" s="253" t="s">
        <v>62</v>
      </c>
      <c r="M274" s="253" t="s">
        <v>62</v>
      </c>
      <c r="N274" s="253" t="s">
        <v>62</v>
      </c>
      <c r="O274" s="253" t="s">
        <v>57</v>
      </c>
      <c r="P274" s="270" t="s">
        <v>57</v>
      </c>
      <c r="Q274" s="270" t="s">
        <v>57</v>
      </c>
      <c r="R274" s="270" t="s">
        <v>57</v>
      </c>
      <c r="S274" s="270" t="s">
        <v>56</v>
      </c>
      <c r="T274" s="270" t="s">
        <v>5605</v>
      </c>
      <c r="U274" s="253" t="s">
        <v>62</v>
      </c>
      <c r="V274" s="253" t="s">
        <v>57</v>
      </c>
      <c r="W274" s="253" t="s">
        <v>62</v>
      </c>
      <c r="X274" s="253" t="s">
        <v>57</v>
      </c>
      <c r="Y274" s="253" t="s">
        <v>57</v>
      </c>
      <c r="Z274" s="253" t="s">
        <v>5606</v>
      </c>
      <c r="AA274" s="253" t="s">
        <v>56</v>
      </c>
      <c r="AB274" s="253" t="s">
        <v>56</v>
      </c>
      <c r="AC274" s="253" t="s">
        <v>56</v>
      </c>
      <c r="AD274" s="253" t="s">
        <v>984</v>
      </c>
      <c r="AE274" s="253" t="s">
        <v>57</v>
      </c>
      <c r="AF274" s="253"/>
      <c r="AG274" s="253" t="s">
        <v>56</v>
      </c>
      <c r="AH274" s="253">
        <v>53497</v>
      </c>
      <c r="AI274" s="253" t="s">
        <v>62</v>
      </c>
      <c r="AJ274" s="269" t="s">
        <v>2385</v>
      </c>
      <c r="AK274" s="253" t="s">
        <v>62</v>
      </c>
      <c r="AL274" s="253" t="s">
        <v>57</v>
      </c>
      <c r="AM274" s="253" t="s">
        <v>57</v>
      </c>
      <c r="AN274" s="253" t="s">
        <v>57</v>
      </c>
      <c r="AO274" s="253" t="s">
        <v>1945</v>
      </c>
      <c r="AP274" s="253" t="s">
        <v>5079</v>
      </c>
      <c r="AQ274" s="253">
        <v>228</v>
      </c>
      <c r="AR274" s="253" t="s">
        <v>57</v>
      </c>
      <c r="AS274" s="253">
        <v>22403</v>
      </c>
      <c r="AT274" s="253">
        <v>31094</v>
      </c>
      <c r="AU274" s="220" t="str">
        <f t="shared" si="14"/>
        <v>No</v>
      </c>
    </row>
    <row r="275" spans="1:48">
      <c r="A275" s="220">
        <v>274</v>
      </c>
      <c r="B275" s="253" t="s">
        <v>6836</v>
      </c>
      <c r="C275" s="253" t="s">
        <v>1382</v>
      </c>
      <c r="D275" s="253">
        <v>2024</v>
      </c>
      <c r="E275" s="253" t="s">
        <v>661</v>
      </c>
      <c r="F275" s="253" t="s">
        <v>5607</v>
      </c>
      <c r="G275" s="253" t="s">
        <v>5608</v>
      </c>
      <c r="H275" s="253" t="s">
        <v>5609</v>
      </c>
      <c r="I275" s="253" t="s">
        <v>2599</v>
      </c>
      <c r="J275" s="253">
        <v>14</v>
      </c>
      <c r="K275" s="253" t="s">
        <v>57</v>
      </c>
      <c r="L275" s="253" t="s">
        <v>57</v>
      </c>
      <c r="M275" s="253" t="s">
        <v>57</v>
      </c>
      <c r="N275" s="253" t="s">
        <v>57</v>
      </c>
      <c r="O275" s="253" t="s">
        <v>57</v>
      </c>
      <c r="P275" s="270" t="s">
        <v>57</v>
      </c>
      <c r="Q275" s="270" t="s">
        <v>57</v>
      </c>
      <c r="R275" s="270" t="s">
        <v>57</v>
      </c>
      <c r="S275" s="270" t="s">
        <v>57</v>
      </c>
      <c r="T275" s="270" t="s">
        <v>57</v>
      </c>
      <c r="U275" s="253" t="s">
        <v>57</v>
      </c>
      <c r="V275" s="253" t="s">
        <v>57</v>
      </c>
      <c r="W275" s="253" t="s">
        <v>57</v>
      </c>
      <c r="X275" s="253" t="s">
        <v>57</v>
      </c>
      <c r="Y275" s="253" t="s">
        <v>57</v>
      </c>
      <c r="Z275" s="253" t="s">
        <v>5610</v>
      </c>
      <c r="AA275" s="253" t="s">
        <v>57</v>
      </c>
      <c r="AB275" s="253" t="s">
        <v>57</v>
      </c>
      <c r="AC275" s="253" t="s">
        <v>57</v>
      </c>
      <c r="AD275" s="253" t="s">
        <v>2385</v>
      </c>
      <c r="AE275" s="253" t="s">
        <v>57</v>
      </c>
      <c r="AF275" s="253"/>
      <c r="AG275" s="253" t="s">
        <v>57</v>
      </c>
      <c r="AH275" s="253" t="s">
        <v>57</v>
      </c>
      <c r="AI275" s="253" t="s">
        <v>57</v>
      </c>
      <c r="AJ275" s="269" t="s">
        <v>2385</v>
      </c>
      <c r="AK275" s="253" t="s">
        <v>57</v>
      </c>
      <c r="AL275" s="253" t="s">
        <v>57</v>
      </c>
      <c r="AM275" s="253" t="s">
        <v>57</v>
      </c>
      <c r="AN275" s="253" t="s">
        <v>57</v>
      </c>
      <c r="AO275" s="253" t="s">
        <v>708</v>
      </c>
      <c r="AP275" s="253" t="s">
        <v>5522</v>
      </c>
      <c r="AQ275" s="253">
        <v>303</v>
      </c>
      <c r="AR275" s="253" t="s">
        <v>57</v>
      </c>
      <c r="AS275" s="253" t="s">
        <v>57</v>
      </c>
      <c r="AT275" s="253" t="s">
        <v>57</v>
      </c>
      <c r="AU275" s="220" t="str">
        <f t="shared" si="14"/>
        <v>NA</v>
      </c>
    </row>
    <row r="276" spans="1:48">
      <c r="A276" s="220">
        <v>275</v>
      </c>
      <c r="B276" s="253" t="s">
        <v>6836</v>
      </c>
      <c r="C276" s="253" t="s">
        <v>1382</v>
      </c>
      <c r="D276" s="253">
        <v>2024</v>
      </c>
      <c r="E276" s="253" t="s">
        <v>661</v>
      </c>
      <c r="F276" s="253" t="s">
        <v>5611</v>
      </c>
      <c r="G276" s="253" t="s">
        <v>5612</v>
      </c>
      <c r="H276" s="253" t="s">
        <v>5613</v>
      </c>
      <c r="I276" s="253" t="s">
        <v>935</v>
      </c>
      <c r="J276" s="253">
        <v>19</v>
      </c>
      <c r="K276" s="253" t="s">
        <v>62</v>
      </c>
      <c r="L276" s="253" t="s">
        <v>62</v>
      </c>
      <c r="M276" s="253" t="s">
        <v>62</v>
      </c>
      <c r="N276" s="253" t="s">
        <v>56</v>
      </c>
      <c r="O276" s="253">
        <v>4</v>
      </c>
      <c r="P276" s="270" t="s">
        <v>438</v>
      </c>
      <c r="Q276" s="270" t="s">
        <v>5614</v>
      </c>
      <c r="R276" s="270" t="s">
        <v>5615</v>
      </c>
      <c r="S276" s="270" t="s">
        <v>56</v>
      </c>
      <c r="T276" s="270" t="s">
        <v>5616</v>
      </c>
      <c r="U276" s="253" t="s">
        <v>56</v>
      </c>
      <c r="V276" s="253" t="s">
        <v>5617</v>
      </c>
      <c r="W276" s="253" t="s">
        <v>62</v>
      </c>
      <c r="X276" s="253" t="s">
        <v>57</v>
      </c>
      <c r="Y276" s="253" t="s">
        <v>57</v>
      </c>
      <c r="Z276" s="253" t="s">
        <v>5618</v>
      </c>
      <c r="AA276" s="270" t="s">
        <v>62</v>
      </c>
      <c r="AB276" s="253" t="s">
        <v>62</v>
      </c>
      <c r="AC276" s="253" t="s">
        <v>57</v>
      </c>
      <c r="AD276" s="253" t="s">
        <v>2385</v>
      </c>
      <c r="AE276" s="253" t="s">
        <v>57</v>
      </c>
      <c r="AF276" s="253"/>
      <c r="AG276" s="253" t="s">
        <v>56</v>
      </c>
      <c r="AH276" s="253">
        <v>24</v>
      </c>
      <c r="AI276" s="270" t="s">
        <v>56</v>
      </c>
      <c r="AJ276" s="270" t="s">
        <v>4436</v>
      </c>
      <c r="AK276" s="253" t="s">
        <v>62</v>
      </c>
      <c r="AL276" s="253" t="s">
        <v>57</v>
      </c>
      <c r="AM276" s="253" t="s">
        <v>57</v>
      </c>
      <c r="AN276" s="253" t="s">
        <v>57</v>
      </c>
      <c r="AO276" s="253" t="s">
        <v>3612</v>
      </c>
      <c r="AP276" s="253" t="s">
        <v>5619</v>
      </c>
      <c r="AQ276" s="253">
        <v>623</v>
      </c>
      <c r="AR276" s="253" t="s">
        <v>57</v>
      </c>
      <c r="AS276" s="253">
        <v>10</v>
      </c>
      <c r="AT276" s="253">
        <v>14</v>
      </c>
      <c r="AU276" s="220" t="s">
        <v>62</v>
      </c>
      <c r="AV276" s="184" t="s">
        <v>856</v>
      </c>
    </row>
    <row r="277" spans="1:48">
      <c r="A277" s="220">
        <v>276</v>
      </c>
      <c r="B277" s="253" t="s">
        <v>6836</v>
      </c>
      <c r="C277" s="253" t="s">
        <v>1382</v>
      </c>
      <c r="D277" s="253">
        <v>2024</v>
      </c>
      <c r="E277" s="253" t="s">
        <v>661</v>
      </c>
      <c r="F277" s="253" t="s">
        <v>2213</v>
      </c>
      <c r="G277" s="253" t="s">
        <v>5620</v>
      </c>
      <c r="H277" s="253" t="s">
        <v>5621</v>
      </c>
      <c r="I277" s="253" t="s">
        <v>935</v>
      </c>
      <c r="J277" s="253">
        <v>21</v>
      </c>
      <c r="K277" s="253" t="s">
        <v>62</v>
      </c>
      <c r="L277" s="253" t="s">
        <v>62</v>
      </c>
      <c r="M277" s="253" t="s">
        <v>62</v>
      </c>
      <c r="N277" s="253" t="s">
        <v>62</v>
      </c>
      <c r="O277" s="253" t="s">
        <v>57</v>
      </c>
      <c r="P277" s="270" t="s">
        <v>57</v>
      </c>
      <c r="Q277" s="270" t="s">
        <v>57</v>
      </c>
      <c r="R277" s="270" t="s">
        <v>57</v>
      </c>
      <c r="S277" s="270" t="s">
        <v>62</v>
      </c>
      <c r="T277" s="270" t="s">
        <v>57</v>
      </c>
      <c r="U277" s="253" t="s">
        <v>62</v>
      </c>
      <c r="V277" s="253" t="s">
        <v>57</v>
      </c>
      <c r="W277" s="253" t="s">
        <v>62</v>
      </c>
      <c r="X277" s="253" t="s">
        <v>57</v>
      </c>
      <c r="Y277" s="253" t="s">
        <v>57</v>
      </c>
      <c r="Z277" s="253" t="s">
        <v>5622</v>
      </c>
      <c r="AA277" s="253" t="s">
        <v>62</v>
      </c>
      <c r="AB277" s="253" t="s">
        <v>62</v>
      </c>
      <c r="AC277" s="253" t="s">
        <v>57</v>
      </c>
      <c r="AD277" s="253" t="s">
        <v>2385</v>
      </c>
      <c r="AE277" s="253" t="s">
        <v>57</v>
      </c>
      <c r="AF277" s="253"/>
      <c r="AG277" s="253" t="s">
        <v>56</v>
      </c>
      <c r="AH277" s="253">
        <v>18</v>
      </c>
      <c r="AI277" s="253" t="s">
        <v>62</v>
      </c>
      <c r="AJ277" s="269" t="s">
        <v>2385</v>
      </c>
      <c r="AK277" s="253" t="s">
        <v>62</v>
      </c>
      <c r="AL277" s="253" t="s">
        <v>57</v>
      </c>
      <c r="AM277" s="253" t="s">
        <v>57</v>
      </c>
      <c r="AN277" s="253" t="s">
        <v>57</v>
      </c>
      <c r="AO277" s="253" t="s">
        <v>1418</v>
      </c>
      <c r="AP277" s="253" t="s">
        <v>5623</v>
      </c>
      <c r="AQ277" s="253">
        <v>436</v>
      </c>
      <c r="AR277" s="253" t="s">
        <v>57</v>
      </c>
      <c r="AS277" s="253">
        <v>7</v>
      </c>
      <c r="AT277" s="253">
        <v>11</v>
      </c>
      <c r="AU277" s="220" t="s">
        <v>62</v>
      </c>
      <c r="AV277" s="184" t="s">
        <v>5317</v>
      </c>
    </row>
    <row r="278" spans="1:48">
      <c r="A278" s="220">
        <v>277</v>
      </c>
      <c r="B278" s="253" t="s">
        <v>6836</v>
      </c>
      <c r="C278" s="253" t="s">
        <v>1382</v>
      </c>
      <c r="D278" s="253">
        <v>2024</v>
      </c>
      <c r="E278" s="253" t="s">
        <v>661</v>
      </c>
      <c r="F278" s="253" t="s">
        <v>5624</v>
      </c>
      <c r="G278" s="253" t="s">
        <v>5625</v>
      </c>
      <c r="H278" s="253" t="s">
        <v>5626</v>
      </c>
      <c r="I278" s="253" t="s">
        <v>935</v>
      </c>
      <c r="J278" s="253">
        <v>22</v>
      </c>
      <c r="K278" s="253" t="s">
        <v>62</v>
      </c>
      <c r="L278" s="253" t="s">
        <v>62</v>
      </c>
      <c r="M278" s="253" t="s">
        <v>62</v>
      </c>
      <c r="N278" s="253" t="s">
        <v>62</v>
      </c>
      <c r="O278" s="253" t="s">
        <v>57</v>
      </c>
      <c r="P278" s="270" t="s">
        <v>57</v>
      </c>
      <c r="Q278" s="270" t="s">
        <v>57</v>
      </c>
      <c r="R278" s="270" t="s">
        <v>57</v>
      </c>
      <c r="S278" s="270" t="s">
        <v>62</v>
      </c>
      <c r="T278" s="270" t="s">
        <v>57</v>
      </c>
      <c r="U278" s="253" t="s">
        <v>62</v>
      </c>
      <c r="V278" s="253" t="s">
        <v>57</v>
      </c>
      <c r="W278" s="253" t="s">
        <v>62</v>
      </c>
      <c r="X278" s="253" t="s">
        <v>57</v>
      </c>
      <c r="Y278" s="253" t="s">
        <v>57</v>
      </c>
      <c r="Z278" s="253" t="s">
        <v>5627</v>
      </c>
      <c r="AA278" s="253" t="s">
        <v>62</v>
      </c>
      <c r="AB278" s="253" t="s">
        <v>62</v>
      </c>
      <c r="AC278" s="253" t="s">
        <v>57</v>
      </c>
      <c r="AD278" s="253" t="s">
        <v>2385</v>
      </c>
      <c r="AE278" s="253" t="s">
        <v>57</v>
      </c>
      <c r="AF278" s="253"/>
      <c r="AG278" s="253" t="s">
        <v>56</v>
      </c>
      <c r="AH278" s="253">
        <v>71</v>
      </c>
      <c r="AI278" s="253" t="s">
        <v>62</v>
      </c>
      <c r="AJ278" s="269" t="s">
        <v>2385</v>
      </c>
      <c r="AK278" s="253" t="s">
        <v>62</v>
      </c>
      <c r="AL278" s="253" t="s">
        <v>57</v>
      </c>
      <c r="AM278" s="253" t="s">
        <v>57</v>
      </c>
      <c r="AN278" s="253" t="s">
        <v>57</v>
      </c>
      <c r="AO278" s="253" t="s">
        <v>5628</v>
      </c>
      <c r="AP278" s="253" t="s">
        <v>5089</v>
      </c>
      <c r="AQ278" s="253">
        <v>345</v>
      </c>
      <c r="AR278" s="253" t="s">
        <v>57</v>
      </c>
      <c r="AS278" s="253">
        <v>46</v>
      </c>
      <c r="AT278" s="253">
        <v>16</v>
      </c>
      <c r="AU278" s="220" t="s">
        <v>56</v>
      </c>
    </row>
    <row r="279" spans="1:48">
      <c r="A279" s="220">
        <v>278</v>
      </c>
      <c r="B279" s="253" t="s">
        <v>6836</v>
      </c>
      <c r="C279" s="253" t="s">
        <v>1382</v>
      </c>
      <c r="D279" s="253">
        <v>2024</v>
      </c>
      <c r="E279" s="253" t="s">
        <v>661</v>
      </c>
      <c r="F279" s="253" t="s">
        <v>1441</v>
      </c>
      <c r="G279" s="253" t="s">
        <v>5629</v>
      </c>
      <c r="H279" s="253" t="s">
        <v>5630</v>
      </c>
      <c r="I279" s="253" t="s">
        <v>935</v>
      </c>
      <c r="J279" s="253">
        <v>24</v>
      </c>
      <c r="K279" s="253" t="s">
        <v>62</v>
      </c>
      <c r="L279" s="253" t="s">
        <v>62</v>
      </c>
      <c r="M279" s="253" t="s">
        <v>62</v>
      </c>
      <c r="N279" s="253" t="s">
        <v>62</v>
      </c>
      <c r="O279" s="253" t="s">
        <v>57</v>
      </c>
      <c r="P279" s="270" t="s">
        <v>57</v>
      </c>
      <c r="Q279" s="270" t="s">
        <v>57</v>
      </c>
      <c r="R279" s="270" t="s">
        <v>57</v>
      </c>
      <c r="S279" s="270" t="s">
        <v>56</v>
      </c>
      <c r="T279" s="270" t="s">
        <v>5631</v>
      </c>
      <c r="U279" s="253" t="s">
        <v>56</v>
      </c>
      <c r="V279" s="253" t="s">
        <v>1445</v>
      </c>
      <c r="W279" s="253" t="s">
        <v>62</v>
      </c>
      <c r="X279" s="253" t="s">
        <v>57</v>
      </c>
      <c r="Y279" s="253" t="s">
        <v>57</v>
      </c>
      <c r="Z279" s="253" t="s">
        <v>1446</v>
      </c>
      <c r="AA279" s="253" t="s">
        <v>56</v>
      </c>
      <c r="AB279" s="253" t="s">
        <v>56</v>
      </c>
      <c r="AC279" s="253" t="s">
        <v>56</v>
      </c>
      <c r="AD279" s="270" t="s">
        <v>984</v>
      </c>
      <c r="AE279" s="270" t="s">
        <v>57</v>
      </c>
      <c r="AF279" s="253"/>
      <c r="AG279" s="253" t="s">
        <v>56</v>
      </c>
      <c r="AH279" s="253">
        <v>504</v>
      </c>
      <c r="AI279" s="253" t="s">
        <v>56</v>
      </c>
      <c r="AJ279" s="269" t="s">
        <v>4436</v>
      </c>
      <c r="AK279" s="253" t="s">
        <v>62</v>
      </c>
      <c r="AL279" s="253" t="s">
        <v>57</v>
      </c>
      <c r="AM279" s="253" t="s">
        <v>57</v>
      </c>
      <c r="AN279" s="253" t="s">
        <v>57</v>
      </c>
      <c r="AO279" s="253" t="s">
        <v>714</v>
      </c>
      <c r="AP279" s="253" t="s">
        <v>5505</v>
      </c>
      <c r="AQ279" s="253">
        <v>283</v>
      </c>
      <c r="AR279" s="253" t="s">
        <v>57</v>
      </c>
      <c r="AS279" s="253">
        <v>504</v>
      </c>
      <c r="AT279" s="253" t="s">
        <v>57</v>
      </c>
      <c r="AU279" s="220" t="str">
        <f>IF(OR(AB279="NA"), "NA", IF(OR(AB279="Yes", AB279="yes"), "No", IF(AND(I279="Original", AB279="No"), "?", "")))</f>
        <v>No</v>
      </c>
    </row>
    <row r="280" spans="1:48">
      <c r="A280" s="220">
        <v>279</v>
      </c>
      <c r="B280" s="253" t="s">
        <v>6836</v>
      </c>
      <c r="C280" s="253" t="s">
        <v>1382</v>
      </c>
      <c r="D280" s="253">
        <v>2024</v>
      </c>
      <c r="E280" s="253" t="s">
        <v>661</v>
      </c>
      <c r="F280" s="253" t="s">
        <v>5632</v>
      </c>
      <c r="G280" s="253" t="s">
        <v>5633</v>
      </c>
      <c r="H280" s="253" t="s">
        <v>5634</v>
      </c>
      <c r="I280" s="253" t="s">
        <v>935</v>
      </c>
      <c r="J280" s="253">
        <v>13</v>
      </c>
      <c r="K280" s="253" t="s">
        <v>62</v>
      </c>
      <c r="L280" s="253" t="s">
        <v>62</v>
      </c>
      <c r="M280" s="253" t="s">
        <v>62</v>
      </c>
      <c r="N280" s="253" t="s">
        <v>62</v>
      </c>
      <c r="O280" s="253" t="s">
        <v>57</v>
      </c>
      <c r="P280" s="270" t="s">
        <v>57</v>
      </c>
      <c r="Q280" s="270" t="s">
        <v>57</v>
      </c>
      <c r="R280" s="270" t="s">
        <v>57</v>
      </c>
      <c r="S280" s="270" t="s">
        <v>56</v>
      </c>
      <c r="T280" s="270" t="s">
        <v>5635</v>
      </c>
      <c r="U280" s="253" t="s">
        <v>62</v>
      </c>
      <c r="V280" s="253" t="s">
        <v>57</v>
      </c>
      <c r="W280" s="253" t="s">
        <v>62</v>
      </c>
      <c r="X280" s="253" t="s">
        <v>57</v>
      </c>
      <c r="Y280" s="253" t="s">
        <v>57</v>
      </c>
      <c r="Z280" s="253" t="s">
        <v>5636</v>
      </c>
      <c r="AA280" s="270" t="s">
        <v>56</v>
      </c>
      <c r="AB280" s="253" t="s">
        <v>56</v>
      </c>
      <c r="AC280" s="253" t="s">
        <v>56</v>
      </c>
      <c r="AD280" s="253" t="s">
        <v>2373</v>
      </c>
      <c r="AE280" s="253" t="s">
        <v>5637</v>
      </c>
      <c r="AF280" s="253" t="s">
        <v>1199</v>
      </c>
      <c r="AG280" s="253" t="s">
        <v>56</v>
      </c>
      <c r="AH280" s="253">
        <v>53</v>
      </c>
      <c r="AI280" s="270" t="s">
        <v>56</v>
      </c>
      <c r="AJ280" s="270" t="s">
        <v>174</v>
      </c>
      <c r="AK280" s="253" t="s">
        <v>62</v>
      </c>
      <c r="AL280" s="253" t="s">
        <v>57</v>
      </c>
      <c r="AM280" s="253" t="s">
        <v>57</v>
      </c>
      <c r="AN280" s="253" t="s">
        <v>57</v>
      </c>
      <c r="AO280" s="253" t="s">
        <v>5521</v>
      </c>
      <c r="AP280" s="253" t="s">
        <v>5573</v>
      </c>
      <c r="AQ280" s="253">
        <v>442</v>
      </c>
      <c r="AR280" s="253" t="s">
        <v>57</v>
      </c>
      <c r="AS280" s="253">
        <v>18</v>
      </c>
      <c r="AT280" s="253">
        <v>35</v>
      </c>
      <c r="AU280" s="220" t="str">
        <f>IF(OR(AB280="NA"), "NA", IF(OR(AB280="Yes", AB280="yes"), "No", IF(AND(I280="Original", AB280="No"), "?", "")))</f>
        <v>No</v>
      </c>
    </row>
    <row r="281" spans="1:48">
      <c r="A281" s="220">
        <v>280</v>
      </c>
      <c r="B281" s="253" t="s">
        <v>6836</v>
      </c>
      <c r="C281" s="253" t="s">
        <v>1382</v>
      </c>
      <c r="D281" s="253">
        <v>2024</v>
      </c>
      <c r="E281" s="253" t="s">
        <v>661</v>
      </c>
      <c r="F281" s="253" t="s">
        <v>57</v>
      </c>
      <c r="G281" s="253" t="s">
        <v>5638</v>
      </c>
      <c r="H281" s="253" t="s">
        <v>5639</v>
      </c>
      <c r="I281" s="253" t="s">
        <v>2597</v>
      </c>
      <c r="J281" s="253">
        <v>25</v>
      </c>
      <c r="K281" s="253" t="s">
        <v>57</v>
      </c>
      <c r="L281" s="253" t="s">
        <v>57</v>
      </c>
      <c r="M281" s="253" t="s">
        <v>57</v>
      </c>
      <c r="N281" s="253" t="s">
        <v>57</v>
      </c>
      <c r="O281" s="253" t="s">
        <v>57</v>
      </c>
      <c r="P281" s="270" t="s">
        <v>57</v>
      </c>
      <c r="Q281" s="270" t="s">
        <v>57</v>
      </c>
      <c r="R281" s="270" t="s">
        <v>57</v>
      </c>
      <c r="S281" s="270" t="s">
        <v>57</v>
      </c>
      <c r="T281" s="270" t="s">
        <v>57</v>
      </c>
      <c r="U281" s="253" t="s">
        <v>57</v>
      </c>
      <c r="V281" s="253" t="s">
        <v>57</v>
      </c>
      <c r="W281" s="253" t="s">
        <v>57</v>
      </c>
      <c r="X281" s="253" t="s">
        <v>57</v>
      </c>
      <c r="Y281" s="253" t="s">
        <v>57</v>
      </c>
      <c r="Z281" s="253" t="s">
        <v>57</v>
      </c>
      <c r="AA281" s="253" t="s">
        <v>57</v>
      </c>
      <c r="AB281" s="253" t="s">
        <v>57</v>
      </c>
      <c r="AC281" s="253" t="s">
        <v>57</v>
      </c>
      <c r="AD281" s="253" t="s">
        <v>2385</v>
      </c>
      <c r="AE281" s="253" t="s">
        <v>57</v>
      </c>
      <c r="AF281" s="253"/>
      <c r="AG281" s="253" t="s">
        <v>57</v>
      </c>
      <c r="AH281" s="253" t="s">
        <v>57</v>
      </c>
      <c r="AI281" s="253" t="s">
        <v>57</v>
      </c>
      <c r="AJ281" s="269" t="s">
        <v>2385</v>
      </c>
      <c r="AK281" s="253" t="s">
        <v>57</v>
      </c>
      <c r="AL281" s="253" t="s">
        <v>57</v>
      </c>
      <c r="AM281" s="253" t="s">
        <v>57</v>
      </c>
      <c r="AN281" s="253" t="s">
        <v>57</v>
      </c>
      <c r="AO281" s="264" t="s">
        <v>57</v>
      </c>
      <c r="AP281" s="253" t="s">
        <v>5640</v>
      </c>
      <c r="AQ281" s="253" t="s">
        <v>57</v>
      </c>
      <c r="AR281" s="253" t="s">
        <v>57</v>
      </c>
      <c r="AS281" s="253" t="s">
        <v>57</v>
      </c>
      <c r="AT281" s="253" t="s">
        <v>57</v>
      </c>
      <c r="AU281" s="220" t="str">
        <f>IF(OR(AB281="NA"), "NA", IF(OR(AB281="Yes", AB281="yes"), "No", IF(AND(I281="Original", AB281="No"), "?", "")))</f>
        <v>NA</v>
      </c>
    </row>
    <row r="282" spans="1:48">
      <c r="A282" s="220">
        <v>281</v>
      </c>
      <c r="B282" s="253" t="s">
        <v>6836</v>
      </c>
      <c r="C282" s="253" t="s">
        <v>1382</v>
      </c>
      <c r="D282" s="253">
        <v>2024</v>
      </c>
      <c r="E282" s="253" t="s">
        <v>368</v>
      </c>
      <c r="F282" s="253" t="s">
        <v>5641</v>
      </c>
      <c r="G282" s="253" t="s">
        <v>5642</v>
      </c>
      <c r="H282" s="253" t="s">
        <v>5643</v>
      </c>
      <c r="I282" s="253" t="s">
        <v>935</v>
      </c>
      <c r="J282" s="253">
        <v>4</v>
      </c>
      <c r="K282" s="253" t="s">
        <v>62</v>
      </c>
      <c r="L282" s="253" t="s">
        <v>62</v>
      </c>
      <c r="M282" s="253" t="s">
        <v>62</v>
      </c>
      <c r="N282" s="253" t="s">
        <v>62</v>
      </c>
      <c r="O282" s="253" t="s">
        <v>57</v>
      </c>
      <c r="P282" s="270" t="s">
        <v>57</v>
      </c>
      <c r="Q282" s="270" t="s">
        <v>57</v>
      </c>
      <c r="R282" s="270" t="s">
        <v>57</v>
      </c>
      <c r="S282" s="270" t="s">
        <v>62</v>
      </c>
      <c r="T282" s="270" t="s">
        <v>57</v>
      </c>
      <c r="U282" s="253" t="s">
        <v>56</v>
      </c>
      <c r="V282" s="253" t="s">
        <v>5644</v>
      </c>
      <c r="W282" s="253" t="s">
        <v>56</v>
      </c>
      <c r="X282" s="253" t="s">
        <v>5645</v>
      </c>
      <c r="Y282" s="253" t="s">
        <v>62</v>
      </c>
      <c r="Z282" s="253" t="s">
        <v>5646</v>
      </c>
      <c r="AA282" s="253" t="s">
        <v>62</v>
      </c>
      <c r="AB282" s="253" t="s">
        <v>62</v>
      </c>
      <c r="AC282" s="253" t="s">
        <v>57</v>
      </c>
      <c r="AD282" s="253" t="s">
        <v>2385</v>
      </c>
      <c r="AE282" s="253" t="s">
        <v>57</v>
      </c>
      <c r="AF282" s="253"/>
      <c r="AG282" s="253" t="s">
        <v>56</v>
      </c>
      <c r="AH282" s="253">
        <v>28</v>
      </c>
      <c r="AI282" s="270" t="s">
        <v>56</v>
      </c>
      <c r="AJ282" s="270" t="s">
        <v>4436</v>
      </c>
      <c r="AK282" s="253" t="s">
        <v>62</v>
      </c>
      <c r="AL282" s="253" t="s">
        <v>57</v>
      </c>
      <c r="AM282" s="253" t="s">
        <v>57</v>
      </c>
      <c r="AN282" s="253" t="s">
        <v>57</v>
      </c>
      <c r="AO282" s="253" t="s">
        <v>5647</v>
      </c>
      <c r="AP282" s="253" t="s">
        <v>5648</v>
      </c>
      <c r="AQ282" s="253">
        <v>171</v>
      </c>
      <c r="AR282" s="253" t="s">
        <v>57</v>
      </c>
      <c r="AS282" s="253">
        <v>20</v>
      </c>
      <c r="AT282" s="253">
        <v>8</v>
      </c>
      <c r="AU282" s="253" t="s">
        <v>56</v>
      </c>
      <c r="AV282" s="184" t="s">
        <v>922</v>
      </c>
    </row>
    <row r="283" spans="1:48">
      <c r="A283" s="220">
        <v>282</v>
      </c>
      <c r="B283" s="253" t="s">
        <v>6836</v>
      </c>
      <c r="C283" s="253" t="s">
        <v>1382</v>
      </c>
      <c r="D283" s="253">
        <v>2024</v>
      </c>
      <c r="E283" s="253" t="s">
        <v>368</v>
      </c>
      <c r="F283" s="253" t="s">
        <v>5649</v>
      </c>
      <c r="G283" s="253" t="s">
        <v>5650</v>
      </c>
      <c r="H283" s="253" t="s">
        <v>5651</v>
      </c>
      <c r="I283" s="253" t="s">
        <v>929</v>
      </c>
      <c r="J283" s="253">
        <v>7</v>
      </c>
      <c r="K283" s="253" t="s">
        <v>56</v>
      </c>
      <c r="L283" s="253" t="s">
        <v>56</v>
      </c>
      <c r="M283" s="253" t="s">
        <v>57</v>
      </c>
      <c r="N283" s="253" t="s">
        <v>57</v>
      </c>
      <c r="O283" s="253" t="s">
        <v>57</v>
      </c>
      <c r="P283" s="270" t="s">
        <v>57</v>
      </c>
      <c r="Q283" s="270" t="s">
        <v>57</v>
      </c>
      <c r="R283" s="270" t="s">
        <v>57</v>
      </c>
      <c r="S283" s="270" t="s">
        <v>57</v>
      </c>
      <c r="T283" s="270" t="s">
        <v>57</v>
      </c>
      <c r="U283" s="253" t="s">
        <v>57</v>
      </c>
      <c r="V283" s="253" t="s">
        <v>57</v>
      </c>
      <c r="W283" s="253" t="s">
        <v>57</v>
      </c>
      <c r="X283" s="253" t="s">
        <v>57</v>
      </c>
      <c r="Y283" s="253" t="s">
        <v>57</v>
      </c>
      <c r="Z283" s="253" t="s">
        <v>5652</v>
      </c>
      <c r="AA283" s="253" t="s">
        <v>57</v>
      </c>
      <c r="AB283" s="253" t="s">
        <v>57</v>
      </c>
      <c r="AC283" s="253" t="s">
        <v>57</v>
      </c>
      <c r="AD283" s="253" t="s">
        <v>2385</v>
      </c>
      <c r="AE283" s="253" t="s">
        <v>57</v>
      </c>
      <c r="AF283" s="253"/>
      <c r="AG283" s="253" t="s">
        <v>57</v>
      </c>
      <c r="AH283" s="253" t="s">
        <v>57</v>
      </c>
      <c r="AI283" s="253" t="s">
        <v>57</v>
      </c>
      <c r="AJ283" s="269" t="s">
        <v>2385</v>
      </c>
      <c r="AK283" s="253" t="s">
        <v>57</v>
      </c>
      <c r="AL283" s="253" t="s">
        <v>57</v>
      </c>
      <c r="AM283" s="253" t="s">
        <v>57</v>
      </c>
      <c r="AN283" s="253" t="s">
        <v>57</v>
      </c>
      <c r="AO283" s="253" t="s">
        <v>5653</v>
      </c>
      <c r="AP283" s="253" t="s">
        <v>5654</v>
      </c>
      <c r="AQ283" s="253">
        <v>234</v>
      </c>
      <c r="AR283" s="253" t="s">
        <v>57</v>
      </c>
      <c r="AS283" s="253" t="s">
        <v>57</v>
      </c>
      <c r="AT283" s="253" t="s">
        <v>57</v>
      </c>
      <c r="AU283" s="220" t="str">
        <f>IF(OR(AB283="NA"), "NA", IF(OR(AB283="Yes", AB283="yes"), "No", IF(AND(I283="Original", AB283="No"), "?", "")))</f>
        <v>NA</v>
      </c>
    </row>
    <row r="284" spans="1:48">
      <c r="A284" s="220">
        <v>283</v>
      </c>
      <c r="B284" s="253" t="s">
        <v>6836</v>
      </c>
      <c r="C284" s="253" t="s">
        <v>1382</v>
      </c>
      <c r="D284" s="253">
        <v>2024</v>
      </c>
      <c r="E284" s="253" t="s">
        <v>368</v>
      </c>
      <c r="F284" s="253" t="s">
        <v>5655</v>
      </c>
      <c r="G284" s="253" t="s">
        <v>5656</v>
      </c>
      <c r="H284" s="253" t="s">
        <v>5657</v>
      </c>
      <c r="I284" s="253" t="s">
        <v>935</v>
      </c>
      <c r="J284" s="253">
        <v>9</v>
      </c>
      <c r="K284" s="253" t="s">
        <v>62</v>
      </c>
      <c r="L284" s="253" t="s">
        <v>62</v>
      </c>
      <c r="M284" s="253" t="s">
        <v>62</v>
      </c>
      <c r="N284" s="253" t="s">
        <v>62</v>
      </c>
      <c r="O284" s="253" t="s">
        <v>57</v>
      </c>
      <c r="P284" s="270" t="s">
        <v>57</v>
      </c>
      <c r="Q284" s="270" t="s">
        <v>57</v>
      </c>
      <c r="R284" s="270" t="s">
        <v>57</v>
      </c>
      <c r="S284" s="270" t="s">
        <v>56</v>
      </c>
      <c r="T284" s="270" t="s">
        <v>5658</v>
      </c>
      <c r="U284" s="253" t="s">
        <v>62</v>
      </c>
      <c r="V284" s="253" t="s">
        <v>57</v>
      </c>
      <c r="W284" s="253" t="s">
        <v>62</v>
      </c>
      <c r="X284" s="253" t="s">
        <v>57</v>
      </c>
      <c r="Y284" s="253" t="s">
        <v>57</v>
      </c>
      <c r="Z284" s="253" t="s">
        <v>5659</v>
      </c>
      <c r="AA284" s="270" t="s">
        <v>56</v>
      </c>
      <c r="AB284" s="253" t="s">
        <v>56</v>
      </c>
      <c r="AC284" s="253" t="s">
        <v>56</v>
      </c>
      <c r="AD284" s="253" t="s">
        <v>984</v>
      </c>
      <c r="AE284" s="253" t="s">
        <v>57</v>
      </c>
      <c r="AF284" s="253"/>
      <c r="AG284" s="253" t="s">
        <v>56</v>
      </c>
      <c r="AH284" s="253">
        <v>692</v>
      </c>
      <c r="AI284" s="253" t="s">
        <v>62</v>
      </c>
      <c r="AJ284" s="269" t="s">
        <v>2385</v>
      </c>
      <c r="AK284" s="253" t="s">
        <v>62</v>
      </c>
      <c r="AL284" s="253" t="s">
        <v>57</v>
      </c>
      <c r="AM284" s="253" t="s">
        <v>57</v>
      </c>
      <c r="AN284" s="253" t="s">
        <v>57</v>
      </c>
      <c r="AO284" s="253" t="s">
        <v>5660</v>
      </c>
      <c r="AP284" s="253" t="s">
        <v>5661</v>
      </c>
      <c r="AQ284" s="253">
        <v>210</v>
      </c>
      <c r="AR284" s="253" t="s">
        <v>57</v>
      </c>
      <c r="AS284" s="253" t="s">
        <v>57</v>
      </c>
      <c r="AT284" s="253" t="s">
        <v>57</v>
      </c>
      <c r="AU284" s="220" t="str">
        <f>IF(OR(AB284="NA"), "NA", IF(OR(AB284="Yes", AB284="yes"), "No", IF(AND(I284="Original", AB284="No"), "?", "")))</f>
        <v>No</v>
      </c>
    </row>
    <row r="285" spans="1:48">
      <c r="A285" s="220">
        <v>284</v>
      </c>
      <c r="B285" s="253" t="s">
        <v>6836</v>
      </c>
      <c r="C285" s="253" t="s">
        <v>1382</v>
      </c>
      <c r="D285" s="253">
        <v>2024</v>
      </c>
      <c r="E285" s="253" t="s">
        <v>368</v>
      </c>
      <c r="F285" s="253" t="s">
        <v>5662</v>
      </c>
      <c r="G285" s="253" t="s">
        <v>5663</v>
      </c>
      <c r="H285" s="253" t="s">
        <v>5664</v>
      </c>
      <c r="I285" s="253" t="s">
        <v>929</v>
      </c>
      <c r="J285" s="253">
        <v>14</v>
      </c>
      <c r="K285" s="253" t="s">
        <v>56</v>
      </c>
      <c r="L285" s="253" t="s">
        <v>56</v>
      </c>
      <c r="M285" s="253" t="s">
        <v>57</v>
      </c>
      <c r="N285" s="253" t="s">
        <v>57</v>
      </c>
      <c r="O285" s="253" t="s">
        <v>57</v>
      </c>
      <c r="P285" s="270" t="s">
        <v>57</v>
      </c>
      <c r="Q285" s="270" t="s">
        <v>57</v>
      </c>
      <c r="R285" s="270" t="s">
        <v>57</v>
      </c>
      <c r="S285" s="270" t="s">
        <v>57</v>
      </c>
      <c r="T285" s="270" t="s">
        <v>57</v>
      </c>
      <c r="U285" s="253" t="s">
        <v>57</v>
      </c>
      <c r="V285" s="253" t="s">
        <v>57</v>
      </c>
      <c r="W285" s="253" t="s">
        <v>57</v>
      </c>
      <c r="X285" s="253" t="s">
        <v>57</v>
      </c>
      <c r="Y285" s="253" t="s">
        <v>57</v>
      </c>
      <c r="Z285" s="253" t="s">
        <v>5665</v>
      </c>
      <c r="AA285" s="253" t="s">
        <v>57</v>
      </c>
      <c r="AB285" s="253" t="s">
        <v>57</v>
      </c>
      <c r="AC285" s="253" t="s">
        <v>57</v>
      </c>
      <c r="AD285" s="253" t="s">
        <v>2385</v>
      </c>
      <c r="AE285" s="253" t="s">
        <v>57</v>
      </c>
      <c r="AF285" s="253"/>
      <c r="AG285" s="253" t="s">
        <v>57</v>
      </c>
      <c r="AH285" s="253" t="s">
        <v>57</v>
      </c>
      <c r="AI285" s="253" t="s">
        <v>57</v>
      </c>
      <c r="AJ285" s="269" t="s">
        <v>2385</v>
      </c>
      <c r="AK285" s="253" t="s">
        <v>57</v>
      </c>
      <c r="AL285" s="253" t="s">
        <v>57</v>
      </c>
      <c r="AM285" s="253" t="s">
        <v>57</v>
      </c>
      <c r="AN285" s="253" t="s">
        <v>57</v>
      </c>
      <c r="AO285" s="253" t="s">
        <v>223</v>
      </c>
      <c r="AP285" s="253" t="s">
        <v>5582</v>
      </c>
      <c r="AQ285" s="253">
        <v>315</v>
      </c>
      <c r="AR285" s="253" t="s">
        <v>57</v>
      </c>
      <c r="AS285" s="253" t="s">
        <v>57</v>
      </c>
      <c r="AT285" s="253" t="s">
        <v>57</v>
      </c>
      <c r="AU285" s="220" t="str">
        <f>IF(OR(AB285="NA"), "NA", IF(OR(AB285="Yes", AB285="yes"), "No", IF(AND(I285="Original", AB285="No"), "?", "")))</f>
        <v>NA</v>
      </c>
    </row>
    <row r="286" spans="1:48">
      <c r="A286" s="220">
        <v>285</v>
      </c>
      <c r="B286" s="253" t="s">
        <v>6836</v>
      </c>
      <c r="C286" s="253" t="s">
        <v>1382</v>
      </c>
      <c r="D286" s="253">
        <v>2024</v>
      </c>
      <c r="E286" s="253" t="s">
        <v>368</v>
      </c>
      <c r="F286" s="253" t="s">
        <v>5666</v>
      </c>
      <c r="G286" s="253" t="s">
        <v>5667</v>
      </c>
      <c r="H286" s="253" t="s">
        <v>5668</v>
      </c>
      <c r="I286" s="253" t="s">
        <v>929</v>
      </c>
      <c r="J286" s="253">
        <v>14</v>
      </c>
      <c r="K286" s="253" t="s">
        <v>56</v>
      </c>
      <c r="L286" s="253" t="s">
        <v>56</v>
      </c>
      <c r="M286" s="253" t="s">
        <v>57</v>
      </c>
      <c r="N286" s="253" t="s">
        <v>57</v>
      </c>
      <c r="O286" s="253" t="s">
        <v>57</v>
      </c>
      <c r="P286" s="270" t="s">
        <v>57</v>
      </c>
      <c r="Q286" s="270" t="s">
        <v>57</v>
      </c>
      <c r="R286" s="270" t="s">
        <v>57</v>
      </c>
      <c r="S286" s="270" t="s">
        <v>57</v>
      </c>
      <c r="T286" s="270" t="s">
        <v>57</v>
      </c>
      <c r="U286" s="253" t="s">
        <v>57</v>
      </c>
      <c r="V286" s="253" t="s">
        <v>57</v>
      </c>
      <c r="W286" s="253" t="s">
        <v>57</v>
      </c>
      <c r="X286" s="253" t="s">
        <v>57</v>
      </c>
      <c r="Y286" s="253" t="s">
        <v>57</v>
      </c>
      <c r="Z286" s="258" t="s">
        <v>5669</v>
      </c>
      <c r="AA286" s="253" t="s">
        <v>57</v>
      </c>
      <c r="AB286" s="253" t="s">
        <v>57</v>
      </c>
      <c r="AC286" s="253" t="s">
        <v>57</v>
      </c>
      <c r="AD286" s="253" t="s">
        <v>2385</v>
      </c>
      <c r="AE286" s="253" t="s">
        <v>57</v>
      </c>
      <c r="AF286" s="253"/>
      <c r="AG286" s="253" t="s">
        <v>57</v>
      </c>
      <c r="AH286" s="253" t="s">
        <v>57</v>
      </c>
      <c r="AI286" s="253" t="s">
        <v>57</v>
      </c>
      <c r="AJ286" s="269" t="s">
        <v>2385</v>
      </c>
      <c r="AK286" s="253" t="s">
        <v>57</v>
      </c>
      <c r="AL286" s="253" t="s">
        <v>57</v>
      </c>
      <c r="AM286" s="253" t="s">
        <v>57</v>
      </c>
      <c r="AN286" s="253" t="s">
        <v>57</v>
      </c>
      <c r="AO286" s="253" t="s">
        <v>197</v>
      </c>
      <c r="AP286" s="253" t="s">
        <v>5670</v>
      </c>
      <c r="AQ286" s="253">
        <v>261</v>
      </c>
      <c r="AR286" s="253" t="s">
        <v>57</v>
      </c>
      <c r="AS286" s="253" t="s">
        <v>57</v>
      </c>
      <c r="AT286" s="253" t="s">
        <v>57</v>
      </c>
      <c r="AU286" s="220" t="str">
        <f>IF(OR(AB286="NA"), "NA", IF(OR(AB286="Yes", AB286="yes"), "No", IF(AND(I286="Original", AB286="No"), "?", "")))</f>
        <v>NA</v>
      </c>
    </row>
    <row r="287" spans="1:48">
      <c r="A287" s="220">
        <v>286</v>
      </c>
      <c r="B287" s="253" t="s">
        <v>6836</v>
      </c>
      <c r="C287" s="253" t="s">
        <v>1382</v>
      </c>
      <c r="D287" s="253">
        <v>2024</v>
      </c>
      <c r="E287" s="253" t="s">
        <v>368</v>
      </c>
      <c r="F287" s="253" t="s">
        <v>5671</v>
      </c>
      <c r="G287" s="253" t="s">
        <v>5672</v>
      </c>
      <c r="H287" s="253" t="s">
        <v>5673</v>
      </c>
      <c r="I287" s="253" t="s">
        <v>935</v>
      </c>
      <c r="J287" s="253">
        <v>15</v>
      </c>
      <c r="K287" s="253" t="s">
        <v>62</v>
      </c>
      <c r="L287" s="253" t="s">
        <v>62</v>
      </c>
      <c r="M287" s="253" t="s">
        <v>62</v>
      </c>
      <c r="N287" s="253" t="s">
        <v>62</v>
      </c>
      <c r="O287" s="253" t="s">
        <v>57</v>
      </c>
      <c r="P287" s="270" t="s">
        <v>57</v>
      </c>
      <c r="Q287" s="270" t="s">
        <v>57</v>
      </c>
      <c r="R287" s="270" t="s">
        <v>57</v>
      </c>
      <c r="S287" s="270" t="s">
        <v>62</v>
      </c>
      <c r="T287" s="270" t="s">
        <v>57</v>
      </c>
      <c r="U287" s="253" t="s">
        <v>62</v>
      </c>
      <c r="V287" s="253" t="s">
        <v>57</v>
      </c>
      <c r="W287" s="253" t="s">
        <v>62</v>
      </c>
      <c r="X287" s="253" t="s">
        <v>57</v>
      </c>
      <c r="Y287" s="253" t="s">
        <v>57</v>
      </c>
      <c r="Z287" s="258" t="s">
        <v>5674</v>
      </c>
      <c r="AA287" s="253" t="s">
        <v>62</v>
      </c>
      <c r="AB287" s="253" t="s">
        <v>62</v>
      </c>
      <c r="AC287" s="253" t="s">
        <v>57</v>
      </c>
      <c r="AD287" s="253" t="s">
        <v>2385</v>
      </c>
      <c r="AE287" s="253" t="s">
        <v>57</v>
      </c>
      <c r="AF287" s="253"/>
      <c r="AG287" s="270" t="s">
        <v>56</v>
      </c>
      <c r="AH287" s="270">
        <v>10</v>
      </c>
      <c r="AI287" s="270" t="s">
        <v>62</v>
      </c>
      <c r="AJ287" s="270" t="s">
        <v>2385</v>
      </c>
      <c r="AK287" s="253" t="s">
        <v>62</v>
      </c>
      <c r="AL287" s="253" t="s">
        <v>57</v>
      </c>
      <c r="AM287" s="253" t="s">
        <v>57</v>
      </c>
      <c r="AN287" s="253" t="s">
        <v>57</v>
      </c>
      <c r="AO287" s="253" t="s">
        <v>1879</v>
      </c>
      <c r="AP287" s="253" t="s">
        <v>5675</v>
      </c>
      <c r="AQ287" s="253">
        <v>289</v>
      </c>
      <c r="AR287" s="253" t="s">
        <v>57</v>
      </c>
      <c r="AS287" s="253" t="s">
        <v>57</v>
      </c>
      <c r="AT287" s="253" t="s">
        <v>57</v>
      </c>
      <c r="AU287" s="253" t="s">
        <v>56</v>
      </c>
      <c r="AV287" s="184" t="s">
        <v>922</v>
      </c>
    </row>
    <row r="288" spans="1:48">
      <c r="A288" s="220">
        <v>287</v>
      </c>
      <c r="B288" s="253" t="s">
        <v>6836</v>
      </c>
      <c r="C288" s="253" t="s">
        <v>1382</v>
      </c>
      <c r="D288" s="253">
        <v>2024</v>
      </c>
      <c r="E288" s="253" t="s">
        <v>368</v>
      </c>
      <c r="F288" s="253" t="s">
        <v>5676</v>
      </c>
      <c r="G288" s="271" t="s">
        <v>5677</v>
      </c>
      <c r="H288" s="253" t="s">
        <v>5678</v>
      </c>
      <c r="I288" s="253" t="s">
        <v>935</v>
      </c>
      <c r="J288" s="253">
        <v>15</v>
      </c>
      <c r="K288" s="253" t="s">
        <v>62</v>
      </c>
      <c r="L288" s="253" t="s">
        <v>62</v>
      </c>
      <c r="M288" s="253" t="s">
        <v>62</v>
      </c>
      <c r="N288" s="253" t="s">
        <v>62</v>
      </c>
      <c r="O288" s="253" t="s">
        <v>57</v>
      </c>
      <c r="P288" s="270" t="s">
        <v>57</v>
      </c>
      <c r="Q288" s="270" t="s">
        <v>57</v>
      </c>
      <c r="R288" s="270" t="s">
        <v>57</v>
      </c>
      <c r="S288" s="270" t="s">
        <v>62</v>
      </c>
      <c r="T288" s="270" t="s">
        <v>57</v>
      </c>
      <c r="U288" s="253" t="s">
        <v>62</v>
      </c>
      <c r="V288" s="253" t="s">
        <v>57</v>
      </c>
      <c r="W288" s="253" t="s">
        <v>62</v>
      </c>
      <c r="X288" s="253" t="s">
        <v>57</v>
      </c>
      <c r="Y288" s="253" t="s">
        <v>57</v>
      </c>
      <c r="Z288" s="258" t="s">
        <v>5679</v>
      </c>
      <c r="AA288" s="253" t="s">
        <v>62</v>
      </c>
      <c r="AB288" s="253" t="s">
        <v>62</v>
      </c>
      <c r="AC288" s="253" t="s">
        <v>57</v>
      </c>
      <c r="AD288" s="253" t="s">
        <v>2385</v>
      </c>
      <c r="AE288" s="253" t="s">
        <v>57</v>
      </c>
      <c r="AF288" s="253"/>
      <c r="AG288" s="253" t="s">
        <v>56</v>
      </c>
      <c r="AH288" s="270">
        <v>17</v>
      </c>
      <c r="AI288" s="253" t="s">
        <v>62</v>
      </c>
      <c r="AJ288" s="269" t="s">
        <v>2385</v>
      </c>
      <c r="AK288" s="253" t="s">
        <v>62</v>
      </c>
      <c r="AL288" s="253" t="s">
        <v>57</v>
      </c>
      <c r="AM288" s="253" t="s">
        <v>57</v>
      </c>
      <c r="AN288" s="253" t="s">
        <v>57</v>
      </c>
      <c r="AO288" s="253" t="s">
        <v>166</v>
      </c>
      <c r="AP288" s="253" t="s">
        <v>5089</v>
      </c>
      <c r="AQ288" s="253">
        <v>442</v>
      </c>
      <c r="AR288" s="253" t="s">
        <v>57</v>
      </c>
      <c r="AS288" s="270">
        <v>11</v>
      </c>
      <c r="AT288" s="270">
        <v>6</v>
      </c>
      <c r="AU288" s="253" t="s">
        <v>56</v>
      </c>
      <c r="AV288" s="184" t="s">
        <v>922</v>
      </c>
    </row>
    <row r="289" spans="1:48">
      <c r="A289" s="220">
        <v>288</v>
      </c>
      <c r="B289" s="253" t="s">
        <v>6836</v>
      </c>
      <c r="C289" s="253" t="s">
        <v>1382</v>
      </c>
      <c r="D289" s="253">
        <v>2024</v>
      </c>
      <c r="E289" s="253" t="s">
        <v>368</v>
      </c>
      <c r="F289" s="253" t="s">
        <v>5680</v>
      </c>
      <c r="G289" s="253" t="s">
        <v>5681</v>
      </c>
      <c r="H289" s="253" t="s">
        <v>5682</v>
      </c>
      <c r="I289" s="253" t="s">
        <v>935</v>
      </c>
      <c r="J289" s="253">
        <v>19</v>
      </c>
      <c r="K289" s="253" t="s">
        <v>62</v>
      </c>
      <c r="L289" s="253" t="s">
        <v>62</v>
      </c>
      <c r="M289" s="253" t="s">
        <v>62</v>
      </c>
      <c r="N289" s="253" t="s">
        <v>56</v>
      </c>
      <c r="O289" s="253">
        <v>1</v>
      </c>
      <c r="P289" s="270" t="s">
        <v>438</v>
      </c>
      <c r="Q289" s="270" t="s">
        <v>5683</v>
      </c>
      <c r="R289" s="270" t="s">
        <v>5684</v>
      </c>
      <c r="S289" s="270" t="s">
        <v>56</v>
      </c>
      <c r="T289" s="270" t="s">
        <v>5685</v>
      </c>
      <c r="U289" s="253" t="s">
        <v>62</v>
      </c>
      <c r="V289" s="253" t="s">
        <v>57</v>
      </c>
      <c r="W289" s="253" t="s">
        <v>56</v>
      </c>
      <c r="X289" s="253" t="s">
        <v>5686</v>
      </c>
      <c r="Y289" s="253" t="s">
        <v>62</v>
      </c>
      <c r="Z289" s="258" t="s">
        <v>5687</v>
      </c>
      <c r="AA289" s="253" t="s">
        <v>56</v>
      </c>
      <c r="AB289" s="253" t="s">
        <v>56</v>
      </c>
      <c r="AC289" s="253" t="s">
        <v>56</v>
      </c>
      <c r="AD289" s="253" t="s">
        <v>962</v>
      </c>
      <c r="AE289" s="253" t="s">
        <v>3262</v>
      </c>
      <c r="AF289" s="253"/>
      <c r="AG289" s="253" t="s">
        <v>56</v>
      </c>
      <c r="AH289" s="270">
        <v>126</v>
      </c>
      <c r="AI289" s="253" t="s">
        <v>62</v>
      </c>
      <c r="AJ289" s="269" t="s">
        <v>2385</v>
      </c>
      <c r="AK289" s="253" t="s">
        <v>62</v>
      </c>
      <c r="AL289" s="253" t="s">
        <v>57</v>
      </c>
      <c r="AM289" s="253" t="s">
        <v>57</v>
      </c>
      <c r="AN289" s="253" t="s">
        <v>57</v>
      </c>
      <c r="AO289" s="253" t="s">
        <v>87</v>
      </c>
      <c r="AP289" s="253" t="s">
        <v>5089</v>
      </c>
      <c r="AQ289" s="253">
        <v>502</v>
      </c>
      <c r="AR289" s="253" t="s">
        <v>57</v>
      </c>
      <c r="AS289" s="253" t="s">
        <v>57</v>
      </c>
      <c r="AT289" s="253" t="s">
        <v>57</v>
      </c>
      <c r="AU289" s="220" t="str">
        <f>IF(AB289="Yes", "No", "")</f>
        <v>No</v>
      </c>
      <c r="AV289" s="184" t="s">
        <v>5688</v>
      </c>
    </row>
    <row r="290" spans="1:48" ht="16.899999999999999" customHeight="1">
      <c r="A290" s="220">
        <v>289</v>
      </c>
      <c r="B290" s="253" t="s">
        <v>6836</v>
      </c>
      <c r="C290" s="253" t="s">
        <v>1382</v>
      </c>
      <c r="D290" s="253">
        <v>2024</v>
      </c>
      <c r="E290" s="253" t="s">
        <v>368</v>
      </c>
      <c r="F290" s="253" t="s">
        <v>387</v>
      </c>
      <c r="G290" s="253" t="s">
        <v>5689</v>
      </c>
      <c r="H290" s="253" t="s">
        <v>5690</v>
      </c>
      <c r="I290" s="253" t="s">
        <v>1163</v>
      </c>
      <c r="J290" s="253">
        <v>22</v>
      </c>
      <c r="K290" s="253" t="s">
        <v>57</v>
      </c>
      <c r="L290" s="253" t="s">
        <v>57</v>
      </c>
      <c r="M290" s="253" t="s">
        <v>57</v>
      </c>
      <c r="N290" s="253" t="s">
        <v>57</v>
      </c>
      <c r="O290" s="253" t="s">
        <v>57</v>
      </c>
      <c r="P290" s="270" t="s">
        <v>57</v>
      </c>
      <c r="Q290" s="270" t="s">
        <v>57</v>
      </c>
      <c r="R290" s="270" t="s">
        <v>57</v>
      </c>
      <c r="S290" s="270" t="s">
        <v>57</v>
      </c>
      <c r="T290" s="270" t="s">
        <v>57</v>
      </c>
      <c r="U290" s="253" t="s">
        <v>57</v>
      </c>
      <c r="V290" s="253" t="s">
        <v>57</v>
      </c>
      <c r="W290" s="253" t="s">
        <v>57</v>
      </c>
      <c r="X290" s="253" t="s">
        <v>57</v>
      </c>
      <c r="Y290" s="253" t="s">
        <v>57</v>
      </c>
      <c r="Z290" s="253" t="s">
        <v>57</v>
      </c>
      <c r="AA290" s="253" t="s">
        <v>57</v>
      </c>
      <c r="AB290" s="253" t="s">
        <v>57</v>
      </c>
      <c r="AC290" s="253" t="s">
        <v>57</v>
      </c>
      <c r="AD290" s="253" t="s">
        <v>2385</v>
      </c>
      <c r="AE290" s="253" t="s">
        <v>57</v>
      </c>
      <c r="AF290" s="253"/>
      <c r="AG290" s="253" t="s">
        <v>57</v>
      </c>
      <c r="AH290" s="253" t="s">
        <v>57</v>
      </c>
      <c r="AI290" s="253" t="s">
        <v>57</v>
      </c>
      <c r="AJ290" s="269" t="s">
        <v>2385</v>
      </c>
      <c r="AK290" s="253" t="s">
        <v>57</v>
      </c>
      <c r="AL290" s="253" t="s">
        <v>57</v>
      </c>
      <c r="AM290" s="253" t="s">
        <v>57</v>
      </c>
      <c r="AN290" s="253" t="s">
        <v>57</v>
      </c>
      <c r="AO290" s="253" t="s">
        <v>5013</v>
      </c>
      <c r="AP290" s="253" t="s">
        <v>5691</v>
      </c>
      <c r="AQ290" s="253">
        <v>146</v>
      </c>
      <c r="AR290" s="253" t="s">
        <v>57</v>
      </c>
      <c r="AS290" s="253" t="s">
        <v>57</v>
      </c>
      <c r="AT290" s="253" t="s">
        <v>57</v>
      </c>
      <c r="AU290" s="220" t="str">
        <f t="shared" ref="AU290:AU302" si="15">IF(OR(AB290="NA"), "NA", IF(OR(AB290="Yes", AB290="yes"), "No", IF(AND(I290="Original", AB290="No"), "?", "")))</f>
        <v>NA</v>
      </c>
    </row>
    <row r="291" spans="1:48">
      <c r="A291" s="220">
        <v>290</v>
      </c>
      <c r="B291" s="253" t="s">
        <v>6836</v>
      </c>
      <c r="C291" s="253" t="s">
        <v>1382</v>
      </c>
      <c r="D291" s="253">
        <v>2024</v>
      </c>
      <c r="E291" s="253" t="s">
        <v>368</v>
      </c>
      <c r="F291" s="253" t="s">
        <v>5692</v>
      </c>
      <c r="G291" s="253" t="s">
        <v>5693</v>
      </c>
      <c r="H291" s="253" t="s">
        <v>5694</v>
      </c>
      <c r="I291" s="253" t="s">
        <v>929</v>
      </c>
      <c r="J291" s="253">
        <v>24</v>
      </c>
      <c r="K291" s="253" t="s">
        <v>56</v>
      </c>
      <c r="L291" s="253" t="s">
        <v>56</v>
      </c>
      <c r="M291" s="253" t="s">
        <v>57</v>
      </c>
      <c r="N291" s="253" t="s">
        <v>57</v>
      </c>
      <c r="O291" s="253" t="s">
        <v>57</v>
      </c>
      <c r="P291" s="270" t="s">
        <v>57</v>
      </c>
      <c r="Q291" s="270" t="s">
        <v>57</v>
      </c>
      <c r="R291" s="270" t="s">
        <v>57</v>
      </c>
      <c r="S291" s="270" t="s">
        <v>57</v>
      </c>
      <c r="T291" s="270" t="s">
        <v>57</v>
      </c>
      <c r="U291" s="253" t="s">
        <v>57</v>
      </c>
      <c r="V291" s="253" t="s">
        <v>57</v>
      </c>
      <c r="W291" s="253" t="s">
        <v>57</v>
      </c>
      <c r="X291" s="253" t="s">
        <v>57</v>
      </c>
      <c r="Y291" s="253" t="s">
        <v>57</v>
      </c>
      <c r="Z291" s="258" t="s">
        <v>5695</v>
      </c>
      <c r="AA291" s="253" t="s">
        <v>57</v>
      </c>
      <c r="AB291" s="253" t="s">
        <v>57</v>
      </c>
      <c r="AC291" s="253" t="s">
        <v>57</v>
      </c>
      <c r="AD291" s="253" t="s">
        <v>2385</v>
      </c>
      <c r="AE291" s="253" t="s">
        <v>57</v>
      </c>
      <c r="AF291" s="253"/>
      <c r="AG291" s="253" t="s">
        <v>57</v>
      </c>
      <c r="AH291" s="253" t="s">
        <v>57</v>
      </c>
      <c r="AI291" s="253" t="s">
        <v>57</v>
      </c>
      <c r="AJ291" s="269" t="s">
        <v>2385</v>
      </c>
      <c r="AK291" s="253" t="s">
        <v>57</v>
      </c>
      <c r="AL291" s="253" t="s">
        <v>57</v>
      </c>
      <c r="AM291" s="253" t="s">
        <v>57</v>
      </c>
      <c r="AN291" s="253" t="s">
        <v>57</v>
      </c>
      <c r="AO291" s="253" t="s">
        <v>798</v>
      </c>
      <c r="AP291" s="253" t="s">
        <v>5055</v>
      </c>
      <c r="AQ291" s="253">
        <v>248</v>
      </c>
      <c r="AR291" s="253" t="s">
        <v>57</v>
      </c>
      <c r="AS291" s="253" t="s">
        <v>57</v>
      </c>
      <c r="AT291" s="253" t="s">
        <v>57</v>
      </c>
      <c r="AU291" s="220" t="str">
        <f t="shared" si="15"/>
        <v>NA</v>
      </c>
    </row>
    <row r="292" spans="1:48">
      <c r="A292" s="220">
        <v>291</v>
      </c>
      <c r="B292" s="253" t="s">
        <v>6836</v>
      </c>
      <c r="C292" s="253" t="s">
        <v>1382</v>
      </c>
      <c r="D292" s="253">
        <v>2024</v>
      </c>
      <c r="E292" s="253" t="s">
        <v>368</v>
      </c>
      <c r="F292" s="253" t="s">
        <v>5696</v>
      </c>
      <c r="G292" s="253" t="s">
        <v>5697</v>
      </c>
      <c r="H292" s="253" t="s">
        <v>5698</v>
      </c>
      <c r="I292" s="253" t="s">
        <v>935</v>
      </c>
      <c r="J292" s="253">
        <v>24</v>
      </c>
      <c r="K292" s="253" t="s">
        <v>62</v>
      </c>
      <c r="L292" s="253" t="s">
        <v>62</v>
      </c>
      <c r="M292" s="253" t="s">
        <v>62</v>
      </c>
      <c r="N292" s="253" t="s">
        <v>62</v>
      </c>
      <c r="O292" s="253" t="s">
        <v>57</v>
      </c>
      <c r="P292" s="270" t="s">
        <v>57</v>
      </c>
      <c r="Q292" s="270" t="s">
        <v>57</v>
      </c>
      <c r="R292" s="270" t="s">
        <v>57</v>
      </c>
      <c r="S292" s="270" t="s">
        <v>56</v>
      </c>
      <c r="T292" s="270" t="s">
        <v>5699</v>
      </c>
      <c r="U292" s="253" t="s">
        <v>62</v>
      </c>
      <c r="V292" s="253" t="s">
        <v>57</v>
      </c>
      <c r="W292" s="253" t="s">
        <v>62</v>
      </c>
      <c r="X292" s="253" t="s">
        <v>57</v>
      </c>
      <c r="Y292" s="253" t="s">
        <v>57</v>
      </c>
      <c r="Z292" s="253" t="s">
        <v>5700</v>
      </c>
      <c r="AA292" s="253" t="s">
        <v>56</v>
      </c>
      <c r="AB292" s="253" t="s">
        <v>56</v>
      </c>
      <c r="AC292" s="253" t="s">
        <v>56</v>
      </c>
      <c r="AD292" s="270" t="s">
        <v>2373</v>
      </c>
      <c r="AE292" s="270" t="s">
        <v>5503</v>
      </c>
      <c r="AF292" s="253"/>
      <c r="AG292" s="253" t="s">
        <v>56</v>
      </c>
      <c r="AH292" s="253">
        <v>70</v>
      </c>
      <c r="AI292" s="253" t="s">
        <v>62</v>
      </c>
      <c r="AJ292" s="269" t="s">
        <v>2385</v>
      </c>
      <c r="AK292" s="253" t="s">
        <v>62</v>
      </c>
      <c r="AL292" s="253" t="s">
        <v>57</v>
      </c>
      <c r="AM292" s="253" t="s">
        <v>57</v>
      </c>
      <c r="AN292" s="253" t="s">
        <v>57</v>
      </c>
      <c r="AO292" s="253" t="s">
        <v>5701</v>
      </c>
      <c r="AP292" s="253" t="s">
        <v>5060</v>
      </c>
      <c r="AQ292" s="253">
        <v>302</v>
      </c>
      <c r="AR292" s="253" t="s">
        <v>57</v>
      </c>
      <c r="AS292" s="253">
        <v>70</v>
      </c>
      <c r="AT292" s="253" t="s">
        <v>57</v>
      </c>
      <c r="AU292" s="220" t="str">
        <f t="shared" si="15"/>
        <v>No</v>
      </c>
    </row>
    <row r="293" spans="1:48">
      <c r="A293" s="220">
        <v>292</v>
      </c>
      <c r="B293" s="253" t="s">
        <v>6836</v>
      </c>
      <c r="C293" s="253" t="s">
        <v>1382</v>
      </c>
      <c r="D293" s="253">
        <v>2024</v>
      </c>
      <c r="E293" s="253" t="s">
        <v>368</v>
      </c>
      <c r="F293" s="253" t="s">
        <v>5702</v>
      </c>
      <c r="G293" s="253" t="s">
        <v>5703</v>
      </c>
      <c r="H293" s="253" t="s">
        <v>5704</v>
      </c>
      <c r="I293" s="253" t="s">
        <v>929</v>
      </c>
      <c r="J293" s="253">
        <v>13</v>
      </c>
      <c r="K293" s="253" t="s">
        <v>56</v>
      </c>
      <c r="L293" s="253" t="s">
        <v>56</v>
      </c>
      <c r="M293" s="253" t="s">
        <v>57</v>
      </c>
      <c r="N293" s="253" t="s">
        <v>57</v>
      </c>
      <c r="O293" s="253" t="s">
        <v>57</v>
      </c>
      <c r="P293" s="253" t="s">
        <v>57</v>
      </c>
      <c r="Q293" s="253" t="s">
        <v>57</v>
      </c>
      <c r="R293" s="253" t="s">
        <v>57</v>
      </c>
      <c r="S293" s="253" t="s">
        <v>57</v>
      </c>
      <c r="T293" s="253" t="s">
        <v>57</v>
      </c>
      <c r="U293" s="253" t="s">
        <v>57</v>
      </c>
      <c r="V293" s="253" t="s">
        <v>57</v>
      </c>
      <c r="W293" s="253" t="s">
        <v>57</v>
      </c>
      <c r="X293" s="253" t="s">
        <v>57</v>
      </c>
      <c r="Y293" s="253" t="s">
        <v>57</v>
      </c>
      <c r="Z293" s="258" t="s">
        <v>5705</v>
      </c>
      <c r="AA293" s="253" t="s">
        <v>57</v>
      </c>
      <c r="AB293" s="253" t="s">
        <v>57</v>
      </c>
      <c r="AC293" s="253" t="s">
        <v>57</v>
      </c>
      <c r="AD293" s="253" t="s">
        <v>2385</v>
      </c>
      <c r="AE293" s="253" t="s">
        <v>57</v>
      </c>
      <c r="AF293" s="253"/>
      <c r="AG293" s="253" t="s">
        <v>57</v>
      </c>
      <c r="AH293" s="253" t="s">
        <v>57</v>
      </c>
      <c r="AI293" s="253" t="s">
        <v>57</v>
      </c>
      <c r="AJ293" s="269" t="s">
        <v>2385</v>
      </c>
      <c r="AK293" s="253" t="s">
        <v>57</v>
      </c>
      <c r="AL293" s="253" t="s">
        <v>57</v>
      </c>
      <c r="AM293" s="253" t="s">
        <v>57</v>
      </c>
      <c r="AN293" s="253" t="s">
        <v>57</v>
      </c>
      <c r="AO293" s="253" t="s">
        <v>5706</v>
      </c>
      <c r="AP293" s="253" t="s">
        <v>5707</v>
      </c>
      <c r="AQ293" s="253">
        <v>281</v>
      </c>
      <c r="AR293" s="253" t="s">
        <v>57</v>
      </c>
      <c r="AS293" s="253" t="s">
        <v>57</v>
      </c>
      <c r="AT293" s="253" t="s">
        <v>57</v>
      </c>
      <c r="AU293" s="220" t="str">
        <f t="shared" si="15"/>
        <v>NA</v>
      </c>
    </row>
    <row r="294" spans="1:48">
      <c r="A294" s="220">
        <v>293</v>
      </c>
      <c r="B294" s="253" t="s">
        <v>6836</v>
      </c>
      <c r="C294" s="253" t="s">
        <v>1382</v>
      </c>
      <c r="D294" s="253">
        <v>2024</v>
      </c>
      <c r="E294" s="253" t="s">
        <v>368</v>
      </c>
      <c r="F294" s="253" t="s">
        <v>2922</v>
      </c>
      <c r="G294" s="253" t="s">
        <v>5708</v>
      </c>
      <c r="H294" s="253" t="s">
        <v>5709</v>
      </c>
      <c r="I294" s="253" t="s">
        <v>4421</v>
      </c>
      <c r="J294" s="253">
        <v>25</v>
      </c>
      <c r="K294" s="253" t="s">
        <v>57</v>
      </c>
      <c r="L294" s="253" t="s">
        <v>57</v>
      </c>
      <c r="M294" s="253" t="s">
        <v>57</v>
      </c>
      <c r="N294" s="253" t="s">
        <v>57</v>
      </c>
      <c r="O294" s="253" t="s">
        <v>57</v>
      </c>
      <c r="P294" s="253" t="s">
        <v>57</v>
      </c>
      <c r="Q294" s="253" t="s">
        <v>57</v>
      </c>
      <c r="R294" s="253" t="s">
        <v>57</v>
      </c>
      <c r="S294" s="253" t="s">
        <v>57</v>
      </c>
      <c r="T294" s="253" t="s">
        <v>57</v>
      </c>
      <c r="U294" s="253" t="s">
        <v>57</v>
      </c>
      <c r="V294" s="253" t="s">
        <v>57</v>
      </c>
      <c r="W294" s="253" t="s">
        <v>57</v>
      </c>
      <c r="X294" s="253" t="s">
        <v>57</v>
      </c>
      <c r="Y294" s="253" t="s">
        <v>57</v>
      </c>
      <c r="Z294" s="253" t="s">
        <v>57</v>
      </c>
      <c r="AA294" s="253" t="s">
        <v>57</v>
      </c>
      <c r="AB294" s="253" t="s">
        <v>57</v>
      </c>
      <c r="AC294" s="253" t="s">
        <v>57</v>
      </c>
      <c r="AD294" s="253" t="s">
        <v>2385</v>
      </c>
      <c r="AE294" s="253" t="s">
        <v>57</v>
      </c>
      <c r="AF294" s="253"/>
      <c r="AG294" s="253" t="s">
        <v>57</v>
      </c>
      <c r="AH294" s="253" t="s">
        <v>57</v>
      </c>
      <c r="AI294" s="253" t="s">
        <v>57</v>
      </c>
      <c r="AJ294" s="269" t="s">
        <v>2385</v>
      </c>
      <c r="AK294" s="253" t="s">
        <v>57</v>
      </c>
      <c r="AL294" s="253" t="s">
        <v>57</v>
      </c>
      <c r="AM294" s="253" t="s">
        <v>57</v>
      </c>
      <c r="AN294" s="253" t="s">
        <v>57</v>
      </c>
      <c r="AO294" s="253" t="s">
        <v>5710</v>
      </c>
      <c r="AP294" s="253" t="s">
        <v>5711</v>
      </c>
      <c r="AQ294" s="253">
        <v>93</v>
      </c>
      <c r="AR294" s="253" t="s">
        <v>57</v>
      </c>
      <c r="AS294" s="253" t="s">
        <v>57</v>
      </c>
      <c r="AT294" s="253" t="s">
        <v>57</v>
      </c>
      <c r="AU294" s="220" t="str">
        <f t="shared" si="15"/>
        <v>NA</v>
      </c>
    </row>
    <row r="295" spans="1:48">
      <c r="A295" s="220">
        <v>294</v>
      </c>
      <c r="B295" s="253" t="s">
        <v>6836</v>
      </c>
      <c r="C295" s="253" t="s">
        <v>1382</v>
      </c>
      <c r="D295" s="253">
        <v>2024</v>
      </c>
      <c r="E295" s="253" t="s">
        <v>368</v>
      </c>
      <c r="F295" s="253" t="s">
        <v>57</v>
      </c>
      <c r="G295" s="253" t="s">
        <v>5712</v>
      </c>
      <c r="H295" s="253" t="s">
        <v>5713</v>
      </c>
      <c r="I295" s="253" t="s">
        <v>2597</v>
      </c>
      <c r="J295" s="253">
        <v>25</v>
      </c>
      <c r="K295" s="253" t="s">
        <v>57</v>
      </c>
      <c r="L295" s="253" t="s">
        <v>57</v>
      </c>
      <c r="M295" s="253" t="s">
        <v>57</v>
      </c>
      <c r="N295" s="253" t="s">
        <v>57</v>
      </c>
      <c r="O295" s="253" t="s">
        <v>57</v>
      </c>
      <c r="P295" s="253" t="s">
        <v>57</v>
      </c>
      <c r="Q295" s="253" t="s">
        <v>57</v>
      </c>
      <c r="R295" s="253" t="s">
        <v>57</v>
      </c>
      <c r="S295" s="253" t="s">
        <v>57</v>
      </c>
      <c r="T295" s="253" t="s">
        <v>57</v>
      </c>
      <c r="U295" s="253" t="s">
        <v>57</v>
      </c>
      <c r="V295" s="253" t="s">
        <v>57</v>
      </c>
      <c r="W295" s="253" t="s">
        <v>57</v>
      </c>
      <c r="X295" s="253" t="s">
        <v>57</v>
      </c>
      <c r="Y295" s="253" t="s">
        <v>57</v>
      </c>
      <c r="Z295" s="253" t="s">
        <v>57</v>
      </c>
      <c r="AA295" s="253" t="s">
        <v>57</v>
      </c>
      <c r="AB295" s="253" t="s">
        <v>57</v>
      </c>
      <c r="AC295" s="253" t="s">
        <v>57</v>
      </c>
      <c r="AD295" s="253" t="s">
        <v>2385</v>
      </c>
      <c r="AE295" s="253" t="s">
        <v>57</v>
      </c>
      <c r="AF295" s="253"/>
      <c r="AG295" s="253" t="s">
        <v>57</v>
      </c>
      <c r="AH295" s="253" t="s">
        <v>57</v>
      </c>
      <c r="AI295" s="253" t="s">
        <v>57</v>
      </c>
      <c r="AJ295" s="269" t="s">
        <v>2385</v>
      </c>
      <c r="AK295" s="253" t="s">
        <v>57</v>
      </c>
      <c r="AL295" s="253" t="s">
        <v>57</v>
      </c>
      <c r="AM295" s="253" t="s">
        <v>57</v>
      </c>
      <c r="AN295" s="253" t="s">
        <v>57</v>
      </c>
      <c r="AO295" s="253" t="s">
        <v>57</v>
      </c>
      <c r="AP295" s="253" t="s">
        <v>5714</v>
      </c>
      <c r="AQ295" s="253" t="s">
        <v>57</v>
      </c>
      <c r="AR295" s="253" t="s">
        <v>57</v>
      </c>
      <c r="AS295" s="253" t="s">
        <v>57</v>
      </c>
      <c r="AT295" s="253" t="s">
        <v>57</v>
      </c>
      <c r="AU295" s="220" t="str">
        <f t="shared" si="15"/>
        <v>NA</v>
      </c>
    </row>
    <row r="296" spans="1:48">
      <c r="A296" s="220">
        <v>295</v>
      </c>
      <c r="B296" s="253" t="s">
        <v>6836</v>
      </c>
      <c r="C296" s="253" t="s">
        <v>1382</v>
      </c>
      <c r="D296" s="253">
        <v>2024</v>
      </c>
      <c r="E296" s="253" t="s">
        <v>121</v>
      </c>
      <c r="F296" s="253" t="s">
        <v>5238</v>
      </c>
      <c r="G296" s="253" t="s">
        <v>5715</v>
      </c>
      <c r="H296" s="253" t="s">
        <v>5716</v>
      </c>
      <c r="I296" s="253" t="s">
        <v>926</v>
      </c>
      <c r="J296" s="253">
        <v>25</v>
      </c>
      <c r="K296" s="253" t="s">
        <v>57</v>
      </c>
      <c r="L296" s="253" t="s">
        <v>57</v>
      </c>
      <c r="M296" s="253" t="s">
        <v>57</v>
      </c>
      <c r="N296" s="253" t="s">
        <v>57</v>
      </c>
      <c r="O296" s="253" t="s">
        <v>57</v>
      </c>
      <c r="P296" s="253" t="s">
        <v>57</v>
      </c>
      <c r="Q296" s="253" t="s">
        <v>57</v>
      </c>
      <c r="R296" s="253" t="s">
        <v>57</v>
      </c>
      <c r="S296" s="253" t="s">
        <v>57</v>
      </c>
      <c r="T296" s="253" t="s">
        <v>57</v>
      </c>
      <c r="U296" s="253" t="s">
        <v>57</v>
      </c>
      <c r="V296" s="253" t="s">
        <v>57</v>
      </c>
      <c r="W296" s="253" t="s">
        <v>57</v>
      </c>
      <c r="X296" s="253" t="s">
        <v>57</v>
      </c>
      <c r="Y296" s="253" t="s">
        <v>57</v>
      </c>
      <c r="Z296" s="253" t="s">
        <v>57</v>
      </c>
      <c r="AA296" s="253" t="s">
        <v>57</v>
      </c>
      <c r="AB296" s="253" t="s">
        <v>57</v>
      </c>
      <c r="AC296" s="253" t="s">
        <v>57</v>
      </c>
      <c r="AD296" s="253" t="s">
        <v>2385</v>
      </c>
      <c r="AE296" s="253" t="s">
        <v>57</v>
      </c>
      <c r="AF296" s="253"/>
      <c r="AG296" s="253" t="s">
        <v>57</v>
      </c>
      <c r="AH296" s="253" t="s">
        <v>57</v>
      </c>
      <c r="AI296" s="253" t="s">
        <v>57</v>
      </c>
      <c r="AJ296" s="269" t="s">
        <v>2385</v>
      </c>
      <c r="AK296" s="253" t="s">
        <v>57</v>
      </c>
      <c r="AL296" s="253" t="s">
        <v>57</v>
      </c>
      <c r="AM296" s="253" t="s">
        <v>57</v>
      </c>
      <c r="AN296" s="253" t="s">
        <v>57</v>
      </c>
      <c r="AO296" s="253" t="s">
        <v>57</v>
      </c>
      <c r="AP296" s="253" t="s">
        <v>5717</v>
      </c>
      <c r="AQ296" s="253" t="s">
        <v>57</v>
      </c>
      <c r="AR296" s="253" t="s">
        <v>57</v>
      </c>
      <c r="AS296" s="253" t="s">
        <v>57</v>
      </c>
      <c r="AT296" s="253" t="s">
        <v>57</v>
      </c>
      <c r="AU296" s="220" t="str">
        <f t="shared" si="15"/>
        <v>NA</v>
      </c>
    </row>
    <row r="297" spans="1:48">
      <c r="A297" s="220">
        <v>296</v>
      </c>
      <c r="B297" s="253" t="s">
        <v>6836</v>
      </c>
      <c r="C297" s="253" t="s">
        <v>1382</v>
      </c>
      <c r="D297" s="253">
        <v>2024</v>
      </c>
      <c r="E297" s="253" t="s">
        <v>121</v>
      </c>
      <c r="F297" s="253" t="s">
        <v>5718</v>
      </c>
      <c r="G297" s="253" t="s">
        <v>5719</v>
      </c>
      <c r="H297" s="253" t="s">
        <v>5720</v>
      </c>
      <c r="I297" s="253" t="s">
        <v>975</v>
      </c>
      <c r="J297" s="253">
        <v>25</v>
      </c>
      <c r="K297" s="253" t="s">
        <v>57</v>
      </c>
      <c r="L297" s="253" t="s">
        <v>57</v>
      </c>
      <c r="M297" s="253" t="s">
        <v>57</v>
      </c>
      <c r="N297" s="253" t="s">
        <v>57</v>
      </c>
      <c r="O297" s="253" t="s">
        <v>57</v>
      </c>
      <c r="P297" s="253" t="s">
        <v>57</v>
      </c>
      <c r="Q297" s="253" t="s">
        <v>57</v>
      </c>
      <c r="R297" s="253" t="s">
        <v>57</v>
      </c>
      <c r="S297" s="253" t="s">
        <v>57</v>
      </c>
      <c r="T297" s="253" t="s">
        <v>57</v>
      </c>
      <c r="U297" s="253" t="s">
        <v>57</v>
      </c>
      <c r="V297" s="253" t="s">
        <v>57</v>
      </c>
      <c r="W297" s="253" t="s">
        <v>57</v>
      </c>
      <c r="X297" s="253" t="s">
        <v>57</v>
      </c>
      <c r="Y297" s="253" t="s">
        <v>57</v>
      </c>
      <c r="Z297" s="253" t="s">
        <v>5721</v>
      </c>
      <c r="AA297" s="253" t="s">
        <v>57</v>
      </c>
      <c r="AB297" s="253" t="s">
        <v>57</v>
      </c>
      <c r="AC297" s="253" t="s">
        <v>57</v>
      </c>
      <c r="AD297" s="253" t="s">
        <v>2385</v>
      </c>
      <c r="AE297" s="253" t="s">
        <v>57</v>
      </c>
      <c r="AF297" s="253"/>
      <c r="AG297" s="253" t="s">
        <v>57</v>
      </c>
      <c r="AH297" s="253" t="s">
        <v>57</v>
      </c>
      <c r="AI297" s="253" t="s">
        <v>57</v>
      </c>
      <c r="AJ297" s="269" t="s">
        <v>2385</v>
      </c>
      <c r="AK297" s="253" t="s">
        <v>57</v>
      </c>
      <c r="AL297" s="253" t="s">
        <v>57</v>
      </c>
      <c r="AM297" s="253" t="s">
        <v>57</v>
      </c>
      <c r="AN297" s="253" t="s">
        <v>57</v>
      </c>
      <c r="AO297" s="253" t="s">
        <v>5722</v>
      </c>
      <c r="AP297" s="253" t="s">
        <v>5055</v>
      </c>
      <c r="AQ297" s="253">
        <v>304</v>
      </c>
      <c r="AR297" s="253" t="s">
        <v>57</v>
      </c>
      <c r="AS297" s="253" t="s">
        <v>57</v>
      </c>
      <c r="AT297" s="253" t="s">
        <v>57</v>
      </c>
      <c r="AU297" s="220" t="str">
        <f t="shared" si="15"/>
        <v>NA</v>
      </c>
    </row>
    <row r="298" spans="1:48">
      <c r="A298" s="220">
        <v>297</v>
      </c>
      <c r="B298" s="253" t="s">
        <v>6836</v>
      </c>
      <c r="C298" s="253" t="s">
        <v>1382</v>
      </c>
      <c r="D298" s="253">
        <v>2024</v>
      </c>
      <c r="E298" s="253" t="s">
        <v>121</v>
      </c>
      <c r="F298" s="253" t="s">
        <v>3462</v>
      </c>
      <c r="G298" s="253" t="s">
        <v>5723</v>
      </c>
      <c r="H298" s="253" t="s">
        <v>5724</v>
      </c>
      <c r="I298" s="253" t="s">
        <v>975</v>
      </c>
      <c r="J298" s="253">
        <v>25</v>
      </c>
      <c r="K298" s="253" t="s">
        <v>57</v>
      </c>
      <c r="L298" s="253" t="s">
        <v>57</v>
      </c>
      <c r="M298" s="253" t="s">
        <v>57</v>
      </c>
      <c r="N298" s="253" t="s">
        <v>57</v>
      </c>
      <c r="O298" s="253" t="s">
        <v>57</v>
      </c>
      <c r="P298" s="253" t="s">
        <v>57</v>
      </c>
      <c r="Q298" s="253" t="s">
        <v>57</v>
      </c>
      <c r="R298" s="253" t="s">
        <v>57</v>
      </c>
      <c r="S298" s="253" t="s">
        <v>57</v>
      </c>
      <c r="T298" s="253" t="s">
        <v>57</v>
      </c>
      <c r="U298" s="253" t="s">
        <v>57</v>
      </c>
      <c r="V298" s="253" t="s">
        <v>57</v>
      </c>
      <c r="W298" s="253" t="s">
        <v>57</v>
      </c>
      <c r="X298" s="253" t="s">
        <v>57</v>
      </c>
      <c r="Y298" s="253" t="s">
        <v>57</v>
      </c>
      <c r="Z298" s="253" t="s">
        <v>5725</v>
      </c>
      <c r="AA298" s="253" t="s">
        <v>57</v>
      </c>
      <c r="AB298" s="253" t="s">
        <v>57</v>
      </c>
      <c r="AC298" s="253" t="s">
        <v>57</v>
      </c>
      <c r="AD298" s="253" t="s">
        <v>2385</v>
      </c>
      <c r="AE298" s="253" t="s">
        <v>57</v>
      </c>
      <c r="AF298" s="253"/>
      <c r="AG298" s="253" t="s">
        <v>57</v>
      </c>
      <c r="AH298" s="253" t="s">
        <v>57</v>
      </c>
      <c r="AI298" s="253" t="s">
        <v>57</v>
      </c>
      <c r="AJ298" s="269" t="s">
        <v>2385</v>
      </c>
      <c r="AK298" s="253" t="s">
        <v>57</v>
      </c>
      <c r="AL298" s="253" t="s">
        <v>57</v>
      </c>
      <c r="AM298" s="253" t="s">
        <v>57</v>
      </c>
      <c r="AN298" s="253" t="s">
        <v>57</v>
      </c>
      <c r="AO298" s="253" t="s">
        <v>5475</v>
      </c>
      <c r="AP298" s="253" t="s">
        <v>5726</v>
      </c>
      <c r="AQ298" s="253">
        <v>141</v>
      </c>
      <c r="AR298" s="253" t="s">
        <v>57</v>
      </c>
      <c r="AS298" s="253" t="s">
        <v>57</v>
      </c>
      <c r="AT298" s="253" t="s">
        <v>57</v>
      </c>
      <c r="AU298" s="220" t="str">
        <f t="shared" si="15"/>
        <v>NA</v>
      </c>
    </row>
    <row r="299" spans="1:48">
      <c r="A299" s="220">
        <v>298</v>
      </c>
      <c r="B299" s="253" t="s">
        <v>6836</v>
      </c>
      <c r="C299" s="253" t="s">
        <v>1382</v>
      </c>
      <c r="D299" s="253">
        <v>2024</v>
      </c>
      <c r="E299" s="253" t="s">
        <v>121</v>
      </c>
      <c r="F299" s="253" t="s">
        <v>5727</v>
      </c>
      <c r="G299" s="253" t="s">
        <v>5728</v>
      </c>
      <c r="H299" s="253" t="s">
        <v>5729</v>
      </c>
      <c r="I299" s="253" t="s">
        <v>929</v>
      </c>
      <c r="J299" s="253">
        <v>1</v>
      </c>
      <c r="K299" s="253" t="s">
        <v>62</v>
      </c>
      <c r="L299" s="253" t="s">
        <v>62</v>
      </c>
      <c r="M299" s="253" t="s">
        <v>57</v>
      </c>
      <c r="N299" s="253" t="s">
        <v>57</v>
      </c>
      <c r="O299" s="253" t="s">
        <v>57</v>
      </c>
      <c r="P299" s="253" t="s">
        <v>57</v>
      </c>
      <c r="Q299" s="253" t="s">
        <v>57</v>
      </c>
      <c r="R299" s="253" t="s">
        <v>57</v>
      </c>
      <c r="S299" s="253" t="s">
        <v>57</v>
      </c>
      <c r="T299" s="253" t="s">
        <v>57</v>
      </c>
      <c r="U299" s="253" t="s">
        <v>57</v>
      </c>
      <c r="V299" s="253" t="s">
        <v>57</v>
      </c>
      <c r="W299" s="253" t="s">
        <v>57</v>
      </c>
      <c r="X299" s="253" t="s">
        <v>57</v>
      </c>
      <c r="Y299" s="253" t="s">
        <v>57</v>
      </c>
      <c r="Z299" s="253" t="s">
        <v>5730</v>
      </c>
      <c r="AA299" s="253" t="s">
        <v>57</v>
      </c>
      <c r="AB299" s="253" t="s">
        <v>57</v>
      </c>
      <c r="AC299" s="253" t="s">
        <v>57</v>
      </c>
      <c r="AD299" s="253" t="s">
        <v>2385</v>
      </c>
      <c r="AE299" s="253" t="s">
        <v>57</v>
      </c>
      <c r="AF299" s="253"/>
      <c r="AG299" s="253" t="s">
        <v>57</v>
      </c>
      <c r="AH299" s="253" t="s">
        <v>57</v>
      </c>
      <c r="AI299" s="253" t="s">
        <v>57</v>
      </c>
      <c r="AJ299" s="269" t="s">
        <v>2385</v>
      </c>
      <c r="AK299" s="253" t="s">
        <v>57</v>
      </c>
      <c r="AL299" s="253" t="s">
        <v>57</v>
      </c>
      <c r="AM299" s="253" t="s">
        <v>57</v>
      </c>
      <c r="AN299" s="253" t="s">
        <v>57</v>
      </c>
      <c r="AO299" s="253" t="s">
        <v>5731</v>
      </c>
      <c r="AP299" s="253" t="s">
        <v>5732</v>
      </c>
      <c r="AQ299" s="253">
        <v>240</v>
      </c>
      <c r="AR299" s="253" t="s">
        <v>57</v>
      </c>
      <c r="AS299" s="253" t="s">
        <v>57</v>
      </c>
      <c r="AT299" s="253" t="s">
        <v>57</v>
      </c>
      <c r="AU299" s="220" t="str">
        <f t="shared" si="15"/>
        <v>NA</v>
      </c>
    </row>
    <row r="300" spans="1:48">
      <c r="A300" s="220">
        <v>299</v>
      </c>
      <c r="B300" s="253" t="s">
        <v>6836</v>
      </c>
      <c r="C300" s="253" t="s">
        <v>1382</v>
      </c>
      <c r="D300" s="253">
        <v>2024</v>
      </c>
      <c r="E300" s="253" t="s">
        <v>121</v>
      </c>
      <c r="F300" s="253" t="s">
        <v>5733</v>
      </c>
      <c r="G300" s="253" t="s">
        <v>5734</v>
      </c>
      <c r="H300" s="253" t="s">
        <v>5735</v>
      </c>
      <c r="I300" s="253" t="s">
        <v>935</v>
      </c>
      <c r="J300" s="253">
        <v>4</v>
      </c>
      <c r="K300" s="253" t="s">
        <v>62</v>
      </c>
      <c r="L300" s="253" t="s">
        <v>62</v>
      </c>
      <c r="M300" s="253" t="s">
        <v>62</v>
      </c>
      <c r="N300" s="253" t="s">
        <v>62</v>
      </c>
      <c r="O300" s="253" t="s">
        <v>57</v>
      </c>
      <c r="P300" s="253" t="s">
        <v>57</v>
      </c>
      <c r="Q300" s="253" t="s">
        <v>57</v>
      </c>
      <c r="R300" s="270" t="s">
        <v>57</v>
      </c>
      <c r="S300" s="270" t="s">
        <v>56</v>
      </c>
      <c r="T300" s="270" t="s">
        <v>5736</v>
      </c>
      <c r="U300" s="253" t="s">
        <v>62</v>
      </c>
      <c r="V300" s="253" t="s">
        <v>57</v>
      </c>
      <c r="W300" s="253" t="s">
        <v>62</v>
      </c>
      <c r="X300" s="253" t="s">
        <v>57</v>
      </c>
      <c r="Y300" s="253" t="s">
        <v>57</v>
      </c>
      <c r="Z300" s="253" t="s">
        <v>5737</v>
      </c>
      <c r="AA300" s="253" t="s">
        <v>62</v>
      </c>
      <c r="AB300" s="253" t="s">
        <v>56</v>
      </c>
      <c r="AC300" s="253" t="s">
        <v>56</v>
      </c>
      <c r="AD300" s="253" t="s">
        <v>984</v>
      </c>
      <c r="AE300" s="253" t="s">
        <v>57</v>
      </c>
      <c r="AF300" s="253"/>
      <c r="AG300" s="253" t="s">
        <v>56</v>
      </c>
      <c r="AH300" s="253">
        <v>1031</v>
      </c>
      <c r="AI300" s="253" t="s">
        <v>62</v>
      </c>
      <c r="AJ300" s="269" t="s">
        <v>2385</v>
      </c>
      <c r="AK300" s="253" t="s">
        <v>62</v>
      </c>
      <c r="AL300" s="253" t="s">
        <v>57</v>
      </c>
      <c r="AM300" s="253" t="s">
        <v>57</v>
      </c>
      <c r="AN300" s="253" t="s">
        <v>57</v>
      </c>
      <c r="AO300" s="253" t="s">
        <v>285</v>
      </c>
      <c r="AP300" s="253" t="s">
        <v>5738</v>
      </c>
      <c r="AQ300" s="253">
        <v>249</v>
      </c>
      <c r="AR300" s="253" t="s">
        <v>57</v>
      </c>
      <c r="AS300" s="253">
        <v>791</v>
      </c>
      <c r="AT300" s="253">
        <v>233</v>
      </c>
      <c r="AU300" s="220" t="str">
        <f t="shared" si="15"/>
        <v>No</v>
      </c>
    </row>
    <row r="301" spans="1:48">
      <c r="A301" s="220">
        <v>300</v>
      </c>
      <c r="B301" s="253" t="s">
        <v>6836</v>
      </c>
      <c r="C301" s="253" t="s">
        <v>1382</v>
      </c>
      <c r="D301" s="253">
        <v>2024</v>
      </c>
      <c r="E301" s="253" t="s">
        <v>121</v>
      </c>
      <c r="F301" s="253" t="s">
        <v>5739</v>
      </c>
      <c r="G301" s="253" t="s">
        <v>5740</v>
      </c>
      <c r="H301" s="253" t="s">
        <v>5741</v>
      </c>
      <c r="I301" s="253" t="s">
        <v>935</v>
      </c>
      <c r="J301" s="253">
        <v>14</v>
      </c>
      <c r="K301" s="253" t="s">
        <v>62</v>
      </c>
      <c r="L301" s="253" t="s">
        <v>62</v>
      </c>
      <c r="M301" s="253" t="s">
        <v>62</v>
      </c>
      <c r="N301" s="253" t="s">
        <v>56</v>
      </c>
      <c r="O301" s="253">
        <v>1</v>
      </c>
      <c r="P301" s="253" t="s">
        <v>2699</v>
      </c>
      <c r="Q301" s="253" t="s">
        <v>5742</v>
      </c>
      <c r="R301" s="270" t="s">
        <v>5743</v>
      </c>
      <c r="S301" s="270" t="s">
        <v>56</v>
      </c>
      <c r="T301" s="270" t="s">
        <v>5744</v>
      </c>
      <c r="U301" s="253" t="s">
        <v>56</v>
      </c>
      <c r="V301" s="258" t="s">
        <v>5745</v>
      </c>
      <c r="W301" s="253" t="s">
        <v>62</v>
      </c>
      <c r="X301" s="253" t="s">
        <v>57</v>
      </c>
      <c r="Y301" s="253" t="s">
        <v>57</v>
      </c>
      <c r="Z301" s="258" t="s">
        <v>5746</v>
      </c>
      <c r="AA301" s="270" t="s">
        <v>56</v>
      </c>
      <c r="AB301" s="253" t="s">
        <v>56</v>
      </c>
      <c r="AC301" s="253" t="s">
        <v>56</v>
      </c>
      <c r="AD301" s="270" t="s">
        <v>984</v>
      </c>
      <c r="AE301" s="270" t="s">
        <v>57</v>
      </c>
      <c r="AF301" s="253" t="s">
        <v>1199</v>
      </c>
      <c r="AG301" s="253" t="s">
        <v>56</v>
      </c>
      <c r="AH301" s="253">
        <v>48</v>
      </c>
      <c r="AI301" s="253" t="s">
        <v>56</v>
      </c>
      <c r="AJ301" s="269" t="s">
        <v>4436</v>
      </c>
      <c r="AK301" s="253" t="s">
        <v>62</v>
      </c>
      <c r="AL301" s="253" t="s">
        <v>57</v>
      </c>
      <c r="AM301" s="253" t="s">
        <v>57</v>
      </c>
      <c r="AN301" s="253" t="s">
        <v>57</v>
      </c>
      <c r="AO301" s="253" t="s">
        <v>5747</v>
      </c>
      <c r="AP301" s="253" t="s">
        <v>5748</v>
      </c>
      <c r="AQ301" s="253">
        <v>283</v>
      </c>
      <c r="AR301" s="253" t="s">
        <v>57</v>
      </c>
      <c r="AS301" s="253">
        <v>34</v>
      </c>
      <c r="AT301" s="253">
        <v>14</v>
      </c>
      <c r="AU301" s="220" t="str">
        <f t="shared" si="15"/>
        <v>No</v>
      </c>
    </row>
    <row r="302" spans="1:48">
      <c r="A302" s="220">
        <v>301</v>
      </c>
      <c r="B302" s="253" t="s">
        <v>6836</v>
      </c>
      <c r="C302" s="253" t="s">
        <v>1382</v>
      </c>
      <c r="D302" s="253">
        <v>2024</v>
      </c>
      <c r="E302" s="253" t="s">
        <v>121</v>
      </c>
      <c r="F302" s="253" t="s">
        <v>5749</v>
      </c>
      <c r="G302" s="253" t="s">
        <v>5750</v>
      </c>
      <c r="H302" s="253" t="s">
        <v>5751</v>
      </c>
      <c r="I302" s="253" t="s">
        <v>935</v>
      </c>
      <c r="J302" s="253">
        <v>14</v>
      </c>
      <c r="K302" s="253" t="s">
        <v>62</v>
      </c>
      <c r="L302" s="253" t="s">
        <v>62</v>
      </c>
      <c r="M302" s="253" t="s">
        <v>62</v>
      </c>
      <c r="N302" s="253" t="s">
        <v>56</v>
      </c>
      <c r="O302" s="253">
        <v>1</v>
      </c>
      <c r="P302" s="253" t="s">
        <v>170</v>
      </c>
      <c r="Q302" s="253" t="s">
        <v>5752</v>
      </c>
      <c r="R302" s="270" t="s">
        <v>5753</v>
      </c>
      <c r="S302" s="270" t="s">
        <v>56</v>
      </c>
      <c r="T302" s="270" t="s">
        <v>5754</v>
      </c>
      <c r="U302" s="253" t="s">
        <v>62</v>
      </c>
      <c r="V302" s="253" t="s">
        <v>57</v>
      </c>
      <c r="W302" s="253" t="s">
        <v>62</v>
      </c>
      <c r="X302" s="253" t="s">
        <v>57</v>
      </c>
      <c r="Y302" s="253" t="s">
        <v>57</v>
      </c>
      <c r="Z302" s="258" t="s">
        <v>5755</v>
      </c>
      <c r="AA302" s="253" t="s">
        <v>56</v>
      </c>
      <c r="AB302" s="253" t="s">
        <v>56</v>
      </c>
      <c r="AC302" s="253" t="s">
        <v>56</v>
      </c>
      <c r="AD302" s="253" t="s">
        <v>2373</v>
      </c>
      <c r="AE302" s="253" t="s">
        <v>5637</v>
      </c>
      <c r="AF302" s="253" t="s">
        <v>1199</v>
      </c>
      <c r="AG302" s="253" t="s">
        <v>56</v>
      </c>
      <c r="AH302" s="253">
        <v>66</v>
      </c>
      <c r="AI302" s="253" t="s">
        <v>56</v>
      </c>
      <c r="AJ302" s="269" t="s">
        <v>174</v>
      </c>
      <c r="AK302" s="253" t="s">
        <v>62</v>
      </c>
      <c r="AL302" s="253" t="s">
        <v>57</v>
      </c>
      <c r="AM302" s="253" t="s">
        <v>57</v>
      </c>
      <c r="AN302" s="253" t="s">
        <v>57</v>
      </c>
      <c r="AO302" s="253" t="s">
        <v>2167</v>
      </c>
      <c r="AP302" s="253" t="s">
        <v>5738</v>
      </c>
      <c r="AQ302" s="253">
        <v>246</v>
      </c>
      <c r="AR302" s="253" t="s">
        <v>57</v>
      </c>
      <c r="AS302" s="253">
        <v>21</v>
      </c>
      <c r="AT302" s="253">
        <v>45</v>
      </c>
      <c r="AU302" s="220" t="str">
        <f t="shared" si="15"/>
        <v>No</v>
      </c>
    </row>
    <row r="303" spans="1:48">
      <c r="A303" s="220">
        <v>302</v>
      </c>
      <c r="B303" s="253" t="s">
        <v>6836</v>
      </c>
      <c r="C303" s="253" t="s">
        <v>1382</v>
      </c>
      <c r="D303" s="253">
        <v>2024</v>
      </c>
      <c r="E303" s="253" t="s">
        <v>121</v>
      </c>
      <c r="F303" s="253" t="s">
        <v>841</v>
      </c>
      <c r="G303" s="253" t="s">
        <v>5756</v>
      </c>
      <c r="H303" s="253" t="s">
        <v>5757</v>
      </c>
      <c r="I303" s="253" t="s">
        <v>935</v>
      </c>
      <c r="J303" s="253">
        <v>14</v>
      </c>
      <c r="K303" s="253" t="s">
        <v>62</v>
      </c>
      <c r="L303" s="253" t="s">
        <v>62</v>
      </c>
      <c r="M303" s="253" t="s">
        <v>62</v>
      </c>
      <c r="N303" s="253" t="s">
        <v>62</v>
      </c>
      <c r="O303" s="253" t="s">
        <v>57</v>
      </c>
      <c r="P303" s="253" t="s">
        <v>57</v>
      </c>
      <c r="Q303" s="253" t="s">
        <v>57</v>
      </c>
      <c r="R303" s="270" t="s">
        <v>57</v>
      </c>
      <c r="S303" s="270" t="s">
        <v>56</v>
      </c>
      <c r="T303" s="270" t="s">
        <v>5758</v>
      </c>
      <c r="U303" s="253" t="s">
        <v>62</v>
      </c>
      <c r="V303" s="253" t="s">
        <v>57</v>
      </c>
      <c r="W303" s="253" t="s">
        <v>62</v>
      </c>
      <c r="X303" s="253" t="s">
        <v>57</v>
      </c>
      <c r="Y303" s="253" t="s">
        <v>57</v>
      </c>
      <c r="Z303" s="258" t="s">
        <v>848</v>
      </c>
      <c r="AA303" s="270" t="s">
        <v>56</v>
      </c>
      <c r="AB303" s="253" t="s">
        <v>62</v>
      </c>
      <c r="AC303" s="253" t="s">
        <v>57</v>
      </c>
      <c r="AD303" s="253" t="s">
        <v>2385</v>
      </c>
      <c r="AE303" s="253" t="s">
        <v>57</v>
      </c>
      <c r="AF303" s="253"/>
      <c r="AG303" s="253" t="s">
        <v>56</v>
      </c>
      <c r="AH303" s="253">
        <v>32</v>
      </c>
      <c r="AI303" s="270" t="s">
        <v>56</v>
      </c>
      <c r="AJ303" s="270" t="s">
        <v>174</v>
      </c>
      <c r="AK303" s="253" t="s">
        <v>62</v>
      </c>
      <c r="AL303" s="253" t="s">
        <v>57</v>
      </c>
      <c r="AM303" s="253" t="s">
        <v>57</v>
      </c>
      <c r="AN303" s="253" t="s">
        <v>57</v>
      </c>
      <c r="AO303" s="253" t="s">
        <v>5759</v>
      </c>
      <c r="AP303" s="253" t="s">
        <v>5726</v>
      </c>
      <c r="AQ303" s="253">
        <v>416</v>
      </c>
      <c r="AR303" s="253" t="s">
        <v>57</v>
      </c>
      <c r="AS303" s="253">
        <v>17</v>
      </c>
      <c r="AT303" s="253">
        <v>15</v>
      </c>
      <c r="AU303" s="220" t="s">
        <v>62</v>
      </c>
    </row>
    <row r="304" spans="1:48">
      <c r="A304" s="220">
        <v>303</v>
      </c>
      <c r="B304" s="253" t="s">
        <v>6836</v>
      </c>
      <c r="C304" s="253" t="s">
        <v>1382</v>
      </c>
      <c r="D304" s="253">
        <v>2024</v>
      </c>
      <c r="E304" s="253" t="s">
        <v>121</v>
      </c>
      <c r="F304" s="253" t="s">
        <v>5311</v>
      </c>
      <c r="G304" s="253" t="s">
        <v>5760</v>
      </c>
      <c r="H304" s="253" t="s">
        <v>5761</v>
      </c>
      <c r="I304" s="253" t="s">
        <v>2599</v>
      </c>
      <c r="J304" s="253">
        <v>15</v>
      </c>
      <c r="K304" s="253" t="s">
        <v>57</v>
      </c>
      <c r="L304" s="253" t="s">
        <v>57</v>
      </c>
      <c r="M304" s="253" t="s">
        <v>57</v>
      </c>
      <c r="N304" s="253" t="s">
        <v>57</v>
      </c>
      <c r="O304" s="253" t="s">
        <v>57</v>
      </c>
      <c r="P304" s="253" t="s">
        <v>57</v>
      </c>
      <c r="Q304" s="253" t="s">
        <v>57</v>
      </c>
      <c r="R304" s="270" t="s">
        <v>57</v>
      </c>
      <c r="S304" s="270" t="s">
        <v>57</v>
      </c>
      <c r="T304" s="270" t="s">
        <v>57</v>
      </c>
      <c r="U304" s="253" t="s">
        <v>57</v>
      </c>
      <c r="V304" s="253" t="s">
        <v>57</v>
      </c>
      <c r="W304" s="253" t="s">
        <v>57</v>
      </c>
      <c r="X304" s="253" t="s">
        <v>57</v>
      </c>
      <c r="Y304" s="253" t="s">
        <v>57</v>
      </c>
      <c r="Z304" s="253" t="s">
        <v>5762</v>
      </c>
      <c r="AA304" s="253" t="s">
        <v>57</v>
      </c>
      <c r="AB304" s="253" t="s">
        <v>57</v>
      </c>
      <c r="AC304" s="253" t="s">
        <v>57</v>
      </c>
      <c r="AD304" s="253" t="s">
        <v>2385</v>
      </c>
      <c r="AE304" s="253" t="s">
        <v>57</v>
      </c>
      <c r="AF304" s="253"/>
      <c r="AG304" s="253" t="s">
        <v>57</v>
      </c>
      <c r="AH304" s="253" t="s">
        <v>57</v>
      </c>
      <c r="AI304" s="253" t="s">
        <v>57</v>
      </c>
      <c r="AJ304" s="269" t="s">
        <v>2385</v>
      </c>
      <c r="AK304" s="253" t="s">
        <v>57</v>
      </c>
      <c r="AL304" s="253" t="s">
        <v>57</v>
      </c>
      <c r="AM304" s="253" t="s">
        <v>57</v>
      </c>
      <c r="AN304" s="253" t="s">
        <v>57</v>
      </c>
      <c r="AO304" s="253" t="s">
        <v>5710</v>
      </c>
      <c r="AP304" s="253" t="s">
        <v>5763</v>
      </c>
      <c r="AQ304" s="253">
        <v>108</v>
      </c>
      <c r="AR304" s="253" t="s">
        <v>57</v>
      </c>
      <c r="AS304" s="253" t="s">
        <v>57</v>
      </c>
      <c r="AT304" s="253" t="s">
        <v>57</v>
      </c>
      <c r="AU304" s="220" t="str">
        <f>IF(OR(AB304="NA"), "NA", IF(OR(AB304="Yes", AB304="yes"), "No", IF(AND(I304="Original", AB304="No"), "?", "")))</f>
        <v>NA</v>
      </c>
    </row>
    <row r="305" spans="1:48">
      <c r="A305" s="220">
        <v>304</v>
      </c>
      <c r="B305" s="253" t="s">
        <v>6836</v>
      </c>
      <c r="C305" s="253" t="s">
        <v>1382</v>
      </c>
      <c r="D305" s="253">
        <v>2024</v>
      </c>
      <c r="E305" s="253" t="s">
        <v>121</v>
      </c>
      <c r="F305" s="253" t="s">
        <v>5764</v>
      </c>
      <c r="G305" s="253" t="s">
        <v>5765</v>
      </c>
      <c r="H305" s="253" t="s">
        <v>5766</v>
      </c>
      <c r="I305" s="253" t="s">
        <v>975</v>
      </c>
      <c r="J305" s="253">
        <v>22</v>
      </c>
      <c r="K305" s="253" t="s">
        <v>57</v>
      </c>
      <c r="L305" s="253" t="s">
        <v>57</v>
      </c>
      <c r="M305" s="253" t="s">
        <v>57</v>
      </c>
      <c r="N305" s="253" t="s">
        <v>57</v>
      </c>
      <c r="O305" s="253" t="s">
        <v>57</v>
      </c>
      <c r="P305" s="253" t="s">
        <v>57</v>
      </c>
      <c r="Q305" s="253" t="s">
        <v>57</v>
      </c>
      <c r="R305" s="270" t="s">
        <v>57</v>
      </c>
      <c r="S305" s="270" t="s">
        <v>57</v>
      </c>
      <c r="T305" s="270" t="s">
        <v>57</v>
      </c>
      <c r="U305" s="253" t="s">
        <v>57</v>
      </c>
      <c r="V305" s="253" t="s">
        <v>57</v>
      </c>
      <c r="W305" s="253" t="s">
        <v>57</v>
      </c>
      <c r="X305" s="253" t="s">
        <v>57</v>
      </c>
      <c r="Y305" s="253" t="s">
        <v>57</v>
      </c>
      <c r="Z305" s="253" t="s">
        <v>5767</v>
      </c>
      <c r="AA305" s="253" t="s">
        <v>57</v>
      </c>
      <c r="AB305" s="253" t="s">
        <v>57</v>
      </c>
      <c r="AC305" s="253" t="s">
        <v>57</v>
      </c>
      <c r="AD305" s="253" t="s">
        <v>2385</v>
      </c>
      <c r="AE305" s="253" t="s">
        <v>57</v>
      </c>
      <c r="AF305" s="253"/>
      <c r="AG305" s="253" t="s">
        <v>57</v>
      </c>
      <c r="AH305" s="253" t="s">
        <v>57</v>
      </c>
      <c r="AI305" s="253" t="s">
        <v>57</v>
      </c>
      <c r="AJ305" s="269" t="s">
        <v>2385</v>
      </c>
      <c r="AK305" s="253" t="s">
        <v>57</v>
      </c>
      <c r="AL305" s="253" t="s">
        <v>57</v>
      </c>
      <c r="AM305" s="253" t="s">
        <v>57</v>
      </c>
      <c r="AN305" s="253" t="s">
        <v>57</v>
      </c>
      <c r="AO305" s="253" t="s">
        <v>5768</v>
      </c>
      <c r="AP305" s="253" t="s">
        <v>5769</v>
      </c>
      <c r="AQ305" s="253">
        <v>271</v>
      </c>
      <c r="AR305" s="253" t="s">
        <v>57</v>
      </c>
      <c r="AS305" s="253" t="s">
        <v>57</v>
      </c>
      <c r="AT305" s="253" t="s">
        <v>57</v>
      </c>
      <c r="AU305" s="220" t="str">
        <f>IF(OR(AB305="NA"), "NA", IF(OR(AB305="Yes", AB305="yes"), "No", IF(AND(I305="Original", AB305="No"), "?", "")))</f>
        <v>NA</v>
      </c>
    </row>
    <row r="306" spans="1:48">
      <c r="A306" s="220">
        <v>305</v>
      </c>
      <c r="B306" s="253" t="s">
        <v>6836</v>
      </c>
      <c r="C306" s="253" t="s">
        <v>1382</v>
      </c>
      <c r="D306" s="253">
        <v>2024</v>
      </c>
      <c r="E306" s="253" t="s">
        <v>121</v>
      </c>
      <c r="F306" s="253" t="s">
        <v>5429</v>
      </c>
      <c r="G306" s="253" t="s">
        <v>5770</v>
      </c>
      <c r="H306" s="253" t="s">
        <v>5771</v>
      </c>
      <c r="I306" s="253" t="s">
        <v>935</v>
      </c>
      <c r="J306" s="253">
        <v>13</v>
      </c>
      <c r="K306" s="253" t="s">
        <v>62</v>
      </c>
      <c r="L306" s="253" t="s">
        <v>62</v>
      </c>
      <c r="M306" s="253" t="s">
        <v>62</v>
      </c>
      <c r="N306" s="253" t="s">
        <v>62</v>
      </c>
      <c r="O306" s="253" t="s">
        <v>57</v>
      </c>
      <c r="P306" s="253" t="s">
        <v>57</v>
      </c>
      <c r="Q306" s="253" t="s">
        <v>57</v>
      </c>
      <c r="R306" s="253" t="s">
        <v>2098</v>
      </c>
      <c r="S306" s="253" t="s">
        <v>56</v>
      </c>
      <c r="T306" s="253" t="s">
        <v>5772</v>
      </c>
      <c r="U306" s="253" t="s">
        <v>62</v>
      </c>
      <c r="V306" s="253" t="s">
        <v>57</v>
      </c>
      <c r="W306" s="253" t="s">
        <v>62</v>
      </c>
      <c r="X306" s="253" t="s">
        <v>57</v>
      </c>
      <c r="Y306" s="253" t="s">
        <v>57</v>
      </c>
      <c r="Z306" s="253" t="s">
        <v>5773</v>
      </c>
      <c r="AA306" s="253" t="s">
        <v>62</v>
      </c>
      <c r="AB306" s="253" t="s">
        <v>62</v>
      </c>
      <c r="AC306" s="253" t="s">
        <v>57</v>
      </c>
      <c r="AD306" s="253" t="s">
        <v>2385</v>
      </c>
      <c r="AE306" s="253" t="s">
        <v>57</v>
      </c>
      <c r="AF306" s="253"/>
      <c r="AG306" s="253" t="s">
        <v>56</v>
      </c>
      <c r="AH306" s="253">
        <v>682</v>
      </c>
      <c r="AI306" s="270" t="s">
        <v>56</v>
      </c>
      <c r="AJ306" s="270" t="s">
        <v>4436</v>
      </c>
      <c r="AK306" s="253" t="s">
        <v>62</v>
      </c>
      <c r="AL306" s="253" t="s">
        <v>57</v>
      </c>
      <c r="AM306" s="253" t="s">
        <v>57</v>
      </c>
      <c r="AN306" s="253" t="s">
        <v>57</v>
      </c>
      <c r="AO306" s="253" t="s">
        <v>5731</v>
      </c>
      <c r="AP306" s="253" t="s">
        <v>5774</v>
      </c>
      <c r="AQ306" s="253">
        <v>244</v>
      </c>
      <c r="AR306" s="253" t="s">
        <v>57</v>
      </c>
      <c r="AS306" s="270">
        <v>327</v>
      </c>
      <c r="AT306" s="270">
        <v>355</v>
      </c>
      <c r="AU306" s="220" t="s">
        <v>62</v>
      </c>
    </row>
    <row r="307" spans="1:48">
      <c r="A307" s="220">
        <v>306</v>
      </c>
      <c r="B307" s="253" t="s">
        <v>6836</v>
      </c>
      <c r="C307" s="253" t="s">
        <v>1382</v>
      </c>
      <c r="D307" s="253">
        <v>2024</v>
      </c>
      <c r="E307" s="253" t="s">
        <v>121</v>
      </c>
      <c r="F307" s="253" t="s">
        <v>5775</v>
      </c>
      <c r="G307" s="253" t="s">
        <v>5776</v>
      </c>
      <c r="H307" s="253" t="s">
        <v>5709</v>
      </c>
      <c r="I307" s="253" t="s">
        <v>4421</v>
      </c>
      <c r="J307" s="253">
        <v>25</v>
      </c>
      <c r="K307" s="253" t="s">
        <v>57</v>
      </c>
      <c r="L307" s="253" t="s">
        <v>57</v>
      </c>
      <c r="M307" s="253" t="s">
        <v>57</v>
      </c>
      <c r="N307" s="253" t="s">
        <v>57</v>
      </c>
      <c r="O307" s="253" t="s">
        <v>57</v>
      </c>
      <c r="P307" s="253" t="s">
        <v>57</v>
      </c>
      <c r="Q307" s="253" t="s">
        <v>57</v>
      </c>
      <c r="R307" s="253" t="s">
        <v>57</v>
      </c>
      <c r="S307" s="253" t="s">
        <v>57</v>
      </c>
      <c r="T307" s="253" t="s">
        <v>57</v>
      </c>
      <c r="U307" s="253" t="s">
        <v>57</v>
      </c>
      <c r="V307" s="253" t="s">
        <v>57</v>
      </c>
      <c r="W307" s="253" t="s">
        <v>57</v>
      </c>
      <c r="X307" s="253" t="s">
        <v>57</v>
      </c>
      <c r="Y307" s="253" t="s">
        <v>57</v>
      </c>
      <c r="Z307" s="253" t="s">
        <v>57</v>
      </c>
      <c r="AA307" s="253" t="s">
        <v>57</v>
      </c>
      <c r="AB307" s="253" t="s">
        <v>57</v>
      </c>
      <c r="AC307" s="253" t="s">
        <v>57</v>
      </c>
      <c r="AD307" s="253" t="s">
        <v>2385</v>
      </c>
      <c r="AE307" s="253" t="s">
        <v>57</v>
      </c>
      <c r="AF307" s="253"/>
      <c r="AG307" s="253" t="s">
        <v>57</v>
      </c>
      <c r="AH307" s="253" t="s">
        <v>57</v>
      </c>
      <c r="AI307" s="253" t="s">
        <v>57</v>
      </c>
      <c r="AJ307" s="269" t="s">
        <v>2385</v>
      </c>
      <c r="AK307" s="253" t="s">
        <v>57</v>
      </c>
      <c r="AL307" s="253" t="s">
        <v>57</v>
      </c>
      <c r="AM307" s="253" t="s">
        <v>57</v>
      </c>
      <c r="AN307" s="253" t="s">
        <v>57</v>
      </c>
      <c r="AO307" s="253" t="s">
        <v>5495</v>
      </c>
      <c r="AP307" s="253" t="s">
        <v>5769</v>
      </c>
      <c r="AQ307" s="253">
        <v>101</v>
      </c>
      <c r="AR307" s="253" t="s">
        <v>57</v>
      </c>
      <c r="AS307" s="253" t="s">
        <v>57</v>
      </c>
      <c r="AT307" s="253" t="s">
        <v>57</v>
      </c>
      <c r="AU307" s="220" t="str">
        <f t="shared" ref="AU307:AU349" si="16">IF(OR(AB307="NA"), "NA", IF(OR(AB307="Yes", AB307="yes"), "No", IF(AND(I307="Original", AB307="No"), "?", "")))</f>
        <v>NA</v>
      </c>
    </row>
    <row r="308" spans="1:48">
      <c r="A308" s="220">
        <v>307</v>
      </c>
      <c r="B308" s="253" t="s">
        <v>6836</v>
      </c>
      <c r="C308" s="253" t="s">
        <v>1382</v>
      </c>
      <c r="D308" s="253">
        <v>2024</v>
      </c>
      <c r="E308" s="253" t="s">
        <v>121</v>
      </c>
      <c r="F308" s="253" t="s">
        <v>2248</v>
      </c>
      <c r="G308" s="253" t="s">
        <v>5777</v>
      </c>
      <c r="H308" s="253" t="s">
        <v>5778</v>
      </c>
      <c r="I308" s="253" t="s">
        <v>4421</v>
      </c>
      <c r="J308" s="253">
        <v>25</v>
      </c>
      <c r="K308" s="253" t="s">
        <v>57</v>
      </c>
      <c r="L308" s="253" t="s">
        <v>57</v>
      </c>
      <c r="M308" s="253" t="s">
        <v>57</v>
      </c>
      <c r="N308" s="253" t="s">
        <v>57</v>
      </c>
      <c r="O308" s="253" t="s">
        <v>57</v>
      </c>
      <c r="P308" s="253" t="s">
        <v>57</v>
      </c>
      <c r="Q308" s="253" t="s">
        <v>57</v>
      </c>
      <c r="R308" s="253" t="s">
        <v>57</v>
      </c>
      <c r="S308" s="253" t="s">
        <v>57</v>
      </c>
      <c r="T308" s="253" t="s">
        <v>57</v>
      </c>
      <c r="U308" s="253" t="s">
        <v>57</v>
      </c>
      <c r="V308" s="253" t="s">
        <v>57</v>
      </c>
      <c r="W308" s="253" t="s">
        <v>57</v>
      </c>
      <c r="X308" s="253" t="s">
        <v>57</v>
      </c>
      <c r="Y308" s="253" t="s">
        <v>57</v>
      </c>
      <c r="Z308" s="253" t="s">
        <v>57</v>
      </c>
      <c r="AA308" s="253" t="s">
        <v>57</v>
      </c>
      <c r="AB308" s="253" t="s">
        <v>57</v>
      </c>
      <c r="AC308" s="253" t="s">
        <v>57</v>
      </c>
      <c r="AD308" s="253" t="s">
        <v>2385</v>
      </c>
      <c r="AE308" s="253" t="s">
        <v>57</v>
      </c>
      <c r="AF308" s="253"/>
      <c r="AG308" s="253" t="s">
        <v>57</v>
      </c>
      <c r="AH308" s="253" t="s">
        <v>57</v>
      </c>
      <c r="AI308" s="253" t="s">
        <v>57</v>
      </c>
      <c r="AJ308" s="269" t="s">
        <v>2385</v>
      </c>
      <c r="AK308" s="253" t="s">
        <v>57</v>
      </c>
      <c r="AL308" s="253" t="s">
        <v>57</v>
      </c>
      <c r="AM308" s="253" t="s">
        <v>57</v>
      </c>
      <c r="AN308" s="253" t="s">
        <v>57</v>
      </c>
      <c r="AO308" s="253" t="s">
        <v>5779</v>
      </c>
      <c r="AP308" s="253" t="s">
        <v>5769</v>
      </c>
      <c r="AQ308" s="253">
        <v>77</v>
      </c>
      <c r="AR308" s="253" t="s">
        <v>57</v>
      </c>
      <c r="AS308" s="253" t="s">
        <v>57</v>
      </c>
      <c r="AT308" s="253" t="s">
        <v>57</v>
      </c>
      <c r="AU308" s="220" t="str">
        <f t="shared" si="16"/>
        <v>NA</v>
      </c>
    </row>
    <row r="309" spans="1:48">
      <c r="A309" s="220">
        <v>308</v>
      </c>
      <c r="B309" s="253" t="s">
        <v>6836</v>
      </c>
      <c r="C309" s="253" t="s">
        <v>1382</v>
      </c>
      <c r="D309" s="253">
        <v>2024</v>
      </c>
      <c r="E309" s="253" t="s">
        <v>121</v>
      </c>
      <c r="F309" s="253" t="s">
        <v>57</v>
      </c>
      <c r="G309" s="253" t="s">
        <v>5780</v>
      </c>
      <c r="H309" s="253" t="s">
        <v>5781</v>
      </c>
      <c r="I309" s="253" t="s">
        <v>2597</v>
      </c>
      <c r="J309" s="253">
        <v>25</v>
      </c>
      <c r="K309" s="253" t="s">
        <v>57</v>
      </c>
      <c r="L309" s="253" t="s">
        <v>57</v>
      </c>
      <c r="M309" s="253" t="s">
        <v>57</v>
      </c>
      <c r="N309" s="253" t="s">
        <v>57</v>
      </c>
      <c r="O309" s="253" t="s">
        <v>57</v>
      </c>
      <c r="P309" s="253" t="s">
        <v>57</v>
      </c>
      <c r="Q309" s="253" t="s">
        <v>57</v>
      </c>
      <c r="R309" s="253" t="s">
        <v>57</v>
      </c>
      <c r="S309" s="253" t="s">
        <v>57</v>
      </c>
      <c r="T309" s="253" t="s">
        <v>57</v>
      </c>
      <c r="U309" s="253" t="s">
        <v>57</v>
      </c>
      <c r="V309" s="253" t="s">
        <v>57</v>
      </c>
      <c r="W309" s="253" t="s">
        <v>57</v>
      </c>
      <c r="X309" s="253" t="s">
        <v>57</v>
      </c>
      <c r="Y309" s="253" t="s">
        <v>57</v>
      </c>
      <c r="Z309" s="253" t="s">
        <v>57</v>
      </c>
      <c r="AA309" s="253" t="s">
        <v>57</v>
      </c>
      <c r="AB309" s="253" t="s">
        <v>57</v>
      </c>
      <c r="AC309" s="253" t="s">
        <v>57</v>
      </c>
      <c r="AD309" s="253" t="s">
        <v>2385</v>
      </c>
      <c r="AE309" s="253" t="s">
        <v>57</v>
      </c>
      <c r="AF309" s="253"/>
      <c r="AG309" s="253" t="s">
        <v>57</v>
      </c>
      <c r="AH309" s="253" t="s">
        <v>57</v>
      </c>
      <c r="AI309" s="253" t="s">
        <v>57</v>
      </c>
      <c r="AJ309" s="269" t="s">
        <v>2385</v>
      </c>
      <c r="AK309" s="253" t="s">
        <v>57</v>
      </c>
      <c r="AL309" s="253" t="s">
        <v>57</v>
      </c>
      <c r="AM309" s="253" t="s">
        <v>57</v>
      </c>
      <c r="AN309" s="253" t="s">
        <v>57</v>
      </c>
      <c r="AO309" s="253" t="s">
        <v>57</v>
      </c>
      <c r="AP309" s="253" t="s">
        <v>5782</v>
      </c>
      <c r="AQ309" s="253" t="s">
        <v>57</v>
      </c>
      <c r="AR309" s="253" t="s">
        <v>57</v>
      </c>
      <c r="AS309" s="253" t="s">
        <v>57</v>
      </c>
      <c r="AT309" s="253" t="s">
        <v>57</v>
      </c>
      <c r="AU309" s="220" t="str">
        <f t="shared" si="16"/>
        <v>NA</v>
      </c>
    </row>
    <row r="310" spans="1:48">
      <c r="A310" s="220">
        <v>309</v>
      </c>
      <c r="B310" s="253" t="s">
        <v>6836</v>
      </c>
      <c r="C310" s="253" t="s">
        <v>1382</v>
      </c>
      <c r="D310" s="253">
        <v>2024</v>
      </c>
      <c r="E310" s="253" t="s">
        <v>121</v>
      </c>
      <c r="F310" s="253" t="s">
        <v>57</v>
      </c>
      <c r="G310" s="253" t="s">
        <v>5783</v>
      </c>
      <c r="H310" s="253" t="s">
        <v>5784</v>
      </c>
      <c r="I310" s="253" t="s">
        <v>4422</v>
      </c>
      <c r="J310" s="253">
        <v>25</v>
      </c>
      <c r="K310" s="253" t="s">
        <v>57</v>
      </c>
      <c r="L310" s="253" t="s">
        <v>57</v>
      </c>
      <c r="M310" s="253" t="s">
        <v>57</v>
      </c>
      <c r="N310" s="253" t="s">
        <v>57</v>
      </c>
      <c r="O310" s="253" t="s">
        <v>57</v>
      </c>
      <c r="P310" s="253" t="s">
        <v>57</v>
      </c>
      <c r="Q310" s="253" t="s">
        <v>57</v>
      </c>
      <c r="R310" s="253" t="s">
        <v>57</v>
      </c>
      <c r="S310" s="253" t="s">
        <v>57</v>
      </c>
      <c r="T310" s="253" t="s">
        <v>57</v>
      </c>
      <c r="U310" s="253" t="s">
        <v>57</v>
      </c>
      <c r="V310" s="253" t="s">
        <v>57</v>
      </c>
      <c r="W310" s="253" t="s">
        <v>57</v>
      </c>
      <c r="X310" s="253" t="s">
        <v>57</v>
      </c>
      <c r="Y310" s="253" t="s">
        <v>57</v>
      </c>
      <c r="Z310" s="253" t="s">
        <v>57</v>
      </c>
      <c r="AA310" s="253" t="s">
        <v>57</v>
      </c>
      <c r="AB310" s="253" t="s">
        <v>57</v>
      </c>
      <c r="AC310" s="253" t="s">
        <v>57</v>
      </c>
      <c r="AD310" s="253" t="s">
        <v>2385</v>
      </c>
      <c r="AE310" s="253" t="s">
        <v>57</v>
      </c>
      <c r="AF310" s="253"/>
      <c r="AG310" s="253" t="s">
        <v>57</v>
      </c>
      <c r="AH310" s="253" t="s">
        <v>57</v>
      </c>
      <c r="AI310" s="253" t="s">
        <v>57</v>
      </c>
      <c r="AJ310" s="269" t="s">
        <v>2385</v>
      </c>
      <c r="AK310" s="253" t="s">
        <v>57</v>
      </c>
      <c r="AL310" s="253" t="s">
        <v>57</v>
      </c>
      <c r="AM310" s="253" t="s">
        <v>57</v>
      </c>
      <c r="AN310" s="253" t="s">
        <v>57</v>
      </c>
      <c r="AO310" s="253" t="s">
        <v>57</v>
      </c>
      <c r="AP310" s="264" t="s">
        <v>5785</v>
      </c>
      <c r="AQ310" s="253" t="s">
        <v>57</v>
      </c>
      <c r="AR310" s="253" t="s">
        <v>57</v>
      </c>
      <c r="AS310" s="253" t="s">
        <v>57</v>
      </c>
      <c r="AT310" s="253" t="s">
        <v>57</v>
      </c>
      <c r="AU310" s="220" t="str">
        <f t="shared" si="16"/>
        <v>NA</v>
      </c>
    </row>
    <row r="311" spans="1:48">
      <c r="A311" s="220">
        <v>310</v>
      </c>
      <c r="B311" s="253" t="s">
        <v>6836</v>
      </c>
      <c r="C311" s="253" t="s">
        <v>1382</v>
      </c>
      <c r="D311" s="253">
        <v>2024</v>
      </c>
      <c r="E311" s="253" t="s">
        <v>737</v>
      </c>
      <c r="F311" s="253" t="s">
        <v>5786</v>
      </c>
      <c r="G311" s="253" t="s">
        <v>5787</v>
      </c>
      <c r="H311" s="253" t="s">
        <v>5788</v>
      </c>
      <c r="I311" s="253" t="s">
        <v>926</v>
      </c>
      <c r="J311" s="253">
        <v>9</v>
      </c>
      <c r="K311" s="253" t="s">
        <v>57</v>
      </c>
      <c r="L311" s="253" t="s">
        <v>57</v>
      </c>
      <c r="M311" s="253" t="s">
        <v>57</v>
      </c>
      <c r="N311" s="253" t="s">
        <v>57</v>
      </c>
      <c r="O311" s="253" t="s">
        <v>57</v>
      </c>
      <c r="P311" s="253" t="s">
        <v>57</v>
      </c>
      <c r="Q311" s="253" t="s">
        <v>57</v>
      </c>
      <c r="R311" s="253" t="s">
        <v>57</v>
      </c>
      <c r="S311" s="253" t="s">
        <v>57</v>
      </c>
      <c r="T311" s="253" t="s">
        <v>57</v>
      </c>
      <c r="U311" s="253" t="s">
        <v>57</v>
      </c>
      <c r="V311" s="253" t="s">
        <v>57</v>
      </c>
      <c r="W311" s="253" t="s">
        <v>57</v>
      </c>
      <c r="X311" s="253" t="s">
        <v>57</v>
      </c>
      <c r="Y311" s="253" t="s">
        <v>57</v>
      </c>
      <c r="Z311" s="253" t="s">
        <v>57</v>
      </c>
      <c r="AA311" s="253" t="s">
        <v>57</v>
      </c>
      <c r="AB311" s="253" t="s">
        <v>57</v>
      </c>
      <c r="AC311" s="253" t="s">
        <v>57</v>
      </c>
      <c r="AD311" s="253" t="s">
        <v>2385</v>
      </c>
      <c r="AE311" s="253" t="s">
        <v>57</v>
      </c>
      <c r="AF311" s="253"/>
      <c r="AG311" s="253" t="s">
        <v>57</v>
      </c>
      <c r="AH311" s="253" t="s">
        <v>57</v>
      </c>
      <c r="AI311" s="253" t="s">
        <v>57</v>
      </c>
      <c r="AJ311" s="269" t="s">
        <v>2385</v>
      </c>
      <c r="AK311" s="253" t="s">
        <v>57</v>
      </c>
      <c r="AL311" s="253" t="s">
        <v>57</v>
      </c>
      <c r="AM311" s="253" t="s">
        <v>57</v>
      </c>
      <c r="AN311" s="253" t="s">
        <v>57</v>
      </c>
      <c r="AO311" s="253" t="s">
        <v>5789</v>
      </c>
      <c r="AP311" s="264" t="s">
        <v>5790</v>
      </c>
      <c r="AQ311" s="253">
        <v>17</v>
      </c>
      <c r="AR311" s="253" t="s">
        <v>57</v>
      </c>
      <c r="AS311" s="253" t="s">
        <v>57</v>
      </c>
      <c r="AT311" s="253" t="s">
        <v>57</v>
      </c>
      <c r="AU311" s="220" t="str">
        <f t="shared" si="16"/>
        <v>NA</v>
      </c>
    </row>
    <row r="312" spans="1:48">
      <c r="A312" s="220">
        <v>311</v>
      </c>
      <c r="B312" s="253" t="s">
        <v>6836</v>
      </c>
      <c r="C312" s="253" t="s">
        <v>1382</v>
      </c>
      <c r="D312" s="253">
        <v>2024</v>
      </c>
      <c r="E312" s="253" t="s">
        <v>737</v>
      </c>
      <c r="F312" s="253" t="s">
        <v>5791</v>
      </c>
      <c r="G312" s="253" t="s">
        <v>5792</v>
      </c>
      <c r="H312" s="253" t="s">
        <v>5793</v>
      </c>
      <c r="I312" s="253" t="s">
        <v>975</v>
      </c>
      <c r="J312" s="253">
        <v>25</v>
      </c>
      <c r="K312" s="253" t="s">
        <v>57</v>
      </c>
      <c r="L312" s="253" t="s">
        <v>57</v>
      </c>
      <c r="M312" s="253" t="s">
        <v>57</v>
      </c>
      <c r="N312" s="253" t="s">
        <v>57</v>
      </c>
      <c r="O312" s="253" t="s">
        <v>57</v>
      </c>
      <c r="P312" s="253" t="s">
        <v>57</v>
      </c>
      <c r="Q312" s="253" t="s">
        <v>57</v>
      </c>
      <c r="R312" s="253" t="s">
        <v>57</v>
      </c>
      <c r="S312" s="253" t="s">
        <v>57</v>
      </c>
      <c r="T312" s="253" t="s">
        <v>57</v>
      </c>
      <c r="U312" s="253" t="s">
        <v>57</v>
      </c>
      <c r="V312" s="253" t="s">
        <v>57</v>
      </c>
      <c r="W312" s="253" t="s">
        <v>57</v>
      </c>
      <c r="X312" s="253" t="s">
        <v>57</v>
      </c>
      <c r="Y312" s="253" t="s">
        <v>57</v>
      </c>
      <c r="Z312" s="253" t="s">
        <v>3416</v>
      </c>
      <c r="AA312" s="253" t="s">
        <v>57</v>
      </c>
      <c r="AB312" s="253" t="s">
        <v>57</v>
      </c>
      <c r="AC312" s="253" t="s">
        <v>57</v>
      </c>
      <c r="AD312" s="253" t="s">
        <v>2385</v>
      </c>
      <c r="AE312" s="253" t="s">
        <v>57</v>
      </c>
      <c r="AF312" s="253"/>
      <c r="AG312" s="253" t="s">
        <v>57</v>
      </c>
      <c r="AH312" s="253" t="s">
        <v>57</v>
      </c>
      <c r="AI312" s="253" t="s">
        <v>57</v>
      </c>
      <c r="AJ312" s="269" t="s">
        <v>2385</v>
      </c>
      <c r="AK312" s="253" t="s">
        <v>57</v>
      </c>
      <c r="AL312" s="253" t="s">
        <v>57</v>
      </c>
      <c r="AM312" s="253" t="s">
        <v>57</v>
      </c>
      <c r="AN312" s="253" t="s">
        <v>57</v>
      </c>
      <c r="AO312" s="253" t="s">
        <v>5794</v>
      </c>
      <c r="AP312" s="253" t="s">
        <v>5157</v>
      </c>
      <c r="AQ312" s="253">
        <v>240</v>
      </c>
      <c r="AR312" s="253" t="s">
        <v>57</v>
      </c>
      <c r="AS312" s="253" t="s">
        <v>57</v>
      </c>
      <c r="AT312" s="253" t="s">
        <v>57</v>
      </c>
      <c r="AU312" s="220" t="str">
        <f t="shared" si="16"/>
        <v>NA</v>
      </c>
    </row>
    <row r="313" spans="1:48">
      <c r="A313" s="220">
        <v>312</v>
      </c>
      <c r="B313" s="253" t="s">
        <v>6836</v>
      </c>
      <c r="C313" s="253" t="s">
        <v>1382</v>
      </c>
      <c r="D313" s="253">
        <v>2024</v>
      </c>
      <c r="E313" s="253" t="s">
        <v>737</v>
      </c>
      <c r="F313" s="253" t="s">
        <v>5795</v>
      </c>
      <c r="G313" s="253" t="s">
        <v>5796</v>
      </c>
      <c r="H313" s="253" t="s">
        <v>5797</v>
      </c>
      <c r="I313" s="253" t="s">
        <v>935</v>
      </c>
      <c r="J313" s="253">
        <v>2</v>
      </c>
      <c r="K313" s="253" t="s">
        <v>62</v>
      </c>
      <c r="L313" s="253" t="s">
        <v>62</v>
      </c>
      <c r="M313" s="253" t="s">
        <v>62</v>
      </c>
      <c r="N313" s="253" t="s">
        <v>62</v>
      </c>
      <c r="O313" s="253" t="s">
        <v>57</v>
      </c>
      <c r="P313" s="253" t="s">
        <v>57</v>
      </c>
      <c r="Q313" s="253" t="s">
        <v>57</v>
      </c>
      <c r="R313" s="253" t="s">
        <v>57</v>
      </c>
      <c r="S313" s="270" t="s">
        <v>56</v>
      </c>
      <c r="T313" s="270" t="s">
        <v>5798</v>
      </c>
      <c r="U313" s="270" t="s">
        <v>62</v>
      </c>
      <c r="V313" s="270" t="s">
        <v>57</v>
      </c>
      <c r="W313" s="253" t="s">
        <v>62</v>
      </c>
      <c r="X313" s="253" t="s">
        <v>57</v>
      </c>
      <c r="Y313" s="253" t="s">
        <v>57</v>
      </c>
      <c r="Z313" s="253" t="s">
        <v>5799</v>
      </c>
      <c r="AA313" s="253" t="s">
        <v>56</v>
      </c>
      <c r="AB313" s="253" t="s">
        <v>56</v>
      </c>
      <c r="AC313" s="253" t="s">
        <v>56</v>
      </c>
      <c r="AD313" s="253" t="s">
        <v>2373</v>
      </c>
      <c r="AE313" s="253" t="s">
        <v>5800</v>
      </c>
      <c r="AF313" s="253"/>
      <c r="AG313" s="253" t="s">
        <v>56</v>
      </c>
      <c r="AH313" s="253">
        <v>253</v>
      </c>
      <c r="AI313" s="253" t="s">
        <v>56</v>
      </c>
      <c r="AJ313" s="269" t="s">
        <v>174</v>
      </c>
      <c r="AK313" s="253" t="s">
        <v>62</v>
      </c>
      <c r="AL313" s="253" t="s">
        <v>57</v>
      </c>
      <c r="AM313" s="253" t="s">
        <v>57</v>
      </c>
      <c r="AN313" s="253" t="s">
        <v>57</v>
      </c>
      <c r="AO313" s="253" t="s">
        <v>5801</v>
      </c>
      <c r="AP313" s="253" t="s">
        <v>5802</v>
      </c>
      <c r="AQ313" s="253">
        <v>271</v>
      </c>
      <c r="AR313" s="253" t="s">
        <v>57</v>
      </c>
      <c r="AS313" s="253">
        <v>105</v>
      </c>
      <c r="AT313" s="253">
        <v>148</v>
      </c>
      <c r="AU313" s="220" t="str">
        <f t="shared" si="16"/>
        <v>No</v>
      </c>
    </row>
    <row r="314" spans="1:48">
      <c r="A314" s="220">
        <v>313</v>
      </c>
      <c r="B314" s="253" t="s">
        <v>6836</v>
      </c>
      <c r="C314" s="253" t="s">
        <v>1382</v>
      </c>
      <c r="D314" s="253">
        <v>2024</v>
      </c>
      <c r="E314" s="253" t="s">
        <v>737</v>
      </c>
      <c r="F314" s="253" t="s">
        <v>5803</v>
      </c>
      <c r="G314" s="253" t="s">
        <v>5804</v>
      </c>
      <c r="H314" s="253" t="s">
        <v>5805</v>
      </c>
      <c r="I314" s="253" t="s">
        <v>929</v>
      </c>
      <c r="J314" s="253">
        <v>3</v>
      </c>
      <c r="K314" s="253" t="s">
        <v>56</v>
      </c>
      <c r="L314" s="253" t="s">
        <v>56</v>
      </c>
      <c r="M314" s="253" t="s">
        <v>57</v>
      </c>
      <c r="N314" s="253" t="s">
        <v>57</v>
      </c>
      <c r="O314" s="253" t="s">
        <v>57</v>
      </c>
      <c r="P314" s="253" t="s">
        <v>57</v>
      </c>
      <c r="Q314" s="253" t="s">
        <v>57</v>
      </c>
      <c r="R314" s="253" t="s">
        <v>57</v>
      </c>
      <c r="S314" s="270" t="s">
        <v>57</v>
      </c>
      <c r="T314" s="270" t="s">
        <v>57</v>
      </c>
      <c r="U314" s="270" t="s">
        <v>57</v>
      </c>
      <c r="V314" s="270" t="s">
        <v>57</v>
      </c>
      <c r="W314" s="253" t="s">
        <v>57</v>
      </c>
      <c r="X314" s="253" t="s">
        <v>57</v>
      </c>
      <c r="Y314" s="253" t="s">
        <v>57</v>
      </c>
      <c r="Z314" s="253" t="s">
        <v>5806</v>
      </c>
      <c r="AA314" s="253" t="s">
        <v>57</v>
      </c>
      <c r="AB314" s="253" t="s">
        <v>57</v>
      </c>
      <c r="AC314" s="253" t="s">
        <v>57</v>
      </c>
      <c r="AD314" s="253" t="s">
        <v>2385</v>
      </c>
      <c r="AE314" s="253" t="s">
        <v>57</v>
      </c>
      <c r="AF314" s="253"/>
      <c r="AG314" s="253" t="s">
        <v>57</v>
      </c>
      <c r="AH314" s="253" t="s">
        <v>57</v>
      </c>
      <c r="AI314" s="253" t="s">
        <v>57</v>
      </c>
      <c r="AJ314" s="269" t="s">
        <v>2385</v>
      </c>
      <c r="AK314" s="253" t="s">
        <v>57</v>
      </c>
      <c r="AL314" s="253" t="s">
        <v>57</v>
      </c>
      <c r="AM314" s="253" t="s">
        <v>57</v>
      </c>
      <c r="AN314" s="253" t="s">
        <v>57</v>
      </c>
      <c r="AO314" s="253" t="s">
        <v>5731</v>
      </c>
      <c r="AP314" s="253" t="s">
        <v>5168</v>
      </c>
      <c r="AQ314" s="253">
        <v>265</v>
      </c>
      <c r="AR314" s="253" t="s">
        <v>57</v>
      </c>
      <c r="AS314" s="253" t="s">
        <v>57</v>
      </c>
      <c r="AT314" s="253" t="s">
        <v>57</v>
      </c>
      <c r="AU314" s="220" t="str">
        <f t="shared" si="16"/>
        <v>NA</v>
      </c>
    </row>
    <row r="315" spans="1:48">
      <c r="A315" s="220">
        <v>314</v>
      </c>
      <c r="B315" s="253" t="s">
        <v>6836</v>
      </c>
      <c r="C315" s="253" t="s">
        <v>1382</v>
      </c>
      <c r="D315" s="253">
        <v>2024</v>
      </c>
      <c r="E315" s="253" t="s">
        <v>737</v>
      </c>
      <c r="F315" s="253" t="s">
        <v>5807</v>
      </c>
      <c r="G315" s="253" t="s">
        <v>5808</v>
      </c>
      <c r="H315" s="253" t="s">
        <v>5809</v>
      </c>
      <c r="I315" s="253" t="s">
        <v>935</v>
      </c>
      <c r="J315" s="253">
        <v>15</v>
      </c>
      <c r="K315" s="253" t="s">
        <v>62</v>
      </c>
      <c r="L315" s="253" t="s">
        <v>62</v>
      </c>
      <c r="M315" s="253" t="s">
        <v>62</v>
      </c>
      <c r="N315" s="270" t="s">
        <v>56</v>
      </c>
      <c r="O315" s="270">
        <v>1</v>
      </c>
      <c r="P315" s="270" t="s">
        <v>170</v>
      </c>
      <c r="Q315" s="270" t="s">
        <v>5810</v>
      </c>
      <c r="R315" s="270" t="s">
        <v>5811</v>
      </c>
      <c r="S315" s="270" t="s">
        <v>56</v>
      </c>
      <c r="T315" s="270" t="s">
        <v>5812</v>
      </c>
      <c r="U315" s="270" t="s">
        <v>62</v>
      </c>
      <c r="V315" s="270" t="s">
        <v>57</v>
      </c>
      <c r="W315" s="253" t="s">
        <v>62</v>
      </c>
      <c r="X315" s="253" t="s">
        <v>57</v>
      </c>
      <c r="Y315" s="253" t="s">
        <v>57</v>
      </c>
      <c r="Z315" s="253" t="s">
        <v>5813</v>
      </c>
      <c r="AA315" s="253" t="s">
        <v>62</v>
      </c>
      <c r="AB315" s="253" t="s">
        <v>56</v>
      </c>
      <c r="AC315" s="253" t="s">
        <v>56</v>
      </c>
      <c r="AD315" s="253" t="s">
        <v>2373</v>
      </c>
      <c r="AE315" s="253" t="s">
        <v>5814</v>
      </c>
      <c r="AF315" s="253"/>
      <c r="AG315" s="253" t="s">
        <v>56</v>
      </c>
      <c r="AH315" s="253">
        <v>19</v>
      </c>
      <c r="AI315" s="270" t="s">
        <v>56</v>
      </c>
      <c r="AJ315" s="270" t="s">
        <v>4436</v>
      </c>
      <c r="AK315" s="253" t="s">
        <v>62</v>
      </c>
      <c r="AL315" s="253" t="s">
        <v>57</v>
      </c>
      <c r="AM315" s="253" t="s">
        <v>57</v>
      </c>
      <c r="AN315" s="253" t="s">
        <v>57</v>
      </c>
      <c r="AO315" s="253" t="s">
        <v>5278</v>
      </c>
      <c r="AP315" s="253" t="s">
        <v>5815</v>
      </c>
      <c r="AQ315" s="253">
        <v>229</v>
      </c>
      <c r="AR315" s="253" t="s">
        <v>57</v>
      </c>
      <c r="AS315" s="253">
        <v>11</v>
      </c>
      <c r="AT315" s="253">
        <v>8</v>
      </c>
      <c r="AU315" s="220" t="str">
        <f t="shared" si="16"/>
        <v>No</v>
      </c>
    </row>
    <row r="316" spans="1:48">
      <c r="A316" s="220">
        <v>315</v>
      </c>
      <c r="B316" s="253" t="s">
        <v>6836</v>
      </c>
      <c r="C316" s="253" t="s">
        <v>1382</v>
      </c>
      <c r="D316" s="253">
        <v>2024</v>
      </c>
      <c r="E316" s="253" t="s">
        <v>737</v>
      </c>
      <c r="F316" s="253" t="s">
        <v>5816</v>
      </c>
      <c r="G316" s="253" t="s">
        <v>5817</v>
      </c>
      <c r="H316" s="253" t="s">
        <v>5818</v>
      </c>
      <c r="I316" s="253" t="s">
        <v>935</v>
      </c>
      <c r="J316" s="253">
        <v>18</v>
      </c>
      <c r="K316" s="253" t="s">
        <v>62</v>
      </c>
      <c r="L316" s="253" t="s">
        <v>62</v>
      </c>
      <c r="M316" s="253" t="s">
        <v>62</v>
      </c>
      <c r="N316" s="270" t="s">
        <v>56</v>
      </c>
      <c r="O316" s="270">
        <v>1</v>
      </c>
      <c r="P316" s="270" t="s">
        <v>170</v>
      </c>
      <c r="Q316" s="270" t="s">
        <v>5819</v>
      </c>
      <c r="R316" s="270" t="s">
        <v>5820</v>
      </c>
      <c r="S316" s="270" t="s">
        <v>56</v>
      </c>
      <c r="T316" s="270" t="s">
        <v>5821</v>
      </c>
      <c r="U316" s="270" t="s">
        <v>62</v>
      </c>
      <c r="V316" s="270" t="s">
        <v>57</v>
      </c>
      <c r="W316" s="253" t="s">
        <v>62</v>
      </c>
      <c r="X316" s="253" t="s">
        <v>57</v>
      </c>
      <c r="Y316" s="253" t="s">
        <v>57</v>
      </c>
      <c r="Z316" s="253" t="s">
        <v>5822</v>
      </c>
      <c r="AA316" s="253" t="s">
        <v>56</v>
      </c>
      <c r="AB316" s="253" t="s">
        <v>56</v>
      </c>
      <c r="AC316" s="253" t="s">
        <v>56</v>
      </c>
      <c r="AD316" s="253" t="s">
        <v>2373</v>
      </c>
      <c r="AE316" s="253" t="s">
        <v>5823</v>
      </c>
      <c r="AF316" s="253"/>
      <c r="AG316" s="253" t="s">
        <v>56</v>
      </c>
      <c r="AH316" s="253">
        <v>85</v>
      </c>
      <c r="AI316" s="253" t="s">
        <v>62</v>
      </c>
      <c r="AJ316" s="269" t="s">
        <v>2385</v>
      </c>
      <c r="AK316" s="253" t="s">
        <v>62</v>
      </c>
      <c r="AL316" s="253" t="s">
        <v>57</v>
      </c>
      <c r="AM316" s="253" t="s">
        <v>57</v>
      </c>
      <c r="AN316" s="253" t="s">
        <v>57</v>
      </c>
      <c r="AO316" s="253" t="s">
        <v>869</v>
      </c>
      <c r="AP316" s="253" t="s">
        <v>5824</v>
      </c>
      <c r="AQ316" s="253">
        <v>202</v>
      </c>
      <c r="AR316" s="253" t="s">
        <v>57</v>
      </c>
      <c r="AS316" s="253" t="s">
        <v>62</v>
      </c>
      <c r="AT316" s="253" t="s">
        <v>62</v>
      </c>
      <c r="AU316" s="220" t="str">
        <f t="shared" si="16"/>
        <v>No</v>
      </c>
      <c r="AV316" s="184" t="s">
        <v>5825</v>
      </c>
    </row>
    <row r="317" spans="1:48">
      <c r="A317" s="220">
        <v>316</v>
      </c>
      <c r="B317" s="253" t="s">
        <v>6836</v>
      </c>
      <c r="C317" s="253" t="s">
        <v>1382</v>
      </c>
      <c r="D317" s="253">
        <v>2024</v>
      </c>
      <c r="E317" s="253" t="s">
        <v>737</v>
      </c>
      <c r="F317" s="253" t="s">
        <v>1607</v>
      </c>
      <c r="G317" s="253" t="s">
        <v>5826</v>
      </c>
      <c r="H317" s="253" t="s">
        <v>5827</v>
      </c>
      <c r="I317" s="253" t="s">
        <v>929</v>
      </c>
      <c r="J317" s="253">
        <v>21</v>
      </c>
      <c r="K317" s="253" t="s">
        <v>62</v>
      </c>
      <c r="L317" s="253" t="s">
        <v>62</v>
      </c>
      <c r="M317" s="253" t="s">
        <v>57</v>
      </c>
      <c r="N317" s="253" t="s">
        <v>57</v>
      </c>
      <c r="O317" s="253" t="s">
        <v>57</v>
      </c>
      <c r="P317" s="253" t="s">
        <v>57</v>
      </c>
      <c r="Q317" s="253" t="s">
        <v>57</v>
      </c>
      <c r="R317" s="253" t="s">
        <v>57</v>
      </c>
      <c r="S317" s="270" t="s">
        <v>57</v>
      </c>
      <c r="T317" s="270" t="s">
        <v>57</v>
      </c>
      <c r="U317" s="270" t="s">
        <v>57</v>
      </c>
      <c r="V317" s="270" t="s">
        <v>57</v>
      </c>
      <c r="W317" s="253" t="s">
        <v>57</v>
      </c>
      <c r="X317" s="253" t="s">
        <v>57</v>
      </c>
      <c r="Y317" s="253" t="s">
        <v>57</v>
      </c>
      <c r="Z317" s="253" t="s">
        <v>5828</v>
      </c>
      <c r="AA317" s="253" t="s">
        <v>57</v>
      </c>
      <c r="AB317" s="253" t="s">
        <v>57</v>
      </c>
      <c r="AC317" s="253" t="s">
        <v>57</v>
      </c>
      <c r="AD317" s="253" t="s">
        <v>2385</v>
      </c>
      <c r="AE317" s="253" t="s">
        <v>57</v>
      </c>
      <c r="AF317" s="253"/>
      <c r="AG317" s="253" t="s">
        <v>57</v>
      </c>
      <c r="AH317" s="253" t="s">
        <v>57</v>
      </c>
      <c r="AI317" s="253" t="s">
        <v>57</v>
      </c>
      <c r="AJ317" s="269" t="s">
        <v>2385</v>
      </c>
      <c r="AK317" s="253" t="s">
        <v>57</v>
      </c>
      <c r="AL317" s="253" t="s">
        <v>57</v>
      </c>
      <c r="AM317" s="253" t="s">
        <v>57</v>
      </c>
      <c r="AN317" s="253" t="s">
        <v>57</v>
      </c>
      <c r="AO317" s="253" t="s">
        <v>5829</v>
      </c>
      <c r="AP317" s="253" t="s">
        <v>5830</v>
      </c>
      <c r="AQ317" s="253">
        <v>229</v>
      </c>
      <c r="AR317" s="253" t="s">
        <v>57</v>
      </c>
      <c r="AS317" s="253" t="s">
        <v>57</v>
      </c>
      <c r="AT317" s="253" t="s">
        <v>57</v>
      </c>
      <c r="AU317" s="220" t="str">
        <f t="shared" si="16"/>
        <v>NA</v>
      </c>
    </row>
    <row r="318" spans="1:48">
      <c r="A318" s="220">
        <v>317</v>
      </c>
      <c r="B318" s="253" t="s">
        <v>6836</v>
      </c>
      <c r="C318" s="253" t="s">
        <v>1382</v>
      </c>
      <c r="D318" s="253">
        <v>2024</v>
      </c>
      <c r="E318" s="253" t="s">
        <v>737</v>
      </c>
      <c r="F318" s="253" t="s">
        <v>5831</v>
      </c>
      <c r="G318" s="253" t="s">
        <v>5832</v>
      </c>
      <c r="H318" s="253" t="s">
        <v>5833</v>
      </c>
      <c r="I318" s="253" t="s">
        <v>935</v>
      </c>
      <c r="J318" s="253">
        <v>21</v>
      </c>
      <c r="K318" s="253" t="s">
        <v>62</v>
      </c>
      <c r="L318" s="253" t="s">
        <v>62</v>
      </c>
      <c r="M318" s="253" t="s">
        <v>62</v>
      </c>
      <c r="N318" s="253" t="s">
        <v>62</v>
      </c>
      <c r="O318" s="253" t="s">
        <v>57</v>
      </c>
      <c r="P318" s="253" t="s">
        <v>57</v>
      </c>
      <c r="Q318" s="253" t="s">
        <v>57</v>
      </c>
      <c r="R318" s="253" t="s">
        <v>57</v>
      </c>
      <c r="S318" s="270" t="s">
        <v>56</v>
      </c>
      <c r="T318" s="270" t="s">
        <v>5834</v>
      </c>
      <c r="U318" s="270" t="s">
        <v>56</v>
      </c>
      <c r="V318" s="270" t="s">
        <v>5835</v>
      </c>
      <c r="W318" s="253" t="s">
        <v>56</v>
      </c>
      <c r="X318" s="253" t="s">
        <v>5836</v>
      </c>
      <c r="Y318" s="253" t="s">
        <v>56</v>
      </c>
      <c r="Z318" s="253" t="s">
        <v>5837</v>
      </c>
      <c r="AA318" s="253" t="s">
        <v>62</v>
      </c>
      <c r="AB318" s="253" t="s">
        <v>56</v>
      </c>
      <c r="AC318" s="253" t="s">
        <v>56</v>
      </c>
      <c r="AD318" s="253" t="s">
        <v>984</v>
      </c>
      <c r="AE318" s="253" t="s">
        <v>57</v>
      </c>
      <c r="AF318" s="253"/>
      <c r="AG318" s="253" t="s">
        <v>56</v>
      </c>
      <c r="AH318" s="253">
        <v>1105</v>
      </c>
      <c r="AI318" s="253" t="s">
        <v>56</v>
      </c>
      <c r="AJ318" s="269" t="s">
        <v>4436</v>
      </c>
      <c r="AK318" s="253" t="s">
        <v>62</v>
      </c>
      <c r="AL318" s="253" t="s">
        <v>57</v>
      </c>
      <c r="AM318" s="253" t="s">
        <v>57</v>
      </c>
      <c r="AN318" s="253" t="s">
        <v>57</v>
      </c>
      <c r="AO318" s="253" t="s">
        <v>5838</v>
      </c>
      <c r="AP318" s="253" t="s">
        <v>5815</v>
      </c>
      <c r="AQ318" s="253">
        <v>352</v>
      </c>
      <c r="AR318" s="253" t="s">
        <v>57</v>
      </c>
      <c r="AS318" s="253">
        <v>458</v>
      </c>
      <c r="AT318" s="253">
        <v>647</v>
      </c>
      <c r="AU318" s="220" t="str">
        <f t="shared" si="16"/>
        <v>No</v>
      </c>
    </row>
    <row r="319" spans="1:48">
      <c r="A319" s="220">
        <v>318</v>
      </c>
      <c r="B319" s="253" t="s">
        <v>6836</v>
      </c>
      <c r="C319" s="253" t="s">
        <v>1382</v>
      </c>
      <c r="D319" s="253">
        <v>2024</v>
      </c>
      <c r="E319" s="253" t="s">
        <v>737</v>
      </c>
      <c r="F319" s="253" t="s">
        <v>5839</v>
      </c>
      <c r="G319" s="253" t="s">
        <v>5840</v>
      </c>
      <c r="H319" s="253" t="s">
        <v>5841</v>
      </c>
      <c r="I319" s="253" t="s">
        <v>929</v>
      </c>
      <c r="J319" s="253">
        <v>22</v>
      </c>
      <c r="K319" s="253" t="s">
        <v>56</v>
      </c>
      <c r="L319" s="253" t="s">
        <v>62</v>
      </c>
      <c r="M319" s="253" t="s">
        <v>57</v>
      </c>
      <c r="N319" s="253" t="s">
        <v>57</v>
      </c>
      <c r="O319" s="253" t="s">
        <v>57</v>
      </c>
      <c r="P319" s="253" t="s">
        <v>57</v>
      </c>
      <c r="Q319" s="253" t="s">
        <v>57</v>
      </c>
      <c r="R319" s="253" t="s">
        <v>57</v>
      </c>
      <c r="S319" s="270" t="s">
        <v>57</v>
      </c>
      <c r="T319" s="270" t="s">
        <v>57</v>
      </c>
      <c r="U319" s="270" t="s">
        <v>57</v>
      </c>
      <c r="V319" s="270" t="s">
        <v>57</v>
      </c>
      <c r="W319" s="253" t="s">
        <v>57</v>
      </c>
      <c r="X319" s="253" t="s">
        <v>57</v>
      </c>
      <c r="Y319" s="253" t="s">
        <v>57</v>
      </c>
      <c r="Z319" s="253" t="s">
        <v>5842</v>
      </c>
      <c r="AA319" s="253" t="s">
        <v>57</v>
      </c>
      <c r="AB319" s="253" t="s">
        <v>57</v>
      </c>
      <c r="AC319" s="253" t="s">
        <v>57</v>
      </c>
      <c r="AD319" s="253" t="s">
        <v>2385</v>
      </c>
      <c r="AE319" s="253" t="s">
        <v>57</v>
      </c>
      <c r="AF319" s="253"/>
      <c r="AG319" s="253" t="s">
        <v>57</v>
      </c>
      <c r="AH319" s="253" t="s">
        <v>57</v>
      </c>
      <c r="AI319" s="253" t="s">
        <v>57</v>
      </c>
      <c r="AJ319" s="269" t="s">
        <v>2385</v>
      </c>
      <c r="AK319" s="253" t="s">
        <v>57</v>
      </c>
      <c r="AL319" s="253" t="s">
        <v>57</v>
      </c>
      <c r="AM319" s="253" t="s">
        <v>57</v>
      </c>
      <c r="AN319" s="253" t="s">
        <v>57</v>
      </c>
      <c r="AO319" s="253" t="s">
        <v>5843</v>
      </c>
      <c r="AP319" s="253" t="s">
        <v>5830</v>
      </c>
      <c r="AQ319" s="253">
        <v>228</v>
      </c>
      <c r="AR319" s="253" t="s">
        <v>57</v>
      </c>
      <c r="AS319" s="253" t="s">
        <v>57</v>
      </c>
      <c r="AT319" s="253" t="s">
        <v>57</v>
      </c>
      <c r="AU319" s="220" t="str">
        <f t="shared" si="16"/>
        <v>NA</v>
      </c>
    </row>
    <row r="320" spans="1:48">
      <c r="A320" s="220">
        <v>319</v>
      </c>
      <c r="B320" s="253" t="s">
        <v>6836</v>
      </c>
      <c r="C320" s="253" t="s">
        <v>1382</v>
      </c>
      <c r="D320" s="253">
        <v>2024</v>
      </c>
      <c r="E320" s="253" t="s">
        <v>737</v>
      </c>
      <c r="F320" s="253" t="s">
        <v>5844</v>
      </c>
      <c r="G320" s="253" t="s">
        <v>5845</v>
      </c>
      <c r="H320" s="253" t="s">
        <v>5846</v>
      </c>
      <c r="I320" s="253" t="s">
        <v>929</v>
      </c>
      <c r="J320" s="253">
        <v>24</v>
      </c>
      <c r="K320" s="253" t="s">
        <v>56</v>
      </c>
      <c r="L320" s="253" t="s">
        <v>56</v>
      </c>
      <c r="M320" s="253" t="s">
        <v>57</v>
      </c>
      <c r="N320" s="253" t="s">
        <v>57</v>
      </c>
      <c r="O320" s="253" t="s">
        <v>57</v>
      </c>
      <c r="P320" s="253" t="s">
        <v>57</v>
      </c>
      <c r="Q320" s="253" t="s">
        <v>57</v>
      </c>
      <c r="R320" s="253" t="s">
        <v>57</v>
      </c>
      <c r="S320" s="270" t="s">
        <v>57</v>
      </c>
      <c r="T320" s="270" t="s">
        <v>57</v>
      </c>
      <c r="U320" s="270" t="s">
        <v>57</v>
      </c>
      <c r="V320" s="270" t="s">
        <v>57</v>
      </c>
      <c r="W320" s="253" t="s">
        <v>57</v>
      </c>
      <c r="X320" s="253" t="s">
        <v>57</v>
      </c>
      <c r="Y320" s="253" t="s">
        <v>57</v>
      </c>
      <c r="Z320" s="253" t="s">
        <v>5847</v>
      </c>
      <c r="AA320" s="253" t="s">
        <v>57</v>
      </c>
      <c r="AB320" s="253" t="s">
        <v>57</v>
      </c>
      <c r="AC320" s="253" t="s">
        <v>57</v>
      </c>
      <c r="AD320" s="253" t="s">
        <v>2385</v>
      </c>
      <c r="AE320" s="253" t="s">
        <v>57</v>
      </c>
      <c r="AF320" s="253"/>
      <c r="AG320" s="253" t="s">
        <v>57</v>
      </c>
      <c r="AH320" s="253" t="s">
        <v>57</v>
      </c>
      <c r="AI320" s="253" t="s">
        <v>57</v>
      </c>
      <c r="AJ320" s="269" t="s">
        <v>2385</v>
      </c>
      <c r="AK320" s="253" t="s">
        <v>57</v>
      </c>
      <c r="AL320" s="253" t="s">
        <v>57</v>
      </c>
      <c r="AM320" s="253" t="s">
        <v>57</v>
      </c>
      <c r="AN320" s="253" t="s">
        <v>57</v>
      </c>
      <c r="AO320" s="253" t="s">
        <v>5628</v>
      </c>
      <c r="AP320" s="253" t="s">
        <v>5830</v>
      </c>
      <c r="AQ320" s="253">
        <v>406</v>
      </c>
      <c r="AR320" s="253" t="s">
        <v>57</v>
      </c>
      <c r="AS320" s="253" t="s">
        <v>57</v>
      </c>
      <c r="AT320" s="253" t="s">
        <v>57</v>
      </c>
      <c r="AU320" s="220" t="str">
        <f t="shared" si="16"/>
        <v>NA</v>
      </c>
    </row>
    <row r="321" spans="1:47">
      <c r="A321" s="220">
        <v>320</v>
      </c>
      <c r="B321" s="253" t="s">
        <v>6836</v>
      </c>
      <c r="C321" s="253" t="s">
        <v>1382</v>
      </c>
      <c r="D321" s="253">
        <v>2024</v>
      </c>
      <c r="E321" s="253" t="s">
        <v>737</v>
      </c>
      <c r="F321" s="253" t="s">
        <v>5848</v>
      </c>
      <c r="G321" s="253" t="s">
        <v>5849</v>
      </c>
      <c r="H321" s="253" t="s">
        <v>5850</v>
      </c>
      <c r="I321" s="253" t="s">
        <v>975</v>
      </c>
      <c r="J321" s="253">
        <v>13</v>
      </c>
      <c r="K321" s="253" t="s">
        <v>57</v>
      </c>
      <c r="L321" s="253" t="s">
        <v>57</v>
      </c>
      <c r="M321" s="253" t="s">
        <v>57</v>
      </c>
      <c r="N321" s="253" t="s">
        <v>57</v>
      </c>
      <c r="O321" s="253" t="s">
        <v>57</v>
      </c>
      <c r="P321" s="253" t="s">
        <v>57</v>
      </c>
      <c r="Q321" s="253" t="s">
        <v>57</v>
      </c>
      <c r="R321" s="253" t="s">
        <v>57</v>
      </c>
      <c r="S321" s="270" t="s">
        <v>57</v>
      </c>
      <c r="T321" s="270" t="s">
        <v>57</v>
      </c>
      <c r="U321" s="270" t="s">
        <v>57</v>
      </c>
      <c r="V321" s="270" t="s">
        <v>57</v>
      </c>
      <c r="W321" s="253" t="s">
        <v>57</v>
      </c>
      <c r="X321" s="253" t="s">
        <v>57</v>
      </c>
      <c r="Y321" s="253" t="s">
        <v>57</v>
      </c>
      <c r="Z321" s="253" t="s">
        <v>5851</v>
      </c>
      <c r="AA321" s="253" t="s">
        <v>57</v>
      </c>
      <c r="AB321" s="253" t="s">
        <v>57</v>
      </c>
      <c r="AC321" s="253" t="s">
        <v>57</v>
      </c>
      <c r="AD321" s="253" t="s">
        <v>2385</v>
      </c>
      <c r="AE321" s="253" t="s">
        <v>57</v>
      </c>
      <c r="AF321" s="253"/>
      <c r="AG321" s="253" t="s">
        <v>57</v>
      </c>
      <c r="AH321" s="253" t="s">
        <v>57</v>
      </c>
      <c r="AI321" s="253" t="s">
        <v>57</v>
      </c>
      <c r="AJ321" s="269" t="s">
        <v>2385</v>
      </c>
      <c r="AK321" s="253" t="s">
        <v>57</v>
      </c>
      <c r="AL321" s="253" t="s">
        <v>57</v>
      </c>
      <c r="AM321" s="253" t="s">
        <v>57</v>
      </c>
      <c r="AN321" s="253" t="s">
        <v>57</v>
      </c>
      <c r="AO321" s="253" t="s">
        <v>5852</v>
      </c>
      <c r="AP321" s="253" t="s">
        <v>5168</v>
      </c>
      <c r="AQ321" s="253">
        <v>204</v>
      </c>
      <c r="AR321" s="253" t="s">
        <v>57</v>
      </c>
      <c r="AS321" s="253" t="s">
        <v>57</v>
      </c>
      <c r="AT321" s="253" t="s">
        <v>57</v>
      </c>
      <c r="AU321" s="220" t="str">
        <f t="shared" si="16"/>
        <v>NA</v>
      </c>
    </row>
    <row r="322" spans="1:47">
      <c r="A322" s="220">
        <v>321</v>
      </c>
      <c r="B322" s="253" t="s">
        <v>6836</v>
      </c>
      <c r="C322" s="253" t="s">
        <v>1382</v>
      </c>
      <c r="D322" s="253">
        <v>2024</v>
      </c>
      <c r="E322" s="253" t="s">
        <v>737</v>
      </c>
      <c r="F322" s="253" t="s">
        <v>5853</v>
      </c>
      <c r="G322" s="253" t="s">
        <v>5854</v>
      </c>
      <c r="H322" s="253" t="s">
        <v>5855</v>
      </c>
      <c r="I322" s="253" t="s">
        <v>4421</v>
      </c>
      <c r="J322" s="253">
        <v>25</v>
      </c>
      <c r="K322" s="253" t="s">
        <v>57</v>
      </c>
      <c r="L322" s="253" t="s">
        <v>57</v>
      </c>
      <c r="M322" s="253" t="s">
        <v>57</v>
      </c>
      <c r="N322" s="253" t="s">
        <v>57</v>
      </c>
      <c r="O322" s="253" t="s">
        <v>57</v>
      </c>
      <c r="P322" s="253" t="s">
        <v>57</v>
      </c>
      <c r="Q322" s="253" t="s">
        <v>57</v>
      </c>
      <c r="R322" s="253" t="s">
        <v>57</v>
      </c>
      <c r="S322" s="270" t="s">
        <v>57</v>
      </c>
      <c r="T322" s="270" t="s">
        <v>57</v>
      </c>
      <c r="U322" s="270" t="s">
        <v>57</v>
      </c>
      <c r="V322" s="270" t="s">
        <v>57</v>
      </c>
      <c r="W322" s="253" t="s">
        <v>57</v>
      </c>
      <c r="X322" s="253" t="s">
        <v>57</v>
      </c>
      <c r="Y322" s="253" t="s">
        <v>57</v>
      </c>
      <c r="Z322" s="253" t="s">
        <v>57</v>
      </c>
      <c r="AA322" s="253" t="s">
        <v>57</v>
      </c>
      <c r="AB322" s="253" t="s">
        <v>57</v>
      </c>
      <c r="AC322" s="253" t="s">
        <v>57</v>
      </c>
      <c r="AD322" s="253" t="s">
        <v>2385</v>
      </c>
      <c r="AE322" s="253" t="s">
        <v>57</v>
      </c>
      <c r="AF322" s="253"/>
      <c r="AG322" s="253" t="s">
        <v>57</v>
      </c>
      <c r="AH322" s="253" t="s">
        <v>57</v>
      </c>
      <c r="AI322" s="253" t="s">
        <v>57</v>
      </c>
      <c r="AJ322" s="269" t="s">
        <v>2385</v>
      </c>
      <c r="AK322" s="253" t="s">
        <v>57</v>
      </c>
      <c r="AL322" s="253" t="s">
        <v>57</v>
      </c>
      <c r="AM322" s="253" t="s">
        <v>57</v>
      </c>
      <c r="AN322" s="253" t="s">
        <v>57</v>
      </c>
      <c r="AO322" s="253" t="s">
        <v>5856</v>
      </c>
      <c r="AP322" s="253" t="s">
        <v>5815</v>
      </c>
      <c r="AQ322" s="253">
        <v>120</v>
      </c>
      <c r="AR322" s="253" t="s">
        <v>57</v>
      </c>
      <c r="AS322" s="253" t="s">
        <v>57</v>
      </c>
      <c r="AT322" s="253" t="s">
        <v>57</v>
      </c>
      <c r="AU322" s="220" t="str">
        <f t="shared" si="16"/>
        <v>NA</v>
      </c>
    </row>
    <row r="323" spans="1:47">
      <c r="A323" s="220">
        <v>322</v>
      </c>
      <c r="B323" s="253" t="s">
        <v>6836</v>
      </c>
      <c r="C323" s="253" t="s">
        <v>1382</v>
      </c>
      <c r="D323" s="253">
        <v>2024</v>
      </c>
      <c r="E323" s="253" t="s">
        <v>737</v>
      </c>
      <c r="F323" s="253" t="s">
        <v>57</v>
      </c>
      <c r="G323" s="253" t="s">
        <v>5857</v>
      </c>
      <c r="H323" s="253" t="s">
        <v>5858</v>
      </c>
      <c r="I323" s="253" t="s">
        <v>2597</v>
      </c>
      <c r="J323" s="253">
        <v>25</v>
      </c>
      <c r="K323" s="253" t="s">
        <v>57</v>
      </c>
      <c r="L323" s="253" t="s">
        <v>57</v>
      </c>
      <c r="M323" s="253" t="s">
        <v>57</v>
      </c>
      <c r="N323" s="253" t="s">
        <v>57</v>
      </c>
      <c r="O323" s="253" t="s">
        <v>57</v>
      </c>
      <c r="P323" s="253" t="s">
        <v>57</v>
      </c>
      <c r="Q323" s="253" t="s">
        <v>57</v>
      </c>
      <c r="R323" s="253" t="s">
        <v>57</v>
      </c>
      <c r="S323" s="270" t="s">
        <v>57</v>
      </c>
      <c r="T323" s="270" t="s">
        <v>57</v>
      </c>
      <c r="U323" s="270" t="s">
        <v>57</v>
      </c>
      <c r="V323" s="270" t="s">
        <v>57</v>
      </c>
      <c r="W323" s="253" t="s">
        <v>57</v>
      </c>
      <c r="X323" s="253" t="s">
        <v>57</v>
      </c>
      <c r="Y323" s="253" t="s">
        <v>57</v>
      </c>
      <c r="Z323" s="253" t="s">
        <v>57</v>
      </c>
      <c r="AA323" s="253" t="s">
        <v>57</v>
      </c>
      <c r="AB323" s="253" t="s">
        <v>57</v>
      </c>
      <c r="AC323" s="253" t="s">
        <v>57</v>
      </c>
      <c r="AD323" s="253" t="s">
        <v>2385</v>
      </c>
      <c r="AE323" s="253" t="s">
        <v>57</v>
      </c>
      <c r="AF323" s="253"/>
      <c r="AG323" s="253" t="s">
        <v>57</v>
      </c>
      <c r="AH323" s="253" t="s">
        <v>57</v>
      </c>
      <c r="AI323" s="253" t="s">
        <v>57</v>
      </c>
      <c r="AJ323" s="269" t="s">
        <v>2385</v>
      </c>
      <c r="AK323" s="253" t="s">
        <v>57</v>
      </c>
      <c r="AL323" s="253" t="s">
        <v>57</v>
      </c>
      <c r="AM323" s="253" t="s">
        <v>57</v>
      </c>
      <c r="AN323" s="253" t="s">
        <v>57</v>
      </c>
      <c r="AO323" s="253" t="s">
        <v>57</v>
      </c>
      <c r="AP323" s="253" t="s">
        <v>5859</v>
      </c>
      <c r="AQ323" s="253" t="s">
        <v>57</v>
      </c>
      <c r="AR323" s="253" t="s">
        <v>57</v>
      </c>
      <c r="AS323" s="253" t="s">
        <v>57</v>
      </c>
      <c r="AT323" s="253" t="s">
        <v>57</v>
      </c>
      <c r="AU323" s="220" t="str">
        <f t="shared" si="16"/>
        <v>NA</v>
      </c>
    </row>
    <row r="324" spans="1:47">
      <c r="A324" s="220">
        <v>323</v>
      </c>
      <c r="B324" s="253" t="s">
        <v>6836</v>
      </c>
      <c r="C324" s="253" t="s">
        <v>1382</v>
      </c>
      <c r="D324" s="253">
        <v>2024</v>
      </c>
      <c r="E324" s="253" t="s">
        <v>737</v>
      </c>
      <c r="F324" s="253" t="s">
        <v>57</v>
      </c>
      <c r="G324" s="253" t="s">
        <v>5860</v>
      </c>
      <c r="H324" s="253" t="s">
        <v>5861</v>
      </c>
      <c r="I324" s="253" t="s">
        <v>4422</v>
      </c>
      <c r="J324" s="253">
        <v>25</v>
      </c>
      <c r="K324" s="253" t="s">
        <v>57</v>
      </c>
      <c r="L324" s="253" t="s">
        <v>57</v>
      </c>
      <c r="M324" s="253" t="s">
        <v>57</v>
      </c>
      <c r="N324" s="253" t="s">
        <v>57</v>
      </c>
      <c r="O324" s="253" t="s">
        <v>57</v>
      </c>
      <c r="P324" s="253" t="s">
        <v>57</v>
      </c>
      <c r="Q324" s="253" t="s">
        <v>57</v>
      </c>
      <c r="R324" s="253" t="s">
        <v>57</v>
      </c>
      <c r="S324" s="270" t="s">
        <v>57</v>
      </c>
      <c r="T324" s="270" t="s">
        <v>57</v>
      </c>
      <c r="U324" s="270" t="s">
        <v>57</v>
      </c>
      <c r="V324" s="270" t="s">
        <v>57</v>
      </c>
      <c r="W324" s="253" t="s">
        <v>57</v>
      </c>
      <c r="X324" s="253" t="s">
        <v>57</v>
      </c>
      <c r="Y324" s="253" t="s">
        <v>57</v>
      </c>
      <c r="Z324" s="253" t="s">
        <v>57</v>
      </c>
      <c r="AA324" s="253" t="s">
        <v>57</v>
      </c>
      <c r="AB324" s="253" t="s">
        <v>57</v>
      </c>
      <c r="AC324" s="253" t="s">
        <v>57</v>
      </c>
      <c r="AD324" s="253" t="s">
        <v>2385</v>
      </c>
      <c r="AE324" s="253" t="s">
        <v>57</v>
      </c>
      <c r="AF324" s="253"/>
      <c r="AG324" s="253" t="s">
        <v>57</v>
      </c>
      <c r="AH324" s="253" t="s">
        <v>57</v>
      </c>
      <c r="AI324" s="253" t="s">
        <v>57</v>
      </c>
      <c r="AJ324" s="269" t="s">
        <v>2385</v>
      </c>
      <c r="AK324" s="253" t="s">
        <v>57</v>
      </c>
      <c r="AL324" s="253" t="s">
        <v>57</v>
      </c>
      <c r="AM324" s="253" t="s">
        <v>57</v>
      </c>
      <c r="AN324" s="253" t="s">
        <v>57</v>
      </c>
      <c r="AO324" s="253" t="s">
        <v>57</v>
      </c>
      <c r="AP324" s="253" t="s">
        <v>5862</v>
      </c>
      <c r="AQ324" s="253" t="s">
        <v>57</v>
      </c>
      <c r="AR324" s="253" t="s">
        <v>57</v>
      </c>
      <c r="AS324" s="253" t="s">
        <v>57</v>
      </c>
      <c r="AT324" s="253" t="s">
        <v>57</v>
      </c>
      <c r="AU324" s="220" t="str">
        <f t="shared" si="16"/>
        <v>NA</v>
      </c>
    </row>
    <row r="325" spans="1:47">
      <c r="A325" s="220">
        <v>324</v>
      </c>
      <c r="B325" s="253" t="s">
        <v>6836</v>
      </c>
      <c r="C325" s="253" t="s">
        <v>1382</v>
      </c>
      <c r="D325" s="253">
        <v>2024</v>
      </c>
      <c r="E325" s="253" t="s">
        <v>737</v>
      </c>
      <c r="F325" s="253" t="s">
        <v>57</v>
      </c>
      <c r="G325" s="253" t="s">
        <v>5863</v>
      </c>
      <c r="H325" s="253" t="s">
        <v>5864</v>
      </c>
      <c r="I325" s="253" t="s">
        <v>4422</v>
      </c>
      <c r="J325" s="253">
        <v>25</v>
      </c>
      <c r="K325" s="253" t="s">
        <v>57</v>
      </c>
      <c r="L325" s="253" t="s">
        <v>57</v>
      </c>
      <c r="M325" s="253" t="s">
        <v>57</v>
      </c>
      <c r="N325" s="253" t="s">
        <v>57</v>
      </c>
      <c r="O325" s="253" t="s">
        <v>57</v>
      </c>
      <c r="P325" s="253" t="s">
        <v>57</v>
      </c>
      <c r="Q325" s="253" t="s">
        <v>57</v>
      </c>
      <c r="R325" s="253" t="s">
        <v>57</v>
      </c>
      <c r="S325" s="270" t="s">
        <v>57</v>
      </c>
      <c r="T325" s="270" t="s">
        <v>57</v>
      </c>
      <c r="U325" s="270" t="s">
        <v>57</v>
      </c>
      <c r="V325" s="270" t="s">
        <v>57</v>
      </c>
      <c r="W325" s="253" t="s">
        <v>57</v>
      </c>
      <c r="X325" s="253" t="s">
        <v>57</v>
      </c>
      <c r="Y325" s="253" t="s">
        <v>57</v>
      </c>
      <c r="Z325" s="253" t="s">
        <v>57</v>
      </c>
      <c r="AA325" s="253" t="s">
        <v>57</v>
      </c>
      <c r="AB325" s="253" t="s">
        <v>57</v>
      </c>
      <c r="AC325" s="253" t="s">
        <v>57</v>
      </c>
      <c r="AD325" s="253" t="s">
        <v>2385</v>
      </c>
      <c r="AE325" s="253" t="s">
        <v>57</v>
      </c>
      <c r="AF325" s="253"/>
      <c r="AG325" s="253" t="s">
        <v>57</v>
      </c>
      <c r="AH325" s="253" t="s">
        <v>57</v>
      </c>
      <c r="AI325" s="253" t="s">
        <v>57</v>
      </c>
      <c r="AJ325" s="269" t="s">
        <v>2385</v>
      </c>
      <c r="AK325" s="253" t="s">
        <v>57</v>
      </c>
      <c r="AL325" s="253" t="s">
        <v>57</v>
      </c>
      <c r="AM325" s="253" t="s">
        <v>57</v>
      </c>
      <c r="AN325" s="253" t="s">
        <v>57</v>
      </c>
      <c r="AO325" s="253" t="s">
        <v>57</v>
      </c>
      <c r="AP325" s="253" t="s">
        <v>5862</v>
      </c>
      <c r="AQ325" s="253" t="s">
        <v>57</v>
      </c>
      <c r="AR325" s="253" t="s">
        <v>57</v>
      </c>
      <c r="AS325" s="253" t="s">
        <v>57</v>
      </c>
      <c r="AT325" s="253" t="s">
        <v>57</v>
      </c>
      <c r="AU325" s="220" t="str">
        <f t="shared" si="16"/>
        <v>NA</v>
      </c>
    </row>
    <row r="326" spans="1:47">
      <c r="A326" s="220">
        <v>325</v>
      </c>
      <c r="B326" s="253" t="s">
        <v>6836</v>
      </c>
      <c r="C326" s="253" t="s">
        <v>1382</v>
      </c>
      <c r="D326" s="253">
        <v>2024</v>
      </c>
      <c r="E326" s="253" t="s">
        <v>446</v>
      </c>
      <c r="F326" s="253" t="s">
        <v>2105</v>
      </c>
      <c r="G326" s="253" t="s">
        <v>5865</v>
      </c>
      <c r="H326" s="253" t="s">
        <v>5866</v>
      </c>
      <c r="I326" s="253" t="s">
        <v>975</v>
      </c>
      <c r="J326" s="253">
        <v>25</v>
      </c>
      <c r="K326" s="253" t="s">
        <v>57</v>
      </c>
      <c r="L326" s="253" t="s">
        <v>57</v>
      </c>
      <c r="M326" s="253" t="s">
        <v>57</v>
      </c>
      <c r="N326" s="253" t="s">
        <v>57</v>
      </c>
      <c r="O326" s="253" t="s">
        <v>57</v>
      </c>
      <c r="P326" s="253" t="s">
        <v>57</v>
      </c>
      <c r="Q326" s="253" t="s">
        <v>57</v>
      </c>
      <c r="R326" s="253" t="s">
        <v>57</v>
      </c>
      <c r="S326" s="270" t="s">
        <v>57</v>
      </c>
      <c r="T326" s="270" t="s">
        <v>57</v>
      </c>
      <c r="U326" s="270" t="s">
        <v>57</v>
      </c>
      <c r="V326" s="270" t="s">
        <v>57</v>
      </c>
      <c r="W326" s="253" t="s">
        <v>57</v>
      </c>
      <c r="X326" s="253" t="s">
        <v>57</v>
      </c>
      <c r="Y326" s="253" t="s">
        <v>57</v>
      </c>
      <c r="Z326" s="253" t="s">
        <v>2108</v>
      </c>
      <c r="AA326" s="253" t="s">
        <v>57</v>
      </c>
      <c r="AB326" s="253" t="s">
        <v>57</v>
      </c>
      <c r="AC326" s="253" t="s">
        <v>57</v>
      </c>
      <c r="AD326" s="253" t="s">
        <v>2385</v>
      </c>
      <c r="AE326" s="253" t="s">
        <v>57</v>
      </c>
      <c r="AF326" s="253"/>
      <c r="AG326" s="253" t="s">
        <v>57</v>
      </c>
      <c r="AH326" s="253" t="s">
        <v>57</v>
      </c>
      <c r="AI326" s="253" t="s">
        <v>57</v>
      </c>
      <c r="AJ326" s="269" t="s">
        <v>2385</v>
      </c>
      <c r="AK326" s="253" t="s">
        <v>57</v>
      </c>
      <c r="AL326" s="253" t="s">
        <v>57</v>
      </c>
      <c r="AM326" s="253" t="s">
        <v>57</v>
      </c>
      <c r="AN326" s="253" t="s">
        <v>57</v>
      </c>
      <c r="AO326" s="253" t="s">
        <v>5722</v>
      </c>
      <c r="AP326" s="253" t="s">
        <v>5774</v>
      </c>
      <c r="AQ326" s="253">
        <v>343</v>
      </c>
      <c r="AR326" s="253" t="s">
        <v>57</v>
      </c>
      <c r="AS326" s="253" t="s">
        <v>57</v>
      </c>
      <c r="AT326" s="253" t="s">
        <v>57</v>
      </c>
      <c r="AU326" s="220" t="str">
        <f t="shared" si="16"/>
        <v>NA</v>
      </c>
    </row>
    <row r="327" spans="1:47">
      <c r="A327" s="220">
        <v>326</v>
      </c>
      <c r="B327" s="253" t="s">
        <v>6836</v>
      </c>
      <c r="C327" s="253" t="s">
        <v>1382</v>
      </c>
      <c r="D327" s="253">
        <v>2024</v>
      </c>
      <c r="E327" s="253" t="s">
        <v>446</v>
      </c>
      <c r="F327" s="253" t="s">
        <v>5867</v>
      </c>
      <c r="G327" s="253" t="s">
        <v>5868</v>
      </c>
      <c r="H327" s="253" t="s">
        <v>5869</v>
      </c>
      <c r="I327" s="253" t="s">
        <v>935</v>
      </c>
      <c r="J327" s="253">
        <v>2</v>
      </c>
      <c r="K327" s="253" t="s">
        <v>62</v>
      </c>
      <c r="L327" s="253" t="s">
        <v>62</v>
      </c>
      <c r="M327" s="253" t="s">
        <v>62</v>
      </c>
      <c r="N327" s="253" t="s">
        <v>56</v>
      </c>
      <c r="O327" s="253">
        <v>2</v>
      </c>
      <c r="P327" s="253" t="s">
        <v>2699</v>
      </c>
      <c r="Q327" s="253" t="s">
        <v>5870</v>
      </c>
      <c r="R327" s="253" t="s">
        <v>5871</v>
      </c>
      <c r="S327" s="270" t="s">
        <v>56</v>
      </c>
      <c r="T327" s="270" t="s">
        <v>5872</v>
      </c>
      <c r="U327" s="270" t="s">
        <v>56</v>
      </c>
      <c r="V327" s="270" t="s">
        <v>5873</v>
      </c>
      <c r="W327" s="253" t="s">
        <v>62</v>
      </c>
      <c r="X327" s="253" t="s">
        <v>57</v>
      </c>
      <c r="Y327" s="253" t="s">
        <v>57</v>
      </c>
      <c r="Z327" s="258" t="s">
        <v>5874</v>
      </c>
      <c r="AA327" s="253" t="s">
        <v>56</v>
      </c>
      <c r="AB327" s="253" t="s">
        <v>56</v>
      </c>
      <c r="AC327" s="253" t="s">
        <v>56</v>
      </c>
      <c r="AD327" s="253" t="s">
        <v>984</v>
      </c>
      <c r="AE327" s="253" t="s">
        <v>57</v>
      </c>
      <c r="AF327" s="253"/>
      <c r="AG327" s="253" t="s">
        <v>56</v>
      </c>
      <c r="AH327" s="253">
        <v>38</v>
      </c>
      <c r="AI327" s="253" t="s">
        <v>62</v>
      </c>
      <c r="AJ327" s="269" t="s">
        <v>2385</v>
      </c>
      <c r="AK327" s="253" t="s">
        <v>62</v>
      </c>
      <c r="AL327" s="253" t="s">
        <v>57</v>
      </c>
      <c r="AM327" s="253" t="s">
        <v>57</v>
      </c>
      <c r="AN327" s="253" t="s">
        <v>57</v>
      </c>
      <c r="AO327" s="253" t="s">
        <v>5875</v>
      </c>
      <c r="AP327" s="253" t="s">
        <v>5876</v>
      </c>
      <c r="AQ327" s="253">
        <v>320</v>
      </c>
      <c r="AR327" s="253" t="s">
        <v>57</v>
      </c>
      <c r="AS327" s="253">
        <v>27</v>
      </c>
      <c r="AT327" s="253">
        <v>11</v>
      </c>
      <c r="AU327" s="220" t="str">
        <f t="shared" si="16"/>
        <v>No</v>
      </c>
    </row>
    <row r="328" spans="1:47">
      <c r="A328" s="220">
        <v>327</v>
      </c>
      <c r="B328" s="253" t="s">
        <v>6836</v>
      </c>
      <c r="C328" s="253" t="s">
        <v>1382</v>
      </c>
      <c r="D328" s="253">
        <v>2024</v>
      </c>
      <c r="E328" s="253" t="s">
        <v>446</v>
      </c>
      <c r="F328" s="253" t="s">
        <v>5877</v>
      </c>
      <c r="G328" s="253" t="s">
        <v>5878</v>
      </c>
      <c r="H328" s="253" t="s">
        <v>5879</v>
      </c>
      <c r="I328" s="253" t="s">
        <v>929</v>
      </c>
      <c r="J328" s="253">
        <v>3</v>
      </c>
      <c r="K328" s="253" t="s">
        <v>62</v>
      </c>
      <c r="L328" s="253" t="s">
        <v>56</v>
      </c>
      <c r="M328" s="253" t="s">
        <v>57</v>
      </c>
      <c r="N328" s="253" t="s">
        <v>57</v>
      </c>
      <c r="O328" s="253" t="s">
        <v>57</v>
      </c>
      <c r="P328" s="253" t="s">
        <v>57</v>
      </c>
      <c r="Q328" s="253" t="s">
        <v>57</v>
      </c>
      <c r="R328" s="253" t="s">
        <v>57</v>
      </c>
      <c r="S328" s="270" t="s">
        <v>57</v>
      </c>
      <c r="T328" s="270" t="s">
        <v>57</v>
      </c>
      <c r="U328" s="270" t="s">
        <v>57</v>
      </c>
      <c r="V328" s="270" t="s">
        <v>57</v>
      </c>
      <c r="W328" s="253" t="s">
        <v>57</v>
      </c>
      <c r="X328" s="253" t="s">
        <v>57</v>
      </c>
      <c r="Y328" s="253" t="s">
        <v>57</v>
      </c>
      <c r="Z328" s="253" t="s">
        <v>57</v>
      </c>
      <c r="AA328" s="253" t="s">
        <v>57</v>
      </c>
      <c r="AB328" s="253" t="s">
        <v>57</v>
      </c>
      <c r="AC328" s="253" t="s">
        <v>57</v>
      </c>
      <c r="AD328" s="253" t="s">
        <v>2385</v>
      </c>
      <c r="AE328" s="253" t="s">
        <v>57</v>
      </c>
      <c r="AF328" s="253"/>
      <c r="AG328" s="253" t="s">
        <v>57</v>
      </c>
      <c r="AH328" s="253" t="s">
        <v>57</v>
      </c>
      <c r="AI328" s="253" t="s">
        <v>57</v>
      </c>
      <c r="AJ328" s="269" t="s">
        <v>2385</v>
      </c>
      <c r="AK328" s="253" t="s">
        <v>57</v>
      </c>
      <c r="AL328" s="253" t="s">
        <v>57</v>
      </c>
      <c r="AM328" s="253" t="s">
        <v>57</v>
      </c>
      <c r="AN328" s="253" t="s">
        <v>57</v>
      </c>
      <c r="AO328" s="253" t="s">
        <v>5880</v>
      </c>
      <c r="AP328" s="253" t="s">
        <v>5094</v>
      </c>
      <c r="AQ328" s="253">
        <v>297</v>
      </c>
      <c r="AR328" s="253" t="s">
        <v>57</v>
      </c>
      <c r="AS328" s="253" t="s">
        <v>57</v>
      </c>
      <c r="AT328" s="253" t="s">
        <v>57</v>
      </c>
      <c r="AU328" s="220" t="str">
        <f t="shared" si="16"/>
        <v>NA</v>
      </c>
    </row>
    <row r="329" spans="1:47">
      <c r="A329" s="220">
        <v>328</v>
      </c>
      <c r="B329" s="253" t="s">
        <v>6836</v>
      </c>
      <c r="C329" s="253" t="s">
        <v>1382</v>
      </c>
      <c r="D329" s="253">
        <v>2024</v>
      </c>
      <c r="E329" s="253" t="s">
        <v>446</v>
      </c>
      <c r="F329" s="253" t="s">
        <v>5881</v>
      </c>
      <c r="G329" s="253" t="s">
        <v>5882</v>
      </c>
      <c r="H329" s="253" t="s">
        <v>5883</v>
      </c>
      <c r="I329" s="253" t="s">
        <v>929</v>
      </c>
      <c r="J329" s="253">
        <v>14</v>
      </c>
      <c r="K329" s="253" t="s">
        <v>56</v>
      </c>
      <c r="L329" s="253" t="s">
        <v>56</v>
      </c>
      <c r="M329" s="253" t="s">
        <v>57</v>
      </c>
      <c r="N329" s="253" t="s">
        <v>57</v>
      </c>
      <c r="O329" s="253" t="s">
        <v>57</v>
      </c>
      <c r="P329" s="253" t="s">
        <v>57</v>
      </c>
      <c r="Q329" s="253" t="s">
        <v>57</v>
      </c>
      <c r="R329" s="253" t="s">
        <v>57</v>
      </c>
      <c r="S329" s="270" t="s">
        <v>57</v>
      </c>
      <c r="T329" s="270" t="s">
        <v>57</v>
      </c>
      <c r="U329" s="270" t="s">
        <v>57</v>
      </c>
      <c r="V329" s="270" t="s">
        <v>57</v>
      </c>
      <c r="W329" s="253" t="s">
        <v>57</v>
      </c>
      <c r="X329" s="253" t="s">
        <v>57</v>
      </c>
      <c r="Y329" s="253" t="s">
        <v>57</v>
      </c>
      <c r="Z329" s="253" t="s">
        <v>5884</v>
      </c>
      <c r="AA329" s="253" t="s">
        <v>57</v>
      </c>
      <c r="AB329" s="253" t="s">
        <v>57</v>
      </c>
      <c r="AC329" s="253" t="s">
        <v>57</v>
      </c>
      <c r="AD329" s="253" t="s">
        <v>2385</v>
      </c>
      <c r="AE329" s="253" t="s">
        <v>57</v>
      </c>
      <c r="AF329" s="253"/>
      <c r="AG329" s="253" t="s">
        <v>57</v>
      </c>
      <c r="AH329" s="253" t="s">
        <v>57</v>
      </c>
      <c r="AI329" s="253" t="s">
        <v>57</v>
      </c>
      <c r="AJ329" s="269" t="s">
        <v>2385</v>
      </c>
      <c r="AK329" s="253" t="s">
        <v>57</v>
      </c>
      <c r="AL329" s="253" t="s">
        <v>57</v>
      </c>
      <c r="AM329" s="253" t="s">
        <v>57</v>
      </c>
      <c r="AN329" s="253" t="s">
        <v>57</v>
      </c>
      <c r="AO329" s="253" t="s">
        <v>1789</v>
      </c>
      <c r="AP329" s="253" t="s">
        <v>5885</v>
      </c>
      <c r="AQ329" s="253">
        <v>359</v>
      </c>
      <c r="AR329" s="253" t="s">
        <v>57</v>
      </c>
      <c r="AS329" s="253" t="s">
        <v>57</v>
      </c>
      <c r="AT329" s="253" t="s">
        <v>57</v>
      </c>
      <c r="AU329" s="220" t="str">
        <f t="shared" si="16"/>
        <v>NA</v>
      </c>
    </row>
    <row r="330" spans="1:47">
      <c r="A330" s="220">
        <v>329</v>
      </c>
      <c r="B330" s="253" t="s">
        <v>6836</v>
      </c>
      <c r="C330" s="253" t="s">
        <v>1382</v>
      </c>
      <c r="D330" s="253">
        <v>2024</v>
      </c>
      <c r="E330" s="253" t="s">
        <v>446</v>
      </c>
      <c r="F330" s="253" t="s">
        <v>5886</v>
      </c>
      <c r="G330" s="253" t="s">
        <v>5887</v>
      </c>
      <c r="H330" s="253" t="s">
        <v>5888</v>
      </c>
      <c r="I330" s="253" t="s">
        <v>935</v>
      </c>
      <c r="J330" s="253">
        <v>14</v>
      </c>
      <c r="K330" s="253" t="s">
        <v>62</v>
      </c>
      <c r="L330" s="253" t="s">
        <v>62</v>
      </c>
      <c r="M330" s="253" t="s">
        <v>62</v>
      </c>
      <c r="N330" s="253" t="s">
        <v>62</v>
      </c>
      <c r="O330" s="253" t="s">
        <v>57</v>
      </c>
      <c r="P330" s="253" t="s">
        <v>57</v>
      </c>
      <c r="Q330" s="253" t="s">
        <v>57</v>
      </c>
      <c r="R330" s="253" t="s">
        <v>57</v>
      </c>
      <c r="S330" s="270" t="s">
        <v>56</v>
      </c>
      <c r="T330" s="270" t="s">
        <v>5889</v>
      </c>
      <c r="U330" s="270" t="s">
        <v>56</v>
      </c>
      <c r="V330" s="270" t="s">
        <v>5890</v>
      </c>
      <c r="W330" s="253" t="s">
        <v>62</v>
      </c>
      <c r="X330" s="253" t="s">
        <v>57</v>
      </c>
      <c r="Y330" s="253" t="s">
        <v>57</v>
      </c>
      <c r="Z330" s="253" t="s">
        <v>5891</v>
      </c>
      <c r="AA330" s="253" t="s">
        <v>56</v>
      </c>
      <c r="AB330" s="253" t="s">
        <v>56</v>
      </c>
      <c r="AC330" s="253" t="s">
        <v>56</v>
      </c>
      <c r="AD330" s="270" t="s">
        <v>2373</v>
      </c>
      <c r="AE330" s="270" t="s">
        <v>5892</v>
      </c>
      <c r="AF330" s="253"/>
      <c r="AG330" s="253" t="s">
        <v>56</v>
      </c>
      <c r="AH330" s="253">
        <v>118</v>
      </c>
      <c r="AI330" s="253" t="s">
        <v>56</v>
      </c>
      <c r="AJ330" s="269" t="s">
        <v>4436</v>
      </c>
      <c r="AK330" s="253" t="s">
        <v>62</v>
      </c>
      <c r="AL330" s="253" t="s">
        <v>57</v>
      </c>
      <c r="AM330" s="253" t="s">
        <v>57</v>
      </c>
      <c r="AN330" s="253" t="s">
        <v>57</v>
      </c>
      <c r="AO330" s="253" t="s">
        <v>1844</v>
      </c>
      <c r="AP330" s="253" t="s">
        <v>5893</v>
      </c>
      <c r="AQ330" s="253">
        <v>401</v>
      </c>
      <c r="AR330" s="270" t="s">
        <v>57</v>
      </c>
      <c r="AS330" s="270">
        <v>63</v>
      </c>
      <c r="AT330" s="270">
        <v>55</v>
      </c>
      <c r="AU330" s="220" t="str">
        <f t="shared" si="16"/>
        <v>No</v>
      </c>
    </row>
    <row r="331" spans="1:47">
      <c r="A331" s="220">
        <v>330</v>
      </c>
      <c r="B331" s="253" t="s">
        <v>6836</v>
      </c>
      <c r="C331" s="253" t="s">
        <v>1382</v>
      </c>
      <c r="D331" s="253">
        <v>2024</v>
      </c>
      <c r="E331" s="253" t="s">
        <v>446</v>
      </c>
      <c r="F331" s="253" t="s">
        <v>3786</v>
      </c>
      <c r="G331" s="253" t="s">
        <v>5894</v>
      </c>
      <c r="H331" s="253" t="s">
        <v>5895</v>
      </c>
      <c r="I331" s="253" t="s">
        <v>935</v>
      </c>
      <c r="J331" s="253">
        <v>14</v>
      </c>
      <c r="K331" s="253" t="s">
        <v>62</v>
      </c>
      <c r="L331" s="253" t="s">
        <v>62</v>
      </c>
      <c r="M331" s="253" t="s">
        <v>62</v>
      </c>
      <c r="N331" s="253" t="s">
        <v>62</v>
      </c>
      <c r="O331" s="253" t="s">
        <v>57</v>
      </c>
      <c r="P331" s="253" t="s">
        <v>57</v>
      </c>
      <c r="Q331" s="253" t="s">
        <v>57</v>
      </c>
      <c r="R331" s="253" t="s">
        <v>57</v>
      </c>
      <c r="S331" s="270" t="s">
        <v>56</v>
      </c>
      <c r="T331" s="270" t="s">
        <v>5896</v>
      </c>
      <c r="U331" s="270" t="s">
        <v>56</v>
      </c>
      <c r="V331" s="270" t="s">
        <v>5897</v>
      </c>
      <c r="W331" s="253" t="s">
        <v>62</v>
      </c>
      <c r="X331" s="253" t="s">
        <v>57</v>
      </c>
      <c r="Y331" s="253" t="s">
        <v>57</v>
      </c>
      <c r="Z331" s="253" t="s">
        <v>3790</v>
      </c>
      <c r="AA331" s="253" t="s">
        <v>62</v>
      </c>
      <c r="AB331" s="253" t="s">
        <v>56</v>
      </c>
      <c r="AC331" s="253" t="s">
        <v>56</v>
      </c>
      <c r="AD331" s="253" t="s">
        <v>984</v>
      </c>
      <c r="AE331" s="253" t="s">
        <v>57</v>
      </c>
      <c r="AF331" s="253"/>
      <c r="AG331" s="253" t="s">
        <v>56</v>
      </c>
      <c r="AH331" s="270">
        <v>767</v>
      </c>
      <c r="AI331" s="253" t="s">
        <v>62</v>
      </c>
      <c r="AJ331" s="269" t="s">
        <v>2385</v>
      </c>
      <c r="AK331" s="253" t="s">
        <v>62</v>
      </c>
      <c r="AL331" s="253" t="s">
        <v>57</v>
      </c>
      <c r="AM331" s="253" t="s">
        <v>57</v>
      </c>
      <c r="AN331" s="253" t="s">
        <v>57</v>
      </c>
      <c r="AO331" s="253" t="s">
        <v>1901</v>
      </c>
      <c r="AP331" s="253" t="s">
        <v>5802</v>
      </c>
      <c r="AQ331" s="253">
        <v>392</v>
      </c>
      <c r="AR331" s="253" t="s">
        <v>57</v>
      </c>
      <c r="AS331" s="270">
        <v>451</v>
      </c>
      <c r="AT331" s="270">
        <v>316</v>
      </c>
      <c r="AU331" s="220" t="str">
        <f t="shared" si="16"/>
        <v>No</v>
      </c>
    </row>
    <row r="332" spans="1:47">
      <c r="A332" s="220">
        <v>331</v>
      </c>
      <c r="B332" s="253" t="s">
        <v>6836</v>
      </c>
      <c r="C332" s="253" t="s">
        <v>1382</v>
      </c>
      <c r="D332" s="253">
        <v>2024</v>
      </c>
      <c r="E332" s="253" t="s">
        <v>446</v>
      </c>
      <c r="F332" s="253" t="s">
        <v>4665</v>
      </c>
      <c r="G332" s="253" t="s">
        <v>5898</v>
      </c>
      <c r="H332" s="253" t="s">
        <v>5899</v>
      </c>
      <c r="I332" s="253" t="s">
        <v>975</v>
      </c>
      <c r="J332" s="253">
        <v>18</v>
      </c>
      <c r="K332" s="253" t="s">
        <v>57</v>
      </c>
      <c r="L332" s="253" t="s">
        <v>57</v>
      </c>
      <c r="M332" s="253" t="s">
        <v>57</v>
      </c>
      <c r="N332" s="253" t="s">
        <v>57</v>
      </c>
      <c r="O332" s="253" t="s">
        <v>57</v>
      </c>
      <c r="P332" s="253" t="s">
        <v>57</v>
      </c>
      <c r="Q332" s="253" t="s">
        <v>57</v>
      </c>
      <c r="R332" s="253" t="s">
        <v>57</v>
      </c>
      <c r="S332" s="270" t="s">
        <v>57</v>
      </c>
      <c r="T332" s="270" t="s">
        <v>57</v>
      </c>
      <c r="U332" s="270" t="s">
        <v>57</v>
      </c>
      <c r="V332" s="270" t="s">
        <v>57</v>
      </c>
      <c r="W332" s="253" t="s">
        <v>57</v>
      </c>
      <c r="X332" s="253" t="s">
        <v>57</v>
      </c>
      <c r="Y332" s="253" t="s">
        <v>57</v>
      </c>
      <c r="Z332" s="253" t="s">
        <v>5900</v>
      </c>
      <c r="AA332" s="253" t="s">
        <v>57</v>
      </c>
      <c r="AB332" s="253" t="s">
        <v>57</v>
      </c>
      <c r="AC332" s="253" t="s">
        <v>57</v>
      </c>
      <c r="AD332" s="253" t="s">
        <v>2385</v>
      </c>
      <c r="AE332" s="253" t="s">
        <v>57</v>
      </c>
      <c r="AF332" s="253"/>
      <c r="AG332" s="253" t="s">
        <v>57</v>
      </c>
      <c r="AH332" s="253" t="s">
        <v>57</v>
      </c>
      <c r="AI332" s="253" t="s">
        <v>57</v>
      </c>
      <c r="AJ332" s="269" t="s">
        <v>2385</v>
      </c>
      <c r="AK332" s="253" t="s">
        <v>57</v>
      </c>
      <c r="AL332" s="253" t="s">
        <v>57</v>
      </c>
      <c r="AM332" s="253" t="s">
        <v>57</v>
      </c>
      <c r="AN332" s="253" t="s">
        <v>57</v>
      </c>
      <c r="AO332" s="253" t="s">
        <v>5901</v>
      </c>
      <c r="AP332" s="253" t="s">
        <v>5902</v>
      </c>
      <c r="AQ332" s="253">
        <v>260</v>
      </c>
      <c r="AR332" s="253" t="s">
        <v>57</v>
      </c>
      <c r="AS332" s="253" t="s">
        <v>57</v>
      </c>
      <c r="AT332" s="253" t="s">
        <v>57</v>
      </c>
      <c r="AU332" s="220" t="str">
        <f t="shared" si="16"/>
        <v>NA</v>
      </c>
    </row>
    <row r="333" spans="1:47">
      <c r="A333" s="220">
        <v>332</v>
      </c>
      <c r="B333" s="253" t="s">
        <v>6836</v>
      </c>
      <c r="C333" s="253" t="s">
        <v>1382</v>
      </c>
      <c r="D333" s="253">
        <v>2024</v>
      </c>
      <c r="E333" s="253" t="s">
        <v>446</v>
      </c>
      <c r="F333" s="253" t="s">
        <v>3203</v>
      </c>
      <c r="G333" s="253" t="s">
        <v>5903</v>
      </c>
      <c r="H333" s="253" t="s">
        <v>5904</v>
      </c>
      <c r="I333" s="253" t="s">
        <v>935</v>
      </c>
      <c r="J333" s="253">
        <v>19</v>
      </c>
      <c r="K333" s="253" t="s">
        <v>62</v>
      </c>
      <c r="L333" s="253" t="s">
        <v>62</v>
      </c>
      <c r="M333" s="253" t="s">
        <v>62</v>
      </c>
      <c r="N333" s="253" t="s">
        <v>62</v>
      </c>
      <c r="O333" s="253" t="s">
        <v>57</v>
      </c>
      <c r="P333" s="253" t="s">
        <v>57</v>
      </c>
      <c r="Q333" s="253" t="s">
        <v>57</v>
      </c>
      <c r="R333" s="253" t="s">
        <v>57</v>
      </c>
      <c r="S333" s="270" t="s">
        <v>56</v>
      </c>
      <c r="T333" s="270" t="s">
        <v>5905</v>
      </c>
      <c r="U333" s="270" t="s">
        <v>62</v>
      </c>
      <c r="V333" s="270" t="s">
        <v>57</v>
      </c>
      <c r="W333" s="270" t="s">
        <v>56</v>
      </c>
      <c r="X333" s="270" t="s">
        <v>5906</v>
      </c>
      <c r="Y333" s="253" t="s">
        <v>62</v>
      </c>
      <c r="Z333" s="253" t="s">
        <v>5907</v>
      </c>
      <c r="AA333" s="253" t="s">
        <v>56</v>
      </c>
      <c r="AB333" s="253" t="s">
        <v>56</v>
      </c>
      <c r="AC333" s="253" t="s">
        <v>56</v>
      </c>
      <c r="AD333" s="253" t="s">
        <v>2373</v>
      </c>
      <c r="AE333" s="253" t="s">
        <v>5908</v>
      </c>
      <c r="AF333" s="253" t="s">
        <v>1199</v>
      </c>
      <c r="AG333" s="253" t="s">
        <v>56</v>
      </c>
      <c r="AH333" s="253">
        <v>76</v>
      </c>
      <c r="AI333" s="253" t="s">
        <v>56</v>
      </c>
      <c r="AJ333" s="270" t="s">
        <v>4436</v>
      </c>
      <c r="AK333" s="253" t="s">
        <v>62</v>
      </c>
      <c r="AL333" s="253" t="s">
        <v>57</v>
      </c>
      <c r="AM333" s="253" t="s">
        <v>57</v>
      </c>
      <c r="AN333" s="253" t="s">
        <v>57</v>
      </c>
      <c r="AO333" s="253" t="s">
        <v>5909</v>
      </c>
      <c r="AP333" s="253" t="s">
        <v>5910</v>
      </c>
      <c r="AQ333" s="253">
        <v>254</v>
      </c>
      <c r="AR333" s="253" t="s">
        <v>57</v>
      </c>
      <c r="AS333" s="253">
        <v>41</v>
      </c>
      <c r="AT333" s="253">
        <v>35</v>
      </c>
      <c r="AU333" s="220" t="str">
        <f t="shared" si="16"/>
        <v>No</v>
      </c>
    </row>
    <row r="334" spans="1:47">
      <c r="A334" s="220">
        <v>333</v>
      </c>
      <c r="B334" s="253" t="s">
        <v>6836</v>
      </c>
      <c r="C334" s="253" t="s">
        <v>1382</v>
      </c>
      <c r="D334" s="253">
        <v>2024</v>
      </c>
      <c r="E334" s="253" t="s">
        <v>446</v>
      </c>
      <c r="F334" s="253" t="s">
        <v>2257</v>
      </c>
      <c r="G334" s="253" t="s">
        <v>5911</v>
      </c>
      <c r="H334" s="253" t="s">
        <v>5912</v>
      </c>
      <c r="I334" s="253" t="s">
        <v>4421</v>
      </c>
      <c r="J334" s="253">
        <v>25</v>
      </c>
      <c r="K334" s="253" t="s">
        <v>57</v>
      </c>
      <c r="L334" s="253" t="s">
        <v>57</v>
      </c>
      <c r="M334" s="253" t="s">
        <v>57</v>
      </c>
      <c r="N334" s="253" t="s">
        <v>57</v>
      </c>
      <c r="O334" s="253" t="s">
        <v>57</v>
      </c>
      <c r="P334" s="253" t="s">
        <v>57</v>
      </c>
      <c r="Q334" s="253" t="s">
        <v>57</v>
      </c>
      <c r="R334" s="253" t="s">
        <v>57</v>
      </c>
      <c r="S334" s="270" t="s">
        <v>57</v>
      </c>
      <c r="T334" s="270" t="s">
        <v>57</v>
      </c>
      <c r="U334" s="270" t="s">
        <v>57</v>
      </c>
      <c r="V334" s="270" t="s">
        <v>57</v>
      </c>
      <c r="W334" s="253" t="s">
        <v>57</v>
      </c>
      <c r="X334" s="253" t="s">
        <v>57</v>
      </c>
      <c r="Y334" s="253" t="s">
        <v>57</v>
      </c>
      <c r="Z334" s="253" t="s">
        <v>2261</v>
      </c>
      <c r="AA334" s="253" t="s">
        <v>57</v>
      </c>
      <c r="AB334" s="253" t="s">
        <v>57</v>
      </c>
      <c r="AC334" s="253" t="s">
        <v>57</v>
      </c>
      <c r="AD334" s="253" t="s">
        <v>2385</v>
      </c>
      <c r="AE334" s="253" t="s">
        <v>57</v>
      </c>
      <c r="AF334" s="253"/>
      <c r="AG334" s="253" t="s">
        <v>57</v>
      </c>
      <c r="AH334" s="253" t="s">
        <v>57</v>
      </c>
      <c r="AI334" s="253" t="s">
        <v>57</v>
      </c>
      <c r="AJ334" s="269" t="s">
        <v>2385</v>
      </c>
      <c r="AK334" s="253" t="s">
        <v>57</v>
      </c>
      <c r="AL334" s="253" t="s">
        <v>57</v>
      </c>
      <c r="AM334" s="253" t="s">
        <v>57</v>
      </c>
      <c r="AN334" s="253" t="s">
        <v>57</v>
      </c>
      <c r="AO334" s="253" t="s">
        <v>4570</v>
      </c>
      <c r="AP334" s="253" t="s">
        <v>5913</v>
      </c>
      <c r="AQ334" s="253">
        <v>134</v>
      </c>
      <c r="AR334" s="253" t="s">
        <v>57</v>
      </c>
      <c r="AS334" s="253" t="s">
        <v>57</v>
      </c>
      <c r="AT334" s="253" t="s">
        <v>57</v>
      </c>
      <c r="AU334" s="220" t="str">
        <f t="shared" si="16"/>
        <v>NA</v>
      </c>
    </row>
    <row r="335" spans="1:47">
      <c r="A335" s="220">
        <v>334</v>
      </c>
      <c r="B335" s="253" t="s">
        <v>6836</v>
      </c>
      <c r="C335" s="253" t="s">
        <v>1382</v>
      </c>
      <c r="D335" s="253">
        <v>2024</v>
      </c>
      <c r="E335" s="253" t="s">
        <v>446</v>
      </c>
      <c r="F335" s="253" t="s">
        <v>57</v>
      </c>
      <c r="G335" s="253" t="s">
        <v>5914</v>
      </c>
      <c r="H335" s="253" t="s">
        <v>5915</v>
      </c>
      <c r="I335" s="253" t="s">
        <v>2597</v>
      </c>
      <c r="J335" s="253">
        <v>25</v>
      </c>
      <c r="K335" s="253" t="s">
        <v>57</v>
      </c>
      <c r="L335" s="253" t="s">
        <v>57</v>
      </c>
      <c r="M335" s="253" t="s">
        <v>57</v>
      </c>
      <c r="N335" s="253" t="s">
        <v>57</v>
      </c>
      <c r="O335" s="253" t="s">
        <v>57</v>
      </c>
      <c r="P335" s="253" t="s">
        <v>57</v>
      </c>
      <c r="Q335" s="253" t="s">
        <v>57</v>
      </c>
      <c r="R335" s="253" t="s">
        <v>57</v>
      </c>
      <c r="S335" s="253" t="s">
        <v>57</v>
      </c>
      <c r="T335" s="253" t="s">
        <v>57</v>
      </c>
      <c r="U335" s="253" t="s">
        <v>57</v>
      </c>
      <c r="V335" s="253" t="s">
        <v>57</v>
      </c>
      <c r="W335" s="253" t="s">
        <v>57</v>
      </c>
      <c r="X335" s="253" t="s">
        <v>57</v>
      </c>
      <c r="Y335" s="253" t="s">
        <v>57</v>
      </c>
      <c r="Z335" s="253" t="s">
        <v>57</v>
      </c>
      <c r="AA335" s="253" t="s">
        <v>57</v>
      </c>
      <c r="AB335" s="253" t="s">
        <v>57</v>
      </c>
      <c r="AC335" s="253" t="s">
        <v>57</v>
      </c>
      <c r="AD335" s="253" t="s">
        <v>2385</v>
      </c>
      <c r="AE335" s="253" t="s">
        <v>57</v>
      </c>
      <c r="AF335" s="253"/>
      <c r="AG335" s="253" t="s">
        <v>57</v>
      </c>
      <c r="AH335" s="253" t="s">
        <v>57</v>
      </c>
      <c r="AI335" s="253" t="s">
        <v>57</v>
      </c>
      <c r="AJ335" s="269" t="s">
        <v>2385</v>
      </c>
      <c r="AK335" s="253" t="s">
        <v>57</v>
      </c>
      <c r="AL335" s="253" t="s">
        <v>57</v>
      </c>
      <c r="AM335" s="253" t="s">
        <v>57</v>
      </c>
      <c r="AN335" s="253" t="s">
        <v>57</v>
      </c>
      <c r="AO335" s="253" t="s">
        <v>57</v>
      </c>
      <c r="AP335" s="253" t="s">
        <v>57</v>
      </c>
      <c r="AQ335" s="253" t="s">
        <v>57</v>
      </c>
      <c r="AR335" s="253" t="s">
        <v>57</v>
      </c>
      <c r="AS335" s="253" t="s">
        <v>57</v>
      </c>
      <c r="AT335" s="253" t="s">
        <v>57</v>
      </c>
      <c r="AU335" s="220" t="str">
        <f t="shared" si="16"/>
        <v>NA</v>
      </c>
    </row>
    <row r="336" spans="1:47">
      <c r="A336" s="220">
        <v>335</v>
      </c>
      <c r="B336" s="253" t="s">
        <v>6836</v>
      </c>
      <c r="C336" s="253" t="s">
        <v>1382</v>
      </c>
      <c r="D336" s="253">
        <v>2024</v>
      </c>
      <c r="E336" s="253" t="s">
        <v>446</v>
      </c>
      <c r="F336" s="253" t="s">
        <v>57</v>
      </c>
      <c r="G336" s="253" t="s">
        <v>5916</v>
      </c>
      <c r="H336" s="253" t="s">
        <v>5917</v>
      </c>
      <c r="I336" s="253" t="s">
        <v>4422</v>
      </c>
      <c r="J336" s="253">
        <v>25</v>
      </c>
      <c r="K336" s="253" t="s">
        <v>57</v>
      </c>
      <c r="L336" s="253" t="s">
        <v>57</v>
      </c>
      <c r="M336" s="253" t="s">
        <v>57</v>
      </c>
      <c r="N336" s="253" t="s">
        <v>57</v>
      </c>
      <c r="O336" s="253" t="s">
        <v>57</v>
      </c>
      <c r="P336" s="253" t="s">
        <v>57</v>
      </c>
      <c r="Q336" s="253" t="s">
        <v>57</v>
      </c>
      <c r="R336" s="253" t="s">
        <v>57</v>
      </c>
      <c r="S336" s="253" t="s">
        <v>57</v>
      </c>
      <c r="T336" s="253" t="s">
        <v>57</v>
      </c>
      <c r="U336" s="253" t="s">
        <v>57</v>
      </c>
      <c r="V336" s="253" t="s">
        <v>57</v>
      </c>
      <c r="W336" s="253" t="s">
        <v>57</v>
      </c>
      <c r="X336" s="253" t="s">
        <v>57</v>
      </c>
      <c r="Y336" s="253" t="s">
        <v>57</v>
      </c>
      <c r="Z336" s="253" t="s">
        <v>57</v>
      </c>
      <c r="AA336" s="253" t="s">
        <v>57</v>
      </c>
      <c r="AB336" s="253" t="s">
        <v>57</v>
      </c>
      <c r="AC336" s="253" t="s">
        <v>57</v>
      </c>
      <c r="AD336" s="253" t="s">
        <v>2385</v>
      </c>
      <c r="AE336" s="253" t="s">
        <v>57</v>
      </c>
      <c r="AF336" s="253"/>
      <c r="AG336" s="253" t="s">
        <v>57</v>
      </c>
      <c r="AH336" s="253" t="s">
        <v>57</v>
      </c>
      <c r="AI336" s="253" t="s">
        <v>57</v>
      </c>
      <c r="AJ336" s="269" t="s">
        <v>2385</v>
      </c>
      <c r="AK336" s="253" t="s">
        <v>57</v>
      </c>
      <c r="AL336" s="253" t="s">
        <v>57</v>
      </c>
      <c r="AM336" s="253" t="s">
        <v>57</v>
      </c>
      <c r="AN336" s="253" t="s">
        <v>57</v>
      </c>
      <c r="AO336" s="253" t="s">
        <v>57</v>
      </c>
      <c r="AP336" s="253" t="s">
        <v>57</v>
      </c>
      <c r="AQ336" s="253" t="s">
        <v>57</v>
      </c>
      <c r="AR336" s="253" t="s">
        <v>57</v>
      </c>
      <c r="AS336" s="253" t="s">
        <v>57</v>
      </c>
      <c r="AT336" s="253" t="s">
        <v>57</v>
      </c>
      <c r="AU336" s="220" t="str">
        <f t="shared" si="16"/>
        <v>NA</v>
      </c>
    </row>
    <row r="337" spans="1:48">
      <c r="A337" s="220">
        <v>336</v>
      </c>
      <c r="B337" s="253" t="s">
        <v>6836</v>
      </c>
      <c r="C337" s="253" t="s">
        <v>1382</v>
      </c>
      <c r="D337" s="253">
        <v>2024</v>
      </c>
      <c r="E337" s="253" t="s">
        <v>446</v>
      </c>
      <c r="F337" s="253" t="s">
        <v>57</v>
      </c>
      <c r="G337" s="253" t="s">
        <v>5918</v>
      </c>
      <c r="H337" s="253" t="s">
        <v>5919</v>
      </c>
      <c r="I337" s="253" t="s">
        <v>4422</v>
      </c>
      <c r="J337" s="253">
        <v>25</v>
      </c>
      <c r="K337" s="253" t="s">
        <v>57</v>
      </c>
      <c r="L337" s="253" t="s">
        <v>57</v>
      </c>
      <c r="M337" s="253" t="s">
        <v>57</v>
      </c>
      <c r="N337" s="253" t="s">
        <v>57</v>
      </c>
      <c r="O337" s="253" t="s">
        <v>57</v>
      </c>
      <c r="P337" s="253" t="s">
        <v>57</v>
      </c>
      <c r="Q337" s="253" t="s">
        <v>57</v>
      </c>
      <c r="R337" s="253" t="s">
        <v>57</v>
      </c>
      <c r="S337" s="253" t="s">
        <v>57</v>
      </c>
      <c r="T337" s="253" t="s">
        <v>57</v>
      </c>
      <c r="U337" s="253" t="s">
        <v>57</v>
      </c>
      <c r="V337" s="253" t="s">
        <v>57</v>
      </c>
      <c r="W337" s="253" t="s">
        <v>57</v>
      </c>
      <c r="X337" s="253" t="s">
        <v>57</v>
      </c>
      <c r="Y337" s="253" t="s">
        <v>57</v>
      </c>
      <c r="Z337" s="253" t="s">
        <v>57</v>
      </c>
      <c r="AA337" s="253" t="s">
        <v>57</v>
      </c>
      <c r="AB337" s="253" t="s">
        <v>57</v>
      </c>
      <c r="AC337" s="253" t="s">
        <v>57</v>
      </c>
      <c r="AD337" s="253" t="s">
        <v>2385</v>
      </c>
      <c r="AE337" s="253" t="s">
        <v>57</v>
      </c>
      <c r="AF337" s="253"/>
      <c r="AG337" s="253" t="s">
        <v>57</v>
      </c>
      <c r="AH337" s="253" t="s">
        <v>57</v>
      </c>
      <c r="AI337" s="253" t="s">
        <v>57</v>
      </c>
      <c r="AJ337" s="269" t="s">
        <v>2385</v>
      </c>
      <c r="AK337" s="253" t="s">
        <v>57</v>
      </c>
      <c r="AL337" s="253" t="s">
        <v>57</v>
      </c>
      <c r="AM337" s="253" t="s">
        <v>57</v>
      </c>
      <c r="AN337" s="253" t="s">
        <v>57</v>
      </c>
      <c r="AO337" s="253" t="s">
        <v>57</v>
      </c>
      <c r="AP337" s="253" t="s">
        <v>57</v>
      </c>
      <c r="AQ337" s="253" t="s">
        <v>57</v>
      </c>
      <c r="AR337" s="253" t="s">
        <v>57</v>
      </c>
      <c r="AS337" s="253" t="s">
        <v>57</v>
      </c>
      <c r="AT337" s="253" t="s">
        <v>57</v>
      </c>
      <c r="AU337" s="220" t="str">
        <f t="shared" si="16"/>
        <v>NA</v>
      </c>
    </row>
    <row r="338" spans="1:48">
      <c r="A338" s="220">
        <v>337</v>
      </c>
      <c r="B338" s="253" t="s">
        <v>6836</v>
      </c>
      <c r="C338" s="253" t="s">
        <v>1382</v>
      </c>
      <c r="D338" s="253">
        <v>2024</v>
      </c>
      <c r="E338" s="253" t="s">
        <v>446</v>
      </c>
      <c r="F338" s="253" t="s">
        <v>57</v>
      </c>
      <c r="G338" s="253" t="s">
        <v>5920</v>
      </c>
      <c r="H338" s="253" t="s">
        <v>5921</v>
      </c>
      <c r="I338" s="253" t="s">
        <v>4422</v>
      </c>
      <c r="J338" s="253">
        <v>25</v>
      </c>
      <c r="K338" s="253" t="s">
        <v>57</v>
      </c>
      <c r="L338" s="253" t="s">
        <v>57</v>
      </c>
      <c r="M338" s="253" t="s">
        <v>57</v>
      </c>
      <c r="N338" s="253" t="s">
        <v>57</v>
      </c>
      <c r="O338" s="253" t="s">
        <v>57</v>
      </c>
      <c r="P338" s="253" t="s">
        <v>57</v>
      </c>
      <c r="Q338" s="253" t="s">
        <v>57</v>
      </c>
      <c r="R338" s="253" t="s">
        <v>57</v>
      </c>
      <c r="S338" s="253" t="s">
        <v>57</v>
      </c>
      <c r="T338" s="253" t="s">
        <v>57</v>
      </c>
      <c r="U338" s="253" t="s">
        <v>57</v>
      </c>
      <c r="V338" s="253" t="s">
        <v>57</v>
      </c>
      <c r="W338" s="253" t="s">
        <v>57</v>
      </c>
      <c r="X338" s="253" t="s">
        <v>57</v>
      </c>
      <c r="Y338" s="253" t="s">
        <v>57</v>
      </c>
      <c r="Z338" s="253" t="s">
        <v>57</v>
      </c>
      <c r="AA338" s="253" t="s">
        <v>57</v>
      </c>
      <c r="AB338" s="253" t="s">
        <v>57</v>
      </c>
      <c r="AC338" s="253" t="s">
        <v>57</v>
      </c>
      <c r="AD338" s="253" t="s">
        <v>2385</v>
      </c>
      <c r="AE338" s="253" t="s">
        <v>57</v>
      </c>
      <c r="AF338" s="253"/>
      <c r="AG338" s="253" t="s">
        <v>57</v>
      </c>
      <c r="AH338" s="253" t="s">
        <v>57</v>
      </c>
      <c r="AI338" s="253" t="s">
        <v>57</v>
      </c>
      <c r="AJ338" s="269" t="s">
        <v>2385</v>
      </c>
      <c r="AK338" s="253" t="s">
        <v>57</v>
      </c>
      <c r="AL338" s="253" t="s">
        <v>57</v>
      </c>
      <c r="AM338" s="253" t="s">
        <v>57</v>
      </c>
      <c r="AN338" s="253" t="s">
        <v>57</v>
      </c>
      <c r="AO338" s="253" t="s">
        <v>57</v>
      </c>
      <c r="AP338" s="253" t="s">
        <v>57</v>
      </c>
      <c r="AQ338" s="253" t="s">
        <v>57</v>
      </c>
      <c r="AR338" s="253" t="s">
        <v>57</v>
      </c>
      <c r="AS338" s="253" t="s">
        <v>57</v>
      </c>
      <c r="AT338" s="253" t="s">
        <v>57</v>
      </c>
      <c r="AU338" s="220" t="str">
        <f t="shared" si="16"/>
        <v>NA</v>
      </c>
    </row>
    <row r="339" spans="1:48">
      <c r="A339" s="220">
        <v>338</v>
      </c>
      <c r="B339" s="253" t="s">
        <v>6836</v>
      </c>
      <c r="C339" s="253" t="s">
        <v>1382</v>
      </c>
      <c r="D339" s="253">
        <v>2024</v>
      </c>
      <c r="E339" s="253" t="s">
        <v>446</v>
      </c>
      <c r="F339" s="253" t="s">
        <v>57</v>
      </c>
      <c r="G339" s="253" t="s">
        <v>5922</v>
      </c>
      <c r="H339" s="253" t="s">
        <v>5923</v>
      </c>
      <c r="I339" s="253" t="s">
        <v>4422</v>
      </c>
      <c r="J339" s="253">
        <v>25</v>
      </c>
      <c r="K339" s="253" t="s">
        <v>57</v>
      </c>
      <c r="L339" s="253" t="s">
        <v>57</v>
      </c>
      <c r="M339" s="253" t="s">
        <v>57</v>
      </c>
      <c r="N339" s="253" t="s">
        <v>57</v>
      </c>
      <c r="O339" s="253" t="s">
        <v>57</v>
      </c>
      <c r="P339" s="253" t="s">
        <v>57</v>
      </c>
      <c r="Q339" s="253" t="s">
        <v>57</v>
      </c>
      <c r="R339" s="253" t="s">
        <v>57</v>
      </c>
      <c r="S339" s="253" t="s">
        <v>57</v>
      </c>
      <c r="T339" s="253" t="s">
        <v>57</v>
      </c>
      <c r="U339" s="253" t="s">
        <v>57</v>
      </c>
      <c r="V339" s="253" t="s">
        <v>57</v>
      </c>
      <c r="W339" s="253" t="s">
        <v>57</v>
      </c>
      <c r="X339" s="253" t="s">
        <v>57</v>
      </c>
      <c r="Y339" s="253" t="s">
        <v>57</v>
      </c>
      <c r="Z339" s="253" t="s">
        <v>57</v>
      </c>
      <c r="AA339" s="253" t="s">
        <v>57</v>
      </c>
      <c r="AB339" s="253" t="s">
        <v>57</v>
      </c>
      <c r="AC339" s="253" t="s">
        <v>57</v>
      </c>
      <c r="AD339" s="253" t="s">
        <v>2385</v>
      </c>
      <c r="AE339" s="253" t="s">
        <v>57</v>
      </c>
      <c r="AF339" s="253"/>
      <c r="AG339" s="253" t="s">
        <v>57</v>
      </c>
      <c r="AH339" s="253" t="s">
        <v>57</v>
      </c>
      <c r="AI339" s="253" t="s">
        <v>57</v>
      </c>
      <c r="AJ339" s="269" t="s">
        <v>2385</v>
      </c>
      <c r="AK339" s="253" t="s">
        <v>57</v>
      </c>
      <c r="AL339" s="253" t="s">
        <v>57</v>
      </c>
      <c r="AM339" s="253" t="s">
        <v>57</v>
      </c>
      <c r="AN339" s="253" t="s">
        <v>57</v>
      </c>
      <c r="AO339" s="253" t="s">
        <v>57</v>
      </c>
      <c r="AP339" s="253" t="s">
        <v>57</v>
      </c>
      <c r="AQ339" s="253" t="s">
        <v>57</v>
      </c>
      <c r="AR339" s="253" t="s">
        <v>57</v>
      </c>
      <c r="AS339" s="253" t="s">
        <v>57</v>
      </c>
      <c r="AT339" s="253" t="s">
        <v>57</v>
      </c>
      <c r="AU339" s="220" t="str">
        <f t="shared" si="16"/>
        <v>NA</v>
      </c>
    </row>
    <row r="340" spans="1:48">
      <c r="A340" s="220">
        <v>339</v>
      </c>
      <c r="B340" s="253" t="s">
        <v>6836</v>
      </c>
      <c r="C340" s="253" t="s">
        <v>1382</v>
      </c>
      <c r="D340" s="253">
        <v>2024</v>
      </c>
      <c r="E340" s="253" t="s">
        <v>187</v>
      </c>
      <c r="F340" s="253" t="s">
        <v>2883</v>
      </c>
      <c r="G340" s="253" t="s">
        <v>5924</v>
      </c>
      <c r="H340" s="253" t="s">
        <v>5925</v>
      </c>
      <c r="I340" s="253" t="s">
        <v>926</v>
      </c>
      <c r="J340" s="253">
        <v>6</v>
      </c>
      <c r="K340" s="253" t="s">
        <v>57</v>
      </c>
      <c r="L340" s="253" t="s">
        <v>57</v>
      </c>
      <c r="M340" s="253" t="s">
        <v>57</v>
      </c>
      <c r="N340" s="253" t="s">
        <v>57</v>
      </c>
      <c r="O340" s="253" t="s">
        <v>57</v>
      </c>
      <c r="P340" s="253" t="s">
        <v>57</v>
      </c>
      <c r="Q340" s="253" t="s">
        <v>57</v>
      </c>
      <c r="R340" s="253" t="s">
        <v>57</v>
      </c>
      <c r="S340" s="253" t="s">
        <v>57</v>
      </c>
      <c r="T340" s="253" t="s">
        <v>57</v>
      </c>
      <c r="U340" s="253" t="s">
        <v>57</v>
      </c>
      <c r="V340" s="253" t="s">
        <v>57</v>
      </c>
      <c r="W340" s="253" t="s">
        <v>57</v>
      </c>
      <c r="X340" s="253" t="s">
        <v>57</v>
      </c>
      <c r="Y340" s="253" t="s">
        <v>57</v>
      </c>
      <c r="Z340" s="253" t="s">
        <v>5926</v>
      </c>
      <c r="AA340" s="253" t="s">
        <v>57</v>
      </c>
      <c r="AB340" s="253" t="s">
        <v>57</v>
      </c>
      <c r="AC340" s="253" t="s">
        <v>57</v>
      </c>
      <c r="AD340" s="253" t="s">
        <v>2385</v>
      </c>
      <c r="AE340" s="253" t="s">
        <v>57</v>
      </c>
      <c r="AF340" s="253"/>
      <c r="AG340" s="253" t="s">
        <v>57</v>
      </c>
      <c r="AH340" s="253" t="s">
        <v>57</v>
      </c>
      <c r="AI340" s="253" t="s">
        <v>57</v>
      </c>
      <c r="AJ340" s="269" t="s">
        <v>2385</v>
      </c>
      <c r="AK340" s="253" t="s">
        <v>57</v>
      </c>
      <c r="AL340" s="253" t="s">
        <v>57</v>
      </c>
      <c r="AM340" s="253" t="s">
        <v>57</v>
      </c>
      <c r="AN340" s="253" t="s">
        <v>57</v>
      </c>
      <c r="AO340" s="253" t="s">
        <v>5927</v>
      </c>
      <c r="AP340" s="253" t="s">
        <v>5928</v>
      </c>
      <c r="AQ340" s="253">
        <v>35</v>
      </c>
      <c r="AR340" s="253" t="s">
        <v>57</v>
      </c>
      <c r="AS340" s="253" t="s">
        <v>57</v>
      </c>
      <c r="AT340" s="253" t="s">
        <v>57</v>
      </c>
      <c r="AU340" s="220" t="str">
        <f t="shared" si="16"/>
        <v>NA</v>
      </c>
    </row>
    <row r="341" spans="1:48">
      <c r="A341" s="220">
        <v>340</v>
      </c>
      <c r="B341" s="253" t="s">
        <v>6836</v>
      </c>
      <c r="C341" s="253" t="s">
        <v>1382</v>
      </c>
      <c r="D341" s="253">
        <v>2024</v>
      </c>
      <c r="E341" s="253" t="s">
        <v>187</v>
      </c>
      <c r="F341" s="253" t="s">
        <v>2105</v>
      </c>
      <c r="G341" s="253" t="s">
        <v>5929</v>
      </c>
      <c r="H341" s="253" t="s">
        <v>5930</v>
      </c>
      <c r="I341" s="253" t="s">
        <v>975</v>
      </c>
      <c r="J341" s="253">
        <v>25</v>
      </c>
      <c r="K341" s="253" t="s">
        <v>57</v>
      </c>
      <c r="L341" s="253" t="s">
        <v>57</v>
      </c>
      <c r="M341" s="253" t="s">
        <v>57</v>
      </c>
      <c r="N341" s="253" t="s">
        <v>57</v>
      </c>
      <c r="O341" s="253" t="s">
        <v>57</v>
      </c>
      <c r="P341" s="253" t="s">
        <v>57</v>
      </c>
      <c r="Q341" s="253" t="s">
        <v>57</v>
      </c>
      <c r="R341" s="253" t="s">
        <v>57</v>
      </c>
      <c r="S341" s="253" t="s">
        <v>57</v>
      </c>
      <c r="T341" s="253" t="s">
        <v>57</v>
      </c>
      <c r="U341" s="253" t="s">
        <v>57</v>
      </c>
      <c r="V341" s="253" t="s">
        <v>57</v>
      </c>
      <c r="W341" s="253" t="s">
        <v>57</v>
      </c>
      <c r="X341" s="253" t="s">
        <v>57</v>
      </c>
      <c r="Y341" s="253" t="s">
        <v>57</v>
      </c>
      <c r="Z341" s="253" t="s">
        <v>2108</v>
      </c>
      <c r="AA341" s="253" t="s">
        <v>57</v>
      </c>
      <c r="AB341" s="253" t="s">
        <v>57</v>
      </c>
      <c r="AC341" s="253" t="s">
        <v>57</v>
      </c>
      <c r="AD341" s="253" t="s">
        <v>2385</v>
      </c>
      <c r="AE341" s="253" t="s">
        <v>57</v>
      </c>
      <c r="AF341" s="253"/>
      <c r="AG341" s="253" t="s">
        <v>57</v>
      </c>
      <c r="AH341" s="253" t="s">
        <v>57</v>
      </c>
      <c r="AI341" s="253" t="s">
        <v>57</v>
      </c>
      <c r="AJ341" s="269" t="s">
        <v>2385</v>
      </c>
      <c r="AK341" s="253" t="s">
        <v>57</v>
      </c>
      <c r="AL341" s="253" t="s">
        <v>57</v>
      </c>
      <c r="AM341" s="253" t="s">
        <v>57</v>
      </c>
      <c r="AN341" s="253" t="s">
        <v>57</v>
      </c>
      <c r="AO341" s="253" t="s">
        <v>5931</v>
      </c>
      <c r="AP341" s="253" t="s">
        <v>5932</v>
      </c>
      <c r="AQ341" s="253">
        <v>237</v>
      </c>
      <c r="AR341" s="253" t="s">
        <v>57</v>
      </c>
      <c r="AS341" s="253" t="s">
        <v>57</v>
      </c>
      <c r="AT341" s="253" t="s">
        <v>57</v>
      </c>
      <c r="AU341" s="220" t="str">
        <f t="shared" si="16"/>
        <v>NA</v>
      </c>
    </row>
    <row r="342" spans="1:48">
      <c r="A342" s="220">
        <v>341</v>
      </c>
      <c r="B342" s="253" t="s">
        <v>6836</v>
      </c>
      <c r="C342" s="253" t="s">
        <v>1382</v>
      </c>
      <c r="D342" s="253">
        <v>2024</v>
      </c>
      <c r="E342" s="253" t="s">
        <v>187</v>
      </c>
      <c r="F342" s="253" t="s">
        <v>5933</v>
      </c>
      <c r="G342" s="253" t="s">
        <v>5934</v>
      </c>
      <c r="H342" s="253" t="s">
        <v>5935</v>
      </c>
      <c r="I342" s="253" t="s">
        <v>975</v>
      </c>
      <c r="J342" s="253">
        <v>6</v>
      </c>
      <c r="K342" s="253" t="s">
        <v>57</v>
      </c>
      <c r="L342" s="253" t="s">
        <v>57</v>
      </c>
      <c r="M342" s="253" t="s">
        <v>57</v>
      </c>
      <c r="N342" s="253" t="s">
        <v>57</v>
      </c>
      <c r="O342" s="253" t="s">
        <v>57</v>
      </c>
      <c r="P342" s="253" t="s">
        <v>57</v>
      </c>
      <c r="Q342" s="253" t="s">
        <v>57</v>
      </c>
      <c r="R342" s="253" t="s">
        <v>57</v>
      </c>
      <c r="S342" s="253" t="s">
        <v>57</v>
      </c>
      <c r="T342" s="253" t="s">
        <v>57</v>
      </c>
      <c r="U342" s="253" t="s">
        <v>57</v>
      </c>
      <c r="V342" s="253" t="s">
        <v>57</v>
      </c>
      <c r="W342" s="253" t="s">
        <v>57</v>
      </c>
      <c r="X342" s="253" t="s">
        <v>57</v>
      </c>
      <c r="Y342" s="253" t="s">
        <v>57</v>
      </c>
      <c r="Z342" s="253" t="s">
        <v>5936</v>
      </c>
      <c r="AA342" s="253" t="s">
        <v>57</v>
      </c>
      <c r="AB342" s="253" t="s">
        <v>57</v>
      </c>
      <c r="AC342" s="253" t="s">
        <v>57</v>
      </c>
      <c r="AD342" s="253" t="s">
        <v>2385</v>
      </c>
      <c r="AE342" s="253" t="s">
        <v>57</v>
      </c>
      <c r="AF342" s="253"/>
      <c r="AG342" s="253" t="s">
        <v>57</v>
      </c>
      <c r="AH342" s="253" t="s">
        <v>57</v>
      </c>
      <c r="AI342" s="253" t="s">
        <v>57</v>
      </c>
      <c r="AJ342" s="269" t="s">
        <v>2385</v>
      </c>
      <c r="AK342" s="253" t="s">
        <v>57</v>
      </c>
      <c r="AL342" s="253" t="s">
        <v>57</v>
      </c>
      <c r="AM342" s="253" t="s">
        <v>57</v>
      </c>
      <c r="AN342" s="253" t="s">
        <v>57</v>
      </c>
      <c r="AO342" s="253" t="s">
        <v>242</v>
      </c>
      <c r="AP342" s="253" t="s">
        <v>5937</v>
      </c>
      <c r="AQ342" s="253">
        <v>388</v>
      </c>
      <c r="AR342" s="253" t="s">
        <v>57</v>
      </c>
      <c r="AS342" s="253" t="s">
        <v>57</v>
      </c>
      <c r="AT342" s="253" t="s">
        <v>57</v>
      </c>
      <c r="AU342" s="220" t="str">
        <f t="shared" si="16"/>
        <v>NA</v>
      </c>
    </row>
    <row r="343" spans="1:48">
      <c r="A343" s="220">
        <v>342</v>
      </c>
      <c r="B343" s="253" t="s">
        <v>6836</v>
      </c>
      <c r="C343" s="253" t="s">
        <v>1382</v>
      </c>
      <c r="D343" s="253">
        <v>2024</v>
      </c>
      <c r="E343" s="253" t="s">
        <v>187</v>
      </c>
      <c r="F343" s="253" t="s">
        <v>5938</v>
      </c>
      <c r="G343" s="253" t="s">
        <v>5939</v>
      </c>
      <c r="H343" s="253" t="s">
        <v>5940</v>
      </c>
      <c r="I343" s="253" t="s">
        <v>975</v>
      </c>
      <c r="J343" s="253">
        <v>6</v>
      </c>
      <c r="K343" s="253" t="s">
        <v>57</v>
      </c>
      <c r="L343" s="253" t="s">
        <v>57</v>
      </c>
      <c r="M343" s="253" t="s">
        <v>57</v>
      </c>
      <c r="N343" s="253" t="s">
        <v>57</v>
      </c>
      <c r="O343" s="253" t="s">
        <v>57</v>
      </c>
      <c r="P343" s="253" t="s">
        <v>57</v>
      </c>
      <c r="Q343" s="253" t="s">
        <v>57</v>
      </c>
      <c r="R343" s="253" t="s">
        <v>57</v>
      </c>
      <c r="S343" s="253" t="s">
        <v>57</v>
      </c>
      <c r="T343" s="253" t="s">
        <v>57</v>
      </c>
      <c r="U343" s="253" t="s">
        <v>57</v>
      </c>
      <c r="V343" s="253" t="s">
        <v>57</v>
      </c>
      <c r="W343" s="253" t="s">
        <v>57</v>
      </c>
      <c r="X343" s="253" t="s">
        <v>57</v>
      </c>
      <c r="Y343" s="253" t="s">
        <v>57</v>
      </c>
      <c r="Z343" s="253" t="s">
        <v>5941</v>
      </c>
      <c r="AA343" s="253" t="s">
        <v>57</v>
      </c>
      <c r="AB343" s="253" t="s">
        <v>57</v>
      </c>
      <c r="AC343" s="253" t="s">
        <v>57</v>
      </c>
      <c r="AD343" s="253" t="s">
        <v>2385</v>
      </c>
      <c r="AE343" s="253" t="s">
        <v>57</v>
      </c>
      <c r="AF343" s="253"/>
      <c r="AG343" s="253" t="s">
        <v>57</v>
      </c>
      <c r="AH343" s="253" t="s">
        <v>57</v>
      </c>
      <c r="AI343" s="253" t="s">
        <v>57</v>
      </c>
      <c r="AJ343" s="269" t="s">
        <v>2385</v>
      </c>
      <c r="AK343" s="253" t="s">
        <v>57</v>
      </c>
      <c r="AL343" s="253" t="s">
        <v>57</v>
      </c>
      <c r="AM343" s="253" t="s">
        <v>57</v>
      </c>
      <c r="AN343" s="253" t="s">
        <v>57</v>
      </c>
      <c r="AO343" s="253" t="s">
        <v>5942</v>
      </c>
      <c r="AP343" s="253" t="s">
        <v>5943</v>
      </c>
      <c r="AQ343" s="253">
        <v>382</v>
      </c>
      <c r="AR343" s="253" t="s">
        <v>57</v>
      </c>
      <c r="AS343" s="253" t="s">
        <v>57</v>
      </c>
      <c r="AT343" s="253" t="s">
        <v>57</v>
      </c>
      <c r="AU343" s="220" t="str">
        <f t="shared" si="16"/>
        <v>NA</v>
      </c>
    </row>
    <row r="344" spans="1:48">
      <c r="A344" s="220">
        <v>343</v>
      </c>
      <c r="B344" s="253" t="s">
        <v>6836</v>
      </c>
      <c r="C344" s="253" t="s">
        <v>1382</v>
      </c>
      <c r="D344" s="253">
        <v>2024</v>
      </c>
      <c r="E344" s="253" t="s">
        <v>187</v>
      </c>
      <c r="F344" s="253" t="s">
        <v>5944</v>
      </c>
      <c r="G344" s="253" t="s">
        <v>5945</v>
      </c>
      <c r="H344" s="253" t="s">
        <v>5946</v>
      </c>
      <c r="I344" s="253" t="s">
        <v>975</v>
      </c>
      <c r="J344" s="253">
        <v>6</v>
      </c>
      <c r="K344" s="253" t="s">
        <v>57</v>
      </c>
      <c r="L344" s="253" t="s">
        <v>57</v>
      </c>
      <c r="M344" s="253" t="s">
        <v>57</v>
      </c>
      <c r="N344" s="253" t="s">
        <v>57</v>
      </c>
      <c r="O344" s="253" t="s">
        <v>57</v>
      </c>
      <c r="P344" s="253" t="s">
        <v>57</v>
      </c>
      <c r="Q344" s="253" t="s">
        <v>57</v>
      </c>
      <c r="R344" s="253" t="s">
        <v>57</v>
      </c>
      <c r="S344" s="253" t="s">
        <v>57</v>
      </c>
      <c r="T344" s="253" t="s">
        <v>57</v>
      </c>
      <c r="U344" s="253" t="s">
        <v>57</v>
      </c>
      <c r="V344" s="253" t="s">
        <v>57</v>
      </c>
      <c r="W344" s="253" t="s">
        <v>57</v>
      </c>
      <c r="X344" s="253" t="s">
        <v>57</v>
      </c>
      <c r="Y344" s="253" t="s">
        <v>57</v>
      </c>
      <c r="Z344" s="253" t="s">
        <v>5947</v>
      </c>
      <c r="AA344" s="253" t="s">
        <v>57</v>
      </c>
      <c r="AB344" s="253" t="s">
        <v>57</v>
      </c>
      <c r="AC344" s="253" t="s">
        <v>57</v>
      </c>
      <c r="AD344" s="253" t="s">
        <v>2385</v>
      </c>
      <c r="AE344" s="253" t="s">
        <v>57</v>
      </c>
      <c r="AF344" s="253"/>
      <c r="AG344" s="253" t="s">
        <v>57</v>
      </c>
      <c r="AH344" s="253" t="s">
        <v>57</v>
      </c>
      <c r="AI344" s="253" t="s">
        <v>57</v>
      </c>
      <c r="AJ344" s="269" t="s">
        <v>2385</v>
      </c>
      <c r="AK344" s="253" t="s">
        <v>57</v>
      </c>
      <c r="AL344" s="253" t="s">
        <v>57</v>
      </c>
      <c r="AM344" s="253" t="s">
        <v>57</v>
      </c>
      <c r="AN344" s="253" t="s">
        <v>57</v>
      </c>
      <c r="AO344" s="259" t="s">
        <v>746</v>
      </c>
      <c r="AP344" s="259" t="s">
        <v>5225</v>
      </c>
      <c r="AQ344" s="253">
        <v>398</v>
      </c>
      <c r="AR344" s="253" t="s">
        <v>57</v>
      </c>
      <c r="AS344" s="253" t="s">
        <v>57</v>
      </c>
      <c r="AT344" s="253" t="s">
        <v>57</v>
      </c>
      <c r="AU344" s="220" t="str">
        <f t="shared" si="16"/>
        <v>NA</v>
      </c>
    </row>
    <row r="345" spans="1:48">
      <c r="A345" s="220">
        <v>344</v>
      </c>
      <c r="B345" s="253" t="s">
        <v>6836</v>
      </c>
      <c r="C345" s="253" t="s">
        <v>1382</v>
      </c>
      <c r="D345" s="253">
        <v>2024</v>
      </c>
      <c r="E345" s="253" t="s">
        <v>187</v>
      </c>
      <c r="F345" s="253" t="s">
        <v>5938</v>
      </c>
      <c r="G345" s="253" t="s">
        <v>5948</v>
      </c>
      <c r="H345" s="253" t="s">
        <v>5949</v>
      </c>
      <c r="I345" s="253" t="s">
        <v>975</v>
      </c>
      <c r="J345" s="253">
        <v>6</v>
      </c>
      <c r="K345" s="253" t="s">
        <v>57</v>
      </c>
      <c r="L345" s="253" t="s">
        <v>57</v>
      </c>
      <c r="M345" s="253" t="s">
        <v>57</v>
      </c>
      <c r="N345" s="253" t="s">
        <v>57</v>
      </c>
      <c r="O345" s="253" t="s">
        <v>57</v>
      </c>
      <c r="P345" s="253" t="s">
        <v>57</v>
      </c>
      <c r="Q345" s="253" t="s">
        <v>57</v>
      </c>
      <c r="R345" s="253" t="s">
        <v>57</v>
      </c>
      <c r="S345" s="253" t="s">
        <v>57</v>
      </c>
      <c r="T345" s="253" t="s">
        <v>57</v>
      </c>
      <c r="U345" s="253" t="s">
        <v>57</v>
      </c>
      <c r="V345" s="253" t="s">
        <v>57</v>
      </c>
      <c r="W345" s="253" t="s">
        <v>57</v>
      </c>
      <c r="X345" s="253" t="s">
        <v>57</v>
      </c>
      <c r="Y345" s="253" t="s">
        <v>57</v>
      </c>
      <c r="Z345" s="253" t="s">
        <v>5941</v>
      </c>
      <c r="AA345" s="253" t="s">
        <v>57</v>
      </c>
      <c r="AB345" s="253" t="s">
        <v>57</v>
      </c>
      <c r="AC345" s="253" t="s">
        <v>57</v>
      </c>
      <c r="AD345" s="253" t="s">
        <v>2385</v>
      </c>
      <c r="AE345" s="253" t="s">
        <v>57</v>
      </c>
      <c r="AF345" s="253"/>
      <c r="AG345" s="253" t="s">
        <v>57</v>
      </c>
      <c r="AH345" s="253" t="s">
        <v>57</v>
      </c>
      <c r="AI345" s="253" t="s">
        <v>57</v>
      </c>
      <c r="AJ345" s="269" t="s">
        <v>2385</v>
      </c>
      <c r="AK345" s="253" t="s">
        <v>57</v>
      </c>
      <c r="AL345" s="253" t="s">
        <v>57</v>
      </c>
      <c r="AM345" s="253" t="s">
        <v>57</v>
      </c>
      <c r="AN345" s="253" t="s">
        <v>57</v>
      </c>
      <c r="AO345" s="259" t="s">
        <v>5950</v>
      </c>
      <c r="AP345" s="259" t="s">
        <v>5951</v>
      </c>
      <c r="AQ345" s="253">
        <v>375</v>
      </c>
      <c r="AR345" s="253" t="s">
        <v>57</v>
      </c>
      <c r="AS345" s="253" t="s">
        <v>57</v>
      </c>
      <c r="AT345" s="253" t="s">
        <v>57</v>
      </c>
      <c r="AU345" s="220" t="str">
        <f t="shared" si="16"/>
        <v>NA</v>
      </c>
    </row>
    <row r="346" spans="1:48">
      <c r="A346" s="220">
        <v>345</v>
      </c>
      <c r="B346" s="253" t="s">
        <v>6836</v>
      </c>
      <c r="C346" s="253" t="s">
        <v>1382</v>
      </c>
      <c r="D346" s="253">
        <v>2024</v>
      </c>
      <c r="E346" s="253" t="s">
        <v>187</v>
      </c>
      <c r="F346" s="253" t="s">
        <v>5952</v>
      </c>
      <c r="G346" s="253" t="s">
        <v>5953</v>
      </c>
      <c r="H346" s="253" t="s">
        <v>5954</v>
      </c>
      <c r="I346" s="253" t="s">
        <v>975</v>
      </c>
      <c r="J346" s="253">
        <v>6</v>
      </c>
      <c r="K346" s="253" t="s">
        <v>57</v>
      </c>
      <c r="L346" s="253" t="s">
        <v>57</v>
      </c>
      <c r="M346" s="253" t="s">
        <v>57</v>
      </c>
      <c r="N346" s="253" t="s">
        <v>57</v>
      </c>
      <c r="O346" s="253" t="s">
        <v>57</v>
      </c>
      <c r="P346" s="253" t="s">
        <v>57</v>
      </c>
      <c r="Q346" s="253" t="s">
        <v>57</v>
      </c>
      <c r="R346" s="253" t="s">
        <v>57</v>
      </c>
      <c r="S346" s="253" t="s">
        <v>57</v>
      </c>
      <c r="T346" s="253" t="s">
        <v>57</v>
      </c>
      <c r="U346" s="253" t="s">
        <v>57</v>
      </c>
      <c r="V346" s="253" t="s">
        <v>57</v>
      </c>
      <c r="W346" s="253" t="s">
        <v>57</v>
      </c>
      <c r="X346" s="253" t="s">
        <v>57</v>
      </c>
      <c r="Y346" s="253" t="s">
        <v>57</v>
      </c>
      <c r="Z346" s="253" t="s">
        <v>5955</v>
      </c>
      <c r="AA346" s="253" t="s">
        <v>57</v>
      </c>
      <c r="AB346" s="253" t="s">
        <v>57</v>
      </c>
      <c r="AC346" s="253" t="s">
        <v>57</v>
      </c>
      <c r="AD346" s="253" t="s">
        <v>2385</v>
      </c>
      <c r="AE346" s="253" t="s">
        <v>57</v>
      </c>
      <c r="AF346" s="253"/>
      <c r="AG346" s="253" t="s">
        <v>57</v>
      </c>
      <c r="AH346" s="253" t="s">
        <v>57</v>
      </c>
      <c r="AI346" s="253" t="s">
        <v>57</v>
      </c>
      <c r="AJ346" s="269" t="s">
        <v>2385</v>
      </c>
      <c r="AK346" s="253" t="s">
        <v>57</v>
      </c>
      <c r="AL346" s="253" t="s">
        <v>57</v>
      </c>
      <c r="AM346" s="253" t="s">
        <v>57</v>
      </c>
      <c r="AN346" s="253" t="s">
        <v>57</v>
      </c>
      <c r="AO346" s="253" t="s">
        <v>5829</v>
      </c>
      <c r="AP346" s="253" t="s">
        <v>5956</v>
      </c>
      <c r="AQ346" s="253">
        <v>407</v>
      </c>
      <c r="AR346" s="253" t="s">
        <v>57</v>
      </c>
      <c r="AS346" s="253" t="s">
        <v>57</v>
      </c>
      <c r="AT346" s="253" t="s">
        <v>57</v>
      </c>
      <c r="AU346" s="220" t="str">
        <f t="shared" si="16"/>
        <v>NA</v>
      </c>
    </row>
    <row r="347" spans="1:48">
      <c r="A347" s="220">
        <v>346</v>
      </c>
      <c r="B347" s="253" t="s">
        <v>6836</v>
      </c>
      <c r="C347" s="253" t="s">
        <v>1382</v>
      </c>
      <c r="D347" s="253">
        <v>2024</v>
      </c>
      <c r="E347" s="253" t="s">
        <v>187</v>
      </c>
      <c r="F347" s="253" t="s">
        <v>5957</v>
      </c>
      <c r="G347" s="253" t="s">
        <v>5958</v>
      </c>
      <c r="H347" s="253" t="s">
        <v>5959</v>
      </c>
      <c r="I347" s="253" t="s">
        <v>975</v>
      </c>
      <c r="J347" s="253">
        <v>6</v>
      </c>
      <c r="K347" s="253" t="s">
        <v>57</v>
      </c>
      <c r="L347" s="253" t="s">
        <v>57</v>
      </c>
      <c r="M347" s="253" t="s">
        <v>57</v>
      </c>
      <c r="N347" s="253" t="s">
        <v>57</v>
      </c>
      <c r="O347" s="253" t="s">
        <v>57</v>
      </c>
      <c r="P347" s="253" t="s">
        <v>57</v>
      </c>
      <c r="Q347" s="253" t="s">
        <v>57</v>
      </c>
      <c r="R347" s="253" t="s">
        <v>57</v>
      </c>
      <c r="S347" s="253" t="s">
        <v>57</v>
      </c>
      <c r="T347" s="253" t="s">
        <v>57</v>
      </c>
      <c r="U347" s="253" t="s">
        <v>57</v>
      </c>
      <c r="V347" s="253" t="s">
        <v>57</v>
      </c>
      <c r="W347" s="253" t="s">
        <v>57</v>
      </c>
      <c r="X347" s="253" t="s">
        <v>57</v>
      </c>
      <c r="Y347" s="253" t="s">
        <v>57</v>
      </c>
      <c r="Z347" s="253" t="s">
        <v>5960</v>
      </c>
      <c r="AA347" s="253" t="s">
        <v>57</v>
      </c>
      <c r="AB347" s="253" t="s">
        <v>57</v>
      </c>
      <c r="AC347" s="253" t="s">
        <v>57</v>
      </c>
      <c r="AD347" s="253" t="s">
        <v>2385</v>
      </c>
      <c r="AE347" s="253" t="s">
        <v>57</v>
      </c>
      <c r="AF347" s="253"/>
      <c r="AG347" s="253" t="s">
        <v>57</v>
      </c>
      <c r="AH347" s="253" t="s">
        <v>57</v>
      </c>
      <c r="AI347" s="253" t="s">
        <v>57</v>
      </c>
      <c r="AJ347" s="269" t="s">
        <v>2385</v>
      </c>
      <c r="AK347" s="253" t="s">
        <v>57</v>
      </c>
      <c r="AL347" s="253" t="s">
        <v>57</v>
      </c>
      <c r="AM347" s="253" t="s">
        <v>57</v>
      </c>
      <c r="AN347" s="253" t="s">
        <v>57</v>
      </c>
      <c r="AO347" s="253" t="s">
        <v>5653</v>
      </c>
      <c r="AP347" s="253" t="s">
        <v>5961</v>
      </c>
      <c r="AQ347" s="253">
        <v>374</v>
      </c>
      <c r="AR347" s="253" t="s">
        <v>57</v>
      </c>
      <c r="AS347" s="253" t="s">
        <v>57</v>
      </c>
      <c r="AT347" s="253" t="s">
        <v>57</v>
      </c>
      <c r="AU347" s="220" t="str">
        <f t="shared" si="16"/>
        <v>NA</v>
      </c>
    </row>
    <row r="348" spans="1:48">
      <c r="A348" s="220">
        <v>347</v>
      </c>
      <c r="B348" s="253" t="s">
        <v>6836</v>
      </c>
      <c r="C348" s="253" t="s">
        <v>1382</v>
      </c>
      <c r="D348" s="253">
        <v>2024</v>
      </c>
      <c r="E348" s="253" t="s">
        <v>187</v>
      </c>
      <c r="F348" s="253" t="s">
        <v>5938</v>
      </c>
      <c r="G348" s="253" t="s">
        <v>5962</v>
      </c>
      <c r="H348" s="253" t="s">
        <v>5963</v>
      </c>
      <c r="I348" s="253" t="s">
        <v>975</v>
      </c>
      <c r="J348" s="253">
        <v>6</v>
      </c>
      <c r="K348" s="253" t="s">
        <v>57</v>
      </c>
      <c r="L348" s="253" t="s">
        <v>57</v>
      </c>
      <c r="M348" s="253" t="s">
        <v>57</v>
      </c>
      <c r="N348" s="253" t="s">
        <v>57</v>
      </c>
      <c r="O348" s="253" t="s">
        <v>57</v>
      </c>
      <c r="P348" s="253" t="s">
        <v>57</v>
      </c>
      <c r="Q348" s="253" t="s">
        <v>57</v>
      </c>
      <c r="R348" s="253" t="s">
        <v>57</v>
      </c>
      <c r="S348" s="253" t="s">
        <v>57</v>
      </c>
      <c r="T348" s="253" t="s">
        <v>57</v>
      </c>
      <c r="U348" s="253" t="s">
        <v>57</v>
      </c>
      <c r="V348" s="253" t="s">
        <v>57</v>
      </c>
      <c r="W348" s="253" t="s">
        <v>57</v>
      </c>
      <c r="X348" s="253" t="s">
        <v>57</v>
      </c>
      <c r="Y348" s="253" t="s">
        <v>57</v>
      </c>
      <c r="Z348" s="253" t="s">
        <v>5941</v>
      </c>
      <c r="AA348" s="253" t="s">
        <v>57</v>
      </c>
      <c r="AB348" s="253" t="s">
        <v>57</v>
      </c>
      <c r="AC348" s="253" t="s">
        <v>57</v>
      </c>
      <c r="AD348" s="253" t="s">
        <v>2385</v>
      </c>
      <c r="AE348" s="253" t="s">
        <v>57</v>
      </c>
      <c r="AF348" s="253"/>
      <c r="AG348" s="253" t="s">
        <v>57</v>
      </c>
      <c r="AH348" s="253" t="s">
        <v>57</v>
      </c>
      <c r="AI348" s="253" t="s">
        <v>57</v>
      </c>
      <c r="AJ348" s="269" t="s">
        <v>2385</v>
      </c>
      <c r="AK348" s="253" t="s">
        <v>57</v>
      </c>
      <c r="AL348" s="253" t="s">
        <v>57</v>
      </c>
      <c r="AM348" s="253" t="s">
        <v>57</v>
      </c>
      <c r="AN348" s="253" t="s">
        <v>57</v>
      </c>
      <c r="AO348" s="259" t="s">
        <v>1991</v>
      </c>
      <c r="AP348" s="259" t="s">
        <v>5192</v>
      </c>
      <c r="AQ348" s="253">
        <v>368</v>
      </c>
      <c r="AR348" s="253" t="s">
        <v>57</v>
      </c>
      <c r="AS348" s="253" t="s">
        <v>57</v>
      </c>
      <c r="AT348" s="253" t="s">
        <v>57</v>
      </c>
      <c r="AU348" s="220" t="str">
        <f t="shared" si="16"/>
        <v>NA</v>
      </c>
    </row>
    <row r="349" spans="1:48">
      <c r="A349" s="220">
        <v>348</v>
      </c>
      <c r="B349" s="253" t="s">
        <v>6836</v>
      </c>
      <c r="C349" s="253" t="s">
        <v>1382</v>
      </c>
      <c r="D349" s="253">
        <v>2024</v>
      </c>
      <c r="E349" s="253" t="s">
        <v>187</v>
      </c>
      <c r="F349" s="253" t="s">
        <v>5964</v>
      </c>
      <c r="G349" s="253" t="s">
        <v>5965</v>
      </c>
      <c r="H349" s="253" t="s">
        <v>5966</v>
      </c>
      <c r="I349" s="253" t="s">
        <v>935</v>
      </c>
      <c r="J349" s="253">
        <v>23</v>
      </c>
      <c r="K349" s="253" t="s">
        <v>62</v>
      </c>
      <c r="L349" s="253" t="s">
        <v>62</v>
      </c>
      <c r="M349" s="253" t="s">
        <v>62</v>
      </c>
      <c r="N349" s="253" t="s">
        <v>62</v>
      </c>
      <c r="O349" s="270" t="s">
        <v>57</v>
      </c>
      <c r="P349" s="270" t="s">
        <v>57</v>
      </c>
      <c r="Q349" s="270" t="s">
        <v>57</v>
      </c>
      <c r="R349" s="270" t="s">
        <v>57</v>
      </c>
      <c r="S349" s="270" t="s">
        <v>56</v>
      </c>
      <c r="T349" s="270" t="s">
        <v>5967</v>
      </c>
      <c r="U349" s="253" t="s">
        <v>62</v>
      </c>
      <c r="V349" s="253" t="s">
        <v>57</v>
      </c>
      <c r="W349" s="270" t="s">
        <v>56</v>
      </c>
      <c r="X349" s="270" t="s">
        <v>5968</v>
      </c>
      <c r="Y349" s="253" t="s">
        <v>62</v>
      </c>
      <c r="Z349" s="253" t="s">
        <v>5969</v>
      </c>
      <c r="AA349" s="270" t="s">
        <v>56</v>
      </c>
      <c r="AB349" s="270" t="s">
        <v>56</v>
      </c>
      <c r="AC349" s="270" t="s">
        <v>56</v>
      </c>
      <c r="AD349" s="270" t="s">
        <v>962</v>
      </c>
      <c r="AE349" s="270" t="s">
        <v>3262</v>
      </c>
      <c r="AF349" s="253"/>
      <c r="AG349" s="253" t="s">
        <v>56</v>
      </c>
      <c r="AH349" s="253">
        <v>611</v>
      </c>
      <c r="AI349" s="253" t="s">
        <v>62</v>
      </c>
      <c r="AJ349" s="269" t="s">
        <v>2385</v>
      </c>
      <c r="AK349" s="253" t="s">
        <v>62</v>
      </c>
      <c r="AL349" s="253" t="s">
        <v>57</v>
      </c>
      <c r="AM349" s="253" t="s">
        <v>57</v>
      </c>
      <c r="AN349" s="253" t="s">
        <v>57</v>
      </c>
      <c r="AO349" s="259" t="s">
        <v>764</v>
      </c>
      <c r="AP349" s="259" t="s">
        <v>5943</v>
      </c>
      <c r="AQ349" s="253">
        <v>386</v>
      </c>
      <c r="AR349" s="253" t="s">
        <v>57</v>
      </c>
      <c r="AS349" s="253">
        <v>505</v>
      </c>
      <c r="AT349" s="253">
        <v>98</v>
      </c>
      <c r="AU349" s="220" t="str">
        <f t="shared" si="16"/>
        <v>No</v>
      </c>
    </row>
    <row r="350" spans="1:48">
      <c r="A350" s="220">
        <v>349</v>
      </c>
      <c r="B350" s="253" t="s">
        <v>6836</v>
      </c>
      <c r="C350" s="253" t="s">
        <v>1382</v>
      </c>
      <c r="D350" s="253">
        <v>2024</v>
      </c>
      <c r="E350" s="253" t="s">
        <v>187</v>
      </c>
      <c r="F350" s="253" t="s">
        <v>5944</v>
      </c>
      <c r="G350" s="253" t="s">
        <v>5970</v>
      </c>
      <c r="H350" s="253" t="s">
        <v>5971</v>
      </c>
      <c r="I350" s="253" t="s">
        <v>935</v>
      </c>
      <c r="J350" s="253">
        <v>6</v>
      </c>
      <c r="K350" s="253" t="s">
        <v>62</v>
      </c>
      <c r="L350" s="253" t="s">
        <v>62</v>
      </c>
      <c r="M350" s="253" t="s">
        <v>62</v>
      </c>
      <c r="N350" s="253" t="s">
        <v>62</v>
      </c>
      <c r="O350" s="270" t="s">
        <v>57</v>
      </c>
      <c r="P350" s="270" t="s">
        <v>57</v>
      </c>
      <c r="Q350" s="270" t="s">
        <v>57</v>
      </c>
      <c r="R350" s="270" t="s">
        <v>57</v>
      </c>
      <c r="S350" s="270" t="s">
        <v>62</v>
      </c>
      <c r="T350" s="270" t="s">
        <v>57</v>
      </c>
      <c r="U350" s="253" t="s">
        <v>62</v>
      </c>
      <c r="V350" s="253" t="s">
        <v>57</v>
      </c>
      <c r="W350" s="253" t="s">
        <v>62</v>
      </c>
      <c r="X350" s="253" t="s">
        <v>57</v>
      </c>
      <c r="Y350" s="253" t="s">
        <v>57</v>
      </c>
      <c r="Z350" s="253" t="s">
        <v>5969</v>
      </c>
      <c r="AA350" s="253" t="s">
        <v>62</v>
      </c>
      <c r="AB350" s="253" t="s">
        <v>62</v>
      </c>
      <c r="AC350" s="253" t="s">
        <v>57</v>
      </c>
      <c r="AD350" s="253" t="s">
        <v>2385</v>
      </c>
      <c r="AE350" s="253" t="s">
        <v>57</v>
      </c>
      <c r="AF350" s="253"/>
      <c r="AG350" s="253" t="s">
        <v>56</v>
      </c>
      <c r="AH350" s="270">
        <v>84</v>
      </c>
      <c r="AI350" s="253" t="s">
        <v>62</v>
      </c>
      <c r="AJ350" s="269" t="s">
        <v>2385</v>
      </c>
      <c r="AK350" s="253" t="s">
        <v>62</v>
      </c>
      <c r="AL350" s="253" t="s">
        <v>57</v>
      </c>
      <c r="AM350" s="253" t="s">
        <v>57</v>
      </c>
      <c r="AN350" s="253" t="s">
        <v>57</v>
      </c>
      <c r="AO350" s="259" t="s">
        <v>1847</v>
      </c>
      <c r="AP350" s="259" t="s">
        <v>5114</v>
      </c>
      <c r="AQ350" s="253">
        <v>354</v>
      </c>
      <c r="AR350" s="253" t="s">
        <v>57</v>
      </c>
      <c r="AS350" s="253" t="s">
        <v>57</v>
      </c>
      <c r="AT350" s="253" t="s">
        <v>57</v>
      </c>
      <c r="AU350" s="220" t="s">
        <v>62</v>
      </c>
      <c r="AV350" s="184" t="s">
        <v>5972</v>
      </c>
    </row>
    <row r="351" spans="1:48">
      <c r="A351" s="220">
        <v>350</v>
      </c>
      <c r="B351" s="253" t="s">
        <v>6836</v>
      </c>
      <c r="C351" s="253" t="s">
        <v>1382</v>
      </c>
      <c r="D351" s="253">
        <v>2024</v>
      </c>
      <c r="E351" s="253" t="s">
        <v>187</v>
      </c>
      <c r="F351" s="253" t="s">
        <v>2872</v>
      </c>
      <c r="G351" s="253" t="s">
        <v>5973</v>
      </c>
      <c r="H351" s="253" t="s">
        <v>5974</v>
      </c>
      <c r="I351" s="253" t="s">
        <v>935</v>
      </c>
      <c r="J351" s="253">
        <v>6</v>
      </c>
      <c r="K351" s="253" t="s">
        <v>62</v>
      </c>
      <c r="L351" s="253" t="s">
        <v>62</v>
      </c>
      <c r="M351" s="253" t="s">
        <v>62</v>
      </c>
      <c r="N351" s="253" t="s">
        <v>56</v>
      </c>
      <c r="O351" s="270">
        <v>2</v>
      </c>
      <c r="P351" s="270" t="s">
        <v>170</v>
      </c>
      <c r="Q351" s="270" t="s">
        <v>5975</v>
      </c>
      <c r="R351" s="270" t="s">
        <v>5976</v>
      </c>
      <c r="S351" s="270" t="s">
        <v>56</v>
      </c>
      <c r="T351" s="270" t="s">
        <v>5977</v>
      </c>
      <c r="U351" s="253" t="s">
        <v>62</v>
      </c>
      <c r="V351" s="253" t="s">
        <v>57</v>
      </c>
      <c r="W351" s="253" t="s">
        <v>62</v>
      </c>
      <c r="X351" s="253" t="s">
        <v>57</v>
      </c>
      <c r="Y351" s="253" t="s">
        <v>57</v>
      </c>
      <c r="Z351" s="253" t="s">
        <v>3433</v>
      </c>
      <c r="AA351" s="253" t="s">
        <v>56</v>
      </c>
      <c r="AB351" s="253" t="s">
        <v>56</v>
      </c>
      <c r="AC351" s="253" t="s">
        <v>56</v>
      </c>
      <c r="AD351" s="253" t="s">
        <v>2373</v>
      </c>
      <c r="AE351" s="253" t="s">
        <v>5978</v>
      </c>
      <c r="AF351" s="253"/>
      <c r="AG351" s="253" t="s">
        <v>56</v>
      </c>
      <c r="AH351" s="253">
        <v>5080</v>
      </c>
      <c r="AI351" s="253" t="s">
        <v>62</v>
      </c>
      <c r="AJ351" s="269" t="s">
        <v>2385</v>
      </c>
      <c r="AK351" s="253" t="s">
        <v>62</v>
      </c>
      <c r="AL351" s="253" t="s">
        <v>57</v>
      </c>
      <c r="AM351" s="253" t="s">
        <v>57</v>
      </c>
      <c r="AN351" s="253" t="s">
        <v>57</v>
      </c>
      <c r="AO351" s="253">
        <v>1722</v>
      </c>
      <c r="AP351" s="253" t="s">
        <v>5732</v>
      </c>
      <c r="AQ351" s="253">
        <v>259</v>
      </c>
      <c r="AR351" s="253" t="s">
        <v>57</v>
      </c>
      <c r="AS351" s="253">
        <v>3358</v>
      </c>
      <c r="AT351" s="253">
        <v>1722</v>
      </c>
      <c r="AU351" s="220" t="str">
        <f t="shared" ref="AU351:AU370" si="17">IF(OR(AB351="NA"), "NA", IF(OR(AB351="Yes", AB351="yes"), "No", IF(AND(I351="Original", AB351="No"), "?", "")))</f>
        <v>No</v>
      </c>
    </row>
    <row r="352" spans="1:48">
      <c r="A352" s="220">
        <v>351</v>
      </c>
      <c r="B352" s="253" t="s">
        <v>6836</v>
      </c>
      <c r="C352" s="253" t="s">
        <v>1382</v>
      </c>
      <c r="D352" s="253">
        <v>2024</v>
      </c>
      <c r="E352" s="253" t="s">
        <v>187</v>
      </c>
      <c r="F352" s="253" t="s">
        <v>5979</v>
      </c>
      <c r="G352" s="253" t="s">
        <v>5980</v>
      </c>
      <c r="H352" s="253" t="s">
        <v>5981</v>
      </c>
      <c r="I352" s="253" t="s">
        <v>1181</v>
      </c>
      <c r="J352" s="253">
        <v>6</v>
      </c>
      <c r="K352" s="253" t="s">
        <v>57</v>
      </c>
      <c r="L352" s="253" t="s">
        <v>57</v>
      </c>
      <c r="M352" s="253" t="s">
        <v>57</v>
      </c>
      <c r="N352" s="253" t="s">
        <v>57</v>
      </c>
      <c r="O352" s="270" t="s">
        <v>57</v>
      </c>
      <c r="P352" s="270" t="s">
        <v>57</v>
      </c>
      <c r="Q352" s="270" t="s">
        <v>57</v>
      </c>
      <c r="R352" s="270" t="s">
        <v>57</v>
      </c>
      <c r="S352" s="270" t="s">
        <v>57</v>
      </c>
      <c r="T352" s="270" t="s">
        <v>57</v>
      </c>
      <c r="U352" s="253" t="s">
        <v>57</v>
      </c>
      <c r="V352" s="253" t="s">
        <v>57</v>
      </c>
      <c r="W352" s="253" t="s">
        <v>57</v>
      </c>
      <c r="X352" s="253" t="s">
        <v>57</v>
      </c>
      <c r="Y352" s="253" t="s">
        <v>57</v>
      </c>
      <c r="Z352" s="253" t="s">
        <v>5982</v>
      </c>
      <c r="AA352" s="253" t="s">
        <v>57</v>
      </c>
      <c r="AB352" s="253" t="s">
        <v>57</v>
      </c>
      <c r="AC352" s="253" t="s">
        <v>57</v>
      </c>
      <c r="AD352" s="253" t="s">
        <v>2385</v>
      </c>
      <c r="AE352" s="253" t="s">
        <v>57</v>
      </c>
      <c r="AF352" s="253"/>
      <c r="AG352" s="253" t="s">
        <v>57</v>
      </c>
      <c r="AH352" s="253" t="s">
        <v>57</v>
      </c>
      <c r="AI352" s="253" t="s">
        <v>57</v>
      </c>
      <c r="AJ352" s="269" t="s">
        <v>2385</v>
      </c>
      <c r="AK352" s="253" t="s">
        <v>57</v>
      </c>
      <c r="AL352" s="253" t="s">
        <v>57</v>
      </c>
      <c r="AM352" s="253" t="s">
        <v>57</v>
      </c>
      <c r="AN352" s="253" t="s">
        <v>57</v>
      </c>
      <c r="AO352" s="259" t="s">
        <v>5880</v>
      </c>
      <c r="AP352" s="259" t="s">
        <v>5187</v>
      </c>
      <c r="AQ352" s="253">
        <v>371</v>
      </c>
      <c r="AR352" s="253" t="s">
        <v>57</v>
      </c>
      <c r="AS352" s="253" t="s">
        <v>57</v>
      </c>
      <c r="AT352" s="253" t="s">
        <v>57</v>
      </c>
      <c r="AU352" s="220" t="str">
        <f t="shared" si="17"/>
        <v>NA</v>
      </c>
    </row>
    <row r="353" spans="1:47">
      <c r="A353" s="220">
        <v>352</v>
      </c>
      <c r="B353" s="253" t="s">
        <v>6836</v>
      </c>
      <c r="C353" s="253" t="s">
        <v>1382</v>
      </c>
      <c r="D353" s="253">
        <v>2024</v>
      </c>
      <c r="E353" s="253" t="s">
        <v>187</v>
      </c>
      <c r="F353" s="253" t="s">
        <v>5983</v>
      </c>
      <c r="G353" s="253" t="s">
        <v>5984</v>
      </c>
      <c r="H353" s="253" t="s">
        <v>5985</v>
      </c>
      <c r="I353" s="253" t="s">
        <v>1181</v>
      </c>
      <c r="J353" s="253">
        <v>25</v>
      </c>
      <c r="K353" s="253" t="s">
        <v>57</v>
      </c>
      <c r="L353" s="253" t="s">
        <v>57</v>
      </c>
      <c r="M353" s="253" t="s">
        <v>57</v>
      </c>
      <c r="N353" s="253" t="s">
        <v>57</v>
      </c>
      <c r="O353" s="270" t="s">
        <v>57</v>
      </c>
      <c r="P353" s="270" t="s">
        <v>57</v>
      </c>
      <c r="Q353" s="270" t="s">
        <v>57</v>
      </c>
      <c r="R353" s="270" t="s">
        <v>57</v>
      </c>
      <c r="S353" s="270" t="s">
        <v>57</v>
      </c>
      <c r="T353" s="270" t="s">
        <v>57</v>
      </c>
      <c r="U353" s="253" t="s">
        <v>57</v>
      </c>
      <c r="V353" s="253" t="s">
        <v>57</v>
      </c>
      <c r="W353" s="253" t="s">
        <v>57</v>
      </c>
      <c r="X353" s="253" t="s">
        <v>57</v>
      </c>
      <c r="Y353" s="253" t="s">
        <v>57</v>
      </c>
      <c r="Z353" s="253" t="s">
        <v>5986</v>
      </c>
      <c r="AA353" s="253" t="s">
        <v>57</v>
      </c>
      <c r="AB353" s="253" t="s">
        <v>57</v>
      </c>
      <c r="AC353" s="253" t="s">
        <v>57</v>
      </c>
      <c r="AD353" s="253" t="s">
        <v>2385</v>
      </c>
      <c r="AE353" s="253" t="s">
        <v>57</v>
      </c>
      <c r="AF353" s="253"/>
      <c r="AG353" s="253" t="s">
        <v>57</v>
      </c>
      <c r="AH353" s="253" t="s">
        <v>57</v>
      </c>
      <c r="AI353" s="253" t="s">
        <v>57</v>
      </c>
      <c r="AJ353" s="269" t="s">
        <v>2385</v>
      </c>
      <c r="AK353" s="253" t="s">
        <v>57</v>
      </c>
      <c r="AL353" s="253" t="s">
        <v>57</v>
      </c>
      <c r="AM353" s="253" t="s">
        <v>57</v>
      </c>
      <c r="AN353" s="253" t="s">
        <v>57</v>
      </c>
      <c r="AO353" s="259" t="s">
        <v>2273</v>
      </c>
      <c r="AP353" s="259" t="s">
        <v>5951</v>
      </c>
      <c r="AQ353" s="253">
        <v>343</v>
      </c>
      <c r="AR353" s="253" t="s">
        <v>57</v>
      </c>
      <c r="AS353" s="253" t="s">
        <v>57</v>
      </c>
      <c r="AT353" s="253" t="s">
        <v>57</v>
      </c>
      <c r="AU353" s="220" t="str">
        <f t="shared" si="17"/>
        <v>NA</v>
      </c>
    </row>
    <row r="354" spans="1:47">
      <c r="A354" s="220">
        <v>353</v>
      </c>
      <c r="B354" s="253" t="s">
        <v>6836</v>
      </c>
      <c r="C354" s="253" t="s">
        <v>1382</v>
      </c>
      <c r="D354" s="253">
        <v>2024</v>
      </c>
      <c r="E354" s="253" t="s">
        <v>187</v>
      </c>
      <c r="F354" s="253" t="s">
        <v>5987</v>
      </c>
      <c r="G354" s="253" t="s">
        <v>5988</v>
      </c>
      <c r="H354" s="253" t="s">
        <v>5989</v>
      </c>
      <c r="I354" s="253" t="s">
        <v>2599</v>
      </c>
      <c r="J354" s="253">
        <v>4</v>
      </c>
      <c r="K354" s="253" t="s">
        <v>57</v>
      </c>
      <c r="L354" s="253" t="s">
        <v>57</v>
      </c>
      <c r="M354" s="253" t="s">
        <v>57</v>
      </c>
      <c r="N354" s="253" t="s">
        <v>57</v>
      </c>
      <c r="O354" s="270" t="s">
        <v>57</v>
      </c>
      <c r="P354" s="270" t="s">
        <v>57</v>
      </c>
      <c r="Q354" s="270" t="s">
        <v>57</v>
      </c>
      <c r="R354" s="270" t="s">
        <v>57</v>
      </c>
      <c r="S354" s="270" t="s">
        <v>57</v>
      </c>
      <c r="T354" s="270" t="s">
        <v>57</v>
      </c>
      <c r="U354" s="253" t="s">
        <v>57</v>
      </c>
      <c r="V354" s="253" t="s">
        <v>57</v>
      </c>
      <c r="W354" s="253" t="s">
        <v>57</v>
      </c>
      <c r="X354" s="253" t="s">
        <v>57</v>
      </c>
      <c r="Y354" s="253" t="s">
        <v>57</v>
      </c>
      <c r="Z354" s="253" t="s">
        <v>1730</v>
      </c>
      <c r="AA354" s="253" t="s">
        <v>57</v>
      </c>
      <c r="AB354" s="253" t="s">
        <v>57</v>
      </c>
      <c r="AC354" s="253" t="s">
        <v>57</v>
      </c>
      <c r="AD354" s="253" t="s">
        <v>2385</v>
      </c>
      <c r="AE354" s="253" t="s">
        <v>57</v>
      </c>
      <c r="AF354" s="253"/>
      <c r="AG354" s="253" t="s">
        <v>57</v>
      </c>
      <c r="AH354" s="253" t="s">
        <v>57</v>
      </c>
      <c r="AI354" s="253" t="s">
        <v>57</v>
      </c>
      <c r="AJ354" s="269" t="s">
        <v>2385</v>
      </c>
      <c r="AK354" s="253" t="s">
        <v>57</v>
      </c>
      <c r="AL354" s="253" t="s">
        <v>57</v>
      </c>
      <c r="AM354" s="253" t="s">
        <v>57</v>
      </c>
      <c r="AN354" s="253" t="s">
        <v>57</v>
      </c>
      <c r="AO354" s="253" t="s">
        <v>2331</v>
      </c>
      <c r="AP354" s="253" t="s">
        <v>5990</v>
      </c>
      <c r="AQ354" s="253">
        <v>263</v>
      </c>
      <c r="AR354" s="253" t="s">
        <v>57</v>
      </c>
      <c r="AS354" s="253" t="s">
        <v>57</v>
      </c>
      <c r="AT354" s="253" t="s">
        <v>57</v>
      </c>
      <c r="AU354" s="220" t="str">
        <f t="shared" si="17"/>
        <v>NA</v>
      </c>
    </row>
    <row r="355" spans="1:47">
      <c r="A355" s="220">
        <v>354</v>
      </c>
      <c r="B355" s="253" t="s">
        <v>6836</v>
      </c>
      <c r="C355" s="253" t="s">
        <v>1382</v>
      </c>
      <c r="D355" s="253">
        <v>2024</v>
      </c>
      <c r="E355" s="253" t="s">
        <v>187</v>
      </c>
      <c r="F355" s="253" t="s">
        <v>5991</v>
      </c>
      <c r="G355" s="253" t="s">
        <v>5992</v>
      </c>
      <c r="H355" s="253" t="s">
        <v>5993</v>
      </c>
      <c r="I355" s="253" t="s">
        <v>935</v>
      </c>
      <c r="J355" s="253">
        <v>14</v>
      </c>
      <c r="K355" s="253" t="s">
        <v>62</v>
      </c>
      <c r="L355" s="253" t="s">
        <v>62</v>
      </c>
      <c r="M355" s="253" t="s">
        <v>62</v>
      </c>
      <c r="N355" s="253" t="s">
        <v>56</v>
      </c>
      <c r="O355" s="270">
        <v>1</v>
      </c>
      <c r="P355" s="270" t="s">
        <v>438</v>
      </c>
      <c r="Q355" s="270" t="s">
        <v>5994</v>
      </c>
      <c r="R355" s="270" t="s">
        <v>5995</v>
      </c>
      <c r="S355" s="270" t="s">
        <v>56</v>
      </c>
      <c r="T355" s="270" t="s">
        <v>5996</v>
      </c>
      <c r="U355" s="253" t="s">
        <v>62</v>
      </c>
      <c r="V355" s="253" t="s">
        <v>57</v>
      </c>
      <c r="W355" s="253" t="s">
        <v>62</v>
      </c>
      <c r="X355" s="253" t="s">
        <v>57</v>
      </c>
      <c r="Y355" s="253" t="s">
        <v>57</v>
      </c>
      <c r="Z355" s="253" t="s">
        <v>57</v>
      </c>
      <c r="AA355" s="253" t="s">
        <v>56</v>
      </c>
      <c r="AB355" s="253" t="s">
        <v>56</v>
      </c>
      <c r="AC355" s="253" t="s">
        <v>56</v>
      </c>
      <c r="AD355" s="253" t="s">
        <v>2373</v>
      </c>
      <c r="AE355" s="253" t="s">
        <v>5503</v>
      </c>
      <c r="AF355" s="253"/>
      <c r="AG355" s="253" t="s">
        <v>56</v>
      </c>
      <c r="AH355" s="270">
        <v>74</v>
      </c>
      <c r="AI355" s="253" t="s">
        <v>56</v>
      </c>
      <c r="AJ355" s="269" t="s">
        <v>174</v>
      </c>
      <c r="AK355" s="253" t="s">
        <v>62</v>
      </c>
      <c r="AL355" s="253" t="s">
        <v>57</v>
      </c>
      <c r="AM355" s="253" t="s">
        <v>57</v>
      </c>
      <c r="AN355" s="253" t="s">
        <v>57</v>
      </c>
      <c r="AO355" s="253" t="s">
        <v>263</v>
      </c>
      <c r="AP355" s="253" t="s">
        <v>5997</v>
      </c>
      <c r="AQ355" s="253">
        <v>316</v>
      </c>
      <c r="AR355" s="253" t="s">
        <v>57</v>
      </c>
      <c r="AS355" s="270">
        <v>32</v>
      </c>
      <c r="AT355" s="270">
        <v>42</v>
      </c>
      <c r="AU355" s="220" t="str">
        <f t="shared" si="17"/>
        <v>No</v>
      </c>
    </row>
    <row r="356" spans="1:47">
      <c r="A356" s="220">
        <v>355</v>
      </c>
      <c r="B356" s="253" t="s">
        <v>6836</v>
      </c>
      <c r="C356" s="253" t="s">
        <v>1382</v>
      </c>
      <c r="D356" s="253">
        <v>2024</v>
      </c>
      <c r="E356" s="253" t="s">
        <v>187</v>
      </c>
      <c r="F356" s="253" t="s">
        <v>57</v>
      </c>
      <c r="G356" s="253" t="s">
        <v>5998</v>
      </c>
      <c r="H356" s="253" t="s">
        <v>5999</v>
      </c>
      <c r="I356" s="253" t="s">
        <v>2597</v>
      </c>
      <c r="J356" s="253">
        <v>25</v>
      </c>
      <c r="K356" s="253" t="s">
        <v>57</v>
      </c>
      <c r="L356" s="253" t="s">
        <v>57</v>
      </c>
      <c r="M356" s="253" t="s">
        <v>57</v>
      </c>
      <c r="N356" s="253" t="s">
        <v>57</v>
      </c>
      <c r="O356" s="253" t="s">
        <v>57</v>
      </c>
      <c r="P356" s="253" t="s">
        <v>57</v>
      </c>
      <c r="Q356" s="253" t="s">
        <v>57</v>
      </c>
      <c r="R356" s="253" t="s">
        <v>57</v>
      </c>
      <c r="S356" s="253" t="s">
        <v>57</v>
      </c>
      <c r="T356" s="253" t="s">
        <v>57</v>
      </c>
      <c r="U356" s="253" t="s">
        <v>57</v>
      </c>
      <c r="V356" s="253" t="s">
        <v>57</v>
      </c>
      <c r="W356" s="253" t="s">
        <v>57</v>
      </c>
      <c r="X356" s="253" t="s">
        <v>57</v>
      </c>
      <c r="Y356" s="253" t="s">
        <v>57</v>
      </c>
      <c r="Z356" s="253" t="s">
        <v>57</v>
      </c>
      <c r="AA356" s="253" t="s">
        <v>57</v>
      </c>
      <c r="AB356" s="253" t="s">
        <v>57</v>
      </c>
      <c r="AC356" s="253" t="s">
        <v>57</v>
      </c>
      <c r="AD356" s="253" t="s">
        <v>2385</v>
      </c>
      <c r="AE356" s="253" t="s">
        <v>57</v>
      </c>
      <c r="AF356" s="253"/>
      <c r="AG356" s="253" t="s">
        <v>57</v>
      </c>
      <c r="AH356" s="253" t="s">
        <v>57</v>
      </c>
      <c r="AI356" s="253" t="s">
        <v>57</v>
      </c>
      <c r="AJ356" s="269" t="s">
        <v>2385</v>
      </c>
      <c r="AK356" s="253" t="s">
        <v>57</v>
      </c>
      <c r="AL356" s="253" t="s">
        <v>57</v>
      </c>
      <c r="AM356" s="253" t="s">
        <v>57</v>
      </c>
      <c r="AN356" s="253" t="s">
        <v>57</v>
      </c>
      <c r="AO356" s="259" t="s">
        <v>2325</v>
      </c>
      <c r="AP356" s="259" t="s">
        <v>6000</v>
      </c>
      <c r="AQ356" s="253">
        <v>410</v>
      </c>
      <c r="AR356" s="253" t="s">
        <v>57</v>
      </c>
      <c r="AS356" s="253" t="s">
        <v>57</v>
      </c>
      <c r="AT356" s="253" t="s">
        <v>57</v>
      </c>
      <c r="AU356" s="220" t="str">
        <f t="shared" si="17"/>
        <v>NA</v>
      </c>
    </row>
    <row r="357" spans="1:47">
      <c r="A357" s="220">
        <v>356</v>
      </c>
      <c r="B357" s="253" t="s">
        <v>6836</v>
      </c>
      <c r="C357" s="253" t="s">
        <v>1382</v>
      </c>
      <c r="D357" s="253">
        <v>2024</v>
      </c>
      <c r="E357" s="253" t="s">
        <v>187</v>
      </c>
      <c r="F357" s="253" t="s">
        <v>57</v>
      </c>
      <c r="G357" s="253" t="s">
        <v>6001</v>
      </c>
      <c r="H357" s="253" t="s">
        <v>6002</v>
      </c>
      <c r="I357" s="253" t="s">
        <v>4422</v>
      </c>
      <c r="J357" s="253">
        <v>25</v>
      </c>
      <c r="K357" s="253" t="s">
        <v>57</v>
      </c>
      <c r="L357" s="253" t="s">
        <v>57</v>
      </c>
      <c r="M357" s="253" t="s">
        <v>57</v>
      </c>
      <c r="N357" s="253" t="s">
        <v>57</v>
      </c>
      <c r="O357" s="253" t="s">
        <v>57</v>
      </c>
      <c r="P357" s="253" t="s">
        <v>57</v>
      </c>
      <c r="Q357" s="253" t="s">
        <v>57</v>
      </c>
      <c r="R357" s="253" t="s">
        <v>57</v>
      </c>
      <c r="S357" s="253" t="s">
        <v>57</v>
      </c>
      <c r="T357" s="253" t="s">
        <v>57</v>
      </c>
      <c r="U357" s="253" t="s">
        <v>57</v>
      </c>
      <c r="V357" s="253" t="s">
        <v>57</v>
      </c>
      <c r="W357" s="253" t="s">
        <v>57</v>
      </c>
      <c r="X357" s="253" t="s">
        <v>57</v>
      </c>
      <c r="Y357" s="253" t="s">
        <v>57</v>
      </c>
      <c r="Z357" s="253" t="s">
        <v>57</v>
      </c>
      <c r="AA357" s="253" t="s">
        <v>57</v>
      </c>
      <c r="AB357" s="253" t="s">
        <v>57</v>
      </c>
      <c r="AC357" s="253" t="s">
        <v>57</v>
      </c>
      <c r="AD357" s="253" t="s">
        <v>2385</v>
      </c>
      <c r="AE357" s="253" t="s">
        <v>57</v>
      </c>
      <c r="AF357" s="253"/>
      <c r="AG357" s="253" t="s">
        <v>57</v>
      </c>
      <c r="AH357" s="253" t="s">
        <v>57</v>
      </c>
      <c r="AI357" s="253" t="s">
        <v>57</v>
      </c>
      <c r="AJ357" s="269" t="s">
        <v>2385</v>
      </c>
      <c r="AK357" s="253" t="s">
        <v>57</v>
      </c>
      <c r="AL357" s="253" t="s">
        <v>57</v>
      </c>
      <c r="AM357" s="253" t="s">
        <v>57</v>
      </c>
      <c r="AN357" s="253" t="s">
        <v>57</v>
      </c>
      <c r="AO357" s="259" t="s">
        <v>57</v>
      </c>
      <c r="AP357" s="259" t="s">
        <v>6003</v>
      </c>
      <c r="AQ357" s="253" t="s">
        <v>57</v>
      </c>
      <c r="AR357" s="253" t="s">
        <v>57</v>
      </c>
      <c r="AS357" s="253" t="s">
        <v>57</v>
      </c>
      <c r="AT357" s="253" t="s">
        <v>57</v>
      </c>
      <c r="AU357" s="220" t="str">
        <f t="shared" si="17"/>
        <v>NA</v>
      </c>
    </row>
    <row r="358" spans="1:47">
      <c r="A358" s="220">
        <v>357</v>
      </c>
      <c r="B358" s="253" t="s">
        <v>6836</v>
      </c>
      <c r="C358" s="253" t="s">
        <v>1382</v>
      </c>
      <c r="D358" s="253">
        <v>2024</v>
      </c>
      <c r="E358" s="253" t="s">
        <v>187</v>
      </c>
      <c r="F358" s="253" t="s">
        <v>57</v>
      </c>
      <c r="G358" s="253" t="s">
        <v>6004</v>
      </c>
      <c r="H358" s="253" t="s">
        <v>6005</v>
      </c>
      <c r="I358" s="253" t="s">
        <v>4422</v>
      </c>
      <c r="J358" s="253">
        <v>25</v>
      </c>
      <c r="K358" s="253" t="s">
        <v>57</v>
      </c>
      <c r="L358" s="253" t="s">
        <v>57</v>
      </c>
      <c r="M358" s="253" t="s">
        <v>57</v>
      </c>
      <c r="N358" s="253" t="s">
        <v>57</v>
      </c>
      <c r="O358" s="253" t="s">
        <v>57</v>
      </c>
      <c r="P358" s="253" t="s">
        <v>57</v>
      </c>
      <c r="Q358" s="253" t="s">
        <v>57</v>
      </c>
      <c r="R358" s="253" t="s">
        <v>57</v>
      </c>
      <c r="S358" s="253" t="s">
        <v>57</v>
      </c>
      <c r="T358" s="253" t="s">
        <v>57</v>
      </c>
      <c r="U358" s="253" t="s">
        <v>57</v>
      </c>
      <c r="V358" s="253" t="s">
        <v>57</v>
      </c>
      <c r="W358" s="253" t="s">
        <v>57</v>
      </c>
      <c r="X358" s="253" t="s">
        <v>57</v>
      </c>
      <c r="Y358" s="253" t="s">
        <v>57</v>
      </c>
      <c r="Z358" s="253" t="s">
        <v>57</v>
      </c>
      <c r="AA358" s="253" t="s">
        <v>57</v>
      </c>
      <c r="AB358" s="253" t="s">
        <v>57</v>
      </c>
      <c r="AC358" s="253" t="s">
        <v>57</v>
      </c>
      <c r="AD358" s="253" t="s">
        <v>2385</v>
      </c>
      <c r="AE358" s="253" t="s">
        <v>57</v>
      </c>
      <c r="AF358" s="253"/>
      <c r="AG358" s="253" t="s">
        <v>57</v>
      </c>
      <c r="AH358" s="253" t="s">
        <v>57</v>
      </c>
      <c r="AI358" s="253" t="s">
        <v>57</v>
      </c>
      <c r="AJ358" s="269" t="s">
        <v>2385</v>
      </c>
      <c r="AK358" s="253" t="s">
        <v>57</v>
      </c>
      <c r="AL358" s="253" t="s">
        <v>57</v>
      </c>
      <c r="AM358" s="253" t="s">
        <v>57</v>
      </c>
      <c r="AN358" s="253" t="s">
        <v>57</v>
      </c>
      <c r="AO358" s="253" t="s">
        <v>57</v>
      </c>
      <c r="AP358" s="253" t="s">
        <v>6006</v>
      </c>
      <c r="AQ358" s="253" t="s">
        <v>57</v>
      </c>
      <c r="AR358" s="253" t="s">
        <v>57</v>
      </c>
      <c r="AS358" s="253" t="s">
        <v>57</v>
      </c>
      <c r="AT358" s="253" t="s">
        <v>57</v>
      </c>
      <c r="AU358" s="220" t="str">
        <f t="shared" si="17"/>
        <v>NA</v>
      </c>
    </row>
    <row r="359" spans="1:47">
      <c r="A359" s="220">
        <v>358</v>
      </c>
      <c r="B359" s="253" t="s">
        <v>6836</v>
      </c>
      <c r="C359" s="253" t="s">
        <v>1382</v>
      </c>
      <c r="D359" s="253">
        <v>2024</v>
      </c>
      <c r="E359" s="253" t="s">
        <v>187</v>
      </c>
      <c r="F359" s="253" t="s">
        <v>57</v>
      </c>
      <c r="G359" s="253" t="s">
        <v>6007</v>
      </c>
      <c r="H359" s="253" t="s">
        <v>6008</v>
      </c>
      <c r="I359" s="253" t="s">
        <v>4422</v>
      </c>
      <c r="J359" s="253">
        <v>25</v>
      </c>
      <c r="K359" s="253" t="s">
        <v>57</v>
      </c>
      <c r="L359" s="253" t="s">
        <v>57</v>
      </c>
      <c r="M359" s="253" t="s">
        <v>57</v>
      </c>
      <c r="N359" s="253" t="s">
        <v>57</v>
      </c>
      <c r="O359" s="253" t="s">
        <v>57</v>
      </c>
      <c r="P359" s="253" t="s">
        <v>57</v>
      </c>
      <c r="Q359" s="253" t="s">
        <v>57</v>
      </c>
      <c r="R359" s="253" t="s">
        <v>57</v>
      </c>
      <c r="S359" s="253" t="s">
        <v>57</v>
      </c>
      <c r="T359" s="253" t="s">
        <v>57</v>
      </c>
      <c r="U359" s="253" t="s">
        <v>57</v>
      </c>
      <c r="V359" s="253" t="s">
        <v>57</v>
      </c>
      <c r="W359" s="253" t="s">
        <v>57</v>
      </c>
      <c r="X359" s="253" t="s">
        <v>57</v>
      </c>
      <c r="Y359" s="253" t="s">
        <v>57</v>
      </c>
      <c r="Z359" s="253" t="s">
        <v>57</v>
      </c>
      <c r="AA359" s="253" t="s">
        <v>57</v>
      </c>
      <c r="AB359" s="253" t="s">
        <v>57</v>
      </c>
      <c r="AC359" s="253" t="s">
        <v>57</v>
      </c>
      <c r="AD359" s="253" t="s">
        <v>2385</v>
      </c>
      <c r="AE359" s="253" t="s">
        <v>57</v>
      </c>
      <c r="AF359" s="253"/>
      <c r="AG359" s="253" t="s">
        <v>57</v>
      </c>
      <c r="AH359" s="253" t="s">
        <v>57</v>
      </c>
      <c r="AI359" s="253" t="s">
        <v>57</v>
      </c>
      <c r="AJ359" s="269" t="s">
        <v>2385</v>
      </c>
      <c r="AK359" s="253" t="s">
        <v>57</v>
      </c>
      <c r="AL359" s="253" t="s">
        <v>57</v>
      </c>
      <c r="AM359" s="253" t="s">
        <v>57</v>
      </c>
      <c r="AN359" s="253" t="s">
        <v>57</v>
      </c>
      <c r="AO359" s="253" t="s">
        <v>57</v>
      </c>
      <c r="AP359" s="253" t="s">
        <v>6006</v>
      </c>
      <c r="AQ359" s="253" t="s">
        <v>57</v>
      </c>
      <c r="AR359" s="253" t="s">
        <v>57</v>
      </c>
      <c r="AS359" s="253" t="s">
        <v>57</v>
      </c>
      <c r="AT359" s="253" t="s">
        <v>57</v>
      </c>
      <c r="AU359" s="220" t="str">
        <f t="shared" si="17"/>
        <v>NA</v>
      </c>
    </row>
    <row r="360" spans="1:47">
      <c r="A360" s="220">
        <v>359</v>
      </c>
      <c r="B360" s="253" t="s">
        <v>6836</v>
      </c>
      <c r="C360" s="253" t="s">
        <v>1382</v>
      </c>
      <c r="D360" s="253">
        <v>2024</v>
      </c>
      <c r="E360" s="253" t="s">
        <v>824</v>
      </c>
      <c r="F360" s="253" t="s">
        <v>2883</v>
      </c>
      <c r="G360" s="253" t="s">
        <v>6009</v>
      </c>
      <c r="H360" s="253" t="s">
        <v>6010</v>
      </c>
      <c r="I360" s="253" t="s">
        <v>926</v>
      </c>
      <c r="J360" s="253">
        <v>25</v>
      </c>
      <c r="K360" s="253" t="s">
        <v>57</v>
      </c>
      <c r="L360" s="253" t="s">
        <v>57</v>
      </c>
      <c r="M360" s="253" t="s">
        <v>57</v>
      </c>
      <c r="N360" s="253" t="s">
        <v>57</v>
      </c>
      <c r="O360" s="253" t="s">
        <v>57</v>
      </c>
      <c r="P360" s="253" t="s">
        <v>57</v>
      </c>
      <c r="Q360" s="253" t="s">
        <v>57</v>
      </c>
      <c r="R360" s="253" t="s">
        <v>57</v>
      </c>
      <c r="S360" s="253" t="s">
        <v>57</v>
      </c>
      <c r="T360" s="253" t="s">
        <v>57</v>
      </c>
      <c r="U360" s="253" t="s">
        <v>57</v>
      </c>
      <c r="V360" s="253" t="s">
        <v>57</v>
      </c>
      <c r="W360" s="253" t="s">
        <v>57</v>
      </c>
      <c r="X360" s="253" t="s">
        <v>57</v>
      </c>
      <c r="Y360" s="253" t="s">
        <v>57</v>
      </c>
      <c r="Z360" s="253" t="s">
        <v>5926</v>
      </c>
      <c r="AA360" s="253" t="s">
        <v>57</v>
      </c>
      <c r="AB360" s="253" t="s">
        <v>57</v>
      </c>
      <c r="AC360" s="253" t="s">
        <v>57</v>
      </c>
      <c r="AD360" s="253" t="s">
        <v>2385</v>
      </c>
      <c r="AE360" s="253" t="s">
        <v>57</v>
      </c>
      <c r="AF360" s="253"/>
      <c r="AG360" s="253" t="s">
        <v>57</v>
      </c>
      <c r="AH360" s="253" t="s">
        <v>57</v>
      </c>
      <c r="AI360" s="253" t="s">
        <v>57</v>
      </c>
      <c r="AJ360" s="269" t="s">
        <v>2385</v>
      </c>
      <c r="AK360" s="253" t="s">
        <v>57</v>
      </c>
      <c r="AL360" s="253" t="s">
        <v>57</v>
      </c>
      <c r="AM360" s="253" t="s">
        <v>57</v>
      </c>
      <c r="AN360" s="253" t="s">
        <v>57</v>
      </c>
      <c r="AO360" s="259" t="s">
        <v>6011</v>
      </c>
      <c r="AP360" s="259" t="s">
        <v>6012</v>
      </c>
      <c r="AQ360" s="253">
        <v>37</v>
      </c>
      <c r="AR360" s="253" t="s">
        <v>57</v>
      </c>
      <c r="AS360" s="253" t="s">
        <v>57</v>
      </c>
      <c r="AT360" s="253" t="s">
        <v>57</v>
      </c>
      <c r="AU360" s="220" t="str">
        <f t="shared" si="17"/>
        <v>NA</v>
      </c>
    </row>
    <row r="361" spans="1:47">
      <c r="A361" s="220">
        <v>360</v>
      </c>
      <c r="B361" s="253" t="s">
        <v>6836</v>
      </c>
      <c r="C361" s="253" t="s">
        <v>1382</v>
      </c>
      <c r="D361" s="253">
        <v>2024</v>
      </c>
      <c r="E361" s="253" t="s">
        <v>824</v>
      </c>
      <c r="F361" s="253" t="s">
        <v>6013</v>
      </c>
      <c r="G361" s="253" t="s">
        <v>6014</v>
      </c>
      <c r="H361" s="253" t="s">
        <v>6015</v>
      </c>
      <c r="I361" s="253" t="s">
        <v>975</v>
      </c>
      <c r="J361" s="253">
        <v>25</v>
      </c>
      <c r="K361" s="253" t="s">
        <v>57</v>
      </c>
      <c r="L361" s="253" t="s">
        <v>57</v>
      </c>
      <c r="M361" s="253" t="s">
        <v>57</v>
      </c>
      <c r="N361" s="253" t="s">
        <v>57</v>
      </c>
      <c r="O361" s="253" t="s">
        <v>57</v>
      </c>
      <c r="P361" s="253" t="s">
        <v>57</v>
      </c>
      <c r="Q361" s="253" t="s">
        <v>57</v>
      </c>
      <c r="R361" s="253" t="s">
        <v>57</v>
      </c>
      <c r="S361" s="253" t="s">
        <v>57</v>
      </c>
      <c r="T361" s="253" t="s">
        <v>57</v>
      </c>
      <c r="U361" s="253" t="s">
        <v>57</v>
      </c>
      <c r="V361" s="253" t="s">
        <v>57</v>
      </c>
      <c r="W361" s="253" t="s">
        <v>57</v>
      </c>
      <c r="X361" s="253" t="s">
        <v>57</v>
      </c>
      <c r="Y361" s="253" t="s">
        <v>57</v>
      </c>
      <c r="Z361" s="253" t="s">
        <v>6016</v>
      </c>
      <c r="AA361" s="253" t="s">
        <v>57</v>
      </c>
      <c r="AB361" s="253" t="s">
        <v>57</v>
      </c>
      <c r="AC361" s="253" t="s">
        <v>57</v>
      </c>
      <c r="AD361" s="253" t="s">
        <v>2385</v>
      </c>
      <c r="AE361" s="253" t="s">
        <v>57</v>
      </c>
      <c r="AF361" s="253"/>
      <c r="AG361" s="253" t="s">
        <v>57</v>
      </c>
      <c r="AH361" s="253" t="s">
        <v>57</v>
      </c>
      <c r="AI361" s="253" t="s">
        <v>57</v>
      </c>
      <c r="AJ361" s="269" t="s">
        <v>2385</v>
      </c>
      <c r="AK361" s="253" t="s">
        <v>57</v>
      </c>
      <c r="AL361" s="253" t="s">
        <v>57</v>
      </c>
      <c r="AM361" s="253" t="s">
        <v>57</v>
      </c>
      <c r="AN361" s="253" t="s">
        <v>57</v>
      </c>
      <c r="AO361" s="259" t="s">
        <v>6017</v>
      </c>
      <c r="AP361" s="259" t="s">
        <v>5522</v>
      </c>
      <c r="AQ361" s="253">
        <v>337</v>
      </c>
      <c r="AR361" s="253" t="s">
        <v>57</v>
      </c>
      <c r="AS361" s="253" t="s">
        <v>57</v>
      </c>
      <c r="AT361" s="253" t="s">
        <v>57</v>
      </c>
      <c r="AU361" s="220" t="str">
        <f t="shared" si="17"/>
        <v>NA</v>
      </c>
    </row>
    <row r="362" spans="1:47">
      <c r="A362" s="220">
        <v>361</v>
      </c>
      <c r="B362" s="253" t="s">
        <v>6836</v>
      </c>
      <c r="C362" s="253" t="s">
        <v>1382</v>
      </c>
      <c r="D362" s="253">
        <v>2024</v>
      </c>
      <c r="E362" s="253" t="s">
        <v>824</v>
      </c>
      <c r="F362" s="253" t="s">
        <v>6018</v>
      </c>
      <c r="G362" s="253" t="s">
        <v>6019</v>
      </c>
      <c r="H362" s="253" t="s">
        <v>6020</v>
      </c>
      <c r="I362" s="253" t="s">
        <v>975</v>
      </c>
      <c r="J362" s="253">
        <v>25</v>
      </c>
      <c r="K362" s="253" t="s">
        <v>57</v>
      </c>
      <c r="L362" s="253" t="s">
        <v>57</v>
      </c>
      <c r="M362" s="253" t="s">
        <v>57</v>
      </c>
      <c r="N362" s="253" t="s">
        <v>57</v>
      </c>
      <c r="O362" s="253" t="s">
        <v>57</v>
      </c>
      <c r="P362" s="253" t="s">
        <v>57</v>
      </c>
      <c r="Q362" s="253" t="s">
        <v>57</v>
      </c>
      <c r="R362" s="253" t="s">
        <v>57</v>
      </c>
      <c r="S362" s="253" t="s">
        <v>57</v>
      </c>
      <c r="T362" s="253" t="s">
        <v>57</v>
      </c>
      <c r="U362" s="253" t="s">
        <v>57</v>
      </c>
      <c r="V362" s="253" t="s">
        <v>57</v>
      </c>
      <c r="W362" s="253" t="s">
        <v>57</v>
      </c>
      <c r="X362" s="253" t="s">
        <v>57</v>
      </c>
      <c r="Y362" s="253" t="s">
        <v>57</v>
      </c>
      <c r="Z362" s="253" t="s">
        <v>6021</v>
      </c>
      <c r="AA362" s="253" t="s">
        <v>57</v>
      </c>
      <c r="AB362" s="253" t="s">
        <v>57</v>
      </c>
      <c r="AC362" s="253" t="s">
        <v>57</v>
      </c>
      <c r="AD362" s="253" t="s">
        <v>2385</v>
      </c>
      <c r="AE362" s="253" t="s">
        <v>57</v>
      </c>
      <c r="AF362" s="253"/>
      <c r="AG362" s="253" t="s">
        <v>57</v>
      </c>
      <c r="AH362" s="253" t="s">
        <v>57</v>
      </c>
      <c r="AI362" s="253" t="s">
        <v>57</v>
      </c>
      <c r="AJ362" s="269" t="s">
        <v>2385</v>
      </c>
      <c r="AK362" s="253" t="s">
        <v>57</v>
      </c>
      <c r="AL362" s="253" t="s">
        <v>57</v>
      </c>
      <c r="AM362" s="253" t="s">
        <v>57</v>
      </c>
      <c r="AN362" s="253" t="s">
        <v>57</v>
      </c>
      <c r="AO362" s="259" t="s">
        <v>6022</v>
      </c>
      <c r="AP362" s="259" t="s">
        <v>6023</v>
      </c>
      <c r="AQ362" s="253">
        <v>391</v>
      </c>
      <c r="AR362" s="253" t="s">
        <v>57</v>
      </c>
      <c r="AS362" s="253" t="s">
        <v>57</v>
      </c>
      <c r="AT362" s="253" t="s">
        <v>57</v>
      </c>
      <c r="AU362" s="220" t="str">
        <f t="shared" si="17"/>
        <v>NA</v>
      </c>
    </row>
    <row r="363" spans="1:47">
      <c r="A363" s="220">
        <v>362</v>
      </c>
      <c r="B363" s="253" t="s">
        <v>6836</v>
      </c>
      <c r="C363" s="253" t="s">
        <v>1382</v>
      </c>
      <c r="D363" s="253">
        <v>2024</v>
      </c>
      <c r="E363" s="253" t="s">
        <v>824</v>
      </c>
      <c r="F363" s="253" t="s">
        <v>6024</v>
      </c>
      <c r="G363" s="253" t="s">
        <v>6025</v>
      </c>
      <c r="H363" s="253" t="s">
        <v>6026</v>
      </c>
      <c r="I363" s="253" t="s">
        <v>975</v>
      </c>
      <c r="J363" s="253">
        <v>25</v>
      </c>
      <c r="K363" s="253" t="s">
        <v>57</v>
      </c>
      <c r="L363" s="253" t="s">
        <v>57</v>
      </c>
      <c r="M363" s="253" t="s">
        <v>57</v>
      </c>
      <c r="N363" s="253" t="s">
        <v>57</v>
      </c>
      <c r="O363" s="253" t="s">
        <v>57</v>
      </c>
      <c r="P363" s="253" t="s">
        <v>57</v>
      </c>
      <c r="Q363" s="253" t="s">
        <v>57</v>
      </c>
      <c r="R363" s="253" t="s">
        <v>57</v>
      </c>
      <c r="S363" s="253" t="s">
        <v>57</v>
      </c>
      <c r="T363" s="253" t="s">
        <v>57</v>
      </c>
      <c r="U363" s="253" t="s">
        <v>57</v>
      </c>
      <c r="V363" s="253" t="s">
        <v>57</v>
      </c>
      <c r="W363" s="253" t="s">
        <v>57</v>
      </c>
      <c r="X363" s="253" t="s">
        <v>57</v>
      </c>
      <c r="Y363" s="253" t="s">
        <v>57</v>
      </c>
      <c r="Z363" s="253" t="s">
        <v>6025</v>
      </c>
      <c r="AA363" s="253" t="s">
        <v>57</v>
      </c>
      <c r="AB363" s="253" t="s">
        <v>57</v>
      </c>
      <c r="AC363" s="253" t="s">
        <v>57</v>
      </c>
      <c r="AD363" s="253" t="s">
        <v>2385</v>
      </c>
      <c r="AE363" s="253" t="s">
        <v>57</v>
      </c>
      <c r="AF363" s="253"/>
      <c r="AG363" s="253" t="s">
        <v>57</v>
      </c>
      <c r="AH363" s="253" t="s">
        <v>57</v>
      </c>
      <c r="AI363" s="253" t="s">
        <v>57</v>
      </c>
      <c r="AJ363" s="269" t="s">
        <v>2385</v>
      </c>
      <c r="AK363" s="253" t="s">
        <v>57</v>
      </c>
      <c r="AL363" s="253" t="s">
        <v>57</v>
      </c>
      <c r="AM363" s="253" t="s">
        <v>57</v>
      </c>
      <c r="AN363" s="253" t="s">
        <v>57</v>
      </c>
      <c r="AO363" s="253" t="s">
        <v>6022</v>
      </c>
      <c r="AP363" s="253" t="s">
        <v>6027</v>
      </c>
      <c r="AQ363" s="253">
        <v>420</v>
      </c>
      <c r="AR363" s="253" t="s">
        <v>57</v>
      </c>
      <c r="AS363" s="253" t="s">
        <v>57</v>
      </c>
      <c r="AT363" s="253" t="s">
        <v>57</v>
      </c>
      <c r="AU363" s="220" t="str">
        <f t="shared" si="17"/>
        <v>NA</v>
      </c>
    </row>
    <row r="364" spans="1:47">
      <c r="A364" s="220">
        <v>363</v>
      </c>
      <c r="B364" s="253" t="s">
        <v>6836</v>
      </c>
      <c r="C364" s="253" t="s">
        <v>1382</v>
      </c>
      <c r="D364" s="253">
        <v>2024</v>
      </c>
      <c r="E364" s="253" t="s">
        <v>824</v>
      </c>
      <c r="F364" s="253" t="s">
        <v>6028</v>
      </c>
      <c r="G364" s="253" t="s">
        <v>6029</v>
      </c>
      <c r="H364" s="253" t="s">
        <v>6030</v>
      </c>
      <c r="I364" s="253" t="s">
        <v>975</v>
      </c>
      <c r="J364" s="253">
        <v>25</v>
      </c>
      <c r="K364" s="253" t="s">
        <v>57</v>
      </c>
      <c r="L364" s="253" t="s">
        <v>57</v>
      </c>
      <c r="M364" s="253" t="s">
        <v>57</v>
      </c>
      <c r="N364" s="253" t="s">
        <v>57</v>
      </c>
      <c r="O364" s="253" t="s">
        <v>57</v>
      </c>
      <c r="P364" s="253" t="s">
        <v>57</v>
      </c>
      <c r="Q364" s="253" t="s">
        <v>57</v>
      </c>
      <c r="R364" s="253" t="s">
        <v>57</v>
      </c>
      <c r="S364" s="253" t="s">
        <v>57</v>
      </c>
      <c r="T364" s="253" t="s">
        <v>57</v>
      </c>
      <c r="U364" s="253" t="s">
        <v>57</v>
      </c>
      <c r="V364" s="253" t="s">
        <v>57</v>
      </c>
      <c r="W364" s="253" t="s">
        <v>57</v>
      </c>
      <c r="X364" s="253" t="s">
        <v>57</v>
      </c>
      <c r="Y364" s="253" t="s">
        <v>57</v>
      </c>
      <c r="Z364" s="253" t="s">
        <v>6031</v>
      </c>
      <c r="AA364" s="253" t="s">
        <v>57</v>
      </c>
      <c r="AB364" s="253" t="s">
        <v>57</v>
      </c>
      <c r="AC364" s="253" t="s">
        <v>57</v>
      </c>
      <c r="AD364" s="253" t="s">
        <v>2385</v>
      </c>
      <c r="AE364" s="253" t="s">
        <v>57</v>
      </c>
      <c r="AF364" s="253"/>
      <c r="AG364" s="253" t="s">
        <v>57</v>
      </c>
      <c r="AH364" s="253" t="s">
        <v>57</v>
      </c>
      <c r="AI364" s="253" t="s">
        <v>57</v>
      </c>
      <c r="AJ364" s="269" t="s">
        <v>2385</v>
      </c>
      <c r="AK364" s="253" t="s">
        <v>57</v>
      </c>
      <c r="AL364" s="253" t="s">
        <v>57</v>
      </c>
      <c r="AM364" s="253" t="s">
        <v>57</v>
      </c>
      <c r="AN364" s="253" t="s">
        <v>57</v>
      </c>
      <c r="AO364" s="253" t="s">
        <v>887</v>
      </c>
      <c r="AP364" s="253" t="s">
        <v>6032</v>
      </c>
      <c r="AQ364" s="253">
        <v>365</v>
      </c>
      <c r="AR364" s="253" t="s">
        <v>57</v>
      </c>
      <c r="AS364" s="253" t="s">
        <v>57</v>
      </c>
      <c r="AT364" s="253" t="s">
        <v>57</v>
      </c>
      <c r="AU364" s="220" t="str">
        <f t="shared" si="17"/>
        <v>NA</v>
      </c>
    </row>
    <row r="365" spans="1:47">
      <c r="A365" s="220">
        <v>364</v>
      </c>
      <c r="B365" s="253" t="s">
        <v>6836</v>
      </c>
      <c r="C365" s="253" t="s">
        <v>1382</v>
      </c>
      <c r="D365" s="253">
        <v>2024</v>
      </c>
      <c r="E365" s="253" t="s">
        <v>824</v>
      </c>
      <c r="F365" s="253" t="s">
        <v>6028</v>
      </c>
      <c r="G365" s="253" t="s">
        <v>6033</v>
      </c>
      <c r="H365" s="261" t="s">
        <v>6034</v>
      </c>
      <c r="I365" s="253" t="s">
        <v>975</v>
      </c>
      <c r="J365" s="253">
        <v>25</v>
      </c>
      <c r="K365" s="253" t="s">
        <v>57</v>
      </c>
      <c r="L365" s="253" t="s">
        <v>57</v>
      </c>
      <c r="M365" s="253" t="s">
        <v>57</v>
      </c>
      <c r="N365" s="253" t="s">
        <v>57</v>
      </c>
      <c r="O365" s="253" t="s">
        <v>57</v>
      </c>
      <c r="P365" s="253" t="s">
        <v>57</v>
      </c>
      <c r="Q365" s="253" t="s">
        <v>57</v>
      </c>
      <c r="R365" s="253" t="s">
        <v>57</v>
      </c>
      <c r="S365" s="253" t="s">
        <v>57</v>
      </c>
      <c r="T365" s="253" t="s">
        <v>57</v>
      </c>
      <c r="U365" s="253" t="s">
        <v>57</v>
      </c>
      <c r="V365" s="253" t="s">
        <v>57</v>
      </c>
      <c r="W365" s="253" t="s">
        <v>57</v>
      </c>
      <c r="X365" s="253" t="s">
        <v>57</v>
      </c>
      <c r="Y365" s="253" t="s">
        <v>57</v>
      </c>
      <c r="Z365" s="253" t="s">
        <v>6031</v>
      </c>
      <c r="AA365" s="253" t="s">
        <v>57</v>
      </c>
      <c r="AB365" s="253" t="s">
        <v>57</v>
      </c>
      <c r="AC365" s="253" t="s">
        <v>57</v>
      </c>
      <c r="AD365" s="253" t="s">
        <v>2385</v>
      </c>
      <c r="AE365" s="253" t="s">
        <v>57</v>
      </c>
      <c r="AF365" s="253"/>
      <c r="AG365" s="253" t="s">
        <v>57</v>
      </c>
      <c r="AH365" s="253" t="s">
        <v>57</v>
      </c>
      <c r="AI365" s="253" t="s">
        <v>57</v>
      </c>
      <c r="AJ365" s="269" t="s">
        <v>2385</v>
      </c>
      <c r="AK365" s="253" t="s">
        <v>57</v>
      </c>
      <c r="AL365" s="253" t="s">
        <v>57</v>
      </c>
      <c r="AM365" s="253" t="s">
        <v>57</v>
      </c>
      <c r="AN365" s="253" t="s">
        <v>57</v>
      </c>
      <c r="AO365" s="264" t="s">
        <v>2032</v>
      </c>
      <c r="AP365" s="253" t="s">
        <v>6035</v>
      </c>
      <c r="AQ365" s="253">
        <v>441</v>
      </c>
      <c r="AR365" s="253" t="s">
        <v>57</v>
      </c>
      <c r="AS365" s="253" t="s">
        <v>57</v>
      </c>
      <c r="AT365" s="253" t="s">
        <v>57</v>
      </c>
      <c r="AU365" s="220" t="str">
        <f t="shared" si="17"/>
        <v>NA</v>
      </c>
    </row>
    <row r="366" spans="1:47">
      <c r="A366" s="220">
        <v>365</v>
      </c>
      <c r="B366" s="253" t="s">
        <v>6836</v>
      </c>
      <c r="C366" s="253" t="s">
        <v>1382</v>
      </c>
      <c r="D366" s="253">
        <v>2024</v>
      </c>
      <c r="E366" s="253" t="s">
        <v>824</v>
      </c>
      <c r="F366" s="253" t="s">
        <v>6036</v>
      </c>
      <c r="G366" s="253" t="s">
        <v>6037</v>
      </c>
      <c r="H366" s="253" t="s">
        <v>6038</v>
      </c>
      <c r="I366" s="253" t="s">
        <v>929</v>
      </c>
      <c r="J366" s="253">
        <v>22</v>
      </c>
      <c r="K366" s="253" t="s">
        <v>62</v>
      </c>
      <c r="L366" s="253" t="s">
        <v>62</v>
      </c>
      <c r="M366" s="253" t="s">
        <v>57</v>
      </c>
      <c r="N366" s="253" t="s">
        <v>57</v>
      </c>
      <c r="O366" s="253" t="s">
        <v>57</v>
      </c>
      <c r="P366" s="253" t="s">
        <v>57</v>
      </c>
      <c r="Q366" s="253" t="s">
        <v>57</v>
      </c>
      <c r="R366" s="253" t="s">
        <v>57</v>
      </c>
      <c r="S366" s="253" t="s">
        <v>57</v>
      </c>
      <c r="T366" s="253" t="s">
        <v>57</v>
      </c>
      <c r="U366" s="253" t="s">
        <v>57</v>
      </c>
      <c r="V366" s="253" t="s">
        <v>57</v>
      </c>
      <c r="W366" s="253" t="s">
        <v>57</v>
      </c>
      <c r="X366" s="253" t="s">
        <v>57</v>
      </c>
      <c r="Y366" s="253" t="s">
        <v>57</v>
      </c>
      <c r="Z366" s="253" t="s">
        <v>6039</v>
      </c>
      <c r="AA366" s="253" t="s">
        <v>57</v>
      </c>
      <c r="AB366" s="253" t="s">
        <v>57</v>
      </c>
      <c r="AC366" s="253" t="s">
        <v>57</v>
      </c>
      <c r="AD366" s="253" t="s">
        <v>2385</v>
      </c>
      <c r="AE366" s="253" t="s">
        <v>57</v>
      </c>
      <c r="AF366" s="253"/>
      <c r="AG366" s="253" t="s">
        <v>57</v>
      </c>
      <c r="AH366" s="253" t="s">
        <v>57</v>
      </c>
      <c r="AI366" s="253" t="s">
        <v>57</v>
      </c>
      <c r="AJ366" s="269" t="s">
        <v>2385</v>
      </c>
      <c r="AK366" s="253" t="s">
        <v>57</v>
      </c>
      <c r="AL366" s="253" t="s">
        <v>57</v>
      </c>
      <c r="AM366" s="253" t="s">
        <v>57</v>
      </c>
      <c r="AN366" s="253" t="s">
        <v>57</v>
      </c>
      <c r="AO366" s="253" t="s">
        <v>2266</v>
      </c>
      <c r="AP366" s="264" t="s">
        <v>6040</v>
      </c>
      <c r="AQ366" s="253">
        <v>327</v>
      </c>
      <c r="AR366" s="253" t="s">
        <v>57</v>
      </c>
      <c r="AS366" s="253" t="s">
        <v>57</v>
      </c>
      <c r="AT366" s="253" t="s">
        <v>57</v>
      </c>
      <c r="AU366" s="220" t="str">
        <f t="shared" si="17"/>
        <v>NA</v>
      </c>
    </row>
    <row r="367" spans="1:47">
      <c r="A367" s="220">
        <v>366</v>
      </c>
      <c r="B367" s="253" t="s">
        <v>6836</v>
      </c>
      <c r="C367" s="253" t="s">
        <v>1382</v>
      </c>
      <c r="D367" s="253">
        <v>2024</v>
      </c>
      <c r="E367" s="253" t="s">
        <v>824</v>
      </c>
      <c r="F367" s="253" t="s">
        <v>6041</v>
      </c>
      <c r="G367" s="253" t="s">
        <v>6042</v>
      </c>
      <c r="H367" s="253" t="s">
        <v>6043</v>
      </c>
      <c r="I367" s="253" t="s">
        <v>929</v>
      </c>
      <c r="J367" s="253">
        <v>14</v>
      </c>
      <c r="K367" s="253" t="s">
        <v>62</v>
      </c>
      <c r="L367" s="253" t="s">
        <v>62</v>
      </c>
      <c r="M367" s="253" t="s">
        <v>57</v>
      </c>
      <c r="N367" s="253" t="s">
        <v>57</v>
      </c>
      <c r="O367" s="253" t="s">
        <v>57</v>
      </c>
      <c r="P367" s="253" t="s">
        <v>57</v>
      </c>
      <c r="Q367" s="253" t="s">
        <v>57</v>
      </c>
      <c r="R367" s="253" t="s">
        <v>57</v>
      </c>
      <c r="S367" s="253" t="s">
        <v>57</v>
      </c>
      <c r="T367" s="253" t="s">
        <v>57</v>
      </c>
      <c r="U367" s="253" t="s">
        <v>57</v>
      </c>
      <c r="V367" s="253" t="s">
        <v>57</v>
      </c>
      <c r="W367" s="253" t="s">
        <v>57</v>
      </c>
      <c r="X367" s="253" t="s">
        <v>57</v>
      </c>
      <c r="Y367" s="253" t="s">
        <v>57</v>
      </c>
      <c r="Z367" s="253" t="s">
        <v>6044</v>
      </c>
      <c r="AA367" s="253" t="s">
        <v>57</v>
      </c>
      <c r="AB367" s="253" t="s">
        <v>57</v>
      </c>
      <c r="AC367" s="253" t="s">
        <v>57</v>
      </c>
      <c r="AD367" s="253" t="s">
        <v>2385</v>
      </c>
      <c r="AE367" s="253" t="s">
        <v>57</v>
      </c>
      <c r="AF367" s="253"/>
      <c r="AG367" s="253" t="s">
        <v>57</v>
      </c>
      <c r="AH367" s="253" t="s">
        <v>57</v>
      </c>
      <c r="AI367" s="253" t="s">
        <v>57</v>
      </c>
      <c r="AJ367" s="269" t="s">
        <v>2385</v>
      </c>
      <c r="AK367" s="253" t="s">
        <v>57</v>
      </c>
      <c r="AL367" s="253" t="s">
        <v>57</v>
      </c>
      <c r="AM367" s="253" t="s">
        <v>57</v>
      </c>
      <c r="AN367" s="253" t="s">
        <v>57</v>
      </c>
      <c r="AO367" s="253" t="s">
        <v>280</v>
      </c>
      <c r="AP367" s="264" t="s">
        <v>6045</v>
      </c>
      <c r="AQ367" s="253">
        <v>347</v>
      </c>
      <c r="AR367" s="253" t="s">
        <v>57</v>
      </c>
      <c r="AS367" s="253" t="s">
        <v>57</v>
      </c>
      <c r="AT367" s="253" t="s">
        <v>57</v>
      </c>
      <c r="AU367" s="220" t="str">
        <f t="shared" si="17"/>
        <v>NA</v>
      </c>
    </row>
    <row r="368" spans="1:47">
      <c r="A368" s="220">
        <v>367</v>
      </c>
      <c r="B368" s="253" t="s">
        <v>6836</v>
      </c>
      <c r="C368" s="253" t="s">
        <v>1382</v>
      </c>
      <c r="D368" s="253">
        <v>2024</v>
      </c>
      <c r="E368" s="253" t="s">
        <v>824</v>
      </c>
      <c r="F368" s="253" t="s">
        <v>6046</v>
      </c>
      <c r="G368" s="253" t="s">
        <v>6047</v>
      </c>
      <c r="H368" s="253" t="s">
        <v>6048</v>
      </c>
      <c r="I368" s="253" t="s">
        <v>929</v>
      </c>
      <c r="J368" s="253">
        <v>22</v>
      </c>
      <c r="K368" s="253" t="s">
        <v>62</v>
      </c>
      <c r="L368" s="253" t="s">
        <v>62</v>
      </c>
      <c r="M368" s="253" t="s">
        <v>57</v>
      </c>
      <c r="N368" s="253" t="s">
        <v>57</v>
      </c>
      <c r="O368" s="253" t="s">
        <v>57</v>
      </c>
      <c r="P368" s="253" t="s">
        <v>57</v>
      </c>
      <c r="Q368" s="253" t="s">
        <v>57</v>
      </c>
      <c r="R368" s="253" t="s">
        <v>57</v>
      </c>
      <c r="S368" s="253" t="s">
        <v>57</v>
      </c>
      <c r="T368" s="253" t="s">
        <v>57</v>
      </c>
      <c r="U368" s="253" t="s">
        <v>57</v>
      </c>
      <c r="V368" s="253" t="s">
        <v>57</v>
      </c>
      <c r="W368" s="253" t="s">
        <v>57</v>
      </c>
      <c r="X368" s="253" t="s">
        <v>57</v>
      </c>
      <c r="Y368" s="253" t="s">
        <v>57</v>
      </c>
      <c r="Z368" s="253" t="s">
        <v>6049</v>
      </c>
      <c r="AA368" s="253" t="s">
        <v>57</v>
      </c>
      <c r="AB368" s="253" t="s">
        <v>57</v>
      </c>
      <c r="AC368" s="253" t="s">
        <v>57</v>
      </c>
      <c r="AD368" s="253" t="s">
        <v>2385</v>
      </c>
      <c r="AE368" s="253" t="s">
        <v>57</v>
      </c>
      <c r="AF368" s="253"/>
      <c r="AG368" s="253" t="s">
        <v>57</v>
      </c>
      <c r="AH368" s="253" t="s">
        <v>57</v>
      </c>
      <c r="AI368" s="253" t="s">
        <v>57</v>
      </c>
      <c r="AJ368" s="269" t="s">
        <v>2385</v>
      </c>
      <c r="AK368" s="253" t="s">
        <v>57</v>
      </c>
      <c r="AL368" s="253" t="s">
        <v>57</v>
      </c>
      <c r="AM368" s="253" t="s">
        <v>57</v>
      </c>
      <c r="AN368" s="253" t="s">
        <v>57</v>
      </c>
      <c r="AO368" s="253" t="s">
        <v>6022</v>
      </c>
      <c r="AP368" s="253" t="s">
        <v>5951</v>
      </c>
      <c r="AQ368" s="253">
        <v>377</v>
      </c>
      <c r="AR368" s="253" t="s">
        <v>57</v>
      </c>
      <c r="AS368" s="253" t="s">
        <v>57</v>
      </c>
      <c r="AT368" s="253" t="s">
        <v>57</v>
      </c>
      <c r="AU368" s="220" t="str">
        <f t="shared" si="17"/>
        <v>NA</v>
      </c>
    </row>
    <row r="369" spans="1:48">
      <c r="A369" s="220">
        <v>368</v>
      </c>
      <c r="B369" s="253" t="s">
        <v>6836</v>
      </c>
      <c r="C369" s="253" t="s">
        <v>1382</v>
      </c>
      <c r="D369" s="253">
        <v>2024</v>
      </c>
      <c r="E369" s="253" t="s">
        <v>824</v>
      </c>
      <c r="F369" s="253" t="s">
        <v>6050</v>
      </c>
      <c r="G369" s="253" t="s">
        <v>6051</v>
      </c>
      <c r="H369" s="261" t="s">
        <v>6052</v>
      </c>
      <c r="I369" s="253" t="s">
        <v>929</v>
      </c>
      <c r="J369" s="253">
        <v>14</v>
      </c>
      <c r="K369" s="253" t="s">
        <v>62</v>
      </c>
      <c r="L369" s="253" t="s">
        <v>62</v>
      </c>
      <c r="M369" s="253" t="s">
        <v>57</v>
      </c>
      <c r="N369" s="253" t="s">
        <v>57</v>
      </c>
      <c r="O369" s="253" t="s">
        <v>57</v>
      </c>
      <c r="P369" s="253" t="s">
        <v>57</v>
      </c>
      <c r="Q369" s="253" t="s">
        <v>57</v>
      </c>
      <c r="R369" s="253" t="s">
        <v>57</v>
      </c>
      <c r="S369" s="253" t="s">
        <v>57</v>
      </c>
      <c r="T369" s="253" t="s">
        <v>57</v>
      </c>
      <c r="U369" s="253" t="s">
        <v>57</v>
      </c>
      <c r="V369" s="253" t="s">
        <v>57</v>
      </c>
      <c r="W369" s="253" t="s">
        <v>57</v>
      </c>
      <c r="X369" s="253" t="s">
        <v>57</v>
      </c>
      <c r="Y369" s="253" t="s">
        <v>57</v>
      </c>
      <c r="Z369" s="253" t="s">
        <v>6053</v>
      </c>
      <c r="AA369" s="253" t="s">
        <v>57</v>
      </c>
      <c r="AB369" s="253" t="s">
        <v>57</v>
      </c>
      <c r="AC369" s="253" t="s">
        <v>57</v>
      </c>
      <c r="AD369" s="253" t="s">
        <v>2385</v>
      </c>
      <c r="AE369" s="253" t="s">
        <v>57</v>
      </c>
      <c r="AF369" s="253"/>
      <c r="AG369" s="253" t="s">
        <v>57</v>
      </c>
      <c r="AH369" s="253" t="s">
        <v>57</v>
      </c>
      <c r="AI369" s="253" t="s">
        <v>57</v>
      </c>
      <c r="AJ369" s="269" t="s">
        <v>2385</v>
      </c>
      <c r="AK369" s="253" t="s">
        <v>57</v>
      </c>
      <c r="AL369" s="253" t="s">
        <v>57</v>
      </c>
      <c r="AM369" s="253" t="s">
        <v>57</v>
      </c>
      <c r="AN369" s="253" t="s">
        <v>57</v>
      </c>
      <c r="AO369" s="264" t="s">
        <v>1848</v>
      </c>
      <c r="AP369" s="264" t="s">
        <v>6054</v>
      </c>
      <c r="AQ369" s="253">
        <v>429</v>
      </c>
      <c r="AR369" s="253" t="s">
        <v>57</v>
      </c>
      <c r="AS369" s="253" t="s">
        <v>57</v>
      </c>
      <c r="AT369" s="253" t="s">
        <v>57</v>
      </c>
      <c r="AU369" s="220" t="str">
        <f t="shared" si="17"/>
        <v>NA</v>
      </c>
    </row>
    <row r="370" spans="1:48">
      <c r="A370" s="220">
        <v>369</v>
      </c>
      <c r="B370" s="253" t="s">
        <v>6836</v>
      </c>
      <c r="C370" s="253" t="s">
        <v>1382</v>
      </c>
      <c r="D370" s="253">
        <v>2024</v>
      </c>
      <c r="E370" s="253" t="s">
        <v>824</v>
      </c>
      <c r="F370" s="253" t="s">
        <v>6055</v>
      </c>
      <c r="G370" s="253" t="s">
        <v>6056</v>
      </c>
      <c r="H370" s="253" t="s">
        <v>6057</v>
      </c>
      <c r="I370" s="253" t="s">
        <v>935</v>
      </c>
      <c r="J370" s="253">
        <v>18</v>
      </c>
      <c r="K370" s="253" t="s">
        <v>62</v>
      </c>
      <c r="L370" s="253" t="s">
        <v>62</v>
      </c>
      <c r="M370" s="253" t="s">
        <v>62</v>
      </c>
      <c r="N370" s="253" t="s">
        <v>56</v>
      </c>
      <c r="O370" s="253">
        <v>2</v>
      </c>
      <c r="P370" s="270" t="s">
        <v>170</v>
      </c>
      <c r="Q370" s="270" t="s">
        <v>6058</v>
      </c>
      <c r="R370" s="270" t="s">
        <v>6059</v>
      </c>
      <c r="S370" s="270" t="s">
        <v>56</v>
      </c>
      <c r="T370" s="270" t="s">
        <v>6060</v>
      </c>
      <c r="U370" s="253" t="s">
        <v>56</v>
      </c>
      <c r="V370" s="253" t="s">
        <v>6061</v>
      </c>
      <c r="W370" s="253" t="s">
        <v>62</v>
      </c>
      <c r="X370" s="253" t="s">
        <v>57</v>
      </c>
      <c r="Y370" s="253" t="s">
        <v>57</v>
      </c>
      <c r="Z370" s="253" t="s">
        <v>6062</v>
      </c>
      <c r="AA370" s="253" t="s">
        <v>62</v>
      </c>
      <c r="AB370" s="253" t="s">
        <v>56</v>
      </c>
      <c r="AC370" s="253" t="s">
        <v>56</v>
      </c>
      <c r="AD370" s="270" t="s">
        <v>2373</v>
      </c>
      <c r="AE370" s="270" t="s">
        <v>6063</v>
      </c>
      <c r="AF370" s="253"/>
      <c r="AG370" s="253" t="s">
        <v>56</v>
      </c>
      <c r="AH370" s="253">
        <v>274</v>
      </c>
      <c r="AI370" s="253" t="s">
        <v>62</v>
      </c>
      <c r="AJ370" s="269" t="s">
        <v>2385</v>
      </c>
      <c r="AK370" s="253" t="s">
        <v>62</v>
      </c>
      <c r="AL370" s="253" t="s">
        <v>57</v>
      </c>
      <c r="AM370" s="253" t="s">
        <v>57</v>
      </c>
      <c r="AN370" s="253" t="s">
        <v>57</v>
      </c>
      <c r="AO370" s="264" t="s">
        <v>6064</v>
      </c>
      <c r="AP370" s="253" t="s">
        <v>5007</v>
      </c>
      <c r="AQ370" s="253">
        <v>270</v>
      </c>
      <c r="AR370" s="253" t="s">
        <v>57</v>
      </c>
      <c r="AS370" s="253">
        <v>180</v>
      </c>
      <c r="AT370" s="253">
        <v>94</v>
      </c>
      <c r="AU370" s="220" t="str">
        <f t="shared" si="17"/>
        <v>No</v>
      </c>
    </row>
    <row r="371" spans="1:48">
      <c r="A371" s="220">
        <v>370</v>
      </c>
      <c r="B371" s="253" t="s">
        <v>6836</v>
      </c>
      <c r="C371" s="253" t="s">
        <v>1382</v>
      </c>
      <c r="D371" s="253">
        <v>2024</v>
      </c>
      <c r="E371" s="253" t="s">
        <v>824</v>
      </c>
      <c r="F371" s="253" t="s">
        <v>5624</v>
      </c>
      <c r="G371" s="253" t="s">
        <v>6065</v>
      </c>
      <c r="H371" s="261" t="s">
        <v>6066</v>
      </c>
      <c r="I371" s="253" t="s">
        <v>935</v>
      </c>
      <c r="J371" s="253">
        <v>6</v>
      </c>
      <c r="K371" s="253" t="s">
        <v>62</v>
      </c>
      <c r="L371" s="253" t="s">
        <v>62</v>
      </c>
      <c r="M371" s="253" t="s">
        <v>62</v>
      </c>
      <c r="N371" s="253" t="s">
        <v>62</v>
      </c>
      <c r="O371" s="253" t="s">
        <v>57</v>
      </c>
      <c r="P371" s="270" t="s">
        <v>57</v>
      </c>
      <c r="Q371" s="270" t="s">
        <v>57</v>
      </c>
      <c r="R371" s="270" t="s">
        <v>57</v>
      </c>
      <c r="S371" s="270" t="s">
        <v>62</v>
      </c>
      <c r="T371" s="270" t="s">
        <v>57</v>
      </c>
      <c r="U371" s="253" t="s">
        <v>62</v>
      </c>
      <c r="V371" s="253" t="s">
        <v>57</v>
      </c>
      <c r="W371" s="253" t="s">
        <v>62</v>
      </c>
      <c r="X371" s="253" t="s">
        <v>57</v>
      </c>
      <c r="Y371" s="253" t="s">
        <v>57</v>
      </c>
      <c r="Z371" s="253" t="s">
        <v>5627</v>
      </c>
      <c r="AA371" s="253" t="s">
        <v>62</v>
      </c>
      <c r="AB371" s="253" t="s">
        <v>62</v>
      </c>
      <c r="AC371" s="253" t="s">
        <v>57</v>
      </c>
      <c r="AD371" s="253" t="s">
        <v>2385</v>
      </c>
      <c r="AE371" s="253" t="s">
        <v>57</v>
      </c>
      <c r="AF371" s="253"/>
      <c r="AG371" s="253" t="s">
        <v>56</v>
      </c>
      <c r="AH371" s="253">
        <v>25</v>
      </c>
      <c r="AI371" s="270" t="s">
        <v>62</v>
      </c>
      <c r="AJ371" s="270" t="s">
        <v>2385</v>
      </c>
      <c r="AK371" s="253" t="s">
        <v>62</v>
      </c>
      <c r="AL371" s="253" t="s">
        <v>57</v>
      </c>
      <c r="AM371" s="253" t="s">
        <v>57</v>
      </c>
      <c r="AN371" s="253" t="s">
        <v>57</v>
      </c>
      <c r="AO371" s="253" t="s">
        <v>6067</v>
      </c>
      <c r="AP371" s="253" t="s">
        <v>5168</v>
      </c>
      <c r="AQ371" s="253">
        <v>321</v>
      </c>
      <c r="AR371" s="253" t="s">
        <v>57</v>
      </c>
      <c r="AS371" s="253">
        <v>12</v>
      </c>
      <c r="AT371" s="253">
        <v>2</v>
      </c>
      <c r="AU371" s="253" t="s">
        <v>56</v>
      </c>
      <c r="AV371" s="184" t="s">
        <v>4440</v>
      </c>
    </row>
    <row r="372" spans="1:48">
      <c r="A372" s="220">
        <v>371</v>
      </c>
      <c r="B372" s="253" t="s">
        <v>6836</v>
      </c>
      <c r="C372" s="253" t="s">
        <v>1382</v>
      </c>
      <c r="D372" s="253">
        <v>2024</v>
      </c>
      <c r="E372" s="253" t="s">
        <v>824</v>
      </c>
      <c r="F372" s="253" t="s">
        <v>6068</v>
      </c>
      <c r="G372" s="253" t="s">
        <v>6069</v>
      </c>
      <c r="H372" s="253" t="s">
        <v>6070</v>
      </c>
      <c r="I372" s="253" t="s">
        <v>935</v>
      </c>
      <c r="J372" s="253">
        <v>22</v>
      </c>
      <c r="K372" s="253" t="s">
        <v>62</v>
      </c>
      <c r="L372" s="253" t="s">
        <v>62</v>
      </c>
      <c r="M372" s="253" t="s">
        <v>62</v>
      </c>
      <c r="N372" s="253" t="s">
        <v>62</v>
      </c>
      <c r="O372" s="253" t="s">
        <v>57</v>
      </c>
      <c r="P372" s="270" t="s">
        <v>57</v>
      </c>
      <c r="Q372" s="270" t="s">
        <v>57</v>
      </c>
      <c r="R372" s="270" t="s">
        <v>57</v>
      </c>
      <c r="S372" s="270" t="s">
        <v>62</v>
      </c>
      <c r="T372" s="270" t="s">
        <v>57</v>
      </c>
      <c r="U372" s="253" t="s">
        <v>62</v>
      </c>
      <c r="V372" s="253" t="s">
        <v>57</v>
      </c>
      <c r="W372" s="270" t="s">
        <v>56</v>
      </c>
      <c r="X372" s="270" t="s">
        <v>6071</v>
      </c>
      <c r="Y372" s="270" t="s">
        <v>62</v>
      </c>
      <c r="Z372" s="253" t="s">
        <v>705</v>
      </c>
      <c r="AA372" s="253" t="s">
        <v>62</v>
      </c>
      <c r="AB372" s="253" t="s">
        <v>62</v>
      </c>
      <c r="AC372" s="253" t="s">
        <v>57</v>
      </c>
      <c r="AD372" s="253" t="s">
        <v>2385</v>
      </c>
      <c r="AE372" s="253" t="s">
        <v>57</v>
      </c>
      <c r="AF372" s="253"/>
      <c r="AG372" s="253" t="s">
        <v>56</v>
      </c>
      <c r="AH372" s="253">
        <v>17</v>
      </c>
      <c r="AI372" s="253" t="s">
        <v>62</v>
      </c>
      <c r="AJ372" s="269" t="s">
        <v>2385</v>
      </c>
      <c r="AK372" s="253" t="s">
        <v>56</v>
      </c>
      <c r="AL372" s="253" t="s">
        <v>2367</v>
      </c>
      <c r="AM372" s="253" t="s">
        <v>5248</v>
      </c>
      <c r="AN372" s="253" t="s">
        <v>6072</v>
      </c>
      <c r="AO372" s="253" t="s">
        <v>875</v>
      </c>
      <c r="AP372" s="253" t="s">
        <v>6073</v>
      </c>
      <c r="AQ372" s="253">
        <v>296</v>
      </c>
      <c r="AR372" s="253">
        <v>272</v>
      </c>
      <c r="AS372" s="253">
        <v>2</v>
      </c>
      <c r="AT372" s="253">
        <v>3</v>
      </c>
      <c r="AU372" s="253" t="s">
        <v>56</v>
      </c>
      <c r="AV372" s="184" t="s">
        <v>4440</v>
      </c>
    </row>
    <row r="373" spans="1:48">
      <c r="A373" s="220">
        <v>372</v>
      </c>
      <c r="B373" s="253" t="s">
        <v>6836</v>
      </c>
      <c r="C373" s="253" t="s">
        <v>1382</v>
      </c>
      <c r="D373" s="253">
        <v>2024</v>
      </c>
      <c r="E373" s="253" t="s">
        <v>824</v>
      </c>
      <c r="F373" s="253" t="s">
        <v>6074</v>
      </c>
      <c r="G373" s="253" t="s">
        <v>6075</v>
      </c>
      <c r="H373" s="253" t="s">
        <v>6076</v>
      </c>
      <c r="I373" s="253" t="s">
        <v>935</v>
      </c>
      <c r="J373" s="253">
        <v>2</v>
      </c>
      <c r="K373" s="253" t="s">
        <v>62</v>
      </c>
      <c r="L373" s="253" t="s">
        <v>62</v>
      </c>
      <c r="M373" s="253" t="s">
        <v>62</v>
      </c>
      <c r="N373" s="253" t="s">
        <v>56</v>
      </c>
      <c r="O373" s="270">
        <v>2</v>
      </c>
      <c r="P373" s="270" t="s">
        <v>170</v>
      </c>
      <c r="Q373" s="270" t="s">
        <v>6077</v>
      </c>
      <c r="R373" s="270" t="s">
        <v>6078</v>
      </c>
      <c r="S373" s="270" t="s">
        <v>56</v>
      </c>
      <c r="T373" s="270" t="s">
        <v>6079</v>
      </c>
      <c r="U373" s="253" t="s">
        <v>62</v>
      </c>
      <c r="V373" s="253" t="s">
        <v>57</v>
      </c>
      <c r="W373" s="270" t="s">
        <v>56</v>
      </c>
      <c r="X373" s="270" t="s">
        <v>6080</v>
      </c>
      <c r="Y373" s="270" t="s">
        <v>62</v>
      </c>
      <c r="Z373" s="253" t="s">
        <v>6081</v>
      </c>
      <c r="AA373" s="253" t="s">
        <v>62</v>
      </c>
      <c r="AB373" s="253" t="s">
        <v>56</v>
      </c>
      <c r="AC373" s="253" t="s">
        <v>56</v>
      </c>
      <c r="AD373" s="253" t="s">
        <v>962</v>
      </c>
      <c r="AE373" s="253" t="s">
        <v>6082</v>
      </c>
      <c r="AF373" s="253"/>
      <c r="AG373" s="253" t="s">
        <v>56</v>
      </c>
      <c r="AH373" s="253">
        <v>20</v>
      </c>
      <c r="AI373" s="253" t="s">
        <v>62</v>
      </c>
      <c r="AJ373" s="269" t="s">
        <v>2385</v>
      </c>
      <c r="AK373" s="253" t="s">
        <v>62</v>
      </c>
      <c r="AL373" s="253" t="s">
        <v>57</v>
      </c>
      <c r="AM373" s="253" t="s">
        <v>57</v>
      </c>
      <c r="AN373" s="253" t="s">
        <v>57</v>
      </c>
      <c r="AO373" s="264" t="s">
        <v>5880</v>
      </c>
      <c r="AP373" s="264" t="s">
        <v>6083</v>
      </c>
      <c r="AQ373" s="253">
        <v>401</v>
      </c>
      <c r="AR373" s="253" t="s">
        <v>57</v>
      </c>
      <c r="AS373" s="253" t="s">
        <v>62</v>
      </c>
      <c r="AT373" s="253" t="s">
        <v>62</v>
      </c>
      <c r="AU373" s="220" t="str">
        <f>IF(AB373="Yes", "No", "")</f>
        <v>No</v>
      </c>
      <c r="AV373" s="184" t="s">
        <v>6084</v>
      </c>
    </row>
    <row r="374" spans="1:48">
      <c r="A374" s="220">
        <v>373</v>
      </c>
      <c r="B374" s="253" t="s">
        <v>6836</v>
      </c>
      <c r="C374" s="253" t="s">
        <v>1382</v>
      </c>
      <c r="D374" s="253">
        <v>2024</v>
      </c>
      <c r="E374" s="253" t="s">
        <v>824</v>
      </c>
      <c r="F374" s="253" t="s">
        <v>6085</v>
      </c>
      <c r="G374" s="253" t="s">
        <v>6086</v>
      </c>
      <c r="H374" s="253" t="s">
        <v>6087</v>
      </c>
      <c r="I374" s="253" t="s">
        <v>935</v>
      </c>
      <c r="J374" s="253">
        <v>15</v>
      </c>
      <c r="K374" s="253" t="s">
        <v>62</v>
      </c>
      <c r="L374" s="253" t="s">
        <v>62</v>
      </c>
      <c r="M374" s="253" t="s">
        <v>62</v>
      </c>
      <c r="N374" s="253" t="s">
        <v>62</v>
      </c>
      <c r="O374" s="253" t="s">
        <v>57</v>
      </c>
      <c r="P374" s="270" t="s">
        <v>57</v>
      </c>
      <c r="Q374" s="270" t="s">
        <v>57</v>
      </c>
      <c r="R374" s="270" t="s">
        <v>57</v>
      </c>
      <c r="S374" s="270" t="s">
        <v>62</v>
      </c>
      <c r="T374" s="270" t="s">
        <v>57</v>
      </c>
      <c r="U374" s="253" t="s">
        <v>62</v>
      </c>
      <c r="V374" s="253" t="s">
        <v>57</v>
      </c>
      <c r="W374" s="270" t="s">
        <v>56</v>
      </c>
      <c r="X374" s="270" t="s">
        <v>6088</v>
      </c>
      <c r="Y374" s="270" t="s">
        <v>62</v>
      </c>
      <c r="Z374" s="253" t="s">
        <v>6089</v>
      </c>
      <c r="AA374" s="253" t="s">
        <v>62</v>
      </c>
      <c r="AB374" s="253" t="s">
        <v>62</v>
      </c>
      <c r="AC374" s="253" t="s">
        <v>57</v>
      </c>
      <c r="AD374" s="253" t="s">
        <v>2385</v>
      </c>
      <c r="AE374" s="253" t="s">
        <v>57</v>
      </c>
      <c r="AF374" s="253"/>
      <c r="AG374" s="253" t="s">
        <v>56</v>
      </c>
      <c r="AH374" s="253">
        <v>25</v>
      </c>
      <c r="AI374" s="253" t="s">
        <v>62</v>
      </c>
      <c r="AJ374" s="269" t="s">
        <v>2385</v>
      </c>
      <c r="AK374" s="253" t="s">
        <v>62</v>
      </c>
      <c r="AL374" s="253" t="s">
        <v>57</v>
      </c>
      <c r="AM374" s="253" t="s">
        <v>57</v>
      </c>
      <c r="AN374" s="253" t="s">
        <v>57</v>
      </c>
      <c r="AO374" s="253" t="s">
        <v>5942</v>
      </c>
      <c r="AP374" s="253" t="s">
        <v>6090</v>
      </c>
      <c r="AQ374" s="253">
        <v>418</v>
      </c>
      <c r="AR374" s="253" t="s">
        <v>57</v>
      </c>
      <c r="AS374" s="253">
        <v>13</v>
      </c>
      <c r="AT374" s="253">
        <v>12</v>
      </c>
      <c r="AU374" s="253" t="s">
        <v>56</v>
      </c>
      <c r="AV374" s="184" t="s">
        <v>4440</v>
      </c>
    </row>
    <row r="375" spans="1:48">
      <c r="A375" s="220">
        <v>374</v>
      </c>
      <c r="B375" s="253" t="s">
        <v>6836</v>
      </c>
      <c r="C375" s="253" t="s">
        <v>1382</v>
      </c>
      <c r="D375" s="253">
        <v>2024</v>
      </c>
      <c r="E375" s="253" t="s">
        <v>824</v>
      </c>
      <c r="F375" s="253" t="s">
        <v>6091</v>
      </c>
      <c r="G375" s="253" t="s">
        <v>6092</v>
      </c>
      <c r="H375" s="253" t="s">
        <v>6093</v>
      </c>
      <c r="I375" s="253" t="s">
        <v>1181</v>
      </c>
      <c r="J375" s="253">
        <v>25</v>
      </c>
      <c r="K375" s="253" t="s">
        <v>57</v>
      </c>
      <c r="L375" s="253" t="s">
        <v>57</v>
      </c>
      <c r="M375" s="253" t="s">
        <v>57</v>
      </c>
      <c r="N375" s="253" t="s">
        <v>57</v>
      </c>
      <c r="O375" s="253" t="s">
        <v>57</v>
      </c>
      <c r="P375" s="270" t="s">
        <v>57</v>
      </c>
      <c r="Q375" s="270" t="s">
        <v>57</v>
      </c>
      <c r="R375" s="270" t="s">
        <v>57</v>
      </c>
      <c r="S375" s="270" t="s">
        <v>57</v>
      </c>
      <c r="T375" s="270" t="s">
        <v>57</v>
      </c>
      <c r="U375" s="253" t="s">
        <v>57</v>
      </c>
      <c r="V375" s="253" t="s">
        <v>57</v>
      </c>
      <c r="W375" s="270" t="s">
        <v>57</v>
      </c>
      <c r="X375" s="270" t="s">
        <v>57</v>
      </c>
      <c r="Y375" s="270" t="s">
        <v>57</v>
      </c>
      <c r="Z375" s="253" t="s">
        <v>6094</v>
      </c>
      <c r="AA375" s="253" t="s">
        <v>57</v>
      </c>
      <c r="AB375" s="253" t="s">
        <v>57</v>
      </c>
      <c r="AC375" s="253" t="s">
        <v>57</v>
      </c>
      <c r="AD375" s="253" t="s">
        <v>2385</v>
      </c>
      <c r="AE375" s="253" t="s">
        <v>57</v>
      </c>
      <c r="AF375" s="253"/>
      <c r="AG375" s="253" t="s">
        <v>57</v>
      </c>
      <c r="AH375" s="253" t="s">
        <v>57</v>
      </c>
      <c r="AI375" s="253" t="s">
        <v>57</v>
      </c>
      <c r="AJ375" s="269" t="s">
        <v>2385</v>
      </c>
      <c r="AK375" s="253" t="s">
        <v>57</v>
      </c>
      <c r="AL375" s="253" t="s">
        <v>57</v>
      </c>
      <c r="AM375" s="253" t="s">
        <v>57</v>
      </c>
      <c r="AN375" s="253" t="s">
        <v>57</v>
      </c>
      <c r="AO375" s="253" t="s">
        <v>2097</v>
      </c>
      <c r="AP375" s="253" t="s">
        <v>5790</v>
      </c>
      <c r="AQ375" s="253">
        <v>331</v>
      </c>
      <c r="AR375" s="253" t="s">
        <v>57</v>
      </c>
      <c r="AS375" s="253" t="s">
        <v>57</v>
      </c>
      <c r="AT375" s="253" t="s">
        <v>57</v>
      </c>
      <c r="AU375" s="220" t="str">
        <f t="shared" ref="AU375:AU389" si="18">IF(OR(AB375="NA"), "NA", IF(OR(AB375="Yes", AB375="yes"), "No", IF(AND(I375="Original", AB375="No"), "?", "")))</f>
        <v>NA</v>
      </c>
    </row>
    <row r="376" spans="1:48">
      <c r="A376" s="220">
        <v>375</v>
      </c>
      <c r="B376" s="253" t="s">
        <v>6836</v>
      </c>
      <c r="C376" s="253" t="s">
        <v>1382</v>
      </c>
      <c r="D376" s="253">
        <v>2024</v>
      </c>
      <c r="E376" s="253" t="s">
        <v>824</v>
      </c>
      <c r="F376" s="253" t="s">
        <v>5238</v>
      </c>
      <c r="G376" s="253" t="s">
        <v>6095</v>
      </c>
      <c r="H376" s="261" t="s">
        <v>6096</v>
      </c>
      <c r="I376" s="253" t="s">
        <v>926</v>
      </c>
      <c r="J376" s="253">
        <v>25</v>
      </c>
      <c r="K376" s="253" t="s">
        <v>57</v>
      </c>
      <c r="L376" s="253" t="s">
        <v>57</v>
      </c>
      <c r="M376" s="253" t="s">
        <v>57</v>
      </c>
      <c r="N376" s="253" t="s">
        <v>57</v>
      </c>
      <c r="O376" s="253" t="s">
        <v>57</v>
      </c>
      <c r="P376" s="270" t="s">
        <v>57</v>
      </c>
      <c r="Q376" s="270" t="s">
        <v>57</v>
      </c>
      <c r="R376" s="270" t="s">
        <v>57</v>
      </c>
      <c r="S376" s="270" t="s">
        <v>57</v>
      </c>
      <c r="T376" s="270" t="s">
        <v>57</v>
      </c>
      <c r="U376" s="253" t="s">
        <v>57</v>
      </c>
      <c r="V376" s="253" t="s">
        <v>57</v>
      </c>
      <c r="W376" s="270" t="s">
        <v>57</v>
      </c>
      <c r="X376" s="270" t="s">
        <v>57</v>
      </c>
      <c r="Y376" s="270" t="s">
        <v>57</v>
      </c>
      <c r="Z376" s="253" t="s">
        <v>6097</v>
      </c>
      <c r="AA376" s="253" t="s">
        <v>57</v>
      </c>
      <c r="AB376" s="253" t="s">
        <v>57</v>
      </c>
      <c r="AC376" s="253" t="s">
        <v>57</v>
      </c>
      <c r="AD376" s="253" t="s">
        <v>2385</v>
      </c>
      <c r="AE376" s="253" t="s">
        <v>57</v>
      </c>
      <c r="AF376" s="253"/>
      <c r="AG376" s="253" t="s">
        <v>57</v>
      </c>
      <c r="AH376" s="253" t="s">
        <v>57</v>
      </c>
      <c r="AI376" s="253" t="s">
        <v>57</v>
      </c>
      <c r="AJ376" s="269" t="s">
        <v>2385</v>
      </c>
      <c r="AK376" s="253" t="s">
        <v>57</v>
      </c>
      <c r="AL376" s="253" t="s">
        <v>57</v>
      </c>
      <c r="AM376" s="253" t="s">
        <v>57</v>
      </c>
      <c r="AN376" s="253" t="s">
        <v>57</v>
      </c>
      <c r="AO376" s="264" t="s">
        <v>57</v>
      </c>
      <c r="AP376" s="253" t="s">
        <v>6098</v>
      </c>
      <c r="AQ376" s="253"/>
      <c r="AR376" s="253" t="s">
        <v>57</v>
      </c>
      <c r="AS376" s="253" t="s">
        <v>57</v>
      </c>
      <c r="AT376" s="253" t="s">
        <v>57</v>
      </c>
      <c r="AU376" s="220" t="str">
        <f t="shared" si="18"/>
        <v>NA</v>
      </c>
    </row>
    <row r="377" spans="1:48">
      <c r="A377" s="220">
        <v>376</v>
      </c>
      <c r="B377" s="253" t="s">
        <v>6836</v>
      </c>
      <c r="C377" s="253" t="s">
        <v>1382</v>
      </c>
      <c r="D377" s="253">
        <v>2024</v>
      </c>
      <c r="E377" s="253" t="s">
        <v>824</v>
      </c>
      <c r="F377" s="253" t="s">
        <v>6099</v>
      </c>
      <c r="G377" s="253" t="s">
        <v>6100</v>
      </c>
      <c r="H377" s="253" t="s">
        <v>6101</v>
      </c>
      <c r="I377" s="253" t="s">
        <v>935</v>
      </c>
      <c r="J377" s="253">
        <v>7</v>
      </c>
      <c r="K377" s="253" t="s">
        <v>62</v>
      </c>
      <c r="L377" s="253" t="s">
        <v>62</v>
      </c>
      <c r="M377" s="253" t="s">
        <v>62</v>
      </c>
      <c r="N377" s="253" t="s">
        <v>56</v>
      </c>
      <c r="O377" s="253">
        <v>1</v>
      </c>
      <c r="P377" s="270" t="s">
        <v>170</v>
      </c>
      <c r="Q377" s="270" t="s">
        <v>6102</v>
      </c>
      <c r="R377" s="270" t="s">
        <v>6103</v>
      </c>
      <c r="S377" s="270" t="s">
        <v>56</v>
      </c>
      <c r="T377" s="270" t="s">
        <v>6104</v>
      </c>
      <c r="U377" s="253" t="s">
        <v>56</v>
      </c>
      <c r="V377" s="253" t="s">
        <v>6105</v>
      </c>
      <c r="W377" s="270" t="s">
        <v>56</v>
      </c>
      <c r="X377" s="270" t="s">
        <v>6106</v>
      </c>
      <c r="Y377" s="270" t="s">
        <v>62</v>
      </c>
      <c r="Z377" s="258" t="s">
        <v>6107</v>
      </c>
      <c r="AA377" s="270" t="s">
        <v>62</v>
      </c>
      <c r="AB377" s="270" t="s">
        <v>56</v>
      </c>
      <c r="AC377" s="270" t="s">
        <v>56</v>
      </c>
      <c r="AD377" s="270" t="s">
        <v>984</v>
      </c>
      <c r="AE377" s="253" t="s">
        <v>57</v>
      </c>
      <c r="AF377" s="253"/>
      <c r="AG377" s="253" t="s">
        <v>56</v>
      </c>
      <c r="AH377" s="253">
        <v>341</v>
      </c>
      <c r="AI377" s="270" t="s">
        <v>62</v>
      </c>
      <c r="AJ377" s="270" t="s">
        <v>2385</v>
      </c>
      <c r="AK377" s="253" t="s">
        <v>62</v>
      </c>
      <c r="AL377" s="253" t="s">
        <v>57</v>
      </c>
      <c r="AM377" s="253" t="s">
        <v>57</v>
      </c>
      <c r="AN377" s="253" t="s">
        <v>57</v>
      </c>
      <c r="AO377" s="253" t="s">
        <v>5710</v>
      </c>
      <c r="AP377" s="253" t="s">
        <v>6108</v>
      </c>
      <c r="AQ377" s="253">
        <v>235</v>
      </c>
      <c r="AR377" s="253" t="s">
        <v>57</v>
      </c>
      <c r="AS377" s="253">
        <v>283</v>
      </c>
      <c r="AT377" s="253">
        <v>58</v>
      </c>
      <c r="AU377" s="220" t="str">
        <f t="shared" si="18"/>
        <v>No</v>
      </c>
    </row>
    <row r="378" spans="1:48">
      <c r="A378" s="220">
        <v>377</v>
      </c>
      <c r="B378" s="253" t="s">
        <v>6836</v>
      </c>
      <c r="C378" s="253" t="s">
        <v>1382</v>
      </c>
      <c r="D378" s="253">
        <v>2024</v>
      </c>
      <c r="E378" s="253" t="s">
        <v>824</v>
      </c>
      <c r="F378" s="253" t="s">
        <v>6109</v>
      </c>
      <c r="G378" s="253" t="s">
        <v>6110</v>
      </c>
      <c r="H378" s="253" t="s">
        <v>6111</v>
      </c>
      <c r="I378" s="253" t="s">
        <v>935</v>
      </c>
      <c r="J378" s="253">
        <v>14</v>
      </c>
      <c r="K378" s="253" t="s">
        <v>62</v>
      </c>
      <c r="L378" s="253" t="s">
        <v>62</v>
      </c>
      <c r="M378" s="253" t="s">
        <v>62</v>
      </c>
      <c r="N378" s="270" t="s">
        <v>56</v>
      </c>
      <c r="O378" s="270">
        <v>1</v>
      </c>
      <c r="P378" s="270" t="s">
        <v>438</v>
      </c>
      <c r="Q378" s="270" t="s">
        <v>6112</v>
      </c>
      <c r="R378" s="270" t="s">
        <v>6113</v>
      </c>
      <c r="S378" s="270" t="s">
        <v>56</v>
      </c>
      <c r="T378" s="270" t="s">
        <v>6114</v>
      </c>
      <c r="U378" s="253" t="s">
        <v>62</v>
      </c>
      <c r="V378" s="253" t="s">
        <v>57</v>
      </c>
      <c r="W378" s="270" t="s">
        <v>56</v>
      </c>
      <c r="X378" s="270" t="s">
        <v>6115</v>
      </c>
      <c r="Y378" s="270" t="s">
        <v>62</v>
      </c>
      <c r="Z378" s="253" t="s">
        <v>6116</v>
      </c>
      <c r="AA378" s="253" t="s">
        <v>56</v>
      </c>
      <c r="AB378" s="253" t="s">
        <v>56</v>
      </c>
      <c r="AC378" s="253" t="s">
        <v>56</v>
      </c>
      <c r="AD378" s="253" t="s">
        <v>2373</v>
      </c>
      <c r="AE378" s="253" t="s">
        <v>5503</v>
      </c>
      <c r="AF378" s="253"/>
      <c r="AG378" s="253" t="s">
        <v>56</v>
      </c>
      <c r="AH378" s="253">
        <v>137</v>
      </c>
      <c r="AI378" s="253" t="s">
        <v>56</v>
      </c>
      <c r="AJ378" s="269" t="s">
        <v>174</v>
      </c>
      <c r="AK378" s="253" t="s">
        <v>62</v>
      </c>
      <c r="AL378" s="253" t="s">
        <v>57</v>
      </c>
      <c r="AM378" s="253" t="s">
        <v>57</v>
      </c>
      <c r="AN378" s="253" t="s">
        <v>57</v>
      </c>
      <c r="AO378" s="253" t="s">
        <v>5768</v>
      </c>
      <c r="AP378" s="253" t="s">
        <v>6117</v>
      </c>
      <c r="AQ378" s="253">
        <v>411</v>
      </c>
      <c r="AR378" s="253" t="s">
        <v>57</v>
      </c>
      <c r="AS378" s="253">
        <v>137</v>
      </c>
      <c r="AT378" s="253" t="s">
        <v>57</v>
      </c>
      <c r="AU378" s="220" t="str">
        <f t="shared" si="18"/>
        <v>No</v>
      </c>
      <c r="AV378" s="184" t="s">
        <v>6118</v>
      </c>
    </row>
    <row r="379" spans="1:48">
      <c r="A379" s="220">
        <v>378</v>
      </c>
      <c r="B379" s="253" t="s">
        <v>6836</v>
      </c>
      <c r="C379" s="253" t="s">
        <v>1382</v>
      </c>
      <c r="D379" s="253">
        <v>2024</v>
      </c>
      <c r="E379" s="253" t="s">
        <v>824</v>
      </c>
      <c r="F379" s="253" t="s">
        <v>696</v>
      </c>
      <c r="G379" s="253" t="s">
        <v>6119</v>
      </c>
      <c r="H379" s="253" t="s">
        <v>6120</v>
      </c>
      <c r="I379" s="253" t="s">
        <v>935</v>
      </c>
      <c r="J379" s="253">
        <v>14</v>
      </c>
      <c r="K379" s="253" t="s">
        <v>62</v>
      </c>
      <c r="L379" s="253" t="s">
        <v>62</v>
      </c>
      <c r="M379" s="253" t="s">
        <v>62</v>
      </c>
      <c r="N379" s="270" t="s">
        <v>56</v>
      </c>
      <c r="O379" s="270">
        <v>3</v>
      </c>
      <c r="P379" s="270" t="s">
        <v>438</v>
      </c>
      <c r="Q379" s="270" t="s">
        <v>6121</v>
      </c>
      <c r="R379" s="270" t="s">
        <v>6122</v>
      </c>
      <c r="S379" s="270" t="s">
        <v>56</v>
      </c>
      <c r="T379" s="270" t="s">
        <v>6123</v>
      </c>
      <c r="U379" s="253" t="s">
        <v>62</v>
      </c>
      <c r="V379" s="253" t="s">
        <v>57</v>
      </c>
      <c r="W379" s="270" t="s">
        <v>56</v>
      </c>
      <c r="X379" s="270" t="s">
        <v>6124</v>
      </c>
      <c r="Y379" s="270" t="s">
        <v>62</v>
      </c>
      <c r="Z379" s="253" t="s">
        <v>6125</v>
      </c>
      <c r="AA379" s="253" t="s">
        <v>56</v>
      </c>
      <c r="AB379" s="253" t="s">
        <v>56</v>
      </c>
      <c r="AC379" s="253" t="s">
        <v>56</v>
      </c>
      <c r="AD379" s="253" t="s">
        <v>984</v>
      </c>
      <c r="AE379" s="253" t="s">
        <v>57</v>
      </c>
      <c r="AF379" s="253"/>
      <c r="AG379" s="253" t="s">
        <v>56</v>
      </c>
      <c r="AH379" s="253">
        <v>1132</v>
      </c>
      <c r="AI379" s="270" t="s">
        <v>56</v>
      </c>
      <c r="AJ379" s="270" t="s">
        <v>4436</v>
      </c>
      <c r="AK379" s="253" t="s">
        <v>62</v>
      </c>
      <c r="AL379" s="253" t="s">
        <v>57</v>
      </c>
      <c r="AM379" s="253" t="s">
        <v>57</v>
      </c>
      <c r="AN379" s="253" t="s">
        <v>57</v>
      </c>
      <c r="AO379" s="253" t="s">
        <v>5495</v>
      </c>
      <c r="AP379" s="253" t="s">
        <v>6126</v>
      </c>
      <c r="AQ379" s="253">
        <v>217</v>
      </c>
      <c r="AR379" s="253" t="s">
        <v>57</v>
      </c>
      <c r="AS379" s="253" t="s">
        <v>57</v>
      </c>
      <c r="AT379" s="253">
        <v>1132</v>
      </c>
      <c r="AU379" s="220" t="str">
        <f t="shared" si="18"/>
        <v>No</v>
      </c>
      <c r="AV379" s="184" t="s">
        <v>6127</v>
      </c>
    </row>
    <row r="380" spans="1:48">
      <c r="A380" s="220">
        <v>379</v>
      </c>
      <c r="B380" s="253" t="s">
        <v>6836</v>
      </c>
      <c r="C380" s="253" t="s">
        <v>1382</v>
      </c>
      <c r="D380" s="253">
        <v>2024</v>
      </c>
      <c r="E380" s="253" t="s">
        <v>824</v>
      </c>
      <c r="F380" s="253" t="s">
        <v>2737</v>
      </c>
      <c r="G380" s="253" t="s">
        <v>6128</v>
      </c>
      <c r="H380" s="253" t="s">
        <v>6129</v>
      </c>
      <c r="I380" s="253" t="s">
        <v>935</v>
      </c>
      <c r="J380" s="253">
        <v>14</v>
      </c>
      <c r="K380" s="253" t="s">
        <v>62</v>
      </c>
      <c r="L380" s="253" t="s">
        <v>62</v>
      </c>
      <c r="M380" s="253" t="s">
        <v>62</v>
      </c>
      <c r="N380" s="270" t="s">
        <v>56</v>
      </c>
      <c r="O380" s="270">
        <v>1</v>
      </c>
      <c r="P380" s="270" t="s">
        <v>170</v>
      </c>
      <c r="Q380" s="270" t="s">
        <v>6130</v>
      </c>
      <c r="R380" s="270" t="s">
        <v>6131</v>
      </c>
      <c r="S380" s="270" t="s">
        <v>56</v>
      </c>
      <c r="T380" s="270" t="s">
        <v>6132</v>
      </c>
      <c r="U380" s="253" t="s">
        <v>62</v>
      </c>
      <c r="V380" s="253" t="s">
        <v>57</v>
      </c>
      <c r="W380" s="270" t="s">
        <v>56</v>
      </c>
      <c r="X380" s="270" t="s">
        <v>6133</v>
      </c>
      <c r="Y380" s="270" t="s">
        <v>62</v>
      </c>
      <c r="Z380" s="253" t="s">
        <v>6128</v>
      </c>
      <c r="AA380" s="253" t="s">
        <v>56</v>
      </c>
      <c r="AB380" s="253" t="s">
        <v>56</v>
      </c>
      <c r="AC380" s="253" t="s">
        <v>56</v>
      </c>
      <c r="AD380" s="253" t="s">
        <v>962</v>
      </c>
      <c r="AE380" s="253" t="s">
        <v>5503</v>
      </c>
      <c r="AF380" s="253"/>
      <c r="AG380" s="253" t="s">
        <v>56</v>
      </c>
      <c r="AH380" s="253">
        <v>3618</v>
      </c>
      <c r="AI380" s="253" t="s">
        <v>62</v>
      </c>
      <c r="AJ380" s="269" t="s">
        <v>2385</v>
      </c>
      <c r="AK380" s="253" t="s">
        <v>62</v>
      </c>
      <c r="AL380" s="253" t="s">
        <v>57</v>
      </c>
      <c r="AM380" s="253" t="s">
        <v>57</v>
      </c>
      <c r="AN380" s="253" t="s">
        <v>57</v>
      </c>
      <c r="AO380" s="264" t="s">
        <v>835</v>
      </c>
      <c r="AP380" s="253" t="s">
        <v>5192</v>
      </c>
      <c r="AQ380" s="253">
        <v>292</v>
      </c>
      <c r="AR380" s="253" t="s">
        <v>57</v>
      </c>
      <c r="AS380" s="253">
        <v>555</v>
      </c>
      <c r="AT380" s="253">
        <v>3063</v>
      </c>
      <c r="AU380" s="220" t="str">
        <f t="shared" si="18"/>
        <v>No</v>
      </c>
    </row>
    <row r="381" spans="1:48">
      <c r="A381" s="220">
        <v>380</v>
      </c>
      <c r="B381" s="253" t="s">
        <v>6836</v>
      </c>
      <c r="C381" s="253" t="s">
        <v>1382</v>
      </c>
      <c r="D381" s="253">
        <v>2024</v>
      </c>
      <c r="E381" s="253" t="s">
        <v>824</v>
      </c>
      <c r="F381" s="253" t="s">
        <v>6134</v>
      </c>
      <c r="G381" s="253" t="s">
        <v>6135</v>
      </c>
      <c r="H381" s="253" t="s">
        <v>6136</v>
      </c>
      <c r="I381" s="253" t="s">
        <v>935</v>
      </c>
      <c r="J381" s="253">
        <v>14</v>
      </c>
      <c r="K381" s="253" t="s">
        <v>62</v>
      </c>
      <c r="L381" s="253" t="s">
        <v>62</v>
      </c>
      <c r="M381" s="253" t="s">
        <v>62</v>
      </c>
      <c r="N381" s="270" t="s">
        <v>62</v>
      </c>
      <c r="O381" s="270" t="s">
        <v>57</v>
      </c>
      <c r="P381" s="270" t="s">
        <v>57</v>
      </c>
      <c r="Q381" s="270" t="s">
        <v>57</v>
      </c>
      <c r="R381" s="270" t="s">
        <v>57</v>
      </c>
      <c r="S381" s="270" t="s">
        <v>56</v>
      </c>
      <c r="T381" s="270" t="s">
        <v>6137</v>
      </c>
      <c r="U381" s="253" t="s">
        <v>62</v>
      </c>
      <c r="V381" s="253" t="s">
        <v>6138</v>
      </c>
      <c r="W381" s="270" t="s">
        <v>56</v>
      </c>
      <c r="X381" s="270" t="s">
        <v>6139</v>
      </c>
      <c r="Y381" s="270" t="s">
        <v>56</v>
      </c>
      <c r="Z381" s="253" t="s">
        <v>6140</v>
      </c>
      <c r="AA381" s="253" t="s">
        <v>62</v>
      </c>
      <c r="AB381" s="253" t="s">
        <v>56</v>
      </c>
      <c r="AC381" s="253" t="s">
        <v>56</v>
      </c>
      <c r="AD381" s="253" t="s">
        <v>984</v>
      </c>
      <c r="AE381" s="253" t="s">
        <v>57</v>
      </c>
      <c r="AF381" s="253"/>
      <c r="AG381" s="253" t="s">
        <v>56</v>
      </c>
      <c r="AH381" s="270">
        <v>87</v>
      </c>
      <c r="AI381" s="270" t="s">
        <v>56</v>
      </c>
      <c r="AJ381" s="270" t="s">
        <v>4435</v>
      </c>
      <c r="AK381" s="253" t="s">
        <v>62</v>
      </c>
      <c r="AL381" s="253" t="s">
        <v>57</v>
      </c>
      <c r="AM381" s="253" t="s">
        <v>57</v>
      </c>
      <c r="AN381" s="253" t="s">
        <v>57</v>
      </c>
      <c r="AO381" s="264" t="s">
        <v>2097</v>
      </c>
      <c r="AP381" s="253" t="s">
        <v>5937</v>
      </c>
      <c r="AQ381" s="253">
        <v>312</v>
      </c>
      <c r="AR381" s="253" t="s">
        <v>57</v>
      </c>
      <c r="AS381" s="270">
        <v>10</v>
      </c>
      <c r="AT381" s="270">
        <v>77</v>
      </c>
      <c r="AU381" s="220" t="str">
        <f t="shared" si="18"/>
        <v>No</v>
      </c>
    </row>
    <row r="382" spans="1:48">
      <c r="A382" s="220">
        <v>381</v>
      </c>
      <c r="B382" s="253" t="s">
        <v>6836</v>
      </c>
      <c r="C382" s="253" t="s">
        <v>1382</v>
      </c>
      <c r="D382" s="253">
        <v>2024</v>
      </c>
      <c r="E382" s="253" t="s">
        <v>824</v>
      </c>
      <c r="F382" s="253" t="s">
        <v>6142</v>
      </c>
      <c r="G382" s="253" t="s">
        <v>6143</v>
      </c>
      <c r="H382" s="253" t="s">
        <v>6144</v>
      </c>
      <c r="I382" s="253" t="s">
        <v>929</v>
      </c>
      <c r="J382" s="253">
        <v>15</v>
      </c>
      <c r="K382" s="253" t="s">
        <v>56</v>
      </c>
      <c r="L382" s="253" t="s">
        <v>62</v>
      </c>
      <c r="M382" s="253" t="s">
        <v>57</v>
      </c>
      <c r="N382" s="270" t="s">
        <v>57</v>
      </c>
      <c r="O382" s="270" t="s">
        <v>57</v>
      </c>
      <c r="P382" s="270" t="s">
        <v>57</v>
      </c>
      <c r="Q382" s="270" t="s">
        <v>57</v>
      </c>
      <c r="R382" s="270" t="s">
        <v>57</v>
      </c>
      <c r="S382" s="270" t="s">
        <v>57</v>
      </c>
      <c r="T382" s="270" t="s">
        <v>57</v>
      </c>
      <c r="U382" s="253" t="s">
        <v>57</v>
      </c>
      <c r="V382" s="253" t="s">
        <v>57</v>
      </c>
      <c r="W382" s="270" t="s">
        <v>57</v>
      </c>
      <c r="X382" s="270" t="s">
        <v>57</v>
      </c>
      <c r="Y382" s="270" t="s">
        <v>57</v>
      </c>
      <c r="Z382" s="253" t="s">
        <v>6145</v>
      </c>
      <c r="AA382" s="253" t="s">
        <v>57</v>
      </c>
      <c r="AB382" s="253" t="s">
        <v>57</v>
      </c>
      <c r="AC382" s="253" t="s">
        <v>57</v>
      </c>
      <c r="AD382" s="253" t="s">
        <v>2385</v>
      </c>
      <c r="AE382" s="253" t="s">
        <v>57</v>
      </c>
      <c r="AF382" s="253"/>
      <c r="AG382" s="253" t="s">
        <v>57</v>
      </c>
      <c r="AH382" s="253" t="s">
        <v>57</v>
      </c>
      <c r="AI382" s="253" t="s">
        <v>57</v>
      </c>
      <c r="AJ382" s="269" t="s">
        <v>2385</v>
      </c>
      <c r="AK382" s="253" t="s">
        <v>57</v>
      </c>
      <c r="AL382" s="253" t="s">
        <v>57</v>
      </c>
      <c r="AM382" s="253" t="s">
        <v>57</v>
      </c>
      <c r="AN382" s="253" t="s">
        <v>57</v>
      </c>
      <c r="AO382" s="253" t="s">
        <v>235</v>
      </c>
      <c r="AP382" s="253" t="s">
        <v>6073</v>
      </c>
      <c r="AQ382" s="253">
        <v>469</v>
      </c>
      <c r="AR382" s="253" t="s">
        <v>57</v>
      </c>
      <c r="AS382" s="253" t="s">
        <v>57</v>
      </c>
      <c r="AT382" s="253" t="s">
        <v>57</v>
      </c>
      <c r="AU382" s="220" t="str">
        <f t="shared" si="18"/>
        <v>NA</v>
      </c>
    </row>
    <row r="383" spans="1:48">
      <c r="A383" s="220">
        <v>382</v>
      </c>
      <c r="B383" s="253" t="s">
        <v>6836</v>
      </c>
      <c r="C383" s="253" t="s">
        <v>1382</v>
      </c>
      <c r="D383" s="253">
        <v>2024</v>
      </c>
      <c r="E383" s="253" t="s">
        <v>824</v>
      </c>
      <c r="F383" s="253" t="s">
        <v>6146</v>
      </c>
      <c r="G383" s="253" t="s">
        <v>6147</v>
      </c>
      <c r="H383" s="253" t="s">
        <v>6148</v>
      </c>
      <c r="I383" s="253" t="s">
        <v>935</v>
      </c>
      <c r="J383" s="253">
        <v>15</v>
      </c>
      <c r="K383" s="253" t="s">
        <v>62</v>
      </c>
      <c r="L383" s="253" t="s">
        <v>62</v>
      </c>
      <c r="M383" s="253" t="s">
        <v>62</v>
      </c>
      <c r="N383" s="270" t="s">
        <v>56</v>
      </c>
      <c r="O383" s="270">
        <v>2</v>
      </c>
      <c r="P383" s="270" t="s">
        <v>170</v>
      </c>
      <c r="Q383" s="270" t="s">
        <v>6149</v>
      </c>
      <c r="R383" s="270" t="s">
        <v>6150</v>
      </c>
      <c r="S383" s="270" t="s">
        <v>56</v>
      </c>
      <c r="T383" s="270" t="s">
        <v>6151</v>
      </c>
      <c r="U383" s="253" t="s">
        <v>62</v>
      </c>
      <c r="V383" s="253" t="s">
        <v>57</v>
      </c>
      <c r="W383" s="270" t="s">
        <v>56</v>
      </c>
      <c r="X383" s="270" t="s">
        <v>6152</v>
      </c>
      <c r="Y383" s="270" t="s">
        <v>56</v>
      </c>
      <c r="Z383" s="253" t="s">
        <v>6153</v>
      </c>
      <c r="AA383" s="253" t="s">
        <v>56</v>
      </c>
      <c r="AB383" s="253" t="s">
        <v>56</v>
      </c>
      <c r="AC383" s="253" t="s">
        <v>56</v>
      </c>
      <c r="AD383" s="270" t="s">
        <v>984</v>
      </c>
      <c r="AE383" s="270" t="s">
        <v>57</v>
      </c>
      <c r="AF383" s="253"/>
      <c r="AG383" s="253" t="s">
        <v>56</v>
      </c>
      <c r="AH383" s="253">
        <v>12860</v>
      </c>
      <c r="AI383" s="253" t="s">
        <v>62</v>
      </c>
      <c r="AJ383" s="269" t="s">
        <v>2385</v>
      </c>
      <c r="AK383" s="253" t="s">
        <v>56</v>
      </c>
      <c r="AL383" s="253" t="s">
        <v>2367</v>
      </c>
      <c r="AM383" s="253" t="s">
        <v>6154</v>
      </c>
      <c r="AN383" s="253" t="s">
        <v>6155</v>
      </c>
      <c r="AO383" s="253" t="s">
        <v>6156</v>
      </c>
      <c r="AP383" s="253" t="s">
        <v>5902</v>
      </c>
      <c r="AQ383" s="253">
        <v>271</v>
      </c>
      <c r="AR383" s="253">
        <v>103</v>
      </c>
      <c r="AS383" s="253">
        <v>6178</v>
      </c>
      <c r="AT383" s="253">
        <v>6682</v>
      </c>
      <c r="AU383" s="220" t="str">
        <f t="shared" si="18"/>
        <v>No</v>
      </c>
    </row>
    <row r="384" spans="1:48">
      <c r="A384" s="220">
        <v>383</v>
      </c>
      <c r="B384" s="253" t="s">
        <v>6836</v>
      </c>
      <c r="C384" s="253" t="s">
        <v>1382</v>
      </c>
      <c r="D384" s="253">
        <v>2024</v>
      </c>
      <c r="E384" s="253" t="s">
        <v>824</v>
      </c>
      <c r="F384" s="253" t="s">
        <v>6157</v>
      </c>
      <c r="G384" s="253" t="s">
        <v>6158</v>
      </c>
      <c r="H384" s="253" t="s">
        <v>6159</v>
      </c>
      <c r="I384" s="253" t="s">
        <v>935</v>
      </c>
      <c r="J384" s="253">
        <v>19</v>
      </c>
      <c r="K384" s="253" t="s">
        <v>62</v>
      </c>
      <c r="L384" s="253" t="s">
        <v>62</v>
      </c>
      <c r="M384" s="253" t="s">
        <v>62</v>
      </c>
      <c r="N384" s="270" t="s">
        <v>56</v>
      </c>
      <c r="O384" s="270">
        <v>1</v>
      </c>
      <c r="P384" s="270" t="s">
        <v>438</v>
      </c>
      <c r="Q384" s="270" t="s">
        <v>6160</v>
      </c>
      <c r="R384" s="270" t="s">
        <v>6161</v>
      </c>
      <c r="S384" s="270" t="s">
        <v>56</v>
      </c>
      <c r="T384" s="270" t="s">
        <v>6162</v>
      </c>
      <c r="U384" s="253" t="s">
        <v>62</v>
      </c>
      <c r="V384" s="253" t="s">
        <v>57</v>
      </c>
      <c r="W384" s="270" t="s">
        <v>56</v>
      </c>
      <c r="X384" s="270" t="s">
        <v>6163</v>
      </c>
      <c r="Y384" s="270" t="s">
        <v>62</v>
      </c>
      <c r="Z384" s="253" t="s">
        <v>6164</v>
      </c>
      <c r="AA384" s="253" t="s">
        <v>62</v>
      </c>
      <c r="AB384" s="253" t="s">
        <v>56</v>
      </c>
      <c r="AC384" s="253" t="s">
        <v>56</v>
      </c>
      <c r="AD384" s="253" t="s">
        <v>984</v>
      </c>
      <c r="AE384" s="253" t="s">
        <v>57</v>
      </c>
      <c r="AF384" s="253"/>
      <c r="AG384" s="253" t="s">
        <v>56</v>
      </c>
      <c r="AH384" s="253">
        <v>186</v>
      </c>
      <c r="AI384" s="253" t="s">
        <v>62</v>
      </c>
      <c r="AJ384" s="269" t="s">
        <v>2385</v>
      </c>
      <c r="AK384" s="253" t="s">
        <v>62</v>
      </c>
      <c r="AL384" s="253" t="s">
        <v>57</v>
      </c>
      <c r="AM384" s="253" t="s">
        <v>57</v>
      </c>
      <c r="AN384" s="253" t="s">
        <v>57</v>
      </c>
      <c r="AO384" s="253" t="s">
        <v>5950</v>
      </c>
      <c r="AP384" s="253" t="s">
        <v>6126</v>
      </c>
      <c r="AQ384" s="253">
        <v>367</v>
      </c>
      <c r="AR384" s="253" t="s">
        <v>57</v>
      </c>
      <c r="AS384" s="253">
        <v>82</v>
      </c>
      <c r="AT384" s="253">
        <v>104</v>
      </c>
      <c r="AU384" s="220" t="str">
        <f t="shared" si="18"/>
        <v>No</v>
      </c>
    </row>
    <row r="385" spans="1:48">
      <c r="A385" s="220">
        <v>384</v>
      </c>
      <c r="B385" s="253" t="s">
        <v>6836</v>
      </c>
      <c r="C385" s="253" t="s">
        <v>1382</v>
      </c>
      <c r="D385" s="253">
        <v>2024</v>
      </c>
      <c r="E385" s="253" t="s">
        <v>824</v>
      </c>
      <c r="F385" s="253" t="s">
        <v>57</v>
      </c>
      <c r="G385" s="253" t="s">
        <v>6165</v>
      </c>
      <c r="H385" s="261" t="s">
        <v>6166</v>
      </c>
      <c r="I385" s="253" t="s">
        <v>2597</v>
      </c>
      <c r="J385" s="253">
        <v>25</v>
      </c>
      <c r="K385" s="253" t="s">
        <v>57</v>
      </c>
      <c r="L385" s="253" t="s">
        <v>57</v>
      </c>
      <c r="M385" s="253" t="s">
        <v>57</v>
      </c>
      <c r="N385" s="270" t="s">
        <v>57</v>
      </c>
      <c r="O385" s="270" t="s">
        <v>57</v>
      </c>
      <c r="P385" s="270" t="s">
        <v>57</v>
      </c>
      <c r="Q385" s="270" t="s">
        <v>57</v>
      </c>
      <c r="R385" s="270" t="s">
        <v>57</v>
      </c>
      <c r="S385" s="270" t="s">
        <v>57</v>
      </c>
      <c r="T385" s="270" t="s">
        <v>57</v>
      </c>
      <c r="U385" s="253" t="s">
        <v>57</v>
      </c>
      <c r="V385" s="253" t="s">
        <v>57</v>
      </c>
      <c r="W385" s="253" t="s">
        <v>57</v>
      </c>
      <c r="X385" s="253" t="s">
        <v>57</v>
      </c>
      <c r="Y385" s="253" t="s">
        <v>57</v>
      </c>
      <c r="Z385" s="253" t="s">
        <v>57</v>
      </c>
      <c r="AA385" s="253" t="s">
        <v>57</v>
      </c>
      <c r="AB385" s="253" t="s">
        <v>57</v>
      </c>
      <c r="AC385" s="253" t="s">
        <v>57</v>
      </c>
      <c r="AD385" s="253" t="s">
        <v>2385</v>
      </c>
      <c r="AE385" s="253" t="s">
        <v>57</v>
      </c>
      <c r="AF385" s="253"/>
      <c r="AG385" s="253" t="s">
        <v>57</v>
      </c>
      <c r="AH385" s="253" t="s">
        <v>57</v>
      </c>
      <c r="AI385" s="253" t="s">
        <v>57</v>
      </c>
      <c r="AJ385" s="269" t="s">
        <v>2385</v>
      </c>
      <c r="AK385" s="253" t="s">
        <v>57</v>
      </c>
      <c r="AL385" s="253" t="s">
        <v>57</v>
      </c>
      <c r="AM385" s="253" t="s">
        <v>57</v>
      </c>
      <c r="AN385" s="253" t="s">
        <v>57</v>
      </c>
      <c r="AO385" s="253" t="s">
        <v>57</v>
      </c>
      <c r="AP385" s="253" t="s">
        <v>6167</v>
      </c>
      <c r="AQ385" s="253" t="s">
        <v>57</v>
      </c>
      <c r="AR385" s="253" t="s">
        <v>57</v>
      </c>
      <c r="AS385" s="253" t="s">
        <v>57</v>
      </c>
      <c r="AT385" s="253" t="s">
        <v>57</v>
      </c>
      <c r="AU385" s="220" t="str">
        <f t="shared" si="18"/>
        <v>NA</v>
      </c>
    </row>
    <row r="386" spans="1:48">
      <c r="A386" s="220">
        <v>385</v>
      </c>
      <c r="B386" s="253" t="s">
        <v>6836</v>
      </c>
      <c r="C386" s="253" t="s">
        <v>1382</v>
      </c>
      <c r="D386" s="253">
        <v>2024</v>
      </c>
      <c r="E386" s="253" t="s">
        <v>512</v>
      </c>
      <c r="F386" s="253" t="s">
        <v>5238</v>
      </c>
      <c r="G386" s="253" t="s">
        <v>6168</v>
      </c>
      <c r="H386" s="253" t="s">
        <v>6169</v>
      </c>
      <c r="I386" s="253" t="s">
        <v>926</v>
      </c>
      <c r="J386" s="253">
        <v>25</v>
      </c>
      <c r="K386" s="253" t="s">
        <v>57</v>
      </c>
      <c r="L386" s="253" t="s">
        <v>57</v>
      </c>
      <c r="M386" s="253" t="s">
        <v>57</v>
      </c>
      <c r="N386" s="253" t="s">
        <v>57</v>
      </c>
      <c r="O386" s="253" t="s">
        <v>57</v>
      </c>
      <c r="P386" s="253" t="s">
        <v>57</v>
      </c>
      <c r="Q386" s="253" t="s">
        <v>57</v>
      </c>
      <c r="R386" s="253" t="s">
        <v>57</v>
      </c>
      <c r="S386" s="270" t="s">
        <v>57</v>
      </c>
      <c r="T386" s="270" t="s">
        <v>57</v>
      </c>
      <c r="U386" s="253" t="s">
        <v>57</v>
      </c>
      <c r="V386" s="253" t="s">
        <v>57</v>
      </c>
      <c r="W386" s="253" t="s">
        <v>57</v>
      </c>
      <c r="X386" s="253" t="s">
        <v>57</v>
      </c>
      <c r="Y386" s="253" t="s">
        <v>57</v>
      </c>
      <c r="Z386" s="253" t="s">
        <v>6097</v>
      </c>
      <c r="AA386" s="253" t="s">
        <v>57</v>
      </c>
      <c r="AB386" s="253" t="s">
        <v>57</v>
      </c>
      <c r="AC386" s="253" t="s">
        <v>57</v>
      </c>
      <c r="AD386" s="253" t="s">
        <v>2385</v>
      </c>
      <c r="AE386" s="253" t="s">
        <v>57</v>
      </c>
      <c r="AF386" s="253"/>
      <c r="AG386" s="253" t="s">
        <v>57</v>
      </c>
      <c r="AH386" s="253" t="s">
        <v>57</v>
      </c>
      <c r="AI386" s="253" t="s">
        <v>57</v>
      </c>
      <c r="AJ386" s="269" t="s">
        <v>2385</v>
      </c>
      <c r="AK386" s="253" t="s">
        <v>57</v>
      </c>
      <c r="AL386" s="253" t="s">
        <v>57</v>
      </c>
      <c r="AM386" s="253" t="s">
        <v>57</v>
      </c>
      <c r="AN386" s="253" t="s">
        <v>57</v>
      </c>
      <c r="AO386" s="253" t="s">
        <v>6170</v>
      </c>
      <c r="AP386" s="264" t="s">
        <v>6171</v>
      </c>
      <c r="AQ386" s="253">
        <v>16</v>
      </c>
      <c r="AR386" s="253" t="s">
        <v>57</v>
      </c>
      <c r="AS386" s="253" t="s">
        <v>57</v>
      </c>
      <c r="AT386" s="253" t="s">
        <v>57</v>
      </c>
      <c r="AU386" s="220" t="str">
        <f t="shared" si="18"/>
        <v>NA</v>
      </c>
    </row>
    <row r="387" spans="1:48">
      <c r="A387" s="220">
        <v>386</v>
      </c>
      <c r="B387" s="253" t="s">
        <v>6836</v>
      </c>
      <c r="C387" s="253" t="s">
        <v>1382</v>
      </c>
      <c r="D387" s="253">
        <v>2024</v>
      </c>
      <c r="E387" s="253" t="s">
        <v>512</v>
      </c>
      <c r="F387" s="253" t="s">
        <v>6172</v>
      </c>
      <c r="G387" s="253" t="s">
        <v>6173</v>
      </c>
      <c r="H387" s="253" t="s">
        <v>6174</v>
      </c>
      <c r="I387" s="253" t="s">
        <v>975</v>
      </c>
      <c r="J387" s="253">
        <v>25</v>
      </c>
      <c r="K387" s="253" t="s">
        <v>57</v>
      </c>
      <c r="L387" s="253" t="s">
        <v>57</v>
      </c>
      <c r="M387" s="253" t="s">
        <v>57</v>
      </c>
      <c r="N387" s="253" t="s">
        <v>57</v>
      </c>
      <c r="O387" s="253" t="s">
        <v>57</v>
      </c>
      <c r="P387" s="253" t="s">
        <v>57</v>
      </c>
      <c r="Q387" s="253" t="s">
        <v>57</v>
      </c>
      <c r="R387" s="253" t="s">
        <v>57</v>
      </c>
      <c r="S387" s="270" t="s">
        <v>57</v>
      </c>
      <c r="T387" s="270" t="s">
        <v>57</v>
      </c>
      <c r="U387" s="253" t="s">
        <v>57</v>
      </c>
      <c r="V387" s="253" t="s">
        <v>57</v>
      </c>
      <c r="W387" s="253" t="s">
        <v>57</v>
      </c>
      <c r="X387" s="253" t="s">
        <v>57</v>
      </c>
      <c r="Y387" s="253" t="s">
        <v>57</v>
      </c>
      <c r="Z387" s="253" t="s">
        <v>6175</v>
      </c>
      <c r="AA387" s="253" t="s">
        <v>57</v>
      </c>
      <c r="AB387" s="253" t="s">
        <v>57</v>
      </c>
      <c r="AC387" s="253" t="s">
        <v>57</v>
      </c>
      <c r="AD387" s="253" t="s">
        <v>2385</v>
      </c>
      <c r="AE387" s="253" t="s">
        <v>57</v>
      </c>
      <c r="AF387" s="253"/>
      <c r="AG387" s="253" t="s">
        <v>57</v>
      </c>
      <c r="AH387" s="253" t="s">
        <v>57</v>
      </c>
      <c r="AI387" s="253" t="s">
        <v>57</v>
      </c>
      <c r="AJ387" s="269" t="s">
        <v>2385</v>
      </c>
      <c r="AK387" s="253" t="s">
        <v>57</v>
      </c>
      <c r="AL387" s="253" t="s">
        <v>57</v>
      </c>
      <c r="AM387" s="253" t="s">
        <v>57</v>
      </c>
      <c r="AN387" s="253" t="s">
        <v>57</v>
      </c>
      <c r="AO387" s="253" t="s">
        <v>5103</v>
      </c>
      <c r="AP387" s="264" t="s">
        <v>6176</v>
      </c>
      <c r="AQ387" s="253">
        <v>214</v>
      </c>
      <c r="AR387" s="253" t="s">
        <v>57</v>
      </c>
      <c r="AS387" s="253" t="s">
        <v>57</v>
      </c>
      <c r="AT387" s="253" t="s">
        <v>57</v>
      </c>
      <c r="AU387" s="220" t="str">
        <f t="shared" si="18"/>
        <v>NA</v>
      </c>
    </row>
    <row r="388" spans="1:48">
      <c r="A388" s="220">
        <v>387</v>
      </c>
      <c r="B388" s="253" t="s">
        <v>6836</v>
      </c>
      <c r="C388" s="253" t="s">
        <v>1382</v>
      </c>
      <c r="D388" s="253">
        <v>2024</v>
      </c>
      <c r="E388" s="253" t="s">
        <v>512</v>
      </c>
      <c r="F388" s="253" t="s">
        <v>551</v>
      </c>
      <c r="G388" s="258" t="s">
        <v>6177</v>
      </c>
      <c r="H388" s="253" t="s">
        <v>6178</v>
      </c>
      <c r="I388" s="253" t="s">
        <v>1181</v>
      </c>
      <c r="J388" s="253">
        <v>3</v>
      </c>
      <c r="K388" s="253" t="s">
        <v>57</v>
      </c>
      <c r="L388" s="253" t="s">
        <v>57</v>
      </c>
      <c r="M388" s="253" t="s">
        <v>57</v>
      </c>
      <c r="N388" s="253" t="s">
        <v>57</v>
      </c>
      <c r="O388" s="253" t="s">
        <v>57</v>
      </c>
      <c r="P388" s="253" t="s">
        <v>57</v>
      </c>
      <c r="Q388" s="253" t="s">
        <v>57</v>
      </c>
      <c r="R388" s="253" t="s">
        <v>57</v>
      </c>
      <c r="S388" s="270" t="s">
        <v>57</v>
      </c>
      <c r="T388" s="270" t="s">
        <v>57</v>
      </c>
      <c r="U388" s="253" t="s">
        <v>57</v>
      </c>
      <c r="V388" s="253" t="s">
        <v>57</v>
      </c>
      <c r="W388" s="253" t="s">
        <v>57</v>
      </c>
      <c r="X388" s="253" t="s">
        <v>57</v>
      </c>
      <c r="Y388" s="253" t="s">
        <v>57</v>
      </c>
      <c r="Z388" s="253" t="s">
        <v>6179</v>
      </c>
      <c r="AA388" s="253" t="s">
        <v>57</v>
      </c>
      <c r="AB388" s="253" t="s">
        <v>57</v>
      </c>
      <c r="AC388" s="253" t="s">
        <v>57</v>
      </c>
      <c r="AD388" s="253" t="s">
        <v>2385</v>
      </c>
      <c r="AE388" s="253" t="s">
        <v>57</v>
      </c>
      <c r="AF388" s="253"/>
      <c r="AG388" s="253" t="s">
        <v>57</v>
      </c>
      <c r="AH388" s="253" t="s">
        <v>57</v>
      </c>
      <c r="AI388" s="253" t="s">
        <v>57</v>
      </c>
      <c r="AJ388" s="269" t="s">
        <v>2385</v>
      </c>
      <c r="AK388" s="253" t="s">
        <v>57</v>
      </c>
      <c r="AL388" s="253" t="s">
        <v>57</v>
      </c>
      <c r="AM388" s="253" t="s">
        <v>57</v>
      </c>
      <c r="AN388" s="253" t="s">
        <v>57</v>
      </c>
      <c r="AO388" s="253" t="s">
        <v>1558</v>
      </c>
      <c r="AP388" s="264" t="s">
        <v>6180</v>
      </c>
      <c r="AQ388" s="253">
        <v>622</v>
      </c>
      <c r="AR388" s="253" t="s">
        <v>57</v>
      </c>
      <c r="AS388" s="253" t="s">
        <v>57</v>
      </c>
      <c r="AT388" s="253" t="s">
        <v>57</v>
      </c>
      <c r="AU388" s="220" t="str">
        <f t="shared" si="18"/>
        <v>NA</v>
      </c>
    </row>
    <row r="389" spans="1:48">
      <c r="A389" s="220">
        <v>388</v>
      </c>
      <c r="B389" s="253" t="s">
        <v>6836</v>
      </c>
      <c r="C389" s="253" t="s">
        <v>1382</v>
      </c>
      <c r="D389" s="253">
        <v>2024</v>
      </c>
      <c r="E389" s="253" t="s">
        <v>512</v>
      </c>
      <c r="F389" s="253" t="s">
        <v>6181</v>
      </c>
      <c r="G389" s="253" t="s">
        <v>6182</v>
      </c>
      <c r="H389" s="253" t="s">
        <v>6183</v>
      </c>
      <c r="I389" s="253" t="s">
        <v>926</v>
      </c>
      <c r="J389" s="253">
        <v>6</v>
      </c>
      <c r="K389" s="253" t="s">
        <v>57</v>
      </c>
      <c r="L389" s="253" t="s">
        <v>57</v>
      </c>
      <c r="M389" s="253" t="s">
        <v>57</v>
      </c>
      <c r="N389" s="253" t="s">
        <v>57</v>
      </c>
      <c r="O389" s="253" t="s">
        <v>57</v>
      </c>
      <c r="P389" s="253" t="s">
        <v>57</v>
      </c>
      <c r="Q389" s="253" t="s">
        <v>57</v>
      </c>
      <c r="R389" s="253" t="s">
        <v>57</v>
      </c>
      <c r="S389" s="270" t="s">
        <v>57</v>
      </c>
      <c r="T389" s="270" t="s">
        <v>57</v>
      </c>
      <c r="U389" s="253" t="s">
        <v>57</v>
      </c>
      <c r="V389" s="253" t="s">
        <v>57</v>
      </c>
      <c r="W389" s="253" t="s">
        <v>57</v>
      </c>
      <c r="X389" s="253" t="s">
        <v>57</v>
      </c>
      <c r="Y389" s="253" t="s">
        <v>57</v>
      </c>
      <c r="Z389" s="253" t="s">
        <v>6184</v>
      </c>
      <c r="AA389" s="253" t="s">
        <v>57</v>
      </c>
      <c r="AB389" s="253" t="s">
        <v>57</v>
      </c>
      <c r="AC389" s="253" t="s">
        <v>57</v>
      </c>
      <c r="AD389" s="253" t="s">
        <v>2385</v>
      </c>
      <c r="AE389" s="253" t="s">
        <v>57</v>
      </c>
      <c r="AF389" s="253"/>
      <c r="AG389" s="253" t="s">
        <v>57</v>
      </c>
      <c r="AH389" s="253" t="s">
        <v>57</v>
      </c>
      <c r="AI389" s="253" t="s">
        <v>57</v>
      </c>
      <c r="AJ389" s="269" t="s">
        <v>2385</v>
      </c>
      <c r="AK389" s="253" t="s">
        <v>57</v>
      </c>
      <c r="AL389" s="253" t="s">
        <v>57</v>
      </c>
      <c r="AM389" s="253" t="s">
        <v>57</v>
      </c>
      <c r="AN389" s="253" t="s">
        <v>57</v>
      </c>
      <c r="AO389" s="264" t="s">
        <v>6185</v>
      </c>
      <c r="AP389" s="253" t="s">
        <v>6186</v>
      </c>
      <c r="AQ389" s="253">
        <v>69</v>
      </c>
      <c r="AR389" s="253" t="s">
        <v>57</v>
      </c>
      <c r="AS389" s="253" t="s">
        <v>57</v>
      </c>
      <c r="AT389" s="253" t="s">
        <v>57</v>
      </c>
      <c r="AU389" s="220" t="str">
        <f t="shared" si="18"/>
        <v>NA</v>
      </c>
    </row>
    <row r="390" spans="1:48">
      <c r="A390" s="220">
        <v>389</v>
      </c>
      <c r="B390" s="253" t="s">
        <v>6836</v>
      </c>
      <c r="C390" s="253" t="s">
        <v>1382</v>
      </c>
      <c r="D390" s="253">
        <v>2024</v>
      </c>
      <c r="E390" s="253" t="s">
        <v>512</v>
      </c>
      <c r="F390" s="253" t="s">
        <v>6187</v>
      </c>
      <c r="G390" s="253" t="s">
        <v>6188</v>
      </c>
      <c r="H390" s="253" t="s">
        <v>6189</v>
      </c>
      <c r="I390" s="253" t="s">
        <v>935</v>
      </c>
      <c r="J390" s="253">
        <v>6</v>
      </c>
      <c r="K390" s="253" t="s">
        <v>62</v>
      </c>
      <c r="L390" s="253" t="s">
        <v>62</v>
      </c>
      <c r="M390" s="253" t="s">
        <v>62</v>
      </c>
      <c r="N390" s="253" t="s">
        <v>62</v>
      </c>
      <c r="O390" s="253" t="s">
        <v>57</v>
      </c>
      <c r="P390" s="253" t="s">
        <v>57</v>
      </c>
      <c r="Q390" s="253" t="s">
        <v>57</v>
      </c>
      <c r="R390" s="253" t="s">
        <v>57</v>
      </c>
      <c r="S390" s="270" t="s">
        <v>62</v>
      </c>
      <c r="T390" s="270" t="s">
        <v>57</v>
      </c>
      <c r="U390" s="253" t="s">
        <v>62</v>
      </c>
      <c r="V390" s="253" t="s">
        <v>57</v>
      </c>
      <c r="W390" s="253" t="s">
        <v>56</v>
      </c>
      <c r="X390" s="253" t="s">
        <v>6190</v>
      </c>
      <c r="Y390" s="253" t="s">
        <v>62</v>
      </c>
      <c r="Z390" s="253" t="s">
        <v>6191</v>
      </c>
      <c r="AA390" s="253" t="s">
        <v>62</v>
      </c>
      <c r="AB390" s="253" t="s">
        <v>62</v>
      </c>
      <c r="AC390" s="253" t="s">
        <v>57</v>
      </c>
      <c r="AD390" s="253" t="s">
        <v>2385</v>
      </c>
      <c r="AE390" s="253" t="s">
        <v>57</v>
      </c>
      <c r="AF390" s="253"/>
      <c r="AG390" s="270" t="s">
        <v>56</v>
      </c>
      <c r="AH390" s="270">
        <v>6</v>
      </c>
      <c r="AI390" s="253" t="s">
        <v>62</v>
      </c>
      <c r="AJ390" s="269" t="s">
        <v>2385</v>
      </c>
      <c r="AK390" s="253" t="s">
        <v>62</v>
      </c>
      <c r="AL390" s="253" t="s">
        <v>57</v>
      </c>
      <c r="AM390" s="253" t="s">
        <v>57</v>
      </c>
      <c r="AN390" s="253" t="s">
        <v>57</v>
      </c>
      <c r="AO390" s="264" t="s">
        <v>5034</v>
      </c>
      <c r="AP390" s="264" t="s">
        <v>6186</v>
      </c>
      <c r="AQ390" s="253">
        <v>357</v>
      </c>
      <c r="AR390" s="253" t="s">
        <v>57</v>
      </c>
      <c r="AS390" s="253" t="s">
        <v>57</v>
      </c>
      <c r="AT390" s="253" t="s">
        <v>57</v>
      </c>
      <c r="AU390" s="220" t="s">
        <v>56</v>
      </c>
      <c r="AV390" s="184" t="s">
        <v>6192</v>
      </c>
    </row>
    <row r="391" spans="1:48">
      <c r="A391" s="220">
        <v>390</v>
      </c>
      <c r="B391" s="253" t="s">
        <v>6836</v>
      </c>
      <c r="C391" s="253" t="s">
        <v>1382</v>
      </c>
      <c r="D391" s="253">
        <v>2024</v>
      </c>
      <c r="E391" s="253" t="s">
        <v>512</v>
      </c>
      <c r="F391" s="253" t="s">
        <v>3175</v>
      </c>
      <c r="G391" s="253" t="s">
        <v>6193</v>
      </c>
      <c r="H391" s="253" t="s">
        <v>6194</v>
      </c>
      <c r="I391" s="253" t="s">
        <v>975</v>
      </c>
      <c r="J391" s="253">
        <v>6</v>
      </c>
      <c r="K391" s="253" t="s">
        <v>57</v>
      </c>
      <c r="L391" s="253" t="s">
        <v>57</v>
      </c>
      <c r="M391" s="253" t="s">
        <v>57</v>
      </c>
      <c r="N391" s="253" t="s">
        <v>57</v>
      </c>
      <c r="O391" s="253" t="s">
        <v>57</v>
      </c>
      <c r="P391" s="253" t="s">
        <v>57</v>
      </c>
      <c r="Q391" s="253" t="s">
        <v>57</v>
      </c>
      <c r="R391" s="253" t="s">
        <v>57</v>
      </c>
      <c r="S391" s="270" t="s">
        <v>57</v>
      </c>
      <c r="T391" s="270" t="s">
        <v>57</v>
      </c>
      <c r="U391" s="253" t="s">
        <v>57</v>
      </c>
      <c r="V391" s="253" t="s">
        <v>57</v>
      </c>
      <c r="W391" s="253" t="s">
        <v>57</v>
      </c>
      <c r="X391" s="253" t="s">
        <v>57</v>
      </c>
      <c r="Y391" s="253" t="s">
        <v>57</v>
      </c>
      <c r="Z391" s="253" t="s">
        <v>5268</v>
      </c>
      <c r="AA391" s="253" t="s">
        <v>57</v>
      </c>
      <c r="AB391" s="253" t="s">
        <v>57</v>
      </c>
      <c r="AC391" s="253" t="s">
        <v>57</v>
      </c>
      <c r="AD391" s="253" t="s">
        <v>2385</v>
      </c>
      <c r="AE391" s="253" t="s">
        <v>57</v>
      </c>
      <c r="AF391" s="253"/>
      <c r="AG391" s="253" t="s">
        <v>57</v>
      </c>
      <c r="AH391" s="253" t="s">
        <v>57</v>
      </c>
      <c r="AI391" s="253" t="s">
        <v>57</v>
      </c>
      <c r="AJ391" s="269" t="s">
        <v>2385</v>
      </c>
      <c r="AK391" s="253" t="s">
        <v>57</v>
      </c>
      <c r="AL391" s="253" t="s">
        <v>57</v>
      </c>
      <c r="AM391" s="253" t="s">
        <v>57</v>
      </c>
      <c r="AN391" s="253" t="s">
        <v>57</v>
      </c>
      <c r="AO391" s="264" t="s">
        <v>6195</v>
      </c>
      <c r="AP391" s="264" t="s">
        <v>6186</v>
      </c>
      <c r="AQ391" s="253">
        <v>358</v>
      </c>
      <c r="AR391" s="253" t="s">
        <v>57</v>
      </c>
      <c r="AS391" s="253" t="s">
        <v>57</v>
      </c>
      <c r="AT391" s="253" t="s">
        <v>57</v>
      </c>
      <c r="AU391" s="220" t="str">
        <f>IF(OR(AB391="NA"), "NA", IF(OR(AB391="Yes", AB391="yes"), "No", IF(AND(I391="Original", AB391="No"), "?", "")))</f>
        <v>NA</v>
      </c>
    </row>
    <row r="392" spans="1:48">
      <c r="A392" s="220">
        <v>391</v>
      </c>
      <c r="B392" s="253" t="s">
        <v>6836</v>
      </c>
      <c r="C392" s="253" t="s">
        <v>1382</v>
      </c>
      <c r="D392" s="253">
        <v>2024</v>
      </c>
      <c r="E392" s="253" t="s">
        <v>512</v>
      </c>
      <c r="F392" s="253" t="s">
        <v>6196</v>
      </c>
      <c r="G392" s="253" t="s">
        <v>6197</v>
      </c>
      <c r="H392" s="253" t="s">
        <v>6198</v>
      </c>
      <c r="I392" s="253" t="s">
        <v>935</v>
      </c>
      <c r="J392" s="253">
        <v>7</v>
      </c>
      <c r="K392" s="253" t="s">
        <v>62</v>
      </c>
      <c r="L392" s="253" t="s">
        <v>62</v>
      </c>
      <c r="M392" s="253" t="s">
        <v>62</v>
      </c>
      <c r="N392" s="253" t="s">
        <v>56</v>
      </c>
      <c r="O392" s="253">
        <v>1</v>
      </c>
      <c r="P392" s="270" t="s">
        <v>170</v>
      </c>
      <c r="Q392" s="270" t="s">
        <v>6199</v>
      </c>
      <c r="R392" s="270" t="s">
        <v>6200</v>
      </c>
      <c r="S392" s="270" t="s">
        <v>56</v>
      </c>
      <c r="T392" s="270" t="s">
        <v>6201</v>
      </c>
      <c r="U392" s="253" t="s">
        <v>56</v>
      </c>
      <c r="V392" s="253" t="s">
        <v>6202</v>
      </c>
      <c r="W392" s="253" t="s">
        <v>56</v>
      </c>
      <c r="X392" s="253" t="s">
        <v>6203</v>
      </c>
      <c r="Y392" s="253" t="s">
        <v>56</v>
      </c>
      <c r="Z392" s="253" t="s">
        <v>6204</v>
      </c>
      <c r="AA392" s="270" t="s">
        <v>56</v>
      </c>
      <c r="AB392" s="253" t="s">
        <v>62</v>
      </c>
      <c r="AC392" s="253" t="s">
        <v>57</v>
      </c>
      <c r="AD392" s="253" t="s">
        <v>2385</v>
      </c>
      <c r="AE392" s="253" t="s">
        <v>57</v>
      </c>
      <c r="AF392" s="253"/>
      <c r="AG392" s="253" t="s">
        <v>56</v>
      </c>
      <c r="AH392" s="253">
        <v>2443</v>
      </c>
      <c r="AI392" s="253" t="s">
        <v>62</v>
      </c>
      <c r="AJ392" s="269" t="s">
        <v>2385</v>
      </c>
      <c r="AK392" s="253" t="s">
        <v>62</v>
      </c>
      <c r="AL392" s="253" t="s">
        <v>57</v>
      </c>
      <c r="AM392" s="253" t="s">
        <v>57</v>
      </c>
      <c r="AN392" s="253" t="s">
        <v>57</v>
      </c>
      <c r="AO392" s="264" t="s">
        <v>6205</v>
      </c>
      <c r="AP392" s="253" t="s">
        <v>5214</v>
      </c>
      <c r="AQ392" s="253">
        <v>302</v>
      </c>
      <c r="AR392" s="253" t="s">
        <v>57</v>
      </c>
      <c r="AS392" s="270">
        <v>1503</v>
      </c>
      <c r="AT392" s="270">
        <v>940</v>
      </c>
      <c r="AU392" s="220" t="s">
        <v>56</v>
      </c>
    </row>
    <row r="393" spans="1:48">
      <c r="A393" s="220">
        <v>392</v>
      </c>
      <c r="B393" s="253" t="s">
        <v>6836</v>
      </c>
      <c r="C393" s="253" t="s">
        <v>1382</v>
      </c>
      <c r="D393" s="253">
        <v>2024</v>
      </c>
      <c r="E393" s="253" t="s">
        <v>512</v>
      </c>
      <c r="F393" s="253" t="s">
        <v>3771</v>
      </c>
      <c r="G393" s="253" t="s">
        <v>6206</v>
      </c>
      <c r="H393" s="253" t="s">
        <v>6207</v>
      </c>
      <c r="I393" s="253" t="s">
        <v>935</v>
      </c>
      <c r="J393" s="253">
        <v>9</v>
      </c>
      <c r="K393" s="253" t="s">
        <v>62</v>
      </c>
      <c r="L393" s="253" t="s">
        <v>62</v>
      </c>
      <c r="M393" s="253" t="s">
        <v>62</v>
      </c>
      <c r="N393" s="253" t="s">
        <v>62</v>
      </c>
      <c r="O393" s="253" t="s">
        <v>57</v>
      </c>
      <c r="P393" s="270" t="s">
        <v>57</v>
      </c>
      <c r="Q393" s="270" t="s">
        <v>57</v>
      </c>
      <c r="R393" s="270" t="s">
        <v>57</v>
      </c>
      <c r="S393" s="270" t="s">
        <v>56</v>
      </c>
      <c r="T393" s="270" t="s">
        <v>6208</v>
      </c>
      <c r="U393" s="253" t="s">
        <v>56</v>
      </c>
      <c r="V393" s="253" t="s">
        <v>6209</v>
      </c>
      <c r="W393" s="253" t="s">
        <v>56</v>
      </c>
      <c r="X393" s="253" t="s">
        <v>6210</v>
      </c>
      <c r="Y393" s="253" t="s">
        <v>56</v>
      </c>
      <c r="Z393" s="253" t="s">
        <v>3779</v>
      </c>
      <c r="AA393" s="253" t="s">
        <v>56</v>
      </c>
      <c r="AB393" s="253" t="s">
        <v>56</v>
      </c>
      <c r="AC393" s="253" t="s">
        <v>56</v>
      </c>
      <c r="AD393" s="270" t="s">
        <v>962</v>
      </c>
      <c r="AE393" s="270" t="s">
        <v>3262</v>
      </c>
      <c r="AF393" s="253"/>
      <c r="AG393" s="253" t="s">
        <v>56</v>
      </c>
      <c r="AH393" s="270">
        <v>328</v>
      </c>
      <c r="AI393" s="253" t="s">
        <v>62</v>
      </c>
      <c r="AJ393" s="269" t="s">
        <v>2385</v>
      </c>
      <c r="AK393" s="253" t="s">
        <v>62</v>
      </c>
      <c r="AL393" s="253" t="s">
        <v>57</v>
      </c>
      <c r="AM393" s="253" t="s">
        <v>57</v>
      </c>
      <c r="AN393" s="253" t="s">
        <v>57</v>
      </c>
      <c r="AO393" s="264" t="s">
        <v>6067</v>
      </c>
      <c r="AP393" s="264" t="s">
        <v>5902</v>
      </c>
      <c r="AQ393" s="253">
        <v>411</v>
      </c>
      <c r="AR393" s="253" t="s">
        <v>57</v>
      </c>
      <c r="AS393" s="270" t="s">
        <v>57</v>
      </c>
      <c r="AT393" s="270" t="s">
        <v>57</v>
      </c>
      <c r="AU393" s="220" t="str">
        <f>IF(OR(AB393="NA"), "NA", IF(OR(AB393="Yes", AB393="yes"), "No", IF(AND(I393="Original", AB393="No"), "?", "")))</f>
        <v>No</v>
      </c>
      <c r="AV393" s="184" t="s">
        <v>6211</v>
      </c>
    </row>
    <row r="394" spans="1:48">
      <c r="A394" s="220">
        <v>393</v>
      </c>
      <c r="B394" s="253" t="s">
        <v>6836</v>
      </c>
      <c r="C394" s="253" t="s">
        <v>1382</v>
      </c>
      <c r="D394" s="253">
        <v>2024</v>
      </c>
      <c r="E394" s="253" t="s">
        <v>512</v>
      </c>
      <c r="F394" s="253" t="s">
        <v>3539</v>
      </c>
      <c r="G394" s="253" t="s">
        <v>6212</v>
      </c>
      <c r="H394" s="253" t="s">
        <v>6213</v>
      </c>
      <c r="I394" s="253" t="s">
        <v>935</v>
      </c>
      <c r="J394" s="253">
        <v>15</v>
      </c>
      <c r="K394" s="253" t="s">
        <v>62</v>
      </c>
      <c r="L394" s="253" t="s">
        <v>62</v>
      </c>
      <c r="M394" s="253" t="s">
        <v>62</v>
      </c>
      <c r="N394" s="253" t="s">
        <v>56</v>
      </c>
      <c r="O394" s="253">
        <v>2</v>
      </c>
      <c r="P394" s="270" t="s">
        <v>170</v>
      </c>
      <c r="Q394" s="270" t="s">
        <v>6214</v>
      </c>
      <c r="R394" s="270" t="s">
        <v>6215</v>
      </c>
      <c r="S394" s="270" t="s">
        <v>56</v>
      </c>
      <c r="T394" s="270" t="s">
        <v>6216</v>
      </c>
      <c r="U394" s="253" t="s">
        <v>56</v>
      </c>
      <c r="V394" s="253" t="s">
        <v>6217</v>
      </c>
      <c r="W394" s="253" t="s">
        <v>62</v>
      </c>
      <c r="X394" s="253" t="s">
        <v>57</v>
      </c>
      <c r="Y394" s="253" t="s">
        <v>62</v>
      </c>
      <c r="Z394" s="253" t="s">
        <v>6218</v>
      </c>
      <c r="AA394" s="253" t="s">
        <v>62</v>
      </c>
      <c r="AB394" s="253" t="s">
        <v>62</v>
      </c>
      <c r="AC394" s="253" t="s">
        <v>57</v>
      </c>
      <c r="AD394" s="253" t="s">
        <v>2385</v>
      </c>
      <c r="AE394" s="253" t="s">
        <v>57</v>
      </c>
      <c r="AF394" s="253"/>
      <c r="AG394" s="253" t="s">
        <v>56</v>
      </c>
      <c r="AH394" s="253">
        <v>519</v>
      </c>
      <c r="AI394" s="253" t="s">
        <v>62</v>
      </c>
      <c r="AJ394" s="269" t="s">
        <v>2385</v>
      </c>
      <c r="AK394" s="253" t="s">
        <v>62</v>
      </c>
      <c r="AL394" s="253" t="s">
        <v>57</v>
      </c>
      <c r="AM394" s="253" t="s">
        <v>57</v>
      </c>
      <c r="AN394" s="253" t="s">
        <v>57</v>
      </c>
      <c r="AO394" s="253" t="s">
        <v>2195</v>
      </c>
      <c r="AP394" s="264" t="s">
        <v>5205</v>
      </c>
      <c r="AQ394" s="253">
        <v>643</v>
      </c>
      <c r="AR394" s="253" t="s">
        <v>57</v>
      </c>
      <c r="AS394" s="253">
        <v>230</v>
      </c>
      <c r="AT394" s="253">
        <v>289</v>
      </c>
      <c r="AU394" s="220" t="s">
        <v>62</v>
      </c>
    </row>
    <row r="395" spans="1:48">
      <c r="A395" s="220">
        <v>394</v>
      </c>
      <c r="B395" s="253" t="s">
        <v>6836</v>
      </c>
      <c r="C395" s="253" t="s">
        <v>1382</v>
      </c>
      <c r="D395" s="253">
        <v>2024</v>
      </c>
      <c r="E395" s="253" t="s">
        <v>512</v>
      </c>
      <c r="F395" s="253" t="s">
        <v>6219</v>
      </c>
      <c r="G395" s="253" t="s">
        <v>6220</v>
      </c>
      <c r="H395" s="253" t="s">
        <v>6221</v>
      </c>
      <c r="I395" s="253" t="s">
        <v>935</v>
      </c>
      <c r="J395" s="253">
        <v>17</v>
      </c>
      <c r="K395" s="253" t="s">
        <v>62</v>
      </c>
      <c r="L395" s="253" t="s">
        <v>62</v>
      </c>
      <c r="M395" s="253" t="s">
        <v>62</v>
      </c>
      <c r="N395" s="253" t="s">
        <v>62</v>
      </c>
      <c r="O395" s="253" t="s">
        <v>57</v>
      </c>
      <c r="P395" s="270" t="s">
        <v>57</v>
      </c>
      <c r="Q395" s="270" t="s">
        <v>57</v>
      </c>
      <c r="R395" s="270" t="s">
        <v>57</v>
      </c>
      <c r="S395" s="270" t="s">
        <v>56</v>
      </c>
      <c r="T395" s="270" t="s">
        <v>6222</v>
      </c>
      <c r="U395" s="253" t="s">
        <v>56</v>
      </c>
      <c r="V395" s="253" t="s">
        <v>6223</v>
      </c>
      <c r="W395" s="253" t="s">
        <v>56</v>
      </c>
      <c r="X395" s="253" t="s">
        <v>6224</v>
      </c>
      <c r="Y395" s="253" t="s">
        <v>56</v>
      </c>
      <c r="Z395" s="253" t="s">
        <v>6225</v>
      </c>
      <c r="AA395" s="253" t="s">
        <v>56</v>
      </c>
      <c r="AB395" s="253" t="s">
        <v>56</v>
      </c>
      <c r="AC395" s="253" t="s">
        <v>56</v>
      </c>
      <c r="AD395" s="253" t="s">
        <v>2373</v>
      </c>
      <c r="AE395" s="253" t="s">
        <v>6226</v>
      </c>
      <c r="AF395" s="253"/>
      <c r="AG395" s="253" t="s">
        <v>56</v>
      </c>
      <c r="AH395" s="253">
        <v>875</v>
      </c>
      <c r="AI395" s="253" t="s">
        <v>62</v>
      </c>
      <c r="AJ395" s="269" t="s">
        <v>2385</v>
      </c>
      <c r="AK395" s="253" t="s">
        <v>62</v>
      </c>
      <c r="AL395" s="253" t="s">
        <v>57</v>
      </c>
      <c r="AM395" s="253" t="s">
        <v>57</v>
      </c>
      <c r="AN395" s="253" t="s">
        <v>57</v>
      </c>
      <c r="AO395" s="264" t="s">
        <v>6205</v>
      </c>
      <c r="AP395" s="253" t="s">
        <v>5956</v>
      </c>
      <c r="AQ395" s="253">
        <v>344</v>
      </c>
      <c r="AR395" s="253" t="s">
        <v>57</v>
      </c>
      <c r="AS395" s="253">
        <v>416</v>
      </c>
      <c r="AT395" s="253">
        <v>459</v>
      </c>
      <c r="AU395" s="220" t="str">
        <f>IF(OR(AB395="NA"), "NA", IF(OR(AB395="Yes", AB395="yes"), "No", IF(AND(I395="Original", AB395="No"), "?", "")))</f>
        <v>No</v>
      </c>
    </row>
    <row r="396" spans="1:48">
      <c r="A396" s="220">
        <v>395</v>
      </c>
      <c r="B396" s="253" t="s">
        <v>6836</v>
      </c>
      <c r="C396" s="253" t="s">
        <v>1382</v>
      </c>
      <c r="D396" s="253">
        <v>2024</v>
      </c>
      <c r="E396" s="253" t="s">
        <v>512</v>
      </c>
      <c r="F396" s="253" t="s">
        <v>6227</v>
      </c>
      <c r="G396" s="253" t="s">
        <v>6228</v>
      </c>
      <c r="H396" s="253" t="s">
        <v>6229</v>
      </c>
      <c r="I396" s="253" t="s">
        <v>935</v>
      </c>
      <c r="J396" s="253">
        <v>13</v>
      </c>
      <c r="K396" s="253" t="s">
        <v>62</v>
      </c>
      <c r="L396" s="253" t="s">
        <v>62</v>
      </c>
      <c r="M396" s="253" t="s">
        <v>62</v>
      </c>
      <c r="N396" s="253" t="s">
        <v>62</v>
      </c>
      <c r="O396" s="253" t="s">
        <v>57</v>
      </c>
      <c r="P396" s="253" t="s">
        <v>57</v>
      </c>
      <c r="Q396" s="253" t="s">
        <v>57</v>
      </c>
      <c r="R396" s="253" t="s">
        <v>57</v>
      </c>
      <c r="S396" s="253" t="s">
        <v>56</v>
      </c>
      <c r="T396" s="253" t="s">
        <v>6230</v>
      </c>
      <c r="U396" s="253" t="s">
        <v>62</v>
      </c>
      <c r="V396" s="253" t="s">
        <v>57</v>
      </c>
      <c r="W396" s="253" t="s">
        <v>56</v>
      </c>
      <c r="X396" s="253" t="s">
        <v>1653</v>
      </c>
      <c r="Y396" s="253" t="s">
        <v>62</v>
      </c>
      <c r="Z396" s="253" t="s">
        <v>6231</v>
      </c>
      <c r="AA396" s="270" t="s">
        <v>56</v>
      </c>
      <c r="AB396" s="253" t="s">
        <v>62</v>
      </c>
      <c r="AC396" s="253" t="s">
        <v>57</v>
      </c>
      <c r="AD396" s="253" t="s">
        <v>2385</v>
      </c>
      <c r="AE396" s="253" t="s">
        <v>57</v>
      </c>
      <c r="AF396" s="253"/>
      <c r="AG396" s="253" t="s">
        <v>56</v>
      </c>
      <c r="AH396" s="253">
        <v>49</v>
      </c>
      <c r="AI396" s="270" t="s">
        <v>56</v>
      </c>
      <c r="AJ396" s="270" t="s">
        <v>174</v>
      </c>
      <c r="AK396" s="253" t="s">
        <v>62</v>
      </c>
      <c r="AL396" s="253" t="s">
        <v>57</v>
      </c>
      <c r="AM396" s="253" t="s">
        <v>57</v>
      </c>
      <c r="AN396" s="253" t="s">
        <v>57</v>
      </c>
      <c r="AO396" s="253" t="s">
        <v>5670</v>
      </c>
      <c r="AP396" s="264" t="s">
        <v>6232</v>
      </c>
      <c r="AQ396" s="253">
        <v>192</v>
      </c>
      <c r="AR396" s="253" t="s">
        <v>57</v>
      </c>
      <c r="AS396" s="253">
        <v>24</v>
      </c>
      <c r="AT396" s="253">
        <v>25</v>
      </c>
      <c r="AU396" s="220" t="s">
        <v>62</v>
      </c>
    </row>
    <row r="397" spans="1:48">
      <c r="A397" s="220">
        <v>396</v>
      </c>
      <c r="B397" s="253" t="s">
        <v>6836</v>
      </c>
      <c r="C397" s="253" t="s">
        <v>1382</v>
      </c>
      <c r="D397" s="253">
        <v>2024</v>
      </c>
      <c r="E397" s="253" t="s">
        <v>512</v>
      </c>
      <c r="F397" s="253" t="s">
        <v>6233</v>
      </c>
      <c r="G397" s="253" t="s">
        <v>6234</v>
      </c>
      <c r="H397" s="261" t="s">
        <v>6235</v>
      </c>
      <c r="I397" s="253" t="s">
        <v>4421</v>
      </c>
      <c r="J397" s="253">
        <v>25</v>
      </c>
      <c r="K397" s="253" t="s">
        <v>57</v>
      </c>
      <c r="L397" s="253" t="s">
        <v>57</v>
      </c>
      <c r="M397" s="253" t="s">
        <v>57</v>
      </c>
      <c r="N397" s="253" t="s">
        <v>57</v>
      </c>
      <c r="O397" s="253" t="s">
        <v>57</v>
      </c>
      <c r="P397" s="253" t="s">
        <v>57</v>
      </c>
      <c r="Q397" s="253" t="s">
        <v>57</v>
      </c>
      <c r="R397" s="253" t="s">
        <v>57</v>
      </c>
      <c r="S397" s="253" t="s">
        <v>57</v>
      </c>
      <c r="T397" s="253" t="s">
        <v>57</v>
      </c>
      <c r="U397" s="253" t="s">
        <v>57</v>
      </c>
      <c r="V397" s="253" t="s">
        <v>57</v>
      </c>
      <c r="W397" s="253" t="s">
        <v>57</v>
      </c>
      <c r="X397" s="253" t="s">
        <v>57</v>
      </c>
      <c r="Y397" s="253" t="s">
        <v>57</v>
      </c>
      <c r="Z397" s="253" t="s">
        <v>6236</v>
      </c>
      <c r="AA397" s="253" t="s">
        <v>57</v>
      </c>
      <c r="AB397" s="253" t="s">
        <v>57</v>
      </c>
      <c r="AC397" s="253" t="s">
        <v>57</v>
      </c>
      <c r="AD397" s="253" t="s">
        <v>2385</v>
      </c>
      <c r="AE397" s="253" t="s">
        <v>57</v>
      </c>
      <c r="AF397" s="253"/>
      <c r="AG397" s="253" t="s">
        <v>57</v>
      </c>
      <c r="AH397" s="253" t="s">
        <v>57</v>
      </c>
      <c r="AI397" s="253" t="s">
        <v>57</v>
      </c>
      <c r="AJ397" s="269" t="s">
        <v>2385</v>
      </c>
      <c r="AK397" s="253" t="s">
        <v>57</v>
      </c>
      <c r="AL397" s="253" t="s">
        <v>57</v>
      </c>
      <c r="AM397" s="253" t="s">
        <v>57</v>
      </c>
      <c r="AN397" s="253" t="s">
        <v>57</v>
      </c>
      <c r="AO397" s="253" t="s">
        <v>6237</v>
      </c>
      <c r="AP397" s="264" t="s">
        <v>5913</v>
      </c>
      <c r="AQ397" s="253">
        <v>104</v>
      </c>
      <c r="AR397" s="253" t="s">
        <v>57</v>
      </c>
      <c r="AS397" s="253" t="s">
        <v>57</v>
      </c>
      <c r="AT397" s="253" t="s">
        <v>57</v>
      </c>
      <c r="AU397" s="220" t="str">
        <f t="shared" ref="AU397:AU404" si="19">IF(OR(AB397="NA"), "NA", IF(OR(AB397="Yes", AB397="yes"), "No", IF(AND(I397="Original", AB397="No"), "?", "")))</f>
        <v>NA</v>
      </c>
    </row>
    <row r="398" spans="1:48">
      <c r="A398" s="220">
        <v>397</v>
      </c>
      <c r="B398" s="253" t="s">
        <v>6836</v>
      </c>
      <c r="C398" s="253" t="s">
        <v>1382</v>
      </c>
      <c r="D398" s="253">
        <v>2024</v>
      </c>
      <c r="E398" s="253" t="s">
        <v>512</v>
      </c>
      <c r="F398" s="253" t="s">
        <v>2248</v>
      </c>
      <c r="G398" s="258" t="s">
        <v>6238</v>
      </c>
      <c r="H398" s="253" t="s">
        <v>6239</v>
      </c>
      <c r="I398" s="253" t="s">
        <v>4421</v>
      </c>
      <c r="J398" s="253">
        <v>25</v>
      </c>
      <c r="K398" s="253" t="s">
        <v>57</v>
      </c>
      <c r="L398" s="253" t="s">
        <v>57</v>
      </c>
      <c r="M398" s="253" t="s">
        <v>57</v>
      </c>
      <c r="N398" s="253" t="s">
        <v>57</v>
      </c>
      <c r="O398" s="253" t="s">
        <v>57</v>
      </c>
      <c r="P398" s="253" t="s">
        <v>57</v>
      </c>
      <c r="Q398" s="253" t="s">
        <v>57</v>
      </c>
      <c r="R398" s="253" t="s">
        <v>57</v>
      </c>
      <c r="S398" s="253" t="s">
        <v>57</v>
      </c>
      <c r="T398" s="253" t="s">
        <v>57</v>
      </c>
      <c r="U398" s="253" t="s">
        <v>57</v>
      </c>
      <c r="V398" s="253" t="s">
        <v>57</v>
      </c>
      <c r="W398" s="253" t="s">
        <v>57</v>
      </c>
      <c r="X398" s="253" t="s">
        <v>57</v>
      </c>
      <c r="Y398" s="253" t="s">
        <v>57</v>
      </c>
      <c r="Z398" s="253" t="s">
        <v>2251</v>
      </c>
      <c r="AA398" s="253" t="s">
        <v>57</v>
      </c>
      <c r="AB398" s="253" t="s">
        <v>57</v>
      </c>
      <c r="AC398" s="253" t="s">
        <v>57</v>
      </c>
      <c r="AD398" s="253" t="s">
        <v>2385</v>
      </c>
      <c r="AE398" s="253" t="s">
        <v>57</v>
      </c>
      <c r="AF398" s="253"/>
      <c r="AG398" s="253" t="s">
        <v>57</v>
      </c>
      <c r="AH398" s="253" t="s">
        <v>57</v>
      </c>
      <c r="AI398" s="253" t="s">
        <v>57</v>
      </c>
      <c r="AJ398" s="269" t="s">
        <v>2385</v>
      </c>
      <c r="AK398" s="253" t="s">
        <v>57</v>
      </c>
      <c r="AL398" s="253" t="s">
        <v>57</v>
      </c>
      <c r="AM398" s="253" t="s">
        <v>57</v>
      </c>
      <c r="AN398" s="253" t="s">
        <v>57</v>
      </c>
      <c r="AO398" s="264" t="s">
        <v>5943</v>
      </c>
      <c r="AP398" s="253" t="s">
        <v>5913</v>
      </c>
      <c r="AQ398" s="253">
        <v>6</v>
      </c>
      <c r="AR398" s="253" t="s">
        <v>57</v>
      </c>
      <c r="AS398" s="253" t="s">
        <v>57</v>
      </c>
      <c r="AT398" s="253" t="s">
        <v>57</v>
      </c>
      <c r="AU398" s="220" t="str">
        <f t="shared" si="19"/>
        <v>NA</v>
      </c>
    </row>
    <row r="399" spans="1:48">
      <c r="A399" s="220">
        <v>398</v>
      </c>
      <c r="B399" s="253" t="s">
        <v>6836</v>
      </c>
      <c r="C399" s="253" t="s">
        <v>1382</v>
      </c>
      <c r="D399" s="253">
        <v>2024</v>
      </c>
      <c r="E399" s="253" t="s">
        <v>512</v>
      </c>
      <c r="F399" s="253" t="s">
        <v>1773</v>
      </c>
      <c r="G399" s="253" t="s">
        <v>6240</v>
      </c>
      <c r="H399" s="253" t="s">
        <v>6241</v>
      </c>
      <c r="I399" s="253" t="s">
        <v>4421</v>
      </c>
      <c r="J399" s="253">
        <v>25</v>
      </c>
      <c r="K399" s="253" t="s">
        <v>57</v>
      </c>
      <c r="L399" s="253" t="s">
        <v>57</v>
      </c>
      <c r="M399" s="253" t="s">
        <v>57</v>
      </c>
      <c r="N399" s="253" t="s">
        <v>57</v>
      </c>
      <c r="O399" s="253" t="s">
        <v>57</v>
      </c>
      <c r="P399" s="253" t="s">
        <v>57</v>
      </c>
      <c r="Q399" s="253" t="s">
        <v>57</v>
      </c>
      <c r="R399" s="253" t="s">
        <v>57</v>
      </c>
      <c r="S399" s="253" t="s">
        <v>57</v>
      </c>
      <c r="T399" s="253" t="s">
        <v>57</v>
      </c>
      <c r="U399" s="253" t="s">
        <v>57</v>
      </c>
      <c r="V399" s="253" t="s">
        <v>57</v>
      </c>
      <c r="W399" s="253" t="s">
        <v>57</v>
      </c>
      <c r="X399" s="253" t="s">
        <v>57</v>
      </c>
      <c r="Y399" s="253" t="s">
        <v>57</v>
      </c>
      <c r="Z399" s="253" t="s">
        <v>1776</v>
      </c>
      <c r="AA399" s="253" t="s">
        <v>57</v>
      </c>
      <c r="AB399" s="253" t="s">
        <v>57</v>
      </c>
      <c r="AC399" s="253" t="s">
        <v>57</v>
      </c>
      <c r="AD399" s="253" t="s">
        <v>2385</v>
      </c>
      <c r="AE399" s="253" t="s">
        <v>57</v>
      </c>
      <c r="AF399" s="253"/>
      <c r="AG399" s="253" t="s">
        <v>57</v>
      </c>
      <c r="AH399" s="253" t="s">
        <v>57</v>
      </c>
      <c r="AI399" s="253" t="s">
        <v>57</v>
      </c>
      <c r="AJ399" s="269" t="s">
        <v>2385</v>
      </c>
      <c r="AK399" s="253" t="s">
        <v>57</v>
      </c>
      <c r="AL399" s="253" t="s">
        <v>57</v>
      </c>
      <c r="AM399" s="253" t="s">
        <v>57</v>
      </c>
      <c r="AN399" s="253" t="s">
        <v>57</v>
      </c>
      <c r="AO399" s="264" t="s">
        <v>6242</v>
      </c>
      <c r="AP399" s="253" t="s">
        <v>6180</v>
      </c>
      <c r="AQ399" s="253">
        <v>119</v>
      </c>
      <c r="AR399" s="253" t="s">
        <v>57</v>
      </c>
      <c r="AS399" s="253" t="s">
        <v>57</v>
      </c>
      <c r="AT399" s="253" t="s">
        <v>57</v>
      </c>
      <c r="AU399" s="220" t="str">
        <f t="shared" si="19"/>
        <v>NA</v>
      </c>
    </row>
    <row r="400" spans="1:48">
      <c r="A400" s="220">
        <v>399</v>
      </c>
      <c r="B400" s="253" t="s">
        <v>6836</v>
      </c>
      <c r="C400" s="253" t="s">
        <v>1382</v>
      </c>
      <c r="D400" s="253">
        <v>2024</v>
      </c>
      <c r="E400" s="253" t="s">
        <v>512</v>
      </c>
      <c r="F400" s="253" t="s">
        <v>57</v>
      </c>
      <c r="G400" s="253" t="s">
        <v>6243</v>
      </c>
      <c r="H400" s="253" t="s">
        <v>6244</v>
      </c>
      <c r="I400" s="253" t="s">
        <v>2597</v>
      </c>
      <c r="J400" s="253">
        <v>25</v>
      </c>
      <c r="K400" s="253" t="s">
        <v>57</v>
      </c>
      <c r="L400" s="253" t="s">
        <v>57</v>
      </c>
      <c r="M400" s="253" t="s">
        <v>57</v>
      </c>
      <c r="N400" s="253" t="s">
        <v>57</v>
      </c>
      <c r="O400" s="253" t="s">
        <v>57</v>
      </c>
      <c r="P400" s="253" t="s">
        <v>57</v>
      </c>
      <c r="Q400" s="253" t="s">
        <v>57</v>
      </c>
      <c r="R400" s="253" t="s">
        <v>57</v>
      </c>
      <c r="S400" s="253" t="s">
        <v>57</v>
      </c>
      <c r="T400" s="253" t="s">
        <v>57</v>
      </c>
      <c r="U400" s="253" t="s">
        <v>57</v>
      </c>
      <c r="V400" s="253" t="s">
        <v>57</v>
      </c>
      <c r="W400" s="253" t="s">
        <v>57</v>
      </c>
      <c r="X400" s="253" t="s">
        <v>57</v>
      </c>
      <c r="Y400" s="253" t="s">
        <v>57</v>
      </c>
      <c r="Z400" s="253" t="s">
        <v>57</v>
      </c>
      <c r="AA400" s="253" t="s">
        <v>57</v>
      </c>
      <c r="AB400" s="253" t="s">
        <v>57</v>
      </c>
      <c r="AC400" s="253" t="s">
        <v>57</v>
      </c>
      <c r="AD400" s="253" t="s">
        <v>2385</v>
      </c>
      <c r="AE400" s="253" t="s">
        <v>57</v>
      </c>
      <c r="AF400" s="253"/>
      <c r="AG400" s="253" t="s">
        <v>57</v>
      </c>
      <c r="AH400" s="253" t="s">
        <v>57</v>
      </c>
      <c r="AI400" s="253" t="s">
        <v>57</v>
      </c>
      <c r="AJ400" s="269" t="s">
        <v>2385</v>
      </c>
      <c r="AK400" s="253" t="s">
        <v>57</v>
      </c>
      <c r="AL400" s="253" t="s">
        <v>57</v>
      </c>
      <c r="AM400" s="253" t="s">
        <v>57</v>
      </c>
      <c r="AN400" s="253" t="s">
        <v>57</v>
      </c>
      <c r="AO400" s="264" t="s">
        <v>6245</v>
      </c>
      <c r="AP400" s="253" t="s">
        <v>6246</v>
      </c>
      <c r="AQ400" s="253">
        <v>39</v>
      </c>
      <c r="AR400" s="253" t="s">
        <v>57</v>
      </c>
      <c r="AS400" s="253" t="s">
        <v>57</v>
      </c>
      <c r="AT400" s="253" t="s">
        <v>57</v>
      </c>
      <c r="AU400" s="220" t="str">
        <f t="shared" si="19"/>
        <v>NA</v>
      </c>
    </row>
    <row r="401" spans="1:48">
      <c r="A401" s="220">
        <v>400</v>
      </c>
      <c r="B401" s="253" t="s">
        <v>6836</v>
      </c>
      <c r="C401" s="253" t="s">
        <v>1382</v>
      </c>
      <c r="D401" s="253">
        <v>2024</v>
      </c>
      <c r="E401" s="253" t="s">
        <v>251</v>
      </c>
      <c r="F401" s="253" t="s">
        <v>2990</v>
      </c>
      <c r="G401" s="253" t="s">
        <v>6247</v>
      </c>
      <c r="H401" s="253" t="s">
        <v>6248</v>
      </c>
      <c r="I401" s="253" t="s">
        <v>975</v>
      </c>
      <c r="J401" s="253">
        <v>25</v>
      </c>
      <c r="K401" s="253" t="s">
        <v>57</v>
      </c>
      <c r="L401" s="253" t="s">
        <v>57</v>
      </c>
      <c r="M401" s="253" t="s">
        <v>57</v>
      </c>
      <c r="N401" s="253" t="s">
        <v>57</v>
      </c>
      <c r="O401" s="253" t="s">
        <v>57</v>
      </c>
      <c r="P401" s="253" t="s">
        <v>57</v>
      </c>
      <c r="Q401" s="253" t="s">
        <v>57</v>
      </c>
      <c r="R401" s="253" t="s">
        <v>57</v>
      </c>
      <c r="S401" s="253" t="s">
        <v>57</v>
      </c>
      <c r="T401" s="253" t="s">
        <v>57</v>
      </c>
      <c r="U401" s="253" t="s">
        <v>57</v>
      </c>
      <c r="V401" s="253" t="s">
        <v>57</v>
      </c>
      <c r="W401" s="253" t="s">
        <v>57</v>
      </c>
      <c r="X401" s="253" t="s">
        <v>57</v>
      </c>
      <c r="Y401" s="253" t="s">
        <v>57</v>
      </c>
      <c r="Z401" s="253" t="s">
        <v>6249</v>
      </c>
      <c r="AA401" s="253" t="s">
        <v>57</v>
      </c>
      <c r="AB401" s="253" t="s">
        <v>57</v>
      </c>
      <c r="AC401" s="253" t="s">
        <v>57</v>
      </c>
      <c r="AD401" s="253" t="s">
        <v>2385</v>
      </c>
      <c r="AE401" s="253" t="s">
        <v>57</v>
      </c>
      <c r="AF401" s="253"/>
      <c r="AG401" s="253" t="s">
        <v>57</v>
      </c>
      <c r="AH401" s="253" t="s">
        <v>57</v>
      </c>
      <c r="AI401" s="253" t="s">
        <v>57</v>
      </c>
      <c r="AJ401" s="269" t="s">
        <v>2385</v>
      </c>
      <c r="AK401" s="253" t="s">
        <v>57</v>
      </c>
      <c r="AL401" s="253" t="s">
        <v>57</v>
      </c>
      <c r="AM401" s="253" t="s">
        <v>57</v>
      </c>
      <c r="AN401" s="253" t="s">
        <v>57</v>
      </c>
      <c r="AO401" s="253" t="s">
        <v>6250</v>
      </c>
      <c r="AP401" s="264" t="s">
        <v>6251</v>
      </c>
      <c r="AQ401" s="253">
        <v>85</v>
      </c>
      <c r="AR401" s="253" t="s">
        <v>57</v>
      </c>
      <c r="AS401" s="253" t="s">
        <v>57</v>
      </c>
      <c r="AT401" s="253" t="s">
        <v>57</v>
      </c>
      <c r="AU401" s="220" t="str">
        <f t="shared" si="19"/>
        <v>NA</v>
      </c>
    </row>
    <row r="402" spans="1:48">
      <c r="A402" s="220">
        <v>401</v>
      </c>
      <c r="B402" s="253" t="s">
        <v>6836</v>
      </c>
      <c r="C402" s="253" t="s">
        <v>1382</v>
      </c>
      <c r="D402" s="253">
        <v>2024</v>
      </c>
      <c r="E402" s="253" t="s">
        <v>251</v>
      </c>
      <c r="F402" s="253" t="s">
        <v>5238</v>
      </c>
      <c r="G402" s="253" t="s">
        <v>6252</v>
      </c>
      <c r="H402" s="253" t="s">
        <v>6253</v>
      </c>
      <c r="I402" s="253" t="s">
        <v>926</v>
      </c>
      <c r="J402" s="253">
        <v>25</v>
      </c>
      <c r="K402" s="253" t="s">
        <v>57</v>
      </c>
      <c r="L402" s="253" t="s">
        <v>57</v>
      </c>
      <c r="M402" s="253" t="s">
        <v>57</v>
      </c>
      <c r="N402" s="253" t="s">
        <v>57</v>
      </c>
      <c r="O402" s="253" t="s">
        <v>57</v>
      </c>
      <c r="P402" s="253" t="s">
        <v>57</v>
      </c>
      <c r="Q402" s="253" t="s">
        <v>57</v>
      </c>
      <c r="R402" s="253" t="s">
        <v>57</v>
      </c>
      <c r="S402" s="253" t="s">
        <v>57</v>
      </c>
      <c r="T402" s="253" t="s">
        <v>57</v>
      </c>
      <c r="U402" s="253" t="s">
        <v>57</v>
      </c>
      <c r="V402" s="253" t="s">
        <v>57</v>
      </c>
      <c r="W402" s="253" t="s">
        <v>57</v>
      </c>
      <c r="X402" s="253" t="s">
        <v>57</v>
      </c>
      <c r="Y402" s="253" t="s">
        <v>57</v>
      </c>
      <c r="Z402" s="253" t="s">
        <v>6097</v>
      </c>
      <c r="AA402" s="253" t="s">
        <v>57</v>
      </c>
      <c r="AB402" s="253" t="s">
        <v>57</v>
      </c>
      <c r="AC402" s="253" t="s">
        <v>57</v>
      </c>
      <c r="AD402" s="253" t="s">
        <v>2385</v>
      </c>
      <c r="AE402" s="253" t="s">
        <v>57</v>
      </c>
      <c r="AF402" s="253"/>
      <c r="AG402" s="253" t="s">
        <v>57</v>
      </c>
      <c r="AH402" s="253" t="s">
        <v>57</v>
      </c>
      <c r="AI402" s="253" t="s">
        <v>57</v>
      </c>
      <c r="AJ402" s="269" t="s">
        <v>2385</v>
      </c>
      <c r="AK402" s="253" t="s">
        <v>57</v>
      </c>
      <c r="AL402" s="253" t="s">
        <v>57</v>
      </c>
      <c r="AM402" s="253" t="s">
        <v>57</v>
      </c>
      <c r="AN402" s="253" t="s">
        <v>57</v>
      </c>
      <c r="AO402" s="253" t="s">
        <v>57</v>
      </c>
      <c r="AP402" s="253" t="s">
        <v>6255</v>
      </c>
      <c r="AQ402" s="253" t="s">
        <v>57</v>
      </c>
      <c r="AR402" s="253" t="s">
        <v>57</v>
      </c>
      <c r="AS402" s="253" t="s">
        <v>57</v>
      </c>
      <c r="AT402" s="253" t="s">
        <v>57</v>
      </c>
      <c r="AU402" s="220" t="str">
        <f t="shared" si="19"/>
        <v>NA</v>
      </c>
    </row>
    <row r="403" spans="1:48">
      <c r="A403" s="220">
        <v>402</v>
      </c>
      <c r="B403" s="253" t="s">
        <v>6836</v>
      </c>
      <c r="C403" s="253" t="s">
        <v>1382</v>
      </c>
      <c r="D403" s="253">
        <v>2024</v>
      </c>
      <c r="E403" s="253" t="s">
        <v>251</v>
      </c>
      <c r="F403" s="253" t="s">
        <v>1663</v>
      </c>
      <c r="G403" s="253" t="s">
        <v>6256</v>
      </c>
      <c r="H403" s="261" t="s">
        <v>6257</v>
      </c>
      <c r="I403" s="253" t="s">
        <v>935</v>
      </c>
      <c r="J403" s="253">
        <v>7</v>
      </c>
      <c r="K403" s="253" t="s">
        <v>62</v>
      </c>
      <c r="L403" s="253" t="s">
        <v>62</v>
      </c>
      <c r="M403" s="253" t="s">
        <v>57</v>
      </c>
      <c r="N403" s="253" t="s">
        <v>56</v>
      </c>
      <c r="O403" s="253">
        <v>1</v>
      </c>
      <c r="P403" s="253" t="s">
        <v>2699</v>
      </c>
      <c r="Q403" s="253" t="s">
        <v>6258</v>
      </c>
      <c r="R403" s="253" t="s">
        <v>6259</v>
      </c>
      <c r="S403" s="270" t="s">
        <v>56</v>
      </c>
      <c r="T403" s="270" t="s">
        <v>6260</v>
      </c>
      <c r="U403" s="270" t="s">
        <v>56</v>
      </c>
      <c r="V403" s="270" t="s">
        <v>6261</v>
      </c>
      <c r="W403" s="253" t="s">
        <v>56</v>
      </c>
      <c r="X403" s="253" t="s">
        <v>6262</v>
      </c>
      <c r="Y403" s="253" t="s">
        <v>56</v>
      </c>
      <c r="Z403" s="253" t="s">
        <v>2012</v>
      </c>
      <c r="AA403" s="253" t="s">
        <v>56</v>
      </c>
      <c r="AB403" s="253" t="s">
        <v>56</v>
      </c>
      <c r="AC403" s="253" t="s">
        <v>56</v>
      </c>
      <c r="AD403" s="253" t="s">
        <v>984</v>
      </c>
      <c r="AE403" s="253" t="s">
        <v>57</v>
      </c>
      <c r="AF403" s="253" t="s">
        <v>56</v>
      </c>
      <c r="AG403" s="253" t="s">
        <v>56</v>
      </c>
      <c r="AH403" s="253">
        <v>200</v>
      </c>
      <c r="AI403" s="270" t="s">
        <v>56</v>
      </c>
      <c r="AJ403" s="270" t="s">
        <v>4435</v>
      </c>
      <c r="AK403" s="253" t="s">
        <v>62</v>
      </c>
      <c r="AL403" s="253" t="s">
        <v>57</v>
      </c>
      <c r="AM403" s="253" t="s">
        <v>57</v>
      </c>
      <c r="AN403" s="253" t="s">
        <v>57</v>
      </c>
      <c r="AO403" s="253" t="s">
        <v>455</v>
      </c>
      <c r="AP403" s="253" t="s">
        <v>6255</v>
      </c>
      <c r="AQ403" s="253">
        <v>458</v>
      </c>
      <c r="AR403" s="253" t="s">
        <v>57</v>
      </c>
      <c r="AS403" s="253">
        <v>116</v>
      </c>
      <c r="AT403" s="253">
        <v>84</v>
      </c>
      <c r="AU403" s="220" t="str">
        <f t="shared" si="19"/>
        <v>No</v>
      </c>
    </row>
    <row r="404" spans="1:48">
      <c r="A404" s="220">
        <v>403</v>
      </c>
      <c r="B404" s="253" t="s">
        <v>6836</v>
      </c>
      <c r="C404" s="253" t="s">
        <v>1382</v>
      </c>
      <c r="D404" s="253">
        <v>2024</v>
      </c>
      <c r="E404" s="253" t="s">
        <v>251</v>
      </c>
      <c r="F404" s="253" t="s">
        <v>1663</v>
      </c>
      <c r="G404" s="253" t="s">
        <v>6263</v>
      </c>
      <c r="H404" s="253" t="s">
        <v>6264</v>
      </c>
      <c r="I404" s="253" t="s">
        <v>935</v>
      </c>
      <c r="J404" s="253">
        <v>7</v>
      </c>
      <c r="K404" s="253" t="s">
        <v>62</v>
      </c>
      <c r="L404" s="253" t="s">
        <v>62</v>
      </c>
      <c r="M404" s="253" t="s">
        <v>62</v>
      </c>
      <c r="N404" s="253" t="s">
        <v>56</v>
      </c>
      <c r="O404" s="253">
        <v>1</v>
      </c>
      <c r="P404" s="270" t="s">
        <v>438</v>
      </c>
      <c r="Q404" s="270" t="s">
        <v>6265</v>
      </c>
      <c r="R404" s="270" t="s">
        <v>6266</v>
      </c>
      <c r="S404" s="270" t="s">
        <v>56</v>
      </c>
      <c r="T404" s="270" t="s">
        <v>6267</v>
      </c>
      <c r="U404" s="270" t="s">
        <v>56</v>
      </c>
      <c r="V404" s="270" t="s">
        <v>6268</v>
      </c>
      <c r="W404" s="253" t="s">
        <v>56</v>
      </c>
      <c r="X404" s="253" t="s">
        <v>6262</v>
      </c>
      <c r="Y404" s="253" t="s">
        <v>62</v>
      </c>
      <c r="Z404" s="253" t="s">
        <v>2012</v>
      </c>
      <c r="AA404" s="253" t="s">
        <v>56</v>
      </c>
      <c r="AB404" s="253" t="s">
        <v>56</v>
      </c>
      <c r="AC404" s="253" t="s">
        <v>56</v>
      </c>
      <c r="AD404" s="253" t="s">
        <v>984</v>
      </c>
      <c r="AE404" s="253" t="s">
        <v>57</v>
      </c>
      <c r="AF404" s="253"/>
      <c r="AG404" s="253" t="s">
        <v>56</v>
      </c>
      <c r="AH404" s="253">
        <v>255</v>
      </c>
      <c r="AI404" s="270" t="s">
        <v>56</v>
      </c>
      <c r="AJ404" s="270" t="s">
        <v>4435</v>
      </c>
      <c r="AK404" s="253" t="s">
        <v>62</v>
      </c>
      <c r="AL404" s="253" t="s">
        <v>57</v>
      </c>
      <c r="AM404" s="253" t="s">
        <v>57</v>
      </c>
      <c r="AN404" s="253" t="s">
        <v>57</v>
      </c>
      <c r="AO404" s="253" t="s">
        <v>6269</v>
      </c>
      <c r="AP404" s="253" t="s">
        <v>6255</v>
      </c>
      <c r="AQ404" s="253">
        <v>457</v>
      </c>
      <c r="AR404" s="253" t="s">
        <v>57</v>
      </c>
      <c r="AS404" s="270">
        <v>149</v>
      </c>
      <c r="AT404" s="270">
        <v>106</v>
      </c>
      <c r="AU404" s="220" t="str">
        <f t="shared" si="19"/>
        <v>No</v>
      </c>
    </row>
    <row r="405" spans="1:48">
      <c r="A405" s="220">
        <v>404</v>
      </c>
      <c r="B405" s="253" t="s">
        <v>6836</v>
      </c>
      <c r="C405" s="253" t="s">
        <v>1382</v>
      </c>
      <c r="D405" s="253">
        <v>2024</v>
      </c>
      <c r="E405" s="253" t="s">
        <v>251</v>
      </c>
      <c r="F405" s="253" t="s">
        <v>6270</v>
      </c>
      <c r="G405" s="253" t="s">
        <v>6271</v>
      </c>
      <c r="H405" s="253" t="s">
        <v>6272</v>
      </c>
      <c r="I405" s="253" t="s">
        <v>935</v>
      </c>
      <c r="J405" s="253">
        <v>3</v>
      </c>
      <c r="K405" s="253" t="s">
        <v>62</v>
      </c>
      <c r="L405" s="253" t="s">
        <v>62</v>
      </c>
      <c r="M405" s="253" t="s">
        <v>62</v>
      </c>
      <c r="N405" s="253" t="s">
        <v>62</v>
      </c>
      <c r="O405" s="253" t="s">
        <v>57</v>
      </c>
      <c r="P405" s="253" t="s">
        <v>57</v>
      </c>
      <c r="Q405" s="253" t="s">
        <v>57</v>
      </c>
      <c r="R405" s="253" t="s">
        <v>57</v>
      </c>
      <c r="S405" s="270" t="s">
        <v>56</v>
      </c>
      <c r="T405" s="270" t="s">
        <v>6273</v>
      </c>
      <c r="U405" s="270" t="s">
        <v>62</v>
      </c>
      <c r="V405" s="270" t="s">
        <v>57</v>
      </c>
      <c r="W405" s="253" t="s">
        <v>56</v>
      </c>
      <c r="X405" s="253" t="s">
        <v>6274</v>
      </c>
      <c r="Y405" s="253" t="s">
        <v>62</v>
      </c>
      <c r="Z405" s="253" t="s">
        <v>6275</v>
      </c>
      <c r="AA405" s="253" t="s">
        <v>62</v>
      </c>
      <c r="AB405" s="253" t="s">
        <v>62</v>
      </c>
      <c r="AC405" s="253" t="s">
        <v>57</v>
      </c>
      <c r="AD405" s="253" t="s">
        <v>2385</v>
      </c>
      <c r="AE405" s="253" t="s">
        <v>57</v>
      </c>
      <c r="AF405" s="253"/>
      <c r="AG405" s="253" t="s">
        <v>56</v>
      </c>
      <c r="AH405" s="253">
        <v>19</v>
      </c>
      <c r="AI405" s="253" t="s">
        <v>62</v>
      </c>
      <c r="AJ405" s="269" t="s">
        <v>2385</v>
      </c>
      <c r="AK405" s="253" t="s">
        <v>62</v>
      </c>
      <c r="AL405" s="253" t="s">
        <v>57</v>
      </c>
      <c r="AM405" s="253" t="s">
        <v>57</v>
      </c>
      <c r="AN405" s="253" t="s">
        <v>57</v>
      </c>
      <c r="AO405" s="253" t="s">
        <v>2090</v>
      </c>
      <c r="AP405" s="264" t="s">
        <v>6276</v>
      </c>
      <c r="AQ405" s="253">
        <v>387</v>
      </c>
      <c r="AR405" s="253" t="s">
        <v>57</v>
      </c>
      <c r="AS405" s="253">
        <v>3</v>
      </c>
      <c r="AT405" s="253">
        <v>16</v>
      </c>
      <c r="AU405" s="220" t="s">
        <v>62</v>
      </c>
      <c r="AV405" s="184" t="s">
        <v>6141</v>
      </c>
    </row>
    <row r="406" spans="1:48">
      <c r="A406" s="220">
        <v>405</v>
      </c>
      <c r="B406" s="253" t="s">
        <v>6836</v>
      </c>
      <c r="C406" s="253" t="s">
        <v>1382</v>
      </c>
      <c r="D406" s="253">
        <v>2024</v>
      </c>
      <c r="E406" s="253" t="s">
        <v>251</v>
      </c>
      <c r="F406" s="253" t="s">
        <v>6277</v>
      </c>
      <c r="G406" s="253" t="s">
        <v>6278</v>
      </c>
      <c r="H406" s="253" t="s">
        <v>6279</v>
      </c>
      <c r="I406" s="253" t="s">
        <v>935</v>
      </c>
      <c r="J406" s="253">
        <v>6</v>
      </c>
      <c r="K406" s="253" t="s">
        <v>62</v>
      </c>
      <c r="L406" s="253" t="s">
        <v>62</v>
      </c>
      <c r="M406" s="253" t="s">
        <v>62</v>
      </c>
      <c r="N406" s="253" t="s">
        <v>62</v>
      </c>
      <c r="O406" s="253" t="s">
        <v>57</v>
      </c>
      <c r="P406" s="253" t="s">
        <v>57</v>
      </c>
      <c r="Q406" s="253" t="s">
        <v>57</v>
      </c>
      <c r="R406" s="253" t="s">
        <v>57</v>
      </c>
      <c r="S406" s="270" t="s">
        <v>56</v>
      </c>
      <c r="T406" s="270" t="s">
        <v>6280</v>
      </c>
      <c r="U406" s="270" t="s">
        <v>62</v>
      </c>
      <c r="V406" s="270" t="s">
        <v>57</v>
      </c>
      <c r="W406" s="253" t="s">
        <v>56</v>
      </c>
      <c r="X406" s="253" t="s">
        <v>6281</v>
      </c>
      <c r="Y406" s="253" t="s">
        <v>62</v>
      </c>
      <c r="Z406" s="253" t="s">
        <v>6282</v>
      </c>
      <c r="AA406" s="253" t="s">
        <v>56</v>
      </c>
      <c r="AB406" s="253" t="s">
        <v>56</v>
      </c>
      <c r="AC406" s="253" t="s">
        <v>62</v>
      </c>
      <c r="AD406" s="270" t="s">
        <v>2373</v>
      </c>
      <c r="AE406" s="270" t="s">
        <v>6283</v>
      </c>
      <c r="AF406" s="253"/>
      <c r="AG406" s="253" t="s">
        <v>56</v>
      </c>
      <c r="AH406" s="270">
        <v>204</v>
      </c>
      <c r="AI406" s="253" t="s">
        <v>62</v>
      </c>
      <c r="AJ406" s="269" t="s">
        <v>2385</v>
      </c>
      <c r="AK406" s="253" t="s">
        <v>62</v>
      </c>
      <c r="AL406" s="253" t="s">
        <v>57</v>
      </c>
      <c r="AM406" s="253" t="s">
        <v>57</v>
      </c>
      <c r="AN406" s="253" t="s">
        <v>57</v>
      </c>
      <c r="AO406" s="253" t="s">
        <v>6284</v>
      </c>
      <c r="AP406" s="253" t="s">
        <v>6285</v>
      </c>
      <c r="AQ406" s="253">
        <v>371</v>
      </c>
      <c r="AR406" s="253" t="s">
        <v>57</v>
      </c>
      <c r="AS406" s="253" t="s">
        <v>57</v>
      </c>
      <c r="AT406" s="253" t="s">
        <v>57</v>
      </c>
      <c r="AU406" s="220" t="str">
        <f>IF(OR(AB406="NA"), "NA", IF(OR(AB406="Yes", AB406="yes"), "No", IF(AND(I406="Original", AB406="No"), "?", "")))</f>
        <v>No</v>
      </c>
    </row>
    <row r="407" spans="1:48">
      <c r="A407" s="220">
        <v>406</v>
      </c>
      <c r="B407" s="253" t="s">
        <v>6836</v>
      </c>
      <c r="C407" s="253" t="s">
        <v>1382</v>
      </c>
      <c r="D407" s="253">
        <v>2024</v>
      </c>
      <c r="E407" s="253" t="s">
        <v>251</v>
      </c>
      <c r="F407" s="253" t="s">
        <v>6286</v>
      </c>
      <c r="G407" s="253" t="s">
        <v>6287</v>
      </c>
      <c r="H407" s="253" t="s">
        <v>6288</v>
      </c>
      <c r="I407" s="253" t="s">
        <v>975</v>
      </c>
      <c r="J407" s="253">
        <v>8</v>
      </c>
      <c r="K407" s="253" t="s">
        <v>57</v>
      </c>
      <c r="L407" s="253" t="s">
        <v>57</v>
      </c>
      <c r="M407" s="253" t="s">
        <v>57</v>
      </c>
      <c r="N407" s="253" t="s">
        <v>57</v>
      </c>
      <c r="O407" s="253" t="s">
        <v>57</v>
      </c>
      <c r="P407" s="253" t="s">
        <v>57</v>
      </c>
      <c r="Q407" s="253" t="s">
        <v>57</v>
      </c>
      <c r="R407" s="253" t="s">
        <v>57</v>
      </c>
      <c r="S407" s="270" t="s">
        <v>57</v>
      </c>
      <c r="T407" s="270" t="s">
        <v>57</v>
      </c>
      <c r="U407" s="270" t="s">
        <v>57</v>
      </c>
      <c r="V407" s="270" t="s">
        <v>57</v>
      </c>
      <c r="W407" s="253" t="s">
        <v>57</v>
      </c>
      <c r="X407" s="253" t="s">
        <v>57</v>
      </c>
      <c r="Y407" s="253" t="s">
        <v>57</v>
      </c>
      <c r="Z407" s="253" t="s">
        <v>6289</v>
      </c>
      <c r="AA407" s="253" t="s">
        <v>57</v>
      </c>
      <c r="AB407" s="253" t="s">
        <v>57</v>
      </c>
      <c r="AC407" s="253" t="s">
        <v>57</v>
      </c>
      <c r="AD407" s="270" t="s">
        <v>2385</v>
      </c>
      <c r="AE407" s="270" t="s">
        <v>57</v>
      </c>
      <c r="AF407" s="253"/>
      <c r="AG407" s="253" t="s">
        <v>57</v>
      </c>
      <c r="AH407" s="253" t="s">
        <v>57</v>
      </c>
      <c r="AI407" s="253" t="s">
        <v>57</v>
      </c>
      <c r="AJ407" s="269" t="s">
        <v>2385</v>
      </c>
      <c r="AK407" s="253" t="s">
        <v>57</v>
      </c>
      <c r="AL407" s="253" t="s">
        <v>57</v>
      </c>
      <c r="AM407" s="253" t="s">
        <v>57</v>
      </c>
      <c r="AN407" s="253" t="s">
        <v>57</v>
      </c>
      <c r="AO407" s="253" t="s">
        <v>5270</v>
      </c>
      <c r="AP407" s="264" t="s">
        <v>6232</v>
      </c>
      <c r="AQ407" s="253">
        <v>302</v>
      </c>
      <c r="AR407" s="253" t="s">
        <v>57</v>
      </c>
      <c r="AS407" s="253" t="s">
        <v>57</v>
      </c>
      <c r="AT407" s="253" t="s">
        <v>57</v>
      </c>
      <c r="AU407" s="220" t="str">
        <f>IF(OR(AB407="NA"), "NA", IF(OR(AB407="Yes", AB407="yes"), "No", IF(AND(I407="Original", AB407="No"), "?", "")))</f>
        <v>NA</v>
      </c>
    </row>
    <row r="408" spans="1:48">
      <c r="A408" s="220">
        <v>407</v>
      </c>
      <c r="B408" s="253" t="s">
        <v>6836</v>
      </c>
      <c r="C408" s="253" t="s">
        <v>1382</v>
      </c>
      <c r="D408" s="253">
        <v>2024</v>
      </c>
      <c r="E408" s="253" t="s">
        <v>251</v>
      </c>
      <c r="F408" s="253" t="s">
        <v>5515</v>
      </c>
      <c r="G408" s="253" t="s">
        <v>6290</v>
      </c>
      <c r="H408" s="253" t="s">
        <v>6291</v>
      </c>
      <c r="I408" s="253" t="s">
        <v>935</v>
      </c>
      <c r="J408" s="253">
        <v>8</v>
      </c>
      <c r="K408" s="253" t="s">
        <v>62</v>
      </c>
      <c r="L408" s="253" t="s">
        <v>62</v>
      </c>
      <c r="M408" s="253" t="s">
        <v>62</v>
      </c>
      <c r="N408" s="253" t="s">
        <v>62</v>
      </c>
      <c r="O408" s="253" t="s">
        <v>57</v>
      </c>
      <c r="P408" s="253" t="s">
        <v>57</v>
      </c>
      <c r="Q408" s="253" t="s">
        <v>57</v>
      </c>
      <c r="R408" s="253" t="s">
        <v>57</v>
      </c>
      <c r="S408" s="270" t="s">
        <v>56</v>
      </c>
      <c r="T408" s="270" t="s">
        <v>6292</v>
      </c>
      <c r="U408" s="270" t="s">
        <v>62</v>
      </c>
      <c r="V408" s="270" t="s">
        <v>57</v>
      </c>
      <c r="W408" s="253" t="s">
        <v>56</v>
      </c>
      <c r="X408" s="253" t="s">
        <v>6293</v>
      </c>
      <c r="Y408" s="253" t="s">
        <v>62</v>
      </c>
      <c r="Z408" s="253" t="s">
        <v>6294</v>
      </c>
      <c r="AA408" s="253" t="s">
        <v>62</v>
      </c>
      <c r="AB408" s="253" t="s">
        <v>62</v>
      </c>
      <c r="AC408" s="253" t="s">
        <v>57</v>
      </c>
      <c r="AD408" s="270" t="s">
        <v>2385</v>
      </c>
      <c r="AE408" s="270" t="s">
        <v>57</v>
      </c>
      <c r="AF408" s="253"/>
      <c r="AG408" s="253" t="s">
        <v>56</v>
      </c>
      <c r="AH408" s="270">
        <v>1344</v>
      </c>
      <c r="AI408" s="253" t="s">
        <v>62</v>
      </c>
      <c r="AJ408" s="269" t="s">
        <v>2385</v>
      </c>
      <c r="AK408" s="253" t="s">
        <v>62</v>
      </c>
      <c r="AL408" s="253" t="s">
        <v>57</v>
      </c>
      <c r="AM408" s="253" t="s">
        <v>57</v>
      </c>
      <c r="AN408" s="253" t="s">
        <v>57</v>
      </c>
      <c r="AO408" s="264" t="s">
        <v>5852</v>
      </c>
      <c r="AP408" s="253" t="s">
        <v>5928</v>
      </c>
      <c r="AQ408" s="253">
        <v>345</v>
      </c>
      <c r="AR408" s="253" t="s">
        <v>57</v>
      </c>
      <c r="AS408" s="270">
        <v>836</v>
      </c>
      <c r="AT408" s="270">
        <v>508</v>
      </c>
      <c r="AU408" s="220" t="s">
        <v>62</v>
      </c>
      <c r="AV408" s="184" t="s">
        <v>6295</v>
      </c>
    </row>
    <row r="409" spans="1:48">
      <c r="A409" s="220">
        <v>408</v>
      </c>
      <c r="B409" s="253" t="s">
        <v>6836</v>
      </c>
      <c r="C409" s="253" t="s">
        <v>1382</v>
      </c>
      <c r="D409" s="253">
        <v>2024</v>
      </c>
      <c r="E409" s="253" t="s">
        <v>251</v>
      </c>
      <c r="F409" s="253" t="s">
        <v>6296</v>
      </c>
      <c r="G409" s="253" t="s">
        <v>6297</v>
      </c>
      <c r="H409" s="253" t="s">
        <v>6298</v>
      </c>
      <c r="I409" s="253" t="s">
        <v>935</v>
      </c>
      <c r="J409" s="253">
        <v>14</v>
      </c>
      <c r="K409" s="253" t="s">
        <v>62</v>
      </c>
      <c r="L409" s="253" t="s">
        <v>62</v>
      </c>
      <c r="M409" s="253" t="s">
        <v>62</v>
      </c>
      <c r="N409" s="253" t="s">
        <v>62</v>
      </c>
      <c r="O409" s="253" t="s">
        <v>57</v>
      </c>
      <c r="P409" s="253" t="s">
        <v>57</v>
      </c>
      <c r="Q409" s="253" t="s">
        <v>57</v>
      </c>
      <c r="R409" s="253" t="s">
        <v>57</v>
      </c>
      <c r="S409" s="270" t="s">
        <v>62</v>
      </c>
      <c r="T409" s="270" t="s">
        <v>57</v>
      </c>
      <c r="U409" s="270" t="s">
        <v>62</v>
      </c>
      <c r="V409" s="270" t="s">
        <v>57</v>
      </c>
      <c r="W409" s="253" t="s">
        <v>56</v>
      </c>
      <c r="X409" s="253" t="s">
        <v>6299</v>
      </c>
      <c r="Y409" s="253" t="s">
        <v>62</v>
      </c>
      <c r="Z409" s="253" t="s">
        <v>6300</v>
      </c>
      <c r="AA409" s="253" t="s">
        <v>62</v>
      </c>
      <c r="AB409" s="253" t="s">
        <v>62</v>
      </c>
      <c r="AC409" s="253" t="s">
        <v>57</v>
      </c>
      <c r="AD409" s="270" t="s">
        <v>2385</v>
      </c>
      <c r="AE409" s="270" t="s">
        <v>57</v>
      </c>
      <c r="AF409" s="253"/>
      <c r="AG409" s="253" t="s">
        <v>56</v>
      </c>
      <c r="AH409" s="253">
        <v>30</v>
      </c>
      <c r="AI409" s="253" t="s">
        <v>56</v>
      </c>
      <c r="AJ409" s="269" t="s">
        <v>4436</v>
      </c>
      <c r="AK409" s="253" t="s">
        <v>62</v>
      </c>
      <c r="AL409" s="253" t="s">
        <v>57</v>
      </c>
      <c r="AM409" s="253" t="s">
        <v>57</v>
      </c>
      <c r="AN409" s="253" t="s">
        <v>57</v>
      </c>
      <c r="AO409" s="253" t="s">
        <v>5257</v>
      </c>
      <c r="AP409" s="264" t="s">
        <v>6176</v>
      </c>
      <c r="AQ409" s="253">
        <v>326</v>
      </c>
      <c r="AR409" s="253" t="s">
        <v>57</v>
      </c>
      <c r="AS409" s="253">
        <v>27</v>
      </c>
      <c r="AT409" s="253">
        <v>3</v>
      </c>
      <c r="AU409" s="253" t="s">
        <v>56</v>
      </c>
      <c r="AV409" s="184" t="s">
        <v>434</v>
      </c>
    </row>
    <row r="410" spans="1:48">
      <c r="A410" s="220">
        <v>409</v>
      </c>
      <c r="B410" s="253" t="s">
        <v>6836</v>
      </c>
      <c r="C410" s="253" t="s">
        <v>1382</v>
      </c>
      <c r="D410" s="253">
        <v>2024</v>
      </c>
      <c r="E410" s="253" t="s">
        <v>251</v>
      </c>
      <c r="F410" s="253" t="s">
        <v>6301</v>
      </c>
      <c r="G410" s="253" t="s">
        <v>6302</v>
      </c>
      <c r="H410" s="253" t="s">
        <v>6303</v>
      </c>
      <c r="I410" s="253" t="s">
        <v>935</v>
      </c>
      <c r="J410" s="253">
        <v>17</v>
      </c>
      <c r="K410" s="253" t="s">
        <v>62</v>
      </c>
      <c r="L410" s="253" t="s">
        <v>62</v>
      </c>
      <c r="M410" s="253" t="s">
        <v>62</v>
      </c>
      <c r="N410" s="253" t="s">
        <v>56</v>
      </c>
      <c r="O410" s="253">
        <v>1</v>
      </c>
      <c r="P410" s="270" t="s">
        <v>438</v>
      </c>
      <c r="Q410" s="270" t="s">
        <v>6304</v>
      </c>
      <c r="R410" s="270" t="s">
        <v>6305</v>
      </c>
      <c r="S410" s="270" t="s">
        <v>56</v>
      </c>
      <c r="T410" s="270" t="s">
        <v>6306</v>
      </c>
      <c r="U410" s="270" t="s">
        <v>56</v>
      </c>
      <c r="V410" s="270" t="s">
        <v>6307</v>
      </c>
      <c r="W410" s="253" t="s">
        <v>56</v>
      </c>
      <c r="X410" s="253" t="s">
        <v>6308</v>
      </c>
      <c r="Y410" s="253" t="s">
        <v>62</v>
      </c>
      <c r="Z410" s="258" t="s">
        <v>6309</v>
      </c>
      <c r="AA410" s="253" t="s">
        <v>56</v>
      </c>
      <c r="AB410" s="253" t="s">
        <v>56</v>
      </c>
      <c r="AC410" s="253" t="s">
        <v>56</v>
      </c>
      <c r="AD410" s="270" t="s">
        <v>2373</v>
      </c>
      <c r="AE410" s="270" t="s">
        <v>3262</v>
      </c>
      <c r="AF410" s="253"/>
      <c r="AG410" s="253" t="s">
        <v>56</v>
      </c>
      <c r="AH410" s="270">
        <v>64</v>
      </c>
      <c r="AI410" s="270" t="s">
        <v>56</v>
      </c>
      <c r="AJ410" s="270" t="s">
        <v>174</v>
      </c>
      <c r="AK410" s="253" t="s">
        <v>62</v>
      </c>
      <c r="AL410" s="253" t="s">
        <v>57</v>
      </c>
      <c r="AM410" s="253" t="s">
        <v>57</v>
      </c>
      <c r="AN410" s="253" t="s">
        <v>57</v>
      </c>
      <c r="AO410" s="253" t="s">
        <v>5428</v>
      </c>
      <c r="AP410" s="253" t="s">
        <v>6245</v>
      </c>
      <c r="AQ410" s="253">
        <v>281</v>
      </c>
      <c r="AR410" s="253" t="s">
        <v>57</v>
      </c>
      <c r="AS410" s="253">
        <v>64</v>
      </c>
      <c r="AT410" s="253" t="s">
        <v>57</v>
      </c>
      <c r="AU410" s="220" t="str">
        <f>IF(AB410="Yes", "No", "")</f>
        <v>No</v>
      </c>
      <c r="AV410" s="184" t="s">
        <v>6310</v>
      </c>
    </row>
    <row r="411" spans="1:48">
      <c r="A411" s="220">
        <v>410</v>
      </c>
      <c r="B411" s="253" t="s">
        <v>6836</v>
      </c>
      <c r="C411" s="253" t="s">
        <v>1382</v>
      </c>
      <c r="D411" s="253">
        <v>2024</v>
      </c>
      <c r="E411" s="253" t="s">
        <v>251</v>
      </c>
      <c r="F411" s="253" t="s">
        <v>6311</v>
      </c>
      <c r="G411" s="253" t="s">
        <v>6312</v>
      </c>
      <c r="H411" s="253" t="s">
        <v>6313</v>
      </c>
      <c r="I411" s="253" t="s">
        <v>929</v>
      </c>
      <c r="J411" s="253">
        <v>18</v>
      </c>
      <c r="K411" s="253" t="s">
        <v>56</v>
      </c>
      <c r="L411" s="253" t="s">
        <v>56</v>
      </c>
      <c r="M411" s="253" t="s">
        <v>57</v>
      </c>
      <c r="N411" s="253" t="s">
        <v>57</v>
      </c>
      <c r="O411" s="253" t="s">
        <v>57</v>
      </c>
      <c r="P411" s="253" t="s">
        <v>57</v>
      </c>
      <c r="Q411" s="253" t="s">
        <v>57</v>
      </c>
      <c r="R411" s="253" t="s">
        <v>57</v>
      </c>
      <c r="S411" s="270" t="s">
        <v>57</v>
      </c>
      <c r="T411" s="270" t="s">
        <v>57</v>
      </c>
      <c r="U411" s="270" t="s">
        <v>57</v>
      </c>
      <c r="V411" s="270" t="s">
        <v>57</v>
      </c>
      <c r="W411" s="253" t="s">
        <v>57</v>
      </c>
      <c r="X411" s="253" t="s">
        <v>57</v>
      </c>
      <c r="Y411" s="253" t="s">
        <v>57</v>
      </c>
      <c r="Z411" s="253" t="s">
        <v>6314</v>
      </c>
      <c r="AA411" s="253" t="s">
        <v>57</v>
      </c>
      <c r="AB411" s="253" t="s">
        <v>57</v>
      </c>
      <c r="AC411" s="253" t="s">
        <v>57</v>
      </c>
      <c r="AD411" s="270" t="s">
        <v>2385</v>
      </c>
      <c r="AE411" s="270" t="s">
        <v>57</v>
      </c>
      <c r="AF411" s="253"/>
      <c r="AG411" s="253" t="s">
        <v>57</v>
      </c>
      <c r="AH411" s="253" t="s">
        <v>57</v>
      </c>
      <c r="AI411" s="253" t="s">
        <v>57</v>
      </c>
      <c r="AJ411" s="269" t="s">
        <v>2385</v>
      </c>
      <c r="AK411" s="253" t="s">
        <v>57</v>
      </c>
      <c r="AL411" s="253" t="s">
        <v>57</v>
      </c>
      <c r="AM411" s="253" t="s">
        <v>57</v>
      </c>
      <c r="AN411" s="253" t="s">
        <v>57</v>
      </c>
      <c r="AO411" s="253" t="s">
        <v>5371</v>
      </c>
      <c r="AP411" s="253" t="s">
        <v>6276</v>
      </c>
      <c r="AQ411" s="253">
        <v>315</v>
      </c>
      <c r="AR411" s="253" t="s">
        <v>57</v>
      </c>
      <c r="AS411" s="253" t="s">
        <v>57</v>
      </c>
      <c r="AT411" s="253" t="s">
        <v>57</v>
      </c>
      <c r="AU411" s="220" t="str">
        <f t="shared" ref="AU411:AU416" si="20">IF(OR(AB411="NA"), "NA", IF(OR(AB411="Yes", AB411="yes"), "No", IF(AND(I411="Original", AB411="No"), "?", "")))</f>
        <v>NA</v>
      </c>
    </row>
    <row r="412" spans="1:48">
      <c r="A412" s="220">
        <v>411</v>
      </c>
      <c r="B412" s="253" t="s">
        <v>6836</v>
      </c>
      <c r="C412" s="253" t="s">
        <v>1382</v>
      </c>
      <c r="D412" s="253">
        <v>2024</v>
      </c>
      <c r="E412" s="253" t="s">
        <v>251</v>
      </c>
      <c r="F412" s="253" t="s">
        <v>6315</v>
      </c>
      <c r="G412" s="253" t="s">
        <v>6316</v>
      </c>
      <c r="H412" s="253" t="s">
        <v>6317</v>
      </c>
      <c r="I412" s="253" t="s">
        <v>935</v>
      </c>
      <c r="J412" s="253">
        <v>19</v>
      </c>
      <c r="K412" s="253" t="s">
        <v>62</v>
      </c>
      <c r="L412" s="253" t="s">
        <v>62</v>
      </c>
      <c r="M412" s="253" t="s">
        <v>62</v>
      </c>
      <c r="N412" s="253" t="s">
        <v>62</v>
      </c>
      <c r="O412" s="253" t="s">
        <v>57</v>
      </c>
      <c r="P412" s="253" t="s">
        <v>57</v>
      </c>
      <c r="Q412" s="253" t="s">
        <v>57</v>
      </c>
      <c r="R412" s="253" t="s">
        <v>57</v>
      </c>
      <c r="S412" s="270" t="s">
        <v>56</v>
      </c>
      <c r="T412" s="270" t="s">
        <v>6318</v>
      </c>
      <c r="U412" s="270" t="s">
        <v>56</v>
      </c>
      <c r="V412" s="270" t="s">
        <v>6319</v>
      </c>
      <c r="W412" s="253" t="s">
        <v>62</v>
      </c>
      <c r="X412" s="253" t="s">
        <v>57</v>
      </c>
      <c r="Y412" s="253" t="s">
        <v>57</v>
      </c>
      <c r="Z412" s="253" t="s">
        <v>6320</v>
      </c>
      <c r="AA412" s="253" t="s">
        <v>62</v>
      </c>
      <c r="AB412" s="253" t="s">
        <v>56</v>
      </c>
      <c r="AC412" s="253" t="s">
        <v>56</v>
      </c>
      <c r="AD412" s="270" t="s">
        <v>2373</v>
      </c>
      <c r="AE412" s="270" t="s">
        <v>3262</v>
      </c>
      <c r="AF412" s="253"/>
      <c r="AG412" s="253" t="s">
        <v>56</v>
      </c>
      <c r="AH412" s="253">
        <v>37</v>
      </c>
      <c r="AI412" s="253" t="s">
        <v>62</v>
      </c>
      <c r="AJ412" s="269" t="s">
        <v>2385</v>
      </c>
      <c r="AK412" s="253" t="s">
        <v>62</v>
      </c>
      <c r="AL412" s="253" t="s">
        <v>57</v>
      </c>
      <c r="AM412" s="253" t="s">
        <v>57</v>
      </c>
      <c r="AN412" s="253" t="s">
        <v>57</v>
      </c>
      <c r="AO412" s="253" t="s">
        <v>5335</v>
      </c>
      <c r="AP412" s="253" t="s">
        <v>6232</v>
      </c>
      <c r="AQ412" s="253">
        <v>393</v>
      </c>
      <c r="AR412" s="253" t="s">
        <v>57</v>
      </c>
      <c r="AS412" s="253">
        <v>17</v>
      </c>
      <c r="AT412" s="253">
        <v>20</v>
      </c>
      <c r="AU412" s="220" t="str">
        <f t="shared" si="20"/>
        <v>No</v>
      </c>
    </row>
    <row r="413" spans="1:48">
      <c r="A413" s="220">
        <v>412</v>
      </c>
      <c r="B413" s="253" t="s">
        <v>6836</v>
      </c>
      <c r="C413" s="253" t="s">
        <v>1382</v>
      </c>
      <c r="D413" s="253">
        <v>2024</v>
      </c>
      <c r="E413" s="253" t="s">
        <v>251</v>
      </c>
      <c r="F413" s="253" t="s">
        <v>6321</v>
      </c>
      <c r="G413" s="253" t="s">
        <v>6322</v>
      </c>
      <c r="H413" s="253" t="s">
        <v>6323</v>
      </c>
      <c r="I413" s="253" t="s">
        <v>929</v>
      </c>
      <c r="J413" s="253">
        <v>21</v>
      </c>
      <c r="K413" s="253" t="s">
        <v>56</v>
      </c>
      <c r="L413" s="253" t="s">
        <v>56</v>
      </c>
      <c r="M413" s="253" t="s">
        <v>57</v>
      </c>
      <c r="N413" s="253" t="s">
        <v>57</v>
      </c>
      <c r="O413" s="253" t="s">
        <v>57</v>
      </c>
      <c r="P413" s="253" t="s">
        <v>57</v>
      </c>
      <c r="Q413" s="253" t="s">
        <v>57</v>
      </c>
      <c r="R413" s="253" t="s">
        <v>57</v>
      </c>
      <c r="S413" s="270" t="s">
        <v>57</v>
      </c>
      <c r="T413" s="270" t="s">
        <v>57</v>
      </c>
      <c r="U413" s="270" t="s">
        <v>57</v>
      </c>
      <c r="V413" s="270" t="s">
        <v>57</v>
      </c>
      <c r="W413" s="253" t="s">
        <v>57</v>
      </c>
      <c r="X413" s="253" t="s">
        <v>57</v>
      </c>
      <c r="Y413" s="253" t="s">
        <v>57</v>
      </c>
      <c r="Z413" s="253" t="s">
        <v>6324</v>
      </c>
      <c r="AA413" s="253" t="s">
        <v>57</v>
      </c>
      <c r="AB413" s="253" t="s">
        <v>57</v>
      </c>
      <c r="AC413" s="253" t="s">
        <v>57</v>
      </c>
      <c r="AD413" s="253" t="s">
        <v>2385</v>
      </c>
      <c r="AE413" s="253" t="s">
        <v>57</v>
      </c>
      <c r="AF413" s="253"/>
      <c r="AG413" s="253" t="s">
        <v>57</v>
      </c>
      <c r="AH413" s="253" t="s">
        <v>57</v>
      </c>
      <c r="AI413" s="253" t="s">
        <v>57</v>
      </c>
      <c r="AJ413" s="269" t="s">
        <v>2385</v>
      </c>
      <c r="AK413" s="253" t="s">
        <v>57</v>
      </c>
      <c r="AL413" s="253" t="s">
        <v>57</v>
      </c>
      <c r="AM413" s="253" t="s">
        <v>57</v>
      </c>
      <c r="AN413" s="253" t="s">
        <v>57</v>
      </c>
      <c r="AO413" s="253" t="s">
        <v>2167</v>
      </c>
      <c r="AP413" s="253" t="s">
        <v>6325</v>
      </c>
      <c r="AQ413" s="253">
        <v>390</v>
      </c>
      <c r="AR413" s="253" t="s">
        <v>57</v>
      </c>
      <c r="AS413" s="253" t="s">
        <v>57</v>
      </c>
      <c r="AT413" s="253" t="s">
        <v>57</v>
      </c>
      <c r="AU413" s="220" t="str">
        <f t="shared" si="20"/>
        <v>NA</v>
      </c>
    </row>
    <row r="414" spans="1:48">
      <c r="A414" s="220">
        <v>413</v>
      </c>
      <c r="B414" s="253" t="s">
        <v>6836</v>
      </c>
      <c r="C414" s="253" t="s">
        <v>1382</v>
      </c>
      <c r="D414" s="253">
        <v>2024</v>
      </c>
      <c r="E414" s="253" t="s">
        <v>251</v>
      </c>
      <c r="F414" s="253" t="s">
        <v>6326</v>
      </c>
      <c r="G414" s="253" t="s">
        <v>6327</v>
      </c>
      <c r="H414" s="253" t="s">
        <v>6328</v>
      </c>
      <c r="I414" s="253" t="s">
        <v>935</v>
      </c>
      <c r="J414" s="253">
        <v>24</v>
      </c>
      <c r="K414" s="253" t="s">
        <v>62</v>
      </c>
      <c r="L414" s="253" t="s">
        <v>62</v>
      </c>
      <c r="M414" s="253" t="s">
        <v>62</v>
      </c>
      <c r="N414" s="253" t="s">
        <v>56</v>
      </c>
      <c r="O414" s="253">
        <v>1</v>
      </c>
      <c r="P414" s="253" t="s">
        <v>438</v>
      </c>
      <c r="Q414" s="253" t="s">
        <v>6329</v>
      </c>
      <c r="R414" s="253" t="s">
        <v>6330</v>
      </c>
      <c r="S414" s="270" t="s">
        <v>56</v>
      </c>
      <c r="T414" s="270" t="s">
        <v>6331</v>
      </c>
      <c r="U414" s="270" t="s">
        <v>62</v>
      </c>
      <c r="V414" s="270" t="s">
        <v>57</v>
      </c>
      <c r="W414" s="253" t="s">
        <v>62</v>
      </c>
      <c r="X414" s="253" t="s">
        <v>57</v>
      </c>
      <c r="Y414" s="253" t="s">
        <v>57</v>
      </c>
      <c r="Z414" s="253" t="s">
        <v>6332</v>
      </c>
      <c r="AA414" s="253" t="s">
        <v>62</v>
      </c>
      <c r="AB414" s="253" t="s">
        <v>56</v>
      </c>
      <c r="AC414" s="253" t="s">
        <v>56</v>
      </c>
      <c r="AD414" s="253" t="s">
        <v>2373</v>
      </c>
      <c r="AE414" s="253" t="s">
        <v>3262</v>
      </c>
      <c r="AF414" s="253"/>
      <c r="AG414" s="253" t="s">
        <v>56</v>
      </c>
      <c r="AH414" s="253">
        <v>80</v>
      </c>
      <c r="AI414" s="270" t="s">
        <v>56</v>
      </c>
      <c r="AJ414" s="270" t="s">
        <v>174</v>
      </c>
      <c r="AK414" s="253" t="s">
        <v>62</v>
      </c>
      <c r="AL414" s="253" t="s">
        <v>57</v>
      </c>
      <c r="AM414" s="253" t="s">
        <v>57</v>
      </c>
      <c r="AN414" s="253" t="s">
        <v>57</v>
      </c>
      <c r="AO414" s="253" t="s">
        <v>242</v>
      </c>
      <c r="AP414" s="264" t="s">
        <v>6333</v>
      </c>
      <c r="AQ414" s="253">
        <v>477</v>
      </c>
      <c r="AR414" s="253" t="s">
        <v>57</v>
      </c>
      <c r="AS414" s="253">
        <v>80</v>
      </c>
      <c r="AT414" s="253" t="s">
        <v>57</v>
      </c>
      <c r="AU414" s="220" t="str">
        <f t="shared" si="20"/>
        <v>No</v>
      </c>
      <c r="AV414" s="184" t="s">
        <v>6334</v>
      </c>
    </row>
    <row r="415" spans="1:48">
      <c r="A415" s="220">
        <v>414</v>
      </c>
      <c r="B415" s="253" t="s">
        <v>6836</v>
      </c>
      <c r="C415" s="253" t="s">
        <v>1382</v>
      </c>
      <c r="D415" s="253">
        <v>2024</v>
      </c>
      <c r="E415" s="253" t="s">
        <v>251</v>
      </c>
      <c r="F415" s="253" t="s">
        <v>57</v>
      </c>
      <c r="G415" s="253" t="s">
        <v>6335</v>
      </c>
      <c r="H415" s="261" t="s">
        <v>6336</v>
      </c>
      <c r="I415" s="253" t="s">
        <v>2597</v>
      </c>
      <c r="J415" s="253">
        <v>25</v>
      </c>
      <c r="K415" s="253" t="s">
        <v>57</v>
      </c>
      <c r="L415" s="253" t="s">
        <v>57</v>
      </c>
      <c r="M415" s="253" t="s">
        <v>57</v>
      </c>
      <c r="N415" s="253" t="s">
        <v>57</v>
      </c>
      <c r="O415" s="253" t="s">
        <v>57</v>
      </c>
      <c r="P415" s="253" t="s">
        <v>57</v>
      </c>
      <c r="Q415" s="253" t="s">
        <v>57</v>
      </c>
      <c r="R415" s="253" t="s">
        <v>57</v>
      </c>
      <c r="S415" s="270" t="s">
        <v>57</v>
      </c>
      <c r="T415" s="270" t="s">
        <v>57</v>
      </c>
      <c r="U415" s="270" t="s">
        <v>57</v>
      </c>
      <c r="V415" s="270" t="s">
        <v>57</v>
      </c>
      <c r="W415" s="253" t="s">
        <v>57</v>
      </c>
      <c r="X415" s="253" t="s">
        <v>57</v>
      </c>
      <c r="Y415" s="253" t="s">
        <v>57</v>
      </c>
      <c r="Z415" s="253" t="s">
        <v>57</v>
      </c>
      <c r="AA415" s="253" t="s">
        <v>57</v>
      </c>
      <c r="AB415" s="253" t="s">
        <v>57</v>
      </c>
      <c r="AC415" s="253" t="s">
        <v>57</v>
      </c>
      <c r="AD415" s="253" t="s">
        <v>2385</v>
      </c>
      <c r="AE415" s="253" t="s">
        <v>57</v>
      </c>
      <c r="AF415" s="253"/>
      <c r="AG415" s="253" t="s">
        <v>57</v>
      </c>
      <c r="AH415" s="253" t="s">
        <v>57</v>
      </c>
      <c r="AI415" s="253" t="s">
        <v>57</v>
      </c>
      <c r="AJ415" s="269" t="s">
        <v>2385</v>
      </c>
      <c r="AK415" s="253" t="s">
        <v>57</v>
      </c>
      <c r="AL415" s="253" t="s">
        <v>57</v>
      </c>
      <c r="AM415" s="253" t="s">
        <v>57</v>
      </c>
      <c r="AN415" s="253" t="s">
        <v>57</v>
      </c>
      <c r="AO415" s="253" t="s">
        <v>57</v>
      </c>
      <c r="AP415" s="253" t="s">
        <v>6337</v>
      </c>
      <c r="AQ415" s="253" t="s">
        <v>57</v>
      </c>
      <c r="AR415" s="253" t="s">
        <v>57</v>
      </c>
      <c r="AS415" s="253" t="s">
        <v>57</v>
      </c>
      <c r="AT415" s="253" t="s">
        <v>57</v>
      </c>
      <c r="AU415" s="220" t="str">
        <f t="shared" si="20"/>
        <v>NA</v>
      </c>
    </row>
    <row r="416" spans="1:48">
      <c r="A416" s="220">
        <v>415</v>
      </c>
      <c r="B416" s="253" t="s">
        <v>6836</v>
      </c>
      <c r="C416" s="253" t="s">
        <v>1382</v>
      </c>
      <c r="D416" s="253">
        <v>2024</v>
      </c>
      <c r="E416" s="253" t="s">
        <v>251</v>
      </c>
      <c r="F416" s="253" t="s">
        <v>57</v>
      </c>
      <c r="G416" s="253" t="s">
        <v>6338</v>
      </c>
      <c r="H416" s="261" t="s">
        <v>6339</v>
      </c>
      <c r="I416" s="253" t="s">
        <v>4422</v>
      </c>
      <c r="J416" s="253">
        <v>25</v>
      </c>
      <c r="K416" s="253" t="s">
        <v>57</v>
      </c>
      <c r="L416" s="253" t="s">
        <v>57</v>
      </c>
      <c r="M416" s="253" t="s">
        <v>57</v>
      </c>
      <c r="N416" s="253" t="s">
        <v>57</v>
      </c>
      <c r="O416" s="253" t="s">
        <v>57</v>
      </c>
      <c r="P416" s="253" t="s">
        <v>57</v>
      </c>
      <c r="Q416" s="253" t="s">
        <v>57</v>
      </c>
      <c r="R416" s="253" t="s">
        <v>57</v>
      </c>
      <c r="S416" s="253" t="s">
        <v>57</v>
      </c>
      <c r="T416" s="253" t="s">
        <v>57</v>
      </c>
      <c r="U416" s="253" t="s">
        <v>57</v>
      </c>
      <c r="V416" s="253" t="s">
        <v>57</v>
      </c>
      <c r="W416" s="253" t="s">
        <v>57</v>
      </c>
      <c r="X416" s="253" t="s">
        <v>57</v>
      </c>
      <c r="Y416" s="253" t="s">
        <v>57</v>
      </c>
      <c r="Z416" s="253" t="s">
        <v>57</v>
      </c>
      <c r="AA416" s="253" t="s">
        <v>57</v>
      </c>
      <c r="AB416" s="253" t="s">
        <v>57</v>
      </c>
      <c r="AC416" s="253" t="s">
        <v>57</v>
      </c>
      <c r="AD416" s="253" t="s">
        <v>2385</v>
      </c>
      <c r="AE416" s="253" t="s">
        <v>57</v>
      </c>
      <c r="AF416" s="253"/>
      <c r="AG416" s="253" t="s">
        <v>57</v>
      </c>
      <c r="AH416" s="253" t="s">
        <v>57</v>
      </c>
      <c r="AI416" s="253" t="s">
        <v>57</v>
      </c>
      <c r="AJ416" s="269" t="s">
        <v>2385</v>
      </c>
      <c r="AK416" s="253" t="s">
        <v>57</v>
      </c>
      <c r="AL416" s="253" t="s">
        <v>57</v>
      </c>
      <c r="AM416" s="253" t="s">
        <v>57</v>
      </c>
      <c r="AN416" s="253" t="s">
        <v>57</v>
      </c>
      <c r="AO416" s="253" t="s">
        <v>57</v>
      </c>
      <c r="AP416" s="264" t="s">
        <v>6340</v>
      </c>
      <c r="AQ416" s="253" t="s">
        <v>57</v>
      </c>
      <c r="AR416" s="253" t="s">
        <v>57</v>
      </c>
      <c r="AS416" s="253" t="s">
        <v>57</v>
      </c>
      <c r="AT416" s="253" t="s">
        <v>57</v>
      </c>
      <c r="AU416" s="220" t="str">
        <f t="shared" si="20"/>
        <v>NA</v>
      </c>
    </row>
  </sheetData>
  <hyperlinks>
    <hyperlink ref="Z2" r:id="rId1" xr:uid="{AA945DB2-D026-4161-8277-8A35260898ED}"/>
    <hyperlink ref="Z3" r:id="rId2" xr:uid="{3A4699C6-78C3-4509-97BC-4DEBF00768F5}"/>
    <hyperlink ref="Z13" r:id="rId3" xr:uid="{1D347650-2A45-4299-AA08-78D224FF2661}"/>
    <hyperlink ref="Z15" r:id="rId4" xr:uid="{D25E0C72-0542-4932-85F1-B613B40B3777}"/>
    <hyperlink ref="Z25" r:id="rId5" xr:uid="{3E70D379-5DFA-47A6-9A75-DD512D0A5808}"/>
    <hyperlink ref="Z26" r:id="rId6" xr:uid="{666A0BA7-F803-4E33-A33F-88D10CC8249E}"/>
    <hyperlink ref="G31" r:id="rId7" xr:uid="{69067EE0-C120-459F-9A8D-6741063965B4}"/>
    <hyperlink ref="G32" r:id="rId8" xr:uid="{81ECA86A-AA21-4AFE-8D00-2368B1C95E93}"/>
    <hyperlink ref="G53" r:id="rId9" xr:uid="{31E74C14-14A1-4AA2-AC95-ABA6ACC368FB}"/>
    <hyperlink ref="G74" r:id="rId10" xr:uid="{07F94C8C-98BF-42E8-A942-9D86B440A4A2}"/>
    <hyperlink ref="G153" r:id="rId11" xr:uid="{A3DDD860-CE9D-4A42-98C2-BC111F4F6949}"/>
    <hyperlink ref="G163" r:id="rId12" xr:uid="{526A36E1-6E74-452F-B18F-9FA12FDFE02E}"/>
    <hyperlink ref="G164" r:id="rId13" xr:uid="{0DA7F816-BFB1-476B-8C22-9F9BADD90590}"/>
    <hyperlink ref="G166" r:id="rId14" xr:uid="{6781B22E-AE83-4914-A315-64222A50D90D}"/>
    <hyperlink ref="G168" r:id="rId15" xr:uid="{7534DE35-6DE7-4BBE-98DA-12C440FFB23C}"/>
    <hyperlink ref="G171" r:id="rId16" xr:uid="{BAAA136B-7F43-4963-9910-C4AF273069CA}"/>
    <hyperlink ref="G177" r:id="rId17" xr:uid="{7FAC94DA-0033-4E6C-A555-E002BA6524DA}"/>
    <hyperlink ref="G178" r:id="rId18" xr:uid="{BE8A7A0F-E9F0-4BD1-BE60-82A95C663C3E}"/>
    <hyperlink ref="G181" r:id="rId19" xr:uid="{79E095C4-FDE5-41B4-8A43-A89D73FD1D36}"/>
    <hyperlink ref="G185" r:id="rId20" xr:uid="{DC643005-C97B-4357-99CE-40FEE6EF8D9B}"/>
    <hyperlink ref="G188" r:id="rId21" xr:uid="{2F923C8D-361A-4395-BEFE-B566C163B0A9}"/>
    <hyperlink ref="G191" r:id="rId22" xr:uid="{8CCAC912-3A03-46D1-B483-85C04E314C31}"/>
    <hyperlink ref="Z211" r:id="rId23" xr:uid="{8F89133C-CB1F-4255-8D87-832EA8D28FD1}"/>
    <hyperlink ref="Z215" r:id="rId24" xr:uid="{5C695357-074E-4729-A0B4-5F1119C81AA8}"/>
    <hyperlink ref="G216" r:id="rId25" xr:uid="{537AF5B6-7CA4-4850-9EBD-46A68372FDE9}"/>
    <hyperlink ref="G217" r:id="rId26" xr:uid="{12A108BD-4AAF-4DF0-AA64-5A08F376EDBA}"/>
    <hyperlink ref="Z221" r:id="rId27" xr:uid="{DA714E2B-3083-4ABF-B001-25F687666378}"/>
    <hyperlink ref="G229" r:id="rId28" xr:uid="{AD66078A-1093-4EEB-BB00-5B64A34D7FF1}"/>
    <hyperlink ref="Z236" r:id="rId29" xr:uid="{C47AEDED-6284-4F81-8F70-EC01DB96A256}"/>
    <hyperlink ref="Z238" r:id="rId30" xr:uid="{2371D9AE-1950-4DB9-80CB-8D6C4D60B917}"/>
    <hyperlink ref="Z240" r:id="rId31" xr:uid="{4F086C1E-E8FB-4B2F-8FB6-7053120CE321}"/>
    <hyperlink ref="Z241" r:id="rId32" xr:uid="{2A2DE098-E3D7-4159-834E-6FE79D143A18}"/>
    <hyperlink ref="V245" r:id="rId33" xr:uid="{AB2D0BF0-5B0A-43D5-9C28-37D8D4790E96}"/>
    <hyperlink ref="Z245" r:id="rId34" xr:uid="{B71B9080-7592-43E6-98CC-D249F0B48D9B}"/>
    <hyperlink ref="G246" r:id="rId35" xr:uid="{6085228E-E3C4-4D1D-B3D0-2E55D9C1257B}"/>
    <hyperlink ref="Z246" r:id="rId36" xr:uid="{6BEF930B-8945-40D7-9665-AFDF14B1D5B1}"/>
    <hyperlink ref="Z247" r:id="rId37" xr:uid="{ECA1A2F9-4A65-48D9-8EEA-6EE44F435AEC}"/>
    <hyperlink ref="G250" r:id="rId38" xr:uid="{60AF1E40-5ACD-459F-B9FE-BE23494403E7}"/>
    <hyperlink ref="G251" r:id="rId39" xr:uid="{EF8314E9-6067-4281-A080-9E08EBEED19E}"/>
    <hyperlink ref="Z254" r:id="rId40" xr:uid="{7D0105D4-2D6E-44B8-8892-1C67EC7D65CF}"/>
    <hyperlink ref="V255" r:id="rId41" xr:uid="{28E41AF6-E499-4ECA-AA3E-3550B381E34C}"/>
    <hyperlink ref="Z255" r:id="rId42" xr:uid="{8491A1CB-ED30-487E-9D1D-A3C65FB6D842}"/>
    <hyperlink ref="V256" r:id="rId43" xr:uid="{6F9D1DB9-C14C-4E4C-B23D-B74369B8A2BE}"/>
    <hyperlink ref="Z256" r:id="rId44" xr:uid="{D4D8C569-571F-49AD-A83A-BC1265ABA507}"/>
    <hyperlink ref="G257" r:id="rId45" xr:uid="{51F126E3-E76E-4661-9B10-6F5322E205F0}"/>
    <hyperlink ref="Z257" r:id="rId46" xr:uid="{06C63C37-4C49-47AC-9C6F-4E34B476F27B}"/>
    <hyperlink ref="AN257" r:id="rId47" xr:uid="{4CC31598-9C95-4E82-A6DD-D2606CD59318}"/>
    <hyperlink ref="Z258" r:id="rId48" xr:uid="{3971598F-74DD-4F2C-AB59-C99A55E48B57}"/>
    <hyperlink ref="G259" r:id="rId49" xr:uid="{8D2F7586-D2DB-4CAB-9103-A453432598CE}"/>
    <hyperlink ref="G260" r:id="rId50" xr:uid="{59D230E1-095B-4B23-B6C6-A3CFC2E85793}"/>
    <hyperlink ref="Z260" r:id="rId51" xr:uid="{DEF525C1-243F-4251-B31D-983D6F199D48}"/>
    <hyperlink ref="G261" r:id="rId52" xr:uid="{7BA27E71-B411-4AE5-9BD3-0EDEB3C4445C}"/>
    <hyperlink ref="G262" r:id="rId53" xr:uid="{F03979A1-1D77-4584-A1DD-D5F7B9844E90}"/>
    <hyperlink ref="G263" r:id="rId54" xr:uid="{7EEE39AF-FB63-43FE-9B07-9A0F2C6E4BB5}"/>
    <hyperlink ref="G264" r:id="rId55" xr:uid="{03AA3EF4-BE69-494A-BC76-85C102F58ADB}"/>
    <hyperlink ref="G265" r:id="rId56" xr:uid="{FB459A37-626B-4AC5-BD08-BC6066CC57D3}"/>
    <hyperlink ref="Z286" r:id="rId57" xr:uid="{85CC252A-6ADD-47FB-8D04-CE6BF28E5958}"/>
    <hyperlink ref="Z287" r:id="rId58" xr:uid="{DAB4A239-7109-40B3-A60F-BB8ABDF15FED}"/>
    <hyperlink ref="G288" r:id="rId59" xr:uid="{D13BAD4D-E7E7-48FA-A15B-151E24FE3BFF}"/>
    <hyperlink ref="Z288" r:id="rId60" xr:uid="{13353511-3C7A-4CBA-80CB-8BDA72BC4659}"/>
    <hyperlink ref="Z289" r:id="rId61" xr:uid="{A898363C-404E-4712-B55C-8BF41246427A}"/>
    <hyperlink ref="Z291" r:id="rId62" xr:uid="{80DC27F9-1E4E-43A8-8856-217D3627FFBA}"/>
    <hyperlink ref="Z293" r:id="rId63" xr:uid="{48636269-EB2E-4D7D-ABFA-8D45AFEA75B8}"/>
    <hyperlink ref="V301" r:id="rId64" xr:uid="{5CD60354-CFB8-476A-B24C-F62850BE9CF8}"/>
    <hyperlink ref="V318" r:id="rId65" xr:uid="{8797C1F2-516E-4F86-A089-B604C1CC029E}"/>
    <hyperlink ref="Z327" r:id="rId66" xr:uid="{F80CFF91-053A-4555-ABAA-B7D695CDA270}"/>
    <hyperlink ref="H365" r:id="rId67" xr:uid="{E50F436F-5208-4CD5-9FCD-3095DF08CA3C}"/>
    <hyperlink ref="H369" r:id="rId68" xr:uid="{9A3E1DAD-0CD5-4EA1-B26B-DF3153E73DEB}"/>
    <hyperlink ref="H371" r:id="rId69" xr:uid="{557CEC2D-4CAD-4892-B8B6-3FA42E4195A7}"/>
    <hyperlink ref="H376" r:id="rId70" xr:uid="{6D7E0F38-057F-4291-AC38-7D385B43AA56}"/>
    <hyperlink ref="H385" r:id="rId71" xr:uid="{8C14C84E-7F31-4CAF-956C-BCC37D3E36D1}"/>
    <hyperlink ref="H397" r:id="rId72" xr:uid="{2AB33008-FD6F-4E37-8B0B-B0BF44832BE5}"/>
    <hyperlink ref="H403" r:id="rId73" xr:uid="{6101FA57-51E5-4555-9724-FEB22DD575BC}"/>
    <hyperlink ref="V410" r:id="rId74" xr:uid="{E5A33DF7-339A-470A-A57A-C63415F6D2AA}"/>
    <hyperlink ref="H415" r:id="rId75" xr:uid="{09D4ABFE-15ED-44AE-A499-F0F712EFC075}"/>
    <hyperlink ref="H416" r:id="rId76" xr:uid="{9E981149-25E0-4E2E-B706-1E30F802006C}"/>
    <hyperlink ref="G99" r:id="rId77" xr:uid="{72C73351-AD68-49FA-8D2E-ABABEA248287}"/>
    <hyperlink ref="G105" r:id="rId78" xr:uid="{66BF6DB9-2EE3-4800-8C07-72B1E4A7A225}"/>
    <hyperlink ref="G117" r:id="rId79" xr:uid="{174C7020-9CCC-4EB7-8BE7-3DA1FAC09BD4}"/>
    <hyperlink ref="G119" r:id="rId80" xr:uid="{6642E2DD-F328-4D40-B93D-2A8A8D947381}"/>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C285C-4ADB-42F4-8D04-4C39AFB2FFC1}">
  <dimension ref="A1:AV416"/>
  <sheetViews>
    <sheetView workbookViewId="0">
      <pane ySplit="1" topLeftCell="A2" activePane="bottomLeft" state="frozen"/>
      <selection activeCell="A46" sqref="A46:XFD46"/>
      <selection pane="bottomLeft" activeCell="A46" sqref="A46:XFD46"/>
    </sheetView>
  </sheetViews>
  <sheetFormatPr defaultColWidth="12.140625" defaultRowHeight="15"/>
  <cols>
    <col min="1" max="1" width="4.7109375" customWidth="1"/>
    <col min="2" max="2" width="21.7109375" bestFit="1" customWidth="1"/>
    <col min="3" max="3" width="8" bestFit="1" customWidth="1"/>
    <col min="4" max="4" width="6.28515625" bestFit="1" customWidth="1"/>
    <col min="5" max="5" width="7.7109375" customWidth="1"/>
    <col min="6" max="6" width="16.28515625" bestFit="1" customWidth="1"/>
    <col min="7" max="7" width="18" customWidth="1"/>
    <col min="8" max="8" width="14.140625" customWidth="1"/>
    <col min="9" max="9" width="17.140625" customWidth="1"/>
    <col min="11" max="11" width="17.7109375" bestFit="1" customWidth="1"/>
    <col min="12" max="12" width="14.140625" bestFit="1" customWidth="1"/>
    <col min="16" max="16" width="14.7109375" bestFit="1" customWidth="1"/>
    <col min="17" max="17" width="13.7109375" customWidth="1"/>
    <col min="18" max="18" width="16.7109375" customWidth="1"/>
    <col min="20" max="20" width="43" customWidth="1"/>
    <col min="22" max="22" width="15.140625" customWidth="1"/>
    <col min="23" max="23" width="11.140625" bestFit="1" customWidth="1"/>
    <col min="24" max="24" width="18.42578125" customWidth="1"/>
    <col min="26" max="26" width="11.7109375" customWidth="1"/>
    <col min="30" max="30" width="10" bestFit="1" customWidth="1"/>
    <col min="32" max="32" width="18" customWidth="1"/>
    <col min="33" max="33" width="12.42578125" bestFit="1" customWidth="1"/>
    <col min="36" max="36" width="21.7109375" customWidth="1"/>
    <col min="37" max="37" width="9.140625" customWidth="1"/>
    <col min="38" max="38" width="15.7109375" bestFit="1" customWidth="1"/>
    <col min="39" max="39" width="13.42578125" bestFit="1" customWidth="1"/>
    <col min="41" max="41" width="18.42578125" customWidth="1"/>
    <col min="42" max="42" width="16.7109375" bestFit="1" customWidth="1"/>
    <col min="43" max="43" width="20.140625" customWidth="1"/>
    <col min="44" max="44" width="18.42578125" bestFit="1" customWidth="1"/>
  </cols>
  <sheetData>
    <row r="1" spans="1:48" ht="16.899999999999999" customHeight="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V1" t="s">
        <v>918</v>
      </c>
    </row>
    <row r="2" spans="1:48">
      <c r="A2">
        <v>1</v>
      </c>
      <c r="B2" t="s">
        <v>919</v>
      </c>
      <c r="C2" t="s">
        <v>578</v>
      </c>
      <c r="D2">
        <v>2023</v>
      </c>
      <c r="E2" t="s">
        <v>579</v>
      </c>
      <c r="F2" t="s">
        <v>580</v>
      </c>
      <c r="G2" t="s">
        <v>581</v>
      </c>
      <c r="H2" t="s">
        <v>582</v>
      </c>
      <c r="I2" t="s">
        <v>298</v>
      </c>
      <c r="J2">
        <v>25</v>
      </c>
      <c r="K2" t="s">
        <v>57</v>
      </c>
      <c r="L2" t="s">
        <v>57</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row>
    <row r="3" spans="1:48">
      <c r="A3">
        <v>2</v>
      </c>
      <c r="B3" t="s">
        <v>919</v>
      </c>
      <c r="C3" t="s">
        <v>578</v>
      </c>
      <c r="D3">
        <v>2023</v>
      </c>
      <c r="E3" t="s">
        <v>579</v>
      </c>
      <c r="F3" t="s">
        <v>585</v>
      </c>
      <c r="G3" t="s">
        <v>586</v>
      </c>
      <c r="H3" s="9" t="s">
        <v>587</v>
      </c>
      <c r="I3" t="s">
        <v>588</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row>
    <row r="4" spans="1:48">
      <c r="A4">
        <v>3</v>
      </c>
      <c r="B4" t="s">
        <v>919</v>
      </c>
      <c r="C4" t="s">
        <v>578</v>
      </c>
      <c r="D4">
        <v>2023</v>
      </c>
      <c r="E4" t="s">
        <v>579</v>
      </c>
      <c r="F4" t="s">
        <v>387</v>
      </c>
      <c r="G4" t="s">
        <v>590</v>
      </c>
      <c r="H4" s="9" t="s">
        <v>591</v>
      </c>
      <c r="I4" t="s">
        <v>55</v>
      </c>
      <c r="J4">
        <v>3</v>
      </c>
      <c r="K4" t="s">
        <v>62</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row>
    <row r="5" spans="1:48">
      <c r="A5">
        <v>4</v>
      </c>
      <c r="B5" t="s">
        <v>919</v>
      </c>
      <c r="C5" t="s">
        <v>578</v>
      </c>
      <c r="D5">
        <v>2023</v>
      </c>
      <c r="E5" t="s">
        <v>579</v>
      </c>
      <c r="F5" t="s">
        <v>594</v>
      </c>
      <c r="G5" t="s">
        <v>595</v>
      </c>
      <c r="H5" s="9" t="s">
        <v>596</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row>
    <row r="6" spans="1:48">
      <c r="A6">
        <v>5</v>
      </c>
      <c r="B6" t="s">
        <v>919</v>
      </c>
      <c r="C6" t="s">
        <v>578</v>
      </c>
      <c r="D6">
        <v>2023</v>
      </c>
      <c r="E6" t="s">
        <v>579</v>
      </c>
      <c r="F6" t="s">
        <v>599</v>
      </c>
      <c r="G6" s="13" t="s">
        <v>600</v>
      </c>
      <c r="H6" s="9" t="s">
        <v>601</v>
      </c>
      <c r="I6" t="s">
        <v>55</v>
      </c>
      <c r="J6">
        <v>14</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row>
    <row r="7" spans="1:48">
      <c r="A7">
        <v>6</v>
      </c>
      <c r="B7" t="s">
        <v>919</v>
      </c>
      <c r="C7" t="s">
        <v>578</v>
      </c>
      <c r="D7">
        <v>2023</v>
      </c>
      <c r="E7" t="s">
        <v>579</v>
      </c>
      <c r="F7" t="s">
        <v>604</v>
      </c>
      <c r="G7" t="s">
        <v>605</v>
      </c>
      <c r="H7" s="9" t="s">
        <v>606</v>
      </c>
      <c r="I7" t="s">
        <v>91</v>
      </c>
      <c r="J7">
        <v>14</v>
      </c>
      <c r="K7" t="s">
        <v>62</v>
      </c>
      <c r="L7" t="s">
        <v>62</v>
      </c>
      <c r="M7" t="s">
        <v>62</v>
      </c>
      <c r="N7" t="s">
        <v>62</v>
      </c>
      <c r="O7" t="s">
        <v>57</v>
      </c>
      <c r="P7" t="s">
        <v>57</v>
      </c>
      <c r="Q7" t="s">
        <v>57</v>
      </c>
      <c r="R7" t="s">
        <v>57</v>
      </c>
      <c r="S7" t="s">
        <v>62</v>
      </c>
      <c r="T7" t="s">
        <v>57</v>
      </c>
      <c r="U7" t="s">
        <v>56</v>
      </c>
      <c r="V7" t="s">
        <v>607</v>
      </c>
      <c r="W7" t="s">
        <v>56</v>
      </c>
      <c r="X7" t="s">
        <v>608</v>
      </c>
      <c r="Y7" t="s">
        <v>56</v>
      </c>
      <c r="Z7" s="13"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row>
    <row r="8" spans="1:48">
      <c r="A8">
        <v>7</v>
      </c>
      <c r="B8" t="s">
        <v>919</v>
      </c>
      <c r="C8" t="s">
        <v>578</v>
      </c>
      <c r="D8">
        <v>2023</v>
      </c>
      <c r="E8" t="s">
        <v>579</v>
      </c>
      <c r="F8" t="s">
        <v>610</v>
      </c>
      <c r="G8" s="13" t="s">
        <v>611</v>
      </c>
      <c r="H8" s="9" t="s">
        <v>612</v>
      </c>
      <c r="I8" t="s">
        <v>91</v>
      </c>
      <c r="J8">
        <v>14</v>
      </c>
      <c r="K8" t="s">
        <v>62</v>
      </c>
      <c r="L8" t="s">
        <v>62</v>
      </c>
      <c r="M8" t="s">
        <v>62</v>
      </c>
      <c r="N8" t="s">
        <v>62</v>
      </c>
      <c r="O8" t="s">
        <v>57</v>
      </c>
      <c r="P8" t="s">
        <v>57</v>
      </c>
      <c r="Q8" t="s">
        <v>57</v>
      </c>
      <c r="R8" t="s">
        <v>57</v>
      </c>
      <c r="S8" t="s">
        <v>56</v>
      </c>
      <c r="T8" t="s">
        <v>613</v>
      </c>
      <c r="U8" t="s">
        <v>56</v>
      </c>
      <c r="V8" s="13" t="s">
        <v>614</v>
      </c>
      <c r="W8" t="s">
        <v>62</v>
      </c>
      <c r="X8" t="s">
        <v>57</v>
      </c>
      <c r="Y8" t="s">
        <v>57</v>
      </c>
      <c r="Z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V8" t="s">
        <v>920</v>
      </c>
    </row>
    <row r="9" spans="1:48">
      <c r="A9">
        <v>8</v>
      </c>
      <c r="B9" t="s">
        <v>919</v>
      </c>
      <c r="C9" t="s">
        <v>578</v>
      </c>
      <c r="D9">
        <v>2023</v>
      </c>
      <c r="E9" t="s">
        <v>579</v>
      </c>
      <c r="F9" t="s">
        <v>616</v>
      </c>
      <c r="G9" s="13" t="s">
        <v>617</v>
      </c>
      <c r="H9" s="9" t="s">
        <v>618</v>
      </c>
      <c r="I9" t="s">
        <v>55</v>
      </c>
      <c r="J9">
        <v>14</v>
      </c>
      <c r="K9" t="s">
        <v>56</v>
      </c>
      <c r="L9" t="s">
        <v>62</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row>
    <row r="10" spans="1:48">
      <c r="A10">
        <v>9</v>
      </c>
      <c r="B10" t="s">
        <v>919</v>
      </c>
      <c r="C10" t="s">
        <v>578</v>
      </c>
      <c r="D10">
        <v>2023</v>
      </c>
      <c r="E10" t="s">
        <v>579</v>
      </c>
      <c r="F10" t="s">
        <v>620</v>
      </c>
      <c r="G10" t="s">
        <v>621</v>
      </c>
      <c r="H10" s="9" t="s">
        <v>622</v>
      </c>
      <c r="I10" t="s">
        <v>623</v>
      </c>
      <c r="J10">
        <v>25</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57</v>
      </c>
      <c r="AQ10" t="s">
        <v>57</v>
      </c>
      <c r="AR10" t="s">
        <v>57</v>
      </c>
      <c r="AS10" t="s">
        <v>57</v>
      </c>
      <c r="AT10" t="s">
        <v>57</v>
      </c>
    </row>
    <row r="11" spans="1:48" ht="15.75">
      <c r="A11">
        <v>10</v>
      </c>
      <c r="B11" t="s">
        <v>919</v>
      </c>
      <c r="C11" t="s">
        <v>578</v>
      </c>
      <c r="D11">
        <v>2023</v>
      </c>
      <c r="E11" t="s">
        <v>579</v>
      </c>
      <c r="F11" t="s">
        <v>624</v>
      </c>
      <c r="G11" s="4" t="s">
        <v>625</v>
      </c>
      <c r="H11" s="9" t="s">
        <v>626</v>
      </c>
      <c r="I11" t="s">
        <v>312</v>
      </c>
      <c r="J11">
        <v>25</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57</v>
      </c>
      <c r="AQ11" t="s">
        <v>57</v>
      </c>
      <c r="AR11" t="s">
        <v>57</v>
      </c>
      <c r="AS11" t="s">
        <v>57</v>
      </c>
      <c r="AT11" t="s">
        <v>57</v>
      </c>
    </row>
    <row r="12" spans="1:48" ht="15.75">
      <c r="A12">
        <v>11</v>
      </c>
      <c r="B12" t="s">
        <v>919</v>
      </c>
      <c r="C12" t="s">
        <v>578</v>
      </c>
      <c r="D12">
        <v>2023</v>
      </c>
      <c r="E12" t="s">
        <v>579</v>
      </c>
      <c r="F12" t="s">
        <v>627</v>
      </c>
      <c r="G12" s="4" t="s">
        <v>628</v>
      </c>
      <c r="H12" s="9" t="s">
        <v>629</v>
      </c>
      <c r="I12" t="s">
        <v>623</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c r="A13">
        <v>12</v>
      </c>
      <c r="B13" t="s">
        <v>919</v>
      </c>
      <c r="C13" t="s">
        <v>578</v>
      </c>
      <c r="D13">
        <v>2023</v>
      </c>
      <c r="E13" t="s">
        <v>579</v>
      </c>
      <c r="F13" t="s">
        <v>630</v>
      </c>
      <c r="G13" t="s">
        <v>631</v>
      </c>
      <c r="H13" s="9" t="s">
        <v>632</v>
      </c>
      <c r="I13" t="s">
        <v>312</v>
      </c>
      <c r="J13">
        <v>25</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57</v>
      </c>
      <c r="AQ13" t="s">
        <v>57</v>
      </c>
      <c r="AR13" t="s">
        <v>57</v>
      </c>
      <c r="AS13" t="s">
        <v>57</v>
      </c>
      <c r="AT13" t="s">
        <v>57</v>
      </c>
    </row>
    <row r="14" spans="1:48">
      <c r="A14">
        <v>13</v>
      </c>
      <c r="B14" t="s">
        <v>919</v>
      </c>
      <c r="C14" t="s">
        <v>578</v>
      </c>
      <c r="D14">
        <v>2023</v>
      </c>
      <c r="E14" t="s">
        <v>579</v>
      </c>
      <c r="F14" s="14" t="s">
        <v>633</v>
      </c>
      <c r="G14" s="13" t="s">
        <v>634</v>
      </c>
      <c r="H14" s="8" t="s">
        <v>635</v>
      </c>
      <c r="I14" t="s">
        <v>623</v>
      </c>
      <c r="J14">
        <v>25</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57</v>
      </c>
      <c r="AQ14" t="s">
        <v>57</v>
      </c>
      <c r="AR14" t="s">
        <v>57</v>
      </c>
      <c r="AS14" t="s">
        <v>57</v>
      </c>
      <c r="AT14" t="s">
        <v>57</v>
      </c>
    </row>
    <row r="15" spans="1:48">
      <c r="A15">
        <v>14</v>
      </c>
      <c r="B15" t="s">
        <v>919</v>
      </c>
      <c r="C15" t="s">
        <v>578</v>
      </c>
      <c r="D15">
        <v>2023</v>
      </c>
      <c r="E15" t="s">
        <v>579</v>
      </c>
      <c r="F15" t="s">
        <v>585</v>
      </c>
      <c r="G15" s="13" t="s">
        <v>636</v>
      </c>
      <c r="H15" s="8" t="s">
        <v>637</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c r="A16">
        <v>15</v>
      </c>
      <c r="B16" t="s">
        <v>919</v>
      </c>
      <c r="C16" t="s">
        <v>578</v>
      </c>
      <c r="D16">
        <v>2023</v>
      </c>
      <c r="E16" t="s">
        <v>579</v>
      </c>
      <c r="F16" t="s">
        <v>638</v>
      </c>
      <c r="G16" t="s">
        <v>639</v>
      </c>
      <c r="H16" s="9" t="s">
        <v>640</v>
      </c>
      <c r="I16" t="s">
        <v>623</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75">
      <c r="A17">
        <v>16</v>
      </c>
      <c r="B17" t="s">
        <v>919</v>
      </c>
      <c r="C17" t="s">
        <v>578</v>
      </c>
      <c r="D17">
        <v>2023</v>
      </c>
      <c r="E17" t="s">
        <v>579</v>
      </c>
      <c r="F17" t="s">
        <v>641</v>
      </c>
      <c r="G17" s="13" t="s">
        <v>642</v>
      </c>
      <c r="H17" s="8" t="s">
        <v>643</v>
      </c>
      <c r="I17" t="s">
        <v>312</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c r="AV17" s="7"/>
    </row>
    <row r="18" spans="1:48" ht="15.75">
      <c r="A18">
        <v>17</v>
      </c>
      <c r="B18" t="s">
        <v>919</v>
      </c>
      <c r="C18" t="s">
        <v>578</v>
      </c>
      <c r="D18">
        <v>2023</v>
      </c>
      <c r="E18" t="s">
        <v>579</v>
      </c>
      <c r="F18" t="s">
        <v>644</v>
      </c>
      <c r="G18" s="13" t="s">
        <v>645</v>
      </c>
      <c r="H18" s="9" t="s">
        <v>646</v>
      </c>
      <c r="I18" t="s">
        <v>623</v>
      </c>
      <c r="J18">
        <v>25</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t="s">
        <v>57</v>
      </c>
      <c r="AQ18" t="s">
        <v>57</v>
      </c>
      <c r="AR18" t="s">
        <v>57</v>
      </c>
      <c r="AS18" t="s">
        <v>57</v>
      </c>
      <c r="AT18" t="s">
        <v>57</v>
      </c>
      <c r="AV18" s="7"/>
    </row>
    <row r="19" spans="1:48">
      <c r="A19">
        <v>18</v>
      </c>
      <c r="B19" t="s">
        <v>919</v>
      </c>
      <c r="C19" t="s">
        <v>578</v>
      </c>
      <c r="D19">
        <v>2023</v>
      </c>
      <c r="E19" t="s">
        <v>579</v>
      </c>
      <c r="F19" t="s">
        <v>647</v>
      </c>
      <c r="G19" s="13" t="s">
        <v>648</v>
      </c>
      <c r="H19" s="9" t="s">
        <v>649</v>
      </c>
      <c r="I19" t="s">
        <v>312</v>
      </c>
      <c r="J19">
        <v>25</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t="s">
        <v>57</v>
      </c>
      <c r="AQ19" t="s">
        <v>57</v>
      </c>
      <c r="AR19" t="s">
        <v>57</v>
      </c>
      <c r="AS19" t="s">
        <v>57</v>
      </c>
      <c r="AT19" t="s">
        <v>57</v>
      </c>
      <c r="AV19" s="23"/>
    </row>
    <row r="20" spans="1:48">
      <c r="A20">
        <v>19</v>
      </c>
      <c r="B20" t="s">
        <v>919</v>
      </c>
      <c r="C20" t="s">
        <v>578</v>
      </c>
      <c r="D20">
        <v>2023</v>
      </c>
      <c r="E20" t="s">
        <v>579</v>
      </c>
      <c r="F20" t="s">
        <v>650</v>
      </c>
      <c r="G20" t="s">
        <v>651</v>
      </c>
      <c r="H20" s="9" t="s">
        <v>652</v>
      </c>
      <c r="I20" t="s">
        <v>623</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c r="A21">
        <v>20</v>
      </c>
      <c r="B21" t="s">
        <v>919</v>
      </c>
      <c r="C21" t="s">
        <v>578</v>
      </c>
      <c r="D21">
        <v>2023</v>
      </c>
      <c r="E21" t="s">
        <v>579</v>
      </c>
      <c r="F21" t="s">
        <v>653</v>
      </c>
      <c r="G21" t="s">
        <v>654</v>
      </c>
      <c r="H21" s="9" t="s">
        <v>655</v>
      </c>
      <c r="I21" t="s">
        <v>312</v>
      </c>
      <c r="J21">
        <v>25</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t="s">
        <v>57</v>
      </c>
      <c r="AQ21" t="s">
        <v>57</v>
      </c>
      <c r="AR21" t="s">
        <v>57</v>
      </c>
      <c r="AS21" t="s">
        <v>57</v>
      </c>
      <c r="AT21" t="s">
        <v>57</v>
      </c>
    </row>
    <row r="22" spans="1:48">
      <c r="A22">
        <v>21</v>
      </c>
      <c r="B22" t="s">
        <v>919</v>
      </c>
      <c r="C22" t="s">
        <v>578</v>
      </c>
      <c r="D22">
        <v>2023</v>
      </c>
      <c r="E22" t="s">
        <v>579</v>
      </c>
      <c r="F22" t="s">
        <v>657</v>
      </c>
      <c r="G22" s="13" t="s">
        <v>658</v>
      </c>
      <c r="H22" s="9" t="s">
        <v>659</v>
      </c>
      <c r="I22" t="s">
        <v>289</v>
      </c>
      <c r="J22">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t="s">
        <v>57</v>
      </c>
      <c r="AQ22" t="s">
        <v>57</v>
      </c>
      <c r="AR22" t="s">
        <v>57</v>
      </c>
      <c r="AS22" t="s">
        <v>57</v>
      </c>
      <c r="AT22" t="s">
        <v>57</v>
      </c>
    </row>
    <row r="23" spans="1:48">
      <c r="A23">
        <v>22</v>
      </c>
      <c r="B23" t="s">
        <v>919</v>
      </c>
      <c r="C23" t="s">
        <v>578</v>
      </c>
      <c r="D23">
        <v>2023</v>
      </c>
      <c r="E23" t="s">
        <v>661</v>
      </c>
      <c r="F23" t="s">
        <v>662</v>
      </c>
      <c r="G23" t="s">
        <v>663</v>
      </c>
      <c r="H23" s="9" t="s">
        <v>664</v>
      </c>
      <c r="I23" t="s">
        <v>298</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c r="A24">
        <v>23</v>
      </c>
      <c r="B24" t="s">
        <v>919</v>
      </c>
      <c r="C24" t="s">
        <v>578</v>
      </c>
      <c r="D24">
        <v>2023</v>
      </c>
      <c r="E24" t="s">
        <v>661</v>
      </c>
      <c r="F24" t="s">
        <v>667</v>
      </c>
      <c r="G24" s="17" t="s">
        <v>668</v>
      </c>
      <c r="H24" s="9" t="s">
        <v>669</v>
      </c>
      <c r="I24" t="s">
        <v>298</v>
      </c>
      <c r="J24">
        <v>25</v>
      </c>
      <c r="K24" t="s">
        <v>57</v>
      </c>
      <c r="L24" t="s">
        <v>57</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t="s">
        <v>57</v>
      </c>
      <c r="AQ24" t="s">
        <v>57</v>
      </c>
      <c r="AR24" t="s">
        <v>57</v>
      </c>
      <c r="AS24" t="s">
        <v>57</v>
      </c>
      <c r="AT24" t="s">
        <v>57</v>
      </c>
    </row>
    <row r="25" spans="1:48">
      <c r="A25">
        <v>24</v>
      </c>
      <c r="B25" t="s">
        <v>919</v>
      </c>
      <c r="C25" t="s">
        <v>578</v>
      </c>
      <c r="D25">
        <v>2023</v>
      </c>
      <c r="E25" t="s">
        <v>661</v>
      </c>
      <c r="F25" t="s">
        <v>671</v>
      </c>
      <c r="G25" t="s">
        <v>672</v>
      </c>
      <c r="H25" s="9" t="s">
        <v>673</v>
      </c>
      <c r="I25" t="s">
        <v>55</v>
      </c>
      <c r="J25">
        <v>17</v>
      </c>
      <c r="K25" t="s">
        <v>62</v>
      </c>
      <c r="L25" t="s">
        <v>62</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row>
    <row r="26" spans="1:48">
      <c r="A26">
        <v>25</v>
      </c>
      <c r="B26" t="s">
        <v>919</v>
      </c>
      <c r="C26" t="s">
        <v>578</v>
      </c>
      <c r="D26">
        <v>2023</v>
      </c>
      <c r="E26" t="s">
        <v>661</v>
      </c>
      <c r="F26" t="s">
        <v>676</v>
      </c>
      <c r="G26" t="s">
        <v>677</v>
      </c>
      <c r="H26" s="9" t="s">
        <v>678</v>
      </c>
      <c r="I26" t="s">
        <v>55</v>
      </c>
      <c r="J26">
        <v>13</v>
      </c>
      <c r="K26" t="s">
        <v>56</v>
      </c>
      <c r="L26" t="s">
        <v>62</v>
      </c>
      <c r="M26" t="s">
        <v>57</v>
      </c>
      <c r="N26" t="s">
        <v>57</v>
      </c>
      <c r="O26" t="s">
        <v>57</v>
      </c>
      <c r="P26" t="s">
        <v>57</v>
      </c>
      <c r="Q26" t="s">
        <v>57</v>
      </c>
      <c r="R26" t="s">
        <v>57</v>
      </c>
      <c r="S26" t="s">
        <v>57</v>
      </c>
      <c r="T26" t="s">
        <v>57</v>
      </c>
      <c r="U26" t="s">
        <v>57</v>
      </c>
      <c r="V26" t="s">
        <v>57</v>
      </c>
      <c r="W26" t="s">
        <v>57</v>
      </c>
      <c r="X26" t="s">
        <v>57</v>
      </c>
      <c r="Y26" t="s">
        <v>57</v>
      </c>
      <c r="Z26" t="s">
        <v>57</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row>
    <row r="27" spans="1:48" ht="15.75">
      <c r="A27">
        <v>26</v>
      </c>
      <c r="B27" t="s">
        <v>919</v>
      </c>
      <c r="C27" t="s">
        <v>578</v>
      </c>
      <c r="D27">
        <v>2023</v>
      </c>
      <c r="E27" t="s">
        <v>661</v>
      </c>
      <c r="F27" t="s">
        <v>680</v>
      </c>
      <c r="G27" t="s">
        <v>681</v>
      </c>
      <c r="H27" s="19" t="s">
        <v>682</v>
      </c>
      <c r="I27" t="s">
        <v>91</v>
      </c>
      <c r="J27">
        <v>14</v>
      </c>
      <c r="K27" t="s">
        <v>62</v>
      </c>
      <c r="L27" t="s">
        <v>62</v>
      </c>
      <c r="M27" t="s">
        <v>62</v>
      </c>
      <c r="N27" t="s">
        <v>56</v>
      </c>
      <c r="O27">
        <v>1</v>
      </c>
      <c r="P27" t="s">
        <v>62</v>
      </c>
      <c r="Q27" t="s">
        <v>683</v>
      </c>
      <c r="R27" t="s">
        <v>684</v>
      </c>
      <c r="S27" t="s">
        <v>56</v>
      </c>
      <c r="T27" t="s">
        <v>685</v>
      </c>
      <c r="U27" t="s">
        <v>56</v>
      </c>
      <c r="V27" t="s">
        <v>686</v>
      </c>
      <c r="W27" t="s">
        <v>56</v>
      </c>
      <c r="X27" t="s">
        <v>687</v>
      </c>
      <c r="Y27" t="s">
        <v>56</v>
      </c>
      <c r="Z27" t="s">
        <v>688</v>
      </c>
      <c r="AA27" t="s">
        <v>62</v>
      </c>
      <c r="AB27" t="s">
        <v>62</v>
      </c>
      <c r="AC27" t="s">
        <v>57</v>
      </c>
      <c r="AD27" t="s">
        <v>57</v>
      </c>
      <c r="AE27" t="s">
        <v>57</v>
      </c>
      <c r="AG27" t="s">
        <v>56</v>
      </c>
      <c r="AH27">
        <v>100</v>
      </c>
      <c r="AI27" t="s">
        <v>56</v>
      </c>
      <c r="AJ27" t="s">
        <v>405</v>
      </c>
      <c r="AK27" t="s">
        <v>62</v>
      </c>
      <c r="AL27" t="s">
        <v>57</v>
      </c>
      <c r="AM27" t="s">
        <v>57</v>
      </c>
      <c r="AN27" t="s">
        <v>57</v>
      </c>
      <c r="AO27" s="12" t="s">
        <v>57</v>
      </c>
      <c r="AP27" s="12" t="s">
        <v>675</v>
      </c>
      <c r="AQ27" t="s">
        <v>57</v>
      </c>
      <c r="AR27" t="s">
        <v>57</v>
      </c>
      <c r="AS27">
        <v>68</v>
      </c>
      <c r="AT27">
        <v>32</v>
      </c>
    </row>
    <row r="28" spans="1:48">
      <c r="A28">
        <v>27</v>
      </c>
      <c r="B28" t="s">
        <v>919</v>
      </c>
      <c r="C28" t="s">
        <v>578</v>
      </c>
      <c r="D28">
        <v>2023</v>
      </c>
      <c r="E28" t="s">
        <v>661</v>
      </c>
      <c r="F28" t="s">
        <v>689</v>
      </c>
      <c r="G28" s="13" t="s">
        <v>690</v>
      </c>
      <c r="H28" s="9" t="s">
        <v>691</v>
      </c>
      <c r="I28" t="s">
        <v>91</v>
      </c>
      <c r="J28">
        <v>18</v>
      </c>
      <c r="K28" t="s">
        <v>62</v>
      </c>
      <c r="L28" t="s">
        <v>62</v>
      </c>
      <c r="M28" t="s">
        <v>62</v>
      </c>
      <c r="N28" t="s">
        <v>62</v>
      </c>
      <c r="O28" t="s">
        <v>57</v>
      </c>
      <c r="P28" t="s">
        <v>57</v>
      </c>
      <c r="Q28" t="s">
        <v>57</v>
      </c>
      <c r="R28" t="s">
        <v>57</v>
      </c>
      <c r="S28" t="s">
        <v>56</v>
      </c>
      <c r="T28" t="s">
        <v>692</v>
      </c>
      <c r="U28" t="s">
        <v>56</v>
      </c>
      <c r="V2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row>
    <row r="29" spans="1:48">
      <c r="A29">
        <v>28</v>
      </c>
      <c r="B29" t="s">
        <v>919</v>
      </c>
      <c r="C29" t="s">
        <v>578</v>
      </c>
      <c r="D29">
        <v>2023</v>
      </c>
      <c r="E29" t="s">
        <v>661</v>
      </c>
      <c r="F29" t="s">
        <v>696</v>
      </c>
      <c r="G29" s="13" t="s">
        <v>697</v>
      </c>
      <c r="H29" s="9" t="s">
        <v>698</v>
      </c>
      <c r="I29" t="s">
        <v>91</v>
      </c>
      <c r="J29">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row>
    <row r="30" spans="1:48">
      <c r="A30">
        <v>29</v>
      </c>
      <c r="B30" t="s">
        <v>919</v>
      </c>
      <c r="C30" t="s">
        <v>578</v>
      </c>
      <c r="D30">
        <v>2023</v>
      </c>
      <c r="E30" t="s">
        <v>661</v>
      </c>
      <c r="F30" t="s">
        <v>702</v>
      </c>
      <c r="G30" t="s">
        <v>703</v>
      </c>
      <c r="H30" s="9" t="s">
        <v>704</v>
      </c>
      <c r="I30" t="s">
        <v>91</v>
      </c>
      <c r="J30">
        <v>6</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row>
    <row r="31" spans="1:48">
      <c r="A31">
        <v>30</v>
      </c>
      <c r="B31" t="s">
        <v>919</v>
      </c>
      <c r="C31" t="s">
        <v>578</v>
      </c>
      <c r="D31">
        <v>2023</v>
      </c>
      <c r="E31" t="s">
        <v>661</v>
      </c>
      <c r="F31" t="s">
        <v>638</v>
      </c>
      <c r="G31" s="13" t="s">
        <v>706</v>
      </c>
      <c r="H31" s="9" t="s">
        <v>707</v>
      </c>
      <c r="I31" t="s">
        <v>623</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c r="A32">
        <v>31</v>
      </c>
      <c r="B32" t="s">
        <v>919</v>
      </c>
      <c r="C32" t="s">
        <v>578</v>
      </c>
      <c r="D32">
        <v>2023</v>
      </c>
      <c r="E32" t="s">
        <v>661</v>
      </c>
      <c r="F32" t="s">
        <v>709</v>
      </c>
      <c r="G32" s="13" t="s">
        <v>710</v>
      </c>
      <c r="H32" s="9" t="s">
        <v>711</v>
      </c>
      <c r="I32" t="s">
        <v>312</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c r="A33">
        <v>32</v>
      </c>
      <c r="B33" t="s">
        <v>919</v>
      </c>
      <c r="C33" t="s">
        <v>578</v>
      </c>
      <c r="D33">
        <v>2023</v>
      </c>
      <c r="E33" t="s">
        <v>661</v>
      </c>
      <c r="F33" t="s">
        <v>633</v>
      </c>
      <c r="G33" s="13" t="s">
        <v>712</v>
      </c>
      <c r="H33" s="9" t="s">
        <v>713</v>
      </c>
      <c r="I33" t="s">
        <v>623</v>
      </c>
      <c r="J33">
        <v>25</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57</v>
      </c>
      <c r="AQ33" t="s">
        <v>57</v>
      </c>
      <c r="AR33" t="s">
        <v>57</v>
      </c>
      <c r="AS33" t="s">
        <v>57</v>
      </c>
      <c r="AT33" t="s">
        <v>57</v>
      </c>
    </row>
    <row r="34" spans="1:48">
      <c r="A34">
        <v>33</v>
      </c>
      <c r="B34" t="s">
        <v>919</v>
      </c>
      <c r="C34" t="s">
        <v>578</v>
      </c>
      <c r="D34">
        <v>2023</v>
      </c>
      <c r="E34" t="s">
        <v>661</v>
      </c>
      <c r="F34" t="s">
        <v>715</v>
      </c>
      <c r="G34" s="13" t="s">
        <v>716</v>
      </c>
      <c r="H34" s="9" t="s">
        <v>717</v>
      </c>
      <c r="I34" t="s">
        <v>312</v>
      </c>
      <c r="J34">
        <v>25</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57</v>
      </c>
      <c r="AQ34" t="s">
        <v>57</v>
      </c>
      <c r="AR34" t="s">
        <v>57</v>
      </c>
      <c r="AS34" t="s">
        <v>57</v>
      </c>
      <c r="AT34" t="s">
        <v>57</v>
      </c>
    </row>
    <row r="35" spans="1:48">
      <c r="A35">
        <v>34</v>
      </c>
      <c r="B35" t="s">
        <v>919</v>
      </c>
      <c r="C35" t="s">
        <v>578</v>
      </c>
      <c r="D35">
        <v>2023</v>
      </c>
      <c r="E35" t="s">
        <v>661</v>
      </c>
      <c r="F35" t="s">
        <v>627</v>
      </c>
      <c r="G35" s="13" t="s">
        <v>718</v>
      </c>
      <c r="H35" s="9" t="s">
        <v>719</v>
      </c>
      <c r="I35" t="s">
        <v>623</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c r="A36">
        <v>35</v>
      </c>
      <c r="B36" t="s">
        <v>919</v>
      </c>
      <c r="C36" t="s">
        <v>578</v>
      </c>
      <c r="D36">
        <v>2023</v>
      </c>
      <c r="E36" t="s">
        <v>661</v>
      </c>
      <c r="F36" t="s">
        <v>721</v>
      </c>
      <c r="G36" s="13" t="s">
        <v>722</v>
      </c>
      <c r="H36" s="9" t="s">
        <v>723</v>
      </c>
      <c r="I36" t="s">
        <v>312</v>
      </c>
      <c r="J36">
        <v>25</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57</v>
      </c>
      <c r="AQ36" t="s">
        <v>57</v>
      </c>
      <c r="AR36" t="s">
        <v>57</v>
      </c>
      <c r="AS36" t="s">
        <v>57</v>
      </c>
      <c r="AT36" t="s">
        <v>57</v>
      </c>
    </row>
    <row r="37" spans="1:48">
      <c r="A37">
        <v>36</v>
      </c>
      <c r="B37" t="s">
        <v>919</v>
      </c>
      <c r="C37" t="s">
        <v>578</v>
      </c>
      <c r="D37">
        <v>2023</v>
      </c>
      <c r="E37" t="s">
        <v>661</v>
      </c>
      <c r="F37" t="s">
        <v>724</v>
      </c>
      <c r="G37" s="13" t="s">
        <v>725</v>
      </c>
      <c r="H37" s="9" t="s">
        <v>726</v>
      </c>
      <c r="I37" t="s">
        <v>623</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c r="A38">
        <v>37</v>
      </c>
      <c r="B38" t="s">
        <v>919</v>
      </c>
      <c r="C38" t="s">
        <v>578</v>
      </c>
      <c r="D38">
        <v>2023</v>
      </c>
      <c r="E38" t="s">
        <v>661</v>
      </c>
      <c r="F38" t="s">
        <v>727</v>
      </c>
      <c r="G38" s="13" t="s">
        <v>728</v>
      </c>
      <c r="H38" s="9" t="s">
        <v>729</v>
      </c>
      <c r="I38" t="s">
        <v>623</v>
      </c>
      <c r="J38">
        <v>25</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t="s">
        <v>57</v>
      </c>
      <c r="AQ38" t="s">
        <v>57</v>
      </c>
      <c r="AR38" t="s">
        <v>57</v>
      </c>
      <c r="AS38" t="s">
        <v>57</v>
      </c>
      <c r="AT38" t="s">
        <v>57</v>
      </c>
    </row>
    <row r="39" spans="1:48">
      <c r="A39">
        <v>38</v>
      </c>
      <c r="B39" t="s">
        <v>919</v>
      </c>
      <c r="C39" t="s">
        <v>578</v>
      </c>
      <c r="D39">
        <v>2023</v>
      </c>
      <c r="E39" t="s">
        <v>661</v>
      </c>
      <c r="F39" s="14" t="s">
        <v>580</v>
      </c>
      <c r="G39" s="13" t="s">
        <v>730</v>
      </c>
      <c r="H39" s="9" t="s">
        <v>731</v>
      </c>
      <c r="I39" t="s">
        <v>312</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c r="A40">
        <v>39</v>
      </c>
      <c r="B40" t="s">
        <v>919</v>
      </c>
      <c r="C40" t="s">
        <v>578</v>
      </c>
      <c r="D40">
        <v>2023</v>
      </c>
      <c r="E40" t="s">
        <v>661</v>
      </c>
      <c r="F40" s="14" t="s">
        <v>580</v>
      </c>
      <c r="G40" s="13" t="s">
        <v>732</v>
      </c>
      <c r="H40" s="9" t="s">
        <v>733</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578</v>
      </c>
      <c r="D41">
        <v>2023</v>
      </c>
      <c r="E41" t="s">
        <v>661</v>
      </c>
      <c r="F41" t="s">
        <v>734</v>
      </c>
      <c r="G41" s="4" t="s">
        <v>735</v>
      </c>
      <c r="H41" s="9" t="s">
        <v>736</v>
      </c>
      <c r="I41" t="s">
        <v>289</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row r="42" spans="1:48">
      <c r="A42">
        <v>41</v>
      </c>
      <c r="B42" t="s">
        <v>919</v>
      </c>
      <c r="C42" t="s">
        <v>578</v>
      </c>
      <c r="D42">
        <v>2023</v>
      </c>
      <c r="E42" t="s">
        <v>737</v>
      </c>
      <c r="F42" t="s">
        <v>738</v>
      </c>
      <c r="G42" s="13" t="s">
        <v>739</v>
      </c>
      <c r="H42" s="9" t="s">
        <v>740</v>
      </c>
      <c r="I42" t="s">
        <v>298</v>
      </c>
      <c r="J42">
        <v>25</v>
      </c>
      <c r="K42" t="s">
        <v>57</v>
      </c>
      <c r="L42" t="s">
        <v>57</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57</v>
      </c>
      <c r="AP42" t="s">
        <v>57</v>
      </c>
      <c r="AQ42" t="s">
        <v>57</v>
      </c>
      <c r="AR42" t="s">
        <v>57</v>
      </c>
      <c r="AS42" t="s">
        <v>57</v>
      </c>
      <c r="AT42" t="s">
        <v>57</v>
      </c>
    </row>
    <row r="43" spans="1:48">
      <c r="A43">
        <v>42</v>
      </c>
      <c r="B43" t="s">
        <v>919</v>
      </c>
      <c r="C43" t="s">
        <v>578</v>
      </c>
      <c r="D43">
        <v>2023</v>
      </c>
      <c r="E43" t="s">
        <v>737</v>
      </c>
      <c r="F43" t="s">
        <v>743</v>
      </c>
      <c r="G43" s="17" t="s">
        <v>744</v>
      </c>
      <c r="H43" s="9" t="s">
        <v>745</v>
      </c>
      <c r="I43" t="s">
        <v>298</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c r="A44">
        <v>43</v>
      </c>
      <c r="B44" t="s">
        <v>919</v>
      </c>
      <c r="C44" t="s">
        <v>578</v>
      </c>
      <c r="D44">
        <v>2023</v>
      </c>
      <c r="E44" t="s">
        <v>737</v>
      </c>
      <c r="F44" t="s">
        <v>747</v>
      </c>
      <c r="G44" s="13" t="s">
        <v>748</v>
      </c>
      <c r="H44" s="9" t="s">
        <v>749</v>
      </c>
      <c r="I44" t="s">
        <v>55</v>
      </c>
      <c r="J44">
        <v>15</v>
      </c>
      <c r="K44" t="s">
        <v>62</v>
      </c>
      <c r="L44" t="s">
        <v>62</v>
      </c>
      <c r="M44" t="s">
        <v>57</v>
      </c>
      <c r="N44" t="s">
        <v>57</v>
      </c>
      <c r="O44" t="s">
        <v>57</v>
      </c>
      <c r="P44" t="s">
        <v>57</v>
      </c>
      <c r="Q44" t="s">
        <v>57</v>
      </c>
      <c r="R44" t="s">
        <v>57</v>
      </c>
      <c r="S44" t="s">
        <v>57</v>
      </c>
      <c r="T44" t="s">
        <v>57</v>
      </c>
      <c r="U44" t="s">
        <v>57</v>
      </c>
      <c r="V44" t="s">
        <v>57</v>
      </c>
      <c r="W44" t="s">
        <v>57</v>
      </c>
      <c r="X44" t="s">
        <v>57</v>
      </c>
      <c r="Y44" t="s">
        <v>57</v>
      </c>
      <c r="Z44" t="s">
        <v>57</v>
      </c>
      <c r="AA44" t="s">
        <v>57</v>
      </c>
      <c r="AB44" t="s">
        <v>57</v>
      </c>
      <c r="AC44" t="s">
        <v>57</v>
      </c>
      <c r="AD44" t="s">
        <v>57</v>
      </c>
      <c r="AE44" t="s">
        <v>57</v>
      </c>
      <c r="AG44" t="s">
        <v>57</v>
      </c>
      <c r="AH44" t="s">
        <v>57</v>
      </c>
      <c r="AI44" t="s">
        <v>57</v>
      </c>
      <c r="AJ44" t="s">
        <v>57</v>
      </c>
      <c r="AK44" t="s">
        <v>57</v>
      </c>
      <c r="AL44" t="s">
        <v>57</v>
      </c>
      <c r="AM44" t="s">
        <v>57</v>
      </c>
      <c r="AN44" t="s">
        <v>57</v>
      </c>
      <c r="AO44" t="s">
        <v>57</v>
      </c>
      <c r="AP44" t="s">
        <v>57</v>
      </c>
      <c r="AQ44" t="s">
        <v>57</v>
      </c>
      <c r="AR44" t="s">
        <v>57</v>
      </c>
      <c r="AS44" t="s">
        <v>57</v>
      </c>
      <c r="AT44" t="s">
        <v>57</v>
      </c>
    </row>
    <row r="45" spans="1:48" ht="15.75">
      <c r="A45">
        <v>44</v>
      </c>
      <c r="B45" t="s">
        <v>919</v>
      </c>
      <c r="C45" t="s">
        <v>578</v>
      </c>
      <c r="D45">
        <v>2023</v>
      </c>
      <c r="E45" t="s">
        <v>737</v>
      </c>
      <c r="F45" t="s">
        <v>752</v>
      </c>
      <c r="G45" s="17" t="s">
        <v>753</v>
      </c>
      <c r="H45" s="21" t="s">
        <v>754</v>
      </c>
      <c r="I45" t="s">
        <v>55</v>
      </c>
      <c r="J45">
        <v>7</v>
      </c>
      <c r="K45" t="s">
        <v>56</v>
      </c>
      <c r="L45" t="s">
        <v>62</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row>
    <row r="46" spans="1:48">
      <c r="A46">
        <v>45</v>
      </c>
      <c r="B46" t="s">
        <v>919</v>
      </c>
      <c r="C46" t="s">
        <v>578</v>
      </c>
      <c r="D46">
        <v>2023</v>
      </c>
      <c r="E46" t="s">
        <v>737</v>
      </c>
      <c r="F46" t="s">
        <v>758</v>
      </c>
      <c r="G46" s="17" t="s">
        <v>759</v>
      </c>
      <c r="H46" s="9" t="s">
        <v>760</v>
      </c>
      <c r="I46" t="s">
        <v>91</v>
      </c>
      <c r="J46">
        <v>24</v>
      </c>
      <c r="K46" t="s">
        <v>62</v>
      </c>
      <c r="L46" t="s">
        <v>62</v>
      </c>
      <c r="M46" t="s">
        <v>62</v>
      </c>
      <c r="N46" t="s">
        <v>62</v>
      </c>
      <c r="O46" t="s">
        <v>57</v>
      </c>
      <c r="P46" t="s">
        <v>57</v>
      </c>
      <c r="Q46" t="s">
        <v>57</v>
      </c>
      <c r="R46" t="s">
        <v>57</v>
      </c>
      <c r="S46" t="s">
        <v>56</v>
      </c>
      <c r="T46" t="s">
        <v>761</v>
      </c>
      <c r="U46" t="s">
        <v>56</v>
      </c>
      <c r="V46"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V46" t="s">
        <v>558</v>
      </c>
    </row>
    <row r="47" spans="1:48">
      <c r="A47">
        <v>46</v>
      </c>
      <c r="B47" t="s">
        <v>919</v>
      </c>
      <c r="C47" t="s">
        <v>578</v>
      </c>
      <c r="D47">
        <v>2023</v>
      </c>
      <c r="E47" t="s">
        <v>737</v>
      </c>
      <c r="F47" t="s">
        <v>765</v>
      </c>
      <c r="G47" s="13" t="s">
        <v>766</v>
      </c>
      <c r="H47" s="8" t="s">
        <v>767</v>
      </c>
      <c r="I47" t="s">
        <v>91</v>
      </c>
      <c r="J47">
        <v>14</v>
      </c>
      <c r="K47" t="s">
        <v>62</v>
      </c>
      <c r="L47" t="s">
        <v>62</v>
      </c>
      <c r="M47" t="s">
        <v>62</v>
      </c>
      <c r="N47" t="s">
        <v>62</v>
      </c>
      <c r="O47" t="s">
        <v>57</v>
      </c>
      <c r="P47" t="s">
        <v>57</v>
      </c>
      <c r="Q47" t="s">
        <v>57</v>
      </c>
      <c r="R47" t="s">
        <v>57</v>
      </c>
      <c r="S47" t="s">
        <v>56</v>
      </c>
      <c r="T47" t="s">
        <v>768</v>
      </c>
      <c r="U47" t="s">
        <v>56</v>
      </c>
      <c r="V47" t="s">
        <v>62</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row>
    <row r="48" spans="1:48">
      <c r="A48">
        <v>47</v>
      </c>
      <c r="B48" t="s">
        <v>919</v>
      </c>
      <c r="C48" t="s">
        <v>578</v>
      </c>
      <c r="D48">
        <v>2023</v>
      </c>
      <c r="E48" t="s">
        <v>737</v>
      </c>
      <c r="F48" t="s">
        <v>772</v>
      </c>
      <c r="G48" s="13" t="s">
        <v>773</v>
      </c>
      <c r="H48" s="9" t="s">
        <v>774</v>
      </c>
      <c r="I48" t="s">
        <v>91</v>
      </c>
      <c r="J48">
        <v>6</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V48" t="s">
        <v>921</v>
      </c>
    </row>
    <row r="49" spans="1:48" ht="15.75">
      <c r="A49">
        <v>48</v>
      </c>
      <c r="B49" t="s">
        <v>919</v>
      </c>
      <c r="C49" t="s">
        <v>578</v>
      </c>
      <c r="D49">
        <v>2023</v>
      </c>
      <c r="E49" t="s">
        <v>737</v>
      </c>
      <c r="F49" t="s">
        <v>776</v>
      </c>
      <c r="G49" s="13" t="s">
        <v>777</v>
      </c>
      <c r="H49" s="9" t="s">
        <v>778</v>
      </c>
      <c r="I49" t="s">
        <v>91</v>
      </c>
      <c r="J49">
        <v>14</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V49" t="s">
        <v>922</v>
      </c>
    </row>
    <row r="50" spans="1:48">
      <c r="A50">
        <v>49</v>
      </c>
      <c r="B50" t="s">
        <v>919</v>
      </c>
      <c r="C50" t="s">
        <v>578</v>
      </c>
      <c r="D50">
        <v>2023</v>
      </c>
      <c r="E50" t="s">
        <v>737</v>
      </c>
      <c r="F50" t="s">
        <v>580</v>
      </c>
      <c r="G50" s="13" t="s">
        <v>780</v>
      </c>
      <c r="H50" s="8" t="s">
        <v>781</v>
      </c>
      <c r="I50" t="s">
        <v>623</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c r="A51">
        <v>50</v>
      </c>
      <c r="B51" t="s">
        <v>919</v>
      </c>
      <c r="C51" t="s">
        <v>578</v>
      </c>
      <c r="D51">
        <v>2023</v>
      </c>
      <c r="E51" t="s">
        <v>737</v>
      </c>
      <c r="F51" t="s">
        <v>782</v>
      </c>
      <c r="G51" s="13" t="s">
        <v>783</v>
      </c>
      <c r="H51" s="9" t="s">
        <v>781</v>
      </c>
      <c r="I51" t="s">
        <v>312</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t="s">
        <v>57</v>
      </c>
      <c r="AQ51" t="s">
        <v>57</v>
      </c>
      <c r="AR51" t="s">
        <v>57</v>
      </c>
      <c r="AS51" t="s">
        <v>57</v>
      </c>
      <c r="AT51" t="s">
        <v>57</v>
      </c>
    </row>
    <row r="52" spans="1:48">
      <c r="A52">
        <v>51</v>
      </c>
      <c r="B52" t="s">
        <v>919</v>
      </c>
      <c r="C52" t="s">
        <v>578</v>
      </c>
      <c r="D52">
        <v>2023</v>
      </c>
      <c r="E52" t="s">
        <v>737</v>
      </c>
      <c r="F52" t="s">
        <v>638</v>
      </c>
      <c r="G52" s="17" t="s">
        <v>784</v>
      </c>
      <c r="H52" s="9" t="s">
        <v>785</v>
      </c>
      <c r="I52" t="s">
        <v>623</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c r="A53">
        <v>52</v>
      </c>
      <c r="B53" t="s">
        <v>919</v>
      </c>
      <c r="C53" t="s">
        <v>578</v>
      </c>
      <c r="D53">
        <v>2023</v>
      </c>
      <c r="E53" t="s">
        <v>737</v>
      </c>
      <c r="F53" t="s">
        <v>787</v>
      </c>
      <c r="G53" s="13" t="s">
        <v>788</v>
      </c>
      <c r="H53" s="8" t="s">
        <v>789</v>
      </c>
      <c r="I53" t="s">
        <v>312</v>
      </c>
      <c r="J53">
        <v>25</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t="s">
        <v>57</v>
      </c>
      <c r="AQ53" t="s">
        <v>57</v>
      </c>
      <c r="AR53" t="s">
        <v>57</v>
      </c>
      <c r="AS53" t="s">
        <v>57</v>
      </c>
      <c r="AT53" t="s">
        <v>57</v>
      </c>
    </row>
    <row r="54" spans="1:48">
      <c r="A54">
        <v>53</v>
      </c>
      <c r="B54" t="s">
        <v>919</v>
      </c>
      <c r="C54" t="s">
        <v>578</v>
      </c>
      <c r="D54">
        <v>2023</v>
      </c>
      <c r="E54" t="s">
        <v>737</v>
      </c>
      <c r="F54" t="s">
        <v>633</v>
      </c>
      <c r="G54" s="17" t="s">
        <v>790</v>
      </c>
      <c r="H54" s="9" t="s">
        <v>791</v>
      </c>
      <c r="I54" t="s">
        <v>623</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c r="A55">
        <v>54</v>
      </c>
      <c r="B55" t="s">
        <v>919</v>
      </c>
      <c r="C55" t="s">
        <v>578</v>
      </c>
      <c r="D55">
        <v>2023</v>
      </c>
      <c r="E55" t="s">
        <v>737</v>
      </c>
      <c r="F55" t="s">
        <v>792</v>
      </c>
      <c r="G55" s="17" t="s">
        <v>793</v>
      </c>
      <c r="H55" s="8" t="s">
        <v>794</v>
      </c>
      <c r="I55" t="s">
        <v>312</v>
      </c>
      <c r="J55">
        <v>25</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t="s">
        <v>57</v>
      </c>
      <c r="AQ55" t="s">
        <v>57</v>
      </c>
      <c r="AR55" t="s">
        <v>57</v>
      </c>
      <c r="AS55" t="s">
        <v>57</v>
      </c>
      <c r="AT55" t="s">
        <v>57</v>
      </c>
    </row>
    <row r="56" spans="1:48">
      <c r="A56">
        <v>55</v>
      </c>
      <c r="B56" t="s">
        <v>919</v>
      </c>
      <c r="C56" t="s">
        <v>578</v>
      </c>
      <c r="D56">
        <v>2023</v>
      </c>
      <c r="E56" t="s">
        <v>737</v>
      </c>
      <c r="F56" t="s">
        <v>795</v>
      </c>
      <c r="G56" s="17" t="s">
        <v>796</v>
      </c>
      <c r="H56" s="9" t="s">
        <v>797</v>
      </c>
      <c r="I56" t="s">
        <v>623</v>
      </c>
      <c r="J56">
        <v>25</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t="s">
        <v>57</v>
      </c>
      <c r="AQ56" t="s">
        <v>57</v>
      </c>
      <c r="AR56" t="s">
        <v>57</v>
      </c>
      <c r="AS56" t="s">
        <v>57</v>
      </c>
      <c r="AT56" t="s">
        <v>57</v>
      </c>
    </row>
    <row r="57" spans="1:48">
      <c r="A57">
        <v>56</v>
      </c>
      <c r="B57" t="s">
        <v>919</v>
      </c>
      <c r="C57" t="s">
        <v>578</v>
      </c>
      <c r="D57">
        <v>2023</v>
      </c>
      <c r="E57" t="s">
        <v>737</v>
      </c>
      <c r="F57" t="s">
        <v>799</v>
      </c>
      <c r="G57" s="17" t="s">
        <v>800</v>
      </c>
      <c r="H57" s="8" t="s">
        <v>801</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c r="A58">
        <v>57</v>
      </c>
      <c r="B58" t="s">
        <v>919</v>
      </c>
      <c r="C58" t="s">
        <v>578</v>
      </c>
      <c r="D58">
        <v>2023</v>
      </c>
      <c r="E58" t="s">
        <v>737</v>
      </c>
      <c r="F58" t="s">
        <v>802</v>
      </c>
      <c r="G58" s="17" t="s">
        <v>803</v>
      </c>
      <c r="H58" s="8" t="s">
        <v>804</v>
      </c>
      <c r="I58" t="s">
        <v>623</v>
      </c>
      <c r="J58">
        <v>25</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t="s">
        <v>57</v>
      </c>
      <c r="AQ58" t="s">
        <v>57</v>
      </c>
      <c r="AR58" t="s">
        <v>57</v>
      </c>
      <c r="AS58" t="s">
        <v>57</v>
      </c>
      <c r="AT58" t="s">
        <v>57</v>
      </c>
    </row>
    <row r="59" spans="1:48">
      <c r="A59">
        <v>58</v>
      </c>
      <c r="B59" t="s">
        <v>919</v>
      </c>
      <c r="C59" t="s">
        <v>578</v>
      </c>
      <c r="D59">
        <v>2023</v>
      </c>
      <c r="E59" t="s">
        <v>737</v>
      </c>
      <c r="F59" t="s">
        <v>806</v>
      </c>
      <c r="G59" s="17" t="s">
        <v>807</v>
      </c>
      <c r="H59" s="8" t="s">
        <v>808</v>
      </c>
      <c r="I59" t="s">
        <v>623</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row r="60" spans="1:48">
      <c r="A60">
        <v>59</v>
      </c>
      <c r="B60" t="s">
        <v>919</v>
      </c>
      <c r="C60" t="s">
        <v>578</v>
      </c>
      <c r="D60">
        <v>2023</v>
      </c>
      <c r="E60" t="s">
        <v>737</v>
      </c>
      <c r="F60" t="s">
        <v>809</v>
      </c>
      <c r="G60" s="17" t="s">
        <v>810</v>
      </c>
      <c r="H60" s="8" t="s">
        <v>811</v>
      </c>
      <c r="I60" t="s">
        <v>312</v>
      </c>
      <c r="J60">
        <v>25</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t="s">
        <v>57</v>
      </c>
      <c r="AQ60" t="s">
        <v>57</v>
      </c>
      <c r="AR60" t="s">
        <v>57</v>
      </c>
      <c r="AS60" t="s">
        <v>57</v>
      </c>
      <c r="AT60" t="s">
        <v>57</v>
      </c>
    </row>
    <row r="61" spans="1:48">
      <c r="A61">
        <v>46</v>
      </c>
      <c r="B61" t="s">
        <v>919</v>
      </c>
      <c r="C61" t="s">
        <v>578</v>
      </c>
      <c r="D61">
        <v>2023</v>
      </c>
      <c r="E61" t="s">
        <v>737</v>
      </c>
      <c r="F61" t="s">
        <v>812</v>
      </c>
      <c r="G61" s="13" t="s">
        <v>813</v>
      </c>
      <c r="H61" s="8" t="s">
        <v>814</v>
      </c>
      <c r="I61" t="s">
        <v>312</v>
      </c>
      <c r="J61">
        <v>25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t="s">
        <v>57</v>
      </c>
      <c r="AQ61" t="s">
        <v>57</v>
      </c>
      <c r="AR61" t="s">
        <v>57</v>
      </c>
      <c r="AS61" t="s">
        <v>57</v>
      </c>
      <c r="AT61" t="s">
        <v>57</v>
      </c>
    </row>
    <row r="62" spans="1:48">
      <c r="A62">
        <v>47</v>
      </c>
      <c r="B62" t="s">
        <v>919</v>
      </c>
      <c r="C62" t="s">
        <v>578</v>
      </c>
      <c r="D62">
        <v>2023</v>
      </c>
      <c r="E62" t="s">
        <v>737</v>
      </c>
      <c r="F62" t="s">
        <v>815</v>
      </c>
      <c r="G62" s="13" t="s">
        <v>816</v>
      </c>
      <c r="H62" s="8" t="s">
        <v>817</v>
      </c>
      <c r="I62" t="s">
        <v>289</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t="s">
        <v>57</v>
      </c>
      <c r="AQ62" t="s">
        <v>57</v>
      </c>
      <c r="AR62" t="s">
        <v>57</v>
      </c>
      <c r="AS62" t="s">
        <v>57</v>
      </c>
      <c r="AT62" t="s">
        <v>57</v>
      </c>
    </row>
    <row r="63" spans="1:48">
      <c r="A63">
        <v>48</v>
      </c>
      <c r="B63" t="s">
        <v>919</v>
      </c>
      <c r="C63" t="s">
        <v>578</v>
      </c>
      <c r="D63">
        <v>2023</v>
      </c>
      <c r="E63" t="s">
        <v>737</v>
      </c>
      <c r="F63" t="s">
        <v>819</v>
      </c>
      <c r="G63" s="17" t="s">
        <v>820</v>
      </c>
      <c r="H63" s="8" t="s">
        <v>821</v>
      </c>
      <c r="I63" t="s">
        <v>246</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t="s">
        <v>57</v>
      </c>
      <c r="AQ63" t="s">
        <v>57</v>
      </c>
      <c r="AR63" t="s">
        <v>57</v>
      </c>
      <c r="AS63" t="s">
        <v>57</v>
      </c>
      <c r="AT63" t="s">
        <v>57</v>
      </c>
    </row>
    <row r="64" spans="1:48">
      <c r="A64">
        <v>49</v>
      </c>
      <c r="B64" t="s">
        <v>919</v>
      </c>
      <c r="C64" t="s">
        <v>578</v>
      </c>
      <c r="D64">
        <v>2023</v>
      </c>
      <c r="E64" t="s">
        <v>737</v>
      </c>
      <c r="F64" t="s">
        <v>696</v>
      </c>
      <c r="G64" s="17" t="s">
        <v>822</v>
      </c>
      <c r="H64" s="8" t="s">
        <v>823</v>
      </c>
      <c r="I64" t="s">
        <v>246</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t="s">
        <v>57</v>
      </c>
      <c r="AQ64" t="s">
        <v>57</v>
      </c>
      <c r="AR64" t="s">
        <v>57</v>
      </c>
      <c r="AS64" t="s">
        <v>57</v>
      </c>
      <c r="AT64" t="s">
        <v>57</v>
      </c>
    </row>
    <row r="65" spans="1:46">
      <c r="A65">
        <v>50</v>
      </c>
      <c r="B65" t="s">
        <v>919</v>
      </c>
      <c r="C65" t="s">
        <v>578</v>
      </c>
      <c r="D65">
        <v>2023</v>
      </c>
      <c r="E65" t="s">
        <v>824</v>
      </c>
      <c r="F65" t="s">
        <v>792</v>
      </c>
      <c r="G65" s="13" t="s">
        <v>825</v>
      </c>
      <c r="H65" t="s">
        <v>826</v>
      </c>
      <c r="I65" t="s">
        <v>298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57</v>
      </c>
      <c r="AA65" t="s">
        <v>57</v>
      </c>
      <c r="AB65" t="s">
        <v>57</v>
      </c>
      <c r="AC65" t="s">
        <v>57</v>
      </c>
      <c r="AD65" t="s">
        <v>57</v>
      </c>
      <c r="AE65" t="s">
        <v>57</v>
      </c>
      <c r="AG65" t="s">
        <v>57</v>
      </c>
      <c r="AH65" t="s">
        <v>57</v>
      </c>
      <c r="AI65" t="s">
        <v>57</v>
      </c>
      <c r="AJ65" t="s">
        <v>57</v>
      </c>
      <c r="AK65" t="s">
        <v>57</v>
      </c>
      <c r="AL65" t="s">
        <v>57</v>
      </c>
      <c r="AM65" t="s">
        <v>57</v>
      </c>
      <c r="AN65" t="s">
        <v>57</v>
      </c>
      <c r="AO65" t="s">
        <v>57</v>
      </c>
      <c r="AP65" t="s">
        <v>57</v>
      </c>
      <c r="AQ65" t="s">
        <v>57</v>
      </c>
      <c r="AR65" t="s">
        <v>57</v>
      </c>
      <c r="AS65" t="s">
        <v>57</v>
      </c>
      <c r="AT65" t="s">
        <v>57</v>
      </c>
    </row>
    <row r="66" spans="1:46">
      <c r="A66">
        <v>51</v>
      </c>
      <c r="B66" t="s">
        <v>919</v>
      </c>
      <c r="C66" t="s">
        <v>578</v>
      </c>
      <c r="D66">
        <v>2023</v>
      </c>
      <c r="E66" t="s">
        <v>824</v>
      </c>
      <c r="F66" t="s">
        <v>829</v>
      </c>
      <c r="G66" s="13" t="s">
        <v>830</v>
      </c>
      <c r="H66" t="s">
        <v>831</v>
      </c>
      <c r="I66" t="s">
        <v>298</v>
      </c>
      <c r="J66">
        <v>25</v>
      </c>
      <c r="K66" t="s">
        <v>57</v>
      </c>
      <c r="L66" t="s">
        <v>57</v>
      </c>
      <c r="M66" t="s">
        <v>57</v>
      </c>
      <c r="N66" t="s">
        <v>57</v>
      </c>
      <c r="O66" t="s">
        <v>57</v>
      </c>
      <c r="P66" t="s">
        <v>57</v>
      </c>
      <c r="Q66" t="s">
        <v>57</v>
      </c>
      <c r="R66" t="s">
        <v>57</v>
      </c>
      <c r="S66" t="s">
        <v>57</v>
      </c>
      <c r="T66" t="s">
        <v>57</v>
      </c>
      <c r="U66" t="s">
        <v>57</v>
      </c>
      <c r="V66" t="s">
        <v>57</v>
      </c>
      <c r="W66" t="s">
        <v>57</v>
      </c>
      <c r="X66" t="s">
        <v>57</v>
      </c>
      <c r="Y66" t="s">
        <v>57</v>
      </c>
      <c r="Z66" t="s">
        <v>57</v>
      </c>
      <c r="AA66" t="s">
        <v>57</v>
      </c>
      <c r="AB66" t="s">
        <v>57</v>
      </c>
      <c r="AC66" t="s">
        <v>57</v>
      </c>
      <c r="AD66" t="s">
        <v>57</v>
      </c>
      <c r="AE66" t="s">
        <v>57</v>
      </c>
      <c r="AG66" t="s">
        <v>57</v>
      </c>
      <c r="AH66" t="s">
        <v>57</v>
      </c>
      <c r="AI66" t="s">
        <v>57</v>
      </c>
      <c r="AJ66" t="s">
        <v>57</v>
      </c>
      <c r="AK66" t="s">
        <v>57</v>
      </c>
      <c r="AL66" t="s">
        <v>57</v>
      </c>
      <c r="AM66" t="s">
        <v>57</v>
      </c>
      <c r="AN66" t="s">
        <v>57</v>
      </c>
      <c r="AO66" t="s">
        <v>57</v>
      </c>
      <c r="AP66" t="s">
        <v>57</v>
      </c>
      <c r="AQ66" t="s">
        <v>57</v>
      </c>
      <c r="AR66" t="s">
        <v>57</v>
      </c>
      <c r="AS66" t="s">
        <v>57</v>
      </c>
      <c r="AT66" t="s">
        <v>57</v>
      </c>
    </row>
    <row r="67" spans="1:46">
      <c r="A67">
        <v>52</v>
      </c>
      <c r="B67" t="s">
        <v>919</v>
      </c>
      <c r="C67" t="s">
        <v>578</v>
      </c>
      <c r="D67">
        <v>2023</v>
      </c>
      <c r="E67" t="s">
        <v>824</v>
      </c>
      <c r="F67" t="s">
        <v>633</v>
      </c>
      <c r="G67" s="17" t="s">
        <v>833</v>
      </c>
      <c r="H67" t="s">
        <v>834</v>
      </c>
      <c r="I67" t="s">
        <v>55</v>
      </c>
      <c r="J6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row>
    <row r="68" spans="1:46">
      <c r="A68">
        <v>53</v>
      </c>
      <c r="B68" t="s">
        <v>919</v>
      </c>
      <c r="C68" t="s">
        <v>578</v>
      </c>
      <c r="D68">
        <v>2023</v>
      </c>
      <c r="E68" t="s">
        <v>824</v>
      </c>
      <c r="F68" t="s">
        <v>836</v>
      </c>
      <c r="G68" s="13" t="s">
        <v>837</v>
      </c>
      <c r="H68" t="s">
        <v>838</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row>
    <row r="69" spans="1:46">
      <c r="A69">
        <v>54</v>
      </c>
      <c r="B69" t="s">
        <v>919</v>
      </c>
      <c r="C69" t="s">
        <v>578</v>
      </c>
      <c r="D69">
        <v>2023</v>
      </c>
      <c r="E69" t="s">
        <v>824</v>
      </c>
      <c r="F69" t="s">
        <v>841</v>
      </c>
      <c r="G69" s="13" t="s">
        <v>842</v>
      </c>
      <c r="H69" s="8" t="s">
        <v>843</v>
      </c>
      <c r="I69" t="s">
        <v>91</v>
      </c>
      <c r="J69">
        <v>14</v>
      </c>
      <c r="K69" t="s">
        <v>62</v>
      </c>
      <c r="L69" t="s">
        <v>62</v>
      </c>
      <c r="M69" t="s">
        <v>62</v>
      </c>
      <c r="N69" t="s">
        <v>56</v>
      </c>
      <c r="O69">
        <v>1</v>
      </c>
      <c r="P69" t="s">
        <v>170</v>
      </c>
      <c r="Q69" t="s">
        <v>844</v>
      </c>
      <c r="R69" t="s">
        <v>845</v>
      </c>
      <c r="S69" t="s">
        <v>56</v>
      </c>
      <c r="T69" t="s">
        <v>846</v>
      </c>
      <c r="U69" t="s">
        <v>56</v>
      </c>
      <c r="V69" t="s">
        <v>847</v>
      </c>
      <c r="W69" t="s">
        <v>62</v>
      </c>
      <c r="X69" t="s">
        <v>57</v>
      </c>
      <c r="Y69" t="s">
        <v>57</v>
      </c>
      <c r="Z69" s="13" t="s">
        <v>848</v>
      </c>
      <c r="AA69" t="s">
        <v>62</v>
      </c>
      <c r="AB69" t="s">
        <v>62</v>
      </c>
      <c r="AC69" t="s">
        <v>57</v>
      </c>
      <c r="AD69" t="s">
        <v>57</v>
      </c>
      <c r="AE69" t="s">
        <v>57</v>
      </c>
      <c r="AG69" t="s">
        <v>56</v>
      </c>
      <c r="AH69">
        <v>100</v>
      </c>
      <c r="AI69" t="s">
        <v>56</v>
      </c>
      <c r="AJ69" t="s">
        <v>405</v>
      </c>
      <c r="AK69" t="s">
        <v>62</v>
      </c>
      <c r="AL69" t="s">
        <v>57</v>
      </c>
      <c r="AM69" t="s">
        <v>57</v>
      </c>
      <c r="AN69" t="s">
        <v>57</v>
      </c>
      <c r="AO69" t="s">
        <v>57</v>
      </c>
      <c r="AP69" t="s">
        <v>835</v>
      </c>
      <c r="AQ69" t="s">
        <v>57</v>
      </c>
      <c r="AR69" t="s">
        <v>57</v>
      </c>
      <c r="AS69">
        <v>60</v>
      </c>
      <c r="AT69">
        <v>40</v>
      </c>
    </row>
    <row r="70" spans="1:46">
      <c r="A70">
        <v>55</v>
      </c>
      <c r="B70" t="s">
        <v>919</v>
      </c>
      <c r="C70" t="s">
        <v>578</v>
      </c>
      <c r="D70">
        <v>2023</v>
      </c>
      <c r="E70" t="s">
        <v>824</v>
      </c>
      <c r="F70" t="s">
        <v>849</v>
      </c>
      <c r="G70" s="13" t="s">
        <v>850</v>
      </c>
      <c r="H70" t="s">
        <v>851</v>
      </c>
      <c r="I70" t="s">
        <v>91</v>
      </c>
      <c r="J70">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405</v>
      </c>
      <c r="AK70" t="s">
        <v>62</v>
      </c>
      <c r="AL70" t="s">
        <v>57</v>
      </c>
      <c r="AM70" t="s">
        <v>57</v>
      </c>
      <c r="AN70" t="s">
        <v>57</v>
      </c>
      <c r="AO70" t="s">
        <v>57</v>
      </c>
      <c r="AP70" t="s">
        <v>835</v>
      </c>
      <c r="AQ70" t="s">
        <v>57</v>
      </c>
      <c r="AR70" t="s">
        <v>57</v>
      </c>
      <c r="AS70">
        <v>204</v>
      </c>
      <c r="AT70">
        <v>142</v>
      </c>
    </row>
    <row r="71" spans="1:46">
      <c r="A71">
        <v>56</v>
      </c>
      <c r="B71" t="s">
        <v>919</v>
      </c>
      <c r="C71" t="s">
        <v>578</v>
      </c>
      <c r="D71">
        <v>2023</v>
      </c>
      <c r="E71" t="s">
        <v>824</v>
      </c>
      <c r="F71" t="s">
        <v>857</v>
      </c>
      <c r="G71" s="13" t="s">
        <v>858</v>
      </c>
      <c r="H71" t="s">
        <v>859</v>
      </c>
      <c r="I71" t="s">
        <v>55</v>
      </c>
      <c r="J71">
        <v>15</v>
      </c>
      <c r="K71" t="s">
        <v>56</v>
      </c>
      <c r="L71" t="s">
        <v>62</v>
      </c>
      <c r="M71" t="s">
        <v>57</v>
      </c>
      <c r="N71" t="s">
        <v>57</v>
      </c>
      <c r="O71" t="s">
        <v>57</v>
      </c>
      <c r="P71" t="s">
        <v>57</v>
      </c>
      <c r="Q71" t="s">
        <v>57</v>
      </c>
      <c r="R71" t="s">
        <v>57</v>
      </c>
      <c r="S71" t="s">
        <v>57</v>
      </c>
      <c r="T71" t="s">
        <v>57</v>
      </c>
      <c r="U71" t="s">
        <v>57</v>
      </c>
      <c r="V71" t="s">
        <v>57</v>
      </c>
      <c r="W71" t="s">
        <v>57</v>
      </c>
      <c r="X71" t="s">
        <v>57</v>
      </c>
      <c r="Y71" t="s">
        <v>57</v>
      </c>
      <c r="Z71" t="s">
        <v>57</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row>
    <row r="72" spans="1:46">
      <c r="A72">
        <v>57</v>
      </c>
      <c r="B72" t="s">
        <v>919</v>
      </c>
      <c r="C72" t="s">
        <v>578</v>
      </c>
      <c r="D72">
        <v>2023</v>
      </c>
      <c r="E72" t="s">
        <v>824</v>
      </c>
      <c r="F72" t="s">
        <v>861</v>
      </c>
      <c r="G72" s="13" t="s">
        <v>862</v>
      </c>
      <c r="H72" t="s">
        <v>863</v>
      </c>
      <c r="I72" t="s">
        <v>91</v>
      </c>
      <c r="J72">
        <v>13</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row>
    <row r="73" spans="1:46">
      <c r="A73">
        <v>58</v>
      </c>
      <c r="B73" t="s">
        <v>919</v>
      </c>
      <c r="C73" t="s">
        <v>578</v>
      </c>
      <c r="D73">
        <v>2023</v>
      </c>
      <c r="E73" t="s">
        <v>824</v>
      </c>
      <c r="F73" t="s">
        <v>866</v>
      </c>
      <c r="G73" s="13" t="s">
        <v>867</v>
      </c>
      <c r="H73" t="s">
        <v>868</v>
      </c>
      <c r="I73" t="s">
        <v>312</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t="s">
        <v>57</v>
      </c>
      <c r="AQ73" t="s">
        <v>57</v>
      </c>
      <c r="AR73" t="s">
        <v>57</v>
      </c>
      <c r="AS73" t="s">
        <v>57</v>
      </c>
      <c r="AT73" t="s">
        <v>57</v>
      </c>
    </row>
    <row r="74" spans="1:46">
      <c r="A74">
        <v>59</v>
      </c>
      <c r="B74" t="s">
        <v>919</v>
      </c>
      <c r="C74" t="s">
        <v>578</v>
      </c>
      <c r="D74">
        <v>2023</v>
      </c>
      <c r="E74" t="s">
        <v>824</v>
      </c>
      <c r="F74" t="s">
        <v>795</v>
      </c>
      <c r="G74" s="13" t="s">
        <v>870</v>
      </c>
      <c r="H74" t="s">
        <v>871</v>
      </c>
      <c r="I74" t="s">
        <v>623</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t="s">
        <v>57</v>
      </c>
      <c r="AQ74" t="s">
        <v>57</v>
      </c>
      <c r="AR74" t="s">
        <v>57</v>
      </c>
      <c r="AS74" t="s">
        <v>57</v>
      </c>
      <c r="AT74" t="s">
        <v>57</v>
      </c>
    </row>
    <row r="75" spans="1:46">
      <c r="A75">
        <v>60</v>
      </c>
      <c r="B75" t="s">
        <v>919</v>
      </c>
      <c r="C75" t="s">
        <v>578</v>
      </c>
      <c r="D75">
        <v>2023</v>
      </c>
      <c r="E75" t="s">
        <v>824</v>
      </c>
      <c r="F75" t="s">
        <v>872</v>
      </c>
      <c r="G75" s="13" t="s">
        <v>873</v>
      </c>
      <c r="H75" t="s">
        <v>874</v>
      </c>
      <c r="I75" t="s">
        <v>312</v>
      </c>
      <c r="J75">
        <v>25</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t="s">
        <v>57</v>
      </c>
      <c r="AQ75" t="s">
        <v>57</v>
      </c>
      <c r="AR75" t="s">
        <v>57</v>
      </c>
      <c r="AS75" t="s">
        <v>57</v>
      </c>
      <c r="AT75" t="s">
        <v>57</v>
      </c>
    </row>
    <row r="76" spans="1:46">
      <c r="A76">
        <v>61</v>
      </c>
      <c r="B76" t="s">
        <v>919</v>
      </c>
      <c r="C76" t="s">
        <v>578</v>
      </c>
      <c r="D76">
        <v>2023</v>
      </c>
      <c r="E76" t="s">
        <v>824</v>
      </c>
      <c r="F76" t="s">
        <v>876</v>
      </c>
      <c r="G76" s="13" t="s">
        <v>877</v>
      </c>
      <c r="H76" t="s">
        <v>878</v>
      </c>
      <c r="I76" t="s">
        <v>623</v>
      </c>
      <c r="J76">
        <v>25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t="s">
        <v>57</v>
      </c>
      <c r="AQ76" t="s">
        <v>57</v>
      </c>
      <c r="AR76" t="s">
        <v>57</v>
      </c>
      <c r="AS76" t="s">
        <v>57</v>
      </c>
      <c r="AT76" t="s">
        <v>57</v>
      </c>
    </row>
    <row r="77" spans="1:46">
      <c r="A77">
        <v>62</v>
      </c>
      <c r="B77" t="s">
        <v>919</v>
      </c>
      <c r="C77" t="s">
        <v>578</v>
      </c>
      <c r="D77">
        <v>2023</v>
      </c>
      <c r="E77" t="s">
        <v>824</v>
      </c>
      <c r="F77" t="s">
        <v>879</v>
      </c>
      <c r="G77" s="13" t="s">
        <v>880</v>
      </c>
      <c r="H77" s="8" t="s">
        <v>881</v>
      </c>
      <c r="I77" t="s">
        <v>312</v>
      </c>
      <c r="J77">
        <v>25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t="s">
        <v>57</v>
      </c>
      <c r="AQ77" t="s">
        <v>57</v>
      </c>
      <c r="AR77" t="s">
        <v>57</v>
      </c>
      <c r="AS77" t="s">
        <v>57</v>
      </c>
      <c r="AT77" t="s">
        <v>57</v>
      </c>
    </row>
    <row r="78" spans="1:46">
      <c r="A78">
        <v>63</v>
      </c>
      <c r="B78" t="s">
        <v>919</v>
      </c>
      <c r="C78" t="s">
        <v>578</v>
      </c>
      <c r="D78">
        <v>2023</v>
      </c>
      <c r="E78" t="s">
        <v>824</v>
      </c>
      <c r="F78" t="s">
        <v>795</v>
      </c>
      <c r="G78" s="13" t="s">
        <v>882</v>
      </c>
      <c r="H78" t="s">
        <v>883</v>
      </c>
      <c r="I78" t="s">
        <v>623</v>
      </c>
      <c r="J78">
        <v>25</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t="s">
        <v>57</v>
      </c>
      <c r="AQ78" t="s">
        <v>57</v>
      </c>
      <c r="AR78" t="s">
        <v>57</v>
      </c>
      <c r="AS78" t="s">
        <v>57</v>
      </c>
      <c r="AT78" t="s">
        <v>57</v>
      </c>
    </row>
    <row r="79" spans="1:46">
      <c r="A79">
        <v>64</v>
      </c>
      <c r="B79" t="s">
        <v>919</v>
      </c>
      <c r="C79" t="s">
        <v>578</v>
      </c>
      <c r="D79">
        <v>2023</v>
      </c>
      <c r="E79" t="s">
        <v>824</v>
      </c>
      <c r="F79" t="s">
        <v>884</v>
      </c>
      <c r="G79" t="s">
        <v>885</v>
      </c>
      <c r="H79" t="s">
        <v>886</v>
      </c>
      <c r="I79" t="s">
        <v>312</v>
      </c>
      <c r="J79">
        <v>25</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t="s">
        <v>57</v>
      </c>
      <c r="AQ79" t="s">
        <v>57</v>
      </c>
      <c r="AR79" t="s">
        <v>57</v>
      </c>
      <c r="AS79" t="s">
        <v>57</v>
      </c>
      <c r="AT79" t="s">
        <v>57</v>
      </c>
    </row>
    <row r="80" spans="1:46">
      <c r="A80">
        <v>65</v>
      </c>
      <c r="B80" t="s">
        <v>919</v>
      </c>
      <c r="C80" t="s">
        <v>578</v>
      </c>
      <c r="D80">
        <v>2023</v>
      </c>
      <c r="E80" t="s">
        <v>824</v>
      </c>
      <c r="F80" t="s">
        <v>795</v>
      </c>
      <c r="G80" s="13" t="s">
        <v>888</v>
      </c>
      <c r="H80" t="s">
        <v>889</v>
      </c>
      <c r="I80" t="s">
        <v>623</v>
      </c>
      <c r="J80">
        <v>25</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t="s">
        <v>57</v>
      </c>
      <c r="AQ80" t="s">
        <v>57</v>
      </c>
      <c r="AR80" t="s">
        <v>57</v>
      </c>
      <c r="AS80" t="s">
        <v>57</v>
      </c>
      <c r="AT80" t="s">
        <v>57</v>
      </c>
    </row>
    <row r="81" spans="1:46">
      <c r="A81">
        <v>66</v>
      </c>
      <c r="B81" t="s">
        <v>919</v>
      </c>
      <c r="C81" t="s">
        <v>578</v>
      </c>
      <c r="D81">
        <v>2023</v>
      </c>
      <c r="E81" t="s">
        <v>824</v>
      </c>
      <c r="F81" t="s">
        <v>890</v>
      </c>
      <c r="G81" s="13" t="s">
        <v>891</v>
      </c>
      <c r="H81" t="s">
        <v>892</v>
      </c>
      <c r="I81" t="s">
        <v>312</v>
      </c>
      <c r="J81">
        <v>25</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t="s">
        <v>57</v>
      </c>
      <c r="AQ81" t="s">
        <v>57</v>
      </c>
      <c r="AR81" t="s">
        <v>57</v>
      </c>
      <c r="AS81" t="s">
        <v>57</v>
      </c>
      <c r="AT81" t="s">
        <v>57</v>
      </c>
    </row>
    <row r="82" spans="1:46">
      <c r="A82">
        <v>67</v>
      </c>
      <c r="B82" t="s">
        <v>919</v>
      </c>
      <c r="C82" t="s">
        <v>578</v>
      </c>
      <c r="D82">
        <v>2023</v>
      </c>
      <c r="E82" t="s">
        <v>824</v>
      </c>
      <c r="F82" t="s">
        <v>580</v>
      </c>
      <c r="G82" s="13" t="s">
        <v>893</v>
      </c>
      <c r="H82" t="s">
        <v>894</v>
      </c>
      <c r="I82" t="s">
        <v>623</v>
      </c>
      <c r="J82">
        <v>25</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t="s">
        <v>57</v>
      </c>
      <c r="AQ82" t="s">
        <v>57</v>
      </c>
      <c r="AR82" t="s">
        <v>57</v>
      </c>
      <c r="AS82" t="s">
        <v>57</v>
      </c>
      <c r="AT82" t="s">
        <v>57</v>
      </c>
    </row>
    <row r="83" spans="1:46">
      <c r="A83">
        <v>68</v>
      </c>
      <c r="B83" t="s">
        <v>919</v>
      </c>
      <c r="C83" t="s">
        <v>578</v>
      </c>
      <c r="D83">
        <v>2023</v>
      </c>
      <c r="E83" t="s">
        <v>824</v>
      </c>
      <c r="F83" t="s">
        <v>895</v>
      </c>
      <c r="G83" s="17" t="s">
        <v>896</v>
      </c>
      <c r="H83" t="s">
        <v>897</v>
      </c>
      <c r="I83" t="s">
        <v>312</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t="s">
        <v>57</v>
      </c>
      <c r="AQ83" t="s">
        <v>57</v>
      </c>
      <c r="AR83" t="s">
        <v>57</v>
      </c>
      <c r="AS83" t="s">
        <v>57</v>
      </c>
      <c r="AT83" t="s">
        <v>57</v>
      </c>
    </row>
    <row r="84" spans="1:46">
      <c r="A84">
        <v>69</v>
      </c>
      <c r="B84" t="s">
        <v>919</v>
      </c>
      <c r="C84" t="s">
        <v>578</v>
      </c>
      <c r="D84">
        <v>2023</v>
      </c>
      <c r="E84" t="s">
        <v>824</v>
      </c>
      <c r="F84" t="s">
        <v>899</v>
      </c>
      <c r="G84" s="13" t="s">
        <v>900</v>
      </c>
      <c r="H84" t="s">
        <v>901</v>
      </c>
      <c r="I84" t="s">
        <v>623</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t="s">
        <v>57</v>
      </c>
      <c r="AQ84" t="s">
        <v>57</v>
      </c>
      <c r="AR84" t="s">
        <v>57</v>
      </c>
      <c r="AS84" t="s">
        <v>57</v>
      </c>
      <c r="AT84" t="s">
        <v>57</v>
      </c>
    </row>
    <row r="85" spans="1:46">
      <c r="A85">
        <v>70</v>
      </c>
      <c r="B85" t="s">
        <v>919</v>
      </c>
      <c r="C85" t="s">
        <v>578</v>
      </c>
      <c r="D85">
        <v>2023</v>
      </c>
      <c r="E85" t="s">
        <v>824</v>
      </c>
      <c r="F85" t="s">
        <v>903</v>
      </c>
      <c r="G85" s="13" t="s">
        <v>904</v>
      </c>
      <c r="H85" t="s">
        <v>905</v>
      </c>
      <c r="I85" t="s">
        <v>312</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t="s">
        <v>57</v>
      </c>
      <c r="AQ85" t="s">
        <v>57</v>
      </c>
      <c r="AR85" t="s">
        <v>57</v>
      </c>
      <c r="AS85" t="s">
        <v>57</v>
      </c>
      <c r="AT85" t="s">
        <v>57</v>
      </c>
    </row>
    <row r="86" spans="1:46">
      <c r="A86">
        <v>71</v>
      </c>
      <c r="B86" t="s">
        <v>919</v>
      </c>
      <c r="C86" t="s">
        <v>578</v>
      </c>
      <c r="D86">
        <v>2023</v>
      </c>
      <c r="E86" t="s">
        <v>824</v>
      </c>
      <c r="F86" t="s">
        <v>653</v>
      </c>
      <c r="G86" s="13" t="s">
        <v>906</v>
      </c>
      <c r="H86" t="s">
        <v>907</v>
      </c>
      <c r="I86" t="s">
        <v>312</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t="s">
        <v>57</v>
      </c>
      <c r="AQ86" t="s">
        <v>57</v>
      </c>
      <c r="AR86" t="s">
        <v>57</v>
      </c>
      <c r="AS86" t="s">
        <v>57</v>
      </c>
      <c r="AT86" t="s">
        <v>57</v>
      </c>
    </row>
    <row r="87" spans="1:46">
      <c r="A87">
        <v>72</v>
      </c>
      <c r="B87" t="s">
        <v>919</v>
      </c>
      <c r="C87" t="s">
        <v>578</v>
      </c>
      <c r="D87">
        <v>2023</v>
      </c>
      <c r="E87" t="s">
        <v>824</v>
      </c>
      <c r="F87" t="s">
        <v>908</v>
      </c>
      <c r="G87" s="13" t="s">
        <v>909</v>
      </c>
      <c r="H87" t="s">
        <v>910</v>
      </c>
      <c r="I87" t="s">
        <v>312</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t="s">
        <v>57</v>
      </c>
      <c r="AQ87" t="s">
        <v>57</v>
      </c>
      <c r="AR87" t="s">
        <v>57</v>
      </c>
      <c r="AS87" t="s">
        <v>57</v>
      </c>
      <c r="AT87" t="s">
        <v>57</v>
      </c>
    </row>
    <row r="88" spans="1:46">
      <c r="A88">
        <v>73</v>
      </c>
      <c r="B88" t="s">
        <v>919</v>
      </c>
      <c r="C88" t="s">
        <v>578</v>
      </c>
      <c r="D88">
        <v>2023</v>
      </c>
      <c r="E88" t="s">
        <v>824</v>
      </c>
      <c r="F88" t="s">
        <v>88</v>
      </c>
      <c r="G88" s="17" t="s">
        <v>911</v>
      </c>
      <c r="H88" t="s">
        <v>912</v>
      </c>
      <c r="I88" t="s">
        <v>289</v>
      </c>
      <c r="J88">
        <v>25</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t="s">
        <v>57</v>
      </c>
      <c r="AQ88" t="s">
        <v>57</v>
      </c>
      <c r="AR88" t="s">
        <v>57</v>
      </c>
      <c r="AS88" t="s">
        <v>57</v>
      </c>
      <c r="AT88" t="s">
        <v>57</v>
      </c>
    </row>
    <row r="89" spans="1:46">
      <c r="A89">
        <v>74</v>
      </c>
      <c r="B89" t="s">
        <v>919</v>
      </c>
      <c r="C89" t="s">
        <v>578</v>
      </c>
      <c r="D89">
        <v>2023</v>
      </c>
      <c r="E89" t="s">
        <v>824</v>
      </c>
      <c r="F89" t="s">
        <v>913</v>
      </c>
      <c r="G89" s="17" t="s">
        <v>914</v>
      </c>
      <c r="H89" t="s">
        <v>915</v>
      </c>
      <c r="I89" t="s">
        <v>246</v>
      </c>
      <c r="J89">
        <v>25</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t="s">
        <v>57</v>
      </c>
      <c r="AQ89" t="s">
        <v>57</v>
      </c>
      <c r="AR89" t="s">
        <v>57</v>
      </c>
      <c r="AS89" t="s">
        <v>57</v>
      </c>
      <c r="AT89" t="s">
        <v>57</v>
      </c>
    </row>
    <row r="90" spans="1:46">
      <c r="A90">
        <v>75</v>
      </c>
      <c r="B90" t="s">
        <v>919</v>
      </c>
      <c r="C90" t="s">
        <v>578</v>
      </c>
      <c r="D90">
        <v>2023</v>
      </c>
      <c r="E90" t="s">
        <v>824</v>
      </c>
      <c r="F90" t="s">
        <v>594</v>
      </c>
      <c r="G90" s="17" t="s">
        <v>916</v>
      </c>
      <c r="H90" t="s">
        <v>917</v>
      </c>
      <c r="I90" t="s">
        <v>246</v>
      </c>
      <c r="J90">
        <v>25</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t="s">
        <v>57</v>
      </c>
      <c r="AQ90" t="s">
        <v>57</v>
      </c>
      <c r="AR90" t="s">
        <v>57</v>
      </c>
      <c r="AS90" t="s">
        <v>57</v>
      </c>
      <c r="AT90" t="s">
        <v>57</v>
      </c>
    </row>
    <row r="91" spans="1:46">
      <c r="A91">
        <v>90</v>
      </c>
    </row>
    <row r="92" spans="1:46">
      <c r="A92">
        <v>91</v>
      </c>
    </row>
    <row r="93" spans="1:46">
      <c r="A93">
        <v>92</v>
      </c>
    </row>
    <row r="94" spans="1:46">
      <c r="A94">
        <v>93</v>
      </c>
    </row>
    <row r="95" spans="1:46">
      <c r="A95">
        <v>94</v>
      </c>
    </row>
    <row r="96" spans="1:46" ht="15.75">
      <c r="A96">
        <v>95</v>
      </c>
      <c r="V96" s="4"/>
      <c r="Z96" s="4"/>
    </row>
    <row r="97" spans="1:42" ht="15.75">
      <c r="A97">
        <v>96</v>
      </c>
      <c r="Z97" s="4"/>
    </row>
    <row r="98" spans="1:42" ht="15.75">
      <c r="A98">
        <v>97</v>
      </c>
      <c r="Z98" s="4"/>
    </row>
    <row r="99" spans="1:42">
      <c r="A99">
        <v>98</v>
      </c>
    </row>
    <row r="100" spans="1:42">
      <c r="A100">
        <v>99</v>
      </c>
    </row>
    <row r="101" spans="1:42">
      <c r="A101">
        <v>100</v>
      </c>
    </row>
    <row r="102" spans="1:42">
      <c r="A102">
        <v>101</v>
      </c>
    </row>
    <row r="103" spans="1:42">
      <c r="A103">
        <v>102</v>
      </c>
    </row>
    <row r="104" spans="1:42">
      <c r="A104">
        <v>103</v>
      </c>
    </row>
    <row r="105" spans="1:42">
      <c r="A105">
        <v>104</v>
      </c>
      <c r="AP105" s="24"/>
    </row>
    <row r="106" spans="1:42">
      <c r="A106">
        <v>105</v>
      </c>
      <c r="AP106" s="24"/>
    </row>
    <row r="107" spans="1:42">
      <c r="A107">
        <v>106</v>
      </c>
    </row>
    <row r="108" spans="1:42">
      <c r="A108">
        <v>107</v>
      </c>
    </row>
    <row r="109" spans="1:42">
      <c r="A109">
        <v>108</v>
      </c>
    </row>
    <row r="110" spans="1:42">
      <c r="A110">
        <v>109</v>
      </c>
    </row>
    <row r="111" spans="1:42">
      <c r="A111">
        <v>110</v>
      </c>
    </row>
    <row r="112" spans="1:42">
      <c r="A112">
        <v>111</v>
      </c>
    </row>
    <row r="113" spans="1:26" ht="15.75">
      <c r="A113">
        <v>112</v>
      </c>
      <c r="V113" s="4"/>
    </row>
    <row r="114" spans="1:26">
      <c r="A114">
        <v>113</v>
      </c>
    </row>
    <row r="115" spans="1:26">
      <c r="A115">
        <v>114</v>
      </c>
    </row>
    <row r="116" spans="1:26">
      <c r="A116">
        <v>115</v>
      </c>
    </row>
    <row r="117" spans="1:26">
      <c r="A117">
        <v>116</v>
      </c>
    </row>
    <row r="118" spans="1:26">
      <c r="A118">
        <v>117</v>
      </c>
    </row>
    <row r="119" spans="1:26">
      <c r="A119">
        <v>118</v>
      </c>
    </row>
    <row r="120" spans="1:26">
      <c r="A120">
        <v>119</v>
      </c>
    </row>
    <row r="121" spans="1:26">
      <c r="A121">
        <v>120</v>
      </c>
    </row>
    <row r="122" spans="1:26" ht="15.75">
      <c r="A122">
        <v>121</v>
      </c>
      <c r="Z122" s="4"/>
    </row>
    <row r="123" spans="1:26">
      <c r="A123">
        <v>122</v>
      </c>
    </row>
    <row r="124" spans="1:26">
      <c r="A124">
        <v>123</v>
      </c>
    </row>
    <row r="125" spans="1:26">
      <c r="A125">
        <v>124</v>
      </c>
    </row>
    <row r="126" spans="1:26">
      <c r="A126">
        <v>125</v>
      </c>
    </row>
    <row r="127" spans="1:26">
      <c r="A127">
        <v>126</v>
      </c>
    </row>
    <row r="128" spans="1:26">
      <c r="A128">
        <v>127</v>
      </c>
    </row>
    <row r="129" spans="1:42">
      <c r="A129">
        <v>128</v>
      </c>
    </row>
    <row r="130" spans="1:42">
      <c r="A130">
        <v>129</v>
      </c>
    </row>
    <row r="131" spans="1:42">
      <c r="A131">
        <v>130</v>
      </c>
    </row>
    <row r="132" spans="1:42">
      <c r="A132">
        <v>131</v>
      </c>
    </row>
    <row r="133" spans="1:42">
      <c r="A133">
        <v>132</v>
      </c>
    </row>
    <row r="134" spans="1:42">
      <c r="A134">
        <v>133</v>
      </c>
    </row>
    <row r="135" spans="1:42">
      <c r="A135">
        <v>134</v>
      </c>
    </row>
    <row r="136" spans="1:42">
      <c r="A136">
        <v>135</v>
      </c>
    </row>
    <row r="137" spans="1:42">
      <c r="A137">
        <v>136</v>
      </c>
    </row>
    <row r="138" spans="1:42">
      <c r="A138">
        <v>137</v>
      </c>
    </row>
    <row r="139" spans="1:42" ht="15.75">
      <c r="A139">
        <v>138</v>
      </c>
      <c r="AO139" s="6"/>
      <c r="AP139" s="6"/>
    </row>
    <row r="140" spans="1:42" ht="15.75">
      <c r="A140">
        <v>139</v>
      </c>
      <c r="AO140" s="6"/>
      <c r="AP140" s="6"/>
    </row>
    <row r="141" spans="1:42">
      <c r="A141">
        <v>140</v>
      </c>
    </row>
    <row r="142" spans="1:42">
      <c r="A142">
        <v>141</v>
      </c>
    </row>
    <row r="143" spans="1:42" ht="15.75">
      <c r="A143">
        <v>142</v>
      </c>
      <c r="AO143" s="6"/>
      <c r="AP143" s="6"/>
    </row>
    <row r="144" spans="1:42" ht="15.75">
      <c r="A144">
        <v>143</v>
      </c>
      <c r="AO144" s="6"/>
      <c r="AP144" s="6"/>
    </row>
    <row r="145" spans="1:42" ht="15.75">
      <c r="A145">
        <v>144</v>
      </c>
      <c r="AO145" s="6"/>
      <c r="AP145" s="6"/>
    </row>
    <row r="146" spans="1:42">
      <c r="A146">
        <v>145</v>
      </c>
    </row>
    <row r="147" spans="1:42" ht="15.75">
      <c r="A147">
        <v>146</v>
      </c>
      <c r="AO147" s="6"/>
      <c r="AP147" s="6"/>
    </row>
    <row r="148" spans="1:42" ht="15.75">
      <c r="A148">
        <v>147</v>
      </c>
      <c r="AO148" s="6"/>
      <c r="AP148" s="6"/>
    </row>
    <row r="149" spans="1:42">
      <c r="A149">
        <v>148</v>
      </c>
    </row>
    <row r="150" spans="1:42">
      <c r="A150">
        <v>149</v>
      </c>
    </row>
    <row r="151" spans="1:42" ht="15.75">
      <c r="A151">
        <v>150</v>
      </c>
      <c r="AO151" s="6"/>
      <c r="AP151" s="6"/>
    </row>
    <row r="152" spans="1:42" ht="15.75">
      <c r="A152">
        <v>151</v>
      </c>
      <c r="AO152" s="6"/>
      <c r="AP152" s="6"/>
    </row>
    <row r="153" spans="1:42">
      <c r="A153">
        <v>152</v>
      </c>
    </row>
    <row r="154" spans="1:42">
      <c r="A154">
        <v>153</v>
      </c>
    </row>
    <row r="155" spans="1:42" ht="15.75">
      <c r="A155">
        <v>154</v>
      </c>
      <c r="AO155" s="6"/>
      <c r="AP155" s="6"/>
    </row>
    <row r="156" spans="1:42" ht="15.75">
      <c r="A156">
        <v>155</v>
      </c>
      <c r="AO156" s="6"/>
      <c r="AP156" s="6"/>
    </row>
    <row r="157" spans="1:42" ht="15.75">
      <c r="A157">
        <v>156</v>
      </c>
      <c r="AO157" s="6"/>
      <c r="AP157" s="6"/>
    </row>
    <row r="158" spans="1:42">
      <c r="A158">
        <v>157</v>
      </c>
    </row>
    <row r="159" spans="1:42">
      <c r="A159">
        <v>158</v>
      </c>
    </row>
    <row r="160" spans="1:42" ht="15.75">
      <c r="A160">
        <v>159</v>
      </c>
      <c r="H160" s="21"/>
      <c r="AO160" s="24"/>
    </row>
    <row r="161" spans="1:42">
      <c r="A161">
        <v>160</v>
      </c>
      <c r="F161" s="14"/>
      <c r="AP161" s="24"/>
    </row>
    <row r="162" spans="1:42">
      <c r="A162">
        <v>161</v>
      </c>
      <c r="F162" s="25"/>
      <c r="AP162" s="24"/>
    </row>
    <row r="163" spans="1:42">
      <c r="A163">
        <v>162</v>
      </c>
      <c r="F163" s="25"/>
    </row>
    <row r="164" spans="1:42" ht="15.75">
      <c r="A164">
        <v>163</v>
      </c>
      <c r="F164" s="25"/>
      <c r="H164" s="21"/>
      <c r="AO164" s="24"/>
      <c r="AP164" s="24"/>
    </row>
    <row r="165" spans="1:42">
      <c r="A165">
        <v>164</v>
      </c>
      <c r="F165" s="25"/>
      <c r="AO165" s="24"/>
    </row>
    <row r="166" spans="1:42" ht="15.75">
      <c r="A166">
        <v>165</v>
      </c>
      <c r="F166" s="25"/>
      <c r="H166" s="21"/>
    </row>
    <row r="167" spans="1:42">
      <c r="A167">
        <v>166</v>
      </c>
      <c r="F167" s="25"/>
    </row>
    <row r="168" spans="1:42">
      <c r="A168">
        <v>167</v>
      </c>
      <c r="F168" s="25"/>
      <c r="AO168" s="24"/>
      <c r="AP168" s="24"/>
    </row>
    <row r="169" spans="1:42" ht="15.75">
      <c r="A169">
        <v>168</v>
      </c>
      <c r="F169" s="25"/>
      <c r="H169" s="19"/>
    </row>
    <row r="170" spans="1:42" ht="15.75">
      <c r="A170">
        <v>169</v>
      </c>
      <c r="F170" s="25"/>
      <c r="H170" s="19"/>
    </row>
    <row r="171" spans="1:42" ht="15.75">
      <c r="A171">
        <v>170</v>
      </c>
      <c r="F171" s="25"/>
      <c r="H171" s="21"/>
      <c r="AO171" s="24"/>
    </row>
    <row r="172" spans="1:42" ht="15.75">
      <c r="A172">
        <v>171</v>
      </c>
      <c r="F172" s="25"/>
      <c r="H172" s="19"/>
      <c r="Z172" s="4"/>
    </row>
    <row r="173" spans="1:42" ht="15.75">
      <c r="A173">
        <v>172</v>
      </c>
      <c r="F173" s="25"/>
      <c r="H173" s="19"/>
    </row>
    <row r="174" spans="1:42" ht="15.75">
      <c r="A174">
        <v>173</v>
      </c>
      <c r="F174" s="25"/>
      <c r="H174" s="19"/>
    </row>
    <row r="175" spans="1:42" ht="15.75">
      <c r="A175">
        <v>174</v>
      </c>
      <c r="F175" s="25"/>
      <c r="H175" s="19"/>
      <c r="AO175" s="24"/>
    </row>
    <row r="176" spans="1:42" ht="15.75">
      <c r="A176">
        <v>175</v>
      </c>
      <c r="F176" s="25"/>
      <c r="H176" s="19"/>
      <c r="AO176" s="24"/>
    </row>
    <row r="177" spans="1:42" ht="15.75">
      <c r="A177">
        <v>176</v>
      </c>
      <c r="F177" s="25"/>
      <c r="H177" s="19"/>
    </row>
    <row r="178" spans="1:42" ht="15.75">
      <c r="A178">
        <v>177</v>
      </c>
      <c r="H178" s="19"/>
    </row>
    <row r="179" spans="1:42" ht="15.75">
      <c r="A179">
        <v>178</v>
      </c>
      <c r="H179" s="19"/>
    </row>
    <row r="180" spans="1:42" ht="15.75">
      <c r="A180">
        <v>179</v>
      </c>
      <c r="F180" s="25"/>
      <c r="H180" s="21"/>
    </row>
    <row r="181" spans="1:42" ht="15.75">
      <c r="A181">
        <v>180</v>
      </c>
      <c r="F181" s="25"/>
      <c r="H181" s="19"/>
      <c r="AP181" s="24"/>
    </row>
    <row r="182" spans="1:42" ht="15.75">
      <c r="A182">
        <v>181</v>
      </c>
      <c r="F182" s="25"/>
      <c r="H182" s="19"/>
      <c r="AP182" s="24"/>
    </row>
    <row r="183" spans="1:42" ht="15.75">
      <c r="A183">
        <v>182</v>
      </c>
      <c r="F183" s="25"/>
      <c r="G183" s="4"/>
      <c r="H183" s="19"/>
      <c r="AP183" s="24"/>
    </row>
    <row r="184" spans="1:42" ht="15.75">
      <c r="A184">
        <v>183</v>
      </c>
      <c r="F184" s="25"/>
      <c r="H184" s="19"/>
      <c r="AO184" s="24"/>
    </row>
    <row r="185" spans="1:42" ht="15.75">
      <c r="A185">
        <v>184</v>
      </c>
      <c r="F185" s="25"/>
      <c r="H185" s="19"/>
      <c r="AO185" s="24"/>
      <c r="AP185" s="24"/>
    </row>
    <row r="186" spans="1:42" ht="15.75">
      <c r="A186">
        <v>185</v>
      </c>
      <c r="F186" s="25"/>
      <c r="H186" s="19"/>
      <c r="AO186" s="24"/>
      <c r="AP186" s="24"/>
    </row>
    <row r="187" spans="1:42" ht="15.75">
      <c r="A187">
        <v>186</v>
      </c>
      <c r="F187" s="25"/>
      <c r="H187" s="19"/>
      <c r="AO187" s="24"/>
    </row>
    <row r="188" spans="1:42" ht="15.75">
      <c r="A188">
        <v>187</v>
      </c>
      <c r="F188" s="25"/>
      <c r="H188" s="19"/>
      <c r="AO188" s="24"/>
      <c r="AP188" s="24"/>
    </row>
    <row r="189" spans="1:42" ht="15.75">
      <c r="A189">
        <v>188</v>
      </c>
      <c r="F189" s="25"/>
      <c r="H189" s="19"/>
      <c r="AP189" s="24"/>
    </row>
    <row r="190" spans="1:42" ht="15.75">
      <c r="A190">
        <v>189</v>
      </c>
      <c r="F190" s="25"/>
      <c r="H190" s="19"/>
      <c r="AO190" s="24"/>
    </row>
    <row r="191" spans="1:42" ht="15.75">
      <c r="A191">
        <v>190</v>
      </c>
      <c r="F191" s="25"/>
      <c r="H191" s="19"/>
      <c r="AP191" s="24"/>
    </row>
    <row r="192" spans="1:42" ht="15.75">
      <c r="A192">
        <v>191</v>
      </c>
      <c r="F192" s="25"/>
      <c r="H192" s="21"/>
      <c r="AP192" s="24"/>
    </row>
    <row r="193" spans="1:42" ht="15.75">
      <c r="A193">
        <v>192</v>
      </c>
      <c r="F193" s="25"/>
      <c r="G193" s="4"/>
      <c r="H193" s="19"/>
      <c r="AO193" s="24"/>
    </row>
    <row r="194" spans="1:42" ht="15.75">
      <c r="A194">
        <v>193</v>
      </c>
      <c r="F194" s="25"/>
      <c r="H194" s="19"/>
      <c r="AO194" s="24"/>
    </row>
    <row r="195" spans="1:42" ht="15.75">
      <c r="A195">
        <v>194</v>
      </c>
      <c r="F195" s="25"/>
      <c r="H195" s="19"/>
      <c r="AO195" s="24"/>
    </row>
    <row r="196" spans="1:42" ht="15.75">
      <c r="A196">
        <v>195</v>
      </c>
      <c r="F196" s="25"/>
      <c r="H196" s="19"/>
      <c r="AP196" s="24"/>
    </row>
    <row r="197" spans="1:42" ht="15.75">
      <c r="A197">
        <v>196</v>
      </c>
      <c r="H197" s="19"/>
    </row>
    <row r="198" spans="1:42">
      <c r="A198">
        <v>197</v>
      </c>
      <c r="H198" s="26"/>
    </row>
    <row r="199" spans="1:42" ht="15.75">
      <c r="A199">
        <v>198</v>
      </c>
      <c r="F199" s="25"/>
      <c r="H199" s="19"/>
    </row>
    <row r="200" spans="1:42" ht="15.75">
      <c r="A200">
        <v>199</v>
      </c>
      <c r="F200" s="25"/>
      <c r="H200" s="19"/>
      <c r="AP200" s="24"/>
    </row>
    <row r="201" spans="1:42">
      <c r="A201">
        <v>200</v>
      </c>
      <c r="F201" s="25"/>
      <c r="H201" s="14"/>
    </row>
    <row r="202" spans="1:42">
      <c r="A202">
        <v>201</v>
      </c>
      <c r="F202" s="25"/>
      <c r="H202" s="14"/>
      <c r="AP202" s="24"/>
    </row>
    <row r="203" spans="1:42">
      <c r="A203">
        <v>202</v>
      </c>
      <c r="F203" s="25"/>
      <c r="H203" s="14"/>
      <c r="AO203" s="24"/>
    </row>
    <row r="204" spans="1:42">
      <c r="A204">
        <v>203</v>
      </c>
      <c r="F204" s="25"/>
      <c r="H204" s="14"/>
      <c r="AP204" s="24"/>
    </row>
    <row r="205" spans="1:42" ht="15.75">
      <c r="A205">
        <v>204</v>
      </c>
      <c r="F205" s="25"/>
      <c r="H205" s="14"/>
      <c r="Z205" s="4"/>
    </row>
    <row r="206" spans="1:42">
      <c r="A206">
        <v>205</v>
      </c>
      <c r="F206" s="25"/>
      <c r="H206" s="14"/>
    </row>
    <row r="207" spans="1:42">
      <c r="A207">
        <v>206</v>
      </c>
      <c r="F207" s="25"/>
      <c r="H207" s="14"/>
    </row>
    <row r="208" spans="1:42">
      <c r="A208">
        <v>207</v>
      </c>
      <c r="F208" s="25"/>
      <c r="H208" s="14"/>
    </row>
    <row r="209" spans="1:42">
      <c r="A209">
        <v>208</v>
      </c>
      <c r="F209" s="25"/>
      <c r="AP209" s="24"/>
    </row>
    <row r="210" spans="1:42">
      <c r="A210">
        <v>209</v>
      </c>
      <c r="F210" s="25"/>
      <c r="H210" s="14"/>
    </row>
    <row r="211" spans="1:42">
      <c r="A211">
        <v>210</v>
      </c>
      <c r="F211" s="25"/>
      <c r="H211" s="14"/>
      <c r="AP211" s="24"/>
    </row>
    <row r="212" spans="1:42">
      <c r="A212">
        <v>211</v>
      </c>
      <c r="F212" s="25"/>
      <c r="H212" s="14"/>
    </row>
    <row r="213" spans="1:42">
      <c r="A213">
        <v>212</v>
      </c>
    </row>
    <row r="214" spans="1:42">
      <c r="A214">
        <v>213</v>
      </c>
      <c r="H214" s="14"/>
      <c r="AO214" s="24"/>
    </row>
    <row r="215" spans="1:42">
      <c r="A215">
        <v>214</v>
      </c>
      <c r="F215" s="25"/>
      <c r="H215" s="14"/>
    </row>
    <row r="216" spans="1:42">
      <c r="A216">
        <v>215</v>
      </c>
      <c r="F216" s="25"/>
      <c r="H216" s="14"/>
    </row>
    <row r="217" spans="1:42">
      <c r="A217">
        <v>216</v>
      </c>
      <c r="F217" s="25"/>
      <c r="H217" s="14"/>
    </row>
    <row r="218" spans="1:42">
      <c r="A218">
        <v>217</v>
      </c>
      <c r="F218" s="25"/>
      <c r="H218" s="14"/>
    </row>
    <row r="219" spans="1:42">
      <c r="A219">
        <v>218</v>
      </c>
      <c r="F219" s="25"/>
      <c r="H219" s="14"/>
      <c r="AO219" s="24"/>
    </row>
    <row r="220" spans="1:42">
      <c r="A220">
        <v>219</v>
      </c>
      <c r="F220" s="25"/>
      <c r="H220" s="14"/>
      <c r="AP220" s="24"/>
    </row>
    <row r="221" spans="1:42">
      <c r="A221">
        <v>220</v>
      </c>
      <c r="F221" s="25"/>
      <c r="H221" s="14"/>
      <c r="AO221" s="24"/>
    </row>
    <row r="222" spans="1:42">
      <c r="A222">
        <v>221</v>
      </c>
      <c r="F222" s="25"/>
      <c r="H222" s="14"/>
      <c r="AO222" s="24"/>
    </row>
    <row r="223" spans="1:42">
      <c r="A223">
        <v>222</v>
      </c>
      <c r="F223" s="25"/>
      <c r="H223" s="14"/>
      <c r="AO223" s="24"/>
      <c r="AP223" s="24"/>
    </row>
    <row r="224" spans="1:42">
      <c r="A224">
        <v>223</v>
      </c>
      <c r="F224" s="25"/>
      <c r="H224" s="14"/>
      <c r="AO224" s="24"/>
      <c r="AP224" s="24"/>
    </row>
    <row r="225" spans="1:42">
      <c r="A225">
        <v>224</v>
      </c>
      <c r="F225" s="25"/>
      <c r="H225" s="14"/>
      <c r="AP225" s="24"/>
    </row>
    <row r="226" spans="1:42">
      <c r="A226">
        <v>225</v>
      </c>
      <c r="F226" s="25"/>
      <c r="H226" s="14"/>
      <c r="AO226" s="24"/>
      <c r="AP226" s="24"/>
    </row>
    <row r="227" spans="1:42">
      <c r="A227">
        <v>226</v>
      </c>
      <c r="F227" s="25"/>
      <c r="H227" s="14"/>
    </row>
    <row r="228" spans="1:42">
      <c r="A228">
        <v>227</v>
      </c>
      <c r="F228" s="25"/>
      <c r="H228" s="14"/>
      <c r="AP228" s="24"/>
    </row>
    <row r="229" spans="1:42">
      <c r="A229">
        <v>228</v>
      </c>
      <c r="F229" s="25"/>
      <c r="H229" s="14"/>
    </row>
    <row r="230" spans="1:42">
      <c r="A230">
        <v>229</v>
      </c>
      <c r="F230" s="25"/>
      <c r="H230" s="14"/>
      <c r="AP230" s="24"/>
    </row>
    <row r="231" spans="1:42">
      <c r="A231">
        <v>230</v>
      </c>
      <c r="F231" s="25"/>
      <c r="H231" s="14"/>
      <c r="AO231" s="24"/>
    </row>
    <row r="232" spans="1:42">
      <c r="A232">
        <v>231</v>
      </c>
      <c r="F232" s="25"/>
      <c r="H232" s="14"/>
    </row>
    <row r="233" spans="1:42">
      <c r="A233">
        <v>232</v>
      </c>
      <c r="F233" s="25"/>
      <c r="H233" s="14"/>
      <c r="AO233" s="24"/>
    </row>
    <row r="234" spans="1:42">
      <c r="A234">
        <v>233</v>
      </c>
      <c r="F234" s="25"/>
      <c r="H234" s="14"/>
    </row>
    <row r="235" spans="1:42">
      <c r="A235">
        <v>234</v>
      </c>
      <c r="F235" s="25"/>
      <c r="H235" s="14"/>
    </row>
    <row r="236" spans="1:42">
      <c r="A236">
        <v>235</v>
      </c>
      <c r="F236" s="25"/>
      <c r="H236" s="14"/>
    </row>
    <row r="237" spans="1:42">
      <c r="A237">
        <v>236</v>
      </c>
      <c r="F237" s="25"/>
      <c r="H237" s="14"/>
    </row>
    <row r="238" spans="1:42">
      <c r="A238">
        <v>237</v>
      </c>
      <c r="H238" s="14"/>
    </row>
    <row r="239" spans="1:42">
      <c r="A239">
        <v>238</v>
      </c>
      <c r="F239" s="25"/>
      <c r="H239" s="14"/>
    </row>
    <row r="240" spans="1:42">
      <c r="A240">
        <v>239</v>
      </c>
      <c r="F240" s="25"/>
      <c r="H240" s="14"/>
      <c r="AO240" s="24"/>
      <c r="AP240" s="24"/>
    </row>
    <row r="241" spans="1:42">
      <c r="A241">
        <v>240</v>
      </c>
      <c r="F241" s="25"/>
      <c r="H241" s="14"/>
      <c r="AO241" s="24"/>
    </row>
    <row r="242" spans="1:42">
      <c r="A242">
        <v>241</v>
      </c>
      <c r="F242" s="25"/>
      <c r="H242" s="14"/>
      <c r="AO242" s="24"/>
    </row>
    <row r="243" spans="1:42">
      <c r="A243">
        <v>242</v>
      </c>
      <c r="F243" s="25"/>
      <c r="H243" s="14"/>
      <c r="AO243" s="24"/>
    </row>
    <row r="244" spans="1:42">
      <c r="A244">
        <v>243</v>
      </c>
      <c r="F244" s="25"/>
      <c r="H244" s="14"/>
      <c r="AP244" s="24"/>
    </row>
    <row r="245" spans="1:42">
      <c r="A245">
        <v>244</v>
      </c>
      <c r="F245" s="25"/>
      <c r="H245" s="14"/>
      <c r="AO245" s="24"/>
    </row>
    <row r="246" spans="1:42">
      <c r="A246">
        <v>245</v>
      </c>
      <c r="F246" s="25"/>
      <c r="H246" s="14"/>
    </row>
    <row r="247" spans="1:42">
      <c r="A247">
        <v>246</v>
      </c>
      <c r="F247" s="25"/>
      <c r="H247" s="14"/>
    </row>
    <row r="248" spans="1:42" ht="15.75">
      <c r="A248">
        <v>247</v>
      </c>
      <c r="F248" s="25"/>
      <c r="H248" s="14"/>
      <c r="Z248" s="4"/>
    </row>
    <row r="249" spans="1:42">
      <c r="A249">
        <v>248</v>
      </c>
      <c r="F249" s="25"/>
      <c r="H249" s="14"/>
      <c r="AO249" s="24"/>
    </row>
    <row r="250" spans="1:42">
      <c r="A250">
        <v>249</v>
      </c>
      <c r="F250" s="25"/>
      <c r="H250" s="14"/>
      <c r="AO250" s="24"/>
    </row>
    <row r="251" spans="1:42">
      <c r="A251">
        <v>250</v>
      </c>
      <c r="F251" s="25"/>
      <c r="H251" s="14"/>
      <c r="AO251" s="24"/>
      <c r="AP251" s="24"/>
    </row>
    <row r="252" spans="1:42">
      <c r="A252">
        <v>251</v>
      </c>
      <c r="F252" s="25"/>
      <c r="H252" s="14"/>
    </row>
    <row r="253" spans="1:42">
      <c r="A253">
        <v>252</v>
      </c>
      <c r="F253" s="25"/>
      <c r="H253" s="14"/>
      <c r="AO253" s="24"/>
      <c r="AP253" s="24"/>
    </row>
    <row r="254" spans="1:42">
      <c r="A254">
        <v>253</v>
      </c>
      <c r="F254" s="25"/>
      <c r="H254" s="14"/>
      <c r="AO254" s="24"/>
    </row>
    <row r="255" spans="1:42">
      <c r="A255">
        <v>254</v>
      </c>
      <c r="F255" s="25"/>
      <c r="H255" s="14"/>
    </row>
    <row r="256" spans="1:42" ht="15.75">
      <c r="A256">
        <v>255</v>
      </c>
      <c r="F256" s="25"/>
      <c r="H256" s="14"/>
      <c r="Z256" s="4"/>
      <c r="AO256" s="24"/>
      <c r="AP256" s="24"/>
    </row>
    <row r="257" spans="1:42">
      <c r="A257">
        <v>256</v>
      </c>
      <c r="F257" s="25"/>
      <c r="H257" s="14"/>
    </row>
    <row r="258" spans="1:42">
      <c r="A258">
        <v>257</v>
      </c>
      <c r="F258" s="25"/>
      <c r="H258" s="14"/>
      <c r="AP258" s="24"/>
    </row>
    <row r="259" spans="1:42">
      <c r="A259">
        <v>258</v>
      </c>
      <c r="F259" s="25"/>
      <c r="H259" s="14"/>
      <c r="AO259" s="24"/>
    </row>
    <row r="260" spans="1:42" ht="15.75">
      <c r="A260">
        <v>259</v>
      </c>
      <c r="F260" s="25"/>
      <c r="H260" s="14"/>
      <c r="Z260" s="4"/>
      <c r="AP260" s="24"/>
    </row>
    <row r="261" spans="1:42">
      <c r="A261">
        <v>260</v>
      </c>
      <c r="F261" s="25"/>
      <c r="H261" s="14"/>
      <c r="AO261" s="24"/>
      <c r="AP261" s="24"/>
    </row>
    <row r="262" spans="1:42">
      <c r="A262">
        <v>261</v>
      </c>
      <c r="F262" s="25"/>
      <c r="H262" s="14"/>
      <c r="AP262" s="22"/>
    </row>
    <row r="263" spans="1:42">
      <c r="A263">
        <v>262</v>
      </c>
      <c r="F263" s="25"/>
      <c r="H263" s="14"/>
      <c r="AP263" s="24"/>
    </row>
    <row r="264" spans="1:42">
      <c r="A264">
        <v>263</v>
      </c>
      <c r="F264" s="25"/>
      <c r="H264" s="14"/>
      <c r="AO264" s="24"/>
      <c r="AP264" s="24"/>
    </row>
    <row r="265" spans="1:42">
      <c r="A265">
        <v>264</v>
      </c>
      <c r="F265" s="25"/>
      <c r="H265" s="14"/>
      <c r="AO265" s="24"/>
      <c r="AP265" s="24"/>
    </row>
    <row r="266" spans="1:42">
      <c r="A266">
        <v>265</v>
      </c>
      <c r="F266" s="25"/>
      <c r="H266" s="14"/>
    </row>
    <row r="267" spans="1:42">
      <c r="A267">
        <v>266</v>
      </c>
      <c r="F267" s="25"/>
      <c r="H267" s="14"/>
    </row>
    <row r="268" spans="1:42">
      <c r="A268">
        <v>267</v>
      </c>
      <c r="F268" s="25"/>
      <c r="H268" s="14"/>
    </row>
    <row r="269" spans="1:42">
      <c r="A269">
        <v>268</v>
      </c>
      <c r="F269" s="25"/>
      <c r="H269" s="14"/>
      <c r="AO269" s="24"/>
      <c r="AP269" s="24"/>
    </row>
    <row r="270" spans="1:42">
      <c r="A270">
        <v>269</v>
      </c>
      <c r="F270" s="25"/>
      <c r="H270" s="14"/>
      <c r="AP270" s="24"/>
    </row>
    <row r="271" spans="1:42">
      <c r="A271">
        <v>270</v>
      </c>
      <c r="F271" s="25"/>
      <c r="H271" s="14"/>
      <c r="AP271" s="24"/>
    </row>
    <row r="272" spans="1:42" ht="15.75">
      <c r="A272">
        <v>271</v>
      </c>
      <c r="F272" s="25"/>
      <c r="H272" s="14"/>
      <c r="Z272" s="4"/>
      <c r="AO272" s="24"/>
    </row>
    <row r="273" spans="1:42">
      <c r="A273">
        <v>272</v>
      </c>
      <c r="F273" s="25"/>
      <c r="H273" s="14"/>
    </row>
    <row r="274" spans="1:42">
      <c r="A274">
        <v>273</v>
      </c>
      <c r="F274" s="25"/>
      <c r="H274" s="14"/>
      <c r="AO274" s="24"/>
    </row>
    <row r="275" spans="1:42" ht="15.75">
      <c r="A275">
        <v>274</v>
      </c>
      <c r="F275" s="25"/>
      <c r="H275" s="14"/>
      <c r="V275" s="4"/>
      <c r="Z275" s="4"/>
      <c r="AO275" s="24"/>
      <c r="AP275" s="24"/>
    </row>
    <row r="276" spans="1:42">
      <c r="A276">
        <v>275</v>
      </c>
      <c r="F276" s="25"/>
      <c r="H276" s="14"/>
    </row>
    <row r="277" spans="1:42">
      <c r="A277">
        <v>276</v>
      </c>
      <c r="F277" s="25"/>
      <c r="H277" s="14"/>
      <c r="AO277" s="24"/>
    </row>
    <row r="278" spans="1:42">
      <c r="A278">
        <v>277</v>
      </c>
      <c r="F278" s="25"/>
      <c r="H278" s="14"/>
      <c r="AP278" s="24"/>
    </row>
    <row r="279" spans="1:42">
      <c r="A279">
        <v>278</v>
      </c>
      <c r="F279" s="25"/>
      <c r="H279" s="14"/>
      <c r="AP279" s="24"/>
    </row>
    <row r="280" spans="1:42">
      <c r="A280">
        <v>279</v>
      </c>
      <c r="F280" s="25"/>
      <c r="H280" s="14"/>
    </row>
    <row r="281" spans="1:42">
      <c r="A281">
        <v>280</v>
      </c>
      <c r="F281" s="25"/>
      <c r="H281" s="14"/>
    </row>
    <row r="282" spans="1:42" ht="15.75">
      <c r="A282">
        <v>281</v>
      </c>
      <c r="F282" s="25"/>
      <c r="H282" s="14"/>
      <c r="Z282" s="4"/>
      <c r="AO282" s="24"/>
      <c r="AP282" s="24"/>
    </row>
    <row r="283" spans="1:42" ht="15.75">
      <c r="A283">
        <v>282</v>
      </c>
      <c r="F283" s="25"/>
      <c r="H283" s="14"/>
      <c r="Z283" s="4"/>
      <c r="AO283" s="24"/>
      <c r="AP283" s="24"/>
    </row>
    <row r="284" spans="1:42" ht="15.75">
      <c r="A284">
        <v>283</v>
      </c>
      <c r="F284" s="25"/>
      <c r="H284" s="14"/>
      <c r="Z284" s="4"/>
      <c r="AO284" s="24"/>
      <c r="AP284" s="24"/>
    </row>
    <row r="285" spans="1:42">
      <c r="A285">
        <v>284</v>
      </c>
      <c r="F285" s="25"/>
      <c r="H285" s="14"/>
      <c r="AP285" s="24"/>
    </row>
    <row r="286" spans="1:42">
      <c r="A286">
        <v>285</v>
      </c>
      <c r="F286" s="25"/>
      <c r="H286" s="14"/>
    </row>
    <row r="287" spans="1:42" ht="15.75">
      <c r="A287">
        <v>286</v>
      </c>
      <c r="F287" s="25"/>
      <c r="H287" s="14"/>
      <c r="Z287" s="4"/>
      <c r="AP287" s="24"/>
    </row>
    <row r="288" spans="1:42">
      <c r="A288">
        <v>287</v>
      </c>
      <c r="F288" s="25"/>
      <c r="H288" s="14"/>
    </row>
    <row r="289" spans="1:42" ht="15.75">
      <c r="A289">
        <v>288</v>
      </c>
      <c r="F289" s="25"/>
      <c r="H289" s="14"/>
      <c r="Z289" s="4"/>
      <c r="AP289" s="24"/>
    </row>
    <row r="290" spans="1:42">
      <c r="A290">
        <v>289</v>
      </c>
      <c r="F290" s="25"/>
      <c r="H290" s="14"/>
      <c r="AO290" s="24"/>
    </row>
    <row r="291" spans="1:42">
      <c r="A291">
        <v>290</v>
      </c>
      <c r="F291" s="25"/>
      <c r="H291" s="14"/>
    </row>
    <row r="292" spans="1:42" ht="16.899999999999999" customHeight="1">
      <c r="A292">
        <v>291</v>
      </c>
      <c r="F292" s="25"/>
    </row>
    <row r="293" spans="1:42" ht="15.75">
      <c r="A293">
        <v>292</v>
      </c>
      <c r="F293" s="27"/>
      <c r="G293" s="4"/>
    </row>
    <row r="294" spans="1:42">
      <c r="A294">
        <v>293</v>
      </c>
      <c r="F294" s="25"/>
      <c r="H294" s="14"/>
    </row>
    <row r="295" spans="1:42">
      <c r="A295">
        <v>294</v>
      </c>
      <c r="F295" s="27"/>
    </row>
    <row r="296" spans="1:42">
      <c r="A296">
        <v>295</v>
      </c>
      <c r="F296" s="27"/>
    </row>
    <row r="297" spans="1:42" ht="15.75">
      <c r="A297">
        <v>296</v>
      </c>
      <c r="F297" s="27"/>
      <c r="Z297" s="4"/>
    </row>
    <row r="298" spans="1:42">
      <c r="A298">
        <v>297</v>
      </c>
      <c r="F298" s="27"/>
    </row>
    <row r="299" spans="1:42">
      <c r="A299">
        <v>298</v>
      </c>
      <c r="F299" s="27"/>
    </row>
    <row r="300" spans="1:42">
      <c r="A300">
        <v>299</v>
      </c>
      <c r="F300" s="27"/>
    </row>
    <row r="301" spans="1:42">
      <c r="A301">
        <v>300</v>
      </c>
      <c r="F301" s="27"/>
    </row>
    <row r="302" spans="1:42">
      <c r="A302">
        <v>301</v>
      </c>
      <c r="F302" s="27"/>
    </row>
    <row r="303" spans="1:42">
      <c r="A303">
        <v>302</v>
      </c>
      <c r="F303" s="27"/>
    </row>
    <row r="304" spans="1:42">
      <c r="A304">
        <v>303</v>
      </c>
      <c r="F304" s="27"/>
    </row>
    <row r="305" spans="1:42">
      <c r="A305">
        <v>304</v>
      </c>
      <c r="F305" s="27"/>
    </row>
    <row r="306" spans="1:42">
      <c r="A306">
        <v>305</v>
      </c>
      <c r="F306" s="27"/>
    </row>
    <row r="307" spans="1:42">
      <c r="A307">
        <v>306</v>
      </c>
      <c r="F307" s="27"/>
    </row>
    <row r="308" spans="1:42">
      <c r="A308">
        <v>307</v>
      </c>
      <c r="F308" s="27"/>
    </row>
    <row r="309" spans="1:42">
      <c r="A309">
        <v>308</v>
      </c>
      <c r="F309" s="27"/>
    </row>
    <row r="310" spans="1:42">
      <c r="A310">
        <v>309</v>
      </c>
      <c r="F310" s="27"/>
    </row>
    <row r="311" spans="1:42">
      <c r="A311">
        <v>310</v>
      </c>
      <c r="F311" s="27"/>
    </row>
    <row r="312" spans="1:42" ht="15.75">
      <c r="A312">
        <v>311</v>
      </c>
      <c r="G312" s="4"/>
    </row>
    <row r="313" spans="1:42" ht="15.75">
      <c r="A313">
        <v>312</v>
      </c>
      <c r="G313" s="4"/>
      <c r="AO313" s="24"/>
      <c r="AP313" s="24"/>
    </row>
    <row r="314" spans="1:42" ht="15.75">
      <c r="A314">
        <v>313</v>
      </c>
      <c r="G314" s="4"/>
      <c r="AP314" s="24"/>
    </row>
    <row r="315" spans="1:42">
      <c r="A315">
        <v>314</v>
      </c>
    </row>
    <row r="316" spans="1:42">
      <c r="A316">
        <v>315</v>
      </c>
      <c r="AP316" s="24"/>
    </row>
    <row r="317" spans="1:42">
      <c r="A317">
        <v>316</v>
      </c>
      <c r="AP317" s="24"/>
    </row>
    <row r="318" spans="1:42">
      <c r="A318">
        <v>317</v>
      </c>
      <c r="AO318" s="24"/>
      <c r="AP318" s="24"/>
    </row>
    <row r="319" spans="1:42">
      <c r="A319">
        <v>318</v>
      </c>
    </row>
    <row r="320" spans="1:42">
      <c r="A320">
        <v>319</v>
      </c>
      <c r="AP320" s="24"/>
    </row>
    <row r="321" spans="1:42">
      <c r="A321">
        <v>320</v>
      </c>
      <c r="AO321" s="24"/>
      <c r="AP321" s="24"/>
    </row>
    <row r="322" spans="1:42">
      <c r="A322">
        <v>321</v>
      </c>
      <c r="AO322" s="24"/>
      <c r="AP322" s="24"/>
    </row>
    <row r="323" spans="1:42">
      <c r="A323">
        <v>322</v>
      </c>
    </row>
    <row r="324" spans="1:42" ht="15.75">
      <c r="A324">
        <v>323</v>
      </c>
      <c r="G324" s="4"/>
      <c r="AP324" s="24"/>
    </row>
    <row r="325" spans="1:42">
      <c r="A325">
        <v>324</v>
      </c>
    </row>
    <row r="326" spans="1:42">
      <c r="A326">
        <v>325</v>
      </c>
      <c r="AP326" s="24"/>
    </row>
    <row r="327" spans="1:42">
      <c r="A327">
        <v>326</v>
      </c>
      <c r="AO327" s="24"/>
      <c r="AP327" s="24"/>
    </row>
    <row r="328" spans="1:42">
      <c r="A328">
        <v>327</v>
      </c>
      <c r="AP328" s="24"/>
    </row>
    <row r="329" spans="1:42">
      <c r="A329">
        <v>328</v>
      </c>
      <c r="AO329" s="24"/>
    </row>
    <row r="330" spans="1:42">
      <c r="A330">
        <v>329</v>
      </c>
    </row>
    <row r="331" spans="1:42">
      <c r="A331">
        <v>330</v>
      </c>
    </row>
    <row r="332" spans="1:42">
      <c r="A332">
        <v>331</v>
      </c>
      <c r="AO332" s="24"/>
      <c r="AP332" s="24"/>
    </row>
    <row r="333" spans="1:42">
      <c r="A333">
        <v>332</v>
      </c>
    </row>
    <row r="334" spans="1:42">
      <c r="A334">
        <v>333</v>
      </c>
    </row>
    <row r="335" spans="1:42">
      <c r="A335">
        <v>334</v>
      </c>
    </row>
    <row r="336" spans="1:42">
      <c r="A336">
        <v>335</v>
      </c>
      <c r="AO336" s="24"/>
      <c r="AP336" s="24"/>
    </row>
    <row r="337" spans="1:42">
      <c r="A337">
        <v>336</v>
      </c>
    </row>
    <row r="338" spans="1:42">
      <c r="A338">
        <v>337</v>
      </c>
      <c r="AP338" s="24"/>
    </row>
    <row r="339" spans="1:42">
      <c r="A339">
        <v>338</v>
      </c>
    </row>
    <row r="340" spans="1:42">
      <c r="A340">
        <v>339</v>
      </c>
    </row>
    <row r="341" spans="1:42">
      <c r="A341">
        <v>340</v>
      </c>
    </row>
    <row r="342" spans="1:42">
      <c r="A342">
        <v>341</v>
      </c>
      <c r="AP342" s="24"/>
    </row>
    <row r="343" spans="1:42">
      <c r="A343">
        <v>342</v>
      </c>
    </row>
    <row r="344" spans="1:42">
      <c r="A344">
        <v>343</v>
      </c>
      <c r="AO344" s="24"/>
    </row>
    <row r="345" spans="1:42">
      <c r="A345">
        <v>344</v>
      </c>
      <c r="AP345" s="24"/>
    </row>
    <row r="346" spans="1:42">
      <c r="A346">
        <v>345</v>
      </c>
    </row>
    <row r="347" spans="1:42">
      <c r="A347">
        <v>346</v>
      </c>
    </row>
    <row r="348" spans="1:42">
      <c r="A348">
        <v>347</v>
      </c>
    </row>
    <row r="349" spans="1:42" ht="15.75">
      <c r="A349">
        <v>348</v>
      </c>
      <c r="Z349" s="4"/>
      <c r="AP349" s="24"/>
    </row>
    <row r="350" spans="1:42">
      <c r="A350">
        <v>349</v>
      </c>
      <c r="AO350" s="24"/>
    </row>
    <row r="351" spans="1:42">
      <c r="A351">
        <v>350</v>
      </c>
    </row>
    <row r="352" spans="1:42">
      <c r="A352">
        <v>351</v>
      </c>
    </row>
    <row r="353" spans="1:42">
      <c r="A353">
        <v>352</v>
      </c>
      <c r="AP353" s="24"/>
    </row>
    <row r="354" spans="1:42">
      <c r="A354">
        <v>353</v>
      </c>
      <c r="AP354" s="24"/>
    </row>
    <row r="355" spans="1:42">
      <c r="A355">
        <v>354</v>
      </c>
      <c r="AP355" s="24"/>
    </row>
    <row r="356" spans="1:42">
      <c r="A356">
        <v>355</v>
      </c>
    </row>
    <row r="357" spans="1:42">
      <c r="A357">
        <v>356</v>
      </c>
    </row>
    <row r="358" spans="1:42" ht="15.75">
      <c r="A358">
        <v>357</v>
      </c>
      <c r="Z358" s="4"/>
      <c r="AO358" s="24"/>
    </row>
    <row r="359" spans="1:42">
      <c r="A359">
        <v>358</v>
      </c>
    </row>
    <row r="360" spans="1:42">
      <c r="A360">
        <v>359</v>
      </c>
      <c r="AP360" s="24"/>
    </row>
    <row r="361" spans="1:42">
      <c r="A361">
        <v>360</v>
      </c>
      <c r="AO361" s="24"/>
    </row>
    <row r="362" spans="1:42">
      <c r="A362">
        <v>361</v>
      </c>
      <c r="AP362" s="24"/>
    </row>
    <row r="363" spans="1:42">
      <c r="A363">
        <v>362</v>
      </c>
    </row>
    <row r="364" spans="1:42">
      <c r="A364">
        <v>363</v>
      </c>
    </row>
    <row r="365" spans="1:42">
      <c r="A365">
        <v>364</v>
      </c>
    </row>
    <row r="366" spans="1:42">
      <c r="A366">
        <v>365</v>
      </c>
    </row>
    <row r="367" spans="1:42">
      <c r="A367">
        <v>366</v>
      </c>
    </row>
    <row r="368" spans="1:42">
      <c r="A368">
        <v>367</v>
      </c>
    </row>
    <row r="369" spans="1:42">
      <c r="A369">
        <v>368</v>
      </c>
    </row>
    <row r="370" spans="1:42">
      <c r="A370">
        <v>369</v>
      </c>
    </row>
    <row r="371" spans="1:42">
      <c r="A371">
        <v>370</v>
      </c>
    </row>
    <row r="372" spans="1:42">
      <c r="A372">
        <v>371</v>
      </c>
      <c r="AP372" s="24"/>
    </row>
    <row r="373" spans="1:42">
      <c r="A373">
        <v>372</v>
      </c>
    </row>
    <row r="374" spans="1:42">
      <c r="A374">
        <v>373</v>
      </c>
      <c r="AP374" s="24"/>
    </row>
    <row r="375" spans="1:42">
      <c r="A375">
        <v>374</v>
      </c>
    </row>
    <row r="376" spans="1:42">
      <c r="A376">
        <v>375</v>
      </c>
    </row>
    <row r="377" spans="1:42">
      <c r="A377">
        <v>376</v>
      </c>
    </row>
    <row r="378" spans="1:42">
      <c r="A378">
        <v>377</v>
      </c>
      <c r="AP378" s="24"/>
    </row>
    <row r="379" spans="1:42">
      <c r="A379">
        <v>378</v>
      </c>
    </row>
    <row r="380" spans="1:42">
      <c r="A380">
        <v>379</v>
      </c>
    </row>
    <row r="381" spans="1:42">
      <c r="A381">
        <v>380</v>
      </c>
    </row>
    <row r="382" spans="1:42" ht="15.75">
      <c r="A382">
        <v>381</v>
      </c>
      <c r="Z382" s="4"/>
    </row>
    <row r="383" spans="1:42">
      <c r="A383">
        <v>382</v>
      </c>
    </row>
    <row r="384" spans="1:42">
      <c r="A384">
        <v>383</v>
      </c>
      <c r="AP384" s="24"/>
    </row>
    <row r="385" spans="1:42">
      <c r="A385">
        <v>384</v>
      </c>
    </row>
    <row r="386" spans="1:42">
      <c r="A386">
        <v>385</v>
      </c>
      <c r="AP386" s="24"/>
    </row>
    <row r="387" spans="1:42">
      <c r="A387">
        <v>386</v>
      </c>
    </row>
    <row r="388" spans="1:42">
      <c r="A388">
        <v>387</v>
      </c>
    </row>
    <row r="389" spans="1:42">
      <c r="A389">
        <v>388</v>
      </c>
    </row>
    <row r="390" spans="1:42">
      <c r="A390">
        <v>389</v>
      </c>
      <c r="AP390" s="24"/>
    </row>
    <row r="391" spans="1:42">
      <c r="A391">
        <v>390</v>
      </c>
      <c r="AP391" s="24"/>
    </row>
    <row r="392" spans="1:42">
      <c r="A392">
        <v>391</v>
      </c>
      <c r="AO392" s="24"/>
      <c r="AP392" s="24"/>
    </row>
    <row r="393" spans="1:42">
      <c r="A393">
        <v>392</v>
      </c>
      <c r="AP393" s="24"/>
    </row>
    <row r="394" spans="1:42">
      <c r="A394">
        <v>393</v>
      </c>
    </row>
    <row r="395" spans="1:42">
      <c r="A395">
        <v>394</v>
      </c>
      <c r="AP395" s="24"/>
    </row>
    <row r="396" spans="1:42">
      <c r="A396">
        <v>395</v>
      </c>
    </row>
    <row r="397" spans="1:42">
      <c r="A397">
        <v>396</v>
      </c>
    </row>
    <row r="398" spans="1:42">
      <c r="A398">
        <v>397</v>
      </c>
    </row>
    <row r="399" spans="1:42">
      <c r="A399">
        <v>398</v>
      </c>
      <c r="AP399" s="24"/>
    </row>
    <row r="400" spans="1:42">
      <c r="A400">
        <v>399</v>
      </c>
    </row>
    <row r="401" spans="1:42">
      <c r="A401">
        <v>400</v>
      </c>
    </row>
    <row r="402" spans="1:42">
      <c r="A402">
        <v>401</v>
      </c>
    </row>
    <row r="403" spans="1:42" ht="15.75">
      <c r="A403">
        <v>402</v>
      </c>
      <c r="G403" s="4"/>
      <c r="AP403" s="24"/>
    </row>
    <row r="404" spans="1:42">
      <c r="A404">
        <v>403</v>
      </c>
    </row>
    <row r="405" spans="1:42">
      <c r="A405">
        <v>404</v>
      </c>
    </row>
    <row r="406" spans="1:42" ht="15.75">
      <c r="A406">
        <v>405</v>
      </c>
      <c r="Z406" s="4"/>
      <c r="AP406" s="24"/>
    </row>
    <row r="407" spans="1:42">
      <c r="A407">
        <v>406</v>
      </c>
    </row>
    <row r="408" spans="1:42">
      <c r="A408">
        <v>407</v>
      </c>
    </row>
    <row r="409" spans="1:42">
      <c r="A409">
        <v>408</v>
      </c>
    </row>
    <row r="410" spans="1:42">
      <c r="A410">
        <v>409</v>
      </c>
    </row>
    <row r="411" spans="1:42">
      <c r="A411">
        <v>410</v>
      </c>
      <c r="AP411" s="24"/>
    </row>
    <row r="412" spans="1:42">
      <c r="A412">
        <v>411</v>
      </c>
    </row>
    <row r="413" spans="1:42">
      <c r="A413">
        <v>412</v>
      </c>
      <c r="AP413" s="24"/>
    </row>
    <row r="414" spans="1:42">
      <c r="A414">
        <v>413</v>
      </c>
      <c r="AP414" s="24"/>
    </row>
    <row r="415" spans="1:42">
      <c r="A415">
        <v>414</v>
      </c>
    </row>
    <row r="416" spans="1:42">
      <c r="A416">
        <v>415</v>
      </c>
    </row>
  </sheetData>
  <hyperlinks>
    <hyperlink ref="G6" r:id="rId1" xr:uid="{39A4B97E-F1A0-4C9E-A93E-44901ABACB9B}"/>
    <hyperlink ref="Z7" r:id="rId2" xr:uid="{CA0EB818-B51A-4D19-A0BB-A6A057954AE5}"/>
    <hyperlink ref="G8" r:id="rId3" xr:uid="{DC6EB7AD-12E0-45DB-BC95-D8B70FF69D5B}"/>
    <hyperlink ref="V8" r:id="rId4" xr:uid="{A362189D-BAE0-42FB-A18B-CC8B9597960F}"/>
    <hyperlink ref="G9" r:id="rId5" xr:uid="{4078AC13-1F9C-4043-9DBF-6929E6FB8D22}"/>
    <hyperlink ref="H14" r:id="rId6" display="https://www.sciencedirect.com/science/article/pii/S1836955322001230" xr:uid="{F0BE0311-CCCF-4DBB-9067-A1C0B83DD822}"/>
    <hyperlink ref="G14" r:id="rId7" xr:uid="{5FF381DA-E3A0-45F0-B274-FC8DB7CF8FF9}"/>
    <hyperlink ref="H15" r:id="rId8" display="https://www.sciencedirect.com/science/article/pii/S1836955322001242" xr:uid="{7A484046-4663-4C8F-A753-B5677A6175ED}"/>
    <hyperlink ref="G15" r:id="rId9" xr:uid="{F4F085AE-39BC-4F8B-851C-6B1BED982850}"/>
    <hyperlink ref="H17" r:id="rId10" display="https://www.sciencedirect.com/science/article/pii/S1836955322001254" xr:uid="{7FACB75A-C3BE-4EC7-A9D4-3EE229B8A9CA}"/>
    <hyperlink ref="G17" r:id="rId11" xr:uid="{1A2A0088-7E33-4F84-B725-94A62E0548D5}"/>
    <hyperlink ref="G18" r:id="rId12" xr:uid="{A4F11D8B-3000-4297-8978-BAC49CC97DFE}"/>
    <hyperlink ref="G19" r:id="rId13" xr:uid="{5AA9FE87-046E-461C-B937-A3C972A63784}"/>
    <hyperlink ref="G22" r:id="rId14" xr:uid="{516AD224-DC57-463A-9915-F95D0B9858F8}"/>
    <hyperlink ref="G24" r:id="rId15" xr:uid="{8057E667-EB32-4B9D-931F-DA305B82EC47}"/>
    <hyperlink ref="G28" r:id="rId16" xr:uid="{5BD2A903-AC64-45BD-AE7A-61BF583BD3D0}"/>
    <hyperlink ref="Z28" r:id="rId17" xr:uid="{C65DF426-993A-4D72-81FF-1447207A8988}"/>
    <hyperlink ref="G29" r:id="rId18" xr:uid="{A921C696-40D7-4DCE-AB30-E67FD0CFCCA8}"/>
    <hyperlink ref="Z29" r:id="rId19" xr:uid="{9A104EDD-A533-4DF0-85CE-C5F9A5A8E3CF}"/>
    <hyperlink ref="G31" r:id="rId20" xr:uid="{850F1A7A-F1BB-4FEF-8D41-AF84CAB528F9}"/>
    <hyperlink ref="G32" r:id="rId21" xr:uid="{3C5173D1-C865-4D10-A49B-C74BB30D39E1}"/>
    <hyperlink ref="G33" r:id="rId22" xr:uid="{B2E76F34-E568-417B-90B0-F8967AEA50D0}"/>
    <hyperlink ref="G34" r:id="rId23" xr:uid="{0769EB5F-827E-47C9-9681-F597E0338185}"/>
    <hyperlink ref="G35" r:id="rId24" xr:uid="{D6E24A32-A5EF-4E0D-9E33-076A2E0BF47F}"/>
    <hyperlink ref="G36" r:id="rId25" xr:uid="{570F6814-B828-4DD6-982A-4B491BCEEACF}"/>
    <hyperlink ref="G37" r:id="rId26" xr:uid="{E4A39BD0-EF9E-4FA0-B016-436BBE2D228F}"/>
    <hyperlink ref="G38" r:id="rId27" xr:uid="{81382F84-EA9A-4B9C-A2DA-CB101576600B}"/>
    <hyperlink ref="G39" r:id="rId28" xr:uid="{A7EF4A50-7742-4982-B294-5C3DA6E27213}"/>
    <hyperlink ref="G40" r:id="rId29" xr:uid="{56FBB9EE-6E15-46E6-AFED-1C579776786E}"/>
    <hyperlink ref="G42" r:id="rId30" xr:uid="{9A5D7249-CF2C-417D-83EF-D50215FA6F16}"/>
    <hyperlink ref="G43" r:id="rId31" xr:uid="{48349357-654F-452E-B01A-877B71AED5C9}"/>
    <hyperlink ref="G44" r:id="rId32" xr:uid="{134AC7C1-50B9-454C-B596-331341A08BD7}"/>
    <hyperlink ref="G45" r:id="rId33" xr:uid="{B0B67A5A-62CC-4716-8EF6-4CADBCE6BAE3}"/>
    <hyperlink ref="G46" r:id="rId34" xr:uid="{025525B7-6B90-4C36-9935-4BE9BFA2FB82}"/>
    <hyperlink ref="Z46" r:id="rId35" xr:uid="{F4C88242-F005-417C-8CCC-4D15589B8D97}"/>
    <hyperlink ref="H47" r:id="rId36" display="https://www.sciencedirect.com/science/article/pii/S1836955323000437" xr:uid="{F97AF0BB-20B3-4F62-90BD-12F5785C354B}"/>
    <hyperlink ref="G47" r:id="rId37" xr:uid="{C8E1DFFF-F3F5-4916-AD0B-186EA11E7755}"/>
    <hyperlink ref="Z47" r:id="rId38" xr:uid="{447D7D7D-4F51-47F6-89D3-844CD4ED825B}"/>
    <hyperlink ref="G48" r:id="rId39" xr:uid="{435666C8-8B1F-4060-B30B-D306269D2425}"/>
    <hyperlink ref="Z48" r:id="rId40" xr:uid="{5DE4406C-D384-477C-BF05-0F71A67AF118}"/>
    <hyperlink ref="G49" r:id="rId41" xr:uid="{A779B617-B041-453E-8431-4009F3BA5068}"/>
    <hyperlink ref="H50" r:id="rId42" display="https://www.sciencedirect.com/science/article/pii/S1836955323000292" xr:uid="{65AB1A4B-45E9-4C0A-AC73-06C8300D8EE4}"/>
    <hyperlink ref="G50" r:id="rId43" xr:uid="{F49B7E59-4471-4359-9FD2-86C2548E9BC7}"/>
    <hyperlink ref="G51" r:id="rId44" xr:uid="{3618D2C9-DDC6-442B-8444-F090ABBC1A1C}"/>
    <hyperlink ref="G52" r:id="rId45" xr:uid="{701C38CC-6F03-4E7E-ABE0-CC89FD75A536}"/>
    <hyperlink ref="H53" r:id="rId46" display="https://www.sciencedirect.com/science/article/pii/S183695532300036X" xr:uid="{4DE773E2-D96A-4A65-9EFE-C2EB18A7B620}"/>
    <hyperlink ref="G53" r:id="rId47" xr:uid="{E17692BE-D402-4236-9422-27A1FC450242}"/>
    <hyperlink ref="G54" r:id="rId48" xr:uid="{C42F4DDC-83B5-4FD6-BE52-541552EDC0E1}"/>
    <hyperlink ref="H55" r:id="rId49" display="https://www.sciencedirect.com/science/article/pii/S1836955323000516" xr:uid="{4B66BF55-1694-4A87-82EA-93FA1D19675A}"/>
    <hyperlink ref="G55" r:id="rId50" xr:uid="{6C700634-F4BA-451A-BC82-28050272FCAB}"/>
    <hyperlink ref="G56" r:id="rId51" xr:uid="{6763F91A-72EF-433B-A2BF-2C415790745C}"/>
    <hyperlink ref="H57" r:id="rId52" display="https://www.sciencedirect.com/science/article/pii/S1836955323000498" xr:uid="{A2483E73-38EB-4176-971F-BAC5A47236F7}"/>
    <hyperlink ref="G57" r:id="rId53" xr:uid="{400EA4A8-F0B3-4F0A-AEF1-E25F639A5628}"/>
    <hyperlink ref="H58" r:id="rId54" display="https://www.sciencedirect.com/science/article/pii/S1836955323000310" xr:uid="{3987A26F-5085-494F-A658-7E34D63CC713}"/>
    <hyperlink ref="G58" r:id="rId55" xr:uid="{534E356B-412F-4024-9535-13230BA5D277}"/>
    <hyperlink ref="H59" r:id="rId56" display="https://www.sciencedirect.com/science/article/pii/S1836955323000322" xr:uid="{D0AED7D4-EC24-42A9-84BF-F28E5571E28C}"/>
    <hyperlink ref="G59" r:id="rId57" xr:uid="{655AD456-7AA8-449A-9BB8-CBA7C38B168D}"/>
    <hyperlink ref="H60" r:id="rId58" display="https://www.sciencedirect.com/science/article/pii/S1836955323000358" xr:uid="{F39CCE4D-C3DD-4132-9937-FF74311458DE}"/>
    <hyperlink ref="G60" r:id="rId59" xr:uid="{83E1A789-7F3C-4B8C-8542-F2CC46C83C01}"/>
    <hyperlink ref="H61" r:id="rId60" display="https://www.sciencedirect.com/science/article/pii/S1836955323000413" xr:uid="{02E1DE9A-BD41-4137-AFC5-8CDEF759D697}"/>
    <hyperlink ref="G61" r:id="rId61" xr:uid="{9F376A85-DC56-4BAE-B141-F031CEE675C3}"/>
    <hyperlink ref="H62" r:id="rId62" display="https://www.sciencedirect.com/science/article/pii/S1836955323000474" xr:uid="{A38EC685-16BA-45B5-A736-68FF1AED8EE2}"/>
    <hyperlink ref="G62" r:id="rId63" xr:uid="{74DBF99D-02DE-4BAF-AC17-FA7ADCC1600C}"/>
    <hyperlink ref="H63" r:id="rId64" display="https://www.sciencedirect.com/science/article/pii/S1836955323000425" xr:uid="{6A109C38-956C-4FAE-8FFF-BE98D65A44E0}"/>
    <hyperlink ref="G63" r:id="rId65" xr:uid="{10641CBB-5C51-4ED5-9B35-BF52A380F613}"/>
    <hyperlink ref="H64" r:id="rId66" display="https://www.sciencedirect.com/science/article/pii/S1836955323000401" xr:uid="{7404C78F-1178-4ADF-844D-6A92A5256F69}"/>
    <hyperlink ref="G64" r:id="rId67" xr:uid="{59B1F916-DF95-402D-A82C-55920225F94B}"/>
    <hyperlink ref="G65" r:id="rId68" xr:uid="{25A42A34-2376-46A0-BF38-A6E2184DB739}"/>
    <hyperlink ref="G66" r:id="rId69" xr:uid="{CF2F549B-0C86-4792-BCFA-17A4891785DE}"/>
    <hyperlink ref="G67" r:id="rId70" xr:uid="{A4059019-7271-476B-8A2B-72B99CDBB7D4}"/>
    <hyperlink ref="Z67" r:id="rId71" xr:uid="{2B71C898-962E-4E29-B9CB-F8DB79F3D08C}"/>
    <hyperlink ref="G68" r:id="rId72" xr:uid="{53FE1A2D-1FB6-44EC-A32C-12D8CC99EEC0}"/>
    <hyperlink ref="H69" r:id="rId73" display="https://www.sciencedirect.com/science/article/pii/S1836955323000917" xr:uid="{BAE4A456-4847-4866-9BC0-A36F0E219910}"/>
    <hyperlink ref="G69" r:id="rId74" xr:uid="{4B301702-3D60-45F8-89D3-3F209F1A5E5B}"/>
    <hyperlink ref="Z69" r:id="rId75" xr:uid="{0C74518C-16D5-4810-AA6C-B755DF9AD7DE}"/>
    <hyperlink ref="G70" r:id="rId76" xr:uid="{A76BD40E-1FF1-475A-9978-0653252F1EBD}"/>
    <hyperlink ref="G71" r:id="rId77" xr:uid="{98EAD9AD-D0EF-4432-9B1E-03AF1CC3DA5C}"/>
    <hyperlink ref="G72" r:id="rId78" xr:uid="{C1E07586-2994-47A0-9133-E9BD51E61797}"/>
    <hyperlink ref="Z72" r:id="rId79" xr:uid="{8D2A432E-B517-455B-BB32-9CB6691409B2}"/>
    <hyperlink ref="G73" r:id="rId80" xr:uid="{A474FC59-B990-4B39-B7B1-F0C2951A1674}"/>
    <hyperlink ref="G74" r:id="rId81" xr:uid="{CD243B54-7B31-41BA-B1BD-EAF6B2716120}"/>
    <hyperlink ref="G75" r:id="rId82" xr:uid="{FE2AD26B-937A-4000-AFD4-C120FD90019C}"/>
    <hyperlink ref="G76" r:id="rId83" xr:uid="{E6570313-8513-4F93-99BB-21EC9B99B6C4}"/>
    <hyperlink ref="H77" r:id="rId84" display="https://www.sciencedirect.com/science/article/pii/S1836955323000760" xr:uid="{F574A82A-DD2A-4242-8C89-7D2C3C3C2A01}"/>
    <hyperlink ref="G77" r:id="rId85" xr:uid="{13928BE4-3494-4C19-B7A4-AB5B166EF205}"/>
    <hyperlink ref="G78" r:id="rId86" xr:uid="{C4AE075C-46D5-4A08-8F2C-53E4B5E47B06}"/>
    <hyperlink ref="G80" r:id="rId87" xr:uid="{74083882-2005-4C76-9C5C-DA251A12E228}"/>
    <hyperlink ref="G81" r:id="rId88" xr:uid="{DB4A7DC4-BDDA-499B-816A-95CC053931B5}"/>
    <hyperlink ref="G82" r:id="rId89" xr:uid="{FBE5B3CD-403C-4DD9-9939-3300B0C26DD7}"/>
    <hyperlink ref="G83" r:id="rId90" xr:uid="{3DD28C1B-B71D-4ED8-8E9D-0F4C80DA7F56}"/>
    <hyperlink ref="G84" r:id="rId91" xr:uid="{250CFA1D-A4D5-445F-B1AE-07AA2DD71CDA}"/>
    <hyperlink ref="G85" r:id="rId92" xr:uid="{C80263F1-B6DF-46EB-990A-AC489CFD9944}"/>
    <hyperlink ref="G86" r:id="rId93" xr:uid="{1BF49BE7-595E-4ED5-803F-978A5F157A3D}"/>
    <hyperlink ref="G87" r:id="rId94" xr:uid="{33DA92D9-DFA5-40A9-AAC7-D80C071079FD}"/>
    <hyperlink ref="G88" r:id="rId95" xr:uid="{8947941C-A42A-41B9-8B4A-E146C4D5315D}"/>
    <hyperlink ref="G89" r:id="rId96" xr:uid="{8D6229F9-1FB0-45EA-AB81-584FFE423E76}"/>
    <hyperlink ref="G90" r:id="rId97" xr:uid="{A141A5CD-15F2-484E-891A-13F0A165B46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B773-BA7C-4C7C-AAA9-24FD00C53F86}">
  <dimension ref="A1:AX122"/>
  <sheetViews>
    <sheetView zoomScale="117" workbookViewId="0">
      <selection activeCell="A46" sqref="A46:XFD46"/>
    </sheetView>
  </sheetViews>
  <sheetFormatPr defaultColWidth="8.7109375" defaultRowHeight="15"/>
  <cols>
    <col min="2" max="2" width="12.42578125" bestFit="1" customWidth="1"/>
    <col min="5" max="5" width="21.42578125" customWidth="1"/>
    <col min="9" max="9" width="9" bestFit="1" customWidth="1"/>
    <col min="14" max="14" width="9" bestFit="1" customWidth="1"/>
    <col min="33" max="33" width="9" bestFit="1" customWidth="1"/>
    <col min="40" max="41" width="10.42578125" bestFit="1" customWidth="1"/>
    <col min="42" max="42" width="9" bestFit="1" customWidth="1"/>
    <col min="44" max="45" width="9" bestFit="1" customWidth="1"/>
  </cols>
  <sheetData>
    <row r="1" spans="1:50" ht="15.75">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c r="V1" s="28" t="s">
        <v>21</v>
      </c>
      <c r="W1" s="28" t="s">
        <v>22</v>
      </c>
      <c r="X1" s="28" t="s">
        <v>23</v>
      </c>
      <c r="Y1" s="28" t="s">
        <v>24</v>
      </c>
      <c r="Z1" s="28" t="s">
        <v>25</v>
      </c>
      <c r="AA1" s="28" t="s">
        <v>26</v>
      </c>
      <c r="AB1" s="28" t="s">
        <v>27</v>
      </c>
      <c r="AC1" s="28" t="s">
        <v>28</v>
      </c>
      <c r="AD1" s="28" t="s">
        <v>29</v>
      </c>
      <c r="AE1" s="28" t="s">
        <v>30</v>
      </c>
      <c r="AF1" s="28" t="s">
        <v>31</v>
      </c>
      <c r="AG1" s="28" t="s">
        <v>32</v>
      </c>
      <c r="AH1" s="28" t="s">
        <v>33</v>
      </c>
      <c r="AI1" s="28" t="s">
        <v>34</v>
      </c>
      <c r="AJ1" s="28" t="s">
        <v>35</v>
      </c>
      <c r="AK1" s="28" t="s">
        <v>36</v>
      </c>
      <c r="AL1" s="28" t="s">
        <v>37</v>
      </c>
      <c r="AM1" s="28" t="s">
        <v>38</v>
      </c>
      <c r="AN1" s="28" t="s">
        <v>39</v>
      </c>
      <c r="AO1" s="28" t="s">
        <v>40</v>
      </c>
      <c r="AP1" s="28" t="s">
        <v>41</v>
      </c>
      <c r="AQ1" s="28" t="s">
        <v>42</v>
      </c>
      <c r="AR1" s="28" t="s">
        <v>43</v>
      </c>
      <c r="AS1" s="28" t="s">
        <v>44</v>
      </c>
      <c r="AT1" s="28" t="s">
        <v>45</v>
      </c>
      <c r="AU1" s="28" t="s">
        <v>46</v>
      </c>
      <c r="AV1" s="28" t="s">
        <v>47</v>
      </c>
      <c r="AW1" s="28" t="s">
        <v>48</v>
      </c>
      <c r="AX1" s="28" t="s">
        <v>918</v>
      </c>
    </row>
    <row r="2" spans="1:50" ht="15.75">
      <c r="A2" s="7" t="s">
        <v>923</v>
      </c>
      <c r="B2" s="7" t="s">
        <v>924</v>
      </c>
      <c r="C2" s="7">
        <v>2023</v>
      </c>
      <c r="D2" s="29" t="s">
        <v>925</v>
      </c>
      <c r="E2" s="29" t="s">
        <v>580</v>
      </c>
      <c r="F2" s="8" t="s">
        <v>581</v>
      </c>
      <c r="G2" s="29" t="s">
        <v>582</v>
      </c>
      <c r="H2" s="7" t="s">
        <v>926</v>
      </c>
      <c r="I2" s="7">
        <v>11</v>
      </c>
      <c r="J2" s="7" t="s">
        <v>57</v>
      </c>
      <c r="K2" s="7" t="s">
        <v>57</v>
      </c>
      <c r="L2" s="7" t="s">
        <v>57</v>
      </c>
      <c r="M2" s="7" t="s">
        <v>57</v>
      </c>
      <c r="N2" s="7" t="s">
        <v>57</v>
      </c>
      <c r="O2" s="7" t="s">
        <v>57</v>
      </c>
      <c r="P2" s="7" t="s">
        <v>57</v>
      </c>
      <c r="Q2" s="7" t="s">
        <v>57</v>
      </c>
      <c r="R2" s="30" t="s">
        <v>57</v>
      </c>
      <c r="S2" s="7" t="s">
        <v>57</v>
      </c>
      <c r="T2" s="7" t="s">
        <v>57</v>
      </c>
      <c r="U2" s="7" t="s">
        <v>57</v>
      </c>
      <c r="V2" s="7" t="s">
        <v>57</v>
      </c>
      <c r="W2" s="7" t="s">
        <v>57</v>
      </c>
      <c r="X2" s="7" t="s">
        <v>57</v>
      </c>
      <c r="Y2" s="8" t="s">
        <v>583</v>
      </c>
      <c r="Z2" s="7" t="s">
        <v>57</v>
      </c>
      <c r="AA2" s="7" t="s">
        <v>57</v>
      </c>
      <c r="AB2" s="7" t="s">
        <v>57</v>
      </c>
      <c r="AC2" s="7" t="s">
        <v>57</v>
      </c>
      <c r="AD2" s="7" t="s">
        <v>57</v>
      </c>
      <c r="AE2" s="7" t="s">
        <v>57</v>
      </c>
      <c r="AF2" s="7" t="s">
        <v>57</v>
      </c>
      <c r="AG2" s="7" t="s">
        <v>57</v>
      </c>
      <c r="AH2" s="7" t="s">
        <v>57</v>
      </c>
      <c r="AI2" s="7" t="s">
        <v>57</v>
      </c>
      <c r="AJ2" s="30" t="s">
        <v>57</v>
      </c>
      <c r="AK2" s="7" t="s">
        <v>57</v>
      </c>
      <c r="AL2" s="7" t="s">
        <v>57</v>
      </c>
      <c r="AM2" s="7" t="s">
        <v>57</v>
      </c>
      <c r="AN2" s="31" t="s">
        <v>57</v>
      </c>
      <c r="AO2" s="31" t="s">
        <v>57</v>
      </c>
      <c r="AP2" s="7" t="s">
        <v>57</v>
      </c>
      <c r="AQ2" s="7" t="s">
        <v>57</v>
      </c>
      <c r="AR2" s="7" t="s">
        <v>57</v>
      </c>
      <c r="AS2" s="7" t="s">
        <v>57</v>
      </c>
      <c r="AT2" s="7" t="s">
        <v>57</v>
      </c>
      <c r="AU2" s="7" t="s">
        <v>57</v>
      </c>
      <c r="AV2" s="7" t="s">
        <v>57</v>
      </c>
      <c r="AW2" s="7" t="s">
        <v>57</v>
      </c>
      <c r="AX2" s="28"/>
    </row>
    <row r="3" spans="1:50" ht="15.75">
      <c r="A3" s="7" t="s">
        <v>923</v>
      </c>
      <c r="B3" s="7" t="s">
        <v>924</v>
      </c>
      <c r="C3" s="7">
        <v>2023</v>
      </c>
      <c r="D3" s="29" t="s">
        <v>925</v>
      </c>
      <c r="E3" s="29" t="s">
        <v>927</v>
      </c>
      <c r="F3" s="8" t="s">
        <v>586</v>
      </c>
      <c r="G3" s="29" t="s">
        <v>928</v>
      </c>
      <c r="H3" s="7" t="s">
        <v>926</v>
      </c>
      <c r="I3" s="7">
        <v>3</v>
      </c>
      <c r="J3" s="7" t="s">
        <v>57</v>
      </c>
      <c r="K3" s="7" t="s">
        <v>57</v>
      </c>
      <c r="L3" s="7" t="s">
        <v>57</v>
      </c>
      <c r="M3" s="7" t="s">
        <v>57</v>
      </c>
      <c r="N3" s="7" t="s">
        <v>57</v>
      </c>
      <c r="O3" s="7" t="s">
        <v>57</v>
      </c>
      <c r="P3" s="7" t="s">
        <v>57</v>
      </c>
      <c r="Q3" s="7" t="s">
        <v>57</v>
      </c>
      <c r="R3" s="30" t="s">
        <v>57</v>
      </c>
      <c r="S3" s="7" t="s">
        <v>57</v>
      </c>
      <c r="T3" s="7" t="s">
        <v>57</v>
      </c>
      <c r="U3" s="7" t="s">
        <v>57</v>
      </c>
      <c r="V3" s="7" t="s">
        <v>57</v>
      </c>
      <c r="W3" s="7" t="s">
        <v>57</v>
      </c>
      <c r="X3" s="7" t="s">
        <v>57</v>
      </c>
      <c r="Y3" s="8" t="s">
        <v>589</v>
      </c>
      <c r="Z3" s="7" t="s">
        <v>57</v>
      </c>
      <c r="AA3" s="7" t="s">
        <v>57</v>
      </c>
      <c r="AB3" s="7" t="s">
        <v>57</v>
      </c>
      <c r="AC3" s="7" t="s">
        <v>57</v>
      </c>
      <c r="AD3" s="7" t="s">
        <v>57</v>
      </c>
      <c r="AE3" s="7" t="s">
        <v>57</v>
      </c>
      <c r="AF3" s="7" t="s">
        <v>57</v>
      </c>
      <c r="AG3" s="7" t="s">
        <v>57</v>
      </c>
      <c r="AH3" s="7" t="s">
        <v>57</v>
      </c>
      <c r="AI3" s="7" t="s">
        <v>57</v>
      </c>
      <c r="AJ3" s="30" t="s">
        <v>57</v>
      </c>
      <c r="AK3" s="7" t="s">
        <v>57</v>
      </c>
      <c r="AL3" s="7" t="s">
        <v>57</v>
      </c>
      <c r="AM3" s="7" t="s">
        <v>57</v>
      </c>
      <c r="AN3" s="31" t="s">
        <v>57</v>
      </c>
      <c r="AO3" s="31" t="s">
        <v>57</v>
      </c>
      <c r="AP3" s="7" t="s">
        <v>57</v>
      </c>
      <c r="AQ3" s="7" t="s">
        <v>57</v>
      </c>
      <c r="AR3" s="7" t="s">
        <v>57</v>
      </c>
      <c r="AS3" s="7" t="s">
        <v>57</v>
      </c>
      <c r="AT3" s="7" t="s">
        <v>57</v>
      </c>
      <c r="AU3" s="7" t="s">
        <v>57</v>
      </c>
      <c r="AV3" s="7" t="s">
        <v>57</v>
      </c>
      <c r="AW3" s="7" t="s">
        <v>57</v>
      </c>
      <c r="AX3" s="28"/>
    </row>
    <row r="4" spans="1:50" ht="15.75">
      <c r="A4" s="7" t="s">
        <v>923</v>
      </c>
      <c r="B4" s="7" t="s">
        <v>924</v>
      </c>
      <c r="C4" s="7">
        <v>2023</v>
      </c>
      <c r="D4" s="29" t="s">
        <v>925</v>
      </c>
      <c r="E4" s="29" t="s">
        <v>387</v>
      </c>
      <c r="F4" s="8" t="s">
        <v>590</v>
      </c>
      <c r="G4" s="29" t="s">
        <v>591</v>
      </c>
      <c r="H4" s="7" t="s">
        <v>929</v>
      </c>
      <c r="I4" s="7">
        <v>3</v>
      </c>
      <c r="J4" s="7" t="s">
        <v>62</v>
      </c>
      <c r="K4" s="7" t="s">
        <v>62</v>
      </c>
      <c r="L4" s="7" t="s">
        <v>57</v>
      </c>
      <c r="M4" s="7" t="s">
        <v>57</v>
      </c>
      <c r="N4" s="7" t="s">
        <v>57</v>
      </c>
      <c r="O4" s="7" t="s">
        <v>57</v>
      </c>
      <c r="P4" s="7" t="s">
        <v>57</v>
      </c>
      <c r="Q4" s="7" t="s">
        <v>57</v>
      </c>
      <c r="R4" s="30" t="s">
        <v>57</v>
      </c>
      <c r="S4" s="7" t="s">
        <v>57</v>
      </c>
      <c r="T4" s="7" t="s">
        <v>62</v>
      </c>
      <c r="U4" s="7" t="s">
        <v>57</v>
      </c>
      <c r="V4" s="7" t="s">
        <v>62</v>
      </c>
      <c r="W4" s="7" t="s">
        <v>57</v>
      </c>
      <c r="X4" s="7" t="s">
        <v>57</v>
      </c>
      <c r="Y4" s="8" t="s">
        <v>592</v>
      </c>
      <c r="Z4" s="7" t="s">
        <v>57</v>
      </c>
      <c r="AA4" s="7" t="s">
        <v>57</v>
      </c>
      <c r="AB4" s="7" t="s">
        <v>57</v>
      </c>
      <c r="AC4" s="7" t="s">
        <v>57</v>
      </c>
      <c r="AD4" s="7" t="s">
        <v>57</v>
      </c>
      <c r="AE4" s="7" t="s">
        <v>57</v>
      </c>
      <c r="AF4" s="7" t="s">
        <v>57</v>
      </c>
      <c r="AG4" s="7" t="s">
        <v>57</v>
      </c>
      <c r="AH4" s="7" t="s">
        <v>57</v>
      </c>
      <c r="AI4" s="7" t="s">
        <v>57</v>
      </c>
      <c r="AJ4" s="30" t="s">
        <v>62</v>
      </c>
      <c r="AK4" s="7" t="s">
        <v>57</v>
      </c>
      <c r="AL4" s="7" t="s">
        <v>57</v>
      </c>
      <c r="AM4" s="7" t="s">
        <v>57</v>
      </c>
      <c r="AN4" s="31" t="s">
        <v>57</v>
      </c>
      <c r="AO4" s="31"/>
      <c r="AP4" s="7" t="s">
        <v>57</v>
      </c>
      <c r="AQ4" s="7" t="s">
        <v>57</v>
      </c>
      <c r="AR4" s="7" t="s">
        <v>57</v>
      </c>
      <c r="AS4" s="7" t="s">
        <v>57</v>
      </c>
      <c r="AT4" s="7" t="s">
        <v>57</v>
      </c>
      <c r="AU4" s="7" t="s">
        <v>57</v>
      </c>
      <c r="AV4" s="7" t="s">
        <v>57</v>
      </c>
      <c r="AW4" s="7" t="s">
        <v>57</v>
      </c>
      <c r="AX4" s="28"/>
    </row>
    <row r="5" spans="1:50" ht="15.75">
      <c r="A5" s="7" t="s">
        <v>923</v>
      </c>
      <c r="B5" s="7" t="s">
        <v>924</v>
      </c>
      <c r="C5" s="7">
        <v>2023</v>
      </c>
      <c r="D5" s="7" t="s">
        <v>925</v>
      </c>
      <c r="E5" s="7" t="s">
        <v>930</v>
      </c>
      <c r="F5" s="8" t="s">
        <v>595</v>
      </c>
      <c r="G5" s="7" t="s">
        <v>596</v>
      </c>
      <c r="H5" s="7" t="s">
        <v>929</v>
      </c>
      <c r="I5" s="7">
        <v>3</v>
      </c>
      <c r="J5" s="7" t="s">
        <v>56</v>
      </c>
      <c r="K5" s="7" t="s">
        <v>62</v>
      </c>
      <c r="L5" s="7" t="s">
        <v>57</v>
      </c>
      <c r="M5" s="7" t="s">
        <v>57</v>
      </c>
      <c r="N5" s="7" t="s">
        <v>57</v>
      </c>
      <c r="O5" s="7" t="s">
        <v>57</v>
      </c>
      <c r="P5" s="7" t="s">
        <v>57</v>
      </c>
      <c r="Q5" s="7" t="s">
        <v>57</v>
      </c>
      <c r="R5" s="30" t="s">
        <v>57</v>
      </c>
      <c r="S5" s="7" t="s">
        <v>57</v>
      </c>
      <c r="T5" s="32" t="s">
        <v>56</v>
      </c>
      <c r="U5" s="33" t="s">
        <v>597</v>
      </c>
      <c r="V5" s="7" t="s">
        <v>62</v>
      </c>
      <c r="W5" s="7" t="s">
        <v>57</v>
      </c>
      <c r="X5" s="7" t="s">
        <v>57</v>
      </c>
      <c r="Y5" s="11" t="s">
        <v>598</v>
      </c>
      <c r="Z5" s="7" t="s">
        <v>57</v>
      </c>
      <c r="AA5" s="7" t="s">
        <v>57</v>
      </c>
      <c r="AB5" s="7" t="s">
        <v>57</v>
      </c>
      <c r="AC5" s="7" t="s">
        <v>57</v>
      </c>
      <c r="AD5" s="7" t="s">
        <v>57</v>
      </c>
      <c r="AE5" s="7" t="s">
        <v>57</v>
      </c>
      <c r="AF5" s="7" t="s">
        <v>57</v>
      </c>
      <c r="AG5" s="7" t="s">
        <v>57</v>
      </c>
      <c r="AH5" s="7" t="s">
        <v>57</v>
      </c>
      <c r="AI5" s="7" t="s">
        <v>57</v>
      </c>
      <c r="AJ5" s="30" t="s">
        <v>62</v>
      </c>
      <c r="AK5" s="7" t="s">
        <v>57</v>
      </c>
      <c r="AL5" s="7" t="s">
        <v>57</v>
      </c>
      <c r="AM5" s="7" t="s">
        <v>57</v>
      </c>
      <c r="AN5" s="31" t="s">
        <v>57</v>
      </c>
      <c r="AO5" s="15">
        <v>44911</v>
      </c>
      <c r="AP5" s="7" t="s">
        <v>57</v>
      </c>
      <c r="AQ5" s="7" t="s">
        <v>57</v>
      </c>
      <c r="AR5" s="7" t="s">
        <v>57</v>
      </c>
      <c r="AS5" s="7" t="s">
        <v>57</v>
      </c>
      <c r="AT5" s="7" t="s">
        <v>57</v>
      </c>
      <c r="AU5" s="7" t="s">
        <v>57</v>
      </c>
      <c r="AV5" s="7" t="s">
        <v>57</v>
      </c>
      <c r="AW5" s="7" t="s">
        <v>57</v>
      </c>
      <c r="AX5" s="28"/>
    </row>
    <row r="6" spans="1:50" ht="15.75">
      <c r="A6" s="7" t="s">
        <v>923</v>
      </c>
      <c r="B6" s="7" t="s">
        <v>924</v>
      </c>
      <c r="C6" s="7">
        <v>2023</v>
      </c>
      <c r="D6" s="7" t="s">
        <v>925</v>
      </c>
      <c r="E6" s="7" t="s">
        <v>931</v>
      </c>
      <c r="F6" s="8" t="s">
        <v>600</v>
      </c>
      <c r="G6" s="7" t="s">
        <v>601</v>
      </c>
      <c r="H6" s="7" t="s">
        <v>929</v>
      </c>
      <c r="I6" s="32">
        <v>18</v>
      </c>
      <c r="J6" s="7" t="s">
        <v>56</v>
      </c>
      <c r="K6" s="7" t="s">
        <v>62</v>
      </c>
      <c r="L6" s="7" t="s">
        <v>57</v>
      </c>
      <c r="M6" s="7" t="s">
        <v>57</v>
      </c>
      <c r="N6" s="7" t="s">
        <v>57</v>
      </c>
      <c r="O6" s="7" t="s">
        <v>57</v>
      </c>
      <c r="P6" s="7" t="s">
        <v>57</v>
      </c>
      <c r="Q6" s="7" t="s">
        <v>57</v>
      </c>
      <c r="R6" s="30" t="s">
        <v>57</v>
      </c>
      <c r="S6" s="7" t="s">
        <v>57</v>
      </c>
      <c r="T6" s="7" t="s">
        <v>57</v>
      </c>
      <c r="U6" s="7" t="s">
        <v>57</v>
      </c>
      <c r="V6" s="7" t="s">
        <v>62</v>
      </c>
      <c r="W6" s="7" t="s">
        <v>57</v>
      </c>
      <c r="X6" s="7" t="s">
        <v>57</v>
      </c>
      <c r="Y6" s="8" t="s">
        <v>602</v>
      </c>
      <c r="Z6" s="7" t="s">
        <v>57</v>
      </c>
      <c r="AA6" s="7" t="s">
        <v>57</v>
      </c>
      <c r="AB6" s="7" t="s">
        <v>57</v>
      </c>
      <c r="AC6" s="7" t="s">
        <v>57</v>
      </c>
      <c r="AD6" s="7" t="s">
        <v>57</v>
      </c>
      <c r="AE6" s="7" t="s">
        <v>57</v>
      </c>
      <c r="AF6" s="7" t="s">
        <v>57</v>
      </c>
      <c r="AG6" s="7" t="s">
        <v>57</v>
      </c>
      <c r="AH6" s="7" t="s">
        <v>57</v>
      </c>
      <c r="AI6" s="7" t="s">
        <v>57</v>
      </c>
      <c r="AJ6" s="30" t="s">
        <v>62</v>
      </c>
      <c r="AK6" s="7" t="s">
        <v>57</v>
      </c>
      <c r="AL6" s="7" t="s">
        <v>57</v>
      </c>
      <c r="AM6" s="7" t="s">
        <v>57</v>
      </c>
      <c r="AN6" s="31" t="s">
        <v>57</v>
      </c>
      <c r="AO6" s="15">
        <v>44910</v>
      </c>
      <c r="AP6" s="7" t="s">
        <v>57</v>
      </c>
      <c r="AQ6" s="7" t="s">
        <v>57</v>
      </c>
      <c r="AR6" s="7" t="s">
        <v>57</v>
      </c>
      <c r="AS6" s="7" t="s">
        <v>57</v>
      </c>
      <c r="AT6" s="7" t="s">
        <v>57</v>
      </c>
      <c r="AU6" s="7" t="s">
        <v>57</v>
      </c>
      <c r="AV6" s="7" t="s">
        <v>57</v>
      </c>
      <c r="AW6" s="7" t="s">
        <v>57</v>
      </c>
      <c r="AX6" s="7" t="s">
        <v>932</v>
      </c>
    </row>
    <row r="7" spans="1:50" ht="15.75">
      <c r="A7" s="7" t="s">
        <v>923</v>
      </c>
      <c r="B7" s="7" t="s">
        <v>924</v>
      </c>
      <c r="C7" s="7">
        <v>2023</v>
      </c>
      <c r="D7" s="7" t="s">
        <v>925</v>
      </c>
      <c r="E7" s="7" t="s">
        <v>933</v>
      </c>
      <c r="F7" s="8" t="s">
        <v>605</v>
      </c>
      <c r="G7" s="7" t="s">
        <v>934</v>
      </c>
      <c r="H7" s="7" t="s">
        <v>935</v>
      </c>
      <c r="I7" s="7">
        <v>14</v>
      </c>
      <c r="J7" s="7" t="s">
        <v>62</v>
      </c>
      <c r="K7" s="7" t="s">
        <v>62</v>
      </c>
      <c r="L7" s="7" t="s">
        <v>62</v>
      </c>
      <c r="M7" s="7" t="s">
        <v>62</v>
      </c>
      <c r="N7" s="7" t="s">
        <v>57</v>
      </c>
      <c r="O7" s="7" t="s">
        <v>57</v>
      </c>
      <c r="P7" s="7" t="s">
        <v>57</v>
      </c>
      <c r="Q7" s="7" t="s">
        <v>57</v>
      </c>
      <c r="R7" s="30" t="s">
        <v>62</v>
      </c>
      <c r="S7" s="7" t="s">
        <v>57</v>
      </c>
      <c r="T7" s="7" t="s">
        <v>56</v>
      </c>
      <c r="U7" s="34" t="s">
        <v>936</v>
      </c>
      <c r="V7" s="7" t="s">
        <v>56</v>
      </c>
      <c r="W7" s="7" t="s">
        <v>937</v>
      </c>
      <c r="X7" s="7" t="s">
        <v>56</v>
      </c>
      <c r="Y7" s="8" t="s">
        <v>609</v>
      </c>
      <c r="Z7" s="7" t="s">
        <v>62</v>
      </c>
      <c r="AA7" s="7" t="s">
        <v>57</v>
      </c>
      <c r="AB7" s="7" t="s">
        <v>57</v>
      </c>
      <c r="AC7" s="7" t="s">
        <v>57</v>
      </c>
      <c r="AD7" s="7" t="s">
        <v>57</v>
      </c>
      <c r="AE7" s="7" t="s">
        <v>57</v>
      </c>
      <c r="AF7" s="7" t="s">
        <v>56</v>
      </c>
      <c r="AG7" s="7">
        <v>204</v>
      </c>
      <c r="AH7" s="7" t="s">
        <v>62</v>
      </c>
      <c r="AI7" s="7" t="s">
        <v>57</v>
      </c>
      <c r="AJ7" s="30" t="s">
        <v>62</v>
      </c>
      <c r="AK7" s="7" t="s">
        <v>57</v>
      </c>
      <c r="AL7" s="7" t="s">
        <v>57</v>
      </c>
      <c r="AM7" s="7" t="s">
        <v>57</v>
      </c>
      <c r="AN7" s="31" t="s">
        <v>57</v>
      </c>
      <c r="AO7" s="15">
        <v>44909</v>
      </c>
      <c r="AP7" s="7" t="s">
        <v>57</v>
      </c>
      <c r="AQ7" s="7" t="s">
        <v>57</v>
      </c>
      <c r="AR7" s="32">
        <v>167.28</v>
      </c>
      <c r="AS7" s="32">
        <v>36.72</v>
      </c>
      <c r="AT7" s="7" t="s">
        <v>62</v>
      </c>
      <c r="AU7" s="7" t="s">
        <v>62</v>
      </c>
      <c r="AV7" s="7" t="s">
        <v>62</v>
      </c>
      <c r="AW7" s="7" t="s">
        <v>62</v>
      </c>
      <c r="AX7" s="7" t="s">
        <v>938</v>
      </c>
    </row>
    <row r="8" spans="1:50" ht="15.75">
      <c r="A8" s="7" t="s">
        <v>923</v>
      </c>
      <c r="B8" s="7" t="s">
        <v>924</v>
      </c>
      <c r="C8" s="7">
        <v>2023</v>
      </c>
      <c r="D8" s="7" t="s">
        <v>939</v>
      </c>
      <c r="E8" s="7" t="s">
        <v>940</v>
      </c>
      <c r="F8" s="8" t="s">
        <v>611</v>
      </c>
      <c r="G8" s="7" t="s">
        <v>941</v>
      </c>
      <c r="H8" s="7" t="s">
        <v>935</v>
      </c>
      <c r="I8" s="7">
        <v>14</v>
      </c>
      <c r="J8" s="7" t="s">
        <v>62</v>
      </c>
      <c r="K8" s="7" t="s">
        <v>62</v>
      </c>
      <c r="L8" s="7" t="s">
        <v>62</v>
      </c>
      <c r="M8" s="7" t="s">
        <v>62</v>
      </c>
      <c r="N8" s="7" t="s">
        <v>57</v>
      </c>
      <c r="O8" s="7" t="s">
        <v>57</v>
      </c>
      <c r="P8" s="7" t="s">
        <v>57</v>
      </c>
      <c r="Q8" s="7" t="s">
        <v>57</v>
      </c>
      <c r="R8" s="35" t="s">
        <v>62</v>
      </c>
      <c r="S8" s="36" t="s">
        <v>57</v>
      </c>
      <c r="T8" s="36" t="s">
        <v>62</v>
      </c>
      <c r="U8" s="36" t="s">
        <v>57</v>
      </c>
      <c r="V8" s="7" t="s">
        <v>62</v>
      </c>
      <c r="W8" s="7" t="s">
        <v>57</v>
      </c>
      <c r="X8" s="7" t="s">
        <v>57</v>
      </c>
      <c r="Y8" s="8" t="s">
        <v>615</v>
      </c>
      <c r="Z8" s="7" t="s">
        <v>62</v>
      </c>
      <c r="AA8" s="7" t="s">
        <v>62</v>
      </c>
      <c r="AB8" s="7" t="s">
        <v>62</v>
      </c>
      <c r="AC8" s="7" t="s">
        <v>57</v>
      </c>
      <c r="AD8" s="7" t="s">
        <v>57</v>
      </c>
      <c r="AE8" s="7" t="s">
        <v>62</v>
      </c>
      <c r="AF8" s="7" t="s">
        <v>56</v>
      </c>
      <c r="AG8" s="7">
        <v>52</v>
      </c>
      <c r="AH8" s="7" t="s">
        <v>62</v>
      </c>
      <c r="AI8" s="7" t="s">
        <v>57</v>
      </c>
      <c r="AJ8" s="30" t="s">
        <v>62</v>
      </c>
      <c r="AK8" s="7" t="s">
        <v>57</v>
      </c>
      <c r="AL8" s="7" t="s">
        <v>57</v>
      </c>
      <c r="AM8" s="7" t="s">
        <v>57</v>
      </c>
      <c r="AN8" s="31" t="s">
        <v>57</v>
      </c>
      <c r="AO8" s="15">
        <v>44909</v>
      </c>
      <c r="AP8" s="7" t="s">
        <v>57</v>
      </c>
      <c r="AQ8" s="7" t="s">
        <v>57</v>
      </c>
      <c r="AR8" s="7" t="s">
        <v>942</v>
      </c>
      <c r="AS8" s="7" t="s">
        <v>942</v>
      </c>
      <c r="AT8" s="7" t="s">
        <v>62</v>
      </c>
      <c r="AU8" s="7" t="s">
        <v>62</v>
      </c>
      <c r="AV8" s="7" t="s">
        <v>62</v>
      </c>
      <c r="AW8" s="7" t="s">
        <v>62</v>
      </c>
      <c r="AX8" s="28"/>
    </row>
    <row r="9" spans="1:50" ht="15.75">
      <c r="A9" s="7" t="s">
        <v>923</v>
      </c>
      <c r="B9" s="7" t="s">
        <v>924</v>
      </c>
      <c r="C9" s="7">
        <v>2023</v>
      </c>
      <c r="D9" s="7" t="s">
        <v>939</v>
      </c>
      <c r="E9" s="7" t="s">
        <v>943</v>
      </c>
      <c r="F9" s="8" t="s">
        <v>617</v>
      </c>
      <c r="G9" s="7" t="s">
        <v>618</v>
      </c>
      <c r="H9" s="7" t="s">
        <v>929</v>
      </c>
      <c r="I9" s="7">
        <v>14</v>
      </c>
      <c r="J9" s="7" t="s">
        <v>56</v>
      </c>
      <c r="K9" s="7" t="s">
        <v>62</v>
      </c>
      <c r="L9" s="7" t="s">
        <v>57</v>
      </c>
      <c r="M9" s="7" t="s">
        <v>57</v>
      </c>
      <c r="N9" s="7" t="s">
        <v>57</v>
      </c>
      <c r="O9" s="7" t="s">
        <v>57</v>
      </c>
      <c r="P9" s="7" t="s">
        <v>57</v>
      </c>
      <c r="Q9" s="7" t="s">
        <v>57</v>
      </c>
      <c r="R9" s="30" t="s">
        <v>57</v>
      </c>
      <c r="S9" s="7" t="s">
        <v>57</v>
      </c>
      <c r="T9" s="7" t="s">
        <v>62</v>
      </c>
      <c r="U9" s="7" t="s">
        <v>57</v>
      </c>
      <c r="V9" s="7" t="s">
        <v>62</v>
      </c>
      <c r="W9" s="7" t="s">
        <v>57</v>
      </c>
      <c r="X9" s="7" t="s">
        <v>57</v>
      </c>
      <c r="Y9" s="7" t="s">
        <v>619</v>
      </c>
      <c r="Z9" s="7" t="s">
        <v>57</v>
      </c>
      <c r="AA9" s="7" t="s">
        <v>57</v>
      </c>
      <c r="AB9" s="7" t="s">
        <v>57</v>
      </c>
      <c r="AC9" s="7" t="s">
        <v>57</v>
      </c>
      <c r="AD9" s="7" t="s">
        <v>57</v>
      </c>
      <c r="AE9" s="7" t="s">
        <v>57</v>
      </c>
      <c r="AF9" s="7" t="s">
        <v>57</v>
      </c>
      <c r="AG9" s="7" t="s">
        <v>57</v>
      </c>
      <c r="AH9" s="7" t="s">
        <v>57</v>
      </c>
      <c r="AI9" s="7" t="s">
        <v>57</v>
      </c>
      <c r="AJ9" s="30" t="s">
        <v>62</v>
      </c>
      <c r="AK9" s="7" t="s">
        <v>57</v>
      </c>
      <c r="AL9" s="7" t="s">
        <v>57</v>
      </c>
      <c r="AM9" s="7" t="s">
        <v>57</v>
      </c>
      <c r="AN9" s="31" t="s">
        <v>57</v>
      </c>
      <c r="AO9" s="15">
        <v>44911</v>
      </c>
      <c r="AP9" s="7" t="s">
        <v>57</v>
      </c>
      <c r="AQ9" s="7" t="s">
        <v>57</v>
      </c>
      <c r="AR9" s="7" t="s">
        <v>57</v>
      </c>
      <c r="AS9" s="7" t="s">
        <v>57</v>
      </c>
      <c r="AT9" s="7" t="s">
        <v>57</v>
      </c>
      <c r="AU9" s="7" t="s">
        <v>57</v>
      </c>
      <c r="AV9" s="7" t="s">
        <v>57</v>
      </c>
      <c r="AW9" s="7" t="s">
        <v>57</v>
      </c>
      <c r="AX9" s="28"/>
    </row>
    <row r="10" spans="1:50" ht="16.899999999999999" customHeight="1">
      <c r="A10" s="7" t="s">
        <v>923</v>
      </c>
      <c r="B10" s="7" t="s">
        <v>924</v>
      </c>
      <c r="C10" s="7">
        <v>2023</v>
      </c>
      <c r="D10" s="7" t="s">
        <v>939</v>
      </c>
      <c r="E10" s="37" t="s">
        <v>944</v>
      </c>
      <c r="F10" s="8" t="s">
        <v>625</v>
      </c>
      <c r="G10" s="7" t="s">
        <v>626</v>
      </c>
      <c r="H10" s="7" t="s">
        <v>945</v>
      </c>
      <c r="I10" s="7">
        <v>3</v>
      </c>
      <c r="J10" s="7" t="s">
        <v>57</v>
      </c>
      <c r="K10" s="7" t="s">
        <v>57</v>
      </c>
      <c r="L10" s="7" t="s">
        <v>57</v>
      </c>
      <c r="M10" s="7" t="s">
        <v>57</v>
      </c>
      <c r="N10" s="7" t="s">
        <v>57</v>
      </c>
      <c r="O10" s="7" t="s">
        <v>57</v>
      </c>
      <c r="P10" s="7" t="s">
        <v>57</v>
      </c>
      <c r="Q10" s="7" t="s">
        <v>57</v>
      </c>
      <c r="R10" s="30" t="s">
        <v>57</v>
      </c>
      <c r="S10" s="7" t="s">
        <v>57</v>
      </c>
      <c r="T10" s="7" t="s">
        <v>57</v>
      </c>
      <c r="U10" s="7" t="s">
        <v>57</v>
      </c>
      <c r="V10" s="7" t="s">
        <v>57</v>
      </c>
      <c r="W10" s="7" t="s">
        <v>57</v>
      </c>
      <c r="X10" s="7" t="s">
        <v>57</v>
      </c>
      <c r="Y10" s="7" t="s">
        <v>62</v>
      </c>
      <c r="Z10" s="7" t="s">
        <v>57</v>
      </c>
      <c r="AA10" s="7" t="s">
        <v>57</v>
      </c>
      <c r="AB10" s="7" t="s">
        <v>57</v>
      </c>
      <c r="AC10" s="7" t="s">
        <v>57</v>
      </c>
      <c r="AD10" s="7" t="s">
        <v>57</v>
      </c>
      <c r="AE10" s="7" t="s">
        <v>57</v>
      </c>
      <c r="AF10" s="7" t="s">
        <v>57</v>
      </c>
      <c r="AG10" s="7" t="s">
        <v>57</v>
      </c>
      <c r="AH10" s="7" t="s">
        <v>57</v>
      </c>
      <c r="AI10" s="7" t="s">
        <v>57</v>
      </c>
      <c r="AJ10" s="30" t="s">
        <v>57</v>
      </c>
      <c r="AK10" s="7" t="s">
        <v>57</v>
      </c>
      <c r="AL10" s="7" t="s">
        <v>57</v>
      </c>
      <c r="AM10" s="7" t="s">
        <v>57</v>
      </c>
      <c r="AN10" s="31" t="s">
        <v>57</v>
      </c>
      <c r="AO10" s="15">
        <v>44909</v>
      </c>
      <c r="AP10" s="7" t="s">
        <v>57</v>
      </c>
      <c r="AQ10" s="7" t="s">
        <v>57</v>
      </c>
      <c r="AR10" s="7" t="s">
        <v>57</v>
      </c>
      <c r="AS10" s="7" t="s">
        <v>57</v>
      </c>
      <c r="AT10" s="7" t="s">
        <v>57</v>
      </c>
      <c r="AU10" s="7" t="s">
        <v>57</v>
      </c>
      <c r="AV10" s="7" t="s">
        <v>57</v>
      </c>
      <c r="AW10" s="7" t="s">
        <v>57</v>
      </c>
      <c r="AX10" s="28"/>
    </row>
    <row r="11" spans="1:50" ht="16.899999999999999" customHeight="1">
      <c r="A11" s="7" t="s">
        <v>923</v>
      </c>
      <c r="B11" s="7" t="s">
        <v>924</v>
      </c>
      <c r="C11" s="7">
        <v>2023</v>
      </c>
      <c r="D11" s="7" t="s">
        <v>939</v>
      </c>
      <c r="E11" s="37" t="s">
        <v>944</v>
      </c>
      <c r="F11" s="8" t="s">
        <v>625</v>
      </c>
      <c r="G11" s="7" t="s">
        <v>626</v>
      </c>
      <c r="H11" s="7" t="s">
        <v>945</v>
      </c>
      <c r="I11" s="7">
        <v>3</v>
      </c>
      <c r="J11" s="7" t="s">
        <v>57</v>
      </c>
      <c r="K11" s="7" t="s">
        <v>57</v>
      </c>
      <c r="L11" s="7" t="s">
        <v>57</v>
      </c>
      <c r="M11" s="7" t="s">
        <v>57</v>
      </c>
      <c r="N11" s="7" t="s">
        <v>57</v>
      </c>
      <c r="O11" s="7" t="s">
        <v>57</v>
      </c>
      <c r="P11" s="7" t="s">
        <v>57</v>
      </c>
      <c r="Q11" s="7" t="s">
        <v>57</v>
      </c>
      <c r="R11" s="30" t="s">
        <v>57</v>
      </c>
      <c r="S11" s="7" t="s">
        <v>57</v>
      </c>
      <c r="T11" s="7" t="s">
        <v>57</v>
      </c>
      <c r="U11" s="7" t="s">
        <v>57</v>
      </c>
      <c r="V11" s="7" t="s">
        <v>57</v>
      </c>
      <c r="W11" s="7" t="s">
        <v>57</v>
      </c>
      <c r="X11" s="7" t="s">
        <v>57</v>
      </c>
      <c r="Y11" s="7" t="s">
        <v>62</v>
      </c>
      <c r="Z11" s="7" t="s">
        <v>57</v>
      </c>
      <c r="AA11" s="7" t="s">
        <v>57</v>
      </c>
      <c r="AB11" s="7" t="s">
        <v>57</v>
      </c>
      <c r="AC11" s="7" t="s">
        <v>57</v>
      </c>
      <c r="AD11" s="7" t="s">
        <v>57</v>
      </c>
      <c r="AE11" s="7" t="s">
        <v>57</v>
      </c>
      <c r="AF11" s="7" t="s">
        <v>57</v>
      </c>
      <c r="AG11" s="7" t="s">
        <v>57</v>
      </c>
      <c r="AH11" s="7" t="s">
        <v>57</v>
      </c>
      <c r="AI11" s="7" t="s">
        <v>57</v>
      </c>
      <c r="AJ11" s="30" t="s">
        <v>57</v>
      </c>
      <c r="AK11" s="7" t="s">
        <v>57</v>
      </c>
      <c r="AL11" s="7" t="s">
        <v>57</v>
      </c>
      <c r="AM11" s="7" t="s">
        <v>57</v>
      </c>
      <c r="AN11" s="31" t="s">
        <v>57</v>
      </c>
      <c r="AO11" s="15">
        <v>44909</v>
      </c>
      <c r="AP11" s="7" t="s">
        <v>57</v>
      </c>
      <c r="AQ11" s="7" t="s">
        <v>57</v>
      </c>
      <c r="AR11" s="7" t="s">
        <v>57</v>
      </c>
      <c r="AS11" s="7" t="s">
        <v>57</v>
      </c>
      <c r="AT11" s="7" t="s">
        <v>57</v>
      </c>
      <c r="AU11" s="7" t="s">
        <v>57</v>
      </c>
      <c r="AV11" s="7" t="s">
        <v>57</v>
      </c>
      <c r="AW11" s="7" t="s">
        <v>57</v>
      </c>
      <c r="AX11" s="28"/>
    </row>
    <row r="12" spans="1:50" ht="15.75">
      <c r="A12" s="7" t="s">
        <v>923</v>
      </c>
      <c r="B12" s="7" t="s">
        <v>924</v>
      </c>
      <c r="C12" s="7">
        <v>2023</v>
      </c>
      <c r="D12" s="7" t="s">
        <v>939</v>
      </c>
      <c r="E12" s="37" t="s">
        <v>946</v>
      </c>
      <c r="F12" s="8" t="s">
        <v>631</v>
      </c>
      <c r="G12" s="7" t="s">
        <v>632</v>
      </c>
      <c r="H12" s="7" t="s">
        <v>945</v>
      </c>
      <c r="I12" s="7">
        <v>3</v>
      </c>
      <c r="J12" s="7" t="s">
        <v>57</v>
      </c>
      <c r="K12" s="7" t="s">
        <v>57</v>
      </c>
      <c r="L12" s="7" t="s">
        <v>57</v>
      </c>
      <c r="M12" s="7" t="s">
        <v>57</v>
      </c>
      <c r="N12" s="7" t="s">
        <v>57</v>
      </c>
      <c r="O12" s="7" t="s">
        <v>57</v>
      </c>
      <c r="P12" s="7" t="s">
        <v>57</v>
      </c>
      <c r="Q12" s="7" t="s">
        <v>57</v>
      </c>
      <c r="R12" s="30" t="s">
        <v>57</v>
      </c>
      <c r="S12" s="7" t="s">
        <v>57</v>
      </c>
      <c r="T12" s="7" t="s">
        <v>57</v>
      </c>
      <c r="U12" s="7" t="s">
        <v>57</v>
      </c>
      <c r="V12" s="7" t="s">
        <v>57</v>
      </c>
      <c r="W12" s="7" t="s">
        <v>57</v>
      </c>
      <c r="X12" s="7" t="s">
        <v>57</v>
      </c>
      <c r="Y12" s="7" t="s">
        <v>62</v>
      </c>
      <c r="Z12" s="7" t="s">
        <v>57</v>
      </c>
      <c r="AA12" s="7" t="s">
        <v>57</v>
      </c>
      <c r="AB12" s="7" t="s">
        <v>57</v>
      </c>
      <c r="AC12" s="7" t="s">
        <v>57</v>
      </c>
      <c r="AD12" s="7" t="s">
        <v>57</v>
      </c>
      <c r="AE12" s="7" t="s">
        <v>57</v>
      </c>
      <c r="AF12" s="7" t="s">
        <v>57</v>
      </c>
      <c r="AG12" s="7" t="s">
        <v>57</v>
      </c>
      <c r="AH12" s="7" t="s">
        <v>57</v>
      </c>
      <c r="AI12" s="7" t="s">
        <v>57</v>
      </c>
      <c r="AJ12" s="30" t="s">
        <v>57</v>
      </c>
      <c r="AK12" s="7" t="s">
        <v>57</v>
      </c>
      <c r="AL12" s="7" t="s">
        <v>57</v>
      </c>
      <c r="AM12" s="7" t="s">
        <v>57</v>
      </c>
      <c r="AN12" s="31" t="s">
        <v>57</v>
      </c>
      <c r="AO12" s="15">
        <v>44911</v>
      </c>
      <c r="AP12" s="7" t="s">
        <v>57</v>
      </c>
      <c r="AQ12" s="7" t="s">
        <v>57</v>
      </c>
      <c r="AR12" s="7" t="s">
        <v>57</v>
      </c>
      <c r="AS12" s="7" t="s">
        <v>57</v>
      </c>
      <c r="AT12" s="7" t="s">
        <v>57</v>
      </c>
      <c r="AU12" s="7" t="s">
        <v>57</v>
      </c>
      <c r="AV12" s="7" t="s">
        <v>57</v>
      </c>
      <c r="AW12" s="7" t="s">
        <v>57</v>
      </c>
      <c r="AX12" s="28"/>
    </row>
    <row r="13" spans="1:50" ht="15.75">
      <c r="A13" s="7" t="s">
        <v>923</v>
      </c>
      <c r="B13" s="7" t="s">
        <v>924</v>
      </c>
      <c r="C13" s="7">
        <v>2023</v>
      </c>
      <c r="D13" s="7" t="s">
        <v>939</v>
      </c>
      <c r="E13" s="37" t="s">
        <v>946</v>
      </c>
      <c r="F13" s="8" t="s">
        <v>631</v>
      </c>
      <c r="G13" s="7" t="s">
        <v>632</v>
      </c>
      <c r="H13" s="7" t="s">
        <v>945</v>
      </c>
      <c r="I13" s="7">
        <v>3</v>
      </c>
      <c r="J13" s="7" t="s">
        <v>57</v>
      </c>
      <c r="K13" s="7" t="s">
        <v>57</v>
      </c>
      <c r="L13" s="7" t="s">
        <v>57</v>
      </c>
      <c r="M13" s="7" t="s">
        <v>57</v>
      </c>
      <c r="N13" s="7" t="s">
        <v>57</v>
      </c>
      <c r="O13" s="7" t="s">
        <v>57</v>
      </c>
      <c r="P13" s="7" t="s">
        <v>57</v>
      </c>
      <c r="Q13" s="7" t="s">
        <v>57</v>
      </c>
      <c r="R13" s="30" t="s">
        <v>57</v>
      </c>
      <c r="S13" s="7" t="s">
        <v>57</v>
      </c>
      <c r="T13" s="7" t="s">
        <v>57</v>
      </c>
      <c r="U13" s="7" t="s">
        <v>57</v>
      </c>
      <c r="V13" s="7" t="s">
        <v>57</v>
      </c>
      <c r="W13" s="7" t="s">
        <v>57</v>
      </c>
      <c r="X13" s="7" t="s">
        <v>57</v>
      </c>
      <c r="Y13" s="7" t="s">
        <v>62</v>
      </c>
      <c r="Z13" s="7" t="s">
        <v>57</v>
      </c>
      <c r="AA13" s="7" t="s">
        <v>57</v>
      </c>
      <c r="AB13" s="7" t="s">
        <v>57</v>
      </c>
      <c r="AC13" s="7" t="s">
        <v>57</v>
      </c>
      <c r="AD13" s="7" t="s">
        <v>57</v>
      </c>
      <c r="AE13" s="7" t="s">
        <v>57</v>
      </c>
      <c r="AF13" s="7" t="s">
        <v>57</v>
      </c>
      <c r="AG13" s="7" t="s">
        <v>57</v>
      </c>
      <c r="AH13" s="7" t="s">
        <v>57</v>
      </c>
      <c r="AI13" s="7" t="s">
        <v>57</v>
      </c>
      <c r="AJ13" s="30" t="s">
        <v>57</v>
      </c>
      <c r="AK13" s="7" t="s">
        <v>57</v>
      </c>
      <c r="AL13" s="7" t="s">
        <v>57</v>
      </c>
      <c r="AM13" s="7" t="s">
        <v>57</v>
      </c>
      <c r="AN13" s="31" t="s">
        <v>57</v>
      </c>
      <c r="AO13" s="15">
        <v>44911</v>
      </c>
      <c r="AP13" s="7" t="s">
        <v>57</v>
      </c>
      <c r="AQ13" s="7" t="s">
        <v>57</v>
      </c>
      <c r="AR13" s="7" t="s">
        <v>57</v>
      </c>
      <c r="AS13" s="7" t="s">
        <v>57</v>
      </c>
      <c r="AT13" s="7" t="s">
        <v>57</v>
      </c>
      <c r="AU13" s="7" t="s">
        <v>57</v>
      </c>
      <c r="AV13" s="7" t="s">
        <v>57</v>
      </c>
      <c r="AW13" s="7" t="s">
        <v>57</v>
      </c>
      <c r="AX13" s="28"/>
    </row>
    <row r="14" spans="1:50" ht="15.75">
      <c r="A14" s="7" t="s">
        <v>923</v>
      </c>
      <c r="B14" s="7" t="s">
        <v>924</v>
      </c>
      <c r="C14" s="7">
        <v>2023</v>
      </c>
      <c r="D14" s="7" t="s">
        <v>939</v>
      </c>
      <c r="E14" s="37" t="s">
        <v>947</v>
      </c>
      <c r="F14" s="8" t="s">
        <v>636</v>
      </c>
      <c r="G14" s="7" t="s">
        <v>637</v>
      </c>
      <c r="H14" s="7" t="s">
        <v>945</v>
      </c>
      <c r="I14" s="7">
        <v>3</v>
      </c>
      <c r="J14" s="7" t="s">
        <v>57</v>
      </c>
      <c r="K14" s="7" t="s">
        <v>57</v>
      </c>
      <c r="L14" s="7" t="s">
        <v>57</v>
      </c>
      <c r="M14" s="7" t="s">
        <v>57</v>
      </c>
      <c r="N14" s="7" t="s">
        <v>57</v>
      </c>
      <c r="O14" s="7" t="s">
        <v>57</v>
      </c>
      <c r="P14" s="7" t="s">
        <v>57</v>
      </c>
      <c r="Q14" s="7" t="s">
        <v>57</v>
      </c>
      <c r="R14" s="30" t="s">
        <v>57</v>
      </c>
      <c r="S14" s="7" t="s">
        <v>57</v>
      </c>
      <c r="T14" s="7" t="s">
        <v>57</v>
      </c>
      <c r="U14" s="7" t="s">
        <v>57</v>
      </c>
      <c r="V14" s="7" t="s">
        <v>57</v>
      </c>
      <c r="W14" s="7" t="s">
        <v>57</v>
      </c>
      <c r="X14" s="7" t="s">
        <v>57</v>
      </c>
      <c r="Y14" s="7" t="s">
        <v>62</v>
      </c>
      <c r="Z14" s="7" t="s">
        <v>57</v>
      </c>
      <c r="AA14" s="7" t="s">
        <v>57</v>
      </c>
      <c r="AB14" s="7" t="s">
        <v>57</v>
      </c>
      <c r="AC14" s="7" t="s">
        <v>57</v>
      </c>
      <c r="AD14" s="7" t="s">
        <v>57</v>
      </c>
      <c r="AE14" s="7" t="s">
        <v>57</v>
      </c>
      <c r="AF14" s="7" t="s">
        <v>57</v>
      </c>
      <c r="AG14" s="7" t="s">
        <v>57</v>
      </c>
      <c r="AH14" s="7" t="s">
        <v>57</v>
      </c>
      <c r="AI14" s="7" t="s">
        <v>57</v>
      </c>
      <c r="AJ14" s="30" t="s">
        <v>57</v>
      </c>
      <c r="AK14" s="7" t="s">
        <v>57</v>
      </c>
      <c r="AL14" s="7" t="s">
        <v>57</v>
      </c>
      <c r="AM14" s="7" t="s">
        <v>57</v>
      </c>
      <c r="AN14" s="31" t="s">
        <v>57</v>
      </c>
      <c r="AO14" s="15">
        <v>44911</v>
      </c>
      <c r="AP14" s="7" t="s">
        <v>57</v>
      </c>
      <c r="AQ14" s="7" t="s">
        <v>57</v>
      </c>
      <c r="AR14" s="7" t="s">
        <v>57</v>
      </c>
      <c r="AS14" s="7" t="s">
        <v>57</v>
      </c>
      <c r="AT14" s="7" t="s">
        <v>57</v>
      </c>
      <c r="AU14" s="7" t="s">
        <v>57</v>
      </c>
      <c r="AV14" s="7" t="s">
        <v>57</v>
      </c>
      <c r="AW14" s="7" t="s">
        <v>57</v>
      </c>
      <c r="AX14" s="28"/>
    </row>
    <row r="15" spans="1:50" ht="15.75">
      <c r="A15" s="7" t="s">
        <v>923</v>
      </c>
      <c r="B15" s="7" t="s">
        <v>924</v>
      </c>
      <c r="C15" s="7">
        <v>2023</v>
      </c>
      <c r="D15" s="7" t="s">
        <v>939</v>
      </c>
      <c r="E15" s="37" t="s">
        <v>947</v>
      </c>
      <c r="F15" s="8" t="s">
        <v>636</v>
      </c>
      <c r="G15" s="7" t="s">
        <v>637</v>
      </c>
      <c r="H15" s="7" t="s">
        <v>945</v>
      </c>
      <c r="I15" s="7">
        <v>3</v>
      </c>
      <c r="J15" s="7" t="s">
        <v>57</v>
      </c>
      <c r="K15" s="7" t="s">
        <v>57</v>
      </c>
      <c r="L15" s="7" t="s">
        <v>57</v>
      </c>
      <c r="M15" s="7" t="s">
        <v>57</v>
      </c>
      <c r="N15" s="7" t="s">
        <v>57</v>
      </c>
      <c r="O15" s="7" t="s">
        <v>57</v>
      </c>
      <c r="P15" s="7" t="s">
        <v>57</v>
      </c>
      <c r="Q15" s="7" t="s">
        <v>57</v>
      </c>
      <c r="R15" s="30" t="s">
        <v>57</v>
      </c>
      <c r="S15" s="7" t="s">
        <v>57</v>
      </c>
      <c r="T15" s="7" t="s">
        <v>57</v>
      </c>
      <c r="U15" s="7" t="s">
        <v>57</v>
      </c>
      <c r="V15" s="7" t="s">
        <v>57</v>
      </c>
      <c r="W15" s="7" t="s">
        <v>57</v>
      </c>
      <c r="X15" s="7" t="s">
        <v>57</v>
      </c>
      <c r="Y15" s="7" t="s">
        <v>62</v>
      </c>
      <c r="Z15" s="7" t="s">
        <v>57</v>
      </c>
      <c r="AA15" s="7" t="s">
        <v>57</v>
      </c>
      <c r="AB15" s="7" t="s">
        <v>57</v>
      </c>
      <c r="AC15" s="7" t="s">
        <v>57</v>
      </c>
      <c r="AD15" s="7" t="s">
        <v>57</v>
      </c>
      <c r="AE15" s="7" t="s">
        <v>57</v>
      </c>
      <c r="AF15" s="7" t="s">
        <v>57</v>
      </c>
      <c r="AG15" s="7" t="s">
        <v>57</v>
      </c>
      <c r="AH15" s="7" t="s">
        <v>57</v>
      </c>
      <c r="AI15" s="7" t="s">
        <v>57</v>
      </c>
      <c r="AJ15" s="30" t="s">
        <v>57</v>
      </c>
      <c r="AK15" s="7" t="s">
        <v>57</v>
      </c>
      <c r="AL15" s="7" t="s">
        <v>57</v>
      </c>
      <c r="AM15" s="7" t="s">
        <v>57</v>
      </c>
      <c r="AN15" s="31" t="s">
        <v>57</v>
      </c>
      <c r="AO15" s="15">
        <v>44911</v>
      </c>
      <c r="AP15" s="7" t="s">
        <v>57</v>
      </c>
      <c r="AQ15" s="7" t="s">
        <v>57</v>
      </c>
      <c r="AR15" s="7" t="s">
        <v>57</v>
      </c>
      <c r="AS15" s="7" t="s">
        <v>57</v>
      </c>
      <c r="AT15" s="7" t="s">
        <v>57</v>
      </c>
      <c r="AU15" s="7" t="s">
        <v>57</v>
      </c>
      <c r="AV15" s="7" t="s">
        <v>57</v>
      </c>
      <c r="AW15" s="7" t="s">
        <v>57</v>
      </c>
      <c r="AX15" s="28"/>
    </row>
    <row r="16" spans="1:50" ht="15.75">
      <c r="A16" s="7" t="s">
        <v>923</v>
      </c>
      <c r="B16" s="7" t="s">
        <v>924</v>
      </c>
      <c r="C16" s="7">
        <v>2023</v>
      </c>
      <c r="D16" s="7" t="s">
        <v>939</v>
      </c>
      <c r="E16" s="37" t="s">
        <v>948</v>
      </c>
      <c r="F16" s="8" t="s">
        <v>642</v>
      </c>
      <c r="G16" s="38" t="s">
        <v>643</v>
      </c>
      <c r="H16" s="7" t="s">
        <v>945</v>
      </c>
      <c r="I16" s="7">
        <v>14</v>
      </c>
      <c r="J16" s="7" t="s">
        <v>57</v>
      </c>
      <c r="K16" s="7" t="s">
        <v>57</v>
      </c>
      <c r="L16" s="7" t="s">
        <v>57</v>
      </c>
      <c r="M16" s="7" t="s">
        <v>57</v>
      </c>
      <c r="N16" s="7" t="s">
        <v>57</v>
      </c>
      <c r="O16" s="7" t="s">
        <v>57</v>
      </c>
      <c r="P16" s="7" t="s">
        <v>57</v>
      </c>
      <c r="Q16" s="7" t="s">
        <v>57</v>
      </c>
      <c r="R16" s="30" t="s">
        <v>57</v>
      </c>
      <c r="S16" s="7" t="s">
        <v>57</v>
      </c>
      <c r="T16" s="7" t="s">
        <v>57</v>
      </c>
      <c r="U16" s="7" t="s">
        <v>57</v>
      </c>
      <c r="V16" s="7" t="s">
        <v>57</v>
      </c>
      <c r="W16" s="7" t="s">
        <v>57</v>
      </c>
      <c r="X16" s="7" t="s">
        <v>57</v>
      </c>
      <c r="Y16" s="7" t="s">
        <v>62</v>
      </c>
      <c r="Z16" s="7" t="s">
        <v>57</v>
      </c>
      <c r="AA16" s="7" t="s">
        <v>57</v>
      </c>
      <c r="AB16" s="7" t="s">
        <v>57</v>
      </c>
      <c r="AC16" s="7" t="s">
        <v>57</v>
      </c>
      <c r="AD16" s="7" t="s">
        <v>57</v>
      </c>
      <c r="AE16" s="7" t="s">
        <v>57</v>
      </c>
      <c r="AF16" s="7" t="s">
        <v>57</v>
      </c>
      <c r="AG16" s="7" t="s">
        <v>57</v>
      </c>
      <c r="AH16" s="7" t="s">
        <v>57</v>
      </c>
      <c r="AI16" s="7" t="s">
        <v>57</v>
      </c>
      <c r="AJ16" s="30" t="s">
        <v>57</v>
      </c>
      <c r="AK16" s="7" t="s">
        <v>57</v>
      </c>
      <c r="AL16" s="7" t="s">
        <v>57</v>
      </c>
      <c r="AM16" s="7" t="s">
        <v>57</v>
      </c>
      <c r="AN16" s="31" t="s">
        <v>57</v>
      </c>
      <c r="AO16" s="15">
        <v>44910</v>
      </c>
      <c r="AP16" s="7" t="s">
        <v>57</v>
      </c>
      <c r="AQ16" s="7" t="s">
        <v>57</v>
      </c>
      <c r="AR16" s="7" t="s">
        <v>57</v>
      </c>
      <c r="AS16" s="7" t="s">
        <v>57</v>
      </c>
      <c r="AT16" s="7" t="s">
        <v>57</v>
      </c>
      <c r="AU16" s="7" t="s">
        <v>57</v>
      </c>
      <c r="AV16" s="7" t="s">
        <v>57</v>
      </c>
      <c r="AW16" s="7" t="s">
        <v>57</v>
      </c>
      <c r="AX16" s="28"/>
    </row>
    <row r="17" spans="1:50" ht="15.75">
      <c r="A17" s="7" t="s">
        <v>923</v>
      </c>
      <c r="B17" s="7" t="s">
        <v>924</v>
      </c>
      <c r="C17" s="7">
        <v>2023</v>
      </c>
      <c r="D17" s="7" t="s">
        <v>939</v>
      </c>
      <c r="E17" s="37" t="s">
        <v>948</v>
      </c>
      <c r="F17" s="8" t="s">
        <v>642</v>
      </c>
      <c r="G17" s="38" t="s">
        <v>643</v>
      </c>
      <c r="H17" s="7" t="s">
        <v>945</v>
      </c>
      <c r="I17" s="7">
        <v>14</v>
      </c>
      <c r="J17" s="7" t="s">
        <v>57</v>
      </c>
      <c r="K17" s="7" t="s">
        <v>57</v>
      </c>
      <c r="L17" s="7" t="s">
        <v>57</v>
      </c>
      <c r="M17" s="7" t="s">
        <v>57</v>
      </c>
      <c r="N17" s="7" t="s">
        <v>57</v>
      </c>
      <c r="O17" s="7" t="s">
        <v>57</v>
      </c>
      <c r="P17" s="7" t="s">
        <v>57</v>
      </c>
      <c r="Q17" s="7" t="s">
        <v>57</v>
      </c>
      <c r="R17" s="30" t="s">
        <v>57</v>
      </c>
      <c r="S17" s="7" t="s">
        <v>57</v>
      </c>
      <c r="T17" s="7" t="s">
        <v>57</v>
      </c>
      <c r="U17" s="7" t="s">
        <v>57</v>
      </c>
      <c r="V17" s="7" t="s">
        <v>57</v>
      </c>
      <c r="W17" s="7" t="s">
        <v>57</v>
      </c>
      <c r="X17" s="7" t="s">
        <v>57</v>
      </c>
      <c r="Y17" s="7" t="s">
        <v>62</v>
      </c>
      <c r="Z17" s="7" t="s">
        <v>57</v>
      </c>
      <c r="AA17" s="7" t="s">
        <v>57</v>
      </c>
      <c r="AB17" s="7" t="s">
        <v>57</v>
      </c>
      <c r="AC17" s="7" t="s">
        <v>57</v>
      </c>
      <c r="AD17" s="7" t="s">
        <v>57</v>
      </c>
      <c r="AE17" s="7" t="s">
        <v>57</v>
      </c>
      <c r="AF17" s="7" t="s">
        <v>57</v>
      </c>
      <c r="AG17" s="7" t="s">
        <v>57</v>
      </c>
      <c r="AH17" s="7" t="s">
        <v>57</v>
      </c>
      <c r="AI17" s="7" t="s">
        <v>57</v>
      </c>
      <c r="AJ17" s="30" t="s">
        <v>57</v>
      </c>
      <c r="AK17" s="7" t="s">
        <v>57</v>
      </c>
      <c r="AL17" s="7" t="s">
        <v>57</v>
      </c>
      <c r="AM17" s="7" t="s">
        <v>57</v>
      </c>
      <c r="AN17" s="31" t="s">
        <v>57</v>
      </c>
      <c r="AO17" s="15">
        <v>44910</v>
      </c>
      <c r="AP17" s="7" t="s">
        <v>57</v>
      </c>
      <c r="AQ17" s="7" t="s">
        <v>57</v>
      </c>
      <c r="AR17" s="7" t="s">
        <v>57</v>
      </c>
      <c r="AS17" s="7" t="s">
        <v>57</v>
      </c>
      <c r="AT17" s="7" t="s">
        <v>57</v>
      </c>
      <c r="AU17" s="7" t="s">
        <v>57</v>
      </c>
      <c r="AV17" s="7" t="s">
        <v>57</v>
      </c>
      <c r="AW17" s="7" t="s">
        <v>57</v>
      </c>
      <c r="AX17" s="28"/>
    </row>
    <row r="18" spans="1:50" ht="15.75">
      <c r="A18" s="7" t="s">
        <v>923</v>
      </c>
      <c r="B18" s="7" t="s">
        <v>924</v>
      </c>
      <c r="C18" s="7">
        <v>2023</v>
      </c>
      <c r="D18" s="7" t="s">
        <v>939</v>
      </c>
      <c r="E18" s="7" t="s">
        <v>949</v>
      </c>
      <c r="F18" s="8" t="s">
        <v>645</v>
      </c>
      <c r="G18" s="38" t="s">
        <v>646</v>
      </c>
      <c r="H18" s="7" t="s">
        <v>945</v>
      </c>
      <c r="I18" s="7">
        <v>13</v>
      </c>
      <c r="J18" s="7" t="s">
        <v>57</v>
      </c>
      <c r="K18" s="7" t="s">
        <v>57</v>
      </c>
      <c r="L18" s="7" t="s">
        <v>57</v>
      </c>
      <c r="M18" s="7" t="s">
        <v>57</v>
      </c>
      <c r="N18" s="7" t="s">
        <v>57</v>
      </c>
      <c r="O18" s="7" t="s">
        <v>57</v>
      </c>
      <c r="P18" s="7" t="s">
        <v>57</v>
      </c>
      <c r="Q18" s="7" t="s">
        <v>57</v>
      </c>
      <c r="R18" s="30" t="s">
        <v>57</v>
      </c>
      <c r="S18" s="7" t="s">
        <v>57</v>
      </c>
      <c r="T18" s="7" t="s">
        <v>57</v>
      </c>
      <c r="U18" s="7" t="s">
        <v>57</v>
      </c>
      <c r="V18" s="7" t="s">
        <v>57</v>
      </c>
      <c r="W18" s="7" t="s">
        <v>57</v>
      </c>
      <c r="X18" s="7" t="s">
        <v>57</v>
      </c>
      <c r="Y18" s="7" t="s">
        <v>62</v>
      </c>
      <c r="Z18" s="7" t="s">
        <v>57</v>
      </c>
      <c r="AA18" s="7" t="s">
        <v>57</v>
      </c>
      <c r="AB18" s="7" t="s">
        <v>57</v>
      </c>
      <c r="AC18" s="7" t="s">
        <v>57</v>
      </c>
      <c r="AD18" s="7" t="s">
        <v>57</v>
      </c>
      <c r="AE18" s="7" t="s">
        <v>57</v>
      </c>
      <c r="AF18" s="7" t="s">
        <v>57</v>
      </c>
      <c r="AG18" s="7" t="s">
        <v>57</v>
      </c>
      <c r="AH18" s="7" t="s">
        <v>57</v>
      </c>
      <c r="AI18" s="7" t="s">
        <v>57</v>
      </c>
      <c r="AJ18" s="30" t="s">
        <v>57</v>
      </c>
      <c r="AK18" s="7" t="s">
        <v>57</v>
      </c>
      <c r="AL18" s="7" t="s">
        <v>57</v>
      </c>
      <c r="AM18" s="7" t="s">
        <v>57</v>
      </c>
      <c r="AN18" s="31" t="s">
        <v>57</v>
      </c>
      <c r="AO18" s="15">
        <v>44910</v>
      </c>
      <c r="AP18" s="7" t="s">
        <v>57</v>
      </c>
      <c r="AQ18" s="7" t="s">
        <v>57</v>
      </c>
      <c r="AR18" s="7" t="s">
        <v>57</v>
      </c>
      <c r="AS18" s="7" t="s">
        <v>57</v>
      </c>
      <c r="AT18" s="7" t="s">
        <v>57</v>
      </c>
      <c r="AU18" s="7" t="s">
        <v>57</v>
      </c>
      <c r="AV18" s="7" t="s">
        <v>57</v>
      </c>
      <c r="AW18" s="7" t="s">
        <v>57</v>
      </c>
      <c r="AX18" s="28"/>
    </row>
    <row r="19" spans="1:50" ht="15.75">
      <c r="A19" s="7" t="s">
        <v>923</v>
      </c>
      <c r="B19" s="7" t="s">
        <v>924</v>
      </c>
      <c r="C19" s="7">
        <v>2023</v>
      </c>
      <c r="D19" s="7" t="s">
        <v>939</v>
      </c>
      <c r="E19" s="7" t="s">
        <v>950</v>
      </c>
      <c r="F19" s="8" t="s">
        <v>648</v>
      </c>
      <c r="G19" s="38" t="s">
        <v>649</v>
      </c>
      <c r="H19" s="7" t="s">
        <v>945</v>
      </c>
      <c r="I19" s="7">
        <v>13</v>
      </c>
      <c r="J19" s="7" t="s">
        <v>57</v>
      </c>
      <c r="K19" s="7" t="s">
        <v>57</v>
      </c>
      <c r="L19" s="7" t="s">
        <v>57</v>
      </c>
      <c r="M19" s="7" t="s">
        <v>57</v>
      </c>
      <c r="N19" s="7" t="s">
        <v>57</v>
      </c>
      <c r="O19" s="7" t="s">
        <v>57</v>
      </c>
      <c r="P19" s="7" t="s">
        <v>57</v>
      </c>
      <c r="Q19" s="7" t="s">
        <v>57</v>
      </c>
      <c r="R19" s="30" t="s">
        <v>57</v>
      </c>
      <c r="S19" s="7" t="s">
        <v>57</v>
      </c>
      <c r="T19" s="7" t="s">
        <v>57</v>
      </c>
      <c r="U19" s="7" t="s">
        <v>57</v>
      </c>
      <c r="V19" s="7" t="s">
        <v>57</v>
      </c>
      <c r="W19" s="7" t="s">
        <v>57</v>
      </c>
      <c r="X19" s="7" t="s">
        <v>57</v>
      </c>
      <c r="Y19" s="7" t="s">
        <v>62</v>
      </c>
      <c r="Z19" s="7" t="s">
        <v>57</v>
      </c>
      <c r="AA19" s="7" t="s">
        <v>57</v>
      </c>
      <c r="AB19" s="7" t="s">
        <v>57</v>
      </c>
      <c r="AC19" s="7" t="s">
        <v>57</v>
      </c>
      <c r="AD19" s="7" t="s">
        <v>57</v>
      </c>
      <c r="AE19" s="7" t="s">
        <v>57</v>
      </c>
      <c r="AF19" s="7" t="s">
        <v>57</v>
      </c>
      <c r="AG19" s="7" t="s">
        <v>57</v>
      </c>
      <c r="AH19" s="7" t="s">
        <v>57</v>
      </c>
      <c r="AI19" s="7" t="s">
        <v>57</v>
      </c>
      <c r="AJ19" s="30" t="s">
        <v>57</v>
      </c>
      <c r="AK19" s="7" t="s">
        <v>57</v>
      </c>
      <c r="AL19" s="7" t="s">
        <v>57</v>
      </c>
      <c r="AM19" s="7" t="s">
        <v>57</v>
      </c>
      <c r="AN19" s="31" t="s">
        <v>57</v>
      </c>
      <c r="AO19" s="15">
        <v>44909</v>
      </c>
      <c r="AP19" s="7" t="s">
        <v>57</v>
      </c>
      <c r="AQ19" s="7" t="s">
        <v>57</v>
      </c>
      <c r="AR19" s="7" t="s">
        <v>57</v>
      </c>
      <c r="AS19" s="7" t="s">
        <v>57</v>
      </c>
      <c r="AT19" s="7" t="s">
        <v>57</v>
      </c>
      <c r="AU19" s="7" t="s">
        <v>57</v>
      </c>
      <c r="AV19" s="7" t="s">
        <v>57</v>
      </c>
      <c r="AW19" s="7" t="s">
        <v>57</v>
      </c>
      <c r="AX19" s="28"/>
    </row>
    <row r="20" spans="1:50" ht="15.75">
      <c r="A20" s="7" t="s">
        <v>923</v>
      </c>
      <c r="B20" s="7" t="s">
        <v>924</v>
      </c>
      <c r="C20" s="7">
        <v>2023</v>
      </c>
      <c r="D20" s="7" t="s">
        <v>939</v>
      </c>
      <c r="E20" s="7" t="s">
        <v>650</v>
      </c>
      <c r="F20" s="8" t="s">
        <v>651</v>
      </c>
      <c r="G20" s="38" t="s">
        <v>652</v>
      </c>
      <c r="H20" s="7" t="s">
        <v>945</v>
      </c>
      <c r="I20" s="7">
        <v>7</v>
      </c>
      <c r="J20" s="7" t="s">
        <v>57</v>
      </c>
      <c r="K20" s="7" t="s">
        <v>57</v>
      </c>
      <c r="L20" s="7" t="s">
        <v>57</v>
      </c>
      <c r="M20" s="7" t="s">
        <v>57</v>
      </c>
      <c r="N20" s="7" t="s">
        <v>57</v>
      </c>
      <c r="O20" s="7" t="s">
        <v>57</v>
      </c>
      <c r="P20" s="7" t="s">
        <v>57</v>
      </c>
      <c r="Q20" s="7" t="s">
        <v>57</v>
      </c>
      <c r="R20" s="30" t="s">
        <v>57</v>
      </c>
      <c r="S20" s="7" t="s">
        <v>57</v>
      </c>
      <c r="T20" s="7" t="s">
        <v>57</v>
      </c>
      <c r="U20" s="7" t="s">
        <v>57</v>
      </c>
      <c r="V20" s="7" t="s">
        <v>57</v>
      </c>
      <c r="W20" s="7" t="s">
        <v>57</v>
      </c>
      <c r="X20" s="7" t="s">
        <v>57</v>
      </c>
      <c r="Y20" s="7" t="s">
        <v>62</v>
      </c>
      <c r="Z20" s="7" t="s">
        <v>57</v>
      </c>
      <c r="AA20" s="7" t="s">
        <v>57</v>
      </c>
      <c r="AB20" s="7" t="s">
        <v>57</v>
      </c>
      <c r="AC20" s="7" t="s">
        <v>57</v>
      </c>
      <c r="AD20" s="7" t="s">
        <v>57</v>
      </c>
      <c r="AE20" s="7" t="s">
        <v>57</v>
      </c>
      <c r="AF20" s="7" t="s">
        <v>57</v>
      </c>
      <c r="AG20" s="7" t="s">
        <v>57</v>
      </c>
      <c r="AH20" s="7" t="s">
        <v>57</v>
      </c>
      <c r="AI20" s="7" t="s">
        <v>57</v>
      </c>
      <c r="AJ20" s="30" t="s">
        <v>57</v>
      </c>
      <c r="AK20" s="7" t="s">
        <v>57</v>
      </c>
      <c r="AL20" s="7" t="s">
        <v>57</v>
      </c>
      <c r="AM20" s="7" t="s">
        <v>57</v>
      </c>
      <c r="AN20" s="31" t="s">
        <v>57</v>
      </c>
      <c r="AO20" s="15">
        <v>44909</v>
      </c>
      <c r="AP20" s="7" t="s">
        <v>57</v>
      </c>
      <c r="AQ20" s="7" t="s">
        <v>57</v>
      </c>
      <c r="AR20" s="7" t="s">
        <v>57</v>
      </c>
      <c r="AS20" s="7" t="s">
        <v>57</v>
      </c>
      <c r="AT20" s="7" t="s">
        <v>57</v>
      </c>
      <c r="AU20" s="7" t="s">
        <v>57</v>
      </c>
      <c r="AV20" s="7" t="s">
        <v>57</v>
      </c>
      <c r="AW20" s="7" t="s">
        <v>57</v>
      </c>
      <c r="AX20" s="28"/>
    </row>
    <row r="21" spans="1:50" ht="15.75">
      <c r="A21" s="7" t="s">
        <v>923</v>
      </c>
      <c r="B21" s="7" t="s">
        <v>924</v>
      </c>
      <c r="C21" s="7">
        <v>2023</v>
      </c>
      <c r="D21" s="7" t="s">
        <v>939</v>
      </c>
      <c r="E21" s="7" t="s">
        <v>653</v>
      </c>
      <c r="F21" s="8" t="s">
        <v>654</v>
      </c>
      <c r="G21" s="38" t="s">
        <v>655</v>
      </c>
      <c r="H21" s="7" t="s">
        <v>945</v>
      </c>
      <c r="I21" s="7">
        <v>7</v>
      </c>
      <c r="J21" s="7" t="s">
        <v>57</v>
      </c>
      <c r="K21" s="7" t="s">
        <v>57</v>
      </c>
      <c r="L21" s="7" t="s">
        <v>57</v>
      </c>
      <c r="M21" s="7" t="s">
        <v>57</v>
      </c>
      <c r="N21" s="7" t="s">
        <v>57</v>
      </c>
      <c r="O21" s="7" t="s">
        <v>57</v>
      </c>
      <c r="P21" s="7" t="s">
        <v>57</v>
      </c>
      <c r="Q21" s="7" t="s">
        <v>57</v>
      </c>
      <c r="R21" s="30" t="s">
        <v>57</v>
      </c>
      <c r="S21" s="7" t="s">
        <v>57</v>
      </c>
      <c r="T21" s="7" t="s">
        <v>57</v>
      </c>
      <c r="U21" s="7" t="s">
        <v>57</v>
      </c>
      <c r="V21" s="7" t="s">
        <v>57</v>
      </c>
      <c r="W21" s="7" t="s">
        <v>57</v>
      </c>
      <c r="X21" s="7" t="s">
        <v>57</v>
      </c>
      <c r="Y21" s="7" t="s">
        <v>62</v>
      </c>
      <c r="Z21" s="7" t="s">
        <v>57</v>
      </c>
      <c r="AA21" s="7" t="s">
        <v>57</v>
      </c>
      <c r="AB21" s="7" t="s">
        <v>57</v>
      </c>
      <c r="AC21" s="7" t="s">
        <v>57</v>
      </c>
      <c r="AD21" s="7" t="s">
        <v>57</v>
      </c>
      <c r="AE21" s="7" t="s">
        <v>57</v>
      </c>
      <c r="AF21" s="7" t="s">
        <v>57</v>
      </c>
      <c r="AG21" s="7" t="s">
        <v>57</v>
      </c>
      <c r="AH21" s="7" t="s">
        <v>57</v>
      </c>
      <c r="AI21" s="7" t="s">
        <v>57</v>
      </c>
      <c r="AJ21" s="30" t="s">
        <v>57</v>
      </c>
      <c r="AK21" s="7" t="s">
        <v>57</v>
      </c>
      <c r="AL21" s="7" t="s">
        <v>57</v>
      </c>
      <c r="AM21" s="7" t="s">
        <v>57</v>
      </c>
      <c r="AN21" s="31" t="s">
        <v>57</v>
      </c>
      <c r="AO21" s="15">
        <v>44912</v>
      </c>
      <c r="AP21" s="7" t="s">
        <v>57</v>
      </c>
      <c r="AQ21" s="7" t="s">
        <v>57</v>
      </c>
      <c r="AR21" s="7" t="s">
        <v>57</v>
      </c>
      <c r="AS21" s="7" t="s">
        <v>57</v>
      </c>
      <c r="AT21" s="7" t="s">
        <v>57</v>
      </c>
      <c r="AU21" s="7" t="s">
        <v>57</v>
      </c>
      <c r="AV21" s="7" t="s">
        <v>57</v>
      </c>
      <c r="AW21" s="7" t="s">
        <v>57</v>
      </c>
      <c r="AX21" s="28"/>
    </row>
    <row r="22" spans="1:50" ht="15.75">
      <c r="A22" s="7" t="s">
        <v>923</v>
      </c>
      <c r="B22" s="7" t="s">
        <v>924</v>
      </c>
      <c r="C22" s="7">
        <v>2023</v>
      </c>
      <c r="D22" s="7" t="s">
        <v>939</v>
      </c>
      <c r="E22" s="7" t="s">
        <v>951</v>
      </c>
      <c r="F22" s="8" t="s">
        <v>658</v>
      </c>
      <c r="G22" s="38" t="s">
        <v>659</v>
      </c>
      <c r="H22" s="7" t="s">
        <v>945</v>
      </c>
      <c r="I22" s="7">
        <v>25</v>
      </c>
      <c r="J22" s="7" t="s">
        <v>57</v>
      </c>
      <c r="K22" s="7" t="s">
        <v>57</v>
      </c>
      <c r="L22" s="7" t="s">
        <v>57</v>
      </c>
      <c r="M22" s="7" t="s">
        <v>57</v>
      </c>
      <c r="N22" s="7" t="s">
        <v>57</v>
      </c>
      <c r="O22" s="7" t="s">
        <v>57</v>
      </c>
      <c r="P22" s="7" t="s">
        <v>57</v>
      </c>
      <c r="Q22" s="7" t="s">
        <v>57</v>
      </c>
      <c r="R22" s="30" t="s">
        <v>57</v>
      </c>
      <c r="S22" s="7" t="s">
        <v>57</v>
      </c>
      <c r="T22" s="7" t="s">
        <v>57</v>
      </c>
      <c r="U22" s="7" t="s">
        <v>57</v>
      </c>
      <c r="V22" s="7" t="s">
        <v>57</v>
      </c>
      <c r="W22" s="7" t="s">
        <v>57</v>
      </c>
      <c r="X22" s="7" t="s">
        <v>57</v>
      </c>
      <c r="Y22" s="7" t="s">
        <v>62</v>
      </c>
      <c r="Z22" s="7" t="s">
        <v>57</v>
      </c>
      <c r="AA22" s="7" t="s">
        <v>57</v>
      </c>
      <c r="AB22" s="7" t="s">
        <v>57</v>
      </c>
      <c r="AC22" s="7" t="s">
        <v>57</v>
      </c>
      <c r="AD22" s="7" t="s">
        <v>57</v>
      </c>
      <c r="AE22" s="7" t="s">
        <v>57</v>
      </c>
      <c r="AF22" s="7" t="s">
        <v>57</v>
      </c>
      <c r="AG22" s="7" t="s">
        <v>57</v>
      </c>
      <c r="AH22" s="7" t="s">
        <v>57</v>
      </c>
      <c r="AI22" s="7" t="s">
        <v>57</v>
      </c>
      <c r="AJ22" s="30" t="s">
        <v>57</v>
      </c>
      <c r="AK22" s="7" t="s">
        <v>57</v>
      </c>
      <c r="AL22" s="7" t="s">
        <v>57</v>
      </c>
      <c r="AM22" s="7" t="s">
        <v>57</v>
      </c>
      <c r="AN22" s="31" t="s">
        <v>57</v>
      </c>
      <c r="AO22" s="15">
        <v>44907</v>
      </c>
      <c r="AP22" s="7" t="s">
        <v>57</v>
      </c>
      <c r="AQ22" s="7" t="s">
        <v>57</v>
      </c>
      <c r="AR22" s="7" t="s">
        <v>57</v>
      </c>
      <c r="AS22" s="7" t="s">
        <v>57</v>
      </c>
      <c r="AT22" s="7" t="s">
        <v>57</v>
      </c>
      <c r="AU22" s="7" t="s">
        <v>57</v>
      </c>
      <c r="AV22" s="7" t="s">
        <v>57</v>
      </c>
      <c r="AW22" s="7" t="s">
        <v>57</v>
      </c>
      <c r="AX22" s="28"/>
    </row>
    <row r="23" spans="1:50" ht="15.75">
      <c r="A23" s="7" t="s">
        <v>923</v>
      </c>
      <c r="B23" s="7" t="s">
        <v>924</v>
      </c>
      <c r="C23" s="7">
        <v>2023</v>
      </c>
      <c r="D23" s="7" t="s">
        <v>952</v>
      </c>
      <c r="E23" s="7" t="s">
        <v>953</v>
      </c>
      <c r="F23" s="8" t="s">
        <v>663</v>
      </c>
      <c r="G23" s="38" t="s">
        <v>664</v>
      </c>
      <c r="H23" s="7" t="s">
        <v>926</v>
      </c>
      <c r="I23" s="7">
        <v>8</v>
      </c>
      <c r="J23" s="7" t="s">
        <v>57</v>
      </c>
      <c r="K23" s="7" t="s">
        <v>57</v>
      </c>
      <c r="L23" s="7" t="s">
        <v>57</v>
      </c>
      <c r="M23" s="7" t="s">
        <v>57</v>
      </c>
      <c r="N23" s="7" t="s">
        <v>57</v>
      </c>
      <c r="O23" s="7" t="s">
        <v>57</v>
      </c>
      <c r="P23" s="7" t="s">
        <v>57</v>
      </c>
      <c r="Q23" s="7" t="s">
        <v>57</v>
      </c>
      <c r="R23" s="30" t="s">
        <v>57</v>
      </c>
      <c r="S23" s="7" t="s">
        <v>57</v>
      </c>
      <c r="T23" s="7" t="s">
        <v>57</v>
      </c>
      <c r="U23" s="7" t="s">
        <v>57</v>
      </c>
      <c r="V23" s="7" t="s">
        <v>57</v>
      </c>
      <c r="W23" s="7" t="s">
        <v>57</v>
      </c>
      <c r="X23" s="7" t="s">
        <v>57</v>
      </c>
      <c r="Y23" s="8" t="s">
        <v>665</v>
      </c>
      <c r="Z23" s="7" t="s">
        <v>57</v>
      </c>
      <c r="AA23" s="7" t="s">
        <v>57</v>
      </c>
      <c r="AB23" s="7" t="s">
        <v>57</v>
      </c>
      <c r="AC23" s="7" t="s">
        <v>57</v>
      </c>
      <c r="AD23" s="7" t="s">
        <v>57</v>
      </c>
      <c r="AE23" s="7" t="s">
        <v>57</v>
      </c>
      <c r="AF23" s="7" t="s">
        <v>57</v>
      </c>
      <c r="AG23" s="7" t="s">
        <v>57</v>
      </c>
      <c r="AH23" s="7" t="s">
        <v>57</v>
      </c>
      <c r="AI23" s="7" t="s">
        <v>57</v>
      </c>
      <c r="AJ23" s="30" t="s">
        <v>57</v>
      </c>
      <c r="AK23" s="7" t="s">
        <v>57</v>
      </c>
      <c r="AL23" s="7" t="s">
        <v>57</v>
      </c>
      <c r="AM23" s="7" t="s">
        <v>57</v>
      </c>
      <c r="AN23" s="31" t="s">
        <v>57</v>
      </c>
      <c r="AO23" s="16">
        <v>40625</v>
      </c>
      <c r="AP23" s="7" t="s">
        <v>57</v>
      </c>
      <c r="AQ23" s="7" t="s">
        <v>57</v>
      </c>
      <c r="AR23" s="7" t="s">
        <v>57</v>
      </c>
      <c r="AS23" s="7" t="s">
        <v>57</v>
      </c>
      <c r="AT23" s="7" t="s">
        <v>57</v>
      </c>
      <c r="AU23" s="7" t="s">
        <v>57</v>
      </c>
      <c r="AV23" s="7" t="s">
        <v>57</v>
      </c>
      <c r="AW23" s="7" t="s">
        <v>57</v>
      </c>
      <c r="AX23" s="28"/>
    </row>
    <row r="24" spans="1:50" ht="15.75">
      <c r="A24" s="7" t="s">
        <v>923</v>
      </c>
      <c r="B24" s="7" t="s">
        <v>924</v>
      </c>
      <c r="C24" s="7">
        <v>2023</v>
      </c>
      <c r="D24" s="7" t="s">
        <v>954</v>
      </c>
      <c r="E24" s="7" t="s">
        <v>955</v>
      </c>
      <c r="F24" s="8" t="s">
        <v>668</v>
      </c>
      <c r="G24" s="38" t="s">
        <v>669</v>
      </c>
      <c r="H24" s="7" t="s">
        <v>926</v>
      </c>
      <c r="I24" s="7">
        <v>24</v>
      </c>
      <c r="J24" s="7" t="s">
        <v>57</v>
      </c>
      <c r="K24" s="7" t="s">
        <v>57</v>
      </c>
      <c r="L24" s="7" t="s">
        <v>57</v>
      </c>
      <c r="M24" s="7" t="s">
        <v>57</v>
      </c>
      <c r="N24" s="7" t="s">
        <v>57</v>
      </c>
      <c r="O24" s="7" t="s">
        <v>57</v>
      </c>
      <c r="P24" s="7" t="s">
        <v>57</v>
      </c>
      <c r="Q24" s="7" t="s">
        <v>57</v>
      </c>
      <c r="R24" s="30" t="s">
        <v>57</v>
      </c>
      <c r="S24" s="7" t="s">
        <v>57</v>
      </c>
      <c r="T24" s="7" t="s">
        <v>57</v>
      </c>
      <c r="U24" s="7" t="s">
        <v>57</v>
      </c>
      <c r="V24" s="7" t="s">
        <v>57</v>
      </c>
      <c r="W24" s="7" t="s">
        <v>57</v>
      </c>
      <c r="X24" s="7" t="s">
        <v>57</v>
      </c>
      <c r="Y24" s="39" t="s">
        <v>589</v>
      </c>
      <c r="Z24" s="7" t="s">
        <v>57</v>
      </c>
      <c r="AA24" s="7" t="s">
        <v>57</v>
      </c>
      <c r="AB24" s="7" t="s">
        <v>57</v>
      </c>
      <c r="AC24" s="7" t="s">
        <v>57</v>
      </c>
      <c r="AD24" s="7" t="s">
        <v>57</v>
      </c>
      <c r="AE24" s="7" t="s">
        <v>57</v>
      </c>
      <c r="AF24" s="7" t="s">
        <v>57</v>
      </c>
      <c r="AG24" s="7" t="s">
        <v>57</v>
      </c>
      <c r="AH24" s="7" t="s">
        <v>57</v>
      </c>
      <c r="AI24" s="7" t="s">
        <v>57</v>
      </c>
      <c r="AJ24" s="30" t="s">
        <v>57</v>
      </c>
      <c r="AK24" s="7" t="s">
        <v>57</v>
      </c>
      <c r="AL24" s="7" t="s">
        <v>57</v>
      </c>
      <c r="AM24" s="7" t="s">
        <v>57</v>
      </c>
      <c r="AN24" s="31" t="s">
        <v>57</v>
      </c>
      <c r="AO24" s="16">
        <v>44278</v>
      </c>
      <c r="AP24" s="7" t="s">
        <v>57</v>
      </c>
      <c r="AQ24" s="7" t="s">
        <v>57</v>
      </c>
      <c r="AR24" s="7" t="s">
        <v>57</v>
      </c>
      <c r="AS24" s="7" t="s">
        <v>57</v>
      </c>
      <c r="AT24" s="7" t="s">
        <v>57</v>
      </c>
      <c r="AU24" s="7" t="s">
        <v>57</v>
      </c>
      <c r="AV24" s="7" t="s">
        <v>57</v>
      </c>
      <c r="AW24" s="7" t="s">
        <v>57</v>
      </c>
      <c r="AX24" s="28"/>
    </row>
    <row r="25" spans="1:50" ht="15.75">
      <c r="A25" s="7" t="s">
        <v>923</v>
      </c>
      <c r="B25" s="7" t="s">
        <v>924</v>
      </c>
      <c r="C25" s="7">
        <v>2023</v>
      </c>
      <c r="D25" s="7" t="s">
        <v>954</v>
      </c>
      <c r="E25" s="7" t="s">
        <v>956</v>
      </c>
      <c r="F25" s="8" t="s">
        <v>672</v>
      </c>
      <c r="G25" s="38" t="s">
        <v>673</v>
      </c>
      <c r="H25" s="7" t="s">
        <v>929</v>
      </c>
      <c r="I25" s="7">
        <v>17</v>
      </c>
      <c r="J25" s="7" t="s">
        <v>62</v>
      </c>
      <c r="K25" s="7" t="s">
        <v>62</v>
      </c>
      <c r="L25" s="7" t="s">
        <v>57</v>
      </c>
      <c r="M25" s="7" t="s">
        <v>57</v>
      </c>
      <c r="N25" s="7" t="s">
        <v>57</v>
      </c>
      <c r="O25" s="7" t="s">
        <v>57</v>
      </c>
      <c r="P25" s="7" t="s">
        <v>57</v>
      </c>
      <c r="Q25" s="7" t="s">
        <v>57</v>
      </c>
      <c r="R25" s="30" t="s">
        <v>57</v>
      </c>
      <c r="S25" s="7" t="s">
        <v>57</v>
      </c>
      <c r="T25" s="7" t="s">
        <v>62</v>
      </c>
      <c r="U25" s="7" t="s">
        <v>57</v>
      </c>
      <c r="V25" s="7" t="s">
        <v>62</v>
      </c>
      <c r="W25" s="7" t="s">
        <v>57</v>
      </c>
      <c r="X25" s="7" t="s">
        <v>57</v>
      </c>
      <c r="Y25" s="8" t="s">
        <v>674</v>
      </c>
      <c r="Z25" s="7" t="s">
        <v>57</v>
      </c>
      <c r="AA25" s="7" t="s">
        <v>57</v>
      </c>
      <c r="AB25" s="7" t="s">
        <v>57</v>
      </c>
      <c r="AC25" s="7" t="s">
        <v>57</v>
      </c>
      <c r="AD25" s="7" t="s">
        <v>57</v>
      </c>
      <c r="AE25" s="7" t="s">
        <v>57</v>
      </c>
      <c r="AF25" s="7" t="s">
        <v>57</v>
      </c>
      <c r="AG25" s="7" t="s">
        <v>57</v>
      </c>
      <c r="AH25" s="7" t="s">
        <v>57</v>
      </c>
      <c r="AI25" s="7" t="s">
        <v>57</v>
      </c>
      <c r="AJ25" s="30" t="s">
        <v>62</v>
      </c>
      <c r="AK25" s="7" t="s">
        <v>57</v>
      </c>
      <c r="AL25" s="7" t="s">
        <v>57</v>
      </c>
      <c r="AM25" s="7" t="s">
        <v>57</v>
      </c>
      <c r="AN25" s="16">
        <v>42423</v>
      </c>
      <c r="AO25" s="16">
        <v>44278</v>
      </c>
      <c r="AP25" s="7">
        <v>33</v>
      </c>
      <c r="AQ25" s="7" t="s">
        <v>57</v>
      </c>
      <c r="AR25" s="7" t="s">
        <v>57</v>
      </c>
      <c r="AS25" s="7" t="s">
        <v>57</v>
      </c>
      <c r="AT25" s="7" t="s">
        <v>57</v>
      </c>
      <c r="AU25" s="7" t="s">
        <v>57</v>
      </c>
      <c r="AV25" s="7" t="s">
        <v>57</v>
      </c>
      <c r="AW25" s="7" t="s">
        <v>57</v>
      </c>
      <c r="AX25" s="28"/>
    </row>
    <row r="26" spans="1:50" ht="15.75">
      <c r="A26" s="7" t="s">
        <v>923</v>
      </c>
      <c r="B26" s="7" t="s">
        <v>924</v>
      </c>
      <c r="C26" s="7">
        <v>2023</v>
      </c>
      <c r="D26" s="7" t="s">
        <v>954</v>
      </c>
      <c r="E26" s="7" t="s">
        <v>957</v>
      </c>
      <c r="F26" s="8" t="s">
        <v>677</v>
      </c>
      <c r="G26" s="38" t="s">
        <v>678</v>
      </c>
      <c r="H26" s="7" t="s">
        <v>929</v>
      </c>
      <c r="I26" s="7">
        <v>14</v>
      </c>
      <c r="J26" s="7" t="s">
        <v>56</v>
      </c>
      <c r="K26" s="7" t="s">
        <v>62</v>
      </c>
      <c r="L26" s="7" t="s">
        <v>57</v>
      </c>
      <c r="M26" s="7" t="s">
        <v>57</v>
      </c>
      <c r="N26" s="7" t="s">
        <v>57</v>
      </c>
      <c r="O26" s="7" t="s">
        <v>57</v>
      </c>
      <c r="P26" s="7" t="s">
        <v>57</v>
      </c>
      <c r="Q26" s="7" t="s">
        <v>57</v>
      </c>
      <c r="R26" s="30" t="s">
        <v>57</v>
      </c>
      <c r="S26" s="7" t="s">
        <v>57</v>
      </c>
      <c r="T26" s="7" t="s">
        <v>62</v>
      </c>
      <c r="U26" s="7" t="s">
        <v>57</v>
      </c>
      <c r="V26" s="7" t="s">
        <v>57</v>
      </c>
      <c r="W26" s="7" t="s">
        <v>57</v>
      </c>
      <c r="X26" s="7" t="s">
        <v>57</v>
      </c>
      <c r="Y26" s="40" t="s">
        <v>679</v>
      </c>
      <c r="Z26" s="7" t="s">
        <v>57</v>
      </c>
      <c r="AA26" s="7" t="s">
        <v>57</v>
      </c>
      <c r="AB26" s="7" t="s">
        <v>57</v>
      </c>
      <c r="AC26" s="7" t="s">
        <v>57</v>
      </c>
      <c r="AD26" s="7" t="s">
        <v>57</v>
      </c>
      <c r="AE26" s="7" t="s">
        <v>57</v>
      </c>
      <c r="AF26" s="7" t="s">
        <v>57</v>
      </c>
      <c r="AG26" s="7" t="s">
        <v>57</v>
      </c>
      <c r="AH26" s="7" t="s">
        <v>57</v>
      </c>
      <c r="AI26" s="7" t="s">
        <v>57</v>
      </c>
      <c r="AJ26" s="30" t="s">
        <v>62</v>
      </c>
      <c r="AK26" s="7" t="s">
        <v>57</v>
      </c>
      <c r="AL26" s="7" t="s">
        <v>57</v>
      </c>
      <c r="AM26" s="7" t="s">
        <v>57</v>
      </c>
      <c r="AN26" s="7"/>
      <c r="AO26" s="7"/>
      <c r="AP26" s="7">
        <v>0</v>
      </c>
      <c r="AQ26" s="7" t="s">
        <v>57</v>
      </c>
      <c r="AR26" s="7" t="s">
        <v>57</v>
      </c>
      <c r="AS26" s="7" t="s">
        <v>57</v>
      </c>
      <c r="AT26" s="7" t="s">
        <v>57</v>
      </c>
      <c r="AU26" s="7" t="s">
        <v>57</v>
      </c>
      <c r="AV26" s="7" t="s">
        <v>57</v>
      </c>
      <c r="AW26" s="7" t="s">
        <v>57</v>
      </c>
      <c r="AX26" s="28"/>
    </row>
    <row r="27" spans="1:50" ht="18" customHeight="1">
      <c r="A27" s="28" t="s">
        <v>923</v>
      </c>
      <c r="B27" s="7" t="s">
        <v>924</v>
      </c>
      <c r="C27" s="7">
        <v>2023</v>
      </c>
      <c r="D27" s="7" t="s">
        <v>954</v>
      </c>
      <c r="E27" s="7" t="s">
        <v>958</v>
      </c>
      <c r="F27" s="8" t="s">
        <v>681</v>
      </c>
      <c r="G27" s="7" t="s">
        <v>682</v>
      </c>
      <c r="H27" s="7" t="s">
        <v>935</v>
      </c>
      <c r="I27" s="7">
        <v>18</v>
      </c>
      <c r="J27" s="7" t="s">
        <v>62</v>
      </c>
      <c r="K27" s="7" t="s">
        <v>62</v>
      </c>
      <c r="L27" s="7" t="s">
        <v>62</v>
      </c>
      <c r="M27" s="7" t="s">
        <v>56</v>
      </c>
      <c r="N27" s="7">
        <v>1</v>
      </c>
      <c r="O27" s="7" t="s">
        <v>62</v>
      </c>
      <c r="P27" s="7" t="s">
        <v>683</v>
      </c>
      <c r="Q27" s="7" t="s">
        <v>684</v>
      </c>
      <c r="R27" s="30" t="s">
        <v>56</v>
      </c>
      <c r="S27" s="32" t="s">
        <v>959</v>
      </c>
      <c r="T27" s="7" t="s">
        <v>56</v>
      </c>
      <c r="U27" s="10" t="s">
        <v>686</v>
      </c>
      <c r="V27" s="7" t="s">
        <v>62</v>
      </c>
      <c r="W27" s="7" t="s">
        <v>57</v>
      </c>
      <c r="X27" s="7" t="s">
        <v>57</v>
      </c>
      <c r="Y27" s="41" t="s">
        <v>688</v>
      </c>
      <c r="Z27" s="7" t="s">
        <v>62</v>
      </c>
      <c r="AA27" s="7" t="s">
        <v>57</v>
      </c>
      <c r="AB27" s="7" t="s">
        <v>57</v>
      </c>
      <c r="AC27" s="7" t="s">
        <v>57</v>
      </c>
      <c r="AD27" s="7" t="s">
        <v>57</v>
      </c>
      <c r="AE27" s="7" t="s">
        <v>57</v>
      </c>
      <c r="AF27" s="7" t="s">
        <v>56</v>
      </c>
      <c r="AG27" s="7">
        <v>100</v>
      </c>
      <c r="AH27" s="36" t="s">
        <v>62</v>
      </c>
      <c r="AI27" s="36" t="s">
        <v>57</v>
      </c>
      <c r="AJ27" s="30" t="s">
        <v>62</v>
      </c>
      <c r="AK27" s="7" t="s">
        <v>57</v>
      </c>
      <c r="AL27" s="7" t="s">
        <v>57</v>
      </c>
      <c r="AM27" s="7" t="s">
        <v>57</v>
      </c>
      <c r="AN27" s="7" t="s">
        <v>57</v>
      </c>
      <c r="AO27" s="16">
        <v>44278</v>
      </c>
      <c r="AP27" s="7" t="s">
        <v>57</v>
      </c>
      <c r="AQ27" s="7" t="s">
        <v>57</v>
      </c>
      <c r="AR27" s="7">
        <v>68</v>
      </c>
      <c r="AS27" s="7">
        <v>32</v>
      </c>
      <c r="AT27" s="7" t="s">
        <v>57</v>
      </c>
      <c r="AU27" s="7" t="s">
        <v>56</v>
      </c>
      <c r="AV27" s="7" t="s">
        <v>62</v>
      </c>
      <c r="AW27" s="7" t="s">
        <v>62</v>
      </c>
      <c r="AX27" s="7"/>
    </row>
    <row r="28" spans="1:50" ht="21" customHeight="1">
      <c r="A28" s="7" t="s">
        <v>923</v>
      </c>
      <c r="B28" s="7" t="s">
        <v>924</v>
      </c>
      <c r="C28" s="7">
        <v>2023</v>
      </c>
      <c r="D28" s="7" t="s">
        <v>954</v>
      </c>
      <c r="E28" s="7" t="s">
        <v>960</v>
      </c>
      <c r="F28" s="8" t="s">
        <v>690</v>
      </c>
      <c r="G28" s="7" t="s">
        <v>691</v>
      </c>
      <c r="H28" s="7" t="s">
        <v>935</v>
      </c>
      <c r="I28" s="32" t="s">
        <v>961</v>
      </c>
      <c r="J28" s="7" t="s">
        <v>62</v>
      </c>
      <c r="K28" s="7" t="s">
        <v>62</v>
      </c>
      <c r="L28" s="7" t="s">
        <v>62</v>
      </c>
      <c r="M28" s="7" t="s">
        <v>62</v>
      </c>
      <c r="N28" s="7" t="s">
        <v>57</v>
      </c>
      <c r="O28" s="7" t="s">
        <v>57</v>
      </c>
      <c r="P28" s="7" t="s">
        <v>57</v>
      </c>
      <c r="Q28" s="7" t="s">
        <v>57</v>
      </c>
      <c r="R28" s="35" t="s">
        <v>62</v>
      </c>
      <c r="S28" s="36" t="s">
        <v>57</v>
      </c>
      <c r="T28" s="7" t="s">
        <v>56</v>
      </c>
      <c r="U28" s="41" t="s">
        <v>693</v>
      </c>
      <c r="V28" s="7" t="s">
        <v>62</v>
      </c>
      <c r="W28" s="7" t="s">
        <v>57</v>
      </c>
      <c r="X28" s="7" t="s">
        <v>57</v>
      </c>
      <c r="Y28" s="8" t="s">
        <v>694</v>
      </c>
      <c r="Z28" s="7" t="s">
        <v>56</v>
      </c>
      <c r="AA28" s="7" t="s">
        <v>56</v>
      </c>
      <c r="AB28" s="7" t="s">
        <v>56</v>
      </c>
      <c r="AC28" s="7" t="s">
        <v>962</v>
      </c>
      <c r="AD28" s="7" t="s">
        <v>695</v>
      </c>
      <c r="AE28" s="7" t="s">
        <v>62</v>
      </c>
      <c r="AF28" s="7" t="s">
        <v>56</v>
      </c>
      <c r="AG28" s="7">
        <v>1779</v>
      </c>
      <c r="AH28" s="7" t="s">
        <v>62</v>
      </c>
      <c r="AI28" s="7" t="s">
        <v>57</v>
      </c>
      <c r="AJ28" s="30" t="s">
        <v>62</v>
      </c>
      <c r="AK28" s="7" t="s">
        <v>57</v>
      </c>
      <c r="AL28" s="7" t="s">
        <v>57</v>
      </c>
      <c r="AM28" s="7" t="s">
        <v>57</v>
      </c>
      <c r="AN28" s="7" t="s">
        <v>57</v>
      </c>
      <c r="AO28" s="16">
        <v>44278</v>
      </c>
      <c r="AP28" s="7" t="s">
        <v>57</v>
      </c>
      <c r="AQ28" s="7" t="s">
        <v>57</v>
      </c>
      <c r="AR28" s="42">
        <v>1216</v>
      </c>
      <c r="AS28" s="7">
        <v>563</v>
      </c>
      <c r="AT28" s="7" t="s">
        <v>62</v>
      </c>
      <c r="AU28" s="7" t="s">
        <v>62</v>
      </c>
      <c r="AV28" s="7" t="s">
        <v>62</v>
      </c>
      <c r="AW28" s="7" t="s">
        <v>62</v>
      </c>
      <c r="AX28" s="28"/>
    </row>
    <row r="29" spans="1:50" ht="15.75">
      <c r="A29" s="7" t="s">
        <v>923</v>
      </c>
      <c r="B29" s="7" t="s">
        <v>924</v>
      </c>
      <c r="C29" s="7">
        <v>2023</v>
      </c>
      <c r="D29" s="7" t="s">
        <v>954</v>
      </c>
      <c r="E29" s="7" t="s">
        <v>963</v>
      </c>
      <c r="F29" s="8" t="s">
        <v>697</v>
      </c>
      <c r="G29" s="7" t="s">
        <v>698</v>
      </c>
      <c r="H29" s="7" t="s">
        <v>935</v>
      </c>
      <c r="I29" s="7" t="s">
        <v>964</v>
      </c>
      <c r="J29" s="7" t="s">
        <v>62</v>
      </c>
      <c r="K29" s="7" t="s">
        <v>62</v>
      </c>
      <c r="L29" s="7" t="s">
        <v>62</v>
      </c>
      <c r="M29" s="7" t="s">
        <v>62</v>
      </c>
      <c r="N29" s="7" t="s">
        <v>57</v>
      </c>
      <c r="O29" s="7" t="s">
        <v>57</v>
      </c>
      <c r="P29" s="7" t="s">
        <v>57</v>
      </c>
      <c r="Q29" s="7" t="s">
        <v>57</v>
      </c>
      <c r="R29" s="30" t="s">
        <v>56</v>
      </c>
      <c r="S29" s="32" t="s">
        <v>965</v>
      </c>
      <c r="T29" s="7" t="s">
        <v>62</v>
      </c>
      <c r="U29" s="7" t="s">
        <v>57</v>
      </c>
      <c r="V29" s="7" t="s">
        <v>62</v>
      </c>
      <c r="W29" s="7" t="s">
        <v>57</v>
      </c>
      <c r="X29" s="7" t="s">
        <v>56</v>
      </c>
      <c r="Y29" s="8" t="s">
        <v>701</v>
      </c>
      <c r="Z29" s="7" t="s">
        <v>62</v>
      </c>
      <c r="AA29" s="7" t="s">
        <v>62</v>
      </c>
      <c r="AB29" s="7" t="s">
        <v>57</v>
      </c>
      <c r="AC29" s="7" t="s">
        <v>57</v>
      </c>
      <c r="AD29" s="7" t="s">
        <v>57</v>
      </c>
      <c r="AE29" s="7" t="s">
        <v>62</v>
      </c>
      <c r="AF29" s="7" t="s">
        <v>56</v>
      </c>
      <c r="AG29" s="7">
        <v>80</v>
      </c>
      <c r="AH29" s="7" t="s">
        <v>62</v>
      </c>
      <c r="AI29" s="7" t="s">
        <v>57</v>
      </c>
      <c r="AJ29" s="30" t="s">
        <v>62</v>
      </c>
      <c r="AK29" s="7" t="s">
        <v>57</v>
      </c>
      <c r="AL29" s="7" t="s">
        <v>57</v>
      </c>
      <c r="AM29" s="7" t="s">
        <v>57</v>
      </c>
      <c r="AN29" s="7" t="s">
        <v>57</v>
      </c>
      <c r="AO29" s="16">
        <v>40625</v>
      </c>
      <c r="AP29" s="7" t="s">
        <v>57</v>
      </c>
      <c r="AQ29" s="7" t="s">
        <v>57</v>
      </c>
      <c r="AR29" s="7">
        <v>37</v>
      </c>
      <c r="AS29" s="7">
        <v>43</v>
      </c>
      <c r="AT29" s="7" t="s">
        <v>62</v>
      </c>
      <c r="AU29" s="7" t="s">
        <v>62</v>
      </c>
      <c r="AV29" s="7" t="s">
        <v>62</v>
      </c>
      <c r="AW29" s="7" t="s">
        <v>62</v>
      </c>
      <c r="AX29" s="28"/>
    </row>
    <row r="30" spans="1:50" ht="15.75">
      <c r="A30" s="7" t="s">
        <v>923</v>
      </c>
      <c r="B30" s="7" t="s">
        <v>924</v>
      </c>
      <c r="C30" s="7">
        <v>2023</v>
      </c>
      <c r="D30" s="7" t="s">
        <v>954</v>
      </c>
      <c r="E30" s="7" t="s">
        <v>966</v>
      </c>
      <c r="F30" s="20" t="s">
        <v>703</v>
      </c>
      <c r="G30" s="7" t="s">
        <v>967</v>
      </c>
      <c r="H30" s="7" t="s">
        <v>935</v>
      </c>
      <c r="I30" s="7">
        <v>22</v>
      </c>
      <c r="J30" s="7" t="s">
        <v>62</v>
      </c>
      <c r="K30" s="7" t="s">
        <v>62</v>
      </c>
      <c r="L30" s="7" t="s">
        <v>62</v>
      </c>
      <c r="M30" s="7" t="s">
        <v>62</v>
      </c>
      <c r="N30" s="7" t="s">
        <v>57</v>
      </c>
      <c r="O30" s="7" t="s">
        <v>57</v>
      </c>
      <c r="P30" s="7" t="s">
        <v>57</v>
      </c>
      <c r="Q30" s="7" t="s">
        <v>57</v>
      </c>
      <c r="R30" s="30" t="s">
        <v>62</v>
      </c>
      <c r="S30" s="7" t="s">
        <v>57</v>
      </c>
      <c r="T30" s="7" t="s">
        <v>62</v>
      </c>
      <c r="U30" s="7" t="s">
        <v>57</v>
      </c>
      <c r="V30" s="7" t="s">
        <v>62</v>
      </c>
      <c r="W30" s="7" t="s">
        <v>57</v>
      </c>
      <c r="X30" s="7" t="s">
        <v>57</v>
      </c>
      <c r="Y30" s="20" t="s">
        <v>705</v>
      </c>
      <c r="Z30" s="7" t="s">
        <v>62</v>
      </c>
      <c r="AA30" s="7" t="s">
        <v>57</v>
      </c>
      <c r="AB30" s="7" t="s">
        <v>57</v>
      </c>
      <c r="AC30" s="7" t="s">
        <v>57</v>
      </c>
      <c r="AD30" s="7" t="s">
        <v>57</v>
      </c>
      <c r="AE30" s="7" t="s">
        <v>57</v>
      </c>
      <c r="AF30" s="7" t="s">
        <v>56</v>
      </c>
      <c r="AG30" s="7">
        <v>273</v>
      </c>
      <c r="AH30" s="7" t="s">
        <v>56</v>
      </c>
      <c r="AI30" s="7" t="s">
        <v>405</v>
      </c>
      <c r="AJ30" s="30" t="s">
        <v>62</v>
      </c>
      <c r="AK30" s="7" t="s">
        <v>57</v>
      </c>
      <c r="AL30" s="7" t="s">
        <v>57</v>
      </c>
      <c r="AM30" s="7" t="s">
        <v>57</v>
      </c>
      <c r="AN30" s="7" t="s">
        <v>57</v>
      </c>
      <c r="AO30" s="16">
        <v>40625</v>
      </c>
      <c r="AP30" s="7" t="s">
        <v>57</v>
      </c>
      <c r="AQ30" s="7" t="s">
        <v>57</v>
      </c>
      <c r="AR30" s="7">
        <v>196</v>
      </c>
      <c r="AS30" s="7">
        <v>75</v>
      </c>
      <c r="AT30" s="7" t="s">
        <v>62</v>
      </c>
      <c r="AU30" s="7" t="s">
        <v>56</v>
      </c>
      <c r="AV30" s="7" t="s">
        <v>62</v>
      </c>
      <c r="AW30" s="7" t="s">
        <v>56</v>
      </c>
      <c r="AX30" s="7"/>
    </row>
    <row r="31" spans="1:50" ht="15.75">
      <c r="A31" s="7" t="s">
        <v>923</v>
      </c>
      <c r="B31" s="7" t="s">
        <v>924</v>
      </c>
      <c r="C31" s="7">
        <v>2023</v>
      </c>
      <c r="D31" s="7" t="s">
        <v>954</v>
      </c>
      <c r="E31" s="43" t="s">
        <v>968</v>
      </c>
      <c r="F31" s="8" t="s">
        <v>710</v>
      </c>
      <c r="G31" s="7" t="s">
        <v>707</v>
      </c>
      <c r="H31" s="7" t="s">
        <v>945</v>
      </c>
      <c r="I31" s="7">
        <v>3</v>
      </c>
      <c r="J31" s="7" t="s">
        <v>57</v>
      </c>
      <c r="K31" s="7" t="s">
        <v>57</v>
      </c>
      <c r="L31" s="7" t="s">
        <v>57</v>
      </c>
      <c r="M31" s="7" t="s">
        <v>57</v>
      </c>
      <c r="N31" s="7" t="s">
        <v>57</v>
      </c>
      <c r="O31" s="7" t="s">
        <v>57</v>
      </c>
      <c r="P31" s="7" t="s">
        <v>57</v>
      </c>
      <c r="Q31" s="7" t="s">
        <v>57</v>
      </c>
      <c r="R31" s="30" t="s">
        <v>57</v>
      </c>
      <c r="S31" s="7" t="s">
        <v>57</v>
      </c>
      <c r="T31" s="7" t="s">
        <v>57</v>
      </c>
      <c r="U31" s="7" t="s">
        <v>57</v>
      </c>
      <c r="V31" s="7" t="s">
        <v>57</v>
      </c>
      <c r="W31" s="7" t="s">
        <v>57</v>
      </c>
      <c r="X31" s="7" t="s">
        <v>57</v>
      </c>
      <c r="Y31" s="7" t="s">
        <v>62</v>
      </c>
      <c r="Z31" s="7" t="s">
        <v>57</v>
      </c>
      <c r="AA31" s="7" t="s">
        <v>57</v>
      </c>
      <c r="AB31" s="7" t="s">
        <v>57</v>
      </c>
      <c r="AC31" s="7" t="s">
        <v>57</v>
      </c>
      <c r="AD31" s="7" t="s">
        <v>57</v>
      </c>
      <c r="AE31" s="7" t="s">
        <v>57</v>
      </c>
      <c r="AF31" s="7" t="s">
        <v>57</v>
      </c>
      <c r="AG31" s="7" t="s">
        <v>57</v>
      </c>
      <c r="AH31" s="7" t="s">
        <v>57</v>
      </c>
      <c r="AI31" s="7" t="s">
        <v>57</v>
      </c>
      <c r="AJ31" s="30" t="s">
        <v>57</v>
      </c>
      <c r="AK31" s="7" t="s">
        <v>57</v>
      </c>
      <c r="AL31" s="7" t="s">
        <v>57</v>
      </c>
      <c r="AM31" s="7" t="s">
        <v>57</v>
      </c>
      <c r="AN31" s="7" t="s">
        <v>57</v>
      </c>
      <c r="AO31" s="16">
        <v>36973</v>
      </c>
      <c r="AP31" s="7" t="s">
        <v>57</v>
      </c>
      <c r="AQ31" s="7" t="s">
        <v>57</v>
      </c>
      <c r="AR31" s="7" t="s">
        <v>57</v>
      </c>
      <c r="AS31" s="7" t="s">
        <v>57</v>
      </c>
      <c r="AT31" s="7" t="s">
        <v>57</v>
      </c>
      <c r="AU31" s="7" t="s">
        <v>57</v>
      </c>
      <c r="AV31" s="7" t="s">
        <v>57</v>
      </c>
      <c r="AW31" s="7" t="s">
        <v>57</v>
      </c>
      <c r="AX31" s="28"/>
    </row>
    <row r="32" spans="1:50" ht="15.75">
      <c r="A32" s="7" t="s">
        <v>923</v>
      </c>
      <c r="B32" s="7" t="s">
        <v>924</v>
      </c>
      <c r="C32" s="7">
        <v>2023</v>
      </c>
      <c r="D32" s="7" t="s">
        <v>954</v>
      </c>
      <c r="E32" s="43" t="s">
        <v>968</v>
      </c>
      <c r="F32" s="8" t="s">
        <v>710</v>
      </c>
      <c r="G32" s="7" t="s">
        <v>707</v>
      </c>
      <c r="H32" s="7" t="s">
        <v>945</v>
      </c>
      <c r="I32" s="7">
        <v>3</v>
      </c>
      <c r="J32" s="7" t="s">
        <v>57</v>
      </c>
      <c r="K32" s="7" t="s">
        <v>57</v>
      </c>
      <c r="L32" s="7" t="s">
        <v>57</v>
      </c>
      <c r="M32" s="7" t="s">
        <v>57</v>
      </c>
      <c r="N32" s="7" t="s">
        <v>57</v>
      </c>
      <c r="O32" s="7" t="s">
        <v>57</v>
      </c>
      <c r="P32" s="7" t="s">
        <v>57</v>
      </c>
      <c r="Q32" s="7" t="s">
        <v>57</v>
      </c>
      <c r="R32" s="30" t="s">
        <v>57</v>
      </c>
      <c r="S32" s="7" t="s">
        <v>57</v>
      </c>
      <c r="T32" s="7" t="s">
        <v>57</v>
      </c>
      <c r="U32" s="7" t="s">
        <v>57</v>
      </c>
      <c r="V32" s="7" t="s">
        <v>57</v>
      </c>
      <c r="W32" s="7" t="s">
        <v>57</v>
      </c>
      <c r="X32" s="7" t="s">
        <v>57</v>
      </c>
      <c r="Y32" s="7" t="s">
        <v>62</v>
      </c>
      <c r="Z32" s="7" t="s">
        <v>57</v>
      </c>
      <c r="AA32" s="7" t="s">
        <v>57</v>
      </c>
      <c r="AB32" s="7" t="s">
        <v>57</v>
      </c>
      <c r="AC32" s="7" t="s">
        <v>57</v>
      </c>
      <c r="AD32" s="7" t="s">
        <v>57</v>
      </c>
      <c r="AE32" s="7" t="s">
        <v>57</v>
      </c>
      <c r="AF32" s="7" t="s">
        <v>57</v>
      </c>
      <c r="AG32" s="7" t="s">
        <v>57</v>
      </c>
      <c r="AH32" s="7" t="s">
        <v>57</v>
      </c>
      <c r="AI32" s="7" t="s">
        <v>57</v>
      </c>
      <c r="AJ32" s="30" t="s">
        <v>57</v>
      </c>
      <c r="AK32" s="7" t="s">
        <v>57</v>
      </c>
      <c r="AL32" s="7" t="s">
        <v>57</v>
      </c>
      <c r="AM32" s="7" t="s">
        <v>57</v>
      </c>
      <c r="AN32" s="7" t="s">
        <v>57</v>
      </c>
      <c r="AO32" s="16">
        <v>36973</v>
      </c>
      <c r="AP32" s="7" t="s">
        <v>57</v>
      </c>
      <c r="AQ32" s="7" t="s">
        <v>57</v>
      </c>
      <c r="AR32" s="7" t="s">
        <v>57</v>
      </c>
      <c r="AS32" s="7" t="s">
        <v>57</v>
      </c>
      <c r="AT32" s="7" t="s">
        <v>57</v>
      </c>
      <c r="AU32" s="7" t="s">
        <v>57</v>
      </c>
      <c r="AV32" s="7" t="s">
        <v>57</v>
      </c>
      <c r="AW32" s="7" t="s">
        <v>57</v>
      </c>
      <c r="AX32" s="28"/>
    </row>
    <row r="33" spans="1:50" ht="15.75">
      <c r="A33" s="7" t="s">
        <v>923</v>
      </c>
      <c r="B33" s="7" t="s">
        <v>924</v>
      </c>
      <c r="C33" s="7">
        <v>2023</v>
      </c>
      <c r="D33" s="7" t="s">
        <v>954</v>
      </c>
      <c r="E33" s="37" t="s">
        <v>969</v>
      </c>
      <c r="F33" s="8" t="s">
        <v>716</v>
      </c>
      <c r="G33" s="7" t="s">
        <v>713</v>
      </c>
      <c r="H33" s="7" t="s">
        <v>945</v>
      </c>
      <c r="I33" s="7">
        <v>23</v>
      </c>
      <c r="J33" s="7" t="s">
        <v>57</v>
      </c>
      <c r="K33" s="7" t="s">
        <v>57</v>
      </c>
      <c r="L33" s="7" t="s">
        <v>57</v>
      </c>
      <c r="M33" s="7" t="s">
        <v>57</v>
      </c>
      <c r="N33" s="7" t="s">
        <v>57</v>
      </c>
      <c r="O33" s="7" t="s">
        <v>57</v>
      </c>
      <c r="P33" s="7" t="s">
        <v>57</v>
      </c>
      <c r="Q33" s="7" t="s">
        <v>57</v>
      </c>
      <c r="R33" s="30" t="s">
        <v>57</v>
      </c>
      <c r="S33" s="7" t="s">
        <v>57</v>
      </c>
      <c r="T33" s="7" t="s">
        <v>57</v>
      </c>
      <c r="U33" s="7" t="s">
        <v>57</v>
      </c>
      <c r="V33" s="7" t="s">
        <v>57</v>
      </c>
      <c r="W33" s="7" t="s">
        <v>57</v>
      </c>
      <c r="X33" s="7" t="s">
        <v>57</v>
      </c>
      <c r="Y33" s="7" t="s">
        <v>62</v>
      </c>
      <c r="Z33" s="7" t="s">
        <v>57</v>
      </c>
      <c r="AA33" s="7" t="s">
        <v>57</v>
      </c>
      <c r="AB33" s="7" t="s">
        <v>57</v>
      </c>
      <c r="AC33" s="7" t="s">
        <v>57</v>
      </c>
      <c r="AD33" s="7" t="s">
        <v>57</v>
      </c>
      <c r="AE33" s="7" t="s">
        <v>57</v>
      </c>
      <c r="AF33" s="7" t="s">
        <v>57</v>
      </c>
      <c r="AG33" s="7" t="s">
        <v>57</v>
      </c>
      <c r="AH33" s="7" t="s">
        <v>57</v>
      </c>
      <c r="AI33" s="7" t="s">
        <v>57</v>
      </c>
      <c r="AJ33" s="30" t="s">
        <v>57</v>
      </c>
      <c r="AK33" s="7" t="s">
        <v>57</v>
      </c>
      <c r="AL33" s="7" t="s">
        <v>57</v>
      </c>
      <c r="AM33" s="7" t="s">
        <v>57</v>
      </c>
      <c r="AN33" s="7" t="s">
        <v>57</v>
      </c>
      <c r="AO33" s="16">
        <v>40260</v>
      </c>
      <c r="AP33" s="7" t="s">
        <v>57</v>
      </c>
      <c r="AQ33" s="7" t="s">
        <v>57</v>
      </c>
      <c r="AR33" s="7" t="s">
        <v>57</v>
      </c>
      <c r="AS33" s="7" t="s">
        <v>57</v>
      </c>
      <c r="AT33" s="7" t="s">
        <v>57</v>
      </c>
      <c r="AU33" s="7" t="s">
        <v>57</v>
      </c>
      <c r="AV33" s="7" t="s">
        <v>57</v>
      </c>
      <c r="AW33" s="7" t="s">
        <v>57</v>
      </c>
      <c r="AX33" s="28"/>
    </row>
    <row r="34" spans="1:50" ht="15.75">
      <c r="A34" s="7" t="s">
        <v>923</v>
      </c>
      <c r="B34" s="7" t="s">
        <v>924</v>
      </c>
      <c r="C34" s="7">
        <v>2023</v>
      </c>
      <c r="D34" s="7" t="s">
        <v>954</v>
      </c>
      <c r="E34" s="37" t="s">
        <v>969</v>
      </c>
      <c r="F34" s="8" t="s">
        <v>716</v>
      </c>
      <c r="G34" s="7" t="s">
        <v>713</v>
      </c>
      <c r="H34" s="7" t="s">
        <v>945</v>
      </c>
      <c r="I34" s="7">
        <v>23</v>
      </c>
      <c r="J34" s="7" t="s">
        <v>57</v>
      </c>
      <c r="K34" s="7" t="s">
        <v>57</v>
      </c>
      <c r="L34" s="7" t="s">
        <v>57</v>
      </c>
      <c r="M34" s="7" t="s">
        <v>57</v>
      </c>
      <c r="N34" s="7" t="s">
        <v>57</v>
      </c>
      <c r="O34" s="7" t="s">
        <v>57</v>
      </c>
      <c r="P34" s="7" t="s">
        <v>57</v>
      </c>
      <c r="Q34" s="7" t="s">
        <v>57</v>
      </c>
      <c r="R34" s="30" t="s">
        <v>57</v>
      </c>
      <c r="S34" s="7" t="s">
        <v>57</v>
      </c>
      <c r="T34" s="7" t="s">
        <v>57</v>
      </c>
      <c r="U34" s="7" t="s">
        <v>57</v>
      </c>
      <c r="V34" s="7" t="s">
        <v>57</v>
      </c>
      <c r="W34" s="7" t="s">
        <v>57</v>
      </c>
      <c r="X34" s="7" t="s">
        <v>57</v>
      </c>
      <c r="Y34" s="7" t="s">
        <v>62</v>
      </c>
      <c r="Z34" s="7" t="s">
        <v>57</v>
      </c>
      <c r="AA34" s="7" t="s">
        <v>57</v>
      </c>
      <c r="AB34" s="7" t="s">
        <v>57</v>
      </c>
      <c r="AC34" s="7" t="s">
        <v>57</v>
      </c>
      <c r="AD34" s="7" t="s">
        <v>57</v>
      </c>
      <c r="AE34" s="7" t="s">
        <v>57</v>
      </c>
      <c r="AF34" s="7" t="s">
        <v>57</v>
      </c>
      <c r="AG34" s="7" t="s">
        <v>57</v>
      </c>
      <c r="AH34" s="7" t="s">
        <v>57</v>
      </c>
      <c r="AI34" s="7" t="s">
        <v>57</v>
      </c>
      <c r="AJ34" s="30" t="s">
        <v>57</v>
      </c>
      <c r="AK34" s="7" t="s">
        <v>57</v>
      </c>
      <c r="AL34" s="7" t="s">
        <v>57</v>
      </c>
      <c r="AM34" s="7" t="s">
        <v>57</v>
      </c>
      <c r="AN34" s="7" t="s">
        <v>57</v>
      </c>
      <c r="AO34" s="16">
        <v>40260</v>
      </c>
      <c r="AP34" s="7" t="s">
        <v>57</v>
      </c>
      <c r="AQ34" s="7" t="s">
        <v>57</v>
      </c>
      <c r="AR34" s="7" t="s">
        <v>57</v>
      </c>
      <c r="AS34" s="7" t="s">
        <v>57</v>
      </c>
      <c r="AT34" s="7" t="s">
        <v>57</v>
      </c>
      <c r="AU34" s="7" t="s">
        <v>57</v>
      </c>
      <c r="AV34" s="7" t="s">
        <v>57</v>
      </c>
      <c r="AW34" s="7" t="s">
        <v>57</v>
      </c>
      <c r="AX34" s="28"/>
    </row>
    <row r="35" spans="1:50" ht="15.75">
      <c r="A35" s="7" t="s">
        <v>923</v>
      </c>
      <c r="B35" s="7" t="s">
        <v>924</v>
      </c>
      <c r="C35" s="7">
        <v>2023</v>
      </c>
      <c r="D35" s="7" t="s">
        <v>954</v>
      </c>
      <c r="E35" s="37" t="s">
        <v>970</v>
      </c>
      <c r="F35" s="8" t="s">
        <v>722</v>
      </c>
      <c r="G35" s="7" t="s">
        <v>719</v>
      </c>
      <c r="H35" s="7" t="s">
        <v>945</v>
      </c>
      <c r="I35" s="7">
        <v>7</v>
      </c>
      <c r="J35" s="7" t="s">
        <v>57</v>
      </c>
      <c r="K35" s="7" t="s">
        <v>57</v>
      </c>
      <c r="L35" s="7" t="s">
        <v>57</v>
      </c>
      <c r="M35" s="7" t="s">
        <v>57</v>
      </c>
      <c r="N35" s="7" t="s">
        <v>57</v>
      </c>
      <c r="O35" s="7" t="s">
        <v>57</v>
      </c>
      <c r="P35" s="7" t="s">
        <v>57</v>
      </c>
      <c r="Q35" s="7" t="s">
        <v>57</v>
      </c>
      <c r="R35" s="30" t="s">
        <v>57</v>
      </c>
      <c r="S35" s="7" t="s">
        <v>57</v>
      </c>
      <c r="T35" s="7" t="s">
        <v>57</v>
      </c>
      <c r="U35" s="7" t="s">
        <v>57</v>
      </c>
      <c r="V35" s="7" t="s">
        <v>57</v>
      </c>
      <c r="W35" s="7" t="s">
        <v>57</v>
      </c>
      <c r="X35" s="7" t="s">
        <v>57</v>
      </c>
      <c r="Y35" s="7" t="s">
        <v>62</v>
      </c>
      <c r="Z35" s="7" t="s">
        <v>57</v>
      </c>
      <c r="AA35" s="7" t="s">
        <v>57</v>
      </c>
      <c r="AB35" s="7" t="s">
        <v>57</v>
      </c>
      <c r="AC35" s="7" t="s">
        <v>57</v>
      </c>
      <c r="AD35" s="7" t="s">
        <v>57</v>
      </c>
      <c r="AE35" s="7" t="s">
        <v>57</v>
      </c>
      <c r="AF35" s="7" t="s">
        <v>57</v>
      </c>
      <c r="AG35" s="7" t="s">
        <v>57</v>
      </c>
      <c r="AH35" s="7" t="s">
        <v>57</v>
      </c>
      <c r="AI35" s="7" t="s">
        <v>57</v>
      </c>
      <c r="AJ35" s="30" t="s">
        <v>57</v>
      </c>
      <c r="AK35" s="7" t="s">
        <v>57</v>
      </c>
      <c r="AL35" s="7" t="s">
        <v>57</v>
      </c>
      <c r="AM35" s="7" t="s">
        <v>57</v>
      </c>
      <c r="AN35" s="7" t="s">
        <v>57</v>
      </c>
      <c r="AO35" s="16">
        <v>42086</v>
      </c>
      <c r="AP35" s="7" t="s">
        <v>57</v>
      </c>
      <c r="AQ35" s="7" t="s">
        <v>57</v>
      </c>
      <c r="AR35" s="7" t="s">
        <v>57</v>
      </c>
      <c r="AS35" s="7" t="s">
        <v>57</v>
      </c>
      <c r="AT35" s="7" t="s">
        <v>57</v>
      </c>
      <c r="AU35" s="7" t="s">
        <v>57</v>
      </c>
      <c r="AV35" s="7" t="s">
        <v>57</v>
      </c>
      <c r="AW35" s="7" t="s">
        <v>57</v>
      </c>
      <c r="AX35" s="28"/>
    </row>
    <row r="36" spans="1:50" ht="15.75">
      <c r="A36" s="7" t="s">
        <v>923</v>
      </c>
      <c r="B36" s="7" t="s">
        <v>924</v>
      </c>
      <c r="C36" s="7">
        <v>2023</v>
      </c>
      <c r="D36" s="7" t="s">
        <v>954</v>
      </c>
      <c r="E36" s="37" t="s">
        <v>970</v>
      </c>
      <c r="F36" s="8" t="s">
        <v>722</v>
      </c>
      <c r="G36" s="7" t="s">
        <v>719</v>
      </c>
      <c r="H36" s="7" t="s">
        <v>945</v>
      </c>
      <c r="I36" s="7">
        <v>7</v>
      </c>
      <c r="J36" s="7" t="s">
        <v>57</v>
      </c>
      <c r="K36" s="7" t="s">
        <v>57</v>
      </c>
      <c r="L36" s="7" t="s">
        <v>57</v>
      </c>
      <c r="M36" s="7" t="s">
        <v>57</v>
      </c>
      <c r="N36" s="7" t="s">
        <v>57</v>
      </c>
      <c r="O36" s="7" t="s">
        <v>57</v>
      </c>
      <c r="P36" s="7" t="s">
        <v>57</v>
      </c>
      <c r="Q36" s="7" t="s">
        <v>57</v>
      </c>
      <c r="R36" s="30" t="s">
        <v>57</v>
      </c>
      <c r="S36" s="7" t="s">
        <v>57</v>
      </c>
      <c r="T36" s="7" t="s">
        <v>57</v>
      </c>
      <c r="U36" s="7" t="s">
        <v>57</v>
      </c>
      <c r="V36" s="7" t="s">
        <v>57</v>
      </c>
      <c r="W36" s="7" t="s">
        <v>57</v>
      </c>
      <c r="X36" s="7" t="s">
        <v>57</v>
      </c>
      <c r="Y36" s="7" t="s">
        <v>62</v>
      </c>
      <c r="Z36" s="7" t="s">
        <v>57</v>
      </c>
      <c r="AA36" s="7" t="s">
        <v>57</v>
      </c>
      <c r="AB36" s="7" t="s">
        <v>57</v>
      </c>
      <c r="AC36" s="7" t="s">
        <v>57</v>
      </c>
      <c r="AD36" s="7" t="s">
        <v>57</v>
      </c>
      <c r="AE36" s="7" t="s">
        <v>57</v>
      </c>
      <c r="AF36" s="7" t="s">
        <v>57</v>
      </c>
      <c r="AG36" s="7" t="s">
        <v>57</v>
      </c>
      <c r="AH36" s="7" t="s">
        <v>57</v>
      </c>
      <c r="AI36" s="7" t="s">
        <v>57</v>
      </c>
      <c r="AJ36" s="30" t="s">
        <v>57</v>
      </c>
      <c r="AK36" s="7" t="s">
        <v>57</v>
      </c>
      <c r="AL36" s="7" t="s">
        <v>57</v>
      </c>
      <c r="AM36" s="7" t="s">
        <v>57</v>
      </c>
      <c r="AN36" s="7" t="s">
        <v>57</v>
      </c>
      <c r="AO36" s="16">
        <v>42086</v>
      </c>
      <c r="AP36" s="7" t="s">
        <v>57</v>
      </c>
      <c r="AQ36" s="7" t="s">
        <v>57</v>
      </c>
      <c r="AR36" s="7" t="s">
        <v>57</v>
      </c>
      <c r="AS36" s="7" t="s">
        <v>57</v>
      </c>
      <c r="AT36" s="7" t="s">
        <v>57</v>
      </c>
      <c r="AU36" s="7" t="s">
        <v>57</v>
      </c>
      <c r="AV36" s="7" t="s">
        <v>57</v>
      </c>
      <c r="AW36" s="7" t="s">
        <v>57</v>
      </c>
      <c r="AX36" s="28"/>
    </row>
    <row r="37" spans="1:50" ht="15.75">
      <c r="A37" s="7" t="s">
        <v>923</v>
      </c>
      <c r="B37" s="7" t="s">
        <v>924</v>
      </c>
      <c r="C37" s="7">
        <v>2023</v>
      </c>
      <c r="D37" s="7" t="s">
        <v>971</v>
      </c>
      <c r="E37" s="44" t="s">
        <v>972</v>
      </c>
      <c r="F37" s="8" t="s">
        <v>725</v>
      </c>
      <c r="G37" s="7" t="s">
        <v>726</v>
      </c>
      <c r="H37" s="32" t="s">
        <v>945</v>
      </c>
      <c r="I37" s="7">
        <v>13</v>
      </c>
      <c r="J37" s="7" t="s">
        <v>57</v>
      </c>
      <c r="K37" s="7" t="s">
        <v>57</v>
      </c>
      <c r="L37" s="7" t="s">
        <v>57</v>
      </c>
      <c r="M37" s="7" t="s">
        <v>57</v>
      </c>
      <c r="N37" s="7" t="s">
        <v>57</v>
      </c>
      <c r="O37" s="7" t="s">
        <v>57</v>
      </c>
      <c r="P37" s="7" t="s">
        <v>57</v>
      </c>
      <c r="Q37" s="7" t="s">
        <v>57</v>
      </c>
      <c r="R37" s="30" t="s">
        <v>57</v>
      </c>
      <c r="S37" s="7" t="s">
        <v>57</v>
      </c>
      <c r="T37" s="7" t="s">
        <v>57</v>
      </c>
      <c r="U37" s="7" t="s">
        <v>57</v>
      </c>
      <c r="V37" s="7" t="s">
        <v>57</v>
      </c>
      <c r="W37" s="7" t="s">
        <v>57</v>
      </c>
      <c r="X37" s="7" t="s">
        <v>57</v>
      </c>
      <c r="Y37" s="7" t="s">
        <v>62</v>
      </c>
      <c r="Z37" s="7" t="s">
        <v>57</v>
      </c>
      <c r="AA37" s="7" t="s">
        <v>57</v>
      </c>
      <c r="AB37" s="7" t="s">
        <v>57</v>
      </c>
      <c r="AC37" s="7" t="s">
        <v>57</v>
      </c>
      <c r="AD37" s="7" t="s">
        <v>57</v>
      </c>
      <c r="AE37" s="7" t="s">
        <v>57</v>
      </c>
      <c r="AF37" s="7" t="s">
        <v>57</v>
      </c>
      <c r="AG37" s="7" t="s">
        <v>57</v>
      </c>
      <c r="AH37" s="7" t="s">
        <v>57</v>
      </c>
      <c r="AI37" s="7" t="s">
        <v>57</v>
      </c>
      <c r="AJ37" s="30" t="s">
        <v>57</v>
      </c>
      <c r="AK37" s="7" t="s">
        <v>57</v>
      </c>
      <c r="AL37" s="7" t="s">
        <v>57</v>
      </c>
      <c r="AM37" s="7" t="s">
        <v>57</v>
      </c>
      <c r="AN37" s="7" t="s">
        <v>57</v>
      </c>
      <c r="AO37" s="16">
        <v>41995</v>
      </c>
      <c r="AP37" s="7" t="s">
        <v>57</v>
      </c>
      <c r="AQ37" s="7" t="s">
        <v>57</v>
      </c>
      <c r="AR37" s="7" t="s">
        <v>57</v>
      </c>
      <c r="AS37" s="7" t="s">
        <v>57</v>
      </c>
      <c r="AT37" s="7" t="s">
        <v>57</v>
      </c>
      <c r="AU37" s="7" t="s">
        <v>57</v>
      </c>
      <c r="AV37" s="7" t="s">
        <v>57</v>
      </c>
      <c r="AW37" s="7" t="s">
        <v>57</v>
      </c>
      <c r="AX37" s="28"/>
    </row>
    <row r="38" spans="1:50" ht="15.75">
      <c r="A38" s="7" t="s">
        <v>923</v>
      </c>
      <c r="B38" s="7" t="s">
        <v>924</v>
      </c>
      <c r="C38" s="7">
        <v>2023</v>
      </c>
      <c r="D38" s="7" t="s">
        <v>971</v>
      </c>
      <c r="E38" s="7" t="s">
        <v>973</v>
      </c>
      <c r="F38" s="8" t="s">
        <v>728</v>
      </c>
      <c r="G38" s="7" t="s">
        <v>729</v>
      </c>
      <c r="H38" s="32" t="s">
        <v>945</v>
      </c>
      <c r="I38" s="7">
        <v>13</v>
      </c>
      <c r="J38" s="7" t="s">
        <v>57</v>
      </c>
      <c r="K38" s="7" t="s">
        <v>57</v>
      </c>
      <c r="L38" s="7" t="s">
        <v>57</v>
      </c>
      <c r="M38" s="7" t="s">
        <v>57</v>
      </c>
      <c r="N38" s="7" t="s">
        <v>57</v>
      </c>
      <c r="O38" s="7" t="s">
        <v>57</v>
      </c>
      <c r="P38" s="7" t="s">
        <v>57</v>
      </c>
      <c r="Q38" s="7" t="s">
        <v>57</v>
      </c>
      <c r="R38" s="30" t="s">
        <v>57</v>
      </c>
      <c r="S38" s="7" t="s">
        <v>57</v>
      </c>
      <c r="T38" s="7" t="s">
        <v>57</v>
      </c>
      <c r="U38" s="7" t="s">
        <v>57</v>
      </c>
      <c r="V38" s="7" t="s">
        <v>57</v>
      </c>
      <c r="W38" s="7" t="s">
        <v>57</v>
      </c>
      <c r="X38" s="7" t="s">
        <v>57</v>
      </c>
      <c r="Y38" s="7" t="s">
        <v>62</v>
      </c>
      <c r="Z38" s="7" t="s">
        <v>57</v>
      </c>
      <c r="AA38" s="7" t="s">
        <v>57</v>
      </c>
      <c r="AB38" s="7" t="s">
        <v>57</v>
      </c>
      <c r="AC38" s="7" t="s">
        <v>57</v>
      </c>
      <c r="AD38" s="7" t="s">
        <v>57</v>
      </c>
      <c r="AE38" s="7" t="s">
        <v>57</v>
      </c>
      <c r="AF38" s="7" t="s">
        <v>57</v>
      </c>
      <c r="AG38" s="7" t="s">
        <v>57</v>
      </c>
      <c r="AH38" s="7" t="s">
        <v>57</v>
      </c>
      <c r="AI38" s="7" t="s">
        <v>57</v>
      </c>
      <c r="AJ38" s="30" t="s">
        <v>57</v>
      </c>
      <c r="AK38" s="7" t="s">
        <v>57</v>
      </c>
      <c r="AL38" s="7" t="s">
        <v>57</v>
      </c>
      <c r="AM38" s="7" t="s">
        <v>57</v>
      </c>
      <c r="AN38" s="7" t="s">
        <v>57</v>
      </c>
      <c r="AO38" s="16">
        <v>41995</v>
      </c>
      <c r="AP38" s="7" t="s">
        <v>57</v>
      </c>
      <c r="AQ38" s="7" t="s">
        <v>57</v>
      </c>
      <c r="AR38" s="7" t="s">
        <v>57</v>
      </c>
      <c r="AS38" s="7" t="s">
        <v>57</v>
      </c>
      <c r="AT38" s="7" t="s">
        <v>57</v>
      </c>
      <c r="AU38" s="7" t="s">
        <v>57</v>
      </c>
      <c r="AV38" s="7" t="s">
        <v>57</v>
      </c>
      <c r="AW38" s="7" t="s">
        <v>57</v>
      </c>
      <c r="AX38" s="28"/>
    </row>
    <row r="39" spans="1:50" ht="15.75">
      <c r="A39" s="7" t="s">
        <v>923</v>
      </c>
      <c r="B39" s="7" t="s">
        <v>924</v>
      </c>
      <c r="C39" s="7">
        <v>2023</v>
      </c>
      <c r="D39" s="7" t="s">
        <v>954</v>
      </c>
      <c r="E39" s="7" t="s">
        <v>580</v>
      </c>
      <c r="F39" s="8" t="s">
        <v>730</v>
      </c>
      <c r="G39" s="7" t="s">
        <v>731</v>
      </c>
      <c r="H39" s="7" t="s">
        <v>945</v>
      </c>
      <c r="I39" s="7">
        <v>9</v>
      </c>
      <c r="J39" s="7" t="s">
        <v>57</v>
      </c>
      <c r="K39" s="7" t="s">
        <v>57</v>
      </c>
      <c r="L39" s="7" t="s">
        <v>57</v>
      </c>
      <c r="M39" s="7" t="s">
        <v>57</v>
      </c>
      <c r="N39" s="7" t="s">
        <v>57</v>
      </c>
      <c r="O39" s="7" t="s">
        <v>57</v>
      </c>
      <c r="P39" s="7" t="s">
        <v>57</v>
      </c>
      <c r="Q39" s="7" t="s">
        <v>57</v>
      </c>
      <c r="R39" s="30" t="s">
        <v>57</v>
      </c>
      <c r="S39" s="7" t="s">
        <v>57</v>
      </c>
      <c r="T39" s="7" t="s">
        <v>57</v>
      </c>
      <c r="U39" s="7" t="s">
        <v>57</v>
      </c>
      <c r="V39" s="7" t="s">
        <v>57</v>
      </c>
      <c r="W39" s="7" t="s">
        <v>57</v>
      </c>
      <c r="X39" s="7" t="s">
        <v>57</v>
      </c>
      <c r="Y39" s="7" t="s">
        <v>62</v>
      </c>
      <c r="Z39" s="7" t="s">
        <v>57</v>
      </c>
      <c r="AA39" s="7" t="s">
        <v>57</v>
      </c>
      <c r="AB39" s="7" t="s">
        <v>57</v>
      </c>
      <c r="AC39" s="7" t="s">
        <v>57</v>
      </c>
      <c r="AD39" s="7" t="s">
        <v>57</v>
      </c>
      <c r="AE39" s="7" t="s">
        <v>57</v>
      </c>
      <c r="AF39" s="7" t="s">
        <v>57</v>
      </c>
      <c r="AG39" s="7" t="s">
        <v>57</v>
      </c>
      <c r="AH39" s="7" t="s">
        <v>57</v>
      </c>
      <c r="AI39" s="7" t="s">
        <v>57</v>
      </c>
      <c r="AJ39" s="30" t="s">
        <v>57</v>
      </c>
      <c r="AK39" s="7" t="s">
        <v>57</v>
      </c>
      <c r="AL39" s="7" t="s">
        <v>57</v>
      </c>
      <c r="AM39" s="7" t="s">
        <v>57</v>
      </c>
      <c r="AN39" s="7" t="s">
        <v>57</v>
      </c>
      <c r="AO39" s="16">
        <v>40625</v>
      </c>
      <c r="AP39" s="7" t="s">
        <v>57</v>
      </c>
      <c r="AQ39" s="7" t="s">
        <v>57</v>
      </c>
      <c r="AR39" s="7" t="s">
        <v>57</v>
      </c>
      <c r="AS39" s="7" t="s">
        <v>57</v>
      </c>
      <c r="AT39" s="7" t="s">
        <v>57</v>
      </c>
      <c r="AU39" s="7" t="s">
        <v>57</v>
      </c>
      <c r="AV39" s="7" t="s">
        <v>57</v>
      </c>
      <c r="AW39" s="7" t="s">
        <v>57</v>
      </c>
      <c r="AX39" s="28"/>
    </row>
    <row r="40" spans="1:50" ht="15.75">
      <c r="A40" s="7" t="s">
        <v>923</v>
      </c>
      <c r="B40" s="7" t="s">
        <v>924</v>
      </c>
      <c r="C40" s="7">
        <v>2023</v>
      </c>
      <c r="D40" s="7" t="s">
        <v>954</v>
      </c>
      <c r="E40" s="7" t="s">
        <v>580</v>
      </c>
      <c r="F40" s="8" t="s">
        <v>732</v>
      </c>
      <c r="G40" s="7" t="s">
        <v>733</v>
      </c>
      <c r="H40" s="7" t="s">
        <v>945</v>
      </c>
      <c r="I40" s="7">
        <v>9</v>
      </c>
      <c r="J40" s="7" t="s">
        <v>57</v>
      </c>
      <c r="K40" s="7" t="s">
        <v>57</v>
      </c>
      <c r="L40" s="7" t="s">
        <v>57</v>
      </c>
      <c r="M40" s="7" t="s">
        <v>57</v>
      </c>
      <c r="N40" s="7" t="s">
        <v>57</v>
      </c>
      <c r="O40" s="7" t="s">
        <v>57</v>
      </c>
      <c r="P40" s="7" t="s">
        <v>57</v>
      </c>
      <c r="Q40" s="7" t="s">
        <v>57</v>
      </c>
      <c r="R40" s="30" t="s">
        <v>57</v>
      </c>
      <c r="S40" s="7" t="s">
        <v>57</v>
      </c>
      <c r="T40" s="7" t="s">
        <v>57</v>
      </c>
      <c r="U40" s="7" t="s">
        <v>57</v>
      </c>
      <c r="V40" s="7" t="s">
        <v>57</v>
      </c>
      <c r="W40" s="7" t="s">
        <v>57</v>
      </c>
      <c r="X40" s="7" t="s">
        <v>57</v>
      </c>
      <c r="Y40" s="7" t="s">
        <v>62</v>
      </c>
      <c r="Z40" s="7" t="s">
        <v>57</v>
      </c>
      <c r="AA40" s="7" t="s">
        <v>57</v>
      </c>
      <c r="AB40" s="7" t="s">
        <v>57</v>
      </c>
      <c r="AC40" s="7" t="s">
        <v>57</v>
      </c>
      <c r="AD40" s="7" t="s">
        <v>57</v>
      </c>
      <c r="AE40" s="7" t="s">
        <v>57</v>
      </c>
      <c r="AF40" s="7" t="s">
        <v>57</v>
      </c>
      <c r="AG40" s="7" t="s">
        <v>57</v>
      </c>
      <c r="AH40" s="7" t="s">
        <v>57</v>
      </c>
      <c r="AI40" s="7" t="s">
        <v>57</v>
      </c>
      <c r="AJ40" s="30" t="s">
        <v>57</v>
      </c>
      <c r="AK40" s="7" t="s">
        <v>57</v>
      </c>
      <c r="AL40" s="7" t="s">
        <v>57</v>
      </c>
      <c r="AM40" s="7" t="s">
        <v>57</v>
      </c>
      <c r="AN40" s="7" t="s">
        <v>57</v>
      </c>
      <c r="AO40" s="16">
        <v>40625</v>
      </c>
      <c r="AP40" s="7" t="s">
        <v>57</v>
      </c>
      <c r="AQ40" s="7" t="s">
        <v>57</v>
      </c>
      <c r="AR40" s="7" t="s">
        <v>57</v>
      </c>
      <c r="AS40" s="7" t="s">
        <v>57</v>
      </c>
      <c r="AT40" s="7" t="s">
        <v>57</v>
      </c>
      <c r="AU40" s="7" t="s">
        <v>57</v>
      </c>
      <c r="AV40" s="7" t="s">
        <v>57</v>
      </c>
      <c r="AW40" s="7" t="s">
        <v>57</v>
      </c>
      <c r="AX40" s="28"/>
    </row>
    <row r="41" spans="1:50" ht="15.75">
      <c r="A41" s="7" t="s">
        <v>923</v>
      </c>
      <c r="B41" s="7" t="s">
        <v>924</v>
      </c>
      <c r="C41" s="7">
        <v>2023</v>
      </c>
      <c r="D41" s="7" t="s">
        <v>954</v>
      </c>
      <c r="E41" s="7" t="s">
        <v>974</v>
      </c>
      <c r="F41" s="8" t="s">
        <v>735</v>
      </c>
      <c r="G41" s="7" t="s">
        <v>736</v>
      </c>
      <c r="H41" s="7" t="s">
        <v>975</v>
      </c>
      <c r="I41" s="7">
        <v>9</v>
      </c>
      <c r="J41" s="7" t="s">
        <v>57</v>
      </c>
      <c r="K41" s="7" t="s">
        <v>57</v>
      </c>
      <c r="L41" s="7" t="s">
        <v>57</v>
      </c>
      <c r="M41" s="7" t="s">
        <v>57</v>
      </c>
      <c r="N41" s="7" t="s">
        <v>57</v>
      </c>
      <c r="O41" s="7" t="s">
        <v>57</v>
      </c>
      <c r="P41" s="7" t="s">
        <v>57</v>
      </c>
      <c r="Q41" s="7" t="s">
        <v>57</v>
      </c>
      <c r="R41" s="30" t="s">
        <v>57</v>
      </c>
      <c r="S41" s="7" t="s">
        <v>57</v>
      </c>
      <c r="T41" s="7" t="s">
        <v>57</v>
      </c>
      <c r="U41" s="7" t="s">
        <v>57</v>
      </c>
      <c r="V41" s="7" t="s">
        <v>57</v>
      </c>
      <c r="W41" s="7" t="s">
        <v>57</v>
      </c>
      <c r="X41" s="7" t="s">
        <v>57</v>
      </c>
      <c r="Y41" s="7" t="s">
        <v>62</v>
      </c>
      <c r="Z41" s="7" t="s">
        <v>57</v>
      </c>
      <c r="AA41" s="7" t="s">
        <v>57</v>
      </c>
      <c r="AB41" s="7" t="s">
        <v>57</v>
      </c>
      <c r="AC41" s="7" t="s">
        <v>57</v>
      </c>
      <c r="AD41" s="7" t="s">
        <v>57</v>
      </c>
      <c r="AE41" s="7" t="s">
        <v>57</v>
      </c>
      <c r="AF41" s="7" t="s">
        <v>57</v>
      </c>
      <c r="AG41" s="7" t="s">
        <v>57</v>
      </c>
      <c r="AH41" s="7" t="s">
        <v>57</v>
      </c>
      <c r="AI41" s="7" t="s">
        <v>57</v>
      </c>
      <c r="AJ41" s="30" t="s">
        <v>57</v>
      </c>
      <c r="AK41" s="7" t="s">
        <v>57</v>
      </c>
      <c r="AL41" s="7" t="s">
        <v>57</v>
      </c>
      <c r="AM41" s="7" t="s">
        <v>57</v>
      </c>
      <c r="AN41" s="7" t="s">
        <v>57</v>
      </c>
      <c r="AO41" s="16">
        <v>36973</v>
      </c>
      <c r="AP41" s="7" t="s">
        <v>57</v>
      </c>
      <c r="AQ41" s="7" t="s">
        <v>57</v>
      </c>
      <c r="AR41" s="7" t="s">
        <v>57</v>
      </c>
      <c r="AS41" s="7" t="s">
        <v>57</v>
      </c>
      <c r="AT41" s="7" t="s">
        <v>57</v>
      </c>
      <c r="AU41" s="7" t="s">
        <v>57</v>
      </c>
      <c r="AV41" s="7" t="s">
        <v>57</v>
      </c>
      <c r="AW41" s="7" t="s">
        <v>57</v>
      </c>
      <c r="AX41" s="28"/>
    </row>
    <row r="42" spans="1:50" ht="15.75">
      <c r="A42" s="7" t="s">
        <v>923</v>
      </c>
      <c r="B42" s="7" t="s">
        <v>924</v>
      </c>
      <c r="C42" s="7">
        <v>2023</v>
      </c>
      <c r="D42" s="7" t="s">
        <v>286</v>
      </c>
      <c r="E42" s="7" t="s">
        <v>976</v>
      </c>
      <c r="F42" s="8" t="s">
        <v>739</v>
      </c>
      <c r="G42" s="7" t="s">
        <v>740</v>
      </c>
      <c r="H42" s="7" t="s">
        <v>926</v>
      </c>
      <c r="I42" s="7">
        <v>9</v>
      </c>
      <c r="J42" s="7" t="s">
        <v>57</v>
      </c>
      <c r="K42" s="7" t="s">
        <v>57</v>
      </c>
      <c r="L42" s="7" t="s">
        <v>57</v>
      </c>
      <c r="M42" s="7" t="s">
        <v>57</v>
      </c>
      <c r="N42" s="7" t="s">
        <v>57</v>
      </c>
      <c r="O42" s="7" t="s">
        <v>57</v>
      </c>
      <c r="P42" s="7" t="s">
        <v>57</v>
      </c>
      <c r="Q42" s="7" t="s">
        <v>57</v>
      </c>
      <c r="R42" s="30" t="s">
        <v>57</v>
      </c>
      <c r="S42" s="7" t="s">
        <v>57</v>
      </c>
      <c r="T42" s="7" t="s">
        <v>57</v>
      </c>
      <c r="U42" s="7" t="s">
        <v>57</v>
      </c>
      <c r="V42" s="7" t="s">
        <v>57</v>
      </c>
      <c r="W42" s="7" t="s">
        <v>57</v>
      </c>
      <c r="X42" s="7" t="s">
        <v>57</v>
      </c>
      <c r="Y42" s="8" t="s">
        <v>741</v>
      </c>
      <c r="Z42" s="7" t="s">
        <v>57</v>
      </c>
      <c r="AA42" s="7" t="s">
        <v>57</v>
      </c>
      <c r="AB42" s="7" t="s">
        <v>57</v>
      </c>
      <c r="AC42" s="7" t="s">
        <v>57</v>
      </c>
      <c r="AD42" s="7" t="s">
        <v>57</v>
      </c>
      <c r="AE42" s="7" t="s">
        <v>57</v>
      </c>
      <c r="AF42" s="7" t="s">
        <v>57</v>
      </c>
      <c r="AG42" s="7" t="s">
        <v>57</v>
      </c>
      <c r="AH42" s="7" t="s">
        <v>57</v>
      </c>
      <c r="AI42" s="7" t="s">
        <v>57</v>
      </c>
      <c r="AJ42" s="30" t="s">
        <v>57</v>
      </c>
      <c r="AK42" s="7" t="s">
        <v>57</v>
      </c>
      <c r="AL42" s="7" t="s">
        <v>57</v>
      </c>
      <c r="AM42" s="7" t="s">
        <v>57</v>
      </c>
      <c r="AN42" s="7" t="s">
        <v>57</v>
      </c>
      <c r="AO42" s="16">
        <v>11101</v>
      </c>
      <c r="AP42" s="7" t="s">
        <v>57</v>
      </c>
      <c r="AQ42" s="7" t="s">
        <v>57</v>
      </c>
      <c r="AR42" s="7" t="s">
        <v>57</v>
      </c>
      <c r="AS42" s="7" t="s">
        <v>57</v>
      </c>
      <c r="AT42" s="7" t="s">
        <v>57</v>
      </c>
      <c r="AU42" s="7" t="s">
        <v>57</v>
      </c>
      <c r="AV42" s="7" t="s">
        <v>57</v>
      </c>
      <c r="AW42" s="7" t="s">
        <v>57</v>
      </c>
      <c r="AX42" s="28"/>
    </row>
    <row r="43" spans="1:50" ht="15.75">
      <c r="A43" s="7" t="s">
        <v>923</v>
      </c>
      <c r="B43" s="7" t="s">
        <v>924</v>
      </c>
      <c r="C43" s="7">
        <v>2023</v>
      </c>
      <c r="D43" s="7" t="s">
        <v>977</v>
      </c>
      <c r="E43" s="7" t="s">
        <v>978</v>
      </c>
      <c r="F43" s="8" t="s">
        <v>744</v>
      </c>
      <c r="G43" s="7" t="s">
        <v>745</v>
      </c>
      <c r="H43" s="7" t="s">
        <v>926</v>
      </c>
      <c r="I43" s="7">
        <v>22</v>
      </c>
      <c r="J43" s="7" t="s">
        <v>57</v>
      </c>
      <c r="K43" s="7" t="s">
        <v>57</v>
      </c>
      <c r="L43" s="7" t="s">
        <v>57</v>
      </c>
      <c r="M43" s="7" t="s">
        <v>57</v>
      </c>
      <c r="N43" s="7" t="s">
        <v>57</v>
      </c>
      <c r="O43" s="7" t="s">
        <v>57</v>
      </c>
      <c r="P43" s="7" t="s">
        <v>57</v>
      </c>
      <c r="Q43" s="7" t="s">
        <v>57</v>
      </c>
      <c r="R43" s="30" t="s">
        <v>57</v>
      </c>
      <c r="S43" s="7" t="s">
        <v>57</v>
      </c>
      <c r="T43" s="7" t="s">
        <v>57</v>
      </c>
      <c r="U43" s="7" t="s">
        <v>57</v>
      </c>
      <c r="V43" s="7" t="s">
        <v>57</v>
      </c>
      <c r="W43" s="7" t="s">
        <v>57</v>
      </c>
      <c r="X43" s="7" t="s">
        <v>57</v>
      </c>
      <c r="Y43" s="20" t="s">
        <v>589</v>
      </c>
      <c r="Z43" s="7" t="s">
        <v>57</v>
      </c>
      <c r="AA43" s="7" t="s">
        <v>57</v>
      </c>
      <c r="AB43" s="7" t="s">
        <v>57</v>
      </c>
      <c r="AC43" s="7" t="s">
        <v>57</v>
      </c>
      <c r="AD43" s="7" t="s">
        <v>57</v>
      </c>
      <c r="AE43" s="7" t="s">
        <v>57</v>
      </c>
      <c r="AF43" s="7" t="s">
        <v>57</v>
      </c>
      <c r="AG43" s="7" t="s">
        <v>57</v>
      </c>
      <c r="AH43" s="7" t="s">
        <v>57</v>
      </c>
      <c r="AI43" s="7" t="s">
        <v>57</v>
      </c>
      <c r="AJ43" s="30" t="s">
        <v>57</v>
      </c>
      <c r="AK43" s="7" t="s">
        <v>57</v>
      </c>
      <c r="AL43" s="7" t="s">
        <v>57</v>
      </c>
      <c r="AM43" s="7" t="s">
        <v>57</v>
      </c>
      <c r="AN43" s="7" t="s">
        <v>57</v>
      </c>
      <c r="AO43" s="16">
        <v>44735</v>
      </c>
      <c r="AP43" s="7" t="s">
        <v>57</v>
      </c>
      <c r="AQ43" s="7" t="s">
        <v>57</v>
      </c>
      <c r="AR43" s="7" t="s">
        <v>57</v>
      </c>
      <c r="AS43" s="7" t="s">
        <v>57</v>
      </c>
      <c r="AT43" s="7" t="s">
        <v>57</v>
      </c>
      <c r="AU43" s="7" t="s">
        <v>57</v>
      </c>
      <c r="AV43" s="7" t="s">
        <v>57</v>
      </c>
      <c r="AW43" s="7" t="s">
        <v>57</v>
      </c>
      <c r="AX43" s="28"/>
    </row>
    <row r="44" spans="1:50" ht="15.75">
      <c r="A44" s="7" t="s">
        <v>923</v>
      </c>
      <c r="B44" s="7" t="s">
        <v>924</v>
      </c>
      <c r="C44" s="7">
        <v>2023</v>
      </c>
      <c r="D44" s="7" t="s">
        <v>977</v>
      </c>
      <c r="E44" s="7" t="s">
        <v>979</v>
      </c>
      <c r="F44" s="8" t="s">
        <v>748</v>
      </c>
      <c r="G44" s="7" t="s">
        <v>749</v>
      </c>
      <c r="H44" s="7" t="s">
        <v>929</v>
      </c>
      <c r="I44" s="7">
        <v>15</v>
      </c>
      <c r="J44" s="7" t="s">
        <v>62</v>
      </c>
      <c r="K44" s="7" t="s">
        <v>62</v>
      </c>
      <c r="L44" s="7" t="s">
        <v>62</v>
      </c>
      <c r="M44" s="7" t="s">
        <v>57</v>
      </c>
      <c r="N44" s="7" t="s">
        <v>57</v>
      </c>
      <c r="O44" s="7" t="s">
        <v>57</v>
      </c>
      <c r="P44" s="7" t="s">
        <v>57</v>
      </c>
      <c r="Q44" s="7" t="s">
        <v>57</v>
      </c>
      <c r="R44" s="30" t="s">
        <v>57</v>
      </c>
      <c r="S44" s="7" t="s">
        <v>57</v>
      </c>
      <c r="T44" s="7" t="s">
        <v>62</v>
      </c>
      <c r="U44" s="7" t="s">
        <v>57</v>
      </c>
      <c r="V44" s="7" t="s">
        <v>57</v>
      </c>
      <c r="W44" s="7" t="s">
        <v>57</v>
      </c>
      <c r="X44" s="7" t="s">
        <v>57</v>
      </c>
      <c r="Y44" s="18" t="s">
        <v>750</v>
      </c>
      <c r="Z44" s="7" t="s">
        <v>57</v>
      </c>
      <c r="AA44" s="7" t="s">
        <v>57</v>
      </c>
      <c r="AB44" s="7" t="s">
        <v>57</v>
      </c>
      <c r="AC44" s="7" t="s">
        <v>57</v>
      </c>
      <c r="AD44" s="7" t="s">
        <v>57</v>
      </c>
      <c r="AE44" s="7" t="s">
        <v>57</v>
      </c>
      <c r="AF44" s="7" t="s">
        <v>57</v>
      </c>
      <c r="AG44" s="7" t="s">
        <v>57</v>
      </c>
      <c r="AH44" s="7" t="s">
        <v>57</v>
      </c>
      <c r="AI44" s="7" t="s">
        <v>57</v>
      </c>
      <c r="AJ44" s="30" t="s">
        <v>62</v>
      </c>
      <c r="AK44" s="7" t="s">
        <v>57</v>
      </c>
      <c r="AL44" s="7" t="s">
        <v>57</v>
      </c>
      <c r="AM44" s="7" t="s">
        <v>57</v>
      </c>
      <c r="AN44" s="7" t="s">
        <v>57</v>
      </c>
      <c r="AO44" s="16">
        <v>38526</v>
      </c>
      <c r="AP44" s="7" t="s">
        <v>57</v>
      </c>
      <c r="AQ44" s="7" t="s">
        <v>57</v>
      </c>
      <c r="AR44" s="7" t="s">
        <v>57</v>
      </c>
      <c r="AS44" s="7" t="s">
        <v>57</v>
      </c>
      <c r="AT44" s="7" t="s">
        <v>57</v>
      </c>
      <c r="AU44" s="7" t="s">
        <v>57</v>
      </c>
      <c r="AV44" s="7" t="s">
        <v>57</v>
      </c>
      <c r="AW44" s="7" t="s">
        <v>57</v>
      </c>
      <c r="AX44" s="28"/>
    </row>
    <row r="45" spans="1:50" ht="15.75">
      <c r="A45" s="7" t="s">
        <v>923</v>
      </c>
      <c r="B45" s="7" t="s">
        <v>924</v>
      </c>
      <c r="C45" s="7">
        <v>2023</v>
      </c>
      <c r="D45" s="7" t="s">
        <v>977</v>
      </c>
      <c r="E45" s="7" t="s">
        <v>980</v>
      </c>
      <c r="F45" s="8" t="s">
        <v>753</v>
      </c>
      <c r="G45" s="7" t="s">
        <v>754</v>
      </c>
      <c r="H45" s="7" t="s">
        <v>929</v>
      </c>
      <c r="I45" s="7" t="s">
        <v>981</v>
      </c>
      <c r="J45" s="7" t="s">
        <v>56</v>
      </c>
      <c r="K45" s="32" t="s">
        <v>56</v>
      </c>
      <c r="L45" s="7" t="s">
        <v>57</v>
      </c>
      <c r="M45" s="7" t="s">
        <v>57</v>
      </c>
      <c r="N45" s="7" t="s">
        <v>57</v>
      </c>
      <c r="O45" s="7" t="s">
        <v>57</v>
      </c>
      <c r="P45" s="7" t="s">
        <v>57</v>
      </c>
      <c r="Q45" s="7" t="s">
        <v>57</v>
      </c>
      <c r="R45" s="30" t="s">
        <v>57</v>
      </c>
      <c r="S45" s="7" t="s">
        <v>57</v>
      </c>
      <c r="T45" s="7" t="s">
        <v>56</v>
      </c>
      <c r="U45" s="8" t="s">
        <v>755</v>
      </c>
      <c r="V45" s="7" t="s">
        <v>62</v>
      </c>
      <c r="W45" s="7" t="s">
        <v>57</v>
      </c>
      <c r="X45" s="7" t="s">
        <v>57</v>
      </c>
      <c r="Y45" s="8" t="s">
        <v>756</v>
      </c>
      <c r="Z45" s="7" t="s">
        <v>57</v>
      </c>
      <c r="AA45" s="7" t="s">
        <v>57</v>
      </c>
      <c r="AB45" s="7" t="s">
        <v>57</v>
      </c>
      <c r="AC45" s="7" t="s">
        <v>57</v>
      </c>
      <c r="AD45" s="7" t="s">
        <v>57</v>
      </c>
      <c r="AE45" s="7" t="s">
        <v>57</v>
      </c>
      <c r="AF45" s="7" t="s">
        <v>57</v>
      </c>
      <c r="AG45" s="7" t="s">
        <v>57</v>
      </c>
      <c r="AH45" s="7" t="s">
        <v>57</v>
      </c>
      <c r="AI45" s="7" t="s">
        <v>57</v>
      </c>
      <c r="AJ45" s="30" t="s">
        <v>62</v>
      </c>
      <c r="AK45" s="7" t="s">
        <v>57</v>
      </c>
      <c r="AL45" s="7" t="s">
        <v>57</v>
      </c>
      <c r="AM45" s="7" t="s">
        <v>57</v>
      </c>
      <c r="AN45" s="7" t="s">
        <v>57</v>
      </c>
      <c r="AO45" s="16">
        <v>41813</v>
      </c>
      <c r="AP45" s="7" t="s">
        <v>57</v>
      </c>
      <c r="AQ45" s="7" t="s">
        <v>57</v>
      </c>
      <c r="AR45" s="7" t="s">
        <v>57</v>
      </c>
      <c r="AS45" s="7" t="s">
        <v>57</v>
      </c>
      <c r="AT45" s="7" t="s">
        <v>57</v>
      </c>
      <c r="AU45" s="7" t="s">
        <v>57</v>
      </c>
      <c r="AV45" s="7" t="s">
        <v>57</v>
      </c>
      <c r="AW45" s="7" t="s">
        <v>57</v>
      </c>
      <c r="AX45" s="28"/>
    </row>
    <row r="46" spans="1:50" ht="22.15" customHeight="1">
      <c r="A46" s="7" t="s">
        <v>923</v>
      </c>
      <c r="B46" s="7" t="s">
        <v>924</v>
      </c>
      <c r="C46" s="7">
        <v>2023</v>
      </c>
      <c r="D46" s="7" t="s">
        <v>977</v>
      </c>
      <c r="E46" s="7" t="s">
        <v>982</v>
      </c>
      <c r="F46" s="8" t="s">
        <v>759</v>
      </c>
      <c r="G46" s="7" t="s">
        <v>760</v>
      </c>
      <c r="H46" s="7" t="s">
        <v>935</v>
      </c>
      <c r="I46" s="7">
        <v>24</v>
      </c>
      <c r="J46" s="7" t="s">
        <v>62</v>
      </c>
      <c r="K46" s="7" t="s">
        <v>62</v>
      </c>
      <c r="L46" s="7" t="s">
        <v>62</v>
      </c>
      <c r="M46" s="7" t="s">
        <v>62</v>
      </c>
      <c r="N46" s="7" t="s">
        <v>57</v>
      </c>
      <c r="O46" s="7" t="s">
        <v>57</v>
      </c>
      <c r="P46" s="7" t="s">
        <v>57</v>
      </c>
      <c r="Q46" s="7" t="s">
        <v>57</v>
      </c>
      <c r="R46" s="30" t="s">
        <v>56</v>
      </c>
      <c r="S46" s="7" t="s">
        <v>983</v>
      </c>
      <c r="T46" s="7" t="s">
        <v>56</v>
      </c>
      <c r="U46" s="7" t="s">
        <v>762</v>
      </c>
      <c r="V46" s="7" t="s">
        <v>62</v>
      </c>
      <c r="W46" s="7" t="s">
        <v>57</v>
      </c>
      <c r="X46" s="7" t="s">
        <v>57</v>
      </c>
      <c r="Y46" s="8" t="s">
        <v>763</v>
      </c>
      <c r="Z46" s="7" t="s">
        <v>56</v>
      </c>
      <c r="AA46" s="7" t="s">
        <v>56</v>
      </c>
      <c r="AB46" s="36" t="s">
        <v>56</v>
      </c>
      <c r="AC46" s="36" t="s">
        <v>984</v>
      </c>
      <c r="AD46" s="7" t="s">
        <v>57</v>
      </c>
      <c r="AE46" s="7" t="s">
        <v>62</v>
      </c>
      <c r="AF46" s="7" t="s">
        <v>56</v>
      </c>
      <c r="AG46" s="7">
        <v>70</v>
      </c>
      <c r="AH46" s="7" t="s">
        <v>56</v>
      </c>
      <c r="AI46" s="7" t="s">
        <v>985</v>
      </c>
      <c r="AJ46" s="30" t="s">
        <v>62</v>
      </c>
      <c r="AK46" s="7" t="s">
        <v>57</v>
      </c>
      <c r="AL46" s="7" t="s">
        <v>57</v>
      </c>
      <c r="AM46" s="7" t="s">
        <v>57</v>
      </c>
      <c r="AN46" s="7" t="s">
        <v>57</v>
      </c>
      <c r="AO46" s="16">
        <v>38526</v>
      </c>
      <c r="AP46" s="7" t="s">
        <v>57</v>
      </c>
      <c r="AQ46" s="7" t="s">
        <v>57</v>
      </c>
      <c r="AR46" s="7">
        <v>70</v>
      </c>
      <c r="AS46" s="7">
        <v>0</v>
      </c>
      <c r="AT46" s="7" t="s">
        <v>62</v>
      </c>
      <c r="AU46" s="7" t="s">
        <v>62</v>
      </c>
      <c r="AV46" s="7" t="s">
        <v>62</v>
      </c>
      <c r="AW46" s="7" t="s">
        <v>62</v>
      </c>
      <c r="AX46" s="7" t="s">
        <v>986</v>
      </c>
    </row>
    <row r="47" spans="1:50" ht="21" customHeight="1">
      <c r="A47" s="7" t="s">
        <v>923</v>
      </c>
      <c r="B47" s="7" t="s">
        <v>924</v>
      </c>
      <c r="C47" s="7">
        <v>2023</v>
      </c>
      <c r="D47" s="7" t="s">
        <v>977</v>
      </c>
      <c r="E47" s="7" t="s">
        <v>987</v>
      </c>
      <c r="F47" s="8" t="s">
        <v>766</v>
      </c>
      <c r="G47" s="7" t="s">
        <v>767</v>
      </c>
      <c r="H47" s="7" t="s">
        <v>935</v>
      </c>
      <c r="I47" s="7">
        <v>18</v>
      </c>
      <c r="J47" s="7" t="s">
        <v>62</v>
      </c>
      <c r="K47" s="7" t="s">
        <v>62</v>
      </c>
      <c r="L47" s="7" t="s">
        <v>62</v>
      </c>
      <c r="M47" s="7" t="s">
        <v>62</v>
      </c>
      <c r="N47" s="7" t="s">
        <v>57</v>
      </c>
      <c r="O47" s="7" t="s">
        <v>57</v>
      </c>
      <c r="P47" s="7" t="s">
        <v>57</v>
      </c>
      <c r="Q47" s="7" t="s">
        <v>57</v>
      </c>
      <c r="R47" s="30" t="s">
        <v>56</v>
      </c>
      <c r="S47" s="7" t="s">
        <v>768</v>
      </c>
      <c r="T47" s="7" t="s">
        <v>56</v>
      </c>
      <c r="U47" s="8" t="s">
        <v>769</v>
      </c>
      <c r="V47" s="7" t="s">
        <v>56</v>
      </c>
      <c r="W47" s="7" t="s">
        <v>988</v>
      </c>
      <c r="X47" s="7" t="s">
        <v>62</v>
      </c>
      <c r="Y47" s="8" t="s">
        <v>771</v>
      </c>
      <c r="Z47" s="7" t="s">
        <v>62</v>
      </c>
      <c r="AA47" s="7" t="s">
        <v>62</v>
      </c>
      <c r="AB47" s="7" t="s">
        <v>57</v>
      </c>
      <c r="AC47" s="7" t="s">
        <v>57</v>
      </c>
      <c r="AD47" s="7" t="s">
        <v>57</v>
      </c>
      <c r="AE47" s="7" t="s">
        <v>62</v>
      </c>
      <c r="AF47" s="7" t="s">
        <v>56</v>
      </c>
      <c r="AG47" s="7">
        <v>296</v>
      </c>
      <c r="AH47" s="7" t="s">
        <v>62</v>
      </c>
      <c r="AI47" s="7" t="s">
        <v>57</v>
      </c>
      <c r="AJ47" s="30" t="s">
        <v>62</v>
      </c>
      <c r="AK47" s="7" t="s">
        <v>57</v>
      </c>
      <c r="AL47" s="7" t="s">
        <v>57</v>
      </c>
      <c r="AM47" s="7" t="s">
        <v>57</v>
      </c>
      <c r="AN47" s="7" t="s">
        <v>57</v>
      </c>
      <c r="AO47" s="16">
        <v>37795</v>
      </c>
      <c r="AP47" s="7" t="s">
        <v>57</v>
      </c>
      <c r="AQ47" s="7" t="s">
        <v>57</v>
      </c>
      <c r="AR47" s="32">
        <v>224</v>
      </c>
      <c r="AS47" s="32">
        <v>72</v>
      </c>
      <c r="AT47" s="7" t="s">
        <v>62</v>
      </c>
      <c r="AU47" s="7" t="s">
        <v>62</v>
      </c>
      <c r="AV47" s="7" t="s">
        <v>62</v>
      </c>
      <c r="AW47" s="7" t="s">
        <v>62</v>
      </c>
      <c r="AX47" s="7" t="s">
        <v>989</v>
      </c>
    </row>
    <row r="48" spans="1:50" ht="15.75">
      <c r="A48" s="7" t="s">
        <v>923</v>
      </c>
      <c r="B48" s="7" t="s">
        <v>924</v>
      </c>
      <c r="C48" s="7">
        <v>2023</v>
      </c>
      <c r="D48" s="7" t="s">
        <v>977</v>
      </c>
      <c r="E48" s="7" t="s">
        <v>990</v>
      </c>
      <c r="F48" s="8" t="s">
        <v>773</v>
      </c>
      <c r="G48" s="7" t="s">
        <v>774</v>
      </c>
      <c r="H48" s="7" t="s">
        <v>935</v>
      </c>
      <c r="I48" s="7">
        <v>22</v>
      </c>
      <c r="J48" s="7" t="s">
        <v>62</v>
      </c>
      <c r="K48" s="7" t="s">
        <v>62</v>
      </c>
      <c r="L48" s="7" t="s">
        <v>62</v>
      </c>
      <c r="M48" s="7" t="s">
        <v>62</v>
      </c>
      <c r="N48" s="7" t="s">
        <v>57</v>
      </c>
      <c r="O48" s="7" t="s">
        <v>57</v>
      </c>
      <c r="P48" s="7" t="s">
        <v>57</v>
      </c>
      <c r="Q48" s="7" t="s">
        <v>57</v>
      </c>
      <c r="R48" s="30" t="s">
        <v>57</v>
      </c>
      <c r="S48" s="7" t="s">
        <v>57</v>
      </c>
      <c r="T48" s="7" t="s">
        <v>62</v>
      </c>
      <c r="U48" s="7" t="s">
        <v>57</v>
      </c>
      <c r="V48" s="7" t="s">
        <v>62</v>
      </c>
      <c r="W48" s="7" t="s">
        <v>57</v>
      </c>
      <c r="X48" s="7" t="s">
        <v>57</v>
      </c>
      <c r="Y48" s="8" t="s">
        <v>775</v>
      </c>
      <c r="Z48" s="7" t="s">
        <v>62</v>
      </c>
      <c r="AA48" s="7" t="s">
        <v>57</v>
      </c>
      <c r="AB48" s="7" t="s">
        <v>57</v>
      </c>
      <c r="AC48" s="7" t="s">
        <v>57</v>
      </c>
      <c r="AD48" s="7" t="s">
        <v>57</v>
      </c>
      <c r="AE48" s="7" t="s">
        <v>57</v>
      </c>
      <c r="AF48" s="7" t="s">
        <v>56</v>
      </c>
      <c r="AG48" s="32">
        <v>59</v>
      </c>
      <c r="AH48" s="7" t="s">
        <v>62</v>
      </c>
      <c r="AI48" s="7" t="s">
        <v>57</v>
      </c>
      <c r="AJ48" s="30" t="s">
        <v>62</v>
      </c>
      <c r="AK48" s="7" t="s">
        <v>57</v>
      </c>
      <c r="AL48" s="7" t="s">
        <v>57</v>
      </c>
      <c r="AM48" s="7" t="s">
        <v>57</v>
      </c>
      <c r="AN48" s="7" t="s">
        <v>57</v>
      </c>
      <c r="AO48" s="16">
        <v>37430</v>
      </c>
      <c r="AP48" s="7" t="s">
        <v>57</v>
      </c>
      <c r="AQ48" s="7" t="s">
        <v>57</v>
      </c>
      <c r="AR48" s="32">
        <v>27</v>
      </c>
      <c r="AS48" s="32">
        <v>32</v>
      </c>
      <c r="AT48" s="7" t="s">
        <v>62</v>
      </c>
      <c r="AU48" s="7" t="s">
        <v>62</v>
      </c>
      <c r="AV48" s="7" t="s">
        <v>62</v>
      </c>
      <c r="AW48" s="7" t="s">
        <v>62</v>
      </c>
      <c r="AX48" s="7" t="s">
        <v>991</v>
      </c>
    </row>
    <row r="49" spans="1:50" ht="15.75">
      <c r="A49" s="7" t="s">
        <v>923</v>
      </c>
      <c r="B49" s="7" t="s">
        <v>924</v>
      </c>
      <c r="C49" s="7">
        <v>2023</v>
      </c>
      <c r="D49" s="7" t="s">
        <v>977</v>
      </c>
      <c r="E49" s="7" t="s">
        <v>992</v>
      </c>
      <c r="F49" s="8" t="s">
        <v>777</v>
      </c>
      <c r="G49" s="7" t="s">
        <v>778</v>
      </c>
      <c r="H49" s="7" t="s">
        <v>935</v>
      </c>
      <c r="I49" s="7">
        <v>18</v>
      </c>
      <c r="J49" s="7" t="s">
        <v>62</v>
      </c>
      <c r="K49" s="7" t="s">
        <v>62</v>
      </c>
      <c r="L49" s="7" t="s">
        <v>62</v>
      </c>
      <c r="M49" s="7" t="s">
        <v>62</v>
      </c>
      <c r="N49" s="7" t="s">
        <v>57</v>
      </c>
      <c r="O49" s="7" t="s">
        <v>57</v>
      </c>
      <c r="P49" s="7" t="s">
        <v>57</v>
      </c>
      <c r="Q49" s="7" t="s">
        <v>57</v>
      </c>
      <c r="R49" s="30" t="s">
        <v>62</v>
      </c>
      <c r="S49" s="7" t="s">
        <v>57</v>
      </c>
      <c r="T49" s="7" t="s">
        <v>62</v>
      </c>
      <c r="U49" s="7" t="s">
        <v>57</v>
      </c>
      <c r="V49" s="7" t="s">
        <v>62</v>
      </c>
      <c r="W49" s="7" t="s">
        <v>57</v>
      </c>
      <c r="X49" s="7" t="s">
        <v>57</v>
      </c>
      <c r="Y49" s="8" t="s">
        <v>779</v>
      </c>
      <c r="Z49" s="7" t="s">
        <v>62</v>
      </c>
      <c r="AA49" s="7" t="s">
        <v>57</v>
      </c>
      <c r="AB49" s="7" t="s">
        <v>57</v>
      </c>
      <c r="AC49" s="7" t="s">
        <v>57</v>
      </c>
      <c r="AD49" s="7" t="s">
        <v>57</v>
      </c>
      <c r="AE49" s="7" t="s">
        <v>57</v>
      </c>
      <c r="AF49" s="7" t="s">
        <v>56</v>
      </c>
      <c r="AG49" s="7">
        <v>22</v>
      </c>
      <c r="AH49" s="7" t="s">
        <v>62</v>
      </c>
      <c r="AI49" s="7" t="s">
        <v>57</v>
      </c>
      <c r="AJ49" s="30" t="s">
        <v>62</v>
      </c>
      <c r="AK49" s="7" t="s">
        <v>57</v>
      </c>
      <c r="AL49" s="7" t="s">
        <v>57</v>
      </c>
      <c r="AM49" s="7" t="s">
        <v>57</v>
      </c>
      <c r="AN49" s="7" t="s">
        <v>57</v>
      </c>
      <c r="AO49" s="16">
        <v>37430</v>
      </c>
      <c r="AP49" s="7" t="s">
        <v>57</v>
      </c>
      <c r="AQ49" s="7" t="s">
        <v>57</v>
      </c>
      <c r="AR49" s="7">
        <v>13</v>
      </c>
      <c r="AS49" s="7">
        <v>9</v>
      </c>
      <c r="AT49" s="7" t="s">
        <v>62</v>
      </c>
      <c r="AU49" s="7" t="s">
        <v>62</v>
      </c>
      <c r="AV49" s="7" t="s">
        <v>56</v>
      </c>
      <c r="AW49" s="7" t="s">
        <v>62</v>
      </c>
      <c r="AX49" s="7" t="s">
        <v>993</v>
      </c>
    </row>
    <row r="50" spans="1:50" ht="15.75">
      <c r="A50" s="7" t="s">
        <v>923</v>
      </c>
      <c r="B50" s="7" t="s">
        <v>924</v>
      </c>
      <c r="C50" s="7">
        <v>2023</v>
      </c>
      <c r="D50" s="7" t="s">
        <v>286</v>
      </c>
      <c r="E50" s="37" t="s">
        <v>994</v>
      </c>
      <c r="F50" s="8" t="s">
        <v>783</v>
      </c>
      <c r="G50" s="7" t="s">
        <v>781</v>
      </c>
      <c r="H50" s="7" t="s">
        <v>945</v>
      </c>
      <c r="I50" s="7">
        <v>14</v>
      </c>
      <c r="J50" s="7" t="s">
        <v>57</v>
      </c>
      <c r="K50" s="7" t="s">
        <v>57</v>
      </c>
      <c r="L50" s="7" t="s">
        <v>57</v>
      </c>
      <c r="M50" s="7" t="s">
        <v>57</v>
      </c>
      <c r="N50" s="7" t="s">
        <v>57</v>
      </c>
      <c r="O50" s="7" t="s">
        <v>57</v>
      </c>
      <c r="P50" s="7" t="s">
        <v>57</v>
      </c>
      <c r="Q50" s="7" t="s">
        <v>57</v>
      </c>
      <c r="R50" s="30" t="s">
        <v>57</v>
      </c>
      <c r="S50" s="7" t="s">
        <v>57</v>
      </c>
      <c r="T50" s="7" t="s">
        <v>57</v>
      </c>
      <c r="U50" s="7" t="s">
        <v>57</v>
      </c>
      <c r="V50" s="7" t="s">
        <v>57</v>
      </c>
      <c r="W50" s="7" t="s">
        <v>57</v>
      </c>
      <c r="X50" s="7" t="s">
        <v>57</v>
      </c>
      <c r="Y50" s="7" t="s">
        <v>62</v>
      </c>
      <c r="Z50" s="7" t="s">
        <v>57</v>
      </c>
      <c r="AA50" s="7" t="s">
        <v>57</v>
      </c>
      <c r="AB50" s="7" t="s">
        <v>57</v>
      </c>
      <c r="AC50" s="7" t="s">
        <v>57</v>
      </c>
      <c r="AD50" s="7" t="s">
        <v>57</v>
      </c>
      <c r="AE50" s="7" t="s">
        <v>57</v>
      </c>
      <c r="AF50" s="7" t="s">
        <v>57</v>
      </c>
      <c r="AG50" s="7" t="s">
        <v>57</v>
      </c>
      <c r="AH50" s="7" t="s">
        <v>57</v>
      </c>
      <c r="AI50" s="7" t="s">
        <v>57</v>
      </c>
      <c r="AJ50" s="30" t="s">
        <v>57</v>
      </c>
      <c r="AK50" s="7" t="s">
        <v>57</v>
      </c>
      <c r="AL50" s="7" t="s">
        <v>57</v>
      </c>
      <c r="AM50" s="7" t="s">
        <v>57</v>
      </c>
      <c r="AN50" s="7" t="s">
        <v>57</v>
      </c>
      <c r="AO50" s="16">
        <v>11101</v>
      </c>
      <c r="AP50" s="7" t="s">
        <v>57</v>
      </c>
      <c r="AQ50" s="7" t="s">
        <v>57</v>
      </c>
      <c r="AR50" s="7" t="s">
        <v>57</v>
      </c>
      <c r="AS50" s="7" t="s">
        <v>57</v>
      </c>
      <c r="AT50" s="7" t="s">
        <v>57</v>
      </c>
      <c r="AU50" s="7" t="s">
        <v>57</v>
      </c>
      <c r="AV50" s="7" t="s">
        <v>57</v>
      </c>
      <c r="AW50" s="7" t="s">
        <v>57</v>
      </c>
      <c r="AX50" s="28"/>
    </row>
    <row r="51" spans="1:50" ht="15.75">
      <c r="A51" s="7" t="s">
        <v>923</v>
      </c>
      <c r="B51" s="7" t="s">
        <v>924</v>
      </c>
      <c r="C51" s="7">
        <v>2023</v>
      </c>
      <c r="D51" s="7" t="s">
        <v>286</v>
      </c>
      <c r="E51" s="37" t="s">
        <v>994</v>
      </c>
      <c r="F51" s="8" t="s">
        <v>783</v>
      </c>
      <c r="G51" s="7" t="s">
        <v>781</v>
      </c>
      <c r="H51" s="7" t="s">
        <v>945</v>
      </c>
      <c r="I51" s="7">
        <v>14</v>
      </c>
      <c r="J51" s="7" t="s">
        <v>57</v>
      </c>
      <c r="K51" s="7" t="s">
        <v>57</v>
      </c>
      <c r="L51" s="7" t="s">
        <v>57</v>
      </c>
      <c r="M51" s="7" t="s">
        <v>57</v>
      </c>
      <c r="N51" s="7" t="s">
        <v>57</v>
      </c>
      <c r="O51" s="7" t="s">
        <v>57</v>
      </c>
      <c r="P51" s="7" t="s">
        <v>57</v>
      </c>
      <c r="Q51" s="7" t="s">
        <v>57</v>
      </c>
      <c r="R51" s="30" t="s">
        <v>57</v>
      </c>
      <c r="S51" s="7" t="s">
        <v>57</v>
      </c>
      <c r="T51" s="7" t="s">
        <v>57</v>
      </c>
      <c r="U51" s="7" t="s">
        <v>57</v>
      </c>
      <c r="V51" s="7" t="s">
        <v>57</v>
      </c>
      <c r="W51" s="7" t="s">
        <v>57</v>
      </c>
      <c r="X51" s="7" t="s">
        <v>57</v>
      </c>
      <c r="Y51" s="7" t="s">
        <v>62</v>
      </c>
      <c r="Z51" s="7" t="s">
        <v>57</v>
      </c>
      <c r="AA51" s="7" t="s">
        <v>57</v>
      </c>
      <c r="AB51" s="7" t="s">
        <v>57</v>
      </c>
      <c r="AC51" s="7" t="s">
        <v>57</v>
      </c>
      <c r="AD51" s="7" t="s">
        <v>57</v>
      </c>
      <c r="AE51" s="7" t="s">
        <v>57</v>
      </c>
      <c r="AF51" s="7" t="s">
        <v>57</v>
      </c>
      <c r="AG51" s="7" t="s">
        <v>57</v>
      </c>
      <c r="AH51" s="7" t="s">
        <v>57</v>
      </c>
      <c r="AI51" s="7" t="s">
        <v>57</v>
      </c>
      <c r="AJ51" s="30" t="s">
        <v>57</v>
      </c>
      <c r="AK51" s="7" t="s">
        <v>57</v>
      </c>
      <c r="AL51" s="7" t="s">
        <v>57</v>
      </c>
      <c r="AM51" s="7" t="s">
        <v>57</v>
      </c>
      <c r="AN51" s="7" t="s">
        <v>57</v>
      </c>
      <c r="AO51" s="16">
        <v>11101</v>
      </c>
      <c r="AP51" s="7" t="s">
        <v>57</v>
      </c>
      <c r="AQ51" s="7" t="s">
        <v>57</v>
      </c>
      <c r="AR51" s="7" t="s">
        <v>57</v>
      </c>
      <c r="AS51" s="7" t="s">
        <v>57</v>
      </c>
      <c r="AT51" s="7" t="s">
        <v>57</v>
      </c>
      <c r="AU51" s="7" t="s">
        <v>57</v>
      </c>
      <c r="AV51" s="7" t="s">
        <v>57</v>
      </c>
      <c r="AW51" s="7" t="s">
        <v>57</v>
      </c>
      <c r="AX51" s="28"/>
    </row>
    <row r="52" spans="1:50" ht="15.75">
      <c r="A52" s="7" t="s">
        <v>923</v>
      </c>
      <c r="B52" s="7" t="s">
        <v>924</v>
      </c>
      <c r="C52" s="7">
        <v>2023</v>
      </c>
      <c r="D52" s="7" t="s">
        <v>286</v>
      </c>
      <c r="E52" s="37" t="s">
        <v>995</v>
      </c>
      <c r="F52" s="8" t="s">
        <v>788</v>
      </c>
      <c r="G52" s="7" t="s">
        <v>785</v>
      </c>
      <c r="H52" s="7" t="s">
        <v>945</v>
      </c>
      <c r="I52" s="7" t="s">
        <v>996</v>
      </c>
      <c r="J52" s="7" t="s">
        <v>57</v>
      </c>
      <c r="K52" s="7" t="s">
        <v>57</v>
      </c>
      <c r="L52" s="7" t="s">
        <v>57</v>
      </c>
      <c r="M52" s="7" t="s">
        <v>57</v>
      </c>
      <c r="N52" s="7" t="s">
        <v>57</v>
      </c>
      <c r="O52" s="7" t="s">
        <v>57</v>
      </c>
      <c r="P52" s="7" t="s">
        <v>57</v>
      </c>
      <c r="Q52" s="7" t="s">
        <v>57</v>
      </c>
      <c r="R52" s="30" t="s">
        <v>57</v>
      </c>
      <c r="S52" s="7" t="s">
        <v>57</v>
      </c>
      <c r="T52" s="7" t="s">
        <v>57</v>
      </c>
      <c r="U52" s="7" t="s">
        <v>57</v>
      </c>
      <c r="V52" s="7" t="s">
        <v>57</v>
      </c>
      <c r="W52" s="7" t="s">
        <v>57</v>
      </c>
      <c r="X52" s="7" t="s">
        <v>57</v>
      </c>
      <c r="Y52" s="7" t="s">
        <v>62</v>
      </c>
      <c r="Z52" s="7" t="s">
        <v>57</v>
      </c>
      <c r="AA52" s="7" t="s">
        <v>57</v>
      </c>
      <c r="AB52" s="7" t="s">
        <v>57</v>
      </c>
      <c r="AC52" s="7" t="s">
        <v>57</v>
      </c>
      <c r="AD52" s="7" t="s">
        <v>57</v>
      </c>
      <c r="AE52" s="7" t="s">
        <v>57</v>
      </c>
      <c r="AF52" s="7" t="s">
        <v>57</v>
      </c>
      <c r="AG52" s="7" t="s">
        <v>57</v>
      </c>
      <c r="AH52" s="7" t="s">
        <v>57</v>
      </c>
      <c r="AI52" s="7" t="s">
        <v>57</v>
      </c>
      <c r="AJ52" s="30" t="s">
        <v>57</v>
      </c>
      <c r="AK52" s="7" t="s">
        <v>57</v>
      </c>
      <c r="AL52" s="7" t="s">
        <v>57</v>
      </c>
      <c r="AM52" s="7" t="s">
        <v>57</v>
      </c>
      <c r="AN52" s="7" t="s">
        <v>57</v>
      </c>
      <c r="AO52" s="16">
        <v>45069</v>
      </c>
      <c r="AP52" s="7" t="s">
        <v>57</v>
      </c>
      <c r="AQ52" s="7" t="s">
        <v>57</v>
      </c>
      <c r="AR52" s="7" t="s">
        <v>57</v>
      </c>
      <c r="AS52" s="7" t="s">
        <v>57</v>
      </c>
      <c r="AT52" s="7" t="s">
        <v>57</v>
      </c>
      <c r="AU52" s="7" t="s">
        <v>57</v>
      </c>
      <c r="AV52" s="7" t="s">
        <v>57</v>
      </c>
      <c r="AW52" s="7" t="s">
        <v>57</v>
      </c>
      <c r="AX52" s="28"/>
    </row>
    <row r="53" spans="1:50" ht="15.75">
      <c r="A53" s="7" t="s">
        <v>923</v>
      </c>
      <c r="B53" s="7" t="s">
        <v>924</v>
      </c>
      <c r="C53" s="7">
        <v>2023</v>
      </c>
      <c r="D53" s="7" t="s">
        <v>286</v>
      </c>
      <c r="E53" s="37" t="s">
        <v>995</v>
      </c>
      <c r="F53" s="8" t="s">
        <v>788</v>
      </c>
      <c r="G53" s="7" t="s">
        <v>785</v>
      </c>
      <c r="H53" s="7" t="s">
        <v>945</v>
      </c>
      <c r="I53" s="7" t="s">
        <v>996</v>
      </c>
      <c r="J53" s="7" t="s">
        <v>57</v>
      </c>
      <c r="K53" s="7" t="s">
        <v>57</v>
      </c>
      <c r="L53" s="7" t="s">
        <v>57</v>
      </c>
      <c r="M53" s="7" t="s">
        <v>57</v>
      </c>
      <c r="N53" s="7" t="s">
        <v>57</v>
      </c>
      <c r="O53" s="7" t="s">
        <v>57</v>
      </c>
      <c r="P53" s="7" t="s">
        <v>57</v>
      </c>
      <c r="Q53" s="7" t="s">
        <v>57</v>
      </c>
      <c r="R53" s="30" t="s">
        <v>57</v>
      </c>
      <c r="S53" s="7" t="s">
        <v>57</v>
      </c>
      <c r="T53" s="7" t="s">
        <v>57</v>
      </c>
      <c r="U53" s="7" t="s">
        <v>57</v>
      </c>
      <c r="V53" s="7" t="s">
        <v>57</v>
      </c>
      <c r="W53" s="7" t="s">
        <v>57</v>
      </c>
      <c r="X53" s="7" t="s">
        <v>57</v>
      </c>
      <c r="Y53" s="7" t="s">
        <v>62</v>
      </c>
      <c r="Z53" s="7" t="s">
        <v>57</v>
      </c>
      <c r="AA53" s="7" t="s">
        <v>57</v>
      </c>
      <c r="AB53" s="7" t="s">
        <v>57</v>
      </c>
      <c r="AC53" s="7" t="s">
        <v>57</v>
      </c>
      <c r="AD53" s="7" t="s">
        <v>57</v>
      </c>
      <c r="AE53" s="7" t="s">
        <v>57</v>
      </c>
      <c r="AF53" s="7" t="s">
        <v>57</v>
      </c>
      <c r="AG53" s="7" t="s">
        <v>57</v>
      </c>
      <c r="AH53" s="7" t="s">
        <v>57</v>
      </c>
      <c r="AI53" s="7" t="s">
        <v>57</v>
      </c>
      <c r="AJ53" s="30" t="s">
        <v>57</v>
      </c>
      <c r="AK53" s="7" t="s">
        <v>57</v>
      </c>
      <c r="AL53" s="7" t="s">
        <v>57</v>
      </c>
      <c r="AM53" s="7" t="s">
        <v>57</v>
      </c>
      <c r="AN53" s="7" t="s">
        <v>57</v>
      </c>
      <c r="AO53" s="16">
        <v>45069</v>
      </c>
      <c r="AP53" s="7" t="s">
        <v>57</v>
      </c>
      <c r="AQ53" s="7" t="s">
        <v>57</v>
      </c>
      <c r="AR53" s="7" t="s">
        <v>57</v>
      </c>
      <c r="AS53" s="7" t="s">
        <v>57</v>
      </c>
      <c r="AT53" s="7" t="s">
        <v>57</v>
      </c>
      <c r="AU53" s="7" t="s">
        <v>57</v>
      </c>
      <c r="AV53" s="7" t="s">
        <v>57</v>
      </c>
      <c r="AW53" s="7" t="s">
        <v>57</v>
      </c>
      <c r="AX53" s="28"/>
    </row>
    <row r="54" spans="1:50" ht="15.75">
      <c r="A54" s="7" t="s">
        <v>923</v>
      </c>
      <c r="B54" s="7" t="s">
        <v>924</v>
      </c>
      <c r="C54" s="7">
        <v>2023</v>
      </c>
      <c r="D54" s="7" t="s">
        <v>977</v>
      </c>
      <c r="E54" s="37" t="s">
        <v>997</v>
      </c>
      <c r="F54" s="8" t="s">
        <v>793</v>
      </c>
      <c r="G54" s="7" t="s">
        <v>791</v>
      </c>
      <c r="H54" s="7" t="s">
        <v>945</v>
      </c>
      <c r="I54" s="7">
        <v>18</v>
      </c>
      <c r="J54" s="7" t="s">
        <v>57</v>
      </c>
      <c r="K54" s="7" t="s">
        <v>57</v>
      </c>
      <c r="L54" s="7" t="s">
        <v>57</v>
      </c>
      <c r="M54" s="7" t="s">
        <v>57</v>
      </c>
      <c r="N54" s="7" t="s">
        <v>57</v>
      </c>
      <c r="O54" s="7" t="s">
        <v>57</v>
      </c>
      <c r="P54" s="7" t="s">
        <v>57</v>
      </c>
      <c r="Q54" s="7" t="s">
        <v>57</v>
      </c>
      <c r="R54" s="30" t="s">
        <v>57</v>
      </c>
      <c r="S54" s="7" t="s">
        <v>57</v>
      </c>
      <c r="T54" s="7" t="s">
        <v>57</v>
      </c>
      <c r="U54" s="7" t="s">
        <v>57</v>
      </c>
      <c r="V54" s="7" t="s">
        <v>57</v>
      </c>
      <c r="W54" s="7" t="s">
        <v>57</v>
      </c>
      <c r="X54" s="7" t="s">
        <v>57</v>
      </c>
      <c r="Y54" s="7" t="s">
        <v>62</v>
      </c>
      <c r="Z54" s="7" t="s">
        <v>57</v>
      </c>
      <c r="AA54" s="7" t="s">
        <v>57</v>
      </c>
      <c r="AB54" s="7" t="s">
        <v>57</v>
      </c>
      <c r="AC54" s="7" t="s">
        <v>57</v>
      </c>
      <c r="AD54" s="7" t="s">
        <v>57</v>
      </c>
      <c r="AE54" s="7" t="s">
        <v>57</v>
      </c>
      <c r="AF54" s="7" t="s">
        <v>57</v>
      </c>
      <c r="AG54" s="7" t="s">
        <v>57</v>
      </c>
      <c r="AH54" s="7" t="s">
        <v>57</v>
      </c>
      <c r="AI54" s="7" t="s">
        <v>57</v>
      </c>
      <c r="AJ54" s="30" t="s">
        <v>57</v>
      </c>
      <c r="AK54" s="7" t="s">
        <v>57</v>
      </c>
      <c r="AL54" s="7" t="s">
        <v>57</v>
      </c>
      <c r="AM54" s="7" t="s">
        <v>57</v>
      </c>
      <c r="AN54" s="7" t="s">
        <v>57</v>
      </c>
      <c r="AO54" s="16">
        <v>38526</v>
      </c>
      <c r="AP54" s="7" t="s">
        <v>57</v>
      </c>
      <c r="AQ54" s="7" t="s">
        <v>57</v>
      </c>
      <c r="AR54" s="7" t="s">
        <v>57</v>
      </c>
      <c r="AS54" s="7" t="s">
        <v>57</v>
      </c>
      <c r="AT54" s="7" t="s">
        <v>57</v>
      </c>
      <c r="AU54" s="7" t="s">
        <v>57</v>
      </c>
      <c r="AV54" s="7" t="s">
        <v>57</v>
      </c>
      <c r="AW54" s="7" t="s">
        <v>57</v>
      </c>
      <c r="AX54" s="28"/>
    </row>
    <row r="55" spans="1:50" ht="15.75">
      <c r="A55" s="7" t="s">
        <v>923</v>
      </c>
      <c r="B55" s="7" t="s">
        <v>924</v>
      </c>
      <c r="C55" s="7">
        <v>2023</v>
      </c>
      <c r="D55" s="7" t="s">
        <v>977</v>
      </c>
      <c r="E55" s="37" t="s">
        <v>997</v>
      </c>
      <c r="F55" s="8" t="s">
        <v>793</v>
      </c>
      <c r="G55" s="7" t="s">
        <v>791</v>
      </c>
      <c r="H55" s="7" t="s">
        <v>945</v>
      </c>
      <c r="I55" s="7">
        <v>18</v>
      </c>
      <c r="J55" s="7" t="s">
        <v>57</v>
      </c>
      <c r="K55" s="7" t="s">
        <v>57</v>
      </c>
      <c r="L55" s="7" t="s">
        <v>57</v>
      </c>
      <c r="M55" s="7" t="s">
        <v>57</v>
      </c>
      <c r="N55" s="7" t="s">
        <v>57</v>
      </c>
      <c r="O55" s="7" t="s">
        <v>57</v>
      </c>
      <c r="P55" s="7" t="s">
        <v>57</v>
      </c>
      <c r="Q55" s="7" t="s">
        <v>57</v>
      </c>
      <c r="R55" s="30" t="s">
        <v>57</v>
      </c>
      <c r="S55" s="7" t="s">
        <v>57</v>
      </c>
      <c r="T55" s="7" t="s">
        <v>57</v>
      </c>
      <c r="U55" s="7" t="s">
        <v>57</v>
      </c>
      <c r="V55" s="7" t="s">
        <v>57</v>
      </c>
      <c r="W55" s="7" t="s">
        <v>57</v>
      </c>
      <c r="X55" s="7" t="s">
        <v>57</v>
      </c>
      <c r="Y55" s="7" t="s">
        <v>62</v>
      </c>
      <c r="Z55" s="7" t="s">
        <v>57</v>
      </c>
      <c r="AA55" s="7" t="s">
        <v>57</v>
      </c>
      <c r="AB55" s="7" t="s">
        <v>57</v>
      </c>
      <c r="AC55" s="7" t="s">
        <v>57</v>
      </c>
      <c r="AD55" s="7" t="s">
        <v>57</v>
      </c>
      <c r="AE55" s="7" t="s">
        <v>57</v>
      </c>
      <c r="AF55" s="7" t="s">
        <v>57</v>
      </c>
      <c r="AG55" s="7" t="s">
        <v>57</v>
      </c>
      <c r="AH55" s="7" t="s">
        <v>57</v>
      </c>
      <c r="AI55" s="7" t="s">
        <v>57</v>
      </c>
      <c r="AJ55" s="30" t="s">
        <v>57</v>
      </c>
      <c r="AK55" s="7" t="s">
        <v>57</v>
      </c>
      <c r="AL55" s="7" t="s">
        <v>57</v>
      </c>
      <c r="AM55" s="7" t="s">
        <v>57</v>
      </c>
      <c r="AN55" s="7" t="s">
        <v>57</v>
      </c>
      <c r="AO55" s="16">
        <v>38526</v>
      </c>
      <c r="AP55" s="7" t="s">
        <v>57</v>
      </c>
      <c r="AQ55" s="7" t="s">
        <v>57</v>
      </c>
      <c r="AR55" s="7" t="s">
        <v>57</v>
      </c>
      <c r="AS55" s="7" t="s">
        <v>57</v>
      </c>
      <c r="AT55" s="7" t="s">
        <v>57</v>
      </c>
      <c r="AU55" s="7" t="s">
        <v>57</v>
      </c>
      <c r="AV55" s="7" t="s">
        <v>57</v>
      </c>
      <c r="AW55" s="7" t="s">
        <v>57</v>
      </c>
      <c r="AX55" s="28"/>
    </row>
    <row r="56" spans="1:50" ht="15.75">
      <c r="A56" s="7" t="s">
        <v>923</v>
      </c>
      <c r="B56" s="7" t="s">
        <v>924</v>
      </c>
      <c r="C56" s="7">
        <v>2023</v>
      </c>
      <c r="D56" s="7" t="s">
        <v>977</v>
      </c>
      <c r="E56" s="37" t="s">
        <v>998</v>
      </c>
      <c r="F56" s="8" t="s">
        <v>800</v>
      </c>
      <c r="G56" s="7" t="s">
        <v>797</v>
      </c>
      <c r="H56" s="7" t="s">
        <v>945</v>
      </c>
      <c r="I56" s="7">
        <v>14</v>
      </c>
      <c r="J56" s="7" t="s">
        <v>57</v>
      </c>
      <c r="K56" s="7" t="s">
        <v>57</v>
      </c>
      <c r="L56" s="7" t="s">
        <v>57</v>
      </c>
      <c r="M56" s="7" t="s">
        <v>57</v>
      </c>
      <c r="N56" s="7" t="s">
        <v>57</v>
      </c>
      <c r="O56" s="7" t="s">
        <v>57</v>
      </c>
      <c r="P56" s="7" t="s">
        <v>57</v>
      </c>
      <c r="Q56" s="7" t="s">
        <v>57</v>
      </c>
      <c r="R56" s="30" t="s">
        <v>57</v>
      </c>
      <c r="S56" s="7" t="s">
        <v>57</v>
      </c>
      <c r="T56" s="7" t="s">
        <v>57</v>
      </c>
      <c r="U56" s="7" t="s">
        <v>57</v>
      </c>
      <c r="V56" s="7" t="s">
        <v>57</v>
      </c>
      <c r="W56" s="7" t="s">
        <v>57</v>
      </c>
      <c r="X56" s="7" t="s">
        <v>57</v>
      </c>
      <c r="Y56" s="7" t="s">
        <v>62</v>
      </c>
      <c r="Z56" s="7" t="s">
        <v>57</v>
      </c>
      <c r="AA56" s="7" t="s">
        <v>57</v>
      </c>
      <c r="AB56" s="7" t="s">
        <v>57</v>
      </c>
      <c r="AC56" s="7" t="s">
        <v>57</v>
      </c>
      <c r="AD56" s="7" t="s">
        <v>57</v>
      </c>
      <c r="AE56" s="7" t="s">
        <v>57</v>
      </c>
      <c r="AF56" s="7" t="s">
        <v>57</v>
      </c>
      <c r="AG56" s="7" t="s">
        <v>57</v>
      </c>
      <c r="AH56" s="7" t="s">
        <v>57</v>
      </c>
      <c r="AI56" s="7" t="s">
        <v>57</v>
      </c>
      <c r="AJ56" s="30" t="s">
        <v>57</v>
      </c>
      <c r="AK56" s="7" t="s">
        <v>57</v>
      </c>
      <c r="AL56" s="7" t="s">
        <v>57</v>
      </c>
      <c r="AM56" s="7" t="s">
        <v>57</v>
      </c>
      <c r="AN56" s="7" t="s">
        <v>57</v>
      </c>
      <c r="AO56" s="16">
        <v>41448</v>
      </c>
      <c r="AP56" s="7" t="s">
        <v>57</v>
      </c>
      <c r="AQ56" s="7" t="s">
        <v>57</v>
      </c>
      <c r="AR56" s="7" t="s">
        <v>57</v>
      </c>
      <c r="AS56" s="7" t="s">
        <v>57</v>
      </c>
      <c r="AT56" s="7" t="s">
        <v>57</v>
      </c>
      <c r="AU56" s="7" t="s">
        <v>57</v>
      </c>
      <c r="AV56" s="7" t="s">
        <v>57</v>
      </c>
      <c r="AW56" s="7" t="s">
        <v>57</v>
      </c>
      <c r="AX56" s="28"/>
    </row>
    <row r="57" spans="1:50" ht="15.75">
      <c r="A57" s="7" t="s">
        <v>923</v>
      </c>
      <c r="B57" s="7" t="s">
        <v>924</v>
      </c>
      <c r="C57" s="7">
        <v>2023</v>
      </c>
      <c r="D57" s="7" t="s">
        <v>977</v>
      </c>
      <c r="E57" s="37" t="s">
        <v>998</v>
      </c>
      <c r="F57" s="8" t="s">
        <v>800</v>
      </c>
      <c r="G57" s="7" t="s">
        <v>797</v>
      </c>
      <c r="H57" s="7" t="s">
        <v>945</v>
      </c>
      <c r="I57" s="7">
        <v>14</v>
      </c>
      <c r="J57" s="7" t="s">
        <v>57</v>
      </c>
      <c r="K57" s="7" t="s">
        <v>57</v>
      </c>
      <c r="L57" s="7" t="s">
        <v>57</v>
      </c>
      <c r="M57" s="7" t="s">
        <v>57</v>
      </c>
      <c r="N57" s="7" t="s">
        <v>57</v>
      </c>
      <c r="O57" s="7" t="s">
        <v>57</v>
      </c>
      <c r="P57" s="7" t="s">
        <v>57</v>
      </c>
      <c r="Q57" s="7" t="s">
        <v>57</v>
      </c>
      <c r="R57" s="30" t="s">
        <v>57</v>
      </c>
      <c r="S57" s="7" t="s">
        <v>57</v>
      </c>
      <c r="T57" s="7" t="s">
        <v>57</v>
      </c>
      <c r="U57" s="7" t="s">
        <v>57</v>
      </c>
      <c r="V57" s="7" t="s">
        <v>57</v>
      </c>
      <c r="W57" s="7" t="s">
        <v>57</v>
      </c>
      <c r="X57" s="7" t="s">
        <v>57</v>
      </c>
      <c r="Y57" s="7" t="s">
        <v>62</v>
      </c>
      <c r="Z57" s="7" t="s">
        <v>57</v>
      </c>
      <c r="AA57" s="7" t="s">
        <v>57</v>
      </c>
      <c r="AB57" s="7" t="s">
        <v>57</v>
      </c>
      <c r="AC57" s="7" t="s">
        <v>57</v>
      </c>
      <c r="AD57" s="7" t="s">
        <v>57</v>
      </c>
      <c r="AE57" s="7" t="s">
        <v>57</v>
      </c>
      <c r="AF57" s="7" t="s">
        <v>57</v>
      </c>
      <c r="AG57" s="7" t="s">
        <v>57</v>
      </c>
      <c r="AH57" s="7" t="s">
        <v>57</v>
      </c>
      <c r="AI57" s="7" t="s">
        <v>57</v>
      </c>
      <c r="AJ57" s="30" t="s">
        <v>57</v>
      </c>
      <c r="AK57" s="7" t="s">
        <v>57</v>
      </c>
      <c r="AL57" s="7" t="s">
        <v>57</v>
      </c>
      <c r="AM57" s="7" t="s">
        <v>57</v>
      </c>
      <c r="AN57" s="7" t="s">
        <v>57</v>
      </c>
      <c r="AO57" s="16">
        <v>41448</v>
      </c>
      <c r="AP57" s="7" t="s">
        <v>57</v>
      </c>
      <c r="AQ57" s="7" t="s">
        <v>57</v>
      </c>
      <c r="AR57" s="7" t="s">
        <v>57</v>
      </c>
      <c r="AS57" s="7" t="s">
        <v>57</v>
      </c>
      <c r="AT57" s="7" t="s">
        <v>57</v>
      </c>
      <c r="AU57" s="7" t="s">
        <v>57</v>
      </c>
      <c r="AV57" s="7" t="s">
        <v>57</v>
      </c>
      <c r="AW57" s="7" t="s">
        <v>57</v>
      </c>
      <c r="AX57" s="28"/>
    </row>
    <row r="58" spans="1:50" ht="15.75">
      <c r="A58" s="7" t="s">
        <v>923</v>
      </c>
      <c r="B58" s="7" t="s">
        <v>924</v>
      </c>
      <c r="C58" s="7">
        <v>2023</v>
      </c>
      <c r="D58" s="7" t="s">
        <v>977</v>
      </c>
      <c r="E58" s="7" t="s">
        <v>999</v>
      </c>
      <c r="F58" s="8" t="s">
        <v>803</v>
      </c>
      <c r="G58" s="7" t="s">
        <v>804</v>
      </c>
      <c r="H58" s="7" t="s">
        <v>945</v>
      </c>
      <c r="I58" s="7">
        <v>13</v>
      </c>
      <c r="J58" s="7" t="s">
        <v>57</v>
      </c>
      <c r="K58" s="7" t="s">
        <v>57</v>
      </c>
      <c r="L58" s="7" t="s">
        <v>57</v>
      </c>
      <c r="M58" s="7" t="s">
        <v>57</v>
      </c>
      <c r="N58" s="7" t="s">
        <v>57</v>
      </c>
      <c r="O58" s="7" t="s">
        <v>57</v>
      </c>
      <c r="P58" s="7" t="s">
        <v>57</v>
      </c>
      <c r="Q58" s="7" t="s">
        <v>57</v>
      </c>
      <c r="R58" s="30" t="s">
        <v>57</v>
      </c>
      <c r="S58" s="7" t="s">
        <v>57</v>
      </c>
      <c r="T58" s="7" t="s">
        <v>57</v>
      </c>
      <c r="U58" s="7" t="s">
        <v>57</v>
      </c>
      <c r="V58" s="7" t="s">
        <v>57</v>
      </c>
      <c r="W58" s="7" t="s">
        <v>57</v>
      </c>
      <c r="X58" s="7" t="s">
        <v>57</v>
      </c>
      <c r="Y58" s="7" t="s">
        <v>62</v>
      </c>
      <c r="Z58" s="7" t="s">
        <v>57</v>
      </c>
      <c r="AA58" s="7" t="s">
        <v>57</v>
      </c>
      <c r="AB58" s="7" t="s">
        <v>57</v>
      </c>
      <c r="AC58" s="7" t="s">
        <v>57</v>
      </c>
      <c r="AD58" s="7" t="s">
        <v>57</v>
      </c>
      <c r="AE58" s="7" t="s">
        <v>57</v>
      </c>
      <c r="AF58" s="7" t="s">
        <v>57</v>
      </c>
      <c r="AG58" s="7" t="s">
        <v>57</v>
      </c>
      <c r="AH58" s="7" t="s">
        <v>57</v>
      </c>
      <c r="AI58" s="7" t="s">
        <v>57</v>
      </c>
      <c r="AJ58" s="30" t="s">
        <v>57</v>
      </c>
      <c r="AK58" s="7" t="s">
        <v>57</v>
      </c>
      <c r="AL58" s="7" t="s">
        <v>57</v>
      </c>
      <c r="AM58" s="7" t="s">
        <v>57</v>
      </c>
      <c r="AN58" s="7" t="s">
        <v>57</v>
      </c>
      <c r="AO58" s="16">
        <v>37430</v>
      </c>
      <c r="AP58" s="7" t="s">
        <v>57</v>
      </c>
      <c r="AQ58" s="7" t="s">
        <v>57</v>
      </c>
      <c r="AR58" s="7" t="s">
        <v>57</v>
      </c>
      <c r="AS58" s="7" t="s">
        <v>57</v>
      </c>
      <c r="AT58" s="7" t="s">
        <v>57</v>
      </c>
      <c r="AU58" s="7" t="s">
        <v>57</v>
      </c>
      <c r="AV58" s="7" t="s">
        <v>57</v>
      </c>
      <c r="AW58" s="7" t="s">
        <v>57</v>
      </c>
      <c r="AX58" s="28"/>
    </row>
    <row r="59" spans="1:50" ht="15.75">
      <c r="A59" s="7" t="s">
        <v>923</v>
      </c>
      <c r="B59" s="7" t="s">
        <v>924</v>
      </c>
      <c r="C59" s="7">
        <v>2023</v>
      </c>
      <c r="D59" s="7" t="s">
        <v>977</v>
      </c>
      <c r="E59" s="7" t="s">
        <v>1000</v>
      </c>
      <c r="F59" s="8" t="s">
        <v>807</v>
      </c>
      <c r="G59" s="7" t="s">
        <v>808</v>
      </c>
      <c r="H59" s="7" t="s">
        <v>945</v>
      </c>
      <c r="I59" s="7">
        <v>13</v>
      </c>
      <c r="J59" s="7" t="s">
        <v>57</v>
      </c>
      <c r="K59" s="7" t="s">
        <v>57</v>
      </c>
      <c r="L59" s="7" t="s">
        <v>57</v>
      </c>
      <c r="M59" s="7" t="s">
        <v>57</v>
      </c>
      <c r="N59" s="7" t="s">
        <v>57</v>
      </c>
      <c r="O59" s="7" t="s">
        <v>57</v>
      </c>
      <c r="P59" s="7" t="s">
        <v>57</v>
      </c>
      <c r="Q59" s="7" t="s">
        <v>57</v>
      </c>
      <c r="R59" s="30" t="s">
        <v>57</v>
      </c>
      <c r="S59" s="7" t="s">
        <v>57</v>
      </c>
      <c r="T59" s="7" t="s">
        <v>57</v>
      </c>
      <c r="U59" s="7" t="s">
        <v>57</v>
      </c>
      <c r="V59" s="7" t="s">
        <v>57</v>
      </c>
      <c r="W59" s="7" t="s">
        <v>57</v>
      </c>
      <c r="X59" s="7" t="s">
        <v>57</v>
      </c>
      <c r="Y59" s="7" t="s">
        <v>62</v>
      </c>
      <c r="Z59" s="7" t="s">
        <v>57</v>
      </c>
      <c r="AA59" s="7" t="s">
        <v>57</v>
      </c>
      <c r="AB59" s="7" t="s">
        <v>57</v>
      </c>
      <c r="AC59" s="7" t="s">
        <v>57</v>
      </c>
      <c r="AD59" s="7" t="s">
        <v>57</v>
      </c>
      <c r="AE59" s="7" t="s">
        <v>57</v>
      </c>
      <c r="AF59" s="7" t="s">
        <v>57</v>
      </c>
      <c r="AG59" s="7" t="s">
        <v>57</v>
      </c>
      <c r="AH59" s="7" t="s">
        <v>57</v>
      </c>
      <c r="AI59" s="7" t="s">
        <v>57</v>
      </c>
      <c r="AJ59" s="30" t="s">
        <v>57</v>
      </c>
      <c r="AK59" s="7" t="s">
        <v>57</v>
      </c>
      <c r="AL59" s="7" t="s">
        <v>57</v>
      </c>
      <c r="AM59" s="7" t="s">
        <v>57</v>
      </c>
      <c r="AN59" s="7" t="s">
        <v>57</v>
      </c>
      <c r="AO59" s="16">
        <v>37430</v>
      </c>
      <c r="AP59" s="7" t="s">
        <v>57</v>
      </c>
      <c r="AQ59" s="7" t="s">
        <v>57</v>
      </c>
      <c r="AR59" s="7" t="s">
        <v>57</v>
      </c>
      <c r="AS59" s="7" t="s">
        <v>57</v>
      </c>
      <c r="AT59" s="7" t="s">
        <v>57</v>
      </c>
      <c r="AU59" s="7" t="s">
        <v>57</v>
      </c>
      <c r="AV59" s="7" t="s">
        <v>57</v>
      </c>
      <c r="AW59" s="7" t="s">
        <v>57</v>
      </c>
      <c r="AX59" s="28"/>
    </row>
    <row r="60" spans="1:50" ht="15.75">
      <c r="A60" s="7" t="s">
        <v>923</v>
      </c>
      <c r="B60" s="7" t="s">
        <v>924</v>
      </c>
      <c r="C60" s="7">
        <v>2023</v>
      </c>
      <c r="D60" s="7" t="s">
        <v>286</v>
      </c>
      <c r="E60" s="7" t="s">
        <v>1001</v>
      </c>
      <c r="F60" s="8" t="s">
        <v>810</v>
      </c>
      <c r="G60" s="7" t="s">
        <v>811</v>
      </c>
      <c r="H60" s="7" t="s">
        <v>945</v>
      </c>
      <c r="I60" s="7" t="s">
        <v>1002</v>
      </c>
      <c r="J60" s="7" t="s">
        <v>57</v>
      </c>
      <c r="K60" s="7" t="s">
        <v>57</v>
      </c>
      <c r="L60" s="7" t="s">
        <v>57</v>
      </c>
      <c r="M60" s="7" t="s">
        <v>57</v>
      </c>
      <c r="N60" s="7" t="s">
        <v>57</v>
      </c>
      <c r="O60" s="7" t="s">
        <v>57</v>
      </c>
      <c r="P60" s="7" t="s">
        <v>57</v>
      </c>
      <c r="Q60" s="7" t="s">
        <v>57</v>
      </c>
      <c r="R60" s="30" t="s">
        <v>57</v>
      </c>
      <c r="S60" s="7" t="s">
        <v>57</v>
      </c>
      <c r="T60" s="7" t="s">
        <v>57</v>
      </c>
      <c r="U60" s="7" t="s">
        <v>57</v>
      </c>
      <c r="V60" s="7" t="s">
        <v>57</v>
      </c>
      <c r="W60" s="7" t="s">
        <v>57</v>
      </c>
      <c r="X60" s="7" t="s">
        <v>57</v>
      </c>
      <c r="Y60" s="7" t="s">
        <v>62</v>
      </c>
      <c r="Z60" s="7" t="s">
        <v>57</v>
      </c>
      <c r="AA60" s="7" t="s">
        <v>57</v>
      </c>
      <c r="AB60" s="7" t="s">
        <v>57</v>
      </c>
      <c r="AC60" s="7" t="s">
        <v>57</v>
      </c>
      <c r="AD60" s="7" t="s">
        <v>57</v>
      </c>
      <c r="AE60" s="7" t="s">
        <v>57</v>
      </c>
      <c r="AF60" s="7" t="s">
        <v>57</v>
      </c>
      <c r="AG60" s="7" t="s">
        <v>57</v>
      </c>
      <c r="AH60" s="7" t="s">
        <v>57</v>
      </c>
      <c r="AI60" s="7" t="s">
        <v>57</v>
      </c>
      <c r="AJ60" s="30" t="s">
        <v>57</v>
      </c>
      <c r="AK60" s="7" t="s">
        <v>57</v>
      </c>
      <c r="AL60" s="7" t="s">
        <v>57</v>
      </c>
      <c r="AM60" s="7" t="s">
        <v>57</v>
      </c>
      <c r="AN60" s="7" t="s">
        <v>57</v>
      </c>
      <c r="AO60" s="16">
        <v>11101</v>
      </c>
      <c r="AP60" s="7" t="s">
        <v>57</v>
      </c>
      <c r="AQ60" s="7" t="s">
        <v>57</v>
      </c>
      <c r="AR60" s="7" t="s">
        <v>57</v>
      </c>
      <c r="AS60" s="7" t="s">
        <v>57</v>
      </c>
      <c r="AT60" s="7" t="s">
        <v>57</v>
      </c>
      <c r="AU60" s="7" t="s">
        <v>57</v>
      </c>
      <c r="AV60" s="7" t="s">
        <v>57</v>
      </c>
      <c r="AW60" s="7" t="s">
        <v>57</v>
      </c>
      <c r="AX60" s="28"/>
    </row>
    <row r="61" spans="1:50" ht="15.75">
      <c r="A61" s="7" t="s">
        <v>923</v>
      </c>
      <c r="B61" s="7" t="s">
        <v>924</v>
      </c>
      <c r="C61" s="7">
        <v>2023</v>
      </c>
      <c r="D61" s="7" t="s">
        <v>977</v>
      </c>
      <c r="E61" s="7" t="s">
        <v>1003</v>
      </c>
      <c r="F61" s="8" t="s">
        <v>813</v>
      </c>
      <c r="G61" s="7" t="s">
        <v>814</v>
      </c>
      <c r="H61" s="7" t="s">
        <v>945</v>
      </c>
      <c r="I61" s="7">
        <v>15</v>
      </c>
      <c r="J61" s="7" t="s">
        <v>57</v>
      </c>
      <c r="K61" s="7" t="s">
        <v>57</v>
      </c>
      <c r="L61" s="7" t="s">
        <v>57</v>
      </c>
      <c r="M61" s="7" t="s">
        <v>57</v>
      </c>
      <c r="N61" s="7" t="s">
        <v>57</v>
      </c>
      <c r="O61" s="7" t="s">
        <v>57</v>
      </c>
      <c r="P61" s="7" t="s">
        <v>57</v>
      </c>
      <c r="Q61" s="7" t="s">
        <v>57</v>
      </c>
      <c r="R61" s="30" t="s">
        <v>57</v>
      </c>
      <c r="S61" s="7" t="s">
        <v>57</v>
      </c>
      <c r="T61" s="7" t="s">
        <v>57</v>
      </c>
      <c r="U61" s="7" t="s">
        <v>57</v>
      </c>
      <c r="V61" s="7" t="s">
        <v>57</v>
      </c>
      <c r="W61" s="7" t="s">
        <v>57</v>
      </c>
      <c r="X61" s="7" t="s">
        <v>57</v>
      </c>
      <c r="Y61" s="7" t="s">
        <v>62</v>
      </c>
      <c r="Z61" s="7" t="s">
        <v>57</v>
      </c>
      <c r="AA61" s="7" t="s">
        <v>57</v>
      </c>
      <c r="AB61" s="7" t="s">
        <v>57</v>
      </c>
      <c r="AC61" s="7" t="s">
        <v>57</v>
      </c>
      <c r="AD61" s="7" t="s">
        <v>57</v>
      </c>
      <c r="AE61" s="7" t="s">
        <v>57</v>
      </c>
      <c r="AF61" s="7" t="s">
        <v>57</v>
      </c>
      <c r="AG61" s="7" t="s">
        <v>57</v>
      </c>
      <c r="AH61" s="7" t="s">
        <v>57</v>
      </c>
      <c r="AI61" s="7" t="s">
        <v>57</v>
      </c>
      <c r="AJ61" s="30" t="s">
        <v>57</v>
      </c>
      <c r="AK61" s="7" t="s">
        <v>57</v>
      </c>
      <c r="AL61" s="7" t="s">
        <v>57</v>
      </c>
      <c r="AM61" s="7" t="s">
        <v>57</v>
      </c>
      <c r="AN61" s="7" t="s">
        <v>57</v>
      </c>
      <c r="AO61" s="16">
        <v>41448</v>
      </c>
      <c r="AP61" s="7" t="s">
        <v>57</v>
      </c>
      <c r="AQ61" s="7" t="s">
        <v>57</v>
      </c>
      <c r="AR61" s="7" t="s">
        <v>57</v>
      </c>
      <c r="AS61" s="7" t="s">
        <v>57</v>
      </c>
      <c r="AT61" s="7" t="s">
        <v>57</v>
      </c>
      <c r="AU61" s="7" t="s">
        <v>57</v>
      </c>
      <c r="AV61" s="7" t="s">
        <v>57</v>
      </c>
      <c r="AW61" s="7" t="s">
        <v>57</v>
      </c>
      <c r="AX61" s="28"/>
    </row>
    <row r="62" spans="1:50" ht="15.75">
      <c r="A62" s="7" t="s">
        <v>923</v>
      </c>
      <c r="B62" s="7" t="s">
        <v>924</v>
      </c>
      <c r="C62" s="7">
        <v>2023</v>
      </c>
      <c r="D62" s="7" t="s">
        <v>977</v>
      </c>
      <c r="E62" s="7" t="s">
        <v>1004</v>
      </c>
      <c r="F62" s="8" t="s">
        <v>816</v>
      </c>
      <c r="G62" s="7" t="s">
        <v>817</v>
      </c>
      <c r="H62" s="28" t="s">
        <v>975</v>
      </c>
      <c r="I62" s="7">
        <v>11</v>
      </c>
      <c r="J62" s="7" t="s">
        <v>57</v>
      </c>
      <c r="K62" s="7" t="s">
        <v>57</v>
      </c>
      <c r="L62" s="7" t="s">
        <v>57</v>
      </c>
      <c r="M62" s="7" t="s">
        <v>57</v>
      </c>
      <c r="N62" s="7" t="s">
        <v>57</v>
      </c>
      <c r="O62" s="7" t="s">
        <v>57</v>
      </c>
      <c r="P62" s="7" t="s">
        <v>57</v>
      </c>
      <c r="Q62" s="7" t="s">
        <v>57</v>
      </c>
      <c r="R62" s="30" t="s">
        <v>57</v>
      </c>
      <c r="S62" s="7" t="s">
        <v>57</v>
      </c>
      <c r="T62" s="7" t="s">
        <v>57</v>
      </c>
      <c r="U62" s="7" t="s">
        <v>57</v>
      </c>
      <c r="V62" s="7" t="s">
        <v>57</v>
      </c>
      <c r="W62" s="7" t="s">
        <v>57</v>
      </c>
      <c r="X62" s="7" t="s">
        <v>57</v>
      </c>
      <c r="Y62" s="7" t="s">
        <v>62</v>
      </c>
      <c r="Z62" s="7" t="s">
        <v>57</v>
      </c>
      <c r="AA62" s="7" t="s">
        <v>57</v>
      </c>
      <c r="AB62" s="7" t="s">
        <v>57</v>
      </c>
      <c r="AC62" s="7" t="s">
        <v>57</v>
      </c>
      <c r="AD62" s="7" t="s">
        <v>57</v>
      </c>
      <c r="AE62" s="7" t="s">
        <v>57</v>
      </c>
      <c r="AF62" s="7" t="s">
        <v>57</v>
      </c>
      <c r="AG62" s="7" t="s">
        <v>57</v>
      </c>
      <c r="AH62" s="7" t="s">
        <v>57</v>
      </c>
      <c r="AI62" s="7" t="s">
        <v>57</v>
      </c>
      <c r="AJ62" s="30" t="s">
        <v>57</v>
      </c>
      <c r="AK62" s="7" t="s">
        <v>57</v>
      </c>
      <c r="AL62" s="7" t="s">
        <v>57</v>
      </c>
      <c r="AM62" s="7" t="s">
        <v>57</v>
      </c>
      <c r="AN62" s="7" t="s">
        <v>57</v>
      </c>
      <c r="AO62" s="16">
        <v>37795</v>
      </c>
      <c r="AP62" s="7" t="s">
        <v>57</v>
      </c>
      <c r="AQ62" s="7" t="s">
        <v>57</v>
      </c>
      <c r="AR62" s="7" t="s">
        <v>57</v>
      </c>
      <c r="AS62" s="7" t="s">
        <v>57</v>
      </c>
      <c r="AT62" s="7" t="s">
        <v>57</v>
      </c>
      <c r="AU62" s="7" t="s">
        <v>57</v>
      </c>
      <c r="AV62" s="7" t="s">
        <v>57</v>
      </c>
      <c r="AW62" s="7" t="s">
        <v>57</v>
      </c>
      <c r="AX62" s="28"/>
    </row>
    <row r="63" spans="1:50" ht="15.75">
      <c r="A63" s="7" t="s">
        <v>923</v>
      </c>
      <c r="B63" s="7" t="s">
        <v>924</v>
      </c>
      <c r="C63" s="7">
        <v>2023</v>
      </c>
      <c r="D63" s="7" t="s">
        <v>977</v>
      </c>
      <c r="E63" s="7" t="s">
        <v>1005</v>
      </c>
      <c r="F63" s="8" t="s">
        <v>820</v>
      </c>
      <c r="G63" s="7" t="s">
        <v>821</v>
      </c>
      <c r="H63" s="7" t="s">
        <v>945</v>
      </c>
      <c r="I63" s="7">
        <v>3</v>
      </c>
      <c r="J63" s="7" t="s">
        <v>57</v>
      </c>
      <c r="K63" s="7" t="s">
        <v>57</v>
      </c>
      <c r="L63" s="7" t="s">
        <v>57</v>
      </c>
      <c r="M63" s="7" t="s">
        <v>57</v>
      </c>
      <c r="N63" s="7" t="s">
        <v>57</v>
      </c>
      <c r="O63" s="7" t="s">
        <v>57</v>
      </c>
      <c r="P63" s="7" t="s">
        <v>57</v>
      </c>
      <c r="Q63" s="7" t="s">
        <v>57</v>
      </c>
      <c r="R63" s="30" t="s">
        <v>57</v>
      </c>
      <c r="S63" s="7" t="s">
        <v>57</v>
      </c>
      <c r="T63" s="7" t="s">
        <v>57</v>
      </c>
      <c r="U63" s="7" t="s">
        <v>57</v>
      </c>
      <c r="V63" s="7" t="s">
        <v>57</v>
      </c>
      <c r="W63" s="7" t="s">
        <v>57</v>
      </c>
      <c r="X63" s="7" t="s">
        <v>57</v>
      </c>
      <c r="Y63" s="7" t="s">
        <v>62</v>
      </c>
      <c r="Z63" s="7" t="s">
        <v>57</v>
      </c>
      <c r="AA63" s="7" t="s">
        <v>57</v>
      </c>
      <c r="AB63" s="7" t="s">
        <v>57</v>
      </c>
      <c r="AC63" s="7" t="s">
        <v>57</v>
      </c>
      <c r="AD63" s="7" t="s">
        <v>57</v>
      </c>
      <c r="AE63" s="7" t="s">
        <v>57</v>
      </c>
      <c r="AF63" s="7" t="s">
        <v>57</v>
      </c>
      <c r="AG63" s="7" t="s">
        <v>57</v>
      </c>
      <c r="AH63" s="7" t="s">
        <v>57</v>
      </c>
      <c r="AI63" s="7" t="s">
        <v>57</v>
      </c>
      <c r="AJ63" s="30" t="s">
        <v>57</v>
      </c>
      <c r="AK63" s="7" t="s">
        <v>57</v>
      </c>
      <c r="AL63" s="7" t="s">
        <v>57</v>
      </c>
      <c r="AM63" s="7" t="s">
        <v>57</v>
      </c>
      <c r="AN63" s="7" t="s">
        <v>57</v>
      </c>
      <c r="AO63" s="16">
        <v>37430</v>
      </c>
      <c r="AP63" s="7" t="s">
        <v>57</v>
      </c>
      <c r="AQ63" s="7" t="s">
        <v>57</v>
      </c>
      <c r="AR63" s="7" t="s">
        <v>57</v>
      </c>
      <c r="AS63" s="7" t="s">
        <v>57</v>
      </c>
      <c r="AT63" s="7" t="s">
        <v>57</v>
      </c>
      <c r="AU63" s="7" t="s">
        <v>57</v>
      </c>
      <c r="AV63" s="7" t="s">
        <v>57</v>
      </c>
      <c r="AW63" s="7" t="s">
        <v>57</v>
      </c>
      <c r="AX63" s="28"/>
    </row>
    <row r="64" spans="1:50" ht="15.75">
      <c r="A64" s="7" t="s">
        <v>923</v>
      </c>
      <c r="B64" s="7" t="s">
        <v>924</v>
      </c>
      <c r="C64" s="7">
        <v>2023</v>
      </c>
      <c r="D64" s="7" t="s">
        <v>286</v>
      </c>
      <c r="E64" s="7" t="s">
        <v>963</v>
      </c>
      <c r="F64" s="8" t="s">
        <v>822</v>
      </c>
      <c r="G64" s="7" t="s">
        <v>1006</v>
      </c>
      <c r="H64" s="7" t="s">
        <v>1007</v>
      </c>
      <c r="I64" s="7">
        <v>3</v>
      </c>
      <c r="J64" s="7" t="s">
        <v>57</v>
      </c>
      <c r="K64" s="7" t="s">
        <v>57</v>
      </c>
      <c r="L64" s="7" t="s">
        <v>57</v>
      </c>
      <c r="M64" s="7" t="s">
        <v>57</v>
      </c>
      <c r="N64" s="7" t="s">
        <v>57</v>
      </c>
      <c r="O64" s="7" t="s">
        <v>57</v>
      </c>
      <c r="P64" s="7" t="s">
        <v>57</v>
      </c>
      <c r="Q64" s="7" t="s">
        <v>57</v>
      </c>
      <c r="R64" s="30" t="s">
        <v>57</v>
      </c>
      <c r="S64" s="7" t="s">
        <v>57</v>
      </c>
      <c r="T64" s="7" t="s">
        <v>57</v>
      </c>
      <c r="U64" s="7" t="s">
        <v>57</v>
      </c>
      <c r="V64" s="7" t="s">
        <v>57</v>
      </c>
      <c r="W64" s="7" t="s">
        <v>57</v>
      </c>
      <c r="X64" s="7" t="s">
        <v>57</v>
      </c>
      <c r="Y64" s="7" t="s">
        <v>62</v>
      </c>
      <c r="Z64" s="7" t="s">
        <v>57</v>
      </c>
      <c r="AA64" s="7" t="s">
        <v>57</v>
      </c>
      <c r="AB64" s="7" t="s">
        <v>57</v>
      </c>
      <c r="AC64" s="7" t="s">
        <v>57</v>
      </c>
      <c r="AD64" s="7" t="s">
        <v>57</v>
      </c>
      <c r="AE64" s="7" t="s">
        <v>57</v>
      </c>
      <c r="AF64" s="7" t="s">
        <v>57</v>
      </c>
      <c r="AG64" s="7" t="s">
        <v>57</v>
      </c>
      <c r="AH64" s="7" t="s">
        <v>57</v>
      </c>
      <c r="AI64" s="7" t="s">
        <v>57</v>
      </c>
      <c r="AJ64" s="30" t="s">
        <v>57</v>
      </c>
      <c r="AK64" s="7" t="s">
        <v>57</v>
      </c>
      <c r="AL64" s="7" t="s">
        <v>57</v>
      </c>
      <c r="AM64" s="7" t="s">
        <v>57</v>
      </c>
      <c r="AN64" s="7" t="s">
        <v>57</v>
      </c>
      <c r="AO64" s="16">
        <v>11101</v>
      </c>
      <c r="AP64" s="7" t="s">
        <v>57</v>
      </c>
      <c r="AQ64" s="7" t="s">
        <v>57</v>
      </c>
      <c r="AR64" s="7" t="s">
        <v>57</v>
      </c>
      <c r="AS64" s="7" t="s">
        <v>57</v>
      </c>
      <c r="AT64" s="7" t="s">
        <v>57</v>
      </c>
      <c r="AU64" s="7" t="s">
        <v>57</v>
      </c>
      <c r="AV64" s="7" t="s">
        <v>57</v>
      </c>
      <c r="AW64" s="7" t="s">
        <v>57</v>
      </c>
      <c r="AX64" s="28"/>
    </row>
    <row r="65" spans="1:50" ht="15.75">
      <c r="A65" s="7" t="s">
        <v>923</v>
      </c>
      <c r="B65" s="7" t="s">
        <v>924</v>
      </c>
      <c r="C65" s="7">
        <v>2023</v>
      </c>
      <c r="D65" s="7" t="s">
        <v>1008</v>
      </c>
      <c r="E65" s="7" t="s">
        <v>1009</v>
      </c>
      <c r="F65" s="8" t="s">
        <v>825</v>
      </c>
      <c r="G65" s="7" t="s">
        <v>1010</v>
      </c>
      <c r="H65" s="7" t="s">
        <v>926</v>
      </c>
      <c r="I65" s="7" t="s">
        <v>1011</v>
      </c>
      <c r="J65" s="7" t="s">
        <v>57</v>
      </c>
      <c r="K65" s="7" t="s">
        <v>57</v>
      </c>
      <c r="L65" s="7" t="s">
        <v>57</v>
      </c>
      <c r="M65" s="7" t="s">
        <v>57</v>
      </c>
      <c r="N65" s="7" t="s">
        <v>57</v>
      </c>
      <c r="O65" s="7" t="s">
        <v>57</v>
      </c>
      <c r="P65" s="7" t="s">
        <v>57</v>
      </c>
      <c r="Q65" s="7" t="s">
        <v>57</v>
      </c>
      <c r="R65" s="30" t="s">
        <v>57</v>
      </c>
      <c r="S65" s="7" t="s">
        <v>57</v>
      </c>
      <c r="T65" s="7" t="s">
        <v>57</v>
      </c>
      <c r="U65" s="7" t="s">
        <v>57</v>
      </c>
      <c r="V65" s="7" t="s">
        <v>57</v>
      </c>
      <c r="W65" s="7" t="s">
        <v>57</v>
      </c>
      <c r="X65" s="7" t="s">
        <v>57</v>
      </c>
      <c r="Y65" s="8" t="s">
        <v>827</v>
      </c>
      <c r="Z65" s="7" t="s">
        <v>57</v>
      </c>
      <c r="AA65" s="7" t="s">
        <v>57</v>
      </c>
      <c r="AB65" s="7" t="s">
        <v>57</v>
      </c>
      <c r="AC65" s="7" t="s">
        <v>57</v>
      </c>
      <c r="AD65" s="7" t="s">
        <v>57</v>
      </c>
      <c r="AE65" s="7" t="s">
        <v>57</v>
      </c>
      <c r="AF65" s="7" t="s">
        <v>57</v>
      </c>
      <c r="AG65" s="7" t="s">
        <v>57</v>
      </c>
      <c r="AH65" s="7" t="s">
        <v>57</v>
      </c>
      <c r="AI65" s="7" t="s">
        <v>57</v>
      </c>
      <c r="AJ65" s="30" t="s">
        <v>57</v>
      </c>
      <c r="AK65" s="7" t="s">
        <v>57</v>
      </c>
      <c r="AL65" s="7" t="s">
        <v>57</v>
      </c>
      <c r="AM65" s="7" t="s">
        <v>57</v>
      </c>
      <c r="AN65" s="7" t="s">
        <v>57</v>
      </c>
      <c r="AO65" s="16">
        <v>40079</v>
      </c>
      <c r="AP65" s="7" t="s">
        <v>57</v>
      </c>
      <c r="AQ65" s="7" t="s">
        <v>57</v>
      </c>
      <c r="AR65" s="7" t="s">
        <v>57</v>
      </c>
      <c r="AS65" s="7" t="s">
        <v>57</v>
      </c>
      <c r="AT65" s="7" t="s">
        <v>57</v>
      </c>
      <c r="AU65" s="7" t="s">
        <v>57</v>
      </c>
      <c r="AV65" s="7" t="s">
        <v>57</v>
      </c>
      <c r="AW65" s="7" t="s">
        <v>57</v>
      </c>
      <c r="AX65" s="28"/>
    </row>
    <row r="66" spans="1:50" ht="15.75">
      <c r="A66" s="7" t="s">
        <v>923</v>
      </c>
      <c r="B66" s="7" t="s">
        <v>924</v>
      </c>
      <c r="C66" s="7">
        <v>2023</v>
      </c>
      <c r="D66" s="7" t="s">
        <v>1008</v>
      </c>
      <c r="E66" s="7" t="s">
        <v>1012</v>
      </c>
      <c r="F66" s="8" t="s">
        <v>830</v>
      </c>
      <c r="G66" s="7" t="s">
        <v>831</v>
      </c>
      <c r="H66" s="7" t="s">
        <v>926</v>
      </c>
      <c r="I66" s="7">
        <v>14</v>
      </c>
      <c r="J66" s="7" t="s">
        <v>57</v>
      </c>
      <c r="K66" s="7" t="s">
        <v>57</v>
      </c>
      <c r="L66" s="7" t="s">
        <v>57</v>
      </c>
      <c r="M66" s="7" t="s">
        <v>57</v>
      </c>
      <c r="N66" s="7" t="s">
        <v>57</v>
      </c>
      <c r="O66" s="7" t="s">
        <v>57</v>
      </c>
      <c r="P66" s="7" t="s">
        <v>57</v>
      </c>
      <c r="Q66" s="7" t="s">
        <v>57</v>
      </c>
      <c r="R66" s="30" t="s">
        <v>57</v>
      </c>
      <c r="S66" s="7" t="s">
        <v>57</v>
      </c>
      <c r="T66" s="7" t="s">
        <v>57</v>
      </c>
      <c r="U66" s="7" t="s">
        <v>57</v>
      </c>
      <c r="V66" s="7" t="s">
        <v>57</v>
      </c>
      <c r="W66" s="7" t="s">
        <v>57</v>
      </c>
      <c r="X66" s="7" t="s">
        <v>57</v>
      </c>
      <c r="Y66" s="8" t="s">
        <v>589</v>
      </c>
      <c r="Z66" s="7" t="s">
        <v>57</v>
      </c>
      <c r="AA66" s="7" t="s">
        <v>57</v>
      </c>
      <c r="AB66" s="7" t="s">
        <v>57</v>
      </c>
      <c r="AC66" s="7" t="s">
        <v>57</v>
      </c>
      <c r="AD66" s="7" t="s">
        <v>57</v>
      </c>
      <c r="AE66" s="7" t="s">
        <v>57</v>
      </c>
      <c r="AF66" s="7" t="s">
        <v>57</v>
      </c>
      <c r="AG66" s="7" t="s">
        <v>57</v>
      </c>
      <c r="AH66" s="7" t="s">
        <v>57</v>
      </c>
      <c r="AI66" s="7" t="s">
        <v>57</v>
      </c>
      <c r="AJ66" s="30" t="s">
        <v>57</v>
      </c>
      <c r="AK66" s="7" t="s">
        <v>57</v>
      </c>
      <c r="AL66" s="7" t="s">
        <v>57</v>
      </c>
      <c r="AM66" s="7" t="s">
        <v>57</v>
      </c>
      <c r="AN66" s="7" t="s">
        <v>57</v>
      </c>
      <c r="AO66" s="16">
        <v>38983</v>
      </c>
      <c r="AP66" s="7" t="s">
        <v>57</v>
      </c>
      <c r="AQ66" s="7" t="s">
        <v>57</v>
      </c>
      <c r="AR66" s="7" t="s">
        <v>57</v>
      </c>
      <c r="AS66" s="7" t="s">
        <v>57</v>
      </c>
      <c r="AT66" s="7" t="s">
        <v>57</v>
      </c>
      <c r="AU66" s="7" t="s">
        <v>57</v>
      </c>
      <c r="AV66" s="7" t="s">
        <v>57</v>
      </c>
      <c r="AW66" s="7" t="s">
        <v>57</v>
      </c>
      <c r="AX66" s="28"/>
    </row>
    <row r="67" spans="1:50" ht="15.75">
      <c r="A67" s="7" t="s">
        <v>923</v>
      </c>
      <c r="B67" s="7" t="s">
        <v>924</v>
      </c>
      <c r="C67" s="7">
        <v>2023</v>
      </c>
      <c r="D67" s="7" t="s">
        <v>1008</v>
      </c>
      <c r="E67" s="7" t="s">
        <v>633</v>
      </c>
      <c r="F67" s="8" t="s">
        <v>833</v>
      </c>
      <c r="G67" s="7" t="s">
        <v>834</v>
      </c>
      <c r="H67" s="7" t="s">
        <v>929</v>
      </c>
      <c r="I67" s="7">
        <v>14</v>
      </c>
      <c r="J67" s="7" t="s">
        <v>62</v>
      </c>
      <c r="K67" s="7" t="s">
        <v>62</v>
      </c>
      <c r="L67" s="7" t="s">
        <v>57</v>
      </c>
      <c r="M67" s="7" t="s">
        <v>57</v>
      </c>
      <c r="N67" s="7" t="s">
        <v>57</v>
      </c>
      <c r="O67" s="7" t="s">
        <v>57</v>
      </c>
      <c r="P67" s="7" t="s">
        <v>57</v>
      </c>
      <c r="Q67" s="7" t="s">
        <v>57</v>
      </c>
      <c r="R67" s="30" t="s">
        <v>57</v>
      </c>
      <c r="S67" s="7" t="s">
        <v>57</v>
      </c>
      <c r="T67" s="7" t="s">
        <v>62</v>
      </c>
      <c r="U67" s="7" t="s">
        <v>57</v>
      </c>
      <c r="V67" s="7" t="s">
        <v>62</v>
      </c>
      <c r="W67" s="7" t="s">
        <v>57</v>
      </c>
      <c r="X67" s="7" t="s">
        <v>57</v>
      </c>
      <c r="Y67" s="8" t="s">
        <v>589</v>
      </c>
      <c r="Z67" s="7" t="s">
        <v>57</v>
      </c>
      <c r="AA67" s="7" t="s">
        <v>57</v>
      </c>
      <c r="AB67" s="7" t="s">
        <v>57</v>
      </c>
      <c r="AC67" s="7" t="s">
        <v>57</v>
      </c>
      <c r="AD67" s="7" t="s">
        <v>57</v>
      </c>
      <c r="AE67" s="7" t="s">
        <v>57</v>
      </c>
      <c r="AF67" s="7" t="s">
        <v>57</v>
      </c>
      <c r="AG67" s="7" t="s">
        <v>57</v>
      </c>
      <c r="AH67" s="7" t="s">
        <v>57</v>
      </c>
      <c r="AI67" s="7" t="s">
        <v>57</v>
      </c>
      <c r="AJ67" s="30" t="s">
        <v>62</v>
      </c>
      <c r="AK67" s="7" t="s">
        <v>57</v>
      </c>
      <c r="AL67" s="7" t="s">
        <v>57</v>
      </c>
      <c r="AM67" s="7" t="s">
        <v>57</v>
      </c>
      <c r="AN67" s="7" t="s">
        <v>57</v>
      </c>
      <c r="AO67" s="16">
        <v>41905</v>
      </c>
      <c r="AP67" s="7" t="s">
        <v>57</v>
      </c>
      <c r="AQ67" s="7" t="s">
        <v>57</v>
      </c>
      <c r="AR67" s="7" t="s">
        <v>57</v>
      </c>
      <c r="AS67" s="7" t="s">
        <v>57</v>
      </c>
      <c r="AT67" s="7" t="s">
        <v>57</v>
      </c>
      <c r="AU67" s="7" t="s">
        <v>57</v>
      </c>
      <c r="AV67" s="7" t="s">
        <v>57</v>
      </c>
      <c r="AW67" s="7" t="s">
        <v>57</v>
      </c>
      <c r="AX67" s="28"/>
    </row>
    <row r="68" spans="1:50" ht="15.75">
      <c r="A68" s="7" t="s">
        <v>923</v>
      </c>
      <c r="B68" s="7" t="s">
        <v>924</v>
      </c>
      <c r="C68" s="7">
        <v>2023</v>
      </c>
      <c r="D68" s="7" t="s">
        <v>1008</v>
      </c>
      <c r="E68" s="7" t="s">
        <v>1013</v>
      </c>
      <c r="F68" s="8" t="s">
        <v>837</v>
      </c>
      <c r="G68" s="7" t="s">
        <v>838</v>
      </c>
      <c r="H68" s="7" t="s">
        <v>929</v>
      </c>
      <c r="I68" s="7" t="s">
        <v>1014</v>
      </c>
      <c r="J68" s="7" t="s">
        <v>56</v>
      </c>
      <c r="K68" s="7" t="s">
        <v>56</v>
      </c>
      <c r="L68" s="7" t="s">
        <v>57</v>
      </c>
      <c r="M68" s="7" t="s">
        <v>57</v>
      </c>
      <c r="N68" s="7" t="s">
        <v>57</v>
      </c>
      <c r="O68" s="7" t="s">
        <v>57</v>
      </c>
      <c r="P68" s="7" t="s">
        <v>57</v>
      </c>
      <c r="Q68" s="7" t="s">
        <v>57</v>
      </c>
      <c r="R68" s="30" t="s">
        <v>57</v>
      </c>
      <c r="S68" s="7" t="s">
        <v>57</v>
      </c>
      <c r="T68" s="7" t="s">
        <v>62</v>
      </c>
      <c r="U68" s="7" t="s">
        <v>57</v>
      </c>
      <c r="V68" s="7" t="s">
        <v>56</v>
      </c>
      <c r="W68" s="7" t="s">
        <v>839</v>
      </c>
      <c r="X68" s="7" t="s">
        <v>56</v>
      </c>
      <c r="Y68" s="8" t="s">
        <v>840</v>
      </c>
      <c r="Z68" s="7" t="s">
        <v>57</v>
      </c>
      <c r="AA68" s="7" t="s">
        <v>57</v>
      </c>
      <c r="AB68" s="7" t="s">
        <v>57</v>
      </c>
      <c r="AC68" s="7" t="s">
        <v>57</v>
      </c>
      <c r="AD68" s="7" t="s">
        <v>57</v>
      </c>
      <c r="AE68" s="7" t="s">
        <v>57</v>
      </c>
      <c r="AF68" s="7" t="s">
        <v>57</v>
      </c>
      <c r="AG68" s="7" t="s">
        <v>57</v>
      </c>
      <c r="AH68" s="7" t="s">
        <v>57</v>
      </c>
      <c r="AI68" s="7" t="s">
        <v>57</v>
      </c>
      <c r="AJ68" s="30" t="s">
        <v>62</v>
      </c>
      <c r="AK68" s="7" t="s">
        <v>57</v>
      </c>
      <c r="AL68" s="7" t="s">
        <v>57</v>
      </c>
      <c r="AM68" s="7" t="s">
        <v>57</v>
      </c>
      <c r="AN68" s="7" t="s">
        <v>57</v>
      </c>
      <c r="AO68" s="16">
        <v>41905</v>
      </c>
      <c r="AP68" s="7" t="s">
        <v>57</v>
      </c>
      <c r="AQ68" s="7" t="s">
        <v>57</v>
      </c>
      <c r="AR68" s="7" t="s">
        <v>57</v>
      </c>
      <c r="AS68" s="7" t="s">
        <v>57</v>
      </c>
      <c r="AT68" s="7" t="s">
        <v>57</v>
      </c>
      <c r="AU68" s="7" t="s">
        <v>57</v>
      </c>
      <c r="AV68" s="7" t="s">
        <v>57</v>
      </c>
      <c r="AW68" s="7" t="s">
        <v>57</v>
      </c>
      <c r="AX68" s="28"/>
    </row>
    <row r="69" spans="1:50" ht="15.75">
      <c r="A69" s="7" t="s">
        <v>923</v>
      </c>
      <c r="B69" s="7" t="s">
        <v>924</v>
      </c>
      <c r="C69" s="7">
        <v>2023</v>
      </c>
      <c r="D69" s="7" t="s">
        <v>1008</v>
      </c>
      <c r="E69" s="7" t="s">
        <v>1015</v>
      </c>
      <c r="F69" s="8" t="s">
        <v>842</v>
      </c>
      <c r="G69" s="7" t="s">
        <v>843</v>
      </c>
      <c r="H69" s="7" t="s">
        <v>935</v>
      </c>
      <c r="I69" s="7">
        <v>14</v>
      </c>
      <c r="J69" s="7" t="s">
        <v>62</v>
      </c>
      <c r="K69" s="7" t="s">
        <v>62</v>
      </c>
      <c r="L69" s="7" t="s">
        <v>62</v>
      </c>
      <c r="M69" s="7" t="s">
        <v>56</v>
      </c>
      <c r="N69" s="7">
        <v>1</v>
      </c>
      <c r="O69" s="7" t="s">
        <v>170</v>
      </c>
      <c r="P69" s="7" t="s">
        <v>844</v>
      </c>
      <c r="Q69" s="7" t="s">
        <v>845</v>
      </c>
      <c r="R69" s="30" t="s">
        <v>56</v>
      </c>
      <c r="S69" s="7" t="s">
        <v>846</v>
      </c>
      <c r="T69" s="7" t="s">
        <v>56</v>
      </c>
      <c r="U69" s="7" t="s">
        <v>847</v>
      </c>
      <c r="V69" s="7" t="s">
        <v>62</v>
      </c>
      <c r="W69" s="7" t="s">
        <v>57</v>
      </c>
      <c r="X69" s="7" t="s">
        <v>57</v>
      </c>
      <c r="Y69" s="8" t="s">
        <v>848</v>
      </c>
      <c r="Z69" s="7" t="s">
        <v>62</v>
      </c>
      <c r="AA69" s="7" t="s">
        <v>62</v>
      </c>
      <c r="AB69" s="7" t="s">
        <v>62</v>
      </c>
      <c r="AC69" s="7" t="s">
        <v>57</v>
      </c>
      <c r="AD69" s="7" t="s">
        <v>57</v>
      </c>
      <c r="AE69" s="7" t="s">
        <v>57</v>
      </c>
      <c r="AF69" s="7" t="s">
        <v>56</v>
      </c>
      <c r="AG69" s="7">
        <v>100</v>
      </c>
      <c r="AH69" s="7" t="s">
        <v>56</v>
      </c>
      <c r="AI69" s="7" t="s">
        <v>405</v>
      </c>
      <c r="AJ69" s="30" t="s">
        <v>62</v>
      </c>
      <c r="AK69" s="7" t="s">
        <v>57</v>
      </c>
      <c r="AL69" s="7" t="s">
        <v>57</v>
      </c>
      <c r="AM69" s="7" t="s">
        <v>57</v>
      </c>
      <c r="AN69" s="7" t="s">
        <v>57</v>
      </c>
      <c r="AO69" s="16">
        <v>38983</v>
      </c>
      <c r="AP69" s="7" t="s">
        <v>57</v>
      </c>
      <c r="AQ69" s="7" t="s">
        <v>57</v>
      </c>
      <c r="AR69" s="7">
        <v>60</v>
      </c>
      <c r="AS69" s="7">
        <v>40</v>
      </c>
      <c r="AT69" s="7" t="s">
        <v>62</v>
      </c>
      <c r="AU69" s="7" t="s">
        <v>56</v>
      </c>
      <c r="AV69" s="7" t="s">
        <v>56</v>
      </c>
      <c r="AW69" s="7" t="s">
        <v>62</v>
      </c>
      <c r="AX69" s="28"/>
    </row>
    <row r="70" spans="1:50" ht="15.75">
      <c r="A70" s="7" t="s">
        <v>923</v>
      </c>
      <c r="B70" s="7" t="s">
        <v>924</v>
      </c>
      <c r="C70" s="7">
        <v>2023</v>
      </c>
      <c r="D70" s="7" t="s">
        <v>1008</v>
      </c>
      <c r="E70" s="7" t="s">
        <v>1016</v>
      </c>
      <c r="F70" s="8" t="s">
        <v>850</v>
      </c>
      <c r="G70" s="7" t="s">
        <v>851</v>
      </c>
      <c r="H70" s="7" t="s">
        <v>935</v>
      </c>
      <c r="I70" s="7" t="s">
        <v>1017</v>
      </c>
      <c r="J70" s="7" t="s">
        <v>62</v>
      </c>
      <c r="K70" s="7" t="s">
        <v>62</v>
      </c>
      <c r="L70" s="7" t="s">
        <v>62</v>
      </c>
      <c r="M70" s="7" t="s">
        <v>62</v>
      </c>
      <c r="N70" s="7" t="s">
        <v>57</v>
      </c>
      <c r="O70" s="7" t="s">
        <v>57</v>
      </c>
      <c r="P70" s="7" t="s">
        <v>57</v>
      </c>
      <c r="Q70" s="7" t="s">
        <v>57</v>
      </c>
      <c r="R70" s="30" t="s">
        <v>56</v>
      </c>
      <c r="S70" s="7" t="s">
        <v>852</v>
      </c>
      <c r="T70" s="7" t="s">
        <v>56</v>
      </c>
      <c r="U70" s="8" t="s">
        <v>1018</v>
      </c>
      <c r="V70" s="7" t="s">
        <v>56</v>
      </c>
      <c r="W70" s="7" t="s">
        <v>854</v>
      </c>
      <c r="X70" s="7" t="s">
        <v>56</v>
      </c>
      <c r="Y70" s="8" t="s">
        <v>855</v>
      </c>
      <c r="Z70" s="7" t="s">
        <v>62</v>
      </c>
      <c r="AA70" s="7" t="s">
        <v>62</v>
      </c>
      <c r="AB70" s="7" t="s">
        <v>57</v>
      </c>
      <c r="AC70" s="7" t="s">
        <v>57</v>
      </c>
      <c r="AD70" s="7" t="s">
        <v>57</v>
      </c>
      <c r="AE70" s="7" t="s">
        <v>62</v>
      </c>
      <c r="AF70" s="7" t="s">
        <v>56</v>
      </c>
      <c r="AG70" s="7">
        <v>346</v>
      </c>
      <c r="AH70" s="7" t="s">
        <v>56</v>
      </c>
      <c r="AI70" s="7" t="s">
        <v>405</v>
      </c>
      <c r="AJ70" s="30" t="s">
        <v>62</v>
      </c>
      <c r="AK70" s="7" t="s">
        <v>57</v>
      </c>
      <c r="AL70" s="7" t="s">
        <v>57</v>
      </c>
      <c r="AM70" s="7" t="s">
        <v>57</v>
      </c>
      <c r="AN70" s="7" t="s">
        <v>57</v>
      </c>
      <c r="AO70" s="16">
        <v>43366</v>
      </c>
      <c r="AP70" s="7" t="s">
        <v>57</v>
      </c>
      <c r="AQ70" s="7" t="s">
        <v>57</v>
      </c>
      <c r="AR70" s="7">
        <v>204</v>
      </c>
      <c r="AS70" s="7">
        <v>142</v>
      </c>
      <c r="AT70" s="7" t="s">
        <v>62</v>
      </c>
      <c r="AU70" s="7" t="s">
        <v>62</v>
      </c>
      <c r="AV70" s="7" t="s">
        <v>56</v>
      </c>
      <c r="AW70" s="7" t="s">
        <v>62</v>
      </c>
      <c r="AX70" s="28"/>
    </row>
    <row r="71" spans="1:50" ht="15.75">
      <c r="A71" s="7" t="s">
        <v>923</v>
      </c>
      <c r="B71" s="7" t="s">
        <v>924</v>
      </c>
      <c r="C71" s="7">
        <v>2023</v>
      </c>
      <c r="D71" s="7" t="s">
        <v>1008</v>
      </c>
      <c r="E71" s="7" t="s">
        <v>1019</v>
      </c>
      <c r="F71" s="8" t="s">
        <v>858</v>
      </c>
      <c r="G71" s="7" t="s">
        <v>859</v>
      </c>
      <c r="H71" s="7" t="s">
        <v>929</v>
      </c>
      <c r="I71" s="7">
        <v>15</v>
      </c>
      <c r="J71" s="7" t="s">
        <v>56</v>
      </c>
      <c r="K71" s="7" t="s">
        <v>62</v>
      </c>
      <c r="L71" s="7" t="s">
        <v>57</v>
      </c>
      <c r="M71" s="7" t="s">
        <v>57</v>
      </c>
      <c r="N71" s="7" t="s">
        <v>57</v>
      </c>
      <c r="O71" s="7" t="s">
        <v>57</v>
      </c>
      <c r="P71" s="7" t="s">
        <v>57</v>
      </c>
      <c r="Q71" s="7" t="s">
        <v>57</v>
      </c>
      <c r="R71" s="30" t="s">
        <v>57</v>
      </c>
      <c r="S71" s="7" t="s">
        <v>57</v>
      </c>
      <c r="T71" s="7" t="s">
        <v>56</v>
      </c>
      <c r="U71" s="7" t="s">
        <v>1020</v>
      </c>
      <c r="V71" s="7" t="s">
        <v>62</v>
      </c>
      <c r="W71" s="7" t="s">
        <v>57</v>
      </c>
      <c r="X71" s="7" t="s">
        <v>57</v>
      </c>
      <c r="Y71" s="8" t="s">
        <v>860</v>
      </c>
      <c r="Z71" s="7" t="s">
        <v>57</v>
      </c>
      <c r="AA71" s="7" t="s">
        <v>57</v>
      </c>
      <c r="AB71" s="7" t="s">
        <v>57</v>
      </c>
      <c r="AC71" s="7" t="s">
        <v>57</v>
      </c>
      <c r="AD71" s="7" t="s">
        <v>57</v>
      </c>
      <c r="AE71" s="7" t="s">
        <v>57</v>
      </c>
      <c r="AF71" s="7" t="s">
        <v>57</v>
      </c>
      <c r="AG71" s="7" t="s">
        <v>57</v>
      </c>
      <c r="AH71" s="7" t="s">
        <v>57</v>
      </c>
      <c r="AI71" s="7" t="s">
        <v>57</v>
      </c>
      <c r="AJ71" s="30" t="s">
        <v>62</v>
      </c>
      <c r="AK71" s="7" t="s">
        <v>57</v>
      </c>
      <c r="AL71" s="7" t="s">
        <v>57</v>
      </c>
      <c r="AM71" s="7" t="s">
        <v>57</v>
      </c>
      <c r="AN71" s="7" t="s">
        <v>57</v>
      </c>
      <c r="AO71" s="16">
        <v>40079</v>
      </c>
      <c r="AP71" s="7" t="s">
        <v>57</v>
      </c>
      <c r="AQ71" s="7" t="s">
        <v>57</v>
      </c>
      <c r="AR71" s="7" t="s">
        <v>57</v>
      </c>
      <c r="AS71" s="7" t="s">
        <v>57</v>
      </c>
      <c r="AT71" s="7" t="s">
        <v>57</v>
      </c>
      <c r="AU71" s="7" t="s">
        <v>57</v>
      </c>
      <c r="AV71" s="7" t="s">
        <v>57</v>
      </c>
      <c r="AW71" s="7" t="s">
        <v>57</v>
      </c>
      <c r="AX71" s="28"/>
    </row>
    <row r="72" spans="1:50" ht="15.75">
      <c r="A72" s="7" t="s">
        <v>923</v>
      </c>
      <c r="B72" s="7" t="s">
        <v>924</v>
      </c>
      <c r="C72" s="7">
        <v>2023</v>
      </c>
      <c r="D72" s="7" t="s">
        <v>1008</v>
      </c>
      <c r="E72" s="7" t="s">
        <v>1021</v>
      </c>
      <c r="F72" s="8" t="s">
        <v>862</v>
      </c>
      <c r="G72" s="7" t="s">
        <v>863</v>
      </c>
      <c r="H72" s="7" t="s">
        <v>935</v>
      </c>
      <c r="I72" s="7" t="s">
        <v>1022</v>
      </c>
      <c r="J72" s="7" t="s">
        <v>62</v>
      </c>
      <c r="K72" s="7" t="s">
        <v>62</v>
      </c>
      <c r="L72" s="7" t="s">
        <v>62</v>
      </c>
      <c r="M72" s="7" t="s">
        <v>62</v>
      </c>
      <c r="N72" s="7" t="s">
        <v>57</v>
      </c>
      <c r="O72" s="7" t="s">
        <v>57</v>
      </c>
      <c r="P72" s="7" t="s">
        <v>57</v>
      </c>
      <c r="Q72" s="7" t="s">
        <v>57</v>
      </c>
      <c r="R72" s="30" t="s">
        <v>56</v>
      </c>
      <c r="S72" s="7" t="s">
        <v>864</v>
      </c>
      <c r="T72" s="7" t="s">
        <v>57</v>
      </c>
      <c r="U72" s="7" t="s">
        <v>57</v>
      </c>
      <c r="V72" s="7" t="s">
        <v>57</v>
      </c>
      <c r="W72" s="7" t="s">
        <v>57</v>
      </c>
      <c r="X72" s="7" t="s">
        <v>57</v>
      </c>
      <c r="Y72" s="8" t="s">
        <v>865</v>
      </c>
      <c r="Z72" s="7" t="s">
        <v>62</v>
      </c>
      <c r="AA72" s="7" t="s">
        <v>62</v>
      </c>
      <c r="AB72" s="7" t="s">
        <v>62</v>
      </c>
      <c r="AC72" s="7" t="s">
        <v>57</v>
      </c>
      <c r="AD72" s="7" t="s">
        <v>57</v>
      </c>
      <c r="AE72" s="7" t="s">
        <v>57</v>
      </c>
      <c r="AF72" s="7" t="s">
        <v>56</v>
      </c>
      <c r="AG72" s="7">
        <v>156</v>
      </c>
      <c r="AH72" s="7" t="s">
        <v>56</v>
      </c>
      <c r="AI72" s="7" t="s">
        <v>405</v>
      </c>
      <c r="AJ72" s="30" t="s">
        <v>62</v>
      </c>
      <c r="AK72" s="7" t="s">
        <v>57</v>
      </c>
      <c r="AL72" s="7" t="s">
        <v>57</v>
      </c>
      <c r="AM72" s="7" t="s">
        <v>57</v>
      </c>
      <c r="AN72" s="7" t="s">
        <v>57</v>
      </c>
      <c r="AO72" s="16">
        <v>40079</v>
      </c>
      <c r="AP72" s="7" t="s">
        <v>57</v>
      </c>
      <c r="AQ72" s="7" t="s">
        <v>57</v>
      </c>
      <c r="AR72" s="7">
        <v>94</v>
      </c>
      <c r="AS72" s="7">
        <v>62</v>
      </c>
      <c r="AT72" s="7" t="s">
        <v>62</v>
      </c>
      <c r="AU72" s="7" t="s">
        <v>62</v>
      </c>
      <c r="AV72" s="7" t="s">
        <v>62</v>
      </c>
      <c r="AW72" s="7" t="s">
        <v>62</v>
      </c>
      <c r="AX72" s="28"/>
    </row>
    <row r="73" spans="1:50" ht="15.75">
      <c r="A73" s="7" t="s">
        <v>923</v>
      </c>
      <c r="B73" s="7" t="s">
        <v>924</v>
      </c>
      <c r="C73" s="7">
        <v>2023</v>
      </c>
      <c r="D73" s="7" t="s">
        <v>1008</v>
      </c>
      <c r="E73" s="7" t="s">
        <v>1023</v>
      </c>
      <c r="F73" s="8" t="s">
        <v>867</v>
      </c>
      <c r="G73" s="7" t="s">
        <v>868</v>
      </c>
      <c r="H73" s="7" t="s">
        <v>945</v>
      </c>
      <c r="I73" s="7" t="s">
        <v>1022</v>
      </c>
      <c r="J73" s="7" t="s">
        <v>57</v>
      </c>
      <c r="K73" s="7" t="s">
        <v>57</v>
      </c>
      <c r="L73" s="7" t="s">
        <v>57</v>
      </c>
      <c r="M73" s="7" t="s">
        <v>57</v>
      </c>
      <c r="N73" s="7" t="s">
        <v>57</v>
      </c>
      <c r="O73" s="7" t="s">
        <v>57</v>
      </c>
      <c r="P73" s="7" t="s">
        <v>57</v>
      </c>
      <c r="Q73" s="7" t="s">
        <v>57</v>
      </c>
      <c r="R73" s="30" t="s">
        <v>57</v>
      </c>
      <c r="S73" s="7" t="s">
        <v>57</v>
      </c>
      <c r="T73" s="7" t="s">
        <v>57</v>
      </c>
      <c r="U73" s="7" t="s">
        <v>57</v>
      </c>
      <c r="V73" s="7" t="s">
        <v>57</v>
      </c>
      <c r="W73" s="7" t="s">
        <v>57</v>
      </c>
      <c r="X73" s="7" t="s">
        <v>57</v>
      </c>
      <c r="Y73" s="7" t="s">
        <v>62</v>
      </c>
      <c r="Z73" s="7" t="s">
        <v>57</v>
      </c>
      <c r="AA73" s="7" t="s">
        <v>57</v>
      </c>
      <c r="AB73" s="7" t="s">
        <v>57</v>
      </c>
      <c r="AC73" s="7" t="s">
        <v>57</v>
      </c>
      <c r="AD73" s="7" t="s">
        <v>57</v>
      </c>
      <c r="AE73" s="7" t="s">
        <v>57</v>
      </c>
      <c r="AF73" s="7" t="s">
        <v>57</v>
      </c>
      <c r="AG73" s="7" t="s">
        <v>57</v>
      </c>
      <c r="AH73" s="7" t="s">
        <v>57</v>
      </c>
      <c r="AI73" s="7" t="s">
        <v>57</v>
      </c>
      <c r="AJ73" s="30" t="s">
        <v>57</v>
      </c>
      <c r="AK73" s="7" t="s">
        <v>57</v>
      </c>
      <c r="AL73" s="7" t="s">
        <v>57</v>
      </c>
      <c r="AM73" s="7" t="s">
        <v>57</v>
      </c>
      <c r="AN73" s="7" t="s">
        <v>57</v>
      </c>
      <c r="AO73" s="16">
        <v>40079</v>
      </c>
      <c r="AP73" s="7" t="s">
        <v>57</v>
      </c>
      <c r="AQ73" s="7" t="s">
        <v>57</v>
      </c>
      <c r="AR73" s="7" t="s">
        <v>57</v>
      </c>
      <c r="AS73" s="7" t="s">
        <v>57</v>
      </c>
      <c r="AT73" s="7" t="s">
        <v>57</v>
      </c>
      <c r="AU73" s="7" t="s">
        <v>57</v>
      </c>
      <c r="AV73" s="7" t="s">
        <v>57</v>
      </c>
      <c r="AW73" s="7" t="s">
        <v>57</v>
      </c>
      <c r="AX73" s="28"/>
    </row>
    <row r="74" spans="1:50" ht="15.75">
      <c r="A74" s="7" t="s">
        <v>923</v>
      </c>
      <c r="B74" s="7" t="s">
        <v>924</v>
      </c>
      <c r="C74" s="7">
        <v>2023</v>
      </c>
      <c r="D74" s="7" t="s">
        <v>1008</v>
      </c>
      <c r="E74" s="37" t="s">
        <v>1024</v>
      </c>
      <c r="F74" s="8" t="s">
        <v>873</v>
      </c>
      <c r="G74" s="7" t="s">
        <v>871</v>
      </c>
      <c r="H74" s="7" t="s">
        <v>945</v>
      </c>
      <c r="I74" s="7" t="s">
        <v>1025</v>
      </c>
      <c r="J74" s="7" t="s">
        <v>57</v>
      </c>
      <c r="K74" s="7" t="s">
        <v>57</v>
      </c>
      <c r="L74" s="7" t="s">
        <v>57</v>
      </c>
      <c r="M74" s="7" t="s">
        <v>57</v>
      </c>
      <c r="N74" s="7" t="s">
        <v>57</v>
      </c>
      <c r="O74" s="7" t="s">
        <v>57</v>
      </c>
      <c r="P74" s="7" t="s">
        <v>57</v>
      </c>
      <c r="Q74" s="7" t="s">
        <v>57</v>
      </c>
      <c r="R74" s="30" t="s">
        <v>57</v>
      </c>
      <c r="S74" s="7" t="s">
        <v>57</v>
      </c>
      <c r="T74" s="7" t="s">
        <v>57</v>
      </c>
      <c r="U74" s="7" t="s">
        <v>57</v>
      </c>
      <c r="V74" s="7" t="s">
        <v>57</v>
      </c>
      <c r="W74" s="7" t="s">
        <v>57</v>
      </c>
      <c r="X74" s="7" t="s">
        <v>57</v>
      </c>
      <c r="Y74" s="7" t="s">
        <v>62</v>
      </c>
      <c r="Z74" s="7" t="s">
        <v>57</v>
      </c>
      <c r="AA74" s="7" t="s">
        <v>57</v>
      </c>
      <c r="AB74" s="7" t="s">
        <v>57</v>
      </c>
      <c r="AC74" s="7" t="s">
        <v>57</v>
      </c>
      <c r="AD74" s="7" t="s">
        <v>57</v>
      </c>
      <c r="AE74" s="7" t="s">
        <v>57</v>
      </c>
      <c r="AF74" s="7" t="s">
        <v>57</v>
      </c>
      <c r="AG74" s="7" t="s">
        <v>57</v>
      </c>
      <c r="AH74" s="7" t="s">
        <v>57</v>
      </c>
      <c r="AI74" s="7" t="s">
        <v>57</v>
      </c>
      <c r="AJ74" s="30" t="s">
        <v>57</v>
      </c>
      <c r="AK74" s="7" t="s">
        <v>57</v>
      </c>
      <c r="AL74" s="7" t="s">
        <v>57</v>
      </c>
      <c r="AM74" s="7" t="s">
        <v>57</v>
      </c>
      <c r="AN74" s="7" t="s">
        <v>57</v>
      </c>
      <c r="AO74" s="16">
        <v>37157</v>
      </c>
      <c r="AP74" s="7" t="s">
        <v>57</v>
      </c>
      <c r="AQ74" s="7" t="s">
        <v>57</v>
      </c>
      <c r="AR74" s="7" t="s">
        <v>57</v>
      </c>
      <c r="AS74" s="7" t="s">
        <v>57</v>
      </c>
      <c r="AT74" s="7" t="s">
        <v>57</v>
      </c>
      <c r="AU74" s="7" t="s">
        <v>57</v>
      </c>
      <c r="AV74" s="7" t="s">
        <v>57</v>
      </c>
      <c r="AW74" s="7" t="s">
        <v>57</v>
      </c>
      <c r="AX74" s="28"/>
    </row>
    <row r="75" spans="1:50" ht="15.75">
      <c r="A75" s="7" t="s">
        <v>923</v>
      </c>
      <c r="B75" s="7" t="s">
        <v>924</v>
      </c>
      <c r="C75" s="7">
        <v>2023</v>
      </c>
      <c r="D75" s="7" t="s">
        <v>1008</v>
      </c>
      <c r="E75" s="37" t="s">
        <v>1024</v>
      </c>
      <c r="F75" s="8" t="s">
        <v>873</v>
      </c>
      <c r="G75" s="7" t="s">
        <v>871</v>
      </c>
      <c r="H75" s="7" t="s">
        <v>945</v>
      </c>
      <c r="I75" s="7" t="s">
        <v>1025</v>
      </c>
      <c r="J75" s="7" t="s">
        <v>57</v>
      </c>
      <c r="K75" s="7" t="s">
        <v>57</v>
      </c>
      <c r="L75" s="7" t="s">
        <v>57</v>
      </c>
      <c r="M75" s="7" t="s">
        <v>57</v>
      </c>
      <c r="N75" s="7" t="s">
        <v>57</v>
      </c>
      <c r="O75" s="7" t="s">
        <v>57</v>
      </c>
      <c r="P75" s="7" t="s">
        <v>57</v>
      </c>
      <c r="Q75" s="7" t="s">
        <v>57</v>
      </c>
      <c r="R75" s="30" t="s">
        <v>57</v>
      </c>
      <c r="S75" s="7" t="s">
        <v>57</v>
      </c>
      <c r="T75" s="7" t="s">
        <v>57</v>
      </c>
      <c r="U75" s="7" t="s">
        <v>57</v>
      </c>
      <c r="V75" s="7" t="s">
        <v>57</v>
      </c>
      <c r="W75" s="7" t="s">
        <v>57</v>
      </c>
      <c r="X75" s="7" t="s">
        <v>57</v>
      </c>
      <c r="Y75" s="7" t="s">
        <v>62</v>
      </c>
      <c r="Z75" s="7" t="s">
        <v>57</v>
      </c>
      <c r="AA75" s="7" t="s">
        <v>57</v>
      </c>
      <c r="AB75" s="7" t="s">
        <v>57</v>
      </c>
      <c r="AC75" s="7" t="s">
        <v>57</v>
      </c>
      <c r="AD75" s="7" t="s">
        <v>57</v>
      </c>
      <c r="AE75" s="7" t="s">
        <v>57</v>
      </c>
      <c r="AF75" s="7" t="s">
        <v>57</v>
      </c>
      <c r="AG75" s="7" t="s">
        <v>57</v>
      </c>
      <c r="AH75" s="7" t="s">
        <v>57</v>
      </c>
      <c r="AI75" s="7" t="s">
        <v>57</v>
      </c>
      <c r="AJ75" s="30" t="s">
        <v>57</v>
      </c>
      <c r="AK75" s="7" t="s">
        <v>57</v>
      </c>
      <c r="AL75" s="7" t="s">
        <v>57</v>
      </c>
      <c r="AM75" s="7" t="s">
        <v>57</v>
      </c>
      <c r="AN75" s="7" t="s">
        <v>57</v>
      </c>
      <c r="AO75" s="16">
        <v>37157</v>
      </c>
      <c r="AP75" s="7" t="s">
        <v>57</v>
      </c>
      <c r="AQ75" s="7" t="s">
        <v>57</v>
      </c>
      <c r="AR75" s="7" t="s">
        <v>57</v>
      </c>
      <c r="AS75" s="7" t="s">
        <v>57</v>
      </c>
      <c r="AT75" s="7" t="s">
        <v>57</v>
      </c>
      <c r="AU75" s="7" t="s">
        <v>57</v>
      </c>
      <c r="AV75" s="7" t="s">
        <v>57</v>
      </c>
      <c r="AW75" s="7" t="s">
        <v>57</v>
      </c>
      <c r="AX75" s="28"/>
    </row>
    <row r="76" spans="1:50" ht="15.75">
      <c r="A76" s="7" t="s">
        <v>923</v>
      </c>
      <c r="B76" s="7" t="s">
        <v>924</v>
      </c>
      <c r="C76" s="7">
        <v>2023</v>
      </c>
      <c r="D76" s="7" t="s">
        <v>1008</v>
      </c>
      <c r="E76" s="37" t="s">
        <v>1026</v>
      </c>
      <c r="F76" s="8" t="s">
        <v>880</v>
      </c>
      <c r="G76" s="7" t="s">
        <v>878</v>
      </c>
      <c r="H76" s="7" t="s">
        <v>945</v>
      </c>
      <c r="I76" s="7">
        <v>15</v>
      </c>
      <c r="J76" s="7" t="s">
        <v>57</v>
      </c>
      <c r="K76" s="7" t="s">
        <v>57</v>
      </c>
      <c r="L76" s="7" t="s">
        <v>57</v>
      </c>
      <c r="M76" s="7" t="s">
        <v>57</v>
      </c>
      <c r="N76" s="7" t="s">
        <v>57</v>
      </c>
      <c r="O76" s="7" t="s">
        <v>57</v>
      </c>
      <c r="P76" s="7" t="s">
        <v>57</v>
      </c>
      <c r="Q76" s="7" t="s">
        <v>57</v>
      </c>
      <c r="R76" s="30" t="s">
        <v>57</v>
      </c>
      <c r="S76" s="7" t="s">
        <v>57</v>
      </c>
      <c r="T76" s="7" t="s">
        <v>57</v>
      </c>
      <c r="U76" s="7" t="s">
        <v>57</v>
      </c>
      <c r="V76" s="7" t="s">
        <v>57</v>
      </c>
      <c r="W76" s="7" t="s">
        <v>57</v>
      </c>
      <c r="X76" s="7" t="s">
        <v>57</v>
      </c>
      <c r="Y76" s="7" t="s">
        <v>62</v>
      </c>
      <c r="Z76" s="7" t="s">
        <v>57</v>
      </c>
      <c r="AA76" s="7" t="s">
        <v>57</v>
      </c>
      <c r="AB76" s="7" t="s">
        <v>57</v>
      </c>
      <c r="AC76" s="7" t="s">
        <v>57</v>
      </c>
      <c r="AD76" s="7" t="s">
        <v>57</v>
      </c>
      <c r="AE76" s="7" t="s">
        <v>57</v>
      </c>
      <c r="AF76" s="7" t="s">
        <v>57</v>
      </c>
      <c r="AG76" s="7" t="s">
        <v>57</v>
      </c>
      <c r="AH76" s="7" t="s">
        <v>57</v>
      </c>
      <c r="AI76" s="7" t="s">
        <v>57</v>
      </c>
      <c r="AJ76" s="30" t="s">
        <v>57</v>
      </c>
      <c r="AK76" s="7" t="s">
        <v>57</v>
      </c>
      <c r="AL76" s="7" t="s">
        <v>57</v>
      </c>
      <c r="AM76" s="7" t="s">
        <v>57</v>
      </c>
      <c r="AN76" s="7" t="s">
        <v>57</v>
      </c>
      <c r="AO76" s="16">
        <v>37157</v>
      </c>
      <c r="AP76" s="7" t="s">
        <v>57</v>
      </c>
      <c r="AQ76" s="7" t="s">
        <v>57</v>
      </c>
      <c r="AR76" s="7" t="s">
        <v>57</v>
      </c>
      <c r="AS76" s="7" t="s">
        <v>57</v>
      </c>
      <c r="AT76" s="7" t="s">
        <v>57</v>
      </c>
      <c r="AU76" s="7" t="s">
        <v>57</v>
      </c>
      <c r="AV76" s="7" t="s">
        <v>57</v>
      </c>
      <c r="AW76" s="7" t="s">
        <v>57</v>
      </c>
      <c r="AX76" s="28"/>
    </row>
    <row r="77" spans="1:50" ht="15.75">
      <c r="A77" s="7" t="s">
        <v>923</v>
      </c>
      <c r="B77" s="7" t="s">
        <v>924</v>
      </c>
      <c r="C77" s="7">
        <v>2023</v>
      </c>
      <c r="D77" s="7" t="s">
        <v>1008</v>
      </c>
      <c r="E77" s="37" t="s">
        <v>1026</v>
      </c>
      <c r="F77" s="8" t="s">
        <v>880</v>
      </c>
      <c r="G77" s="7" t="s">
        <v>878</v>
      </c>
      <c r="H77" s="7" t="s">
        <v>945</v>
      </c>
      <c r="I77" s="7">
        <v>15</v>
      </c>
      <c r="J77" s="7" t="s">
        <v>57</v>
      </c>
      <c r="K77" s="7" t="s">
        <v>57</v>
      </c>
      <c r="L77" s="7" t="s">
        <v>57</v>
      </c>
      <c r="M77" s="7" t="s">
        <v>57</v>
      </c>
      <c r="N77" s="7" t="s">
        <v>57</v>
      </c>
      <c r="O77" s="7" t="s">
        <v>57</v>
      </c>
      <c r="P77" s="7" t="s">
        <v>57</v>
      </c>
      <c r="Q77" s="7" t="s">
        <v>57</v>
      </c>
      <c r="R77" s="30" t="s">
        <v>57</v>
      </c>
      <c r="S77" s="7" t="s">
        <v>57</v>
      </c>
      <c r="T77" s="7" t="s">
        <v>57</v>
      </c>
      <c r="U77" s="7" t="s">
        <v>57</v>
      </c>
      <c r="V77" s="7" t="s">
        <v>57</v>
      </c>
      <c r="W77" s="7" t="s">
        <v>57</v>
      </c>
      <c r="X77" s="7" t="s">
        <v>57</v>
      </c>
      <c r="Y77" s="7" t="s">
        <v>62</v>
      </c>
      <c r="Z77" s="7" t="s">
        <v>57</v>
      </c>
      <c r="AA77" s="7" t="s">
        <v>57</v>
      </c>
      <c r="AB77" s="7" t="s">
        <v>57</v>
      </c>
      <c r="AC77" s="7" t="s">
        <v>57</v>
      </c>
      <c r="AD77" s="7" t="s">
        <v>57</v>
      </c>
      <c r="AE77" s="7" t="s">
        <v>57</v>
      </c>
      <c r="AF77" s="7" t="s">
        <v>57</v>
      </c>
      <c r="AG77" s="7" t="s">
        <v>57</v>
      </c>
      <c r="AH77" s="7" t="s">
        <v>57</v>
      </c>
      <c r="AI77" s="7" t="s">
        <v>57</v>
      </c>
      <c r="AJ77" s="30" t="s">
        <v>57</v>
      </c>
      <c r="AK77" s="7" t="s">
        <v>57</v>
      </c>
      <c r="AL77" s="7" t="s">
        <v>57</v>
      </c>
      <c r="AM77" s="7" t="s">
        <v>57</v>
      </c>
      <c r="AN77" s="7" t="s">
        <v>57</v>
      </c>
      <c r="AO77" s="16">
        <v>37157</v>
      </c>
      <c r="AP77" s="7" t="s">
        <v>57</v>
      </c>
      <c r="AQ77" s="7" t="s">
        <v>57</v>
      </c>
      <c r="AR77" s="7" t="s">
        <v>57</v>
      </c>
      <c r="AS77" s="7" t="s">
        <v>57</v>
      </c>
      <c r="AT77" s="7" t="s">
        <v>57</v>
      </c>
      <c r="AU77" s="7" t="s">
        <v>57</v>
      </c>
      <c r="AV77" s="7" t="s">
        <v>57</v>
      </c>
      <c r="AW77" s="7" t="s">
        <v>57</v>
      </c>
      <c r="AX77" s="28"/>
    </row>
    <row r="78" spans="1:50" ht="15.75">
      <c r="A78" s="7" t="s">
        <v>923</v>
      </c>
      <c r="B78" s="7" t="s">
        <v>924</v>
      </c>
      <c r="C78" s="7">
        <v>2023</v>
      </c>
      <c r="D78" s="7" t="s">
        <v>1008</v>
      </c>
      <c r="E78" s="37" t="s">
        <v>1027</v>
      </c>
      <c r="F78" s="8" t="s">
        <v>885</v>
      </c>
      <c r="G78" s="7" t="s">
        <v>883</v>
      </c>
      <c r="H78" s="7" t="s">
        <v>945</v>
      </c>
      <c r="I78" s="7">
        <v>14</v>
      </c>
      <c r="J78" s="7" t="s">
        <v>57</v>
      </c>
      <c r="K78" s="7" t="s">
        <v>57</v>
      </c>
      <c r="L78" s="7" t="s">
        <v>57</v>
      </c>
      <c r="M78" s="7" t="s">
        <v>57</v>
      </c>
      <c r="N78" s="7" t="s">
        <v>57</v>
      </c>
      <c r="O78" s="7" t="s">
        <v>57</v>
      </c>
      <c r="P78" s="7" t="s">
        <v>57</v>
      </c>
      <c r="Q78" s="7" t="s">
        <v>57</v>
      </c>
      <c r="R78" s="30" t="s">
        <v>57</v>
      </c>
      <c r="S78" s="7" t="s">
        <v>57</v>
      </c>
      <c r="T78" s="7" t="s">
        <v>57</v>
      </c>
      <c r="U78" s="7" t="s">
        <v>57</v>
      </c>
      <c r="V78" s="7" t="s">
        <v>57</v>
      </c>
      <c r="W78" s="7" t="s">
        <v>57</v>
      </c>
      <c r="X78" s="7" t="s">
        <v>57</v>
      </c>
      <c r="Y78" s="7" t="s">
        <v>62</v>
      </c>
      <c r="Z78" s="7" t="s">
        <v>57</v>
      </c>
      <c r="AA78" s="7" t="s">
        <v>57</v>
      </c>
      <c r="AB78" s="7" t="s">
        <v>57</v>
      </c>
      <c r="AC78" s="7" t="s">
        <v>57</v>
      </c>
      <c r="AD78" s="7" t="s">
        <v>57</v>
      </c>
      <c r="AE78" s="7" t="s">
        <v>57</v>
      </c>
      <c r="AF78" s="7" t="s">
        <v>57</v>
      </c>
      <c r="AG78" s="7" t="s">
        <v>57</v>
      </c>
      <c r="AH78" s="7" t="s">
        <v>57</v>
      </c>
      <c r="AI78" s="7" t="s">
        <v>57</v>
      </c>
      <c r="AJ78" s="30" t="s">
        <v>57</v>
      </c>
      <c r="AK78" s="7" t="s">
        <v>57</v>
      </c>
      <c r="AL78" s="7" t="s">
        <v>57</v>
      </c>
      <c r="AM78" s="7" t="s">
        <v>57</v>
      </c>
      <c r="AN78" s="7" t="s">
        <v>57</v>
      </c>
      <c r="AO78" s="16">
        <v>37157</v>
      </c>
      <c r="AP78" s="7" t="s">
        <v>57</v>
      </c>
      <c r="AQ78" s="7" t="s">
        <v>57</v>
      </c>
      <c r="AR78" s="7" t="s">
        <v>57</v>
      </c>
      <c r="AS78" s="7" t="s">
        <v>57</v>
      </c>
      <c r="AT78" s="7" t="s">
        <v>57</v>
      </c>
      <c r="AU78" s="7" t="s">
        <v>57</v>
      </c>
      <c r="AV78" s="7" t="s">
        <v>57</v>
      </c>
      <c r="AW78" s="7" t="s">
        <v>57</v>
      </c>
      <c r="AX78" s="28"/>
    </row>
    <row r="79" spans="1:50" ht="15.75">
      <c r="A79" s="7" t="s">
        <v>923</v>
      </c>
      <c r="B79" s="7" t="s">
        <v>924</v>
      </c>
      <c r="C79" s="7">
        <v>2023</v>
      </c>
      <c r="D79" s="7" t="s">
        <v>1008</v>
      </c>
      <c r="E79" s="37" t="s">
        <v>1027</v>
      </c>
      <c r="F79" s="8" t="s">
        <v>885</v>
      </c>
      <c r="G79" s="7" t="s">
        <v>883</v>
      </c>
      <c r="H79" s="7" t="s">
        <v>945</v>
      </c>
      <c r="I79" s="7">
        <v>14</v>
      </c>
      <c r="J79" s="7" t="s">
        <v>57</v>
      </c>
      <c r="K79" s="7" t="s">
        <v>57</v>
      </c>
      <c r="L79" s="7" t="s">
        <v>57</v>
      </c>
      <c r="M79" s="7" t="s">
        <v>57</v>
      </c>
      <c r="N79" s="7" t="s">
        <v>57</v>
      </c>
      <c r="O79" s="7" t="s">
        <v>57</v>
      </c>
      <c r="P79" s="7" t="s">
        <v>57</v>
      </c>
      <c r="Q79" s="7" t="s">
        <v>57</v>
      </c>
      <c r="R79" s="30" t="s">
        <v>57</v>
      </c>
      <c r="S79" s="7" t="s">
        <v>57</v>
      </c>
      <c r="T79" s="7" t="s">
        <v>57</v>
      </c>
      <c r="U79" s="7" t="s">
        <v>57</v>
      </c>
      <c r="V79" s="7" t="s">
        <v>57</v>
      </c>
      <c r="W79" s="7" t="s">
        <v>57</v>
      </c>
      <c r="X79" s="7" t="s">
        <v>57</v>
      </c>
      <c r="Y79" s="7" t="s">
        <v>62</v>
      </c>
      <c r="Z79" s="7" t="s">
        <v>57</v>
      </c>
      <c r="AA79" s="7" t="s">
        <v>57</v>
      </c>
      <c r="AB79" s="7" t="s">
        <v>57</v>
      </c>
      <c r="AC79" s="7" t="s">
        <v>57</v>
      </c>
      <c r="AD79" s="7" t="s">
        <v>57</v>
      </c>
      <c r="AE79" s="7" t="s">
        <v>57</v>
      </c>
      <c r="AF79" s="7" t="s">
        <v>57</v>
      </c>
      <c r="AG79" s="7" t="s">
        <v>57</v>
      </c>
      <c r="AH79" s="7" t="s">
        <v>57</v>
      </c>
      <c r="AI79" s="7" t="s">
        <v>57</v>
      </c>
      <c r="AJ79" s="30" t="s">
        <v>57</v>
      </c>
      <c r="AK79" s="7" t="s">
        <v>57</v>
      </c>
      <c r="AL79" s="7" t="s">
        <v>57</v>
      </c>
      <c r="AM79" s="7" t="s">
        <v>57</v>
      </c>
      <c r="AN79" s="7" t="s">
        <v>57</v>
      </c>
      <c r="AO79" s="16">
        <v>37157</v>
      </c>
      <c r="AP79" s="7" t="s">
        <v>57</v>
      </c>
      <c r="AQ79" s="7" t="s">
        <v>57</v>
      </c>
      <c r="AR79" s="7" t="s">
        <v>57</v>
      </c>
      <c r="AS79" s="7" t="s">
        <v>57</v>
      </c>
      <c r="AT79" s="7" t="s">
        <v>57</v>
      </c>
      <c r="AU79" s="7" t="s">
        <v>57</v>
      </c>
      <c r="AV79" s="7" t="s">
        <v>57</v>
      </c>
      <c r="AW79" s="7" t="s">
        <v>57</v>
      </c>
      <c r="AX79" s="28"/>
    </row>
    <row r="80" spans="1:50" ht="15.75">
      <c r="A80" s="7" t="s">
        <v>923</v>
      </c>
      <c r="B80" s="7" t="s">
        <v>924</v>
      </c>
      <c r="C80" s="7">
        <v>2023</v>
      </c>
      <c r="D80" s="7" t="s">
        <v>1008</v>
      </c>
      <c r="E80" s="37" t="s">
        <v>1028</v>
      </c>
      <c r="F80" s="8" t="s">
        <v>891</v>
      </c>
      <c r="G80" s="7" t="s">
        <v>889</v>
      </c>
      <c r="H80" s="7" t="s">
        <v>945</v>
      </c>
      <c r="I80" s="7" t="s">
        <v>1017</v>
      </c>
      <c r="J80" s="7" t="s">
        <v>57</v>
      </c>
      <c r="K80" s="7" t="s">
        <v>57</v>
      </c>
      <c r="L80" s="7" t="s">
        <v>57</v>
      </c>
      <c r="M80" s="7" t="s">
        <v>57</v>
      </c>
      <c r="N80" s="7" t="s">
        <v>57</v>
      </c>
      <c r="O80" s="7" t="s">
        <v>57</v>
      </c>
      <c r="P80" s="7" t="s">
        <v>57</v>
      </c>
      <c r="Q80" s="7" t="s">
        <v>57</v>
      </c>
      <c r="R80" s="30" t="s">
        <v>57</v>
      </c>
      <c r="S80" s="7" t="s">
        <v>57</v>
      </c>
      <c r="T80" s="7" t="s">
        <v>57</v>
      </c>
      <c r="U80" s="7" t="s">
        <v>57</v>
      </c>
      <c r="V80" s="7" t="s">
        <v>57</v>
      </c>
      <c r="W80" s="7" t="s">
        <v>57</v>
      </c>
      <c r="X80" s="7" t="s">
        <v>57</v>
      </c>
      <c r="Y80" s="7" t="s">
        <v>62</v>
      </c>
      <c r="Z80" s="7" t="s">
        <v>57</v>
      </c>
      <c r="AA80" s="7" t="s">
        <v>57</v>
      </c>
      <c r="AB80" s="7" t="s">
        <v>57</v>
      </c>
      <c r="AC80" s="7" t="s">
        <v>57</v>
      </c>
      <c r="AD80" s="7" t="s">
        <v>57</v>
      </c>
      <c r="AE80" s="7" t="s">
        <v>57</v>
      </c>
      <c r="AF80" s="7" t="s">
        <v>57</v>
      </c>
      <c r="AG80" s="7" t="s">
        <v>57</v>
      </c>
      <c r="AH80" s="7" t="s">
        <v>57</v>
      </c>
      <c r="AI80" s="7" t="s">
        <v>57</v>
      </c>
      <c r="AJ80" s="30" t="s">
        <v>57</v>
      </c>
      <c r="AK80" s="7" t="s">
        <v>57</v>
      </c>
      <c r="AL80" s="7" t="s">
        <v>57</v>
      </c>
      <c r="AM80" s="7" t="s">
        <v>57</v>
      </c>
      <c r="AN80" s="7" t="s">
        <v>57</v>
      </c>
      <c r="AO80" s="16">
        <v>37157</v>
      </c>
      <c r="AP80" s="7" t="s">
        <v>57</v>
      </c>
      <c r="AQ80" s="7" t="s">
        <v>57</v>
      </c>
      <c r="AR80" s="7" t="s">
        <v>57</v>
      </c>
      <c r="AS80" s="7" t="s">
        <v>57</v>
      </c>
      <c r="AT80" s="7" t="s">
        <v>57</v>
      </c>
      <c r="AU80" s="7" t="s">
        <v>57</v>
      </c>
      <c r="AV80" s="7" t="s">
        <v>57</v>
      </c>
      <c r="AW80" s="7" t="s">
        <v>57</v>
      </c>
      <c r="AX80" s="28"/>
    </row>
    <row r="81" spans="1:50" ht="15.75">
      <c r="A81" s="7" t="s">
        <v>923</v>
      </c>
      <c r="B81" s="7" t="s">
        <v>924</v>
      </c>
      <c r="C81" s="7">
        <v>2023</v>
      </c>
      <c r="D81" s="7" t="s">
        <v>1008</v>
      </c>
      <c r="E81" s="37" t="s">
        <v>1028</v>
      </c>
      <c r="F81" s="8" t="s">
        <v>891</v>
      </c>
      <c r="G81" s="7" t="s">
        <v>889</v>
      </c>
      <c r="H81" s="7" t="s">
        <v>945</v>
      </c>
      <c r="I81" s="7" t="s">
        <v>1017</v>
      </c>
      <c r="J81" s="7" t="s">
        <v>57</v>
      </c>
      <c r="K81" s="7" t="s">
        <v>57</v>
      </c>
      <c r="L81" s="7" t="s">
        <v>57</v>
      </c>
      <c r="M81" s="7" t="s">
        <v>57</v>
      </c>
      <c r="N81" s="7" t="s">
        <v>57</v>
      </c>
      <c r="O81" s="7" t="s">
        <v>57</v>
      </c>
      <c r="P81" s="7" t="s">
        <v>57</v>
      </c>
      <c r="Q81" s="7" t="s">
        <v>57</v>
      </c>
      <c r="R81" s="30" t="s">
        <v>57</v>
      </c>
      <c r="S81" s="7" t="s">
        <v>57</v>
      </c>
      <c r="T81" s="7" t="s">
        <v>57</v>
      </c>
      <c r="U81" s="7" t="s">
        <v>57</v>
      </c>
      <c r="V81" s="7" t="s">
        <v>57</v>
      </c>
      <c r="W81" s="7" t="s">
        <v>57</v>
      </c>
      <c r="X81" s="7" t="s">
        <v>57</v>
      </c>
      <c r="Y81" s="7" t="s">
        <v>62</v>
      </c>
      <c r="Z81" s="7" t="s">
        <v>57</v>
      </c>
      <c r="AA81" s="7" t="s">
        <v>57</v>
      </c>
      <c r="AB81" s="7" t="s">
        <v>57</v>
      </c>
      <c r="AC81" s="7" t="s">
        <v>57</v>
      </c>
      <c r="AD81" s="7" t="s">
        <v>57</v>
      </c>
      <c r="AE81" s="7" t="s">
        <v>57</v>
      </c>
      <c r="AF81" s="7" t="s">
        <v>57</v>
      </c>
      <c r="AG81" s="7" t="s">
        <v>57</v>
      </c>
      <c r="AH81" s="7" t="s">
        <v>57</v>
      </c>
      <c r="AI81" s="7" t="s">
        <v>57</v>
      </c>
      <c r="AJ81" s="30" t="s">
        <v>57</v>
      </c>
      <c r="AK81" s="7" t="s">
        <v>57</v>
      </c>
      <c r="AL81" s="7" t="s">
        <v>57</v>
      </c>
      <c r="AM81" s="7" t="s">
        <v>57</v>
      </c>
      <c r="AN81" s="7" t="s">
        <v>57</v>
      </c>
      <c r="AO81" s="16">
        <v>37157</v>
      </c>
      <c r="AP81" s="7" t="s">
        <v>57</v>
      </c>
      <c r="AQ81" s="7" t="s">
        <v>57</v>
      </c>
      <c r="AR81" s="7" t="s">
        <v>57</v>
      </c>
      <c r="AS81" s="7" t="s">
        <v>57</v>
      </c>
      <c r="AT81" s="7" t="s">
        <v>57</v>
      </c>
      <c r="AU81" s="7" t="s">
        <v>57</v>
      </c>
      <c r="AV81" s="7" t="s">
        <v>57</v>
      </c>
      <c r="AW81" s="7" t="s">
        <v>57</v>
      </c>
      <c r="AX81" s="28"/>
    </row>
    <row r="82" spans="1:50" ht="15.75">
      <c r="A82" s="7" t="s">
        <v>923</v>
      </c>
      <c r="B82" s="7" t="s">
        <v>924</v>
      </c>
      <c r="C82" s="7">
        <v>2023</v>
      </c>
      <c r="D82" s="7" t="s">
        <v>1008</v>
      </c>
      <c r="E82" s="37" t="s">
        <v>1029</v>
      </c>
      <c r="F82" s="8" t="s">
        <v>896</v>
      </c>
      <c r="G82" s="7" t="s">
        <v>894</v>
      </c>
      <c r="H82" s="7" t="s">
        <v>945</v>
      </c>
      <c r="I82" s="7" t="s">
        <v>1030</v>
      </c>
      <c r="J82" s="7" t="s">
        <v>57</v>
      </c>
      <c r="K82" s="7" t="s">
        <v>57</v>
      </c>
      <c r="L82" s="7" t="s">
        <v>57</v>
      </c>
      <c r="M82" s="7" t="s">
        <v>57</v>
      </c>
      <c r="N82" s="7" t="s">
        <v>57</v>
      </c>
      <c r="O82" s="7" t="s">
        <v>57</v>
      </c>
      <c r="P82" s="7" t="s">
        <v>57</v>
      </c>
      <c r="Q82" s="7" t="s">
        <v>57</v>
      </c>
      <c r="R82" s="30" t="s">
        <v>57</v>
      </c>
      <c r="S82" s="7" t="s">
        <v>57</v>
      </c>
      <c r="T82" s="7" t="s">
        <v>57</v>
      </c>
      <c r="U82" s="7" t="s">
        <v>57</v>
      </c>
      <c r="V82" s="7" t="s">
        <v>57</v>
      </c>
      <c r="W82" s="7" t="s">
        <v>57</v>
      </c>
      <c r="X82" s="7" t="s">
        <v>57</v>
      </c>
      <c r="Y82" s="7" t="s">
        <v>62</v>
      </c>
      <c r="Z82" s="7" t="s">
        <v>57</v>
      </c>
      <c r="AA82" s="7" t="s">
        <v>57</v>
      </c>
      <c r="AB82" s="7" t="s">
        <v>57</v>
      </c>
      <c r="AC82" s="7" t="s">
        <v>57</v>
      </c>
      <c r="AD82" s="7" t="s">
        <v>57</v>
      </c>
      <c r="AE82" s="7" t="s">
        <v>57</v>
      </c>
      <c r="AF82" s="7" t="s">
        <v>57</v>
      </c>
      <c r="AG82" s="7" t="s">
        <v>57</v>
      </c>
      <c r="AH82" s="7" t="s">
        <v>57</v>
      </c>
      <c r="AI82" s="7" t="s">
        <v>57</v>
      </c>
      <c r="AJ82" s="30" t="s">
        <v>57</v>
      </c>
      <c r="AK82" s="7" t="s">
        <v>57</v>
      </c>
      <c r="AL82" s="7" t="s">
        <v>57</v>
      </c>
      <c r="AM82" s="7" t="s">
        <v>57</v>
      </c>
      <c r="AN82" s="7" t="s">
        <v>57</v>
      </c>
      <c r="AO82" s="16">
        <v>38253</v>
      </c>
      <c r="AP82" s="7" t="s">
        <v>57</v>
      </c>
      <c r="AQ82" s="7" t="s">
        <v>57</v>
      </c>
      <c r="AR82" s="7" t="s">
        <v>57</v>
      </c>
      <c r="AS82" s="7" t="s">
        <v>57</v>
      </c>
      <c r="AT82" s="7" t="s">
        <v>57</v>
      </c>
      <c r="AU82" s="7" t="s">
        <v>57</v>
      </c>
      <c r="AV82" s="7" t="s">
        <v>57</v>
      </c>
      <c r="AW82" s="7" t="s">
        <v>57</v>
      </c>
      <c r="AX82" s="28"/>
    </row>
    <row r="83" spans="1:50" ht="15.75">
      <c r="A83" s="7" t="s">
        <v>923</v>
      </c>
      <c r="B83" s="7" t="s">
        <v>924</v>
      </c>
      <c r="C83" s="7">
        <v>2023</v>
      </c>
      <c r="D83" s="7" t="s">
        <v>1008</v>
      </c>
      <c r="E83" s="37" t="s">
        <v>1029</v>
      </c>
      <c r="F83" s="8" t="s">
        <v>896</v>
      </c>
      <c r="G83" s="7" t="s">
        <v>894</v>
      </c>
      <c r="H83" s="7" t="s">
        <v>945</v>
      </c>
      <c r="I83" s="7" t="s">
        <v>1030</v>
      </c>
      <c r="J83" s="7" t="s">
        <v>57</v>
      </c>
      <c r="K83" s="7" t="s">
        <v>57</v>
      </c>
      <c r="L83" s="7" t="s">
        <v>57</v>
      </c>
      <c r="M83" s="7" t="s">
        <v>57</v>
      </c>
      <c r="N83" s="7" t="s">
        <v>57</v>
      </c>
      <c r="O83" s="7" t="s">
        <v>57</v>
      </c>
      <c r="P83" s="7" t="s">
        <v>57</v>
      </c>
      <c r="Q83" s="7" t="s">
        <v>57</v>
      </c>
      <c r="R83" s="30" t="s">
        <v>57</v>
      </c>
      <c r="S83" s="7" t="s">
        <v>57</v>
      </c>
      <c r="T83" s="7" t="s">
        <v>57</v>
      </c>
      <c r="U83" s="7" t="s">
        <v>57</v>
      </c>
      <c r="V83" s="7" t="s">
        <v>57</v>
      </c>
      <c r="W83" s="7" t="s">
        <v>57</v>
      </c>
      <c r="X83" s="7" t="s">
        <v>57</v>
      </c>
      <c r="Y83" s="7" t="s">
        <v>62</v>
      </c>
      <c r="Z83" s="7" t="s">
        <v>57</v>
      </c>
      <c r="AA83" s="7" t="s">
        <v>57</v>
      </c>
      <c r="AB83" s="7" t="s">
        <v>57</v>
      </c>
      <c r="AC83" s="7" t="s">
        <v>57</v>
      </c>
      <c r="AD83" s="7" t="s">
        <v>57</v>
      </c>
      <c r="AE83" s="7" t="s">
        <v>57</v>
      </c>
      <c r="AF83" s="7" t="s">
        <v>57</v>
      </c>
      <c r="AG83" s="7" t="s">
        <v>57</v>
      </c>
      <c r="AH83" s="7" t="s">
        <v>57</v>
      </c>
      <c r="AI83" s="7" t="s">
        <v>57</v>
      </c>
      <c r="AJ83" s="30" t="s">
        <v>57</v>
      </c>
      <c r="AK83" s="7" t="s">
        <v>57</v>
      </c>
      <c r="AL83" s="7" t="s">
        <v>57</v>
      </c>
      <c r="AM83" s="7" t="s">
        <v>57</v>
      </c>
      <c r="AN83" s="7" t="s">
        <v>57</v>
      </c>
      <c r="AO83" s="16">
        <v>38253</v>
      </c>
      <c r="AP83" s="7" t="s">
        <v>57</v>
      </c>
      <c r="AQ83" s="7" t="s">
        <v>57</v>
      </c>
      <c r="AR83" s="7" t="s">
        <v>57</v>
      </c>
      <c r="AS83" s="7" t="s">
        <v>57</v>
      </c>
      <c r="AT83" s="7" t="s">
        <v>57</v>
      </c>
      <c r="AU83" s="7" t="s">
        <v>57</v>
      </c>
      <c r="AV83" s="7" t="s">
        <v>57</v>
      </c>
      <c r="AW83" s="7" t="s">
        <v>57</v>
      </c>
      <c r="AX83" s="28"/>
    </row>
    <row r="84" spans="1:50" ht="15.75">
      <c r="A84" s="7" t="s">
        <v>923</v>
      </c>
      <c r="B84" s="7" t="s">
        <v>924</v>
      </c>
      <c r="C84" s="7">
        <v>2023</v>
      </c>
      <c r="D84" s="7" t="s">
        <v>1031</v>
      </c>
      <c r="E84" s="7" t="s">
        <v>1032</v>
      </c>
      <c r="F84" s="8" t="s">
        <v>900</v>
      </c>
      <c r="G84" s="7" t="s">
        <v>901</v>
      </c>
      <c r="H84" s="7" t="s">
        <v>945</v>
      </c>
      <c r="I84" s="7" t="s">
        <v>1033</v>
      </c>
      <c r="J84" s="7" t="s">
        <v>57</v>
      </c>
      <c r="K84" s="7" t="s">
        <v>57</v>
      </c>
      <c r="L84" s="7" t="s">
        <v>57</v>
      </c>
      <c r="M84" s="7" t="s">
        <v>57</v>
      </c>
      <c r="N84" s="7" t="s">
        <v>57</v>
      </c>
      <c r="O84" s="7" t="s">
        <v>57</v>
      </c>
      <c r="P84" s="7" t="s">
        <v>57</v>
      </c>
      <c r="Q84" s="7" t="s">
        <v>57</v>
      </c>
      <c r="R84" s="30" t="s">
        <v>57</v>
      </c>
      <c r="S84" s="7" t="s">
        <v>57</v>
      </c>
      <c r="T84" s="7" t="s">
        <v>57</v>
      </c>
      <c r="U84" s="7" t="s">
        <v>57</v>
      </c>
      <c r="V84" s="7" t="s">
        <v>57</v>
      </c>
      <c r="W84" s="7" t="s">
        <v>57</v>
      </c>
      <c r="X84" s="7" t="s">
        <v>57</v>
      </c>
      <c r="Y84" s="7" t="s">
        <v>62</v>
      </c>
      <c r="Z84" s="7" t="s">
        <v>57</v>
      </c>
      <c r="AA84" s="7" t="s">
        <v>57</v>
      </c>
      <c r="AB84" s="7" t="s">
        <v>57</v>
      </c>
      <c r="AC84" s="7" t="s">
        <v>57</v>
      </c>
      <c r="AD84" s="7" t="s">
        <v>57</v>
      </c>
      <c r="AE84" s="7" t="s">
        <v>57</v>
      </c>
      <c r="AF84" s="7" t="s">
        <v>57</v>
      </c>
      <c r="AG84" s="7" t="s">
        <v>57</v>
      </c>
      <c r="AH84" s="7" t="s">
        <v>57</v>
      </c>
      <c r="AI84" s="7" t="s">
        <v>57</v>
      </c>
      <c r="AJ84" s="30" t="s">
        <v>57</v>
      </c>
      <c r="AK84" s="7" t="s">
        <v>57</v>
      </c>
      <c r="AL84" s="7" t="s">
        <v>57</v>
      </c>
      <c r="AM84" s="7" t="s">
        <v>57</v>
      </c>
      <c r="AN84" s="7" t="s">
        <v>57</v>
      </c>
      <c r="AO84" s="16">
        <v>44796</v>
      </c>
      <c r="AP84" s="7" t="s">
        <v>57</v>
      </c>
      <c r="AQ84" s="7" t="s">
        <v>57</v>
      </c>
      <c r="AR84" s="7" t="s">
        <v>57</v>
      </c>
      <c r="AS84" s="7" t="s">
        <v>57</v>
      </c>
      <c r="AT84" s="7" t="s">
        <v>57</v>
      </c>
      <c r="AU84" s="7" t="s">
        <v>57</v>
      </c>
      <c r="AV84" s="7" t="s">
        <v>57</v>
      </c>
      <c r="AW84" s="7" t="s">
        <v>57</v>
      </c>
      <c r="AX84" s="28"/>
    </row>
    <row r="85" spans="1:50" ht="15.75">
      <c r="A85" s="7" t="s">
        <v>923</v>
      </c>
      <c r="B85" s="7" t="s">
        <v>924</v>
      </c>
      <c r="C85" s="7">
        <v>2023</v>
      </c>
      <c r="D85" s="7" t="s">
        <v>1008</v>
      </c>
      <c r="E85" s="7" t="s">
        <v>1034</v>
      </c>
      <c r="F85" s="8" t="s">
        <v>904</v>
      </c>
      <c r="G85" s="44" t="s">
        <v>905</v>
      </c>
      <c r="H85" s="7" t="s">
        <v>945</v>
      </c>
      <c r="I85" s="7" t="s">
        <v>1035</v>
      </c>
      <c r="J85" s="7" t="s">
        <v>57</v>
      </c>
      <c r="K85" s="7" t="s">
        <v>57</v>
      </c>
      <c r="L85" s="7" t="s">
        <v>57</v>
      </c>
      <c r="M85" s="7" t="s">
        <v>57</v>
      </c>
      <c r="N85" s="7" t="s">
        <v>57</v>
      </c>
      <c r="O85" s="7" t="s">
        <v>57</v>
      </c>
      <c r="P85" s="7" t="s">
        <v>57</v>
      </c>
      <c r="Q85" s="7" t="s">
        <v>57</v>
      </c>
      <c r="R85" s="30" t="s">
        <v>57</v>
      </c>
      <c r="S85" s="7" t="s">
        <v>57</v>
      </c>
      <c r="T85" s="7" t="s">
        <v>57</v>
      </c>
      <c r="U85" s="7" t="s">
        <v>57</v>
      </c>
      <c r="V85" s="7" t="s">
        <v>57</v>
      </c>
      <c r="W85" s="7" t="s">
        <v>57</v>
      </c>
      <c r="X85" s="7" t="s">
        <v>57</v>
      </c>
      <c r="Y85" s="7" t="s">
        <v>62</v>
      </c>
      <c r="Z85" s="7" t="s">
        <v>57</v>
      </c>
      <c r="AA85" s="7" t="s">
        <v>57</v>
      </c>
      <c r="AB85" s="7" t="s">
        <v>57</v>
      </c>
      <c r="AC85" s="7" t="s">
        <v>57</v>
      </c>
      <c r="AD85" s="7" t="s">
        <v>57</v>
      </c>
      <c r="AE85" s="7" t="s">
        <v>57</v>
      </c>
      <c r="AF85" s="7" t="s">
        <v>57</v>
      </c>
      <c r="AG85" s="7" t="s">
        <v>57</v>
      </c>
      <c r="AH85" s="7" t="s">
        <v>57</v>
      </c>
      <c r="AI85" s="7" t="s">
        <v>57</v>
      </c>
      <c r="AJ85" s="30" t="s">
        <v>57</v>
      </c>
      <c r="AK85" s="7" t="s">
        <v>57</v>
      </c>
      <c r="AL85" s="7" t="s">
        <v>57</v>
      </c>
      <c r="AM85" s="7" t="s">
        <v>57</v>
      </c>
      <c r="AN85" s="7" t="s">
        <v>57</v>
      </c>
      <c r="AO85" s="16">
        <v>38253</v>
      </c>
      <c r="AP85" s="7" t="s">
        <v>57</v>
      </c>
      <c r="AQ85" s="7" t="s">
        <v>57</v>
      </c>
      <c r="AR85" s="7" t="s">
        <v>57</v>
      </c>
      <c r="AS85" s="7" t="s">
        <v>57</v>
      </c>
      <c r="AT85" s="7" t="s">
        <v>57</v>
      </c>
      <c r="AU85" s="7" t="s">
        <v>57</v>
      </c>
      <c r="AV85" s="7" t="s">
        <v>57</v>
      </c>
      <c r="AW85" s="7" t="s">
        <v>57</v>
      </c>
      <c r="AX85" s="28"/>
    </row>
    <row r="86" spans="1:50" ht="15.75">
      <c r="A86" s="7" t="s">
        <v>923</v>
      </c>
      <c r="B86" s="7" t="s">
        <v>924</v>
      </c>
      <c r="C86" s="7">
        <v>2023</v>
      </c>
      <c r="D86" s="7" t="s">
        <v>1031</v>
      </c>
      <c r="E86" s="7" t="s">
        <v>653</v>
      </c>
      <c r="F86" s="8" t="s">
        <v>906</v>
      </c>
      <c r="G86" s="7" t="s">
        <v>907</v>
      </c>
      <c r="H86" s="7" t="s">
        <v>945</v>
      </c>
      <c r="I86" s="7" t="s">
        <v>1036</v>
      </c>
      <c r="J86" s="7" t="s">
        <v>57</v>
      </c>
      <c r="K86" s="7" t="s">
        <v>57</v>
      </c>
      <c r="L86" s="7" t="s">
        <v>57</v>
      </c>
      <c r="M86" s="7" t="s">
        <v>57</v>
      </c>
      <c r="N86" s="7" t="s">
        <v>57</v>
      </c>
      <c r="O86" s="7" t="s">
        <v>57</v>
      </c>
      <c r="P86" s="7" t="s">
        <v>57</v>
      </c>
      <c r="Q86" s="7" t="s">
        <v>57</v>
      </c>
      <c r="R86" s="30" t="s">
        <v>57</v>
      </c>
      <c r="S86" s="7" t="s">
        <v>57</v>
      </c>
      <c r="T86" s="7" t="s">
        <v>57</v>
      </c>
      <c r="U86" s="7" t="s">
        <v>57</v>
      </c>
      <c r="V86" s="7" t="s">
        <v>57</v>
      </c>
      <c r="W86" s="7" t="s">
        <v>57</v>
      </c>
      <c r="X86" s="7" t="s">
        <v>57</v>
      </c>
      <c r="Y86" s="7" t="s">
        <v>62</v>
      </c>
      <c r="Z86" s="7" t="s">
        <v>57</v>
      </c>
      <c r="AA86" s="7" t="s">
        <v>57</v>
      </c>
      <c r="AB86" s="7" t="s">
        <v>57</v>
      </c>
      <c r="AC86" s="7" t="s">
        <v>57</v>
      </c>
      <c r="AD86" s="7" t="s">
        <v>57</v>
      </c>
      <c r="AE86" s="7" t="s">
        <v>57</v>
      </c>
      <c r="AF86" s="7" t="s">
        <v>57</v>
      </c>
      <c r="AG86" s="7" t="s">
        <v>57</v>
      </c>
      <c r="AH86" s="7" t="s">
        <v>57</v>
      </c>
      <c r="AI86" s="7" t="s">
        <v>57</v>
      </c>
      <c r="AJ86" s="30" t="s">
        <v>57</v>
      </c>
      <c r="AK86" s="7" t="s">
        <v>57</v>
      </c>
      <c r="AL86" s="7" t="s">
        <v>57</v>
      </c>
      <c r="AM86" s="7" t="s">
        <v>57</v>
      </c>
      <c r="AN86" s="7" t="s">
        <v>57</v>
      </c>
      <c r="AO86" s="16">
        <v>44796</v>
      </c>
      <c r="AP86" s="7" t="s">
        <v>57</v>
      </c>
      <c r="AQ86" s="7" t="s">
        <v>57</v>
      </c>
      <c r="AR86" s="7" t="s">
        <v>57</v>
      </c>
      <c r="AS86" s="7" t="s">
        <v>57</v>
      </c>
      <c r="AT86" s="7" t="s">
        <v>57</v>
      </c>
      <c r="AU86" s="7" t="s">
        <v>57</v>
      </c>
      <c r="AV86" s="7" t="s">
        <v>57</v>
      </c>
      <c r="AW86" s="7" t="s">
        <v>57</v>
      </c>
      <c r="AX86" s="28"/>
    </row>
    <row r="87" spans="1:50" ht="15.75">
      <c r="A87" s="7" t="s">
        <v>923</v>
      </c>
      <c r="B87" s="7" t="s">
        <v>924</v>
      </c>
      <c r="C87" s="7">
        <v>2023</v>
      </c>
      <c r="D87" s="7" t="s">
        <v>1008</v>
      </c>
      <c r="E87" s="7" t="s">
        <v>908</v>
      </c>
      <c r="F87" s="8" t="s">
        <v>1037</v>
      </c>
      <c r="G87" s="7" t="s">
        <v>910</v>
      </c>
      <c r="H87" s="7" t="s">
        <v>945</v>
      </c>
      <c r="I87" s="7" t="s">
        <v>1038</v>
      </c>
      <c r="J87" s="7" t="s">
        <v>57</v>
      </c>
      <c r="K87" s="7" t="s">
        <v>57</v>
      </c>
      <c r="L87" s="7" t="s">
        <v>57</v>
      </c>
      <c r="M87" s="7" t="s">
        <v>57</v>
      </c>
      <c r="N87" s="7" t="s">
        <v>57</v>
      </c>
      <c r="O87" s="7" t="s">
        <v>57</v>
      </c>
      <c r="P87" s="7" t="s">
        <v>57</v>
      </c>
      <c r="Q87" s="7" t="s">
        <v>57</v>
      </c>
      <c r="R87" s="30" t="s">
        <v>57</v>
      </c>
      <c r="S87" s="7" t="s">
        <v>57</v>
      </c>
      <c r="T87" s="7" t="s">
        <v>57</v>
      </c>
      <c r="U87" s="7" t="s">
        <v>57</v>
      </c>
      <c r="V87" s="7" t="s">
        <v>57</v>
      </c>
      <c r="W87" s="7" t="s">
        <v>57</v>
      </c>
      <c r="X87" s="7" t="s">
        <v>57</v>
      </c>
      <c r="Y87" s="7" t="s">
        <v>62</v>
      </c>
      <c r="Z87" s="7" t="s">
        <v>57</v>
      </c>
      <c r="AA87" s="7" t="s">
        <v>57</v>
      </c>
      <c r="AB87" s="7" t="s">
        <v>57</v>
      </c>
      <c r="AC87" s="7" t="s">
        <v>57</v>
      </c>
      <c r="AD87" s="7" t="s">
        <v>57</v>
      </c>
      <c r="AE87" s="7" t="s">
        <v>57</v>
      </c>
      <c r="AF87" s="7" t="s">
        <v>57</v>
      </c>
      <c r="AG87" s="7" t="s">
        <v>57</v>
      </c>
      <c r="AH87" s="7" t="s">
        <v>57</v>
      </c>
      <c r="AI87" s="7" t="s">
        <v>57</v>
      </c>
      <c r="AJ87" s="30" t="s">
        <v>57</v>
      </c>
      <c r="AK87" s="7" t="s">
        <v>57</v>
      </c>
      <c r="AL87" s="7" t="s">
        <v>57</v>
      </c>
      <c r="AM87" s="7" t="s">
        <v>57</v>
      </c>
      <c r="AN87" s="7" t="s">
        <v>57</v>
      </c>
      <c r="AO87" s="16">
        <v>38253</v>
      </c>
      <c r="AP87" s="7" t="s">
        <v>57</v>
      </c>
      <c r="AQ87" s="7" t="s">
        <v>57</v>
      </c>
      <c r="AR87" s="7" t="s">
        <v>57</v>
      </c>
      <c r="AS87" s="7" t="s">
        <v>57</v>
      </c>
      <c r="AT87" s="7" t="s">
        <v>57</v>
      </c>
      <c r="AU87" s="7" t="s">
        <v>57</v>
      </c>
      <c r="AV87" s="7" t="s">
        <v>57</v>
      </c>
      <c r="AW87" s="7" t="s">
        <v>57</v>
      </c>
      <c r="AX87" s="28"/>
    </row>
    <row r="88" spans="1:50" ht="15.75">
      <c r="A88" s="7" t="s">
        <v>923</v>
      </c>
      <c r="B88" s="7" t="s">
        <v>924</v>
      </c>
      <c r="C88" s="7">
        <v>2023</v>
      </c>
      <c r="D88" s="7" t="s">
        <v>1008</v>
      </c>
      <c r="E88" s="7" t="s">
        <v>1039</v>
      </c>
      <c r="F88" s="8" t="s">
        <v>911</v>
      </c>
      <c r="G88" s="7" t="s">
        <v>912</v>
      </c>
      <c r="H88" s="7" t="s">
        <v>945</v>
      </c>
      <c r="I88" s="7">
        <v>11</v>
      </c>
      <c r="J88" s="7" t="s">
        <v>57</v>
      </c>
      <c r="K88" s="7" t="s">
        <v>57</v>
      </c>
      <c r="L88" s="7" t="s">
        <v>57</v>
      </c>
      <c r="M88" s="7" t="s">
        <v>57</v>
      </c>
      <c r="N88" s="7" t="s">
        <v>57</v>
      </c>
      <c r="O88" s="7" t="s">
        <v>57</v>
      </c>
      <c r="P88" s="7" t="s">
        <v>57</v>
      </c>
      <c r="Q88" s="7" t="s">
        <v>57</v>
      </c>
      <c r="R88" s="30" t="s">
        <v>57</v>
      </c>
      <c r="S88" s="7" t="s">
        <v>57</v>
      </c>
      <c r="T88" s="7" t="s">
        <v>57</v>
      </c>
      <c r="U88" s="7" t="s">
        <v>57</v>
      </c>
      <c r="V88" s="7" t="s">
        <v>57</v>
      </c>
      <c r="W88" s="7" t="s">
        <v>57</v>
      </c>
      <c r="X88" s="7" t="s">
        <v>57</v>
      </c>
      <c r="Y88" s="7" t="s">
        <v>62</v>
      </c>
      <c r="Z88" s="7" t="s">
        <v>57</v>
      </c>
      <c r="AA88" s="7" t="s">
        <v>57</v>
      </c>
      <c r="AB88" s="7" t="s">
        <v>57</v>
      </c>
      <c r="AC88" s="7" t="s">
        <v>57</v>
      </c>
      <c r="AD88" s="7" t="s">
        <v>57</v>
      </c>
      <c r="AE88" s="7" t="s">
        <v>57</v>
      </c>
      <c r="AF88" s="7" t="s">
        <v>57</v>
      </c>
      <c r="AG88" s="7" t="s">
        <v>57</v>
      </c>
      <c r="AH88" s="7" t="s">
        <v>57</v>
      </c>
      <c r="AI88" s="7" t="s">
        <v>57</v>
      </c>
      <c r="AJ88" s="30" t="s">
        <v>57</v>
      </c>
      <c r="AK88" s="7" t="s">
        <v>57</v>
      </c>
      <c r="AL88" s="7" t="s">
        <v>57</v>
      </c>
      <c r="AM88" s="7" t="s">
        <v>57</v>
      </c>
      <c r="AN88" s="7" t="s">
        <v>57</v>
      </c>
      <c r="AO88" s="16">
        <v>38983</v>
      </c>
      <c r="AP88" s="7" t="s">
        <v>57</v>
      </c>
      <c r="AQ88" s="7" t="s">
        <v>57</v>
      </c>
      <c r="AR88" s="7" t="s">
        <v>57</v>
      </c>
      <c r="AS88" s="7" t="s">
        <v>57</v>
      </c>
      <c r="AT88" s="7" t="s">
        <v>57</v>
      </c>
      <c r="AU88" s="7" t="s">
        <v>57</v>
      </c>
      <c r="AV88" s="7" t="s">
        <v>57</v>
      </c>
      <c r="AW88" s="7" t="s">
        <v>57</v>
      </c>
      <c r="AX88" s="28"/>
    </row>
    <row r="89" spans="1:50" ht="15.75">
      <c r="A89" s="7" t="s">
        <v>923</v>
      </c>
      <c r="B89" s="7" t="s">
        <v>924</v>
      </c>
      <c r="C89" s="7">
        <v>2023</v>
      </c>
      <c r="D89" s="7" t="s">
        <v>1008</v>
      </c>
      <c r="E89" s="7" t="s">
        <v>1040</v>
      </c>
      <c r="F89" s="8" t="s">
        <v>914</v>
      </c>
      <c r="G89" s="7" t="s">
        <v>915</v>
      </c>
      <c r="H89" s="7" t="s">
        <v>1007</v>
      </c>
      <c r="I89" s="7" t="s">
        <v>1041</v>
      </c>
      <c r="J89" s="7" t="s">
        <v>57</v>
      </c>
      <c r="K89" s="7" t="s">
        <v>57</v>
      </c>
      <c r="L89" s="7" t="s">
        <v>57</v>
      </c>
      <c r="M89" s="7" t="s">
        <v>57</v>
      </c>
      <c r="N89" s="7" t="s">
        <v>57</v>
      </c>
      <c r="O89" s="7" t="s">
        <v>57</v>
      </c>
      <c r="P89" s="7" t="s">
        <v>57</v>
      </c>
      <c r="Q89" s="7" t="s">
        <v>57</v>
      </c>
      <c r="R89" s="30" t="s">
        <v>57</v>
      </c>
      <c r="S89" s="7" t="s">
        <v>57</v>
      </c>
      <c r="T89" s="7" t="s">
        <v>57</v>
      </c>
      <c r="U89" s="7" t="s">
        <v>57</v>
      </c>
      <c r="V89" s="7" t="s">
        <v>57</v>
      </c>
      <c r="W89" s="7" t="s">
        <v>57</v>
      </c>
      <c r="X89" s="7" t="s">
        <v>57</v>
      </c>
      <c r="Y89" s="7" t="s">
        <v>62</v>
      </c>
      <c r="Z89" s="7" t="s">
        <v>57</v>
      </c>
      <c r="AA89" s="7" t="s">
        <v>57</v>
      </c>
      <c r="AB89" s="7" t="s">
        <v>57</v>
      </c>
      <c r="AC89" s="7" t="s">
        <v>57</v>
      </c>
      <c r="AD89" s="7" t="s">
        <v>57</v>
      </c>
      <c r="AE89" s="7" t="s">
        <v>57</v>
      </c>
      <c r="AF89" s="7" t="s">
        <v>57</v>
      </c>
      <c r="AG89" s="7" t="s">
        <v>57</v>
      </c>
      <c r="AH89" s="7" t="s">
        <v>57</v>
      </c>
      <c r="AI89" s="7" t="s">
        <v>57</v>
      </c>
      <c r="AJ89" s="30" t="s">
        <v>57</v>
      </c>
      <c r="AK89" s="7" t="s">
        <v>57</v>
      </c>
      <c r="AL89" s="7" t="s">
        <v>57</v>
      </c>
      <c r="AM89" s="7" t="s">
        <v>57</v>
      </c>
      <c r="AN89" s="7" t="s">
        <v>57</v>
      </c>
      <c r="AO89" s="16">
        <v>38983</v>
      </c>
      <c r="AP89" s="7" t="s">
        <v>57</v>
      </c>
      <c r="AQ89" s="7" t="s">
        <v>57</v>
      </c>
      <c r="AR89" s="7" t="s">
        <v>57</v>
      </c>
      <c r="AS89" s="7" t="s">
        <v>57</v>
      </c>
      <c r="AT89" s="7" t="s">
        <v>57</v>
      </c>
      <c r="AU89" s="7" t="s">
        <v>57</v>
      </c>
      <c r="AV89" s="7" t="s">
        <v>57</v>
      </c>
      <c r="AW89" s="7" t="s">
        <v>57</v>
      </c>
      <c r="AX89" s="28"/>
    </row>
    <row r="90" spans="1:50" ht="15.75">
      <c r="A90" s="7" t="s">
        <v>923</v>
      </c>
      <c r="B90" s="7" t="s">
        <v>924</v>
      </c>
      <c r="C90" s="7">
        <v>2023</v>
      </c>
      <c r="D90" s="7" t="s">
        <v>1008</v>
      </c>
      <c r="E90" s="7" t="s">
        <v>1042</v>
      </c>
      <c r="F90" s="8" t="s">
        <v>916</v>
      </c>
      <c r="G90" s="7" t="s">
        <v>917</v>
      </c>
      <c r="H90" s="7" t="s">
        <v>1007</v>
      </c>
      <c r="I90" s="7" t="s">
        <v>1043</v>
      </c>
      <c r="J90" s="7" t="s">
        <v>57</v>
      </c>
      <c r="K90" s="7" t="s">
        <v>57</v>
      </c>
      <c r="L90" s="7" t="s">
        <v>57</v>
      </c>
      <c r="M90" s="7" t="s">
        <v>57</v>
      </c>
      <c r="N90" s="7" t="s">
        <v>57</v>
      </c>
      <c r="O90" s="7" t="s">
        <v>57</v>
      </c>
      <c r="P90" s="7" t="s">
        <v>57</v>
      </c>
      <c r="Q90" s="7" t="s">
        <v>57</v>
      </c>
      <c r="R90" s="30" t="s">
        <v>57</v>
      </c>
      <c r="S90" s="7" t="s">
        <v>57</v>
      </c>
      <c r="T90" s="7" t="s">
        <v>57</v>
      </c>
      <c r="U90" s="7" t="s">
        <v>57</v>
      </c>
      <c r="V90" s="7" t="s">
        <v>57</v>
      </c>
      <c r="W90" s="7" t="s">
        <v>57</v>
      </c>
      <c r="X90" s="7" t="s">
        <v>57</v>
      </c>
      <c r="Y90" s="7" t="s">
        <v>62</v>
      </c>
      <c r="Z90" s="7" t="s">
        <v>57</v>
      </c>
      <c r="AA90" s="7" t="s">
        <v>57</v>
      </c>
      <c r="AB90" s="7" t="s">
        <v>57</v>
      </c>
      <c r="AC90" s="7" t="s">
        <v>57</v>
      </c>
      <c r="AD90" s="7" t="s">
        <v>57</v>
      </c>
      <c r="AE90" s="7" t="s">
        <v>57</v>
      </c>
      <c r="AF90" s="7" t="s">
        <v>57</v>
      </c>
      <c r="AG90" s="7" t="s">
        <v>57</v>
      </c>
      <c r="AH90" s="7" t="s">
        <v>57</v>
      </c>
      <c r="AI90" s="7" t="s">
        <v>57</v>
      </c>
      <c r="AJ90" s="30" t="s">
        <v>57</v>
      </c>
      <c r="AK90" s="7" t="s">
        <v>57</v>
      </c>
      <c r="AL90" s="7" t="s">
        <v>57</v>
      </c>
      <c r="AM90" s="7" t="s">
        <v>57</v>
      </c>
      <c r="AN90" s="7" t="s">
        <v>57</v>
      </c>
      <c r="AO90" s="16">
        <v>38983</v>
      </c>
      <c r="AP90" s="7" t="s">
        <v>57</v>
      </c>
      <c r="AQ90" s="7" t="s">
        <v>57</v>
      </c>
      <c r="AR90" s="7" t="s">
        <v>57</v>
      </c>
      <c r="AS90" s="7" t="s">
        <v>57</v>
      </c>
      <c r="AT90" s="7" t="s">
        <v>57</v>
      </c>
      <c r="AU90" s="7" t="s">
        <v>57</v>
      </c>
      <c r="AV90" s="7" t="s">
        <v>57</v>
      </c>
      <c r="AW90" s="7" t="s">
        <v>57</v>
      </c>
      <c r="AX90" s="28"/>
    </row>
    <row r="91" spans="1:50" ht="15.75">
      <c r="A91" s="45"/>
      <c r="B91" s="7"/>
      <c r="C91" s="276"/>
      <c r="D91" s="276"/>
      <c r="E91" s="45"/>
      <c r="F91" s="45"/>
      <c r="G91" s="45"/>
      <c r="H91" s="45"/>
      <c r="I91" s="45"/>
      <c r="J91" s="7"/>
      <c r="K91" s="7"/>
      <c r="L91" s="7"/>
      <c r="M91" s="7"/>
      <c r="N91" s="7"/>
      <c r="O91" s="7"/>
      <c r="P91" s="7"/>
      <c r="Q91" s="7"/>
      <c r="R91" s="30"/>
      <c r="S91" s="7"/>
      <c r="T91" s="7"/>
      <c r="U91" s="7"/>
      <c r="V91" s="7"/>
      <c r="W91" s="7"/>
      <c r="X91" s="7"/>
      <c r="Y91" s="46"/>
      <c r="Z91" s="7"/>
      <c r="AA91" s="7"/>
      <c r="AB91" s="7"/>
      <c r="AC91" s="7"/>
      <c r="AD91" s="7"/>
      <c r="AE91" s="7"/>
      <c r="AF91" s="7"/>
      <c r="AG91" s="7"/>
      <c r="AH91" s="7"/>
      <c r="AI91" s="7"/>
      <c r="AJ91" s="30"/>
      <c r="AK91" s="7"/>
      <c r="AL91" s="7"/>
      <c r="AM91" s="7"/>
      <c r="AN91" s="45"/>
      <c r="AO91" s="45"/>
      <c r="AP91" s="7"/>
      <c r="AQ91" s="7"/>
      <c r="AR91" s="7"/>
      <c r="AS91" s="7"/>
      <c r="AT91" s="7"/>
      <c r="AU91" s="7"/>
      <c r="AV91" s="7"/>
      <c r="AW91" s="7"/>
      <c r="AX91" s="28"/>
    </row>
    <row r="92" spans="1:50" ht="15.75">
      <c r="A92" s="45"/>
      <c r="B92" s="7"/>
      <c r="C92" s="276"/>
      <c r="D92" s="276"/>
      <c r="E92" s="45"/>
      <c r="F92" s="45"/>
      <c r="G92" s="45"/>
      <c r="H92" s="45"/>
      <c r="I92" s="45"/>
      <c r="J92" s="7"/>
      <c r="K92" s="7"/>
      <c r="L92" s="7"/>
      <c r="M92" s="7"/>
      <c r="N92" s="7"/>
      <c r="O92" s="7"/>
      <c r="P92" s="7"/>
      <c r="Q92" s="7"/>
      <c r="R92" s="30"/>
      <c r="S92" s="7"/>
      <c r="T92" s="7"/>
      <c r="U92" s="7"/>
      <c r="V92" s="7"/>
      <c r="W92" s="7"/>
      <c r="X92" s="7"/>
      <c r="Y92" s="46"/>
      <c r="Z92" s="7"/>
      <c r="AA92" s="7"/>
      <c r="AB92" s="7"/>
      <c r="AC92" s="7"/>
      <c r="AD92" s="7"/>
      <c r="AE92" s="7"/>
      <c r="AF92" s="7"/>
      <c r="AG92" s="7"/>
      <c r="AH92" s="7"/>
      <c r="AI92" s="7"/>
      <c r="AJ92" s="30"/>
      <c r="AK92" s="7"/>
      <c r="AL92" s="7"/>
      <c r="AM92" s="7"/>
      <c r="AN92" s="45"/>
      <c r="AO92" s="45"/>
      <c r="AP92" s="7"/>
      <c r="AQ92" s="7"/>
      <c r="AR92" s="7"/>
      <c r="AS92" s="7"/>
      <c r="AT92" s="7"/>
      <c r="AU92" s="7"/>
      <c r="AV92" s="7"/>
      <c r="AW92" s="7"/>
      <c r="AX92" s="28"/>
    </row>
    <row r="93" spans="1:50" ht="15.75">
      <c r="A93" s="45"/>
      <c r="B93" s="7"/>
      <c r="C93" s="276"/>
      <c r="D93" s="276"/>
      <c r="E93" s="45"/>
      <c r="F93" s="45"/>
      <c r="G93" s="45"/>
      <c r="H93" s="45"/>
      <c r="I93" s="45"/>
      <c r="J93" s="7"/>
      <c r="K93" s="7"/>
      <c r="L93" s="7"/>
      <c r="M93" s="7"/>
      <c r="N93" s="7"/>
      <c r="O93" s="7"/>
      <c r="P93" s="7"/>
      <c r="Q93" s="7"/>
      <c r="R93" s="30"/>
      <c r="S93" s="7"/>
      <c r="T93" s="7"/>
      <c r="U93" s="7"/>
      <c r="V93" s="7"/>
      <c r="W93" s="7"/>
      <c r="X93" s="7"/>
      <c r="Y93" s="46"/>
      <c r="Z93" s="7"/>
      <c r="AA93" s="7"/>
      <c r="AB93" s="7"/>
      <c r="AC93" s="7"/>
      <c r="AD93" s="7"/>
      <c r="AE93" s="7"/>
      <c r="AF93" s="7"/>
      <c r="AG93" s="7"/>
      <c r="AH93" s="7"/>
      <c r="AI93" s="7"/>
      <c r="AJ93" s="30"/>
      <c r="AK93" s="7"/>
      <c r="AL93" s="7"/>
      <c r="AM93" s="7"/>
      <c r="AN93" s="45"/>
      <c r="AO93" s="45"/>
      <c r="AP93" s="7"/>
      <c r="AQ93" s="7"/>
      <c r="AR93" s="7"/>
      <c r="AS93" s="7"/>
      <c r="AT93" s="7"/>
      <c r="AU93" s="7"/>
      <c r="AV93" s="7"/>
      <c r="AW93" s="7"/>
      <c r="AX93" s="28"/>
    </row>
    <row r="94" spans="1:50" ht="15.75">
      <c r="A94" s="45"/>
      <c r="B94" s="7"/>
      <c r="C94" s="276"/>
      <c r="D94" s="276"/>
      <c r="E94" s="45"/>
      <c r="F94" s="45"/>
      <c r="G94" s="45"/>
      <c r="H94" s="45"/>
      <c r="I94" s="45"/>
      <c r="J94" s="7"/>
      <c r="K94" s="7"/>
      <c r="L94" s="7"/>
      <c r="M94" s="7"/>
      <c r="N94" s="7"/>
      <c r="O94" s="7"/>
      <c r="P94" s="7"/>
      <c r="Q94" s="7"/>
      <c r="R94" s="30"/>
      <c r="S94" s="7"/>
      <c r="T94" s="7"/>
      <c r="U94" s="7"/>
      <c r="V94" s="7"/>
      <c r="W94" s="7"/>
      <c r="X94" s="7"/>
      <c r="Y94" s="46"/>
      <c r="Z94" s="7"/>
      <c r="AA94" s="7"/>
      <c r="AB94" s="7"/>
      <c r="AC94" s="7"/>
      <c r="AD94" s="7"/>
      <c r="AE94" s="7"/>
      <c r="AF94" s="7"/>
      <c r="AG94" s="7"/>
      <c r="AH94" s="7"/>
      <c r="AI94" s="7"/>
      <c r="AJ94" s="30"/>
      <c r="AK94" s="7"/>
      <c r="AL94" s="7"/>
      <c r="AM94" s="7"/>
      <c r="AN94" s="45"/>
      <c r="AO94" s="45"/>
      <c r="AP94" s="7"/>
      <c r="AQ94" s="7"/>
      <c r="AR94" s="7"/>
      <c r="AS94" s="7"/>
      <c r="AT94" s="7"/>
      <c r="AU94" s="7"/>
      <c r="AV94" s="7"/>
      <c r="AW94" s="7"/>
      <c r="AX94" s="28"/>
    </row>
    <row r="95" spans="1:50" ht="15.75">
      <c r="A95" s="45"/>
      <c r="B95" s="7"/>
      <c r="C95" s="276"/>
      <c r="D95" s="276"/>
      <c r="E95" s="45"/>
      <c r="F95" s="45"/>
      <c r="G95" s="45"/>
      <c r="H95" s="45"/>
      <c r="I95" s="45"/>
      <c r="J95" s="7"/>
      <c r="K95" s="7"/>
      <c r="L95" s="7"/>
      <c r="M95" s="7"/>
      <c r="N95" s="7"/>
      <c r="O95" s="7"/>
      <c r="P95" s="7"/>
      <c r="Q95" s="7"/>
      <c r="R95" s="30"/>
      <c r="S95" s="7"/>
      <c r="T95" s="7"/>
      <c r="U95" s="7"/>
      <c r="V95" s="7"/>
      <c r="W95" s="7"/>
      <c r="X95" s="7"/>
      <c r="Y95" s="46"/>
      <c r="Z95" s="7"/>
      <c r="AA95" s="7"/>
      <c r="AB95" s="7"/>
      <c r="AC95" s="7"/>
      <c r="AD95" s="7"/>
      <c r="AE95" s="7"/>
      <c r="AF95" s="7"/>
      <c r="AG95" s="7"/>
      <c r="AH95" s="7"/>
      <c r="AI95" s="7"/>
      <c r="AJ95" s="30"/>
      <c r="AK95" s="7"/>
      <c r="AL95" s="7"/>
      <c r="AM95" s="7"/>
      <c r="AN95" s="45"/>
      <c r="AO95" s="45"/>
      <c r="AP95" s="7"/>
      <c r="AQ95" s="7"/>
      <c r="AR95" s="7"/>
      <c r="AS95" s="7"/>
      <c r="AT95" s="7"/>
      <c r="AU95" s="7"/>
      <c r="AV95" s="7"/>
      <c r="AW95" s="7"/>
      <c r="AX95" s="28"/>
    </row>
    <row r="96" spans="1:50" ht="15.75">
      <c r="A96" s="45"/>
      <c r="B96" s="7"/>
      <c r="C96" s="276"/>
      <c r="D96" s="276"/>
      <c r="E96" s="45"/>
      <c r="F96" s="45"/>
      <c r="G96" s="45"/>
      <c r="H96" s="45"/>
      <c r="I96" s="45"/>
      <c r="J96" s="7"/>
      <c r="K96" s="7"/>
      <c r="L96" s="7"/>
      <c r="M96" s="7"/>
      <c r="N96" s="7"/>
      <c r="O96" s="7"/>
      <c r="P96" s="7"/>
      <c r="Q96" s="7"/>
      <c r="R96" s="30"/>
      <c r="S96" s="7"/>
      <c r="T96" s="7"/>
      <c r="U96" s="7"/>
      <c r="V96" s="7"/>
      <c r="W96" s="7"/>
      <c r="X96" s="7"/>
      <c r="Y96" s="46"/>
      <c r="Z96" s="7"/>
      <c r="AA96" s="7"/>
      <c r="AB96" s="7"/>
      <c r="AC96" s="7"/>
      <c r="AD96" s="7"/>
      <c r="AE96" s="7"/>
      <c r="AF96" s="7"/>
      <c r="AG96" s="7"/>
      <c r="AH96" s="7"/>
      <c r="AI96" s="7"/>
      <c r="AJ96" s="30"/>
      <c r="AK96" s="7"/>
      <c r="AL96" s="7"/>
      <c r="AM96" s="7"/>
      <c r="AN96" s="45"/>
      <c r="AO96" s="45"/>
      <c r="AP96" s="7"/>
      <c r="AQ96" s="7"/>
      <c r="AR96" s="7"/>
      <c r="AS96" s="7"/>
      <c r="AT96" s="7"/>
      <c r="AU96" s="7"/>
      <c r="AV96" s="7"/>
      <c r="AW96" s="7"/>
      <c r="AX96" s="28"/>
    </row>
    <row r="97" spans="1:50" ht="15.75">
      <c r="A97" s="45"/>
      <c r="B97" s="7"/>
      <c r="C97" s="276"/>
      <c r="D97" s="276"/>
      <c r="E97" s="45"/>
      <c r="F97" s="45"/>
      <c r="G97" s="45"/>
      <c r="H97" s="45"/>
      <c r="I97" s="45"/>
      <c r="J97" s="7"/>
      <c r="K97" s="7"/>
      <c r="L97" s="7"/>
      <c r="M97" s="7"/>
      <c r="N97" s="7"/>
      <c r="O97" s="7"/>
      <c r="P97" s="7"/>
      <c r="Q97" s="7"/>
      <c r="R97" s="30"/>
      <c r="S97" s="7"/>
      <c r="T97" s="7"/>
      <c r="U97" s="7"/>
      <c r="V97" s="7"/>
      <c r="W97" s="7"/>
      <c r="X97" s="7"/>
      <c r="Y97" s="46"/>
      <c r="Z97" s="7"/>
      <c r="AA97" s="7"/>
      <c r="AB97" s="7"/>
      <c r="AC97" s="7"/>
      <c r="AD97" s="7"/>
      <c r="AE97" s="7"/>
      <c r="AF97" s="7"/>
      <c r="AG97" s="7"/>
      <c r="AH97" s="7"/>
      <c r="AI97" s="7"/>
      <c r="AJ97" s="30"/>
      <c r="AK97" s="7"/>
      <c r="AL97" s="7"/>
      <c r="AM97" s="7"/>
      <c r="AN97" s="45"/>
      <c r="AO97" s="45"/>
      <c r="AP97" s="7"/>
      <c r="AQ97" s="7"/>
      <c r="AR97" s="7"/>
      <c r="AS97" s="7"/>
      <c r="AT97" s="7"/>
      <c r="AU97" s="7"/>
      <c r="AV97" s="7"/>
      <c r="AW97" s="7"/>
      <c r="AX97" s="28"/>
    </row>
    <row r="98" spans="1:50" ht="15.75">
      <c r="A98" s="45"/>
      <c r="B98" s="7"/>
      <c r="C98" s="276"/>
      <c r="D98" s="276"/>
      <c r="E98" s="45"/>
      <c r="F98" s="45"/>
      <c r="G98" s="45"/>
      <c r="H98" s="45"/>
      <c r="I98" s="45"/>
      <c r="J98" s="7"/>
      <c r="K98" s="7"/>
      <c r="L98" s="7"/>
      <c r="M98" s="7"/>
      <c r="N98" s="7"/>
      <c r="O98" s="7"/>
      <c r="P98" s="7"/>
      <c r="Q98" s="7"/>
      <c r="R98" s="30"/>
      <c r="S98" s="7"/>
      <c r="T98" s="7"/>
      <c r="U98" s="7"/>
      <c r="V98" s="7"/>
      <c r="W98" s="7"/>
      <c r="X98" s="7"/>
      <c r="Y98" s="46"/>
      <c r="Z98" s="7"/>
      <c r="AA98" s="7"/>
      <c r="AB98" s="7"/>
      <c r="AC98" s="7"/>
      <c r="AD98" s="7"/>
      <c r="AE98" s="7"/>
      <c r="AF98" s="7"/>
      <c r="AG98" s="7"/>
      <c r="AH98" s="7"/>
      <c r="AI98" s="7"/>
      <c r="AJ98" s="30"/>
      <c r="AK98" s="7"/>
      <c r="AL98" s="7"/>
      <c r="AM98" s="7"/>
      <c r="AN98" s="45"/>
      <c r="AO98" s="45"/>
      <c r="AP98" s="7"/>
      <c r="AQ98" s="7"/>
      <c r="AR98" s="7"/>
      <c r="AS98" s="7"/>
      <c r="AT98" s="7"/>
      <c r="AU98" s="7"/>
      <c r="AV98" s="7"/>
      <c r="AW98" s="7"/>
      <c r="AX98" s="28"/>
    </row>
    <row r="99" spans="1:50" ht="15.75">
      <c r="A99" s="45"/>
      <c r="B99" s="7"/>
      <c r="C99" s="276"/>
      <c r="D99" s="276"/>
      <c r="E99" s="45"/>
      <c r="F99" s="45"/>
      <c r="G99" s="45"/>
      <c r="H99" s="45"/>
      <c r="I99" s="45"/>
      <c r="J99" s="7"/>
      <c r="K99" s="7"/>
      <c r="L99" s="7"/>
      <c r="M99" s="7"/>
      <c r="N99" s="7"/>
      <c r="O99" s="7"/>
      <c r="P99" s="7"/>
      <c r="Q99" s="7"/>
      <c r="R99" s="30"/>
      <c r="S99" s="7"/>
      <c r="T99" s="7"/>
      <c r="U99" s="7"/>
      <c r="V99" s="7"/>
      <c r="W99" s="7"/>
      <c r="X99" s="7"/>
      <c r="Y99" s="46"/>
      <c r="Z99" s="7"/>
      <c r="AA99" s="7"/>
      <c r="AB99" s="7"/>
      <c r="AC99" s="7"/>
      <c r="AD99" s="7"/>
      <c r="AE99" s="7"/>
      <c r="AF99" s="7"/>
      <c r="AG99" s="7"/>
      <c r="AH99" s="7"/>
      <c r="AI99" s="7"/>
      <c r="AJ99" s="30"/>
      <c r="AK99" s="7"/>
      <c r="AL99" s="7"/>
      <c r="AM99" s="7"/>
      <c r="AN99" s="45"/>
      <c r="AO99" s="45"/>
      <c r="AP99" s="7"/>
      <c r="AQ99" s="7"/>
      <c r="AR99" s="7"/>
      <c r="AS99" s="7"/>
      <c r="AT99" s="7"/>
      <c r="AU99" s="7"/>
      <c r="AV99" s="7"/>
      <c r="AW99" s="7"/>
      <c r="AX99" s="28"/>
    </row>
    <row r="100" spans="1:50" ht="15.75">
      <c r="A100" s="45"/>
      <c r="B100" s="7"/>
      <c r="C100" s="276"/>
      <c r="D100" s="276"/>
      <c r="E100" s="45"/>
      <c r="F100" s="45"/>
      <c r="G100" s="45"/>
      <c r="H100" s="45"/>
      <c r="I100" s="45"/>
      <c r="J100" s="7"/>
      <c r="K100" s="7"/>
      <c r="L100" s="7"/>
      <c r="M100" s="7"/>
      <c r="N100" s="7"/>
      <c r="O100" s="7"/>
      <c r="P100" s="7"/>
      <c r="Q100" s="7"/>
      <c r="R100" s="30"/>
      <c r="S100" s="7"/>
      <c r="T100" s="7"/>
      <c r="U100" s="7"/>
      <c r="V100" s="7"/>
      <c r="W100" s="7"/>
      <c r="X100" s="7"/>
      <c r="Y100" s="46"/>
      <c r="Z100" s="7"/>
      <c r="AA100" s="7"/>
      <c r="AB100" s="7"/>
      <c r="AC100" s="7"/>
      <c r="AD100" s="7"/>
      <c r="AE100" s="7"/>
      <c r="AF100" s="7"/>
      <c r="AG100" s="7"/>
      <c r="AH100" s="7"/>
      <c r="AI100" s="7"/>
      <c r="AJ100" s="30"/>
      <c r="AK100" s="7"/>
      <c r="AL100" s="7"/>
      <c r="AM100" s="7"/>
      <c r="AN100" s="45"/>
      <c r="AO100" s="45"/>
      <c r="AP100" s="7"/>
      <c r="AQ100" s="7"/>
      <c r="AR100" s="7"/>
      <c r="AS100" s="7"/>
      <c r="AT100" s="7"/>
      <c r="AU100" s="7"/>
      <c r="AV100" s="7"/>
      <c r="AW100" s="7"/>
      <c r="AX100" s="28"/>
    </row>
    <row r="101" spans="1:50" ht="15.75">
      <c r="A101" s="45"/>
      <c r="B101" s="7"/>
      <c r="C101" s="276"/>
      <c r="D101" s="276"/>
      <c r="E101" s="45"/>
      <c r="F101" s="45"/>
      <c r="G101" s="45"/>
      <c r="H101" s="45"/>
      <c r="I101" s="45"/>
      <c r="J101" s="7"/>
      <c r="K101" s="7"/>
      <c r="L101" s="7"/>
      <c r="M101" s="7"/>
      <c r="N101" s="7"/>
      <c r="O101" s="7"/>
      <c r="P101" s="7"/>
      <c r="Q101" s="7"/>
      <c r="R101" s="30"/>
      <c r="S101" s="7"/>
      <c r="T101" s="7"/>
      <c r="U101" s="7"/>
      <c r="V101" s="7"/>
      <c r="W101" s="7"/>
      <c r="X101" s="7"/>
      <c r="Y101" s="46"/>
      <c r="Z101" s="7"/>
      <c r="AA101" s="7"/>
      <c r="AB101" s="7"/>
      <c r="AC101" s="7"/>
      <c r="AD101" s="7"/>
      <c r="AE101" s="7"/>
      <c r="AF101" s="7"/>
      <c r="AG101" s="7"/>
      <c r="AH101" s="7"/>
      <c r="AI101" s="7"/>
      <c r="AJ101" s="30"/>
      <c r="AK101" s="7"/>
      <c r="AL101" s="7"/>
      <c r="AM101" s="7"/>
      <c r="AN101" s="45"/>
      <c r="AO101" s="45"/>
      <c r="AP101" s="7"/>
      <c r="AQ101" s="7"/>
      <c r="AR101" s="7"/>
      <c r="AS101" s="7"/>
      <c r="AT101" s="7"/>
      <c r="AU101" s="7"/>
      <c r="AV101" s="7"/>
      <c r="AW101" s="7"/>
      <c r="AX101" s="28"/>
    </row>
    <row r="102" spans="1:50" ht="15.75">
      <c r="A102" s="45"/>
      <c r="B102" s="7"/>
      <c r="C102" s="276"/>
      <c r="D102" s="276"/>
      <c r="E102" s="45"/>
      <c r="F102" s="45"/>
      <c r="G102" s="45"/>
      <c r="H102" s="45"/>
      <c r="I102" s="45"/>
      <c r="J102" s="7"/>
      <c r="K102" s="7"/>
      <c r="L102" s="7"/>
      <c r="M102" s="7"/>
      <c r="N102" s="7"/>
      <c r="O102" s="7"/>
      <c r="P102" s="7"/>
      <c r="Q102" s="7"/>
      <c r="R102" s="30"/>
      <c r="S102" s="7"/>
      <c r="T102" s="7"/>
      <c r="U102" s="7"/>
      <c r="V102" s="7"/>
      <c r="W102" s="7"/>
      <c r="X102" s="7"/>
      <c r="Y102" s="46"/>
      <c r="Z102" s="7"/>
      <c r="AA102" s="7"/>
      <c r="AB102" s="7"/>
      <c r="AC102" s="7"/>
      <c r="AD102" s="7"/>
      <c r="AE102" s="7"/>
      <c r="AF102" s="7"/>
      <c r="AG102" s="7"/>
      <c r="AH102" s="7"/>
      <c r="AI102" s="7"/>
      <c r="AJ102" s="30"/>
      <c r="AK102" s="7"/>
      <c r="AL102" s="7"/>
      <c r="AM102" s="7"/>
      <c r="AN102" s="45"/>
      <c r="AO102" s="45"/>
      <c r="AP102" s="7"/>
      <c r="AQ102" s="7"/>
      <c r="AR102" s="7"/>
      <c r="AS102" s="7"/>
      <c r="AT102" s="7"/>
      <c r="AU102" s="7"/>
      <c r="AV102" s="7"/>
      <c r="AW102" s="7"/>
      <c r="AX102" s="28"/>
    </row>
    <row r="103" spans="1:50" ht="15.75">
      <c r="A103" s="45"/>
      <c r="B103" s="7"/>
      <c r="C103" s="276"/>
      <c r="D103" s="276"/>
      <c r="E103" s="45"/>
      <c r="F103" s="45"/>
      <c r="G103" s="45"/>
      <c r="H103" s="45"/>
      <c r="I103" s="45"/>
      <c r="J103" s="7"/>
      <c r="K103" s="7"/>
      <c r="L103" s="7"/>
      <c r="M103" s="7"/>
      <c r="N103" s="7"/>
      <c r="O103" s="7"/>
      <c r="P103" s="7"/>
      <c r="Q103" s="7"/>
      <c r="R103" s="30"/>
      <c r="S103" s="7"/>
      <c r="T103" s="7"/>
      <c r="U103" s="7"/>
      <c r="V103" s="7"/>
      <c r="W103" s="7"/>
      <c r="X103" s="7"/>
      <c r="Y103" s="46"/>
      <c r="Z103" s="7"/>
      <c r="AA103" s="7"/>
      <c r="AB103" s="7"/>
      <c r="AC103" s="7"/>
      <c r="AD103" s="7"/>
      <c r="AE103" s="7"/>
      <c r="AF103" s="7"/>
      <c r="AG103" s="7"/>
      <c r="AH103" s="7"/>
      <c r="AI103" s="7"/>
      <c r="AJ103" s="30"/>
      <c r="AK103" s="7"/>
      <c r="AL103" s="7"/>
      <c r="AM103" s="7"/>
      <c r="AN103" s="45"/>
      <c r="AO103" s="45"/>
      <c r="AP103" s="7"/>
      <c r="AQ103" s="7"/>
      <c r="AR103" s="7"/>
      <c r="AS103" s="7"/>
      <c r="AT103" s="7"/>
      <c r="AU103" s="7"/>
      <c r="AV103" s="7"/>
      <c r="AW103" s="7"/>
      <c r="AX103" s="28"/>
    </row>
    <row r="104" spans="1:50" ht="15.75">
      <c r="A104" s="45"/>
      <c r="B104" s="7"/>
      <c r="C104" s="276"/>
      <c r="D104" s="276"/>
      <c r="E104" s="45"/>
      <c r="F104" s="45"/>
      <c r="G104" s="45"/>
      <c r="H104" s="45"/>
      <c r="I104" s="45"/>
      <c r="J104" s="7"/>
      <c r="K104" s="7"/>
      <c r="L104" s="7"/>
      <c r="M104" s="7"/>
      <c r="N104" s="7"/>
      <c r="O104" s="7"/>
      <c r="P104" s="7"/>
      <c r="Q104" s="7"/>
      <c r="R104" s="30"/>
      <c r="S104" s="7"/>
      <c r="T104" s="7"/>
      <c r="U104" s="7"/>
      <c r="V104" s="7"/>
      <c r="W104" s="7"/>
      <c r="X104" s="7"/>
      <c r="Y104" s="46"/>
      <c r="Z104" s="7"/>
      <c r="AA104" s="7"/>
      <c r="AB104" s="7"/>
      <c r="AC104" s="7"/>
      <c r="AD104" s="7"/>
      <c r="AE104" s="7"/>
      <c r="AF104" s="7"/>
      <c r="AG104" s="7"/>
      <c r="AH104" s="7"/>
      <c r="AI104" s="7"/>
      <c r="AJ104" s="30"/>
      <c r="AK104" s="7"/>
      <c r="AL104" s="7"/>
      <c r="AM104" s="7"/>
      <c r="AN104" s="45"/>
      <c r="AO104" s="45"/>
      <c r="AP104" s="7"/>
      <c r="AQ104" s="7"/>
      <c r="AR104" s="7"/>
      <c r="AS104" s="7"/>
      <c r="AT104" s="7"/>
      <c r="AU104" s="7"/>
      <c r="AV104" s="7"/>
      <c r="AW104" s="7"/>
      <c r="AX104" s="28"/>
    </row>
    <row r="105" spans="1:50" ht="15.75">
      <c r="A105" s="45"/>
      <c r="B105" s="7"/>
      <c r="C105" s="276"/>
      <c r="D105" s="276"/>
      <c r="E105" s="45"/>
      <c r="F105" s="45"/>
      <c r="G105" s="45"/>
      <c r="H105" s="45"/>
      <c r="I105" s="45"/>
      <c r="J105" s="7"/>
      <c r="K105" s="7"/>
      <c r="L105" s="7"/>
      <c r="M105" s="7"/>
      <c r="N105" s="7"/>
      <c r="O105" s="7"/>
      <c r="P105" s="7"/>
      <c r="Q105" s="7"/>
      <c r="R105" s="30"/>
      <c r="S105" s="7"/>
      <c r="T105" s="7"/>
      <c r="U105" s="7"/>
      <c r="V105" s="7"/>
      <c r="W105" s="7"/>
      <c r="X105" s="7"/>
      <c r="Y105" s="46"/>
      <c r="Z105" s="7"/>
      <c r="AA105" s="7"/>
      <c r="AB105" s="7"/>
      <c r="AC105" s="7"/>
      <c r="AD105" s="7"/>
      <c r="AE105" s="7"/>
      <c r="AF105" s="7"/>
      <c r="AG105" s="7"/>
      <c r="AH105" s="7"/>
      <c r="AI105" s="7"/>
      <c r="AJ105" s="30"/>
      <c r="AK105" s="7"/>
      <c r="AL105" s="7"/>
      <c r="AM105" s="7"/>
      <c r="AN105" s="45"/>
      <c r="AO105" s="45"/>
      <c r="AP105" s="7"/>
      <c r="AQ105" s="7"/>
      <c r="AR105" s="7"/>
      <c r="AS105" s="7"/>
      <c r="AT105" s="7"/>
      <c r="AU105" s="7"/>
      <c r="AV105" s="7"/>
      <c r="AW105" s="7"/>
      <c r="AX105" s="28"/>
    </row>
    <row r="106" spans="1:50" ht="15.75">
      <c r="A106" s="45"/>
      <c r="B106" s="7"/>
      <c r="C106" s="276"/>
      <c r="D106" s="276"/>
      <c r="E106" s="45"/>
      <c r="F106" s="45"/>
      <c r="G106" s="45"/>
      <c r="H106" s="45"/>
      <c r="I106" s="45"/>
      <c r="J106" s="7"/>
      <c r="K106" s="7"/>
      <c r="L106" s="7"/>
      <c r="M106" s="7"/>
      <c r="N106" s="7"/>
      <c r="O106" s="7"/>
      <c r="P106" s="7"/>
      <c r="Q106" s="7"/>
      <c r="R106" s="30"/>
      <c r="S106" s="7"/>
      <c r="T106" s="7"/>
      <c r="U106" s="7"/>
      <c r="V106" s="7"/>
      <c r="W106" s="7"/>
      <c r="X106" s="7"/>
      <c r="Y106" s="46"/>
      <c r="Z106" s="7"/>
      <c r="AA106" s="7"/>
      <c r="AB106" s="7"/>
      <c r="AC106" s="7"/>
      <c r="AD106" s="7"/>
      <c r="AE106" s="7"/>
      <c r="AF106" s="7"/>
      <c r="AG106" s="7"/>
      <c r="AH106" s="7"/>
      <c r="AI106" s="7"/>
      <c r="AJ106" s="30"/>
      <c r="AK106" s="7"/>
      <c r="AL106" s="7"/>
      <c r="AM106" s="7"/>
      <c r="AN106" s="45"/>
      <c r="AO106" s="45"/>
      <c r="AP106" s="7"/>
      <c r="AQ106" s="7"/>
      <c r="AR106" s="7"/>
      <c r="AS106" s="7"/>
      <c r="AT106" s="7"/>
      <c r="AU106" s="7"/>
      <c r="AV106" s="7"/>
      <c r="AW106" s="7"/>
      <c r="AX106" s="28"/>
    </row>
    <row r="107" spans="1:50" ht="15.75">
      <c r="A107" s="45"/>
      <c r="B107" s="7"/>
      <c r="C107" s="276"/>
      <c r="D107" s="276"/>
      <c r="E107" s="45"/>
      <c r="F107" s="45"/>
      <c r="G107" s="45"/>
      <c r="H107" s="45"/>
      <c r="I107" s="45"/>
      <c r="J107" s="7"/>
      <c r="K107" s="7"/>
      <c r="L107" s="7"/>
      <c r="M107" s="7"/>
      <c r="N107" s="7"/>
      <c r="O107" s="7"/>
      <c r="P107" s="7"/>
      <c r="Q107" s="7"/>
      <c r="R107" s="30"/>
      <c r="S107" s="7"/>
      <c r="T107" s="7"/>
      <c r="U107" s="7"/>
      <c r="V107" s="7"/>
      <c r="W107" s="7"/>
      <c r="X107" s="7"/>
      <c r="Y107" s="46"/>
      <c r="Z107" s="7"/>
      <c r="AA107" s="7"/>
      <c r="AB107" s="7"/>
      <c r="AC107" s="7"/>
      <c r="AD107" s="7"/>
      <c r="AE107" s="7"/>
      <c r="AF107" s="7"/>
      <c r="AG107" s="7"/>
      <c r="AH107" s="7"/>
      <c r="AI107" s="7"/>
      <c r="AJ107" s="30"/>
      <c r="AK107" s="7"/>
      <c r="AL107" s="7"/>
      <c r="AM107" s="7"/>
      <c r="AN107" s="45"/>
      <c r="AO107" s="45"/>
      <c r="AP107" s="7"/>
      <c r="AQ107" s="7"/>
      <c r="AR107" s="7"/>
      <c r="AS107" s="7"/>
      <c r="AT107" s="7"/>
      <c r="AU107" s="7"/>
      <c r="AV107" s="7"/>
      <c r="AW107" s="7"/>
      <c r="AX107" s="28"/>
    </row>
    <row r="108" spans="1:50" ht="15.75">
      <c r="A108" s="45"/>
      <c r="B108" s="7"/>
      <c r="C108" s="276"/>
      <c r="D108" s="276"/>
      <c r="E108" s="45"/>
      <c r="F108" s="45"/>
      <c r="G108" s="45"/>
      <c r="H108" s="45"/>
      <c r="I108" s="45"/>
      <c r="J108" s="7"/>
      <c r="K108" s="7"/>
      <c r="L108" s="7"/>
      <c r="M108" s="7"/>
      <c r="N108" s="7"/>
      <c r="O108" s="7"/>
      <c r="P108" s="7"/>
      <c r="Q108" s="7"/>
      <c r="R108" s="30"/>
      <c r="S108" s="7"/>
      <c r="T108" s="7"/>
      <c r="U108" s="7"/>
      <c r="V108" s="7"/>
      <c r="W108" s="7"/>
      <c r="X108" s="7"/>
      <c r="Y108" s="46"/>
      <c r="Z108" s="7"/>
      <c r="AA108" s="7"/>
      <c r="AB108" s="7"/>
      <c r="AC108" s="7"/>
      <c r="AD108" s="7"/>
      <c r="AE108" s="7"/>
      <c r="AF108" s="7"/>
      <c r="AG108" s="7"/>
      <c r="AH108" s="7"/>
      <c r="AI108" s="7"/>
      <c r="AJ108" s="30"/>
      <c r="AK108" s="7"/>
      <c r="AL108" s="7"/>
      <c r="AM108" s="7"/>
      <c r="AN108" s="45"/>
      <c r="AO108" s="45"/>
      <c r="AP108" s="7"/>
      <c r="AQ108" s="7"/>
      <c r="AR108" s="7"/>
      <c r="AS108" s="7"/>
      <c r="AT108" s="7"/>
      <c r="AU108" s="7"/>
      <c r="AV108" s="7"/>
      <c r="AW108" s="7"/>
      <c r="AX108" s="28"/>
    </row>
    <row r="109" spans="1:50" ht="15.75">
      <c r="A109" s="45"/>
      <c r="B109" s="7"/>
      <c r="C109" s="276"/>
      <c r="D109" s="276"/>
      <c r="E109" s="45"/>
      <c r="F109" s="45"/>
      <c r="G109" s="45"/>
      <c r="H109" s="45"/>
      <c r="I109" s="45"/>
      <c r="J109" s="7"/>
      <c r="K109" s="7"/>
      <c r="L109" s="7"/>
      <c r="M109" s="7"/>
      <c r="N109" s="7"/>
      <c r="O109" s="7"/>
      <c r="P109" s="7"/>
      <c r="Q109" s="7"/>
      <c r="R109" s="30"/>
      <c r="S109" s="7"/>
      <c r="T109" s="7"/>
      <c r="U109" s="7"/>
      <c r="V109" s="7"/>
      <c r="W109" s="7"/>
      <c r="X109" s="7"/>
      <c r="Y109" s="46"/>
      <c r="Z109" s="7"/>
      <c r="AA109" s="7"/>
      <c r="AB109" s="7"/>
      <c r="AC109" s="7"/>
      <c r="AD109" s="7"/>
      <c r="AE109" s="7"/>
      <c r="AF109" s="7"/>
      <c r="AG109" s="7"/>
      <c r="AH109" s="7"/>
      <c r="AI109" s="7"/>
      <c r="AJ109" s="30"/>
      <c r="AK109" s="7"/>
      <c r="AL109" s="7"/>
      <c r="AM109" s="7"/>
      <c r="AN109" s="45"/>
      <c r="AO109" s="45"/>
      <c r="AP109" s="7"/>
      <c r="AQ109" s="7"/>
      <c r="AR109" s="7"/>
      <c r="AS109" s="7"/>
      <c r="AT109" s="7"/>
      <c r="AU109" s="7"/>
      <c r="AV109" s="7"/>
      <c r="AW109" s="7"/>
      <c r="AX109" s="28"/>
    </row>
    <row r="110" spans="1:50" ht="15.75">
      <c r="A110" s="45"/>
      <c r="B110" s="7"/>
      <c r="C110" s="276"/>
      <c r="D110" s="276"/>
      <c r="E110" s="45"/>
      <c r="F110" s="45"/>
      <c r="G110" s="45"/>
      <c r="H110" s="45"/>
      <c r="I110" s="45"/>
      <c r="J110" s="7"/>
      <c r="K110" s="7"/>
      <c r="L110" s="7"/>
      <c r="M110" s="7"/>
      <c r="N110" s="7"/>
      <c r="O110" s="7"/>
      <c r="P110" s="7"/>
      <c r="Q110" s="7"/>
      <c r="R110" s="30"/>
      <c r="S110" s="7"/>
      <c r="T110" s="7"/>
      <c r="U110" s="7"/>
      <c r="V110" s="7"/>
      <c r="W110" s="7"/>
      <c r="X110" s="7"/>
      <c r="Y110" s="46"/>
      <c r="Z110" s="7"/>
      <c r="AA110" s="7"/>
      <c r="AB110" s="7"/>
      <c r="AC110" s="7"/>
      <c r="AD110" s="7"/>
      <c r="AE110" s="7"/>
      <c r="AF110" s="7"/>
      <c r="AG110" s="7"/>
      <c r="AH110" s="7"/>
      <c r="AI110" s="7"/>
      <c r="AJ110" s="30"/>
      <c r="AK110" s="7"/>
      <c r="AL110" s="7"/>
      <c r="AM110" s="7"/>
      <c r="AN110" s="45"/>
      <c r="AO110" s="45"/>
      <c r="AP110" s="7"/>
      <c r="AQ110" s="7"/>
      <c r="AR110" s="7"/>
      <c r="AS110" s="7"/>
      <c r="AT110" s="7"/>
      <c r="AU110" s="7"/>
      <c r="AV110" s="7"/>
      <c r="AW110" s="7"/>
      <c r="AX110" s="28"/>
    </row>
    <row r="111" spans="1:50" ht="15.75">
      <c r="A111" s="45"/>
      <c r="B111" s="7"/>
      <c r="C111" s="276"/>
      <c r="D111" s="276"/>
      <c r="E111" s="45"/>
      <c r="F111" s="45"/>
      <c r="G111" s="45"/>
      <c r="H111" s="45"/>
      <c r="I111" s="45"/>
      <c r="J111" s="7"/>
      <c r="K111" s="7"/>
      <c r="L111" s="7"/>
      <c r="M111" s="7"/>
      <c r="N111" s="7"/>
      <c r="O111" s="7"/>
      <c r="P111" s="7"/>
      <c r="Q111" s="7"/>
      <c r="R111" s="30"/>
      <c r="S111" s="7"/>
      <c r="T111" s="7"/>
      <c r="U111" s="7"/>
      <c r="V111" s="7"/>
      <c r="W111" s="7"/>
      <c r="X111" s="7"/>
      <c r="Y111" s="46"/>
      <c r="Z111" s="7"/>
      <c r="AA111" s="7"/>
      <c r="AB111" s="7"/>
      <c r="AC111" s="7"/>
      <c r="AD111" s="7"/>
      <c r="AE111" s="7"/>
      <c r="AF111" s="7"/>
      <c r="AG111" s="7"/>
      <c r="AH111" s="7"/>
      <c r="AI111" s="7"/>
      <c r="AJ111" s="30"/>
      <c r="AK111" s="7"/>
      <c r="AL111" s="7"/>
      <c r="AM111" s="7"/>
      <c r="AN111" s="45"/>
      <c r="AO111" s="45"/>
      <c r="AP111" s="7"/>
      <c r="AQ111" s="7"/>
      <c r="AR111" s="7"/>
      <c r="AS111" s="7"/>
      <c r="AT111" s="7"/>
      <c r="AU111" s="7"/>
      <c r="AV111" s="7"/>
      <c r="AW111" s="7"/>
      <c r="AX111" s="28"/>
    </row>
    <row r="112" spans="1:50" ht="15.75">
      <c r="A112" s="45"/>
      <c r="B112" s="7"/>
      <c r="C112" s="276"/>
      <c r="D112" s="276"/>
      <c r="E112" s="45"/>
      <c r="F112" s="45"/>
      <c r="G112" s="45"/>
      <c r="H112" s="45"/>
      <c r="I112" s="45"/>
      <c r="J112" s="7"/>
      <c r="K112" s="7"/>
      <c r="L112" s="7"/>
      <c r="M112" s="7"/>
      <c r="N112" s="7"/>
      <c r="O112" s="7"/>
      <c r="P112" s="7"/>
      <c r="Q112" s="7"/>
      <c r="R112" s="30"/>
      <c r="S112" s="7"/>
      <c r="T112" s="7"/>
      <c r="U112" s="7"/>
      <c r="V112" s="7"/>
      <c r="W112" s="7"/>
      <c r="X112" s="7"/>
      <c r="Y112" s="46"/>
      <c r="Z112" s="7"/>
      <c r="AA112" s="7"/>
      <c r="AB112" s="7"/>
      <c r="AC112" s="7"/>
      <c r="AD112" s="7"/>
      <c r="AE112" s="7"/>
      <c r="AF112" s="7"/>
      <c r="AG112" s="7"/>
      <c r="AH112" s="7"/>
      <c r="AI112" s="7"/>
      <c r="AJ112" s="30"/>
      <c r="AK112" s="7"/>
      <c r="AL112" s="7"/>
      <c r="AM112" s="7"/>
      <c r="AN112" s="45"/>
      <c r="AO112" s="45"/>
      <c r="AP112" s="7"/>
      <c r="AQ112" s="7"/>
      <c r="AR112" s="7"/>
      <c r="AS112" s="7"/>
      <c r="AT112" s="7"/>
      <c r="AU112" s="7"/>
      <c r="AV112" s="7"/>
      <c r="AW112" s="7"/>
      <c r="AX112" s="28"/>
    </row>
    <row r="113" spans="1:50" ht="15.75">
      <c r="A113" s="45"/>
      <c r="B113" s="7"/>
      <c r="C113" s="276"/>
      <c r="D113" s="276"/>
      <c r="E113" s="45"/>
      <c r="F113" s="45"/>
      <c r="G113" s="45"/>
      <c r="H113" s="45"/>
      <c r="I113" s="45"/>
      <c r="J113" s="7"/>
      <c r="K113" s="7"/>
      <c r="L113" s="7"/>
      <c r="M113" s="7"/>
      <c r="N113" s="7"/>
      <c r="O113" s="7"/>
      <c r="P113" s="7"/>
      <c r="Q113" s="7"/>
      <c r="R113" s="30"/>
      <c r="S113" s="7"/>
      <c r="T113" s="7"/>
      <c r="U113" s="7"/>
      <c r="V113" s="7"/>
      <c r="W113" s="7"/>
      <c r="X113" s="7"/>
      <c r="Y113" s="46"/>
      <c r="Z113" s="7"/>
      <c r="AA113" s="7"/>
      <c r="AB113" s="7"/>
      <c r="AC113" s="7"/>
      <c r="AD113" s="7"/>
      <c r="AE113" s="7"/>
      <c r="AF113" s="7"/>
      <c r="AG113" s="7"/>
      <c r="AH113" s="7"/>
      <c r="AI113" s="7"/>
      <c r="AJ113" s="30"/>
      <c r="AK113" s="7"/>
      <c r="AL113" s="7"/>
      <c r="AM113" s="7"/>
      <c r="AN113" s="45"/>
      <c r="AO113" s="45"/>
      <c r="AP113" s="7"/>
      <c r="AQ113" s="7"/>
      <c r="AR113" s="7"/>
      <c r="AS113" s="7"/>
      <c r="AT113" s="7"/>
      <c r="AU113" s="7"/>
      <c r="AV113" s="7"/>
      <c r="AW113" s="7"/>
      <c r="AX113" s="28"/>
    </row>
    <row r="114" spans="1:50" ht="15.75">
      <c r="A114" s="45"/>
      <c r="B114" s="7"/>
      <c r="C114" s="276"/>
      <c r="D114" s="276"/>
      <c r="E114" s="45"/>
      <c r="F114" s="45"/>
      <c r="G114" s="45"/>
      <c r="H114" s="45"/>
      <c r="I114" s="45"/>
      <c r="J114" s="7"/>
      <c r="K114" s="7"/>
      <c r="L114" s="7"/>
      <c r="M114" s="7"/>
      <c r="N114" s="7"/>
      <c r="O114" s="7"/>
      <c r="P114" s="7"/>
      <c r="Q114" s="7"/>
      <c r="R114" s="30"/>
      <c r="S114" s="7"/>
      <c r="T114" s="7"/>
      <c r="U114" s="7"/>
      <c r="V114" s="7"/>
      <c r="W114" s="7"/>
      <c r="X114" s="7"/>
      <c r="Y114" s="46"/>
      <c r="Z114" s="7"/>
      <c r="AA114" s="7"/>
      <c r="AB114" s="7"/>
      <c r="AC114" s="7"/>
      <c r="AD114" s="7"/>
      <c r="AE114" s="7"/>
      <c r="AF114" s="7"/>
      <c r="AG114" s="7"/>
      <c r="AH114" s="7"/>
      <c r="AI114" s="7"/>
      <c r="AJ114" s="30"/>
      <c r="AK114" s="7"/>
      <c r="AL114" s="7"/>
      <c r="AM114" s="7"/>
      <c r="AN114" s="45"/>
      <c r="AO114" s="45"/>
      <c r="AP114" s="7"/>
      <c r="AQ114" s="7"/>
      <c r="AR114" s="7"/>
      <c r="AS114" s="7"/>
      <c r="AT114" s="7"/>
      <c r="AU114" s="7"/>
      <c r="AV114" s="7"/>
      <c r="AW114" s="7"/>
      <c r="AX114" s="28"/>
    </row>
    <row r="115" spans="1:50" ht="15.75">
      <c r="A115" s="45"/>
      <c r="B115" s="7"/>
      <c r="C115" s="276"/>
      <c r="D115" s="276"/>
      <c r="E115" s="45"/>
      <c r="F115" s="45"/>
      <c r="G115" s="45"/>
      <c r="H115" s="45"/>
      <c r="I115" s="45"/>
      <c r="J115" s="7"/>
      <c r="K115" s="7"/>
      <c r="L115" s="7"/>
      <c r="M115" s="7"/>
      <c r="N115" s="7"/>
      <c r="O115" s="7"/>
      <c r="P115" s="7"/>
      <c r="Q115" s="7"/>
      <c r="R115" s="30"/>
      <c r="S115" s="7"/>
      <c r="T115" s="7"/>
      <c r="U115" s="7"/>
      <c r="V115" s="7"/>
      <c r="W115" s="7"/>
      <c r="X115" s="7"/>
      <c r="Y115" s="46"/>
      <c r="Z115" s="7"/>
      <c r="AA115" s="7"/>
      <c r="AB115" s="7"/>
      <c r="AC115" s="7"/>
      <c r="AD115" s="7"/>
      <c r="AE115" s="7"/>
      <c r="AF115" s="7"/>
      <c r="AG115" s="7"/>
      <c r="AH115" s="7"/>
      <c r="AI115" s="7"/>
      <c r="AJ115" s="30"/>
      <c r="AK115" s="7"/>
      <c r="AL115" s="7"/>
      <c r="AM115" s="7"/>
      <c r="AN115" s="45"/>
      <c r="AO115" s="45"/>
      <c r="AP115" s="7"/>
      <c r="AQ115" s="7"/>
      <c r="AR115" s="7"/>
      <c r="AS115" s="7"/>
      <c r="AT115" s="7"/>
      <c r="AU115" s="7"/>
      <c r="AV115" s="7"/>
      <c r="AW115" s="7"/>
      <c r="AX115" s="28"/>
    </row>
    <row r="116" spans="1:50" ht="15.75">
      <c r="A116" s="45"/>
      <c r="B116" s="7"/>
      <c r="C116" s="276"/>
      <c r="D116" s="276"/>
      <c r="E116" s="45"/>
      <c r="F116" s="45"/>
      <c r="G116" s="45"/>
      <c r="H116" s="45"/>
      <c r="I116" s="45"/>
      <c r="J116" s="7"/>
      <c r="K116" s="7"/>
      <c r="L116" s="7"/>
      <c r="M116" s="7"/>
      <c r="N116" s="7"/>
      <c r="O116" s="7"/>
      <c r="P116" s="7"/>
      <c r="Q116" s="7"/>
      <c r="R116" s="30"/>
      <c r="S116" s="7"/>
      <c r="T116" s="7"/>
      <c r="U116" s="7"/>
      <c r="V116" s="7"/>
      <c r="W116" s="7"/>
      <c r="X116" s="7"/>
      <c r="Y116" s="46"/>
      <c r="Z116" s="7"/>
      <c r="AA116" s="7"/>
      <c r="AB116" s="7"/>
      <c r="AC116" s="7"/>
      <c r="AD116" s="7"/>
      <c r="AE116" s="7"/>
      <c r="AF116" s="7"/>
      <c r="AG116" s="7"/>
      <c r="AH116" s="7"/>
      <c r="AI116" s="7"/>
      <c r="AJ116" s="30"/>
      <c r="AK116" s="7"/>
      <c r="AL116" s="7"/>
      <c r="AM116" s="7"/>
      <c r="AN116" s="45"/>
      <c r="AO116" s="45"/>
      <c r="AP116" s="7"/>
      <c r="AQ116" s="7"/>
      <c r="AR116" s="7"/>
      <c r="AS116" s="7"/>
      <c r="AT116" s="7"/>
      <c r="AU116" s="7"/>
      <c r="AV116" s="7"/>
      <c r="AW116" s="7"/>
      <c r="AX116" s="28"/>
    </row>
    <row r="117" spans="1:50" ht="15.75">
      <c r="A117" s="45"/>
      <c r="B117" s="7"/>
      <c r="C117" s="276"/>
      <c r="D117" s="276"/>
      <c r="E117" s="45"/>
      <c r="F117" s="45"/>
      <c r="G117" s="45"/>
      <c r="H117" s="45"/>
      <c r="I117" s="45"/>
      <c r="J117" s="7"/>
      <c r="K117" s="7"/>
      <c r="L117" s="7"/>
      <c r="M117" s="7"/>
      <c r="N117" s="7"/>
      <c r="O117" s="7"/>
      <c r="P117" s="7"/>
      <c r="Q117" s="7"/>
      <c r="R117" s="30"/>
      <c r="S117" s="7"/>
      <c r="T117" s="7"/>
      <c r="U117" s="7"/>
      <c r="V117" s="7"/>
      <c r="W117" s="7"/>
      <c r="X117" s="7"/>
      <c r="Y117" s="46"/>
      <c r="Z117" s="7"/>
      <c r="AA117" s="7"/>
      <c r="AB117" s="7"/>
      <c r="AC117" s="7"/>
      <c r="AD117" s="7"/>
      <c r="AE117" s="7"/>
      <c r="AF117" s="7"/>
      <c r="AG117" s="7"/>
      <c r="AH117" s="7"/>
      <c r="AI117" s="7"/>
      <c r="AJ117" s="30"/>
      <c r="AK117" s="7"/>
      <c r="AL117" s="7"/>
      <c r="AM117" s="7"/>
      <c r="AN117" s="45"/>
      <c r="AO117" s="45"/>
      <c r="AP117" s="7"/>
      <c r="AQ117" s="7"/>
      <c r="AR117" s="7"/>
      <c r="AS117" s="7"/>
      <c r="AT117" s="7"/>
      <c r="AU117" s="7"/>
      <c r="AV117" s="7"/>
      <c r="AW117" s="7"/>
      <c r="AX117" s="28"/>
    </row>
    <row r="118" spans="1:50" ht="15.75">
      <c r="A118" s="45"/>
      <c r="B118" s="7"/>
      <c r="C118" s="276"/>
      <c r="D118" s="276"/>
      <c r="E118" s="45"/>
      <c r="F118" s="45"/>
      <c r="G118" s="45"/>
      <c r="H118" s="45"/>
      <c r="I118" s="45"/>
      <c r="J118" s="7"/>
      <c r="K118" s="7"/>
      <c r="L118" s="7"/>
      <c r="M118" s="7"/>
      <c r="N118" s="7"/>
      <c r="O118" s="7"/>
      <c r="P118" s="7"/>
      <c r="Q118" s="7"/>
      <c r="R118" s="30"/>
      <c r="S118" s="7"/>
      <c r="T118" s="7"/>
      <c r="U118" s="7"/>
      <c r="V118" s="7"/>
      <c r="W118" s="7"/>
      <c r="X118" s="7"/>
      <c r="Y118" s="46"/>
      <c r="Z118" s="7"/>
      <c r="AA118" s="7"/>
      <c r="AB118" s="7"/>
      <c r="AC118" s="7"/>
      <c r="AD118" s="7"/>
      <c r="AE118" s="7"/>
      <c r="AF118" s="7"/>
      <c r="AG118" s="7"/>
      <c r="AH118" s="7"/>
      <c r="AI118" s="7"/>
      <c r="AJ118" s="30"/>
      <c r="AK118" s="7"/>
      <c r="AL118" s="7"/>
      <c r="AM118" s="7"/>
      <c r="AN118" s="45"/>
      <c r="AO118" s="45"/>
      <c r="AP118" s="7"/>
      <c r="AQ118" s="7"/>
      <c r="AR118" s="7"/>
      <c r="AS118" s="7"/>
      <c r="AT118" s="7"/>
      <c r="AU118" s="7"/>
      <c r="AV118" s="7"/>
      <c r="AW118" s="7"/>
      <c r="AX118" s="28"/>
    </row>
    <row r="119" spans="1:50" ht="15.75">
      <c r="A119" s="45"/>
      <c r="B119" s="7"/>
      <c r="C119" s="276"/>
      <c r="D119" s="276"/>
      <c r="E119" s="45"/>
      <c r="F119" s="45"/>
      <c r="G119" s="45"/>
      <c r="H119" s="45"/>
      <c r="I119" s="45"/>
      <c r="J119" s="7"/>
      <c r="K119" s="7"/>
      <c r="L119" s="7"/>
      <c r="M119" s="7"/>
      <c r="N119" s="7"/>
      <c r="O119" s="7"/>
      <c r="P119" s="7"/>
      <c r="Q119" s="7"/>
      <c r="R119" s="30"/>
      <c r="S119" s="7"/>
      <c r="T119" s="7"/>
      <c r="U119" s="7"/>
      <c r="V119" s="7"/>
      <c r="W119" s="7"/>
      <c r="X119" s="7"/>
      <c r="Y119" s="46"/>
      <c r="Z119" s="7"/>
      <c r="AA119" s="7"/>
      <c r="AB119" s="7"/>
      <c r="AC119" s="7"/>
      <c r="AD119" s="7"/>
      <c r="AE119" s="7"/>
      <c r="AF119" s="7"/>
      <c r="AG119" s="7"/>
      <c r="AH119" s="7"/>
      <c r="AI119" s="7"/>
      <c r="AJ119" s="30"/>
      <c r="AK119" s="7"/>
      <c r="AL119" s="7"/>
      <c r="AM119" s="7"/>
      <c r="AN119" s="45"/>
      <c r="AO119" s="45"/>
      <c r="AP119" s="7"/>
      <c r="AQ119" s="7"/>
      <c r="AR119" s="7"/>
      <c r="AS119" s="7"/>
      <c r="AT119" s="7"/>
      <c r="AU119" s="7"/>
      <c r="AV119" s="7"/>
      <c r="AW119" s="7"/>
      <c r="AX119" s="28"/>
    </row>
    <row r="120" spans="1:50" ht="15.75">
      <c r="A120" s="45"/>
      <c r="B120" s="7"/>
      <c r="C120" s="276"/>
      <c r="D120" s="276"/>
      <c r="E120" s="45"/>
      <c r="F120" s="45"/>
      <c r="G120" s="45"/>
      <c r="H120" s="45"/>
      <c r="I120" s="45"/>
      <c r="J120" s="7"/>
      <c r="K120" s="7"/>
      <c r="L120" s="7"/>
      <c r="M120" s="7"/>
      <c r="N120" s="7"/>
      <c r="O120" s="7"/>
      <c r="P120" s="7"/>
      <c r="Q120" s="7"/>
      <c r="R120" s="30"/>
      <c r="S120" s="7"/>
      <c r="T120" s="7"/>
      <c r="U120" s="7"/>
      <c r="V120" s="7"/>
      <c r="W120" s="7"/>
      <c r="X120" s="7"/>
      <c r="Y120" s="46"/>
      <c r="Z120" s="7"/>
      <c r="AA120" s="7"/>
      <c r="AB120" s="7"/>
      <c r="AC120" s="7"/>
      <c r="AD120" s="7"/>
      <c r="AE120" s="7"/>
      <c r="AF120" s="7"/>
      <c r="AG120" s="7"/>
      <c r="AH120" s="7"/>
      <c r="AI120" s="7"/>
      <c r="AJ120" s="30"/>
      <c r="AK120" s="7"/>
      <c r="AL120" s="7"/>
      <c r="AM120" s="7"/>
      <c r="AN120" s="45"/>
      <c r="AO120" s="45"/>
      <c r="AP120" s="7"/>
      <c r="AQ120" s="7"/>
      <c r="AR120" s="7"/>
      <c r="AS120" s="7"/>
      <c r="AT120" s="7"/>
      <c r="AU120" s="7"/>
      <c r="AV120" s="7"/>
      <c r="AW120" s="7"/>
      <c r="AX120" s="28"/>
    </row>
    <row r="121" spans="1:50" ht="15.75">
      <c r="A121" s="45"/>
      <c r="B121" s="7"/>
      <c r="C121" s="276"/>
      <c r="D121" s="276"/>
      <c r="E121" s="45"/>
      <c r="F121" s="45"/>
      <c r="G121" s="45"/>
      <c r="H121" s="45"/>
      <c r="I121" s="45"/>
      <c r="J121" s="7"/>
      <c r="K121" s="7"/>
      <c r="L121" s="7"/>
      <c r="M121" s="7"/>
      <c r="N121" s="7"/>
      <c r="O121" s="7"/>
      <c r="P121" s="7"/>
      <c r="Q121" s="7"/>
      <c r="R121" s="30"/>
      <c r="S121" s="7"/>
      <c r="T121" s="7"/>
      <c r="U121" s="7"/>
      <c r="V121" s="7"/>
      <c r="W121" s="7"/>
      <c r="X121" s="7"/>
      <c r="Y121" s="46"/>
      <c r="Z121" s="7"/>
      <c r="AA121" s="7"/>
      <c r="AB121" s="7"/>
      <c r="AC121" s="7"/>
      <c r="AD121" s="7"/>
      <c r="AE121" s="7"/>
      <c r="AF121" s="7"/>
      <c r="AG121" s="7"/>
      <c r="AH121" s="7"/>
      <c r="AI121" s="7"/>
      <c r="AJ121" s="30"/>
      <c r="AK121" s="7"/>
      <c r="AL121" s="7"/>
      <c r="AM121" s="7"/>
      <c r="AN121" s="45"/>
      <c r="AO121" s="45"/>
      <c r="AP121" s="7"/>
      <c r="AQ121" s="7"/>
      <c r="AR121" s="7"/>
      <c r="AS121" s="7"/>
      <c r="AT121" s="7"/>
      <c r="AU121" s="7"/>
      <c r="AV121" s="7"/>
      <c r="AW121" s="7"/>
      <c r="AX121" s="28"/>
    </row>
    <row r="122" spans="1:50" ht="15.75">
      <c r="A122" s="45"/>
      <c r="B122" s="7"/>
      <c r="C122" s="276"/>
      <c r="D122" s="276"/>
      <c r="E122" s="45"/>
      <c r="F122" s="45"/>
      <c r="G122" s="45"/>
      <c r="H122" s="45"/>
      <c r="I122" s="45"/>
      <c r="J122" s="7"/>
      <c r="K122" s="7"/>
      <c r="L122" s="7"/>
      <c r="M122" s="7"/>
      <c r="N122" s="7"/>
      <c r="O122" s="7"/>
      <c r="P122" s="7"/>
      <c r="Q122" s="7"/>
      <c r="R122" s="30"/>
      <c r="S122" s="7"/>
      <c r="T122" s="7"/>
      <c r="U122" s="7"/>
      <c r="V122" s="7"/>
      <c r="W122" s="7"/>
      <c r="X122" s="7"/>
      <c r="Y122" s="46"/>
      <c r="Z122" s="7"/>
      <c r="AA122" s="7"/>
      <c r="AB122" s="7"/>
      <c r="AC122" s="7"/>
      <c r="AD122" s="7"/>
      <c r="AE122" s="7"/>
      <c r="AF122" s="7"/>
      <c r="AG122" s="7"/>
      <c r="AH122" s="7"/>
      <c r="AI122" s="7"/>
      <c r="AJ122" s="30"/>
      <c r="AK122" s="7"/>
      <c r="AL122" s="7"/>
      <c r="AM122" s="7"/>
      <c r="AN122" s="45"/>
      <c r="AO122" s="45"/>
      <c r="AP122" s="7"/>
      <c r="AQ122" s="7"/>
      <c r="AR122" s="7"/>
      <c r="AS122" s="7"/>
      <c r="AT122" s="7"/>
      <c r="AU122" s="7"/>
      <c r="AV122" s="7"/>
      <c r="AW122" s="7"/>
      <c r="AX122" s="28"/>
    </row>
  </sheetData>
  <mergeCells count="32">
    <mergeCell ref="C102:D102"/>
    <mergeCell ref="C91:D91"/>
    <mergeCell ref="C92:D92"/>
    <mergeCell ref="C93:D93"/>
    <mergeCell ref="C94:D94"/>
    <mergeCell ref="C95:D95"/>
    <mergeCell ref="C96:D96"/>
    <mergeCell ref="C97:D97"/>
    <mergeCell ref="C98:D98"/>
    <mergeCell ref="C99:D99"/>
    <mergeCell ref="C100:D100"/>
    <mergeCell ref="C101:D101"/>
    <mergeCell ref="C114:D114"/>
    <mergeCell ref="C103:D103"/>
    <mergeCell ref="C104:D104"/>
    <mergeCell ref="C105:D105"/>
    <mergeCell ref="C106:D106"/>
    <mergeCell ref="C107:D107"/>
    <mergeCell ref="C108:D108"/>
    <mergeCell ref="C109:D109"/>
    <mergeCell ref="C110:D110"/>
    <mergeCell ref="C111:D111"/>
    <mergeCell ref="C112:D112"/>
    <mergeCell ref="C113:D113"/>
    <mergeCell ref="C121:D121"/>
    <mergeCell ref="C122:D122"/>
    <mergeCell ref="C115:D115"/>
    <mergeCell ref="C116:D116"/>
    <mergeCell ref="C117:D117"/>
    <mergeCell ref="C118:D118"/>
    <mergeCell ref="C119:D119"/>
    <mergeCell ref="C120:D120"/>
  </mergeCells>
  <hyperlinks>
    <hyperlink ref="F2" r:id="rId1" xr:uid="{31898556-2BF4-40F0-9275-7223C6AD05A7}"/>
    <hyperlink ref="Y2" r:id="rId2" display="mailto:joshua.zadro@sydney.edu.au" xr:uid="{CA9547A5-8B87-47D2-B927-39BE7B53CC1A}"/>
    <hyperlink ref="F3" r:id="rId3" xr:uid="{845F7685-B3B5-4AFD-82FE-724D5CEED753}"/>
    <hyperlink ref="Y3" r:id="rId4" display="mailto:mark.elkins@sydney.edu.au" xr:uid="{4C213E53-4D33-40E5-99E2-C6FBF3487F95}"/>
    <hyperlink ref="F4" r:id="rId5" xr:uid="{16F48C41-F729-44C9-9A7D-67099C8666EF}"/>
    <hyperlink ref="Y4" r:id="rId6" display="mailto:Annemarie.Lee@ monash.edu" xr:uid="{4ECDC77C-3EC8-4883-A82F-831E52BA4137}"/>
    <hyperlink ref="F5" r:id="rId7" xr:uid="{889751F5-ED8B-4188-9BDE-036E056A0371}"/>
    <hyperlink ref="F6" r:id="rId8" xr:uid="{CA7E25B5-F5CF-40C3-B871-1F0760E5AD37}"/>
    <hyperlink ref="Y6" r:id="rId9" display="mailto:merollim@unimelb.edu.au" xr:uid="{F1A24D06-5782-471F-93A4-B15402DB37A8}"/>
    <hyperlink ref="F7" r:id="rId10" xr:uid="{0D69EAA1-006E-4751-B3DB-0349988608A3}"/>
    <hyperlink ref="Y7" r:id="rId11" display="mailto:b.vicenzino@uq.edu.au" xr:uid="{C0A870B6-8720-406A-A775-8DAE19B07850}"/>
    <hyperlink ref="F8" r:id="rId12" xr:uid="{D1F2DE0A-11AB-4D38-9510-509F046D0B66}"/>
    <hyperlink ref="Y8" r:id="rId13" display="mailto:dr.tanyabrijwasi2020@gmail.com" xr:uid="{68829119-090F-4509-9195-8B6C4D539737}"/>
    <hyperlink ref="F9" r:id="rId14" xr:uid="{92ABF80E-1E9D-4872-9B48-0FD6728402BF}"/>
    <hyperlink ref="F11" r:id="rId15" xr:uid="{3763DDEB-DC61-47C5-A9EF-93C76CEA99E9}"/>
    <hyperlink ref="F13" r:id="rId16" xr:uid="{70760E40-A27B-4D74-8C39-36F1B704D9A8}"/>
    <hyperlink ref="F15" r:id="rId17" xr:uid="{1AD9CAD8-C2D0-4C9D-951C-04F170962EFA}"/>
    <hyperlink ref="F17" r:id="rId18" xr:uid="{BC08E14E-744C-40D9-BB79-FDC553C11A51}"/>
    <hyperlink ref="F18" r:id="rId19" xr:uid="{22A7C64B-B9B0-4219-A634-5B4EC65A9405}"/>
    <hyperlink ref="F19" r:id="rId20" xr:uid="{18396461-2784-429E-8475-5B80AB373C7C}"/>
    <hyperlink ref="F20" r:id="rId21" xr:uid="{4C963284-F2E9-4F2C-9BA8-225F7E3C7C4A}"/>
    <hyperlink ref="F21" r:id="rId22" xr:uid="{4098A20C-2E1E-4836-A527-0F5398A159D4}"/>
    <hyperlink ref="F22" r:id="rId23" xr:uid="{F33ED886-140B-4F94-97A8-C0D4B1C6122B}"/>
    <hyperlink ref="F23" r:id="rId24" xr:uid="{B07927D0-5B80-4629-9132-51CE0C635DAB}"/>
    <hyperlink ref="Y23" r:id="rId25" display="mailto:Nfoster@uq.edu.au" xr:uid="{9B126E38-A2C5-47CD-BAB0-37707FA30FDB}"/>
    <hyperlink ref="F24" r:id="rId26" xr:uid="{6BBC6215-4DF0-46DE-A037-899D3FE3DB35}"/>
    <hyperlink ref="F25" r:id="rId27" xr:uid="{22CE1B95-AC3C-4226-BBA8-DCA4ECB981DF}"/>
    <hyperlink ref="Y25" r:id="rId28" display="mailto:Catherine.granger@unimelb.edu.au" xr:uid="{1B61FBAB-3D7A-4C96-99E7-2F23D4B35996}"/>
    <hyperlink ref="F26" r:id="rId29" xr:uid="{16BC2C1F-ACD0-4497-B9B1-E9E438C669AB}"/>
    <hyperlink ref="F27" r:id="rId30" xr:uid="{46ED2E36-0F3F-4089-AE77-C57323A673E1}"/>
    <hyperlink ref="F28" r:id="rId31" xr:uid="{556D8860-21A1-4E62-B9E3-465400419636}"/>
    <hyperlink ref="Y28" r:id="rId32" display="mailto:r.wingbermuhle@somt.nl" xr:uid="{889CA5A0-46D4-4A76-AF92-A6195B4660A1}"/>
    <hyperlink ref="F29" r:id="rId33" xr:uid="{418F3A31-5569-4698-B8C8-D97ECE75C851}"/>
    <hyperlink ref="Y29" r:id="rId34" display="mailto:Kathryn.Watson@health.wa.gov.au" xr:uid="{1F497F3B-CB86-49E9-AEF8-AD0B199D1D6B}"/>
    <hyperlink ref="F32" r:id="rId35" xr:uid="{6503AFD0-9275-453D-A551-11F946A44126}"/>
    <hyperlink ref="F34" r:id="rId36" xr:uid="{4F88D754-EDB0-468C-A0C7-76967619E861}"/>
    <hyperlink ref="F36" r:id="rId37" xr:uid="{24DB4433-7FA6-455B-96C1-78DC2465A1C6}"/>
    <hyperlink ref="F37" r:id="rId38" xr:uid="{BF44C147-66C6-46B9-B879-97B4F1D07C1A}"/>
    <hyperlink ref="F38" r:id="rId39" xr:uid="{8F24C9B1-ACB4-4FB5-9200-5E499B945CBB}"/>
    <hyperlink ref="F39" r:id="rId40" xr:uid="{093BB3E8-89BF-4A0B-82D4-A6FF2FB677B5}"/>
    <hyperlink ref="F40" r:id="rId41" xr:uid="{AC86A7EC-8662-4233-80AD-1AA93FBC192C}"/>
    <hyperlink ref="F41" r:id="rId42" xr:uid="{DB03B6DB-98A6-4145-9F6F-E9561A69D9A4}"/>
    <hyperlink ref="F42" r:id="rId43" xr:uid="{BC27CFDE-94E5-4ADB-84E7-77859566F6D5}"/>
    <hyperlink ref="Y42" r:id="rId44" display="mailto:Christina.AbdelShaheed@sydney.edu.au" xr:uid="{99529518-C7DE-4615-9A6C-14500F53B278}"/>
    <hyperlink ref="F43" r:id="rId45" xr:uid="{5648A212-3FA3-42F9-A010-558880CF1772}"/>
    <hyperlink ref="Y43" r:id="rId46" display="mailto:mark.elkins@sydney.edu.au" xr:uid="{21D431B0-88A0-4438-ACC0-72CC3803ABAA}"/>
    <hyperlink ref="F44" r:id="rId47" xr:uid="{481467E4-14D0-495B-A0E0-6F12570CAA7E}"/>
    <hyperlink ref="F45" r:id="rId48" xr:uid="{1DD4BE05-60FB-4187-9045-FA0B22EB456C}"/>
    <hyperlink ref="U45" r:id="rId49" xr:uid="{BA125A42-333F-46EA-A642-1C7CFFEA157A}"/>
    <hyperlink ref="Y45" r:id="rId50" display="mailto:C.Kite2@wlv.ac.uk" xr:uid="{5ED50C81-A031-435E-80E5-683D5976517D}"/>
    <hyperlink ref="F46" r:id="rId51" xr:uid="{08694F64-28F1-4F54-987D-F4F21B068FF9}"/>
    <hyperlink ref="Y46" r:id="rId52" display="mailto:s.l.gluppe@nih.no" xr:uid="{468F24F1-4C13-4B50-B9FF-217DD6119ADB}"/>
    <hyperlink ref="F47" r:id="rId53" xr:uid="{1830C5BB-93A0-4AC1-9414-D68CAC28868B}"/>
    <hyperlink ref="U47" r:id="rId54" xr:uid="{9F58B053-DF45-4259-BA5F-BD1996891623}"/>
    <hyperlink ref="Y47" r:id="rId55" display="mailto:l.wood2@exeter.ac.uk" xr:uid="{3AC2A33D-57A3-42F9-AC2E-E5CE234C5989}"/>
    <hyperlink ref="F48" r:id="rId56" xr:uid="{6D54DC64-987C-4268-82C1-DAACDFE9E611}"/>
    <hyperlink ref="Y48" r:id="rId57" display="mailto:C.Peiris@latrobe.edu.au" xr:uid="{67095F49-3FD5-439B-AED7-F42F9AE08FAF}"/>
    <hyperlink ref="F49" r:id="rId58" xr:uid="{BC41FA2F-487F-4A10-8002-101DC3E32ECF}"/>
    <hyperlink ref="Y49" r:id="rId59" display="mailto:tash.pocovi@mq.edu.au" xr:uid="{1609ECA2-4CBD-4A0B-A487-1AE81D6C2FE6}"/>
    <hyperlink ref="F51" r:id="rId60" xr:uid="{BDA2AFDB-EA89-4027-89A3-701A28805E66}"/>
    <hyperlink ref="F53" r:id="rId61" xr:uid="{26374D99-3F08-477C-9413-A3C0C6662763}"/>
    <hyperlink ref="F55" r:id="rId62" xr:uid="{40ED1814-B602-4FF4-B8F0-700C792D5358}"/>
    <hyperlink ref="F57" r:id="rId63" xr:uid="{1A85F24D-EB05-442F-B843-E99C4F7E0CC5}"/>
    <hyperlink ref="F58" r:id="rId64" xr:uid="{F247EF69-590A-4F46-91B0-5E3164FF111E}"/>
    <hyperlink ref="F59" r:id="rId65" xr:uid="{A01D3D96-E256-4187-9ED8-CB9D0A865B6E}"/>
    <hyperlink ref="F60" r:id="rId66" xr:uid="{A159EB9F-38A2-432C-980D-76647B34DF68}"/>
    <hyperlink ref="F61" r:id="rId67" xr:uid="{B984CDF3-4648-4594-ACDA-392144F873F8}"/>
    <hyperlink ref="F62" r:id="rId68" xr:uid="{B495F89B-6DA9-423E-8FDA-281E3FBC8293}"/>
    <hyperlink ref="F63" r:id="rId69" xr:uid="{932B41F3-69AA-4AAF-B140-A1C0E84C9C8C}"/>
    <hyperlink ref="F64" r:id="rId70" xr:uid="{A079605A-CD1C-4789-84FD-6BA4347716F3}"/>
    <hyperlink ref="F65" r:id="rId71" xr:uid="{5B6972F9-0B10-44F2-A144-9F1EEA220611}"/>
    <hyperlink ref="Y65" r:id="rId72" display="mailto:christopher.maher@sydney.edu.au" xr:uid="{99DAE49F-AEFF-456B-8912-2092B8FBB199}"/>
    <hyperlink ref="F66" r:id="rId73" xr:uid="{B5F9B517-17F7-4066-87ED-FB6BEDD93EA6}"/>
    <hyperlink ref="Y66" r:id="rId74" display="mailto:mark.elkins@sydney.edu.au" xr:uid="{55FEF674-35DF-4760-B201-F7D2B0D44790}"/>
    <hyperlink ref="F67" r:id="rId75" xr:uid="{8748264F-34EA-4952-B913-A971F9FE1588}"/>
    <hyperlink ref="Y67" r:id="rId76" display="mailto:mark.elkins@sydney.edu.au" xr:uid="{87F5517B-0760-4418-9A6C-AFFEFCD20AE1}"/>
    <hyperlink ref="F68" r:id="rId77" xr:uid="{F0570171-1A9C-4C36-891D-91C6AD793A6C}"/>
    <hyperlink ref="Y68" r:id="rId78" display="mailto:simon.lafrance.1@umontreal.ca" xr:uid="{E8C5CE0B-842C-4B89-8CA6-6F75D4D3C7D3}"/>
    <hyperlink ref="F69" r:id="rId79" xr:uid="{17CB0285-15A7-4935-9472-3895661D415A}"/>
    <hyperlink ref="Y69" r:id="rId80" display="mailto:stela@ufscar.br" xr:uid="{E0611C5F-3F31-48D9-99D1-885188CF8AB4}"/>
    <hyperlink ref="F70" r:id="rId81" xr:uid="{EBD59D26-4EAF-4E8E-8D75-D58186FC8EEC}"/>
    <hyperlink ref="U70" r:id="rId82" xr:uid="{9CCF36AD-8564-42A8-A038-37AB8C5C2C70}"/>
    <hyperlink ref="Y70" r:id="rId83" display="mailto:h.hansford@unsw.edu.au" xr:uid="{69588285-0427-43C2-8AEB-335EE61DBF98}"/>
    <hyperlink ref="F71" r:id="rId84" xr:uid="{2948AA46-A7E4-4AF4-A445-F08F4EB04F59}"/>
    <hyperlink ref="Y71" r:id="rId85" display="mailto:ashan.weerakkody@health.wa.gov.au" xr:uid="{12A1336D-0842-4C7B-B430-6F7C2200E842}"/>
    <hyperlink ref="F72" r:id="rId86" xr:uid="{099CEE7A-8120-4F3E-9DC6-239961C0B28E}"/>
    <hyperlink ref="Y72" r:id="rId87" display="mailto:g.g.m.scholten-peeters@vu.nl" xr:uid="{DEBEFDB9-A17D-4784-930A-320F76E6D43C}"/>
    <hyperlink ref="F73" r:id="rId88" xr:uid="{FC7193CB-3280-4575-9F06-E24D52E5012F}"/>
    <hyperlink ref="F75" r:id="rId89" xr:uid="{F90D5947-79CB-47DC-835E-2FA8322AF7CA}"/>
    <hyperlink ref="F77" r:id="rId90" xr:uid="{C6F862BE-7549-4146-BE39-A8E5E092C8B2}"/>
    <hyperlink ref="F79" r:id="rId91" xr:uid="{7EB52256-792C-43D0-BEB6-8F87D0ECA3F2}"/>
    <hyperlink ref="F81" r:id="rId92" xr:uid="{E953C9CE-F1F0-447D-937B-6B7BB8524C80}"/>
    <hyperlink ref="F83" r:id="rId93" xr:uid="{93FBDB97-DC47-4FC2-8449-4B089DCA802F}"/>
    <hyperlink ref="F84" r:id="rId94" xr:uid="{BA3F897A-334D-44AA-A4FA-2D80F26DDF28}"/>
    <hyperlink ref="F85" r:id="rId95" xr:uid="{7F2EFFB3-ACF8-4225-B25D-1ADF70CB70FB}"/>
    <hyperlink ref="F86" r:id="rId96" xr:uid="{2393EC63-EAA3-48A9-B739-AC29E4B0C730}"/>
    <hyperlink ref="F87" r:id="rId97" xr:uid="{06F85558-FE04-4066-8869-1B58B3A6FB4B}"/>
    <hyperlink ref="F88" r:id="rId98" xr:uid="{56B751A8-C1B0-44A4-A16E-0F68A22C452E}"/>
    <hyperlink ref="F89" r:id="rId99" xr:uid="{44BEF3C2-5FC5-4581-A32E-62012150186E}"/>
    <hyperlink ref="F90" r:id="rId100" xr:uid="{782598FB-6E6C-40E3-9DA9-052903E0351B}"/>
    <hyperlink ref="U5" r:id="rId101" xr:uid="{2E503C8D-4ACE-4AA3-ADAB-5A06111C082C}"/>
    <hyperlink ref="U27" r:id="rId102" xr:uid="{EC6DB56F-4A71-4885-8B96-CE2A03A235F6}"/>
    <hyperlink ref="Y27" r:id="rId103" xr:uid="{B3FFDA7C-20B5-4FB4-83B0-E12DABE0BE63}"/>
    <hyperlink ref="U28" r:id="rId104" xr:uid="{B966AD76-5D71-4340-BB77-41C963AAD55F}"/>
    <hyperlink ref="Y24" r:id="rId105" xr:uid="{79EDA593-C1FD-4246-BACB-ABB6A49811D2}"/>
    <hyperlink ref="F10" r:id="rId106" xr:uid="{CFA4CE20-4B24-493E-86FA-D6B7FE349CF1}"/>
    <hyperlink ref="F12" r:id="rId107" xr:uid="{1093D1C7-FBD9-4122-9F42-4AF15F875D1A}"/>
    <hyperlink ref="F14" r:id="rId108" xr:uid="{63DC4168-BE6D-46F6-8009-7C58B61C60AC}"/>
    <hyperlink ref="F16" r:id="rId109" xr:uid="{0703F2B2-5DDD-4639-87DD-2E2D18C1699D}"/>
    <hyperlink ref="F33" r:id="rId110" xr:uid="{3CB16793-BC79-42A1-863F-2401D2D5BE0D}"/>
    <hyperlink ref="F35" r:id="rId111" xr:uid="{1C0AF671-BCF7-45C0-8F11-9B8C386E3A26}"/>
    <hyperlink ref="F50" r:id="rId112" xr:uid="{1177A559-1A7D-463B-A21F-3FEDFE099F02}"/>
    <hyperlink ref="F52" r:id="rId113" xr:uid="{116432F7-6024-4B7E-90A6-D4022BEBB2B1}"/>
    <hyperlink ref="F54" r:id="rId114" xr:uid="{A8DAC2F6-05E9-4C35-BB44-2FC2C744580D}"/>
    <hyperlink ref="F56" r:id="rId115" xr:uid="{4AF47604-3709-4F66-94A8-896EF33A799E}"/>
    <hyperlink ref="F74" r:id="rId116" xr:uid="{4AF8DD64-3631-456F-A86C-EA4ABE1B16A6}"/>
    <hyperlink ref="F76" r:id="rId117" xr:uid="{C75F9CC5-CE71-44BE-A320-D7E00E1E0AD5}"/>
    <hyperlink ref="F78" r:id="rId118" xr:uid="{9A5051EC-2F0C-4678-AC82-FBE33B0849B9}"/>
    <hyperlink ref="F80" r:id="rId119" xr:uid="{42C0F9A2-4C5D-4C62-B39B-63302AAA4A71}"/>
    <hyperlink ref="F82" r:id="rId120" xr:uid="{0D25C021-62C3-4BC4-BAB7-45346C8119E7}"/>
    <hyperlink ref="F30" r:id="rId121" xr:uid="{999A8230-9BE0-4CB6-AED2-CA1D5905898E}"/>
    <hyperlink ref="Y30" r:id="rId122" display="mailto:m.ross@uq.edu.au" xr:uid="{2DAE55B7-96F4-4AF8-A62D-114135002448}"/>
    <hyperlink ref="F31" r:id="rId123" xr:uid="{50CDA1EE-ADC0-49C6-AD9C-F72A4DD20BF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1940-4D19-480D-9337-D29BEF9001CA}">
  <dimension ref="A1:AV59"/>
  <sheetViews>
    <sheetView topLeftCell="AE11" workbookViewId="0">
      <selection activeCell="A46" sqref="A46:XFD46"/>
    </sheetView>
  </sheetViews>
  <sheetFormatPr defaultRowHeight="15"/>
  <cols>
    <col min="1" max="1" width="4" bestFit="1" customWidth="1"/>
    <col min="46" max="46" width="9.140625" customWidth="1"/>
  </cols>
  <sheetData>
    <row r="1" spans="1:48" s="2" customFormat="1" ht="16.899999999999999" customHeight="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V1" s="2" t="s">
        <v>918</v>
      </c>
    </row>
    <row r="2" spans="1:48">
      <c r="A2">
        <v>1</v>
      </c>
      <c r="B2" t="s">
        <v>919</v>
      </c>
      <c r="C2" t="s">
        <v>300</v>
      </c>
      <c r="D2">
        <v>2023</v>
      </c>
      <c r="E2" t="s">
        <v>301</v>
      </c>
      <c r="F2" t="s">
        <v>302</v>
      </c>
      <c r="G2" t="s">
        <v>303</v>
      </c>
      <c r="H2" t="s">
        <v>304</v>
      </c>
      <c r="I2" t="s">
        <v>91</v>
      </c>
      <c r="J2">
        <v>6</v>
      </c>
      <c r="K2" t="s">
        <v>62</v>
      </c>
      <c r="L2" t="s">
        <v>62</v>
      </c>
      <c r="M2" t="s">
        <v>62</v>
      </c>
      <c r="N2" t="s">
        <v>62</v>
      </c>
      <c r="O2" t="s">
        <v>57</v>
      </c>
      <c r="P2" t="s">
        <v>57</v>
      </c>
      <c r="Q2" t="s">
        <v>57</v>
      </c>
      <c r="R2" t="s">
        <v>57</v>
      </c>
      <c r="S2" t="s">
        <v>62</v>
      </c>
      <c r="T2" t="s">
        <v>57</v>
      </c>
      <c r="U2" t="s">
        <v>62</v>
      </c>
      <c r="V2" t="s">
        <v>57</v>
      </c>
      <c r="W2" t="s">
        <v>62</v>
      </c>
      <c r="X2" t="s">
        <v>57</v>
      </c>
      <c r="Y2" t="s">
        <v>57</v>
      </c>
      <c r="Z2" t="s">
        <v>305</v>
      </c>
      <c r="AA2" t="s">
        <v>62</v>
      </c>
      <c r="AB2" t="s">
        <v>62</v>
      </c>
      <c r="AC2" t="s">
        <v>57</v>
      </c>
      <c r="AD2" t="s">
        <v>57</v>
      </c>
      <c r="AE2" t="s">
        <v>57</v>
      </c>
      <c r="AG2" t="s">
        <v>56</v>
      </c>
      <c r="AH2">
        <v>18</v>
      </c>
      <c r="AI2" t="s">
        <v>62</v>
      </c>
      <c r="AJ2" t="s">
        <v>57</v>
      </c>
      <c r="AK2" t="s">
        <v>62</v>
      </c>
      <c r="AL2" t="s">
        <v>57</v>
      </c>
      <c r="AM2" t="s">
        <v>57</v>
      </c>
      <c r="AN2" t="s">
        <v>57</v>
      </c>
      <c r="AO2" t="s">
        <v>306</v>
      </c>
      <c r="AP2" t="s">
        <v>307</v>
      </c>
      <c r="AR2" t="s">
        <v>57</v>
      </c>
      <c r="AS2" t="s">
        <v>62</v>
      </c>
      <c r="AT2" t="s">
        <v>62</v>
      </c>
      <c r="AV2" t="s">
        <v>308</v>
      </c>
    </row>
    <row r="3" spans="1:48" ht="15.75">
      <c r="A3">
        <v>2</v>
      </c>
      <c r="B3" t="s">
        <v>919</v>
      </c>
      <c r="C3" t="s">
        <v>300</v>
      </c>
      <c r="D3">
        <v>2023</v>
      </c>
      <c r="E3" t="s">
        <v>301</v>
      </c>
      <c r="F3" t="s">
        <v>309</v>
      </c>
      <c r="G3" s="3" t="s">
        <v>310</v>
      </c>
      <c r="H3" t="s">
        <v>311</v>
      </c>
      <c r="I3" t="s">
        <v>312</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57</v>
      </c>
      <c r="AQ3" t="s">
        <v>57</v>
      </c>
      <c r="AR3" t="s">
        <v>57</v>
      </c>
      <c r="AS3" t="s">
        <v>57</v>
      </c>
      <c r="AT3" t="s">
        <v>57</v>
      </c>
    </row>
    <row r="4" spans="1:48">
      <c r="A4">
        <v>3</v>
      </c>
      <c r="B4" t="s">
        <v>919</v>
      </c>
      <c r="C4" t="s">
        <v>300</v>
      </c>
      <c r="D4">
        <v>2023</v>
      </c>
      <c r="E4" t="s">
        <v>301</v>
      </c>
      <c r="F4" t="s">
        <v>313</v>
      </c>
      <c r="G4" t="s">
        <v>314</v>
      </c>
      <c r="H4" t="s">
        <v>315</v>
      </c>
      <c r="I4" t="s">
        <v>55</v>
      </c>
      <c r="J4">
        <v>17</v>
      </c>
      <c r="K4" t="s">
        <v>56</v>
      </c>
      <c r="L4" t="s">
        <v>56</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316</v>
      </c>
      <c r="AP4" t="s">
        <v>307</v>
      </c>
      <c r="AR4" t="s">
        <v>57</v>
      </c>
      <c r="AS4" t="s">
        <v>57</v>
      </c>
      <c r="AT4" t="s">
        <v>57</v>
      </c>
    </row>
    <row r="5" spans="1:48">
      <c r="A5">
        <v>4</v>
      </c>
      <c r="B5" t="s">
        <v>919</v>
      </c>
      <c r="C5" t="s">
        <v>300</v>
      </c>
      <c r="D5">
        <v>2023</v>
      </c>
      <c r="E5" t="s">
        <v>301</v>
      </c>
      <c r="F5" t="s">
        <v>317</v>
      </c>
      <c r="G5" t="s">
        <v>318</v>
      </c>
      <c r="H5" t="s">
        <v>319</v>
      </c>
      <c r="I5" t="s">
        <v>91</v>
      </c>
      <c r="J5">
        <v>14</v>
      </c>
      <c r="K5" t="s">
        <v>62</v>
      </c>
      <c r="L5" t="s">
        <v>62</v>
      </c>
      <c r="M5" t="s">
        <v>62</v>
      </c>
      <c r="N5" t="s">
        <v>62</v>
      </c>
      <c r="O5" t="s">
        <v>57</v>
      </c>
      <c r="P5" t="s">
        <v>57</v>
      </c>
      <c r="Q5" t="s">
        <v>57</v>
      </c>
      <c r="R5" t="s">
        <v>57</v>
      </c>
      <c r="S5" t="s">
        <v>56</v>
      </c>
      <c r="T5" t="s">
        <v>320</v>
      </c>
      <c r="U5" t="s">
        <v>62</v>
      </c>
      <c r="V5" t="s">
        <v>57</v>
      </c>
      <c r="W5" t="s">
        <v>62</v>
      </c>
      <c r="X5" t="s">
        <v>57</v>
      </c>
      <c r="Y5" t="s">
        <v>57</v>
      </c>
      <c r="Z5" t="s">
        <v>321</v>
      </c>
      <c r="AA5" t="s">
        <v>56</v>
      </c>
      <c r="AB5" t="s">
        <v>56</v>
      </c>
      <c r="AC5" t="s">
        <v>56</v>
      </c>
      <c r="AD5" t="s">
        <v>157</v>
      </c>
      <c r="AE5" t="s">
        <v>57</v>
      </c>
      <c r="AG5" t="s">
        <v>56</v>
      </c>
      <c r="AH5">
        <v>2203</v>
      </c>
      <c r="AI5" t="s">
        <v>62</v>
      </c>
      <c r="AJ5" t="s">
        <v>57</v>
      </c>
      <c r="AK5" t="s">
        <v>62</v>
      </c>
      <c r="AL5" t="s">
        <v>57</v>
      </c>
      <c r="AM5" t="s">
        <v>57</v>
      </c>
      <c r="AN5" t="s">
        <v>57</v>
      </c>
      <c r="AO5" t="s">
        <v>322</v>
      </c>
      <c r="AP5" t="s">
        <v>307</v>
      </c>
      <c r="AR5" t="s">
        <v>57</v>
      </c>
      <c r="AS5">
        <v>1119</v>
      </c>
      <c r="AT5">
        <v>1084</v>
      </c>
    </row>
    <row r="6" spans="1:48">
      <c r="A6">
        <v>5</v>
      </c>
      <c r="B6" t="s">
        <v>919</v>
      </c>
      <c r="C6" t="s">
        <v>300</v>
      </c>
      <c r="D6">
        <v>2023</v>
      </c>
      <c r="E6" t="s">
        <v>301</v>
      </c>
      <c r="F6" t="s">
        <v>323</v>
      </c>
      <c r="G6" t="s">
        <v>324</v>
      </c>
      <c r="H6" t="s">
        <v>325</v>
      </c>
      <c r="I6" t="s">
        <v>312</v>
      </c>
      <c r="J6">
        <v>25</v>
      </c>
      <c r="K6" t="s">
        <v>57</v>
      </c>
      <c r="L6" t="s">
        <v>57</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t="s">
        <v>57</v>
      </c>
      <c r="AQ6" t="s">
        <v>57</v>
      </c>
      <c r="AR6" t="s">
        <v>57</v>
      </c>
      <c r="AS6" t="s">
        <v>57</v>
      </c>
      <c r="AT6" t="s">
        <v>57</v>
      </c>
    </row>
    <row r="7" spans="1:48">
      <c r="A7">
        <v>6</v>
      </c>
      <c r="B7" t="s">
        <v>919</v>
      </c>
      <c r="C7" t="s">
        <v>300</v>
      </c>
      <c r="D7">
        <v>2023</v>
      </c>
      <c r="E7" t="s">
        <v>301</v>
      </c>
      <c r="F7" t="s">
        <v>326</v>
      </c>
      <c r="G7" t="s">
        <v>327</v>
      </c>
      <c r="H7" t="s">
        <v>328</v>
      </c>
      <c r="I7" t="s">
        <v>55</v>
      </c>
      <c r="J7">
        <v>4</v>
      </c>
      <c r="K7" s="47" t="s">
        <v>56</v>
      </c>
      <c r="L7" t="s">
        <v>56</v>
      </c>
      <c r="M7" t="s">
        <v>57</v>
      </c>
      <c r="N7" t="s">
        <v>57</v>
      </c>
      <c r="O7" t="s">
        <v>57</v>
      </c>
      <c r="P7" t="s">
        <v>57</v>
      </c>
      <c r="Q7" t="s">
        <v>57</v>
      </c>
      <c r="R7" t="s">
        <v>57</v>
      </c>
      <c r="S7" t="s">
        <v>57</v>
      </c>
      <c r="T7" s="47" t="s">
        <v>57</v>
      </c>
      <c r="U7" t="s">
        <v>57</v>
      </c>
      <c r="V7" t="s">
        <v>57</v>
      </c>
      <c r="W7" s="47" t="s">
        <v>57</v>
      </c>
      <c r="X7" t="s">
        <v>57</v>
      </c>
      <c r="Y7" t="s">
        <v>57</v>
      </c>
      <c r="Z7" t="s">
        <v>57</v>
      </c>
      <c r="AA7" t="s">
        <v>57</v>
      </c>
      <c r="AB7" t="s">
        <v>57</v>
      </c>
      <c r="AC7" t="s">
        <v>57</v>
      </c>
      <c r="AD7" t="s">
        <v>57</v>
      </c>
      <c r="AE7" t="s">
        <v>57</v>
      </c>
      <c r="AG7" t="s">
        <v>57</v>
      </c>
      <c r="AH7" s="47" t="s">
        <v>57</v>
      </c>
      <c r="AI7" t="s">
        <v>57</v>
      </c>
      <c r="AJ7" t="s">
        <v>57</v>
      </c>
      <c r="AK7" t="s">
        <v>57</v>
      </c>
      <c r="AL7" t="s">
        <v>57</v>
      </c>
      <c r="AM7" t="s">
        <v>57</v>
      </c>
      <c r="AN7" t="s">
        <v>57</v>
      </c>
      <c r="AO7" t="s">
        <v>329</v>
      </c>
      <c r="AP7" t="s">
        <v>307</v>
      </c>
      <c r="AR7" t="s">
        <v>57</v>
      </c>
      <c r="AS7" t="s">
        <v>57</v>
      </c>
      <c r="AT7" t="s">
        <v>57</v>
      </c>
    </row>
    <row r="8" spans="1:48" ht="15.75">
      <c r="A8">
        <v>7</v>
      </c>
      <c r="B8" t="s">
        <v>919</v>
      </c>
      <c r="C8" t="s">
        <v>300</v>
      </c>
      <c r="D8">
        <v>2023</v>
      </c>
      <c r="E8" t="s">
        <v>301</v>
      </c>
      <c r="F8" t="s">
        <v>330</v>
      </c>
      <c r="G8" s="3" t="s">
        <v>331</v>
      </c>
      <c r="H8" t="s">
        <v>332</v>
      </c>
      <c r="I8" t="s">
        <v>91</v>
      </c>
      <c r="J8">
        <v>6</v>
      </c>
      <c r="K8" t="s">
        <v>62</v>
      </c>
      <c r="L8" t="s">
        <v>62</v>
      </c>
      <c r="M8" t="s">
        <v>62</v>
      </c>
      <c r="N8" t="s">
        <v>62</v>
      </c>
      <c r="O8" t="s">
        <v>57</v>
      </c>
      <c r="P8" t="s">
        <v>57</v>
      </c>
      <c r="Q8" t="s">
        <v>57</v>
      </c>
      <c r="R8" t="s">
        <v>57</v>
      </c>
      <c r="S8" t="s">
        <v>62</v>
      </c>
      <c r="T8" t="s">
        <v>57</v>
      </c>
      <c r="U8" t="s">
        <v>62</v>
      </c>
      <c r="V8" t="s">
        <v>57</v>
      </c>
      <c r="W8" t="s">
        <v>62</v>
      </c>
      <c r="X8" t="s">
        <v>57</v>
      </c>
      <c r="Y8" t="s">
        <v>57</v>
      </c>
      <c r="Z8" s="4" t="s">
        <v>333</v>
      </c>
      <c r="AA8" t="s">
        <v>62</v>
      </c>
      <c r="AB8" t="s">
        <v>62</v>
      </c>
      <c r="AC8" t="s">
        <v>57</v>
      </c>
      <c r="AD8" t="s">
        <v>57</v>
      </c>
      <c r="AE8" t="s">
        <v>57</v>
      </c>
      <c r="AG8" t="s">
        <v>56</v>
      </c>
      <c r="AH8">
        <v>117</v>
      </c>
      <c r="AI8" t="s">
        <v>62</v>
      </c>
      <c r="AJ8" t="s">
        <v>57</v>
      </c>
      <c r="AK8" t="s">
        <v>62</v>
      </c>
      <c r="AL8" t="s">
        <v>57</v>
      </c>
      <c r="AM8" t="s">
        <v>57</v>
      </c>
      <c r="AN8" t="s">
        <v>57</v>
      </c>
      <c r="AO8" t="s">
        <v>334</v>
      </c>
      <c r="AP8" t="s">
        <v>307</v>
      </c>
      <c r="AR8" t="s">
        <v>57</v>
      </c>
      <c r="AS8" t="s">
        <v>62</v>
      </c>
      <c r="AT8" t="s">
        <v>62</v>
      </c>
      <c r="AV8" t="s">
        <v>308</v>
      </c>
    </row>
    <row r="9" spans="1:48" ht="15.75">
      <c r="A9">
        <v>8</v>
      </c>
      <c r="B9" t="s">
        <v>919</v>
      </c>
      <c r="C9" t="s">
        <v>300</v>
      </c>
      <c r="D9">
        <v>2023</v>
      </c>
      <c r="E9" t="s">
        <v>301</v>
      </c>
      <c r="F9" t="s">
        <v>335</v>
      </c>
      <c r="G9" s="3" t="s">
        <v>336</v>
      </c>
      <c r="H9" t="s">
        <v>337</v>
      </c>
      <c r="I9" t="s">
        <v>312</v>
      </c>
      <c r="J9">
        <v>25</v>
      </c>
      <c r="K9" t="s">
        <v>57</v>
      </c>
      <c r="L9" t="s">
        <v>57</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t="s">
        <v>57</v>
      </c>
      <c r="AQ9" t="s">
        <v>57</v>
      </c>
      <c r="AR9" t="s">
        <v>57</v>
      </c>
      <c r="AS9" t="s">
        <v>57</v>
      </c>
      <c r="AT9" t="s">
        <v>57</v>
      </c>
    </row>
    <row r="10" spans="1:48" ht="15.75">
      <c r="A10">
        <v>9</v>
      </c>
      <c r="B10" t="s">
        <v>919</v>
      </c>
      <c r="C10" t="s">
        <v>300</v>
      </c>
      <c r="D10">
        <v>2023</v>
      </c>
      <c r="E10" t="s">
        <v>301</v>
      </c>
      <c r="F10" t="s">
        <v>330</v>
      </c>
      <c r="G10" s="3" t="s">
        <v>338</v>
      </c>
      <c r="H10" t="s">
        <v>339</v>
      </c>
      <c r="I10" t="s">
        <v>91</v>
      </c>
      <c r="J10">
        <v>6</v>
      </c>
      <c r="K10" t="s">
        <v>62</v>
      </c>
      <c r="L10" t="s">
        <v>62</v>
      </c>
      <c r="M10" t="s">
        <v>62</v>
      </c>
      <c r="N10" t="s">
        <v>62</v>
      </c>
      <c r="O10" t="s">
        <v>57</v>
      </c>
      <c r="P10" t="s">
        <v>57</v>
      </c>
      <c r="Q10" t="s">
        <v>57</v>
      </c>
      <c r="R10" t="s">
        <v>57</v>
      </c>
      <c r="S10" t="s">
        <v>62</v>
      </c>
      <c r="T10" t="s">
        <v>57</v>
      </c>
      <c r="U10" t="s">
        <v>62</v>
      </c>
      <c r="V10" t="s">
        <v>57</v>
      </c>
      <c r="W10" t="s">
        <v>62</v>
      </c>
      <c r="X10" t="s">
        <v>57</v>
      </c>
      <c r="Y10" t="s">
        <v>57</v>
      </c>
      <c r="Z10" s="4" t="s">
        <v>333</v>
      </c>
      <c r="AA10" t="s">
        <v>62</v>
      </c>
      <c r="AB10" t="s">
        <v>62</v>
      </c>
      <c r="AC10" t="s">
        <v>57</v>
      </c>
      <c r="AD10" t="s">
        <v>57</v>
      </c>
      <c r="AE10" t="s">
        <v>57</v>
      </c>
      <c r="AG10" t="s">
        <v>56</v>
      </c>
      <c r="AH10">
        <v>117</v>
      </c>
      <c r="AI10" t="s">
        <v>62</v>
      </c>
      <c r="AJ10" t="s">
        <v>57</v>
      </c>
      <c r="AK10" t="s">
        <v>62</v>
      </c>
      <c r="AL10" t="s">
        <v>57</v>
      </c>
      <c r="AM10" t="s">
        <v>57</v>
      </c>
      <c r="AN10" t="s">
        <v>57</v>
      </c>
      <c r="AO10" t="s">
        <v>334</v>
      </c>
      <c r="AP10" t="s">
        <v>307</v>
      </c>
      <c r="AR10" t="s">
        <v>57</v>
      </c>
      <c r="AS10" t="s">
        <v>62</v>
      </c>
      <c r="AT10" t="s">
        <v>62</v>
      </c>
      <c r="AV10" t="s">
        <v>308</v>
      </c>
    </row>
    <row r="11" spans="1:48" ht="15.75">
      <c r="A11">
        <v>10</v>
      </c>
      <c r="B11" t="s">
        <v>919</v>
      </c>
      <c r="C11" t="s">
        <v>300</v>
      </c>
      <c r="D11">
        <v>2023</v>
      </c>
      <c r="E11" t="s">
        <v>301</v>
      </c>
      <c r="F11" t="s">
        <v>340</v>
      </c>
      <c r="G11" t="s">
        <v>341</v>
      </c>
      <c r="H11" t="s">
        <v>342</v>
      </c>
      <c r="I11" t="s">
        <v>91</v>
      </c>
      <c r="J11">
        <v>14</v>
      </c>
      <c r="K11" t="s">
        <v>62</v>
      </c>
      <c r="L11" t="s">
        <v>62</v>
      </c>
      <c r="M11" t="s">
        <v>62</v>
      </c>
      <c r="N11" t="s">
        <v>62</v>
      </c>
      <c r="O11" t="s">
        <v>57</v>
      </c>
      <c r="P11" t="s">
        <v>57</v>
      </c>
      <c r="Q11" t="s">
        <v>57</v>
      </c>
      <c r="R11" t="s">
        <v>57</v>
      </c>
      <c r="S11" t="s">
        <v>56</v>
      </c>
      <c r="T11" t="s">
        <v>343</v>
      </c>
      <c r="U11" t="s">
        <v>62</v>
      </c>
      <c r="V11" t="s">
        <v>57</v>
      </c>
      <c r="W11" t="s">
        <v>62</v>
      </c>
      <c r="X11" t="s">
        <v>57</v>
      </c>
      <c r="Y11" t="s">
        <v>57</v>
      </c>
      <c r="Z11" s="5" t="s">
        <v>344</v>
      </c>
      <c r="AA11" t="s">
        <v>62</v>
      </c>
      <c r="AB11" t="s">
        <v>62</v>
      </c>
      <c r="AC11" t="s">
        <v>57</v>
      </c>
      <c r="AD11" t="s">
        <v>57</v>
      </c>
      <c r="AE11" t="s">
        <v>57</v>
      </c>
      <c r="AG11" t="s">
        <v>56</v>
      </c>
      <c r="AH11">
        <v>20</v>
      </c>
      <c r="AI11" t="s">
        <v>56</v>
      </c>
      <c r="AJ11" t="s">
        <v>109</v>
      </c>
      <c r="AK11" t="s">
        <v>62</v>
      </c>
      <c r="AL11" t="s">
        <v>57</v>
      </c>
      <c r="AM11" t="s">
        <v>57</v>
      </c>
      <c r="AN11" t="s">
        <v>57</v>
      </c>
      <c r="AO11" t="s">
        <v>345</v>
      </c>
      <c r="AP11" t="s">
        <v>307</v>
      </c>
      <c r="AR11" t="s">
        <v>57</v>
      </c>
      <c r="AS11">
        <v>10</v>
      </c>
      <c r="AT11">
        <v>10</v>
      </c>
    </row>
    <row r="12" spans="1:48" ht="15.75">
      <c r="A12">
        <v>11</v>
      </c>
      <c r="B12" t="s">
        <v>919</v>
      </c>
      <c r="C12" t="s">
        <v>300</v>
      </c>
      <c r="D12">
        <v>2023</v>
      </c>
      <c r="E12" t="s">
        <v>301</v>
      </c>
      <c r="F12" t="s">
        <v>346</v>
      </c>
      <c r="G12" s="3" t="s">
        <v>347</v>
      </c>
      <c r="H12" t="s">
        <v>348</v>
      </c>
      <c r="I12" t="s">
        <v>312</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ht="15.75">
      <c r="A13">
        <v>12</v>
      </c>
      <c r="B13" t="s">
        <v>919</v>
      </c>
      <c r="C13" t="s">
        <v>300</v>
      </c>
      <c r="D13">
        <v>2023</v>
      </c>
      <c r="E13" t="s">
        <v>301</v>
      </c>
      <c r="F13" t="s">
        <v>349</v>
      </c>
      <c r="G13" s="3" t="s">
        <v>350</v>
      </c>
      <c r="H13" t="s">
        <v>351</v>
      </c>
      <c r="I13" t="s">
        <v>91</v>
      </c>
      <c r="J13">
        <v>13</v>
      </c>
      <c r="K13" t="s">
        <v>62</v>
      </c>
      <c r="L13" t="s">
        <v>62</v>
      </c>
      <c r="M13" t="s">
        <v>62</v>
      </c>
      <c r="N13" t="s">
        <v>56</v>
      </c>
      <c r="O13">
        <v>2</v>
      </c>
      <c r="P13" t="s">
        <v>62</v>
      </c>
      <c r="Q13" t="s">
        <v>352</v>
      </c>
      <c r="R13" t="s">
        <v>353</v>
      </c>
      <c r="S13" t="s">
        <v>56</v>
      </c>
      <c r="T13" t="s">
        <v>354</v>
      </c>
      <c r="U13" t="s">
        <v>62</v>
      </c>
      <c r="V13" t="s">
        <v>57</v>
      </c>
      <c r="W13" t="s">
        <v>62</v>
      </c>
      <c r="X13" t="s">
        <v>57</v>
      </c>
      <c r="Y13" t="s">
        <v>57</v>
      </c>
      <c r="Z13" s="3" t="s">
        <v>355</v>
      </c>
      <c r="AA13" t="s">
        <v>56</v>
      </c>
      <c r="AB13" t="s">
        <v>62</v>
      </c>
      <c r="AC13" t="s">
        <v>57</v>
      </c>
      <c r="AD13" t="s">
        <v>57</v>
      </c>
      <c r="AE13" t="s">
        <v>57</v>
      </c>
      <c r="AG13" t="s">
        <v>56</v>
      </c>
      <c r="AH13">
        <v>30</v>
      </c>
      <c r="AI13" t="s">
        <v>56</v>
      </c>
      <c r="AJ13" t="s">
        <v>109</v>
      </c>
      <c r="AK13" t="s">
        <v>62</v>
      </c>
      <c r="AL13" t="s">
        <v>57</v>
      </c>
      <c r="AM13" t="s">
        <v>57</v>
      </c>
      <c r="AN13" t="s">
        <v>57</v>
      </c>
      <c r="AO13" t="s">
        <v>356</v>
      </c>
      <c r="AP13" t="s">
        <v>307</v>
      </c>
      <c r="AR13" t="s">
        <v>57</v>
      </c>
      <c r="AS13">
        <v>15</v>
      </c>
      <c r="AT13">
        <v>15</v>
      </c>
    </row>
    <row r="14" spans="1:48" ht="15.75">
      <c r="A14">
        <v>13</v>
      </c>
      <c r="B14" t="s">
        <v>919</v>
      </c>
      <c r="C14" t="s">
        <v>300</v>
      </c>
      <c r="D14">
        <v>2023</v>
      </c>
      <c r="E14" t="s">
        <v>301</v>
      </c>
      <c r="F14" t="s">
        <v>357</v>
      </c>
      <c r="G14" s="3" t="s">
        <v>358</v>
      </c>
      <c r="H14" t="s">
        <v>359</v>
      </c>
      <c r="I14" t="s">
        <v>91</v>
      </c>
      <c r="J14">
        <v>13</v>
      </c>
      <c r="K14" t="s">
        <v>62</v>
      </c>
      <c r="L14" t="s">
        <v>62</v>
      </c>
      <c r="M14" t="s">
        <v>62</v>
      </c>
      <c r="N14" t="s">
        <v>62</v>
      </c>
      <c r="O14" t="s">
        <v>57</v>
      </c>
      <c r="P14" t="s">
        <v>57</v>
      </c>
      <c r="Q14" t="s">
        <v>57</v>
      </c>
      <c r="R14" t="s">
        <v>57</v>
      </c>
      <c r="S14" t="s">
        <v>62</v>
      </c>
      <c r="T14" t="s">
        <v>57</v>
      </c>
      <c r="U14" t="s">
        <v>62</v>
      </c>
      <c r="V14" t="s">
        <v>57</v>
      </c>
      <c r="W14" t="s">
        <v>62</v>
      </c>
      <c r="X14" t="s">
        <v>57</v>
      </c>
      <c r="Y14" t="s">
        <v>57</v>
      </c>
      <c r="Z14" s="4" t="s">
        <v>360</v>
      </c>
      <c r="AA14" t="s">
        <v>62</v>
      </c>
      <c r="AB14" t="s">
        <v>62</v>
      </c>
      <c r="AC14" t="s">
        <v>57</v>
      </c>
      <c r="AD14" t="s">
        <v>57</v>
      </c>
      <c r="AE14" t="s">
        <v>57</v>
      </c>
      <c r="AG14" t="s">
        <v>56</v>
      </c>
      <c r="AH14">
        <v>13</v>
      </c>
      <c r="AI14" t="s">
        <v>62</v>
      </c>
      <c r="AJ14" t="s">
        <v>57</v>
      </c>
      <c r="AK14" t="s">
        <v>62</v>
      </c>
      <c r="AL14" t="s">
        <v>57</v>
      </c>
      <c r="AM14" t="s">
        <v>57</v>
      </c>
      <c r="AN14" t="s">
        <v>57</v>
      </c>
      <c r="AO14" t="s">
        <v>361</v>
      </c>
      <c r="AP14" t="s">
        <v>307</v>
      </c>
      <c r="AR14" t="s">
        <v>57</v>
      </c>
      <c r="AS14" t="s">
        <v>62</v>
      </c>
      <c r="AT14" t="s">
        <v>62</v>
      </c>
      <c r="AV14" t="s">
        <v>362</v>
      </c>
    </row>
    <row r="15" spans="1:48" ht="15.75">
      <c r="A15">
        <v>14</v>
      </c>
      <c r="B15" t="s">
        <v>919</v>
      </c>
      <c r="C15" t="s">
        <v>300</v>
      </c>
      <c r="D15">
        <v>2023</v>
      </c>
      <c r="E15" t="s">
        <v>301</v>
      </c>
      <c r="F15" t="s">
        <v>363</v>
      </c>
      <c r="G15" s="3" t="s">
        <v>364</v>
      </c>
      <c r="H15" t="s">
        <v>365</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ht="15.75">
      <c r="A16">
        <v>15</v>
      </c>
      <c r="B16" t="s">
        <v>919</v>
      </c>
      <c r="C16" t="s">
        <v>300</v>
      </c>
      <c r="D16">
        <v>2023</v>
      </c>
      <c r="E16" t="s">
        <v>301</v>
      </c>
      <c r="F16" t="s">
        <v>57</v>
      </c>
      <c r="G16" s="3" t="s">
        <v>366</v>
      </c>
      <c r="H16" t="s">
        <v>367</v>
      </c>
      <c r="I16" t="s">
        <v>289</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75">
      <c r="A17">
        <v>16</v>
      </c>
      <c r="B17" t="s">
        <v>919</v>
      </c>
      <c r="C17" t="s">
        <v>300</v>
      </c>
      <c r="D17">
        <v>2023</v>
      </c>
      <c r="E17" t="s">
        <v>368</v>
      </c>
      <c r="F17" t="s">
        <v>369</v>
      </c>
      <c r="G17" s="3" t="s">
        <v>370</v>
      </c>
      <c r="H17" t="s">
        <v>371</v>
      </c>
      <c r="I17" t="s">
        <v>298</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row>
    <row r="18" spans="1:48" ht="15.75">
      <c r="A18">
        <v>17</v>
      </c>
      <c r="B18" t="s">
        <v>919</v>
      </c>
      <c r="C18" t="s">
        <v>300</v>
      </c>
      <c r="D18">
        <v>2023</v>
      </c>
      <c r="E18" t="s">
        <v>368</v>
      </c>
      <c r="F18" t="s">
        <v>372</v>
      </c>
      <c r="G18" t="s">
        <v>373</v>
      </c>
      <c r="H18" t="s">
        <v>374</v>
      </c>
      <c r="I18" t="s">
        <v>91</v>
      </c>
      <c r="J18">
        <v>9</v>
      </c>
      <c r="K18" t="s">
        <v>62</v>
      </c>
      <c r="L18" t="s">
        <v>62</v>
      </c>
      <c r="M18" t="s">
        <v>62</v>
      </c>
      <c r="N18" t="s">
        <v>62</v>
      </c>
      <c r="O18" t="s">
        <v>57</v>
      </c>
      <c r="P18" t="s">
        <v>57</v>
      </c>
      <c r="Q18" t="s">
        <v>57</v>
      </c>
      <c r="R18" t="s">
        <v>57</v>
      </c>
      <c r="S18" t="s">
        <v>62</v>
      </c>
      <c r="T18" t="s">
        <v>57</v>
      </c>
      <c r="U18" t="s">
        <v>62</v>
      </c>
      <c r="V18" t="s">
        <v>57</v>
      </c>
      <c r="W18" t="s">
        <v>56</v>
      </c>
      <c r="X18" t="s">
        <v>375</v>
      </c>
      <c r="Y18" t="s">
        <v>62</v>
      </c>
      <c r="Z18" s="5" t="s">
        <v>376</v>
      </c>
      <c r="AA18" t="s">
        <v>62</v>
      </c>
      <c r="AB18" t="s">
        <v>62</v>
      </c>
      <c r="AC18" t="s">
        <v>57</v>
      </c>
      <c r="AD18" t="s">
        <v>57</v>
      </c>
      <c r="AE18" t="s">
        <v>57</v>
      </c>
      <c r="AG18" t="s">
        <v>56</v>
      </c>
      <c r="AH18">
        <v>681</v>
      </c>
      <c r="AI18" t="s">
        <v>62</v>
      </c>
      <c r="AJ18" t="s">
        <v>57</v>
      </c>
      <c r="AK18" t="s">
        <v>62</v>
      </c>
      <c r="AL18" t="s">
        <v>57</v>
      </c>
      <c r="AM18" t="s">
        <v>57</v>
      </c>
      <c r="AN18" t="s">
        <v>57</v>
      </c>
      <c r="AO18" t="s">
        <v>61</v>
      </c>
      <c r="AP18" t="s">
        <v>377</v>
      </c>
      <c r="AR18" t="s">
        <v>57</v>
      </c>
      <c r="AS18" t="s">
        <v>62</v>
      </c>
      <c r="AT18" t="s">
        <v>62</v>
      </c>
    </row>
    <row r="19" spans="1:48" ht="15.75">
      <c r="A19">
        <v>18</v>
      </c>
      <c r="B19" t="s">
        <v>919</v>
      </c>
      <c r="C19" t="s">
        <v>300</v>
      </c>
      <c r="D19">
        <v>2023</v>
      </c>
      <c r="E19" t="s">
        <v>368</v>
      </c>
      <c r="F19" t="s">
        <v>378</v>
      </c>
      <c r="G19" s="3" t="s">
        <v>379</v>
      </c>
      <c r="H19" t="s">
        <v>380</v>
      </c>
      <c r="I19" t="s">
        <v>91</v>
      </c>
      <c r="J19">
        <v>15</v>
      </c>
      <c r="K19" t="s">
        <v>62</v>
      </c>
      <c r="L19" t="s">
        <v>62</v>
      </c>
      <c r="M19" t="s">
        <v>62</v>
      </c>
      <c r="N19" t="s">
        <v>56</v>
      </c>
      <c r="O19">
        <v>2</v>
      </c>
      <c r="P19" t="s">
        <v>170</v>
      </c>
      <c r="Q19" t="s">
        <v>381</v>
      </c>
      <c r="R19" t="s">
        <v>382</v>
      </c>
      <c r="S19" t="s">
        <v>56</v>
      </c>
      <c r="T19" t="s">
        <v>383</v>
      </c>
      <c r="U19" t="s">
        <v>62</v>
      </c>
      <c r="V19" t="s">
        <v>57</v>
      </c>
      <c r="W19" t="s">
        <v>62</v>
      </c>
      <c r="X19" t="s">
        <v>57</v>
      </c>
      <c r="Y19" t="s">
        <v>57</v>
      </c>
      <c r="Z19" s="3" t="s">
        <v>384</v>
      </c>
      <c r="AA19" t="s">
        <v>62</v>
      </c>
      <c r="AB19" t="s">
        <v>62</v>
      </c>
      <c r="AC19" t="s">
        <v>57</v>
      </c>
      <c r="AD19" t="s">
        <v>57</v>
      </c>
      <c r="AE19" t="s">
        <v>57</v>
      </c>
      <c r="AG19" t="s">
        <v>56</v>
      </c>
      <c r="AH19" s="47">
        <v>10</v>
      </c>
      <c r="AI19" t="s">
        <v>62</v>
      </c>
      <c r="AJ19" t="s">
        <v>57</v>
      </c>
      <c r="AK19" t="s">
        <v>62</v>
      </c>
      <c r="AL19" t="s">
        <v>57</v>
      </c>
      <c r="AM19" t="s">
        <v>57</v>
      </c>
      <c r="AN19" t="s">
        <v>57</v>
      </c>
      <c r="AO19" t="s">
        <v>385</v>
      </c>
      <c r="AP19" t="s">
        <v>386</v>
      </c>
      <c r="AR19" t="s">
        <v>57</v>
      </c>
      <c r="AS19">
        <v>4</v>
      </c>
      <c r="AT19">
        <v>6</v>
      </c>
    </row>
    <row r="20" spans="1:48" ht="15.75">
      <c r="A20">
        <v>19</v>
      </c>
      <c r="B20" t="s">
        <v>919</v>
      </c>
      <c r="C20" t="s">
        <v>300</v>
      </c>
      <c r="D20">
        <v>2023</v>
      </c>
      <c r="E20" t="s">
        <v>368</v>
      </c>
      <c r="F20" t="s">
        <v>387</v>
      </c>
      <c r="G20" s="3" t="s">
        <v>388</v>
      </c>
      <c r="H20" t="s">
        <v>389</v>
      </c>
      <c r="I20" t="s">
        <v>312</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ht="15.75">
      <c r="A21">
        <v>20</v>
      </c>
      <c r="B21" t="s">
        <v>919</v>
      </c>
      <c r="C21" t="s">
        <v>300</v>
      </c>
      <c r="D21">
        <v>2023</v>
      </c>
      <c r="E21" t="s">
        <v>368</v>
      </c>
      <c r="F21" t="s">
        <v>390</v>
      </c>
      <c r="G21" s="3" t="s">
        <v>391</v>
      </c>
      <c r="H21" t="s">
        <v>392</v>
      </c>
      <c r="I21" t="s">
        <v>91</v>
      </c>
      <c r="J21">
        <v>9</v>
      </c>
      <c r="K21" t="s">
        <v>62</v>
      </c>
      <c r="L21" t="s">
        <v>62</v>
      </c>
      <c r="M21" t="s">
        <v>62</v>
      </c>
      <c r="N21" t="s">
        <v>62</v>
      </c>
      <c r="O21" t="s">
        <v>57</v>
      </c>
      <c r="P21" t="s">
        <v>57</v>
      </c>
      <c r="Q21" t="s">
        <v>57</v>
      </c>
      <c r="R21" t="s">
        <v>57</v>
      </c>
      <c r="S21" t="s">
        <v>62</v>
      </c>
      <c r="T21" t="s">
        <v>57</v>
      </c>
      <c r="U21" t="s">
        <v>62</v>
      </c>
      <c r="V21" t="s">
        <v>57</v>
      </c>
      <c r="W21" t="s">
        <v>62</v>
      </c>
      <c r="X21" t="s">
        <v>57</v>
      </c>
      <c r="Y21" t="s">
        <v>57</v>
      </c>
      <c r="Z21" s="3" t="s">
        <v>393</v>
      </c>
      <c r="AA21" t="s">
        <v>62</v>
      </c>
      <c r="AB21" t="s">
        <v>62</v>
      </c>
      <c r="AC21" t="s">
        <v>57</v>
      </c>
      <c r="AD21" t="s">
        <v>57</v>
      </c>
      <c r="AE21" t="s">
        <v>57</v>
      </c>
      <c r="AG21" t="s">
        <v>56</v>
      </c>
      <c r="AH21" s="47">
        <v>1820</v>
      </c>
      <c r="AI21" t="s">
        <v>62</v>
      </c>
      <c r="AJ21" t="s">
        <v>57</v>
      </c>
      <c r="AK21" t="s">
        <v>62</v>
      </c>
      <c r="AL21" t="s">
        <v>57</v>
      </c>
      <c r="AM21" t="s">
        <v>57</v>
      </c>
      <c r="AN21" t="s">
        <v>57</v>
      </c>
      <c r="AO21" t="s">
        <v>394</v>
      </c>
      <c r="AP21" t="s">
        <v>386</v>
      </c>
      <c r="AR21" t="s">
        <v>57</v>
      </c>
      <c r="AS21" t="s">
        <v>62</v>
      </c>
      <c r="AT21" t="s">
        <v>62</v>
      </c>
    </row>
    <row r="22" spans="1:48" ht="15.75">
      <c r="A22">
        <v>21</v>
      </c>
      <c r="B22" t="s">
        <v>919</v>
      </c>
      <c r="C22" t="s">
        <v>300</v>
      </c>
      <c r="D22">
        <v>2023</v>
      </c>
      <c r="E22" t="s">
        <v>368</v>
      </c>
      <c r="F22" t="s">
        <v>378</v>
      </c>
      <c r="G22" s="3" t="s">
        <v>395</v>
      </c>
      <c r="H22" t="s">
        <v>396</v>
      </c>
      <c r="I22" t="s">
        <v>91</v>
      </c>
      <c r="J22">
        <v>15</v>
      </c>
      <c r="K22" t="s">
        <v>62</v>
      </c>
      <c r="L22" t="s">
        <v>62</v>
      </c>
      <c r="M22" t="s">
        <v>62</v>
      </c>
      <c r="N22" t="s">
        <v>62</v>
      </c>
      <c r="O22" t="s">
        <v>57</v>
      </c>
      <c r="P22" t="s">
        <v>57</v>
      </c>
      <c r="Q22" t="s">
        <v>57</v>
      </c>
      <c r="R22" t="s">
        <v>57</v>
      </c>
      <c r="S22" t="s">
        <v>62</v>
      </c>
      <c r="T22" t="s">
        <v>57</v>
      </c>
      <c r="U22" t="s">
        <v>62</v>
      </c>
      <c r="V22" t="s">
        <v>57</v>
      </c>
      <c r="W22" t="s">
        <v>62</v>
      </c>
      <c r="X22" t="s">
        <v>57</v>
      </c>
      <c r="Y22" t="s">
        <v>57</v>
      </c>
      <c r="Z22" s="3" t="s">
        <v>384</v>
      </c>
      <c r="AA22" t="s">
        <v>62</v>
      </c>
      <c r="AB22" t="s">
        <v>62</v>
      </c>
      <c r="AC22" t="s">
        <v>57</v>
      </c>
      <c r="AD22" t="s">
        <v>57</v>
      </c>
      <c r="AE22" t="s">
        <v>57</v>
      </c>
      <c r="AG22" t="s">
        <v>56</v>
      </c>
      <c r="AH22" s="47">
        <v>10</v>
      </c>
      <c r="AI22" t="s">
        <v>56</v>
      </c>
      <c r="AJ22" t="s">
        <v>109</v>
      </c>
      <c r="AK22" t="s">
        <v>62</v>
      </c>
      <c r="AL22" t="s">
        <v>57</v>
      </c>
      <c r="AM22" t="s">
        <v>57</v>
      </c>
      <c r="AN22" t="s">
        <v>57</v>
      </c>
      <c r="AO22" t="s">
        <v>385</v>
      </c>
      <c r="AP22" t="s">
        <v>386</v>
      </c>
      <c r="AR22" t="s">
        <v>57</v>
      </c>
      <c r="AS22">
        <v>4</v>
      </c>
      <c r="AT22">
        <v>6</v>
      </c>
    </row>
    <row r="23" spans="1:48" ht="15.75">
      <c r="A23">
        <v>22</v>
      </c>
      <c r="B23" t="s">
        <v>919</v>
      </c>
      <c r="C23" t="s">
        <v>300</v>
      </c>
      <c r="D23">
        <v>2023</v>
      </c>
      <c r="E23" t="s">
        <v>368</v>
      </c>
      <c r="F23" t="s">
        <v>397</v>
      </c>
      <c r="G23" s="3" t="s">
        <v>398</v>
      </c>
      <c r="H23" t="s">
        <v>399</v>
      </c>
      <c r="I23" t="s">
        <v>312</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ht="15.75">
      <c r="A24">
        <v>23</v>
      </c>
      <c r="B24" t="s">
        <v>919</v>
      </c>
      <c r="C24" t="s">
        <v>300</v>
      </c>
      <c r="D24">
        <v>2023</v>
      </c>
      <c r="E24" t="s">
        <v>368</v>
      </c>
      <c r="F24" t="s">
        <v>400</v>
      </c>
      <c r="G24" t="s">
        <v>401</v>
      </c>
      <c r="H24" t="s">
        <v>402</v>
      </c>
      <c r="I24" t="s">
        <v>91</v>
      </c>
      <c r="J24">
        <v>14</v>
      </c>
      <c r="K24" t="s">
        <v>62</v>
      </c>
      <c r="L24" t="s">
        <v>62</v>
      </c>
      <c r="M24" t="s">
        <v>62</v>
      </c>
      <c r="N24" t="s">
        <v>62</v>
      </c>
      <c r="O24" t="s">
        <v>57</v>
      </c>
      <c r="P24" t="s">
        <v>57</v>
      </c>
      <c r="Q24" t="s">
        <v>57</v>
      </c>
      <c r="R24" t="s">
        <v>57</v>
      </c>
      <c r="S24" t="s">
        <v>56</v>
      </c>
      <c r="T24" t="s">
        <v>403</v>
      </c>
      <c r="U24" t="s">
        <v>62</v>
      </c>
      <c r="V24" t="s">
        <v>57</v>
      </c>
      <c r="W24" t="s">
        <v>62</v>
      </c>
      <c r="X24" t="s">
        <v>57</v>
      </c>
      <c r="Y24" t="s">
        <v>57</v>
      </c>
      <c r="Z24" s="3" t="s">
        <v>404</v>
      </c>
      <c r="AA24" t="s">
        <v>56</v>
      </c>
      <c r="AB24" t="s">
        <v>56</v>
      </c>
      <c r="AC24" t="s">
        <v>56</v>
      </c>
      <c r="AD24" t="s">
        <v>157</v>
      </c>
      <c r="AE24" t="s">
        <v>57</v>
      </c>
      <c r="AG24" t="s">
        <v>56</v>
      </c>
      <c r="AH24">
        <v>100</v>
      </c>
      <c r="AI24" t="s">
        <v>56</v>
      </c>
      <c r="AJ24" t="s">
        <v>405</v>
      </c>
      <c r="AK24" t="s">
        <v>62</v>
      </c>
      <c r="AL24" t="s">
        <v>57</v>
      </c>
      <c r="AM24" t="s">
        <v>57</v>
      </c>
      <c r="AN24" t="s">
        <v>57</v>
      </c>
      <c r="AO24" t="s">
        <v>406</v>
      </c>
      <c r="AP24" t="s">
        <v>386</v>
      </c>
      <c r="AR24" t="s">
        <v>57</v>
      </c>
      <c r="AS24">
        <v>45</v>
      </c>
      <c r="AT24">
        <v>58</v>
      </c>
    </row>
    <row r="25" spans="1:48" ht="15.75">
      <c r="A25">
        <v>24</v>
      </c>
      <c r="B25" t="s">
        <v>919</v>
      </c>
      <c r="C25" t="s">
        <v>300</v>
      </c>
      <c r="D25">
        <v>2023</v>
      </c>
      <c r="E25" t="s">
        <v>368</v>
      </c>
      <c r="F25" t="s">
        <v>407</v>
      </c>
      <c r="G25" s="3" t="s">
        <v>408</v>
      </c>
      <c r="H25" t="s">
        <v>409</v>
      </c>
      <c r="I25" t="s">
        <v>312</v>
      </c>
      <c r="J25">
        <v>25</v>
      </c>
      <c r="K25" t="s">
        <v>57</v>
      </c>
      <c r="L25" t="s">
        <v>57</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57</v>
      </c>
      <c r="AQ25" t="s">
        <v>57</v>
      </c>
      <c r="AR25" t="s">
        <v>57</v>
      </c>
      <c r="AS25" t="s">
        <v>57</v>
      </c>
      <c r="AT25" t="s">
        <v>57</v>
      </c>
    </row>
    <row r="26" spans="1:48" ht="15.75">
      <c r="A26">
        <v>25</v>
      </c>
      <c r="B26" t="s">
        <v>919</v>
      </c>
      <c r="C26" t="s">
        <v>300</v>
      </c>
      <c r="D26">
        <v>2023</v>
      </c>
      <c r="E26" t="s">
        <v>368</v>
      </c>
      <c r="F26" t="s">
        <v>410</v>
      </c>
      <c r="G26" s="3" t="s">
        <v>411</v>
      </c>
      <c r="H26" t="s">
        <v>412</v>
      </c>
      <c r="I26" t="s">
        <v>91</v>
      </c>
      <c r="J26">
        <v>22</v>
      </c>
      <c r="K26" t="s">
        <v>62</v>
      </c>
      <c r="L26" t="s">
        <v>62</v>
      </c>
      <c r="M26" t="s">
        <v>62</v>
      </c>
      <c r="N26" t="s">
        <v>56</v>
      </c>
      <c r="O26">
        <v>2</v>
      </c>
      <c r="P26" t="s">
        <v>413</v>
      </c>
      <c r="Q26" t="s">
        <v>414</v>
      </c>
      <c r="R26" t="s">
        <v>415</v>
      </c>
      <c r="S26" t="s">
        <v>56</v>
      </c>
      <c r="T26" t="s">
        <v>416</v>
      </c>
      <c r="U26" t="s">
        <v>62</v>
      </c>
      <c r="V26" t="s">
        <v>57</v>
      </c>
      <c r="W26" t="s">
        <v>62</v>
      </c>
      <c r="X26" t="s">
        <v>57</v>
      </c>
      <c r="Y26" t="s">
        <v>57</v>
      </c>
      <c r="Z26" s="4" t="s">
        <v>417</v>
      </c>
      <c r="AA26" t="s">
        <v>62</v>
      </c>
      <c r="AB26" t="s">
        <v>56</v>
      </c>
      <c r="AC26" t="s">
        <v>56</v>
      </c>
      <c r="AD26" t="s">
        <v>157</v>
      </c>
      <c r="AE26" t="s">
        <v>57</v>
      </c>
      <c r="AG26" t="s">
        <v>56</v>
      </c>
      <c r="AH26">
        <v>5523</v>
      </c>
      <c r="AI26" t="s">
        <v>62</v>
      </c>
      <c r="AJ26" t="s">
        <v>57</v>
      </c>
      <c r="AK26" t="s">
        <v>62</v>
      </c>
      <c r="AL26" t="s">
        <v>57</v>
      </c>
      <c r="AM26" t="s">
        <v>57</v>
      </c>
      <c r="AN26" t="s">
        <v>57</v>
      </c>
      <c r="AO26" t="s">
        <v>418</v>
      </c>
      <c r="AP26" t="s">
        <v>386</v>
      </c>
      <c r="AR26" t="s">
        <v>57</v>
      </c>
      <c r="AS26">
        <v>4229</v>
      </c>
      <c r="AT26">
        <v>1294</v>
      </c>
    </row>
    <row r="27" spans="1:48" ht="15.75">
      <c r="A27">
        <v>26</v>
      </c>
      <c r="B27" t="s">
        <v>919</v>
      </c>
      <c r="C27" t="s">
        <v>300</v>
      </c>
      <c r="D27">
        <v>2023</v>
      </c>
      <c r="E27" t="s">
        <v>368</v>
      </c>
      <c r="F27" t="s">
        <v>419</v>
      </c>
      <c r="G27" s="3" t="s">
        <v>420</v>
      </c>
      <c r="H27" t="s">
        <v>421</v>
      </c>
      <c r="I27" t="s">
        <v>91</v>
      </c>
      <c r="J27">
        <v>6</v>
      </c>
      <c r="K27" t="s">
        <v>62</v>
      </c>
      <c r="L27" t="s">
        <v>62</v>
      </c>
      <c r="M27" t="s">
        <v>62</v>
      </c>
      <c r="N27" t="s">
        <v>62</v>
      </c>
      <c r="O27" t="s">
        <v>57</v>
      </c>
      <c r="P27" t="s">
        <v>57</v>
      </c>
      <c r="Q27" t="s">
        <v>57</v>
      </c>
      <c r="R27" t="s">
        <v>57</v>
      </c>
      <c r="S27" t="s">
        <v>56</v>
      </c>
      <c r="T27" t="s">
        <v>422</v>
      </c>
      <c r="U27" t="s">
        <v>62</v>
      </c>
      <c r="V27" t="s">
        <v>57</v>
      </c>
      <c r="W27" t="s">
        <v>62</v>
      </c>
      <c r="X27" t="s">
        <v>57</v>
      </c>
      <c r="Y27" t="s">
        <v>57</v>
      </c>
      <c r="Z27" s="4" t="s">
        <v>423</v>
      </c>
      <c r="AA27" t="s">
        <v>56</v>
      </c>
      <c r="AB27" t="s">
        <v>56</v>
      </c>
      <c r="AC27" t="s">
        <v>56</v>
      </c>
      <c r="AD27" t="s">
        <v>216</v>
      </c>
      <c r="AE27" t="s">
        <v>424</v>
      </c>
      <c r="AG27" t="s">
        <v>56</v>
      </c>
      <c r="AH27">
        <v>262</v>
      </c>
      <c r="AI27" t="s">
        <v>56</v>
      </c>
      <c r="AJ27" t="s">
        <v>405</v>
      </c>
      <c r="AK27" t="s">
        <v>62</v>
      </c>
      <c r="AL27" t="s">
        <v>57</v>
      </c>
      <c r="AM27" t="s">
        <v>57</v>
      </c>
      <c r="AN27" t="s">
        <v>57</v>
      </c>
      <c r="AO27" t="s">
        <v>425</v>
      </c>
      <c r="AP27" t="s">
        <v>386</v>
      </c>
      <c r="AR27" t="s">
        <v>57</v>
      </c>
      <c r="AS27">
        <v>215</v>
      </c>
      <c r="AT27">
        <v>47</v>
      </c>
    </row>
    <row r="28" spans="1:48" ht="15.75">
      <c r="A28">
        <v>27</v>
      </c>
      <c r="B28" t="s">
        <v>919</v>
      </c>
      <c r="C28" t="s">
        <v>300</v>
      </c>
      <c r="D28">
        <v>2023</v>
      </c>
      <c r="E28" t="s">
        <v>368</v>
      </c>
      <c r="F28" t="s">
        <v>426</v>
      </c>
      <c r="G28" s="3" t="s">
        <v>427</v>
      </c>
      <c r="H28" t="s">
        <v>428</v>
      </c>
      <c r="I28" t="s">
        <v>312</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57</v>
      </c>
      <c r="AA28" t="s">
        <v>57</v>
      </c>
      <c r="AB28" t="s">
        <v>57</v>
      </c>
      <c r="AC28" t="s">
        <v>57</v>
      </c>
      <c r="AD28" t="s">
        <v>57</v>
      </c>
      <c r="AE28" t="s">
        <v>57</v>
      </c>
      <c r="AG28" t="s">
        <v>57</v>
      </c>
      <c r="AH28" t="s">
        <v>57</v>
      </c>
      <c r="AI28" t="s">
        <v>57</v>
      </c>
      <c r="AJ28" t="s">
        <v>57</v>
      </c>
      <c r="AK28" t="s">
        <v>57</v>
      </c>
      <c r="AL28" t="s">
        <v>57</v>
      </c>
      <c r="AM28" t="s">
        <v>57</v>
      </c>
      <c r="AN28" t="s">
        <v>57</v>
      </c>
      <c r="AO28" t="s">
        <v>57</v>
      </c>
      <c r="AP28" t="s">
        <v>57</v>
      </c>
      <c r="AQ28" t="s">
        <v>57</v>
      </c>
      <c r="AR28" t="s">
        <v>57</v>
      </c>
      <c r="AS28" t="s">
        <v>57</v>
      </c>
      <c r="AT28" t="s">
        <v>57</v>
      </c>
    </row>
    <row r="29" spans="1:48" ht="15.75">
      <c r="A29">
        <v>28</v>
      </c>
      <c r="B29" t="s">
        <v>919</v>
      </c>
      <c r="C29" t="s">
        <v>300</v>
      </c>
      <c r="D29">
        <v>2023</v>
      </c>
      <c r="E29" t="s">
        <v>368</v>
      </c>
      <c r="F29" t="s">
        <v>429</v>
      </c>
      <c r="G29" s="3" t="s">
        <v>430</v>
      </c>
      <c r="H29" t="s">
        <v>431</v>
      </c>
      <c r="I29" t="s">
        <v>91</v>
      </c>
      <c r="J29">
        <v>14</v>
      </c>
      <c r="K29" t="s">
        <v>62</v>
      </c>
      <c r="L29" t="s">
        <v>62</v>
      </c>
      <c r="M29" t="s">
        <v>62</v>
      </c>
      <c r="N29" t="s">
        <v>62</v>
      </c>
      <c r="O29" t="s">
        <v>57</v>
      </c>
      <c r="P29" t="s">
        <v>57</v>
      </c>
      <c r="Q29" t="s">
        <v>57</v>
      </c>
      <c r="R29" t="s">
        <v>57</v>
      </c>
      <c r="S29" t="s">
        <v>62</v>
      </c>
      <c r="T29" t="s">
        <v>57</v>
      </c>
      <c r="U29" t="s">
        <v>62</v>
      </c>
      <c r="V29" t="s">
        <v>57</v>
      </c>
      <c r="W29" t="s">
        <v>62</v>
      </c>
      <c r="X29" t="s">
        <v>57</v>
      </c>
      <c r="Y29" t="s">
        <v>57</v>
      </c>
      <c r="Z29" s="4" t="s">
        <v>432</v>
      </c>
      <c r="AA29" t="s">
        <v>62</v>
      </c>
      <c r="AB29" t="s">
        <v>62</v>
      </c>
      <c r="AC29" t="s">
        <v>57</v>
      </c>
      <c r="AD29" t="s">
        <v>57</v>
      </c>
      <c r="AE29" t="s">
        <v>57</v>
      </c>
      <c r="AG29" t="s">
        <v>56</v>
      </c>
      <c r="AH29">
        <v>8</v>
      </c>
      <c r="AI29" t="s">
        <v>62</v>
      </c>
      <c r="AJ29" t="s">
        <v>57</v>
      </c>
      <c r="AK29" t="s">
        <v>62</v>
      </c>
      <c r="AL29" t="s">
        <v>57</v>
      </c>
      <c r="AM29" t="s">
        <v>57</v>
      </c>
      <c r="AN29" t="s">
        <v>57</v>
      </c>
      <c r="AO29" t="s">
        <v>433</v>
      </c>
      <c r="AP29" t="s">
        <v>386</v>
      </c>
      <c r="AR29" t="s">
        <v>57</v>
      </c>
      <c r="AS29">
        <v>5</v>
      </c>
      <c r="AT29">
        <v>3</v>
      </c>
      <c r="AV29" t="s">
        <v>434</v>
      </c>
    </row>
    <row r="30" spans="1:48" ht="15.75">
      <c r="A30">
        <v>29</v>
      </c>
      <c r="B30" t="s">
        <v>919</v>
      </c>
      <c r="C30" t="s">
        <v>300</v>
      </c>
      <c r="D30">
        <v>2023</v>
      </c>
      <c r="E30" t="s">
        <v>368</v>
      </c>
      <c r="F30" t="s">
        <v>435</v>
      </c>
      <c r="G30" s="3" t="s">
        <v>436</v>
      </c>
      <c r="H30" t="s">
        <v>437</v>
      </c>
      <c r="I30" t="s">
        <v>91</v>
      </c>
      <c r="J30">
        <v>7</v>
      </c>
      <c r="K30" t="s">
        <v>62</v>
      </c>
      <c r="L30" t="s">
        <v>62</v>
      </c>
      <c r="M30" t="s">
        <v>62</v>
      </c>
      <c r="N30" t="s">
        <v>56</v>
      </c>
      <c r="O30">
        <v>1</v>
      </c>
      <c r="P30" t="s">
        <v>438</v>
      </c>
      <c r="Q30" t="s">
        <v>439</v>
      </c>
      <c r="R30" t="s">
        <v>440</v>
      </c>
      <c r="S30" t="s">
        <v>56</v>
      </c>
      <c r="T30" t="s">
        <v>441</v>
      </c>
      <c r="U30" t="s">
        <v>62</v>
      </c>
      <c r="V30" t="s">
        <v>57</v>
      </c>
      <c r="W30" t="s">
        <v>62</v>
      </c>
      <c r="X30" t="s">
        <v>57</v>
      </c>
      <c r="Y30" t="s">
        <v>57</v>
      </c>
      <c r="Z30" s="4" t="s">
        <v>442</v>
      </c>
      <c r="AA30" t="s">
        <v>56</v>
      </c>
      <c r="AB30" t="s">
        <v>56</v>
      </c>
      <c r="AC30" t="s">
        <v>56</v>
      </c>
      <c r="AD30" t="s">
        <v>234</v>
      </c>
      <c r="AE30" t="s">
        <v>424</v>
      </c>
      <c r="AG30" t="s">
        <v>56</v>
      </c>
      <c r="AH30">
        <v>649</v>
      </c>
      <c r="AI30" t="s">
        <v>56</v>
      </c>
      <c r="AJ30" t="s">
        <v>405</v>
      </c>
      <c r="AK30" t="s">
        <v>62</v>
      </c>
      <c r="AL30" t="s">
        <v>57</v>
      </c>
      <c r="AM30" t="s">
        <v>57</v>
      </c>
      <c r="AN30" t="s">
        <v>57</v>
      </c>
      <c r="AO30" t="s">
        <v>443</v>
      </c>
      <c r="AP30" t="s">
        <v>386</v>
      </c>
      <c r="AR30" t="s">
        <v>57</v>
      </c>
      <c r="AS30">
        <v>320</v>
      </c>
      <c r="AT30">
        <v>329</v>
      </c>
    </row>
    <row r="31" spans="1:48" ht="15.75">
      <c r="A31">
        <v>30</v>
      </c>
      <c r="B31" t="s">
        <v>919</v>
      </c>
      <c r="C31" t="s">
        <v>300</v>
      </c>
      <c r="D31">
        <v>2023</v>
      </c>
      <c r="E31" t="s">
        <v>368</v>
      </c>
      <c r="F31" t="s">
        <v>57</v>
      </c>
      <c r="G31" s="3" t="s">
        <v>444</v>
      </c>
      <c r="H31" t="s">
        <v>445</v>
      </c>
      <c r="I31" t="s">
        <v>289</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75">
      <c r="A32">
        <v>31</v>
      </c>
      <c r="B32" t="s">
        <v>919</v>
      </c>
      <c r="C32" t="s">
        <v>300</v>
      </c>
      <c r="D32">
        <v>2023</v>
      </c>
      <c r="E32" t="s">
        <v>446</v>
      </c>
      <c r="F32" t="s">
        <v>447</v>
      </c>
      <c r="G32" s="3" t="s">
        <v>448</v>
      </c>
      <c r="H32" t="s">
        <v>449</v>
      </c>
      <c r="I32" t="s">
        <v>298</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75">
      <c r="A33">
        <v>32</v>
      </c>
      <c r="B33" t="s">
        <v>919</v>
      </c>
      <c r="C33" t="s">
        <v>300</v>
      </c>
      <c r="D33">
        <v>2023</v>
      </c>
      <c r="E33" t="s">
        <v>446</v>
      </c>
      <c r="F33" t="s">
        <v>450</v>
      </c>
      <c r="G33" s="3" t="s">
        <v>451</v>
      </c>
      <c r="H33" t="s">
        <v>452</v>
      </c>
      <c r="I33" t="s">
        <v>91</v>
      </c>
      <c r="J33">
        <v>18</v>
      </c>
      <c r="K33" t="s">
        <v>62</v>
      </c>
      <c r="L33" t="s">
        <v>62</v>
      </c>
      <c r="M33" t="s">
        <v>62</v>
      </c>
      <c r="N33" t="s">
        <v>62</v>
      </c>
      <c r="O33" t="s">
        <v>57</v>
      </c>
      <c r="P33" t="s">
        <v>57</v>
      </c>
      <c r="Q33" t="s">
        <v>57</v>
      </c>
      <c r="R33" t="s">
        <v>57</v>
      </c>
      <c r="S33" t="s">
        <v>62</v>
      </c>
      <c r="T33" t="s">
        <v>57</v>
      </c>
      <c r="U33" t="s">
        <v>62</v>
      </c>
      <c r="V33" t="s">
        <v>57</v>
      </c>
      <c r="W33" t="s">
        <v>62</v>
      </c>
      <c r="X33" t="s">
        <v>57</v>
      </c>
      <c r="Y33" t="s">
        <v>57</v>
      </c>
      <c r="Z33" s="3" t="s">
        <v>453</v>
      </c>
      <c r="AA33" t="s">
        <v>62</v>
      </c>
      <c r="AB33" t="s">
        <v>62</v>
      </c>
      <c r="AC33" t="s">
        <v>57</v>
      </c>
      <c r="AD33" t="s">
        <v>57</v>
      </c>
      <c r="AE33" t="s">
        <v>57</v>
      </c>
      <c r="AG33" t="s">
        <v>56</v>
      </c>
      <c r="AH33">
        <v>7</v>
      </c>
      <c r="AI33" t="s">
        <v>62</v>
      </c>
      <c r="AJ33" t="s">
        <v>57</v>
      </c>
      <c r="AK33" t="s">
        <v>62</v>
      </c>
      <c r="AL33" t="s">
        <v>57</v>
      </c>
      <c r="AM33" t="s">
        <v>57</v>
      </c>
      <c r="AN33" t="s">
        <v>57</v>
      </c>
      <c r="AO33" t="s">
        <v>454</v>
      </c>
      <c r="AP33" t="s">
        <v>455</v>
      </c>
      <c r="AR33" t="s">
        <v>57</v>
      </c>
      <c r="AS33" t="s">
        <v>62</v>
      </c>
      <c r="AT33" t="s">
        <v>62</v>
      </c>
      <c r="AV33" t="s">
        <v>456</v>
      </c>
    </row>
    <row r="34" spans="1:48" ht="15.75">
      <c r="A34">
        <v>33</v>
      </c>
      <c r="B34" t="s">
        <v>919</v>
      </c>
      <c r="C34" t="s">
        <v>300</v>
      </c>
      <c r="D34">
        <v>2023</v>
      </c>
      <c r="E34" t="s">
        <v>446</v>
      </c>
      <c r="F34" t="s">
        <v>457</v>
      </c>
      <c r="G34" s="3" t="s">
        <v>458</v>
      </c>
      <c r="H34" t="s">
        <v>459</v>
      </c>
      <c r="I34" t="s">
        <v>91</v>
      </c>
      <c r="J34">
        <v>8</v>
      </c>
      <c r="K34" t="s">
        <v>62</v>
      </c>
      <c r="L34" t="s">
        <v>62</v>
      </c>
      <c r="M34" t="s">
        <v>62</v>
      </c>
      <c r="N34" t="s">
        <v>62</v>
      </c>
      <c r="O34" t="s">
        <v>57</v>
      </c>
      <c r="P34" t="s">
        <v>57</v>
      </c>
      <c r="Q34" t="s">
        <v>57</v>
      </c>
      <c r="R34" t="s">
        <v>57</v>
      </c>
      <c r="S34" t="s">
        <v>62</v>
      </c>
      <c r="T34" t="s">
        <v>57</v>
      </c>
      <c r="U34" t="s">
        <v>62</v>
      </c>
      <c r="V34" t="s">
        <v>57</v>
      </c>
      <c r="W34" t="s">
        <v>62</v>
      </c>
      <c r="X34" t="s">
        <v>57</v>
      </c>
      <c r="Y34" t="s">
        <v>57</v>
      </c>
      <c r="Z34" s="3" t="s">
        <v>460</v>
      </c>
      <c r="AA34" t="s">
        <v>62</v>
      </c>
      <c r="AB34" t="s">
        <v>62</v>
      </c>
      <c r="AC34" t="s">
        <v>57</v>
      </c>
      <c r="AD34" t="s">
        <v>57</v>
      </c>
      <c r="AE34" t="s">
        <v>57</v>
      </c>
      <c r="AG34" t="s">
        <v>56</v>
      </c>
      <c r="AH34">
        <v>43</v>
      </c>
      <c r="AI34" t="s">
        <v>62</v>
      </c>
      <c r="AJ34" t="s">
        <v>57</v>
      </c>
      <c r="AK34" t="s">
        <v>62</v>
      </c>
      <c r="AL34" t="s">
        <v>57</v>
      </c>
      <c r="AM34" t="s">
        <v>57</v>
      </c>
      <c r="AN34" t="s">
        <v>57</v>
      </c>
      <c r="AO34" t="s">
        <v>461</v>
      </c>
      <c r="AP34" t="s">
        <v>455</v>
      </c>
      <c r="AR34" t="s">
        <v>57</v>
      </c>
      <c r="AS34" t="s">
        <v>57</v>
      </c>
      <c r="AT34" t="s">
        <v>57</v>
      </c>
      <c r="AV34" t="s">
        <v>462</v>
      </c>
    </row>
    <row r="35" spans="1:48" ht="15.75">
      <c r="A35">
        <v>34</v>
      </c>
      <c r="B35" t="s">
        <v>919</v>
      </c>
      <c r="C35" t="s">
        <v>300</v>
      </c>
      <c r="D35">
        <v>2023</v>
      </c>
      <c r="E35" t="s">
        <v>446</v>
      </c>
      <c r="F35" t="s">
        <v>463</v>
      </c>
      <c r="G35" s="3" t="s">
        <v>464</v>
      </c>
      <c r="H35" t="s">
        <v>465</v>
      </c>
      <c r="I35" t="s">
        <v>312</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ht="15.75">
      <c r="A36">
        <v>35</v>
      </c>
      <c r="B36" t="s">
        <v>919</v>
      </c>
      <c r="C36" t="s">
        <v>300</v>
      </c>
      <c r="D36">
        <v>2023</v>
      </c>
      <c r="E36" t="s">
        <v>446</v>
      </c>
      <c r="F36" t="s">
        <v>466</v>
      </c>
      <c r="G36" s="3" t="s">
        <v>467</v>
      </c>
      <c r="H36" t="s">
        <v>468</v>
      </c>
      <c r="I36" t="s">
        <v>91</v>
      </c>
      <c r="J36">
        <v>6</v>
      </c>
      <c r="K36" t="s">
        <v>62</v>
      </c>
      <c r="L36" t="s">
        <v>62</v>
      </c>
      <c r="M36" t="s">
        <v>62</v>
      </c>
      <c r="N36" t="s">
        <v>62</v>
      </c>
      <c r="O36" t="s">
        <v>57</v>
      </c>
      <c r="P36" t="s">
        <v>57</v>
      </c>
      <c r="Q36" t="s">
        <v>57</v>
      </c>
      <c r="R36" t="s">
        <v>57</v>
      </c>
      <c r="S36" t="s">
        <v>62</v>
      </c>
      <c r="T36" t="s">
        <v>57</v>
      </c>
      <c r="U36" t="s">
        <v>62</v>
      </c>
      <c r="V36" t="s">
        <v>57</v>
      </c>
      <c r="W36" t="s">
        <v>62</v>
      </c>
      <c r="X36" t="s">
        <v>57</v>
      </c>
      <c r="Y36" t="s">
        <v>57</v>
      </c>
      <c r="Z36" s="3" t="s">
        <v>469</v>
      </c>
      <c r="AA36" t="s">
        <v>62</v>
      </c>
      <c r="AB36" t="s">
        <v>62</v>
      </c>
      <c r="AC36" t="s">
        <v>57</v>
      </c>
      <c r="AD36" t="s">
        <v>57</v>
      </c>
      <c r="AE36" t="s">
        <v>57</v>
      </c>
      <c r="AG36" t="s">
        <v>56</v>
      </c>
      <c r="AH36">
        <v>11</v>
      </c>
      <c r="AI36" t="s">
        <v>56</v>
      </c>
      <c r="AJ36" t="s">
        <v>109</v>
      </c>
      <c r="AK36" t="s">
        <v>62</v>
      </c>
      <c r="AL36" t="s">
        <v>57</v>
      </c>
      <c r="AM36" t="s">
        <v>57</v>
      </c>
      <c r="AN36" t="s">
        <v>57</v>
      </c>
      <c r="AO36" t="s">
        <v>470</v>
      </c>
      <c r="AP36" t="s">
        <v>455</v>
      </c>
      <c r="AR36" t="s">
        <v>57</v>
      </c>
      <c r="AS36">
        <v>8</v>
      </c>
      <c r="AT36">
        <v>3</v>
      </c>
      <c r="AV36" t="s">
        <v>434</v>
      </c>
    </row>
    <row r="37" spans="1:48" ht="15.75">
      <c r="A37">
        <v>36</v>
      </c>
      <c r="B37" t="s">
        <v>919</v>
      </c>
      <c r="C37" t="s">
        <v>300</v>
      </c>
      <c r="D37">
        <v>2023</v>
      </c>
      <c r="E37" t="s">
        <v>446</v>
      </c>
      <c r="F37" t="s">
        <v>471</v>
      </c>
      <c r="G37" s="3" t="s">
        <v>472</v>
      </c>
      <c r="H37" t="s">
        <v>473</v>
      </c>
      <c r="I37" t="s">
        <v>312</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ht="15.75">
      <c r="A38">
        <v>37</v>
      </c>
      <c r="B38" t="s">
        <v>919</v>
      </c>
      <c r="C38" t="s">
        <v>300</v>
      </c>
      <c r="D38">
        <v>2023</v>
      </c>
      <c r="E38" t="s">
        <v>446</v>
      </c>
      <c r="F38" t="s">
        <v>474</v>
      </c>
      <c r="G38" s="3" t="s">
        <v>475</v>
      </c>
      <c r="H38" t="s">
        <v>476</v>
      </c>
      <c r="I38" t="s">
        <v>91</v>
      </c>
      <c r="J38">
        <v>14</v>
      </c>
      <c r="K38" t="s">
        <v>62</v>
      </c>
      <c r="L38" t="s">
        <v>62</v>
      </c>
      <c r="M38" t="s">
        <v>62</v>
      </c>
      <c r="N38" t="s">
        <v>56</v>
      </c>
      <c r="O38">
        <v>1</v>
      </c>
      <c r="P38" t="s">
        <v>438</v>
      </c>
      <c r="Q38" t="s">
        <v>477</v>
      </c>
      <c r="R38" t="s">
        <v>478</v>
      </c>
      <c r="S38" t="s">
        <v>56</v>
      </c>
      <c r="T38" t="s">
        <v>479</v>
      </c>
      <c r="U38" t="s">
        <v>62</v>
      </c>
      <c r="V38" t="s">
        <v>57</v>
      </c>
      <c r="W38" t="s">
        <v>62</v>
      </c>
      <c r="X38" t="s">
        <v>57</v>
      </c>
      <c r="Y38" t="s">
        <v>57</v>
      </c>
      <c r="Z38" s="4" t="s">
        <v>480</v>
      </c>
      <c r="AA38" t="s">
        <v>56</v>
      </c>
      <c r="AB38" t="s">
        <v>56</v>
      </c>
      <c r="AC38" t="s">
        <v>56</v>
      </c>
      <c r="AD38" t="s">
        <v>157</v>
      </c>
      <c r="AE38" t="s">
        <v>57</v>
      </c>
      <c r="AG38" t="s">
        <v>56</v>
      </c>
      <c r="AH38">
        <v>52</v>
      </c>
      <c r="AI38" t="s">
        <v>56</v>
      </c>
      <c r="AJ38" t="s">
        <v>405</v>
      </c>
      <c r="AK38" t="s">
        <v>62</v>
      </c>
      <c r="AL38" t="s">
        <v>57</v>
      </c>
      <c r="AM38" t="s">
        <v>57</v>
      </c>
      <c r="AN38" t="s">
        <v>57</v>
      </c>
      <c r="AO38" t="s">
        <v>481</v>
      </c>
      <c r="AP38" t="s">
        <v>455</v>
      </c>
      <c r="AR38" t="s">
        <v>57</v>
      </c>
      <c r="AS38">
        <v>37</v>
      </c>
      <c r="AT38">
        <v>15</v>
      </c>
    </row>
    <row r="39" spans="1:48" ht="15.75">
      <c r="A39">
        <v>38</v>
      </c>
      <c r="B39" t="s">
        <v>919</v>
      </c>
      <c r="C39" t="s">
        <v>300</v>
      </c>
      <c r="D39">
        <v>2023</v>
      </c>
      <c r="E39" t="s">
        <v>446</v>
      </c>
      <c r="F39" t="s">
        <v>482</v>
      </c>
      <c r="G39" s="3" t="s">
        <v>483</v>
      </c>
      <c r="H39" t="s">
        <v>484</v>
      </c>
      <c r="I39" t="s">
        <v>91</v>
      </c>
      <c r="J39">
        <v>15</v>
      </c>
      <c r="K39" t="s">
        <v>62</v>
      </c>
      <c r="L39" t="s">
        <v>62</v>
      </c>
      <c r="M39" t="s">
        <v>62</v>
      </c>
      <c r="N39" t="s">
        <v>62</v>
      </c>
      <c r="O39" t="s">
        <v>57</v>
      </c>
      <c r="P39" t="s">
        <v>57</v>
      </c>
      <c r="Q39" t="s">
        <v>57</v>
      </c>
      <c r="R39" t="s">
        <v>57</v>
      </c>
      <c r="S39" t="s">
        <v>56</v>
      </c>
      <c r="T39" t="s">
        <v>485</v>
      </c>
      <c r="U39" t="s">
        <v>62</v>
      </c>
      <c r="V39" t="s">
        <v>57</v>
      </c>
      <c r="W39" t="s">
        <v>62</v>
      </c>
      <c r="X39" t="s">
        <v>57</v>
      </c>
      <c r="Y39" t="s">
        <v>57</v>
      </c>
      <c r="Z39" s="4" t="s">
        <v>486</v>
      </c>
      <c r="AA39" t="s">
        <v>62</v>
      </c>
      <c r="AB39" t="s">
        <v>56</v>
      </c>
      <c r="AC39" t="s">
        <v>56</v>
      </c>
      <c r="AD39" t="s">
        <v>157</v>
      </c>
      <c r="AE39" t="s">
        <v>57</v>
      </c>
      <c r="AG39" t="s">
        <v>56</v>
      </c>
      <c r="AH39">
        <v>38</v>
      </c>
      <c r="AI39" t="s">
        <v>62</v>
      </c>
      <c r="AJ39" t="s">
        <v>57</v>
      </c>
      <c r="AK39" t="s">
        <v>62</v>
      </c>
      <c r="AL39" t="s">
        <v>57</v>
      </c>
      <c r="AM39" t="s">
        <v>57</v>
      </c>
      <c r="AN39" t="s">
        <v>57</v>
      </c>
      <c r="AO39" t="s">
        <v>487</v>
      </c>
      <c r="AP39" t="s">
        <v>455</v>
      </c>
      <c r="AR39" t="s">
        <v>57</v>
      </c>
      <c r="AS39">
        <v>15</v>
      </c>
      <c r="AT39">
        <v>23</v>
      </c>
    </row>
    <row r="40" spans="1:48" ht="15.75">
      <c r="A40">
        <v>39</v>
      </c>
      <c r="B40" t="s">
        <v>919</v>
      </c>
      <c r="C40" t="s">
        <v>300</v>
      </c>
      <c r="D40">
        <v>2023</v>
      </c>
      <c r="E40" t="s">
        <v>446</v>
      </c>
      <c r="F40" t="s">
        <v>488</v>
      </c>
      <c r="G40" s="3" t="s">
        <v>489</v>
      </c>
      <c r="H40" t="s">
        <v>490</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300</v>
      </c>
      <c r="D41">
        <v>2023</v>
      </c>
      <c r="E41" t="s">
        <v>446</v>
      </c>
      <c r="F41" t="s">
        <v>491</v>
      </c>
      <c r="G41" s="3" t="s">
        <v>492</v>
      </c>
      <c r="H41" t="s">
        <v>493</v>
      </c>
      <c r="I41" t="s">
        <v>91</v>
      </c>
      <c r="J41">
        <v>13</v>
      </c>
      <c r="K41" t="s">
        <v>62</v>
      </c>
      <c r="L41" t="s">
        <v>62</v>
      </c>
      <c r="M41" t="s">
        <v>62</v>
      </c>
      <c r="N41" t="s">
        <v>62</v>
      </c>
      <c r="O41" t="s">
        <v>57</v>
      </c>
      <c r="P41" t="s">
        <v>57</v>
      </c>
      <c r="Q41" t="s">
        <v>57</v>
      </c>
      <c r="R41" t="s">
        <v>57</v>
      </c>
      <c r="S41" t="s">
        <v>56</v>
      </c>
      <c r="T41" t="s">
        <v>494</v>
      </c>
      <c r="U41" t="s">
        <v>62</v>
      </c>
      <c r="V41" t="s">
        <v>57</v>
      </c>
      <c r="W41" t="s">
        <v>62</v>
      </c>
      <c r="X41" t="s">
        <v>57</v>
      </c>
      <c r="Y41" t="s">
        <v>57</v>
      </c>
      <c r="Z41" s="4" t="s">
        <v>495</v>
      </c>
      <c r="AA41" t="s">
        <v>62</v>
      </c>
      <c r="AB41" t="s">
        <v>62</v>
      </c>
      <c r="AC41" t="s">
        <v>57</v>
      </c>
      <c r="AD41" t="s">
        <v>57</v>
      </c>
      <c r="AE41" t="s">
        <v>57</v>
      </c>
      <c r="AG41" t="s">
        <v>56</v>
      </c>
      <c r="AH41">
        <v>19</v>
      </c>
      <c r="AI41" t="s">
        <v>62</v>
      </c>
      <c r="AJ41" t="s">
        <v>57</v>
      </c>
      <c r="AK41" t="s">
        <v>62</v>
      </c>
      <c r="AL41" t="s">
        <v>57</v>
      </c>
      <c r="AM41" t="s">
        <v>57</v>
      </c>
      <c r="AN41" t="s">
        <v>57</v>
      </c>
      <c r="AO41" t="s">
        <v>496</v>
      </c>
      <c r="AP41" t="s">
        <v>455</v>
      </c>
      <c r="AR41" t="s">
        <v>57</v>
      </c>
      <c r="AS41">
        <v>11</v>
      </c>
      <c r="AT41">
        <v>8</v>
      </c>
    </row>
    <row r="42" spans="1:48" ht="15.75">
      <c r="A42">
        <v>41</v>
      </c>
      <c r="B42" t="s">
        <v>919</v>
      </c>
      <c r="C42" t="s">
        <v>300</v>
      </c>
      <c r="D42">
        <v>2023</v>
      </c>
      <c r="E42" t="s">
        <v>446</v>
      </c>
      <c r="F42" t="s">
        <v>497</v>
      </c>
      <c r="G42" s="3" t="s">
        <v>498</v>
      </c>
      <c r="H42" t="s">
        <v>499</v>
      </c>
      <c r="I42" t="s">
        <v>55</v>
      </c>
      <c r="J42">
        <v>15</v>
      </c>
      <c r="K42" t="s">
        <v>62</v>
      </c>
      <c r="L42" t="s">
        <v>62</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500</v>
      </c>
      <c r="AP42" t="s">
        <v>455</v>
      </c>
      <c r="AR42" t="s">
        <v>57</v>
      </c>
      <c r="AS42" t="s">
        <v>57</v>
      </c>
      <c r="AT42" t="s">
        <v>57</v>
      </c>
    </row>
    <row r="43" spans="1:48" ht="15.75">
      <c r="A43">
        <v>42</v>
      </c>
      <c r="B43" t="s">
        <v>919</v>
      </c>
      <c r="C43" t="s">
        <v>300</v>
      </c>
      <c r="D43">
        <v>2023</v>
      </c>
      <c r="E43" t="s">
        <v>446</v>
      </c>
      <c r="F43" t="s">
        <v>471</v>
      </c>
      <c r="G43" s="3" t="s">
        <v>501</v>
      </c>
      <c r="H43" t="s">
        <v>502</v>
      </c>
      <c r="I43" t="s">
        <v>312</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ht="15.75">
      <c r="A44">
        <v>43</v>
      </c>
      <c r="B44" t="s">
        <v>919</v>
      </c>
      <c r="C44" t="s">
        <v>300</v>
      </c>
      <c r="D44">
        <v>2023</v>
      </c>
      <c r="E44" t="s">
        <v>446</v>
      </c>
      <c r="F44" t="s">
        <v>503</v>
      </c>
      <c r="G44" s="3" t="s">
        <v>504</v>
      </c>
      <c r="H44" t="s">
        <v>505</v>
      </c>
      <c r="I44" t="s">
        <v>506</v>
      </c>
      <c r="J44">
        <v>19</v>
      </c>
      <c r="K44" t="s">
        <v>56</v>
      </c>
      <c r="L44" t="s">
        <v>62</v>
      </c>
      <c r="M44" t="s">
        <v>62</v>
      </c>
      <c r="N44" t="s">
        <v>62</v>
      </c>
      <c r="O44" t="s">
        <v>57</v>
      </c>
      <c r="P44" t="s">
        <v>57</v>
      </c>
      <c r="Q44" t="s">
        <v>57</v>
      </c>
      <c r="R44" t="s">
        <v>57</v>
      </c>
      <c r="S44" t="s">
        <v>62</v>
      </c>
      <c r="T44" t="s">
        <v>57</v>
      </c>
      <c r="U44" t="s">
        <v>62</v>
      </c>
      <c r="V44" t="s">
        <v>57</v>
      </c>
      <c r="W44" t="s">
        <v>62</v>
      </c>
      <c r="X44" t="s">
        <v>57</v>
      </c>
      <c r="Y44" t="s">
        <v>57</v>
      </c>
      <c r="Z44" s="3" t="s">
        <v>507</v>
      </c>
      <c r="AA44" t="s">
        <v>62</v>
      </c>
      <c r="AB44" t="s">
        <v>62</v>
      </c>
      <c r="AC44" t="s">
        <v>57</v>
      </c>
      <c r="AD44" t="s">
        <v>57</v>
      </c>
      <c r="AE44" t="s">
        <v>57</v>
      </c>
      <c r="AG44" t="s">
        <v>56</v>
      </c>
      <c r="AH44">
        <v>50</v>
      </c>
      <c r="AI44" t="s">
        <v>62</v>
      </c>
      <c r="AJ44" t="s">
        <v>57</v>
      </c>
      <c r="AK44" t="s">
        <v>62</v>
      </c>
      <c r="AL44" t="s">
        <v>57</v>
      </c>
      <c r="AM44" t="s">
        <v>57</v>
      </c>
      <c r="AN44" t="s">
        <v>57</v>
      </c>
      <c r="AO44" t="s">
        <v>508</v>
      </c>
      <c r="AP44" t="s">
        <v>1044</v>
      </c>
      <c r="AR44" t="s">
        <v>57</v>
      </c>
      <c r="AS44" t="s">
        <v>57</v>
      </c>
      <c r="AT44" t="s">
        <v>57</v>
      </c>
      <c r="AV44" t="s">
        <v>509</v>
      </c>
    </row>
    <row r="45" spans="1:48" ht="15.75">
      <c r="A45">
        <v>44</v>
      </c>
      <c r="B45" t="s">
        <v>919</v>
      </c>
      <c r="C45" t="s">
        <v>300</v>
      </c>
      <c r="D45">
        <v>2023</v>
      </c>
      <c r="E45" t="s">
        <v>446</v>
      </c>
      <c r="F45" t="s">
        <v>57</v>
      </c>
      <c r="G45" s="3" t="s">
        <v>510</v>
      </c>
      <c r="H45" t="s">
        <v>511</v>
      </c>
      <c r="I45" t="s">
        <v>289</v>
      </c>
      <c r="J45">
        <v>25</v>
      </c>
      <c r="K45" t="s">
        <v>57</v>
      </c>
      <c r="L45" t="s">
        <v>57</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57</v>
      </c>
      <c r="AQ45" t="s">
        <v>57</v>
      </c>
      <c r="AR45" t="s">
        <v>57</v>
      </c>
      <c r="AS45" t="s">
        <v>57</v>
      </c>
      <c r="AT45" t="s">
        <v>57</v>
      </c>
    </row>
    <row r="46" spans="1:48" ht="15.75">
      <c r="A46">
        <v>45</v>
      </c>
      <c r="B46" t="s">
        <v>919</v>
      </c>
      <c r="C46" t="s">
        <v>300</v>
      </c>
      <c r="D46">
        <v>2023</v>
      </c>
      <c r="E46" t="s">
        <v>512</v>
      </c>
      <c r="F46" t="s">
        <v>513</v>
      </c>
      <c r="G46" s="3" t="s">
        <v>514</v>
      </c>
      <c r="H46" t="s">
        <v>515</v>
      </c>
      <c r="I46" t="s">
        <v>91</v>
      </c>
      <c r="J46">
        <v>15</v>
      </c>
      <c r="K46" t="s">
        <v>62</v>
      </c>
      <c r="L46" t="s">
        <v>62</v>
      </c>
      <c r="M46" t="s">
        <v>62</v>
      </c>
      <c r="N46" t="s">
        <v>62</v>
      </c>
      <c r="O46" t="s">
        <v>57</v>
      </c>
      <c r="P46" t="s">
        <v>57</v>
      </c>
      <c r="Q46" t="s">
        <v>57</v>
      </c>
      <c r="R46" t="s">
        <v>57</v>
      </c>
      <c r="S46" t="s">
        <v>56</v>
      </c>
      <c r="T46" t="s">
        <v>516</v>
      </c>
      <c r="U46" t="s">
        <v>62</v>
      </c>
      <c r="V46" t="s">
        <v>57</v>
      </c>
      <c r="W46" t="s">
        <v>62</v>
      </c>
      <c r="X46" t="s">
        <v>57</v>
      </c>
      <c r="Y46" t="s">
        <v>57</v>
      </c>
      <c r="Z46" s="3" t="s">
        <v>517</v>
      </c>
      <c r="AA46" t="s">
        <v>62</v>
      </c>
      <c r="AB46" t="s">
        <v>62</v>
      </c>
      <c r="AC46" t="s">
        <v>57</v>
      </c>
      <c r="AD46" t="s">
        <v>57</v>
      </c>
      <c r="AE46" t="s">
        <v>57</v>
      </c>
      <c r="AG46" t="s">
        <v>56</v>
      </c>
      <c r="AH46">
        <v>4</v>
      </c>
      <c r="AI46" t="s">
        <v>62</v>
      </c>
      <c r="AJ46" t="s">
        <v>57</v>
      </c>
      <c r="AK46" t="s">
        <v>62</v>
      </c>
      <c r="AL46" t="s">
        <v>57</v>
      </c>
      <c r="AM46" t="s">
        <v>57</v>
      </c>
      <c r="AN46" t="s">
        <v>57</v>
      </c>
      <c r="AO46" t="s">
        <v>518</v>
      </c>
      <c r="AP46" t="s">
        <v>519</v>
      </c>
      <c r="AR46" t="s">
        <v>57</v>
      </c>
      <c r="AS46">
        <v>0</v>
      </c>
      <c r="AT46">
        <v>4</v>
      </c>
    </row>
    <row r="47" spans="1:48" ht="15.75">
      <c r="A47">
        <v>46</v>
      </c>
      <c r="B47" t="s">
        <v>919</v>
      </c>
      <c r="C47" t="s">
        <v>300</v>
      </c>
      <c r="D47">
        <v>2023</v>
      </c>
      <c r="E47" t="s">
        <v>512</v>
      </c>
      <c r="F47" t="s">
        <v>129</v>
      </c>
      <c r="G47" s="3" t="s">
        <v>520</v>
      </c>
      <c r="H47" t="s">
        <v>521</v>
      </c>
      <c r="I47" t="s">
        <v>55</v>
      </c>
      <c r="J47">
        <v>6</v>
      </c>
      <c r="K47" t="s">
        <v>62</v>
      </c>
      <c r="L47" t="s">
        <v>62</v>
      </c>
      <c r="M47" t="s">
        <v>57</v>
      </c>
      <c r="N47" t="s">
        <v>57</v>
      </c>
      <c r="O47" t="s">
        <v>57</v>
      </c>
      <c r="P47" t="s">
        <v>57</v>
      </c>
      <c r="Q47" t="s">
        <v>57</v>
      </c>
      <c r="R47" t="s">
        <v>57</v>
      </c>
      <c r="S47" t="s">
        <v>57</v>
      </c>
      <c r="T47" t="s">
        <v>57</v>
      </c>
      <c r="U47" t="s">
        <v>57</v>
      </c>
      <c r="V47" t="s">
        <v>57</v>
      </c>
      <c r="W47" t="s">
        <v>57</v>
      </c>
      <c r="X47" t="s">
        <v>57</v>
      </c>
      <c r="Y47" t="s">
        <v>57</v>
      </c>
      <c r="Z47" t="s">
        <v>57</v>
      </c>
      <c r="AA47" t="s">
        <v>57</v>
      </c>
      <c r="AB47" t="s">
        <v>57</v>
      </c>
      <c r="AC47" t="s">
        <v>57</v>
      </c>
      <c r="AD47" t="s">
        <v>57</v>
      </c>
      <c r="AE47" t="s">
        <v>57</v>
      </c>
      <c r="AG47" t="s">
        <v>57</v>
      </c>
      <c r="AH47" t="s">
        <v>57</v>
      </c>
      <c r="AI47" t="s">
        <v>57</v>
      </c>
      <c r="AJ47" t="s">
        <v>57</v>
      </c>
      <c r="AK47" t="s">
        <v>57</v>
      </c>
      <c r="AL47" t="s">
        <v>57</v>
      </c>
      <c r="AM47" t="s">
        <v>57</v>
      </c>
      <c r="AN47" t="s">
        <v>57</v>
      </c>
      <c r="AO47" t="s">
        <v>57</v>
      </c>
      <c r="AP47" t="s">
        <v>57</v>
      </c>
      <c r="AQ47" t="s">
        <v>57</v>
      </c>
      <c r="AR47" t="s">
        <v>57</v>
      </c>
      <c r="AS47" t="s">
        <v>57</v>
      </c>
      <c r="AT47" t="s">
        <v>57</v>
      </c>
    </row>
    <row r="48" spans="1:48" ht="15.75">
      <c r="A48">
        <v>47</v>
      </c>
      <c r="B48" t="s">
        <v>919</v>
      </c>
      <c r="C48" t="s">
        <v>300</v>
      </c>
      <c r="D48">
        <v>2023</v>
      </c>
      <c r="E48" t="s">
        <v>512</v>
      </c>
      <c r="F48" t="s">
        <v>522</v>
      </c>
      <c r="G48" s="3" t="s">
        <v>523</v>
      </c>
      <c r="H48" t="s">
        <v>524</v>
      </c>
      <c r="I48" t="s">
        <v>312</v>
      </c>
      <c r="J48">
        <v>25</v>
      </c>
      <c r="K48" t="s">
        <v>57</v>
      </c>
      <c r="L48" t="s">
        <v>57</v>
      </c>
      <c r="M48" t="s">
        <v>57</v>
      </c>
      <c r="N48" t="s">
        <v>57</v>
      </c>
      <c r="O48" t="s">
        <v>57</v>
      </c>
      <c r="P48" t="s">
        <v>57</v>
      </c>
      <c r="Q48" t="s">
        <v>57</v>
      </c>
      <c r="R48" t="s">
        <v>57</v>
      </c>
      <c r="S48" t="s">
        <v>57</v>
      </c>
      <c r="T48" t="s">
        <v>57</v>
      </c>
      <c r="U48" t="s">
        <v>57</v>
      </c>
      <c r="V48" t="s">
        <v>57</v>
      </c>
      <c r="W48" t="s">
        <v>57</v>
      </c>
      <c r="X48" t="s">
        <v>57</v>
      </c>
      <c r="Y48" t="s">
        <v>57</v>
      </c>
      <c r="Z48" t="s">
        <v>57</v>
      </c>
      <c r="AA48" t="s">
        <v>57</v>
      </c>
      <c r="AB48" t="s">
        <v>57</v>
      </c>
      <c r="AC48" t="s">
        <v>57</v>
      </c>
      <c r="AD48" t="s">
        <v>57</v>
      </c>
      <c r="AE48" t="s">
        <v>57</v>
      </c>
      <c r="AG48" t="s">
        <v>57</v>
      </c>
      <c r="AH48" t="s">
        <v>57</v>
      </c>
      <c r="AI48" t="s">
        <v>57</v>
      </c>
      <c r="AJ48" t="s">
        <v>57</v>
      </c>
      <c r="AK48" t="s">
        <v>57</v>
      </c>
      <c r="AL48" t="s">
        <v>57</v>
      </c>
      <c r="AM48" t="s">
        <v>57</v>
      </c>
      <c r="AN48" t="s">
        <v>57</v>
      </c>
      <c r="AO48" t="s">
        <v>57</v>
      </c>
      <c r="AP48" t="s">
        <v>57</v>
      </c>
      <c r="AQ48" t="s">
        <v>57</v>
      </c>
      <c r="AR48" t="s">
        <v>57</v>
      </c>
      <c r="AS48" t="s">
        <v>57</v>
      </c>
      <c r="AT48" t="s">
        <v>57</v>
      </c>
    </row>
    <row r="49" spans="1:48" ht="15.75">
      <c r="A49">
        <v>48</v>
      </c>
      <c r="B49" t="s">
        <v>919</v>
      </c>
      <c r="C49" t="s">
        <v>300</v>
      </c>
      <c r="D49">
        <v>2023</v>
      </c>
      <c r="E49" t="s">
        <v>512</v>
      </c>
      <c r="F49" t="s">
        <v>525</v>
      </c>
      <c r="G49" s="3" t="s">
        <v>526</v>
      </c>
      <c r="H49" t="s">
        <v>527</v>
      </c>
      <c r="I49" t="s">
        <v>91</v>
      </c>
      <c r="J49">
        <v>17</v>
      </c>
      <c r="K49" t="s">
        <v>62</v>
      </c>
      <c r="L49" t="s">
        <v>62</v>
      </c>
      <c r="M49" t="s">
        <v>62</v>
      </c>
      <c r="N49" t="s">
        <v>62</v>
      </c>
      <c r="O49" t="s">
        <v>57</v>
      </c>
      <c r="P49" t="s">
        <v>57</v>
      </c>
      <c r="Q49" t="s">
        <v>57</v>
      </c>
      <c r="R49" t="s">
        <v>57</v>
      </c>
      <c r="S49" t="s">
        <v>56</v>
      </c>
      <c r="T49" t="s">
        <v>528</v>
      </c>
      <c r="U49" t="s">
        <v>62</v>
      </c>
      <c r="V49" t="s">
        <v>57</v>
      </c>
      <c r="W49" t="s">
        <v>62</v>
      </c>
      <c r="X49" t="s">
        <v>57</v>
      </c>
      <c r="Y49" t="s">
        <v>57</v>
      </c>
      <c r="Z49" s="3" t="s">
        <v>529</v>
      </c>
      <c r="AA49" t="s">
        <v>56</v>
      </c>
      <c r="AB49" t="s">
        <v>56</v>
      </c>
      <c r="AC49" t="s">
        <v>56</v>
      </c>
      <c r="AD49" t="s">
        <v>157</v>
      </c>
      <c r="AE49" t="s">
        <v>57</v>
      </c>
      <c r="AG49" t="s">
        <v>56</v>
      </c>
      <c r="AH49">
        <v>4264</v>
      </c>
      <c r="AI49" t="s">
        <v>62</v>
      </c>
      <c r="AJ49" t="s">
        <v>57</v>
      </c>
      <c r="AK49" t="s">
        <v>62</v>
      </c>
      <c r="AL49" t="s">
        <v>57</v>
      </c>
      <c r="AM49" t="s">
        <v>57</v>
      </c>
      <c r="AN49" t="s">
        <v>57</v>
      </c>
      <c r="AO49" s="6" t="s">
        <v>530</v>
      </c>
      <c r="AP49" s="6" t="s">
        <v>519</v>
      </c>
      <c r="AR49" t="s">
        <v>57</v>
      </c>
      <c r="AS49">
        <v>2608</v>
      </c>
      <c r="AT49">
        <v>1645</v>
      </c>
    </row>
    <row r="50" spans="1:48" ht="15.75">
      <c r="A50">
        <v>49</v>
      </c>
      <c r="B50" t="s">
        <v>919</v>
      </c>
      <c r="C50" t="s">
        <v>300</v>
      </c>
      <c r="D50">
        <v>2023</v>
      </c>
      <c r="E50" t="s">
        <v>512</v>
      </c>
      <c r="F50" t="s">
        <v>531</v>
      </c>
      <c r="G50" s="3" t="s">
        <v>532</v>
      </c>
      <c r="H50" t="s">
        <v>533</v>
      </c>
      <c r="I50" t="s">
        <v>312</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ht="15.75">
      <c r="A51">
        <v>50</v>
      </c>
      <c r="B51" t="s">
        <v>919</v>
      </c>
      <c r="C51" t="s">
        <v>300</v>
      </c>
      <c r="D51">
        <v>2023</v>
      </c>
      <c r="E51" t="s">
        <v>512</v>
      </c>
      <c r="F51" t="s">
        <v>534</v>
      </c>
      <c r="G51" s="3" t="s">
        <v>535</v>
      </c>
      <c r="H51" t="s">
        <v>536</v>
      </c>
      <c r="I51" t="s">
        <v>91</v>
      </c>
      <c r="J51">
        <v>4</v>
      </c>
      <c r="K51" t="s">
        <v>62</v>
      </c>
      <c r="L51" t="s">
        <v>62</v>
      </c>
      <c r="M51" t="s">
        <v>62</v>
      </c>
      <c r="N51" t="s">
        <v>62</v>
      </c>
      <c r="O51" t="s">
        <v>57</v>
      </c>
      <c r="P51" t="s">
        <v>57</v>
      </c>
      <c r="Q51" t="s">
        <v>57</v>
      </c>
      <c r="R51" t="s">
        <v>57</v>
      </c>
      <c r="S51" t="s">
        <v>62</v>
      </c>
      <c r="T51" t="s">
        <v>57</v>
      </c>
      <c r="U51" t="s">
        <v>62</v>
      </c>
      <c r="V51" t="s">
        <v>57</v>
      </c>
      <c r="W51" t="s">
        <v>57</v>
      </c>
      <c r="X51" t="s">
        <v>57</v>
      </c>
      <c r="Y51" t="s">
        <v>57</v>
      </c>
      <c r="Z51" s="3" t="s">
        <v>537</v>
      </c>
      <c r="AA51" t="s">
        <v>62</v>
      </c>
      <c r="AB51" t="s">
        <v>62</v>
      </c>
      <c r="AC51" t="s">
        <v>57</v>
      </c>
      <c r="AD51" t="s">
        <v>57</v>
      </c>
      <c r="AE51" t="s">
        <v>57</v>
      </c>
      <c r="AG51" t="s">
        <v>56</v>
      </c>
      <c r="AH51">
        <v>1</v>
      </c>
      <c r="AI51" t="s">
        <v>62</v>
      </c>
      <c r="AJ51" t="s">
        <v>57</v>
      </c>
      <c r="AK51" t="s">
        <v>62</v>
      </c>
      <c r="AL51" t="s">
        <v>57</v>
      </c>
      <c r="AM51" t="s">
        <v>57</v>
      </c>
      <c r="AN51" t="s">
        <v>57</v>
      </c>
      <c r="AO51" t="s">
        <v>538</v>
      </c>
      <c r="AP51" t="s">
        <v>519</v>
      </c>
      <c r="AR51" t="s">
        <v>57</v>
      </c>
      <c r="AS51">
        <v>0</v>
      </c>
      <c r="AT51">
        <v>1</v>
      </c>
      <c r="AV51" t="s">
        <v>539</v>
      </c>
    </row>
    <row r="52" spans="1:48" ht="15.75">
      <c r="A52">
        <v>51</v>
      </c>
      <c r="B52" t="s">
        <v>919</v>
      </c>
      <c r="C52" t="s">
        <v>300</v>
      </c>
      <c r="D52">
        <v>2023</v>
      </c>
      <c r="E52" t="s">
        <v>512</v>
      </c>
      <c r="F52" t="s">
        <v>540</v>
      </c>
      <c r="G52" s="3" t="s">
        <v>541</v>
      </c>
      <c r="H52" t="s">
        <v>542</v>
      </c>
      <c r="I52" t="s">
        <v>312</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ht="15.75">
      <c r="A53">
        <v>52</v>
      </c>
      <c r="B53" t="s">
        <v>919</v>
      </c>
      <c r="C53" t="s">
        <v>300</v>
      </c>
      <c r="D53">
        <v>2023</v>
      </c>
      <c r="E53" t="s">
        <v>512</v>
      </c>
      <c r="F53" t="s">
        <v>543</v>
      </c>
      <c r="G53" s="3" t="s">
        <v>544</v>
      </c>
      <c r="H53" t="s">
        <v>545</v>
      </c>
      <c r="J53">
        <v>14</v>
      </c>
      <c r="K53" t="s">
        <v>62</v>
      </c>
      <c r="L53" t="s">
        <v>62</v>
      </c>
      <c r="M53" t="s">
        <v>62</v>
      </c>
      <c r="N53" t="s">
        <v>62</v>
      </c>
      <c r="O53" t="s">
        <v>57</v>
      </c>
      <c r="P53" t="s">
        <v>57</v>
      </c>
      <c r="Q53" t="s">
        <v>57</v>
      </c>
      <c r="R53" t="s">
        <v>57</v>
      </c>
      <c r="S53" t="s">
        <v>62</v>
      </c>
      <c r="T53" t="s">
        <v>57</v>
      </c>
      <c r="U53" t="s">
        <v>62</v>
      </c>
      <c r="V53" t="s">
        <v>57</v>
      </c>
      <c r="W53" t="s">
        <v>62</v>
      </c>
      <c r="X53" t="s">
        <v>57</v>
      </c>
      <c r="Y53" t="s">
        <v>57</v>
      </c>
      <c r="Z53" s="3" t="s">
        <v>546</v>
      </c>
      <c r="AA53" t="s">
        <v>62</v>
      </c>
      <c r="AB53" t="s">
        <v>62</v>
      </c>
      <c r="AC53" t="s">
        <v>57</v>
      </c>
      <c r="AD53" t="s">
        <v>57</v>
      </c>
      <c r="AE53" t="s">
        <v>57</v>
      </c>
      <c r="AG53" t="s">
        <v>56</v>
      </c>
      <c r="AH53">
        <v>12</v>
      </c>
      <c r="AI53" t="s">
        <v>62</v>
      </c>
      <c r="AJ53" t="s">
        <v>57</v>
      </c>
      <c r="AK53" t="s">
        <v>62</v>
      </c>
      <c r="AL53" t="s">
        <v>57</v>
      </c>
      <c r="AM53" t="s">
        <v>57</v>
      </c>
      <c r="AN53" t="s">
        <v>57</v>
      </c>
      <c r="AO53" s="6" t="s">
        <v>547</v>
      </c>
      <c r="AP53" s="6" t="s">
        <v>519</v>
      </c>
      <c r="AR53" t="s">
        <v>57</v>
      </c>
      <c r="AS53">
        <v>6</v>
      </c>
      <c r="AT53">
        <v>6</v>
      </c>
      <c r="AV53" t="s">
        <v>434</v>
      </c>
    </row>
    <row r="54" spans="1:48" ht="15.75">
      <c r="A54">
        <v>53</v>
      </c>
      <c r="B54" t="s">
        <v>919</v>
      </c>
      <c r="C54" t="s">
        <v>300</v>
      </c>
      <c r="D54">
        <v>2023</v>
      </c>
      <c r="E54" t="s">
        <v>512</v>
      </c>
      <c r="F54" t="s">
        <v>548</v>
      </c>
      <c r="G54" s="3" t="s">
        <v>549</v>
      </c>
      <c r="H54" t="s">
        <v>550</v>
      </c>
      <c r="I54" t="s">
        <v>312</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ht="15.75">
      <c r="A55">
        <v>54</v>
      </c>
      <c r="B55" t="s">
        <v>919</v>
      </c>
      <c r="C55" t="s">
        <v>300</v>
      </c>
      <c r="D55">
        <v>2023</v>
      </c>
      <c r="E55" t="s">
        <v>512</v>
      </c>
      <c r="F55" t="s">
        <v>551</v>
      </c>
      <c r="G55" s="3" t="s">
        <v>552</v>
      </c>
      <c r="H55" t="s">
        <v>553</v>
      </c>
      <c r="I55" t="s">
        <v>91</v>
      </c>
      <c r="J55">
        <v>24</v>
      </c>
      <c r="K55" t="s">
        <v>62</v>
      </c>
      <c r="L55" t="s">
        <v>62</v>
      </c>
      <c r="M55" t="s">
        <v>62</v>
      </c>
      <c r="N55" t="s">
        <v>62</v>
      </c>
      <c r="O55" t="s">
        <v>57</v>
      </c>
      <c r="P55" t="s">
        <v>57</v>
      </c>
      <c r="Q55" t="s">
        <v>57</v>
      </c>
      <c r="R55" t="s">
        <v>57</v>
      </c>
      <c r="S55" t="s">
        <v>56</v>
      </c>
      <c r="T55" t="s">
        <v>554</v>
      </c>
      <c r="U55" t="s">
        <v>56</v>
      </c>
      <c r="V55" t="s">
        <v>555</v>
      </c>
      <c r="W55" t="s">
        <v>62</v>
      </c>
      <c r="X55" t="s">
        <v>57</v>
      </c>
      <c r="Y55" t="s">
        <v>57</v>
      </c>
      <c r="Z55" s="3" t="s">
        <v>556</v>
      </c>
      <c r="AA55" t="s">
        <v>62</v>
      </c>
      <c r="AB55" t="s">
        <v>62</v>
      </c>
      <c r="AC55" t="s">
        <v>57</v>
      </c>
      <c r="AD55" t="s">
        <v>57</v>
      </c>
      <c r="AE55" t="s">
        <v>57</v>
      </c>
      <c r="AG55" t="s">
        <v>56</v>
      </c>
      <c r="AH55">
        <v>44</v>
      </c>
      <c r="AI55" t="s">
        <v>62</v>
      </c>
      <c r="AJ55" t="s">
        <v>57</v>
      </c>
      <c r="AK55" t="s">
        <v>62</v>
      </c>
      <c r="AL55" t="s">
        <v>57</v>
      </c>
      <c r="AM55" t="s">
        <v>57</v>
      </c>
      <c r="AN55" t="s">
        <v>57</v>
      </c>
      <c r="AO55" t="s">
        <v>557</v>
      </c>
      <c r="AP55" t="s">
        <v>519</v>
      </c>
      <c r="AR55" t="s">
        <v>57</v>
      </c>
      <c r="AS55">
        <v>44</v>
      </c>
      <c r="AT55">
        <v>0</v>
      </c>
      <c r="AV55" t="s">
        <v>558</v>
      </c>
    </row>
    <row r="56" spans="1:48" ht="15.75">
      <c r="A56">
        <v>55</v>
      </c>
      <c r="B56" t="s">
        <v>919</v>
      </c>
      <c r="C56" t="s">
        <v>300</v>
      </c>
      <c r="D56">
        <v>2023</v>
      </c>
      <c r="E56" t="s">
        <v>512</v>
      </c>
      <c r="F56" t="s">
        <v>559</v>
      </c>
      <c r="G56" s="3" t="s">
        <v>560</v>
      </c>
      <c r="H56" t="s">
        <v>561</v>
      </c>
      <c r="I56" t="s">
        <v>91</v>
      </c>
      <c r="J56">
        <v>15</v>
      </c>
      <c r="K56" t="s">
        <v>62</v>
      </c>
      <c r="L56" t="s">
        <v>62</v>
      </c>
      <c r="M56" t="s">
        <v>62</v>
      </c>
      <c r="N56" t="s">
        <v>62</v>
      </c>
      <c r="O56" t="s">
        <v>57</v>
      </c>
      <c r="P56" t="s">
        <v>57</v>
      </c>
      <c r="Q56" t="s">
        <v>57</v>
      </c>
      <c r="R56" t="s">
        <v>57</v>
      </c>
      <c r="S56" t="s">
        <v>56</v>
      </c>
      <c r="T56" t="s">
        <v>562</v>
      </c>
      <c r="U56" t="s">
        <v>62</v>
      </c>
      <c r="V56" t="s">
        <v>57</v>
      </c>
      <c r="W56" t="s">
        <v>62</v>
      </c>
      <c r="X56" t="s">
        <v>57</v>
      </c>
      <c r="Y56" t="s">
        <v>57</v>
      </c>
      <c r="Z56" s="4" t="s">
        <v>563</v>
      </c>
      <c r="AA56" t="s">
        <v>62</v>
      </c>
      <c r="AB56" t="s">
        <v>56</v>
      </c>
      <c r="AC56" t="s">
        <v>56</v>
      </c>
      <c r="AD56" t="s">
        <v>216</v>
      </c>
      <c r="AE56" t="s">
        <v>564</v>
      </c>
      <c r="AG56" t="s">
        <v>56</v>
      </c>
      <c r="AH56">
        <v>37</v>
      </c>
      <c r="AI56" t="s">
        <v>56</v>
      </c>
      <c r="AJ56" t="s">
        <v>405</v>
      </c>
      <c r="AK56" t="s">
        <v>62</v>
      </c>
      <c r="AL56" t="s">
        <v>57</v>
      </c>
      <c r="AM56" t="s">
        <v>57</v>
      </c>
      <c r="AN56" t="s">
        <v>57</v>
      </c>
      <c r="AO56" s="6" t="s">
        <v>565</v>
      </c>
      <c r="AP56" s="6" t="s">
        <v>519</v>
      </c>
      <c r="AR56" t="s">
        <v>57</v>
      </c>
      <c r="AS56">
        <v>14</v>
      </c>
      <c r="AT56">
        <v>23</v>
      </c>
    </row>
    <row r="57" spans="1:48" ht="15.75">
      <c r="A57">
        <v>56</v>
      </c>
      <c r="B57" t="s">
        <v>919</v>
      </c>
      <c r="C57" t="s">
        <v>300</v>
      </c>
      <c r="D57">
        <v>2023</v>
      </c>
      <c r="E57" t="s">
        <v>512</v>
      </c>
      <c r="F57" t="s">
        <v>566</v>
      </c>
      <c r="G57" s="3" t="s">
        <v>567</v>
      </c>
      <c r="H57" t="s">
        <v>568</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ht="15.75">
      <c r="A58">
        <v>57</v>
      </c>
      <c r="B58" t="s">
        <v>919</v>
      </c>
      <c r="C58" t="s">
        <v>300</v>
      </c>
      <c r="D58">
        <v>2023</v>
      </c>
      <c r="E58" t="s">
        <v>512</v>
      </c>
      <c r="F58" t="s">
        <v>569</v>
      </c>
      <c r="G58" t="s">
        <v>570</v>
      </c>
      <c r="H58" t="s">
        <v>571</v>
      </c>
      <c r="I58" t="s">
        <v>91</v>
      </c>
      <c r="J58">
        <v>3</v>
      </c>
      <c r="K58" t="s">
        <v>62</v>
      </c>
      <c r="L58" t="s">
        <v>62</v>
      </c>
      <c r="M58" t="s">
        <v>62</v>
      </c>
      <c r="N58" t="s">
        <v>62</v>
      </c>
      <c r="O58" t="s">
        <v>57</v>
      </c>
      <c r="P58" t="s">
        <v>57</v>
      </c>
      <c r="Q58" t="s">
        <v>57</v>
      </c>
      <c r="R58" t="s">
        <v>57</v>
      </c>
      <c r="S58" t="s">
        <v>56</v>
      </c>
      <c r="T58" t="s">
        <v>572</v>
      </c>
      <c r="U58" t="s">
        <v>62</v>
      </c>
      <c r="V58" t="s">
        <v>57</v>
      </c>
      <c r="W58" t="s">
        <v>62</v>
      </c>
      <c r="X58" t="s">
        <v>57</v>
      </c>
      <c r="Y58" t="s">
        <v>57</v>
      </c>
      <c r="Z58" s="4" t="s">
        <v>573</v>
      </c>
      <c r="AA58" t="s">
        <v>62</v>
      </c>
      <c r="AB58" t="s">
        <v>62</v>
      </c>
      <c r="AC58" t="s">
        <v>57</v>
      </c>
      <c r="AD58" t="s">
        <v>57</v>
      </c>
      <c r="AE58" t="s">
        <v>57</v>
      </c>
      <c r="AG58" t="s">
        <v>56</v>
      </c>
      <c r="AH58">
        <v>1</v>
      </c>
      <c r="AI58" t="s">
        <v>62</v>
      </c>
      <c r="AJ58" t="s">
        <v>57</v>
      </c>
      <c r="AK58" t="s">
        <v>62</v>
      </c>
      <c r="AL58" t="s">
        <v>57</v>
      </c>
      <c r="AM58" t="s">
        <v>57</v>
      </c>
      <c r="AN58" t="s">
        <v>57</v>
      </c>
      <c r="AO58" t="s">
        <v>574</v>
      </c>
      <c r="AP58" t="s">
        <v>519</v>
      </c>
      <c r="AR58" t="s">
        <v>57</v>
      </c>
      <c r="AS58">
        <v>1</v>
      </c>
      <c r="AT58">
        <v>0</v>
      </c>
      <c r="AV58" t="s">
        <v>539</v>
      </c>
    </row>
    <row r="59" spans="1:48" ht="15.75">
      <c r="A59">
        <v>58</v>
      </c>
      <c r="B59" t="s">
        <v>919</v>
      </c>
      <c r="C59" t="s">
        <v>300</v>
      </c>
      <c r="D59">
        <v>2023</v>
      </c>
      <c r="E59" t="s">
        <v>512</v>
      </c>
      <c r="F59" t="s">
        <v>57</v>
      </c>
      <c r="G59" s="3" t="s">
        <v>575</v>
      </c>
      <c r="H59" t="s">
        <v>576</v>
      </c>
      <c r="I59" t="s">
        <v>289</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sheetData>
  <hyperlinks>
    <hyperlink ref="G2" r:id="rId1" xr:uid="{12D022BB-2717-45F3-B87C-984DCFA30DFB}"/>
    <hyperlink ref="Z2" r:id="rId2" xr:uid="{1B1FDDC0-C2DD-483C-90B5-8944A36AD85E}"/>
    <hyperlink ref="G3" r:id="rId3" xr:uid="{367D964B-688D-4141-8DFA-C5C29709F5DC}"/>
    <hyperlink ref="G4" r:id="rId4" xr:uid="{4F48D804-DC80-4542-80F0-1BC555E51652}"/>
    <hyperlink ref="G5" r:id="rId5" xr:uid="{8F2FF154-5B52-4376-9634-DBA4760AC049}"/>
    <hyperlink ref="Z5" r:id="rId6" xr:uid="{49697E19-F3A0-48A5-9F65-C5A3F015AB74}"/>
    <hyperlink ref="G7" r:id="rId7" xr:uid="{F79594A6-8CB9-4298-96EE-832153FF927B}"/>
    <hyperlink ref="G8" r:id="rId8" xr:uid="{87652410-442B-40E7-BA17-C62ADF1252BC}"/>
    <hyperlink ref="Z8" r:id="rId9" xr:uid="{4904D6ED-6DFD-4B21-B582-33F48CFEC626}"/>
    <hyperlink ref="G9" r:id="rId10" xr:uid="{873AA9E0-DEBA-47A0-9025-A6EC4539FFBC}"/>
    <hyperlink ref="G10" r:id="rId11" xr:uid="{4C832253-10BF-4257-BC16-4387908586C5}"/>
    <hyperlink ref="Z10" r:id="rId12" xr:uid="{933005EB-C8BD-435C-BC1D-F9A76926499A}"/>
    <hyperlink ref="G12" r:id="rId13" xr:uid="{8D40F091-CE59-48B4-A728-3F87B5ED0B73}"/>
    <hyperlink ref="G13" r:id="rId14" xr:uid="{5CA19984-47B0-447E-9603-C73DEC75DC37}"/>
    <hyperlink ref="Z13" r:id="rId15" xr:uid="{CAD57804-2824-4C5C-BF3A-86655A7DC20C}"/>
    <hyperlink ref="G14" r:id="rId16" xr:uid="{92B6F251-28BC-43CF-B52F-50E11DC60121}"/>
    <hyperlink ref="Z14" r:id="rId17" xr:uid="{10FE9AEE-5982-4FA9-B3B9-910AEE8944C2}"/>
    <hyperlink ref="G15" r:id="rId18" xr:uid="{A6F59E83-6711-4395-87A1-C5E619AC15A6}"/>
    <hyperlink ref="G16" r:id="rId19" xr:uid="{451C971C-E317-43AC-B481-84242FA130FB}"/>
    <hyperlink ref="G17" r:id="rId20" xr:uid="{5A7B6824-7F62-4FA3-9365-8F5EB8C7D79D}"/>
    <hyperlink ref="G19" r:id="rId21" xr:uid="{5E5B50A6-A5B5-4169-8933-2F15B7DFEEB2}"/>
    <hyperlink ref="Z19" r:id="rId22" xr:uid="{F303E9D9-D05D-4779-9BC4-95B4CA68F472}"/>
    <hyperlink ref="G20" r:id="rId23" xr:uid="{4A375262-4273-45FE-90FF-16BC1ADA5343}"/>
    <hyperlink ref="G21" r:id="rId24" xr:uid="{2DE700C5-AC25-4251-8098-DFF6B399281E}"/>
    <hyperlink ref="Z21" r:id="rId25" xr:uid="{D3336DFD-038C-4C2D-B361-96020561D6D0}"/>
    <hyperlink ref="Z22" r:id="rId26" xr:uid="{D8C828B7-81F2-40CA-BB62-112C93687202}"/>
    <hyperlink ref="G22" r:id="rId27" xr:uid="{9F7FB9A0-D5B1-425F-81D1-D95AC8A1AE7C}"/>
    <hyperlink ref="G23" r:id="rId28" xr:uid="{500D33F2-40AF-4030-ADB0-C73EAAF7741F}"/>
    <hyperlink ref="Z24" r:id="rId29" xr:uid="{7C2EDDB2-5CC9-405B-8F5E-8AAFAA65F085}"/>
    <hyperlink ref="G25" r:id="rId30" xr:uid="{83E6AFC1-33AA-49BE-AED5-9A0C3B6682B6}"/>
    <hyperlink ref="G26" r:id="rId31" xr:uid="{40B055A4-7A08-4CAC-BC76-B4E730372805}"/>
    <hyperlink ref="Z26" r:id="rId32" xr:uid="{2AEAD27D-EEAB-4AFE-A0C9-A9C2703A0A0B}"/>
    <hyperlink ref="G27" r:id="rId33" xr:uid="{AA72E10C-BF6E-4DD2-83F1-A1208F3C8679}"/>
    <hyperlink ref="Z27" r:id="rId34" xr:uid="{5385F579-44AA-434A-AD3B-A3D1B0AED7BF}"/>
    <hyperlink ref="G28" r:id="rId35" xr:uid="{AA0CDA0D-DA8D-40B4-B1E4-F44235F398A4}"/>
    <hyperlink ref="G29" r:id="rId36" xr:uid="{9B180FA3-E12C-4714-AFE6-0C55EE183FC3}"/>
    <hyperlink ref="Z29" r:id="rId37" xr:uid="{A66EE6F5-20CF-4A8A-8FE4-9A9C5A4928EB}"/>
    <hyperlink ref="G30" r:id="rId38" xr:uid="{7DFDBD98-6DA4-462E-A485-BC73607FF1B8}"/>
    <hyperlink ref="Z30" r:id="rId39" xr:uid="{0ABEC4E5-675F-430B-AE01-9CE0440DA18E}"/>
    <hyperlink ref="G31" r:id="rId40" xr:uid="{37BC2900-6586-43B2-A7E1-018A68EF6C6F}"/>
    <hyperlink ref="G32" r:id="rId41" xr:uid="{41708F0E-5F19-42BB-81A3-BB6B88C06040}"/>
    <hyperlink ref="G33" r:id="rId42" xr:uid="{95AF08E1-BD2C-4422-BD26-8B0416B4C04D}"/>
    <hyperlink ref="Z33" r:id="rId43" xr:uid="{2B34C4DA-40DF-4F9B-8AE6-771632D90492}"/>
    <hyperlink ref="G34" r:id="rId44" xr:uid="{79EC22C3-8B34-4349-A44A-18199AFC108A}"/>
    <hyperlink ref="Z34" r:id="rId45" xr:uid="{BB4FC4E8-85BD-43AB-B338-62DA6A54DE02}"/>
    <hyperlink ref="G35" r:id="rId46" xr:uid="{CB26989B-FF37-4403-99A8-6B20D6453D05}"/>
    <hyperlink ref="G36" r:id="rId47" xr:uid="{AA583AE9-2978-4440-A1B6-B6E12CBF3C10}"/>
    <hyperlink ref="Z36" r:id="rId48" xr:uid="{E0EB6AF3-D434-4A76-95CA-172F2AA3B06B}"/>
    <hyperlink ref="G37" r:id="rId49" xr:uid="{E92367D8-C0D5-4789-8AA4-7AF6C4FD45A8}"/>
    <hyperlink ref="G38" r:id="rId50" xr:uid="{62BE16A9-B8AE-4BD8-9A76-1083F688DA54}"/>
    <hyperlink ref="Z38" r:id="rId51" xr:uid="{79D70CC8-19C4-4EE3-BF5B-553333FEEA7B}"/>
    <hyperlink ref="G39" r:id="rId52" xr:uid="{CE4EC3FD-13E6-4966-8F2A-FBB6A0FE32C2}"/>
    <hyperlink ref="Z39" r:id="rId53" xr:uid="{C8749C5D-4FCC-4BCE-AB6E-A5423DCB4524}"/>
    <hyperlink ref="G40" r:id="rId54" xr:uid="{6BEB1E1E-5145-41D4-9CBE-54CF8F5D7AC5}"/>
    <hyperlink ref="G41" r:id="rId55" xr:uid="{5D1959FA-3DBD-4556-9F01-7D7C655DD4EF}"/>
    <hyperlink ref="Z41" r:id="rId56" xr:uid="{78893188-F6E2-44DA-8333-6477D74F170C}"/>
    <hyperlink ref="G42" r:id="rId57" xr:uid="{B59148B0-C01D-4F6C-8151-10D88C648CCD}"/>
    <hyperlink ref="G43" r:id="rId58" xr:uid="{20E2E330-979F-4A21-804A-10CD88E7834E}"/>
    <hyperlink ref="G44" r:id="rId59" xr:uid="{E2E5A719-6D22-45ED-BC4F-2C294313CA95}"/>
    <hyperlink ref="Z44" r:id="rId60" xr:uid="{751110AF-CC15-4644-9CB8-19072E1DB26F}"/>
    <hyperlink ref="G45" r:id="rId61" xr:uid="{E2932E99-001B-4B49-A0D9-2D1FCAAF4E3A}"/>
    <hyperlink ref="G46" r:id="rId62" xr:uid="{B13AC0F1-394A-4B83-9E42-6B06F6E87B68}"/>
    <hyperlink ref="Z46" r:id="rId63" xr:uid="{BFD54BE2-FA67-4B37-9DA7-0093ACD054E1}"/>
    <hyperlink ref="G47" r:id="rId64" xr:uid="{72737474-EC44-41C0-8B18-5ACAC97AEAC9}"/>
    <hyperlink ref="G48" r:id="rId65" xr:uid="{1339697D-76EC-45C1-A835-E18251F76460}"/>
    <hyperlink ref="G49" r:id="rId66" xr:uid="{3FAA4D21-B6A0-4921-91CA-208C454A3779}"/>
    <hyperlink ref="Z49" r:id="rId67" xr:uid="{8AE78D24-EB9F-4457-9F09-33F6E86778A4}"/>
    <hyperlink ref="G50" r:id="rId68" xr:uid="{2D55CECC-4557-4B8D-8585-4213CABC2D85}"/>
    <hyperlink ref="G51" r:id="rId69" xr:uid="{F3EAD211-600B-4DFD-B309-8334B4D039DE}"/>
    <hyperlink ref="Z51" r:id="rId70" xr:uid="{3481F033-59BE-4B93-86B3-7DAAECC318B2}"/>
    <hyperlink ref="G52" r:id="rId71" xr:uid="{86CD00E8-8F45-4748-BF08-1BEB36C2DAEC}"/>
    <hyperlink ref="G53" r:id="rId72" xr:uid="{D58940CC-2780-491C-96EB-BB78099EC686}"/>
    <hyperlink ref="Z53" r:id="rId73" xr:uid="{6A55F290-0AAC-4821-9AEA-D5CA5BFC4476}"/>
    <hyperlink ref="G54" r:id="rId74" xr:uid="{E56D085D-6120-4602-9F45-533A0DBED79D}"/>
    <hyperlink ref="G55" r:id="rId75" xr:uid="{B746E113-7889-4467-9336-737A41500724}"/>
    <hyperlink ref="Z55" r:id="rId76" xr:uid="{741A7FA1-DFB1-489C-BC5A-54941D30CAB1}"/>
    <hyperlink ref="G56" r:id="rId77" xr:uid="{82725DA9-5BBB-4749-A515-5D4734A9E9CA}"/>
    <hyperlink ref="Z56" r:id="rId78" xr:uid="{2898DEF6-1ED8-46EC-8718-27CBEB18F58E}"/>
    <hyperlink ref="G57" r:id="rId79" xr:uid="{9F8D0FBF-3762-40E6-95DE-FE9D6C061D7A}"/>
    <hyperlink ref="Z58" r:id="rId80" xr:uid="{2EEAC837-2E1B-4D22-A58D-242BF04B543A}"/>
    <hyperlink ref="G59" r:id="rId81" xr:uid="{12F4A443-CD9B-4536-92BA-C71E9E76B491}"/>
  </hyperlinks>
  <pageMargins left="0.7" right="0.7" top="0.75" bottom="0.75" header="0.3" footer="0.3"/>
  <pageSetup paperSize="9" orientation="portrait" horizontalDpi="300" verticalDpi="300" r:id="rId8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48F6-85B4-4DF6-95A2-8FD907FC99BB}">
  <dimension ref="A1:AY446"/>
  <sheetViews>
    <sheetView topLeftCell="S1" workbookViewId="0">
      <selection activeCell="A46" sqref="A46:XFD46"/>
    </sheetView>
  </sheetViews>
  <sheetFormatPr defaultColWidth="12.28515625" defaultRowHeight="15"/>
  <cols>
    <col min="1" max="1" width="4.7109375" customWidth="1"/>
    <col min="2" max="2" width="21.7109375" bestFit="1" customWidth="1"/>
    <col min="3" max="3" width="8" bestFit="1" customWidth="1"/>
    <col min="4" max="4" width="6.28515625" bestFit="1" customWidth="1"/>
    <col min="5" max="5" width="14.140625" customWidth="1"/>
    <col min="6" max="6" width="22" customWidth="1"/>
    <col min="7" max="7" width="32.5703125" customWidth="1"/>
    <col min="8" max="8" width="36.85546875" customWidth="1"/>
    <col min="9" max="9" width="17.28515625" customWidth="1"/>
    <col min="10" max="10" width="28.5703125" customWidth="1"/>
    <col min="11" max="11" width="17.7109375" bestFit="1" customWidth="1"/>
    <col min="12" max="12" width="14.140625" bestFit="1" customWidth="1"/>
    <col min="16" max="16" width="14.7109375" bestFit="1" customWidth="1"/>
    <col min="17" max="17" width="13.7109375" customWidth="1"/>
    <col min="18" max="18" width="21.28515625" customWidth="1"/>
    <col min="20" max="20" width="43" customWidth="1"/>
    <col min="22" max="22" width="15.28515625" customWidth="1"/>
    <col min="23" max="23" width="11.140625" bestFit="1" customWidth="1"/>
    <col min="24" max="24" width="18.28515625" customWidth="1"/>
    <col min="30" max="30" width="10" bestFit="1" customWidth="1"/>
    <col min="33" max="33" width="12.42578125" bestFit="1" customWidth="1"/>
    <col min="34" max="34" width="14.140625" bestFit="1" customWidth="1"/>
    <col min="36" max="36" width="16.85546875" bestFit="1" customWidth="1"/>
    <col min="37" max="37" width="9.28515625" customWidth="1"/>
    <col min="38" max="38" width="15.85546875" bestFit="1" customWidth="1"/>
    <col min="39" max="39" width="13.5703125" bestFit="1" customWidth="1"/>
    <col min="41" max="41" width="18.28515625" customWidth="1"/>
    <col min="42" max="42" width="16.85546875" bestFit="1" customWidth="1"/>
    <col min="43" max="43" width="20.28515625" customWidth="1"/>
    <col min="44" max="44" width="18.28515625" bestFit="1" customWidth="1"/>
    <col min="47" max="47" width="19.28515625" customWidth="1"/>
    <col min="48" max="48" width="28.85546875" customWidth="1"/>
    <col min="49" max="49" width="19.140625" customWidth="1"/>
    <col min="50" max="50" width="21.28515625" customWidth="1"/>
    <col min="51" max="51" width="107.5703125" customWidth="1"/>
  </cols>
  <sheetData>
    <row r="1" spans="1:51" s="48" customFormat="1" ht="15.75">
      <c r="B1" s="48" t="s">
        <v>0</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48" t="s">
        <v>45</v>
      </c>
      <c r="AV1" s="48" t="s">
        <v>46</v>
      </c>
      <c r="AW1" s="48" t="s">
        <v>47</v>
      </c>
      <c r="AX1" s="48" t="s">
        <v>48</v>
      </c>
      <c r="AY1" s="48" t="s">
        <v>918</v>
      </c>
    </row>
    <row r="2" spans="1:51" s="48" customFormat="1" ht="15.75">
      <c r="A2" s="48">
        <v>1</v>
      </c>
      <c r="B2" t="s">
        <v>1045</v>
      </c>
      <c r="C2" t="s">
        <v>1046</v>
      </c>
      <c r="D2">
        <v>2023</v>
      </c>
      <c r="E2" s="49" t="s">
        <v>1047</v>
      </c>
      <c r="F2" s="49" t="s">
        <v>1048</v>
      </c>
      <c r="G2" s="13" t="s">
        <v>1049</v>
      </c>
      <c r="H2" s="50" t="s">
        <v>304</v>
      </c>
      <c r="I2" s="49" t="s">
        <v>935</v>
      </c>
      <c r="J2" s="49" t="s">
        <v>1050</v>
      </c>
      <c r="K2" t="str" cm="1">
        <f t="array" ref="K2">IF($I2="Review","À Trouver",_xlfn.IFS($I2="Letter to the Editor","NA",$I2="Author response","NA",$I2="Scholarships","NA",$I2="Original","No",$I2="Study protocol","No",$I2="Commentary","NA",$I2="Opinions","NA",$I2="Editorial","NA",$I2="Perspective","NA",$I2="Author response","NA",$I2="Essay","NA",$I2="Guidelines","No",$I2="Case Report","No"))</f>
        <v>No</v>
      </c>
      <c r="L2" t="str" cm="1">
        <f t="array" ref="L2">IF($I2="Review","À Trouver",_xlfn.IFS($I2="Letter to the Editor","NA",$I2="Author response","NA",$I2="Scholarships","NA",$I2="Original","No",$I2="Study protocol","No",$I2="Commentary","NA",$I2="Opinions","NA",$I2="Editorial","NA",$I2="Perspective","NA",$I2="Author response","NA",$I2="Essay","NA",$I2="Guidelines","No",$I2="Case Report","No"))</f>
        <v>No</v>
      </c>
      <c r="M2" t="s">
        <v>62</v>
      </c>
      <c r="N2" s="51" t="s">
        <v>57</v>
      </c>
      <c r="O2" s="51" t="str">
        <f t="shared" ref="O2:R8" si="0">IF(OR($N2="No",$N2="NA"),"NA","à Remplir")</f>
        <v>NA</v>
      </c>
      <c r="P2" s="51" t="str">
        <f t="shared" si="0"/>
        <v>NA</v>
      </c>
      <c r="Q2" s="51" t="str">
        <f t="shared" si="0"/>
        <v>NA</v>
      </c>
      <c r="R2" s="51" t="str">
        <f t="shared" si="0"/>
        <v>NA</v>
      </c>
      <c r="S2" s="30" t="s">
        <v>57</v>
      </c>
      <c r="T2" s="51" t="str">
        <f t="shared" ref="T2:T4" si="1">IF(OR(S2="No",S2="NA"),"NA","à Remplir")</f>
        <v>NA</v>
      </c>
      <c r="U2" s="51" t="s">
        <v>57</v>
      </c>
      <c r="V2" s="51" t="str">
        <f t="shared" ref="V2:V36" si="2">IF(OR(U2="No",U2="NA"),"NA","à Remplir")</f>
        <v>NA</v>
      </c>
      <c r="W2" s="51" t="s">
        <v>57</v>
      </c>
      <c r="X2" s="51" t="str">
        <f t="shared" ref="X2:Y4" si="3">IF(OR($W2="No",$W2="NA"),"NA","à Remplir")</f>
        <v>NA</v>
      </c>
      <c r="Y2" s="51" t="str">
        <f t="shared" si="3"/>
        <v>NA</v>
      </c>
      <c r="Z2" s="8"/>
      <c r="AA2" s="51" t="s">
        <v>57</v>
      </c>
      <c r="AB2" s="51" t="e" cm="1">
        <f t="array" ref="AB2">IF($I2="Review","NA",_xlfn.IFS($I2="Letter to the Editor","NA",$I2="Author response","NA",$I2="Scholarships","NA",$I2="Original",_xlfn.IFS($AA2="No","NA",$AA2="Yes","À Remplir"),$I2="Study protocol","NA",$I2="Commentary","NA",$I2="Opinions","NA",$I2="Editorial","NA",$I2="Perspective","NA",$I2="Author response","NA",$I2="Essay","NA",$I2="Guidelines","NA",$I2="Case Report",_xlfn.IFS($AA2="No","NA",$AA2="Yes","À Remplir")))</f>
        <v>#N/A</v>
      </c>
      <c r="AC2" s="51" t="e">
        <f t="shared" ref="AC2:AD4" si="4">IF(OR($AB2="No",$AB2="NA"),"NA","à Remplir")</f>
        <v>#N/A</v>
      </c>
      <c r="AD2" s="51" t="e">
        <f t="shared" si="4"/>
        <v>#N/A</v>
      </c>
      <c r="AE2" t="e">
        <f t="shared" ref="AE2:AE36" si="5">IF(OR($AB2="No",$AB2="NA"),"NA",IF(AD2="Exact","NA","À Remplir"))</f>
        <v>#N/A</v>
      </c>
      <c r="AF2" t="e" cm="1">
        <f t="array" ref="AF2">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f>
        <v>#N/A</v>
      </c>
      <c r="AG2" s="51" t="s">
        <v>57</v>
      </c>
      <c r="AH2" s="51" t="str">
        <f t="shared" ref="AH2:AI3" si="6">IF(OR($AG2="No",$AG2="NA"),"NA","à Remplir")</f>
        <v>NA</v>
      </c>
      <c r="AI2" s="51" t="str">
        <f t="shared" si="6"/>
        <v>NA</v>
      </c>
      <c r="AJ2" s="51" t="str">
        <f t="shared" ref="AJ2:AJ8" si="7">IF(OR($AG2="No",$AG2="NA"),"NA",IF(AI2="No","NA","À remplir"))</f>
        <v>NA</v>
      </c>
      <c r="AK2" s="30" t="s">
        <v>57</v>
      </c>
      <c r="AL2" s="51" t="str">
        <f t="shared" ref="AL2:AN36" si="8">IF(OR($AK2="No",$AK2="NA"),"NA","à Remplir")</f>
        <v>NA</v>
      </c>
      <c r="AM2" s="51" t="str">
        <f t="shared" si="8"/>
        <v>NA</v>
      </c>
      <c r="AN2" s="51" t="str">
        <f t="shared" si="8"/>
        <v>NA</v>
      </c>
      <c r="AO2" s="52"/>
      <c r="AP2" s="49" t="s">
        <v>1051</v>
      </c>
      <c r="AQ2" s="51" t="str">
        <f t="shared" ref="AQ2:AQ36" si="9">IFERROR(AP2-AO2,"NA")</f>
        <v>NA</v>
      </c>
      <c r="AR2" s="51" t="str">
        <f t="shared" ref="AR2:AR36" si="10">IFERROR(AP2-AM2,"NA")</f>
        <v>NA</v>
      </c>
      <c r="AS2" s="51" t="str">
        <f t="shared" ref="AS2:AS3" si="11">IF(OR($AG2="No",$AG2="NA"),"NA",($AH2-$AT2))</f>
        <v>NA</v>
      </c>
      <c r="AT2" s="51" t="str">
        <f t="shared" ref="AT2:AT3" si="12">IF(OR($AG2="No",$AG2="NA"),"NA",($AH2-$AS2))</f>
        <v>NA</v>
      </c>
      <c r="AU2" s="51" t="str">
        <f t="shared" ref="AU2:AX3" si="13">IF(OR($AG2="No",$AG2="NA"),"NA","à Remplir")</f>
        <v>NA</v>
      </c>
      <c r="AV2" s="51" t="str">
        <f t="shared" si="13"/>
        <v>NA</v>
      </c>
      <c r="AW2" s="51" t="str">
        <f t="shared" si="13"/>
        <v>NA</v>
      </c>
      <c r="AX2" s="51" t="str">
        <f t="shared" si="13"/>
        <v>NA</v>
      </c>
    </row>
    <row r="3" spans="1:51" s="48" customFormat="1" ht="15.75">
      <c r="A3" s="48">
        <v>2</v>
      </c>
      <c r="B3" t="s">
        <v>1045</v>
      </c>
      <c r="C3" t="s">
        <v>1046</v>
      </c>
      <c r="D3">
        <v>2023</v>
      </c>
      <c r="E3" s="49" t="s">
        <v>1047</v>
      </c>
      <c r="F3" s="49" t="s">
        <v>1052</v>
      </c>
      <c r="G3" s="13" t="s">
        <v>1053</v>
      </c>
      <c r="H3" s="49" t="s">
        <v>315</v>
      </c>
      <c r="I3" s="49" t="s">
        <v>935</v>
      </c>
      <c r="J3" s="49" t="s">
        <v>1054</v>
      </c>
      <c r="K3" t="s">
        <v>56</v>
      </c>
      <c r="L3" t="s">
        <v>56</v>
      </c>
      <c r="M3" t="s">
        <v>62</v>
      </c>
      <c r="N3" s="51" t="s">
        <v>57</v>
      </c>
      <c r="O3" s="51" t="str">
        <f t="shared" si="0"/>
        <v>NA</v>
      </c>
      <c r="P3" s="51" t="str">
        <f t="shared" si="0"/>
        <v>NA</v>
      </c>
      <c r="Q3" s="51" t="str">
        <f t="shared" si="0"/>
        <v>NA</v>
      </c>
      <c r="R3" s="51" t="str">
        <f t="shared" si="0"/>
        <v>NA</v>
      </c>
      <c r="S3" s="30" t="s">
        <v>57</v>
      </c>
      <c r="T3" s="51" t="str">
        <f t="shared" si="1"/>
        <v>NA</v>
      </c>
      <c r="U3" s="51" t="s">
        <v>57</v>
      </c>
      <c r="V3" s="51" t="str">
        <f t="shared" si="2"/>
        <v>NA</v>
      </c>
      <c r="W3" s="51" t="s">
        <v>57</v>
      </c>
      <c r="X3" s="51" t="str">
        <f t="shared" si="3"/>
        <v>NA</v>
      </c>
      <c r="Y3" s="51" t="str">
        <f t="shared" si="3"/>
        <v>NA</v>
      </c>
      <c r="Z3" s="8"/>
      <c r="AA3" s="51" t="s">
        <v>57</v>
      </c>
      <c r="AB3" s="51" t="e" cm="1">
        <f t="array" ref="AB3">IF($I3="Review","NA",_xlfn.IFS($I3="Letter to the Editor","NA",$I3="Author response","NA",$I3="Scholarships","NA",$I3="Original",_xlfn.IFS($AA3="No","NA",$AA3="Yes","À Remplir"),$I3="Study protocol","NA",$I3="Commentary","NA",$I3="Opinions","NA",$I3="Editorial","NA",$I3="Perspective","NA",$I3="Author response","NA",$I3="Essay","NA",$I3="Guidelines","NA",$I3="Case Report",_xlfn.IFS($AA3="No","NA",$AA3="Yes","À Remplir")))</f>
        <v>#N/A</v>
      </c>
      <c r="AC3" s="51" t="e">
        <f t="shared" si="4"/>
        <v>#N/A</v>
      </c>
      <c r="AD3" s="51" t="e">
        <f t="shared" si="4"/>
        <v>#N/A</v>
      </c>
      <c r="AE3" t="e">
        <f t="shared" si="5"/>
        <v>#N/A</v>
      </c>
      <c r="AF3" t="e" cm="1">
        <f t="array" ref="AF3">_xlfn.IFS($I3="Review","NA",$I3="Letter to the Editor","NA",$I3="Author response","NA",$I3="Scholarships","NA",$I3="Original",_xlfn.IFS($AC3="Yes","No",$AC3="both","No",$AC3="NA","NA",$AC3="No","À Trouver"),$I3="Study protocol","NA",$I3="Commentary","NA",$I3="Opinions","NA",$I3="Editorial","NA",$I3="Perspective","NA",$I3="Author response","NA",$I3="Essay","NA",$I3="Guidelines","NA",$I3="Case Report",_xlfn.IFS($AC3="Yes","No",$AC3="both","No",$AC3="NA","NA",$AC3="No","À Trouver"))</f>
        <v>#N/A</v>
      </c>
      <c r="AG3" s="51" t="s">
        <v>57</v>
      </c>
      <c r="AH3" s="51" t="str">
        <f t="shared" si="6"/>
        <v>NA</v>
      </c>
      <c r="AI3" s="51" t="str">
        <f t="shared" si="6"/>
        <v>NA</v>
      </c>
      <c r="AJ3" s="51" t="str">
        <f t="shared" si="7"/>
        <v>NA</v>
      </c>
      <c r="AK3" s="30" t="s">
        <v>57</v>
      </c>
      <c r="AL3" s="51" t="str">
        <f t="shared" si="8"/>
        <v>NA</v>
      </c>
      <c r="AM3" s="51" t="str">
        <f t="shared" si="8"/>
        <v>NA</v>
      </c>
      <c r="AN3" s="51" t="str">
        <f t="shared" si="8"/>
        <v>NA</v>
      </c>
      <c r="AO3" s="52"/>
      <c r="AP3" s="49" t="s">
        <v>1051</v>
      </c>
      <c r="AQ3" s="51" t="str">
        <f t="shared" si="9"/>
        <v>NA</v>
      </c>
      <c r="AR3" s="51" t="str">
        <f t="shared" si="10"/>
        <v>NA</v>
      </c>
      <c r="AS3" s="51" t="str">
        <f t="shared" si="11"/>
        <v>NA</v>
      </c>
      <c r="AT3" s="51" t="str">
        <f t="shared" si="12"/>
        <v>NA</v>
      </c>
      <c r="AU3" s="51" t="str">
        <f t="shared" si="13"/>
        <v>NA</v>
      </c>
      <c r="AV3" s="51" t="str">
        <f t="shared" si="13"/>
        <v>NA</v>
      </c>
      <c r="AW3" s="51" t="str">
        <f t="shared" si="13"/>
        <v>NA</v>
      </c>
      <c r="AX3" s="51" t="str">
        <f t="shared" si="13"/>
        <v>NA</v>
      </c>
    </row>
    <row r="4" spans="1:51" s="48" customFormat="1" ht="15.75">
      <c r="A4" s="48">
        <v>3</v>
      </c>
      <c r="B4" t="s">
        <v>1045</v>
      </c>
      <c r="C4" t="s">
        <v>1046</v>
      </c>
      <c r="D4">
        <v>2023</v>
      </c>
      <c r="E4" s="49" t="s">
        <v>1047</v>
      </c>
      <c r="F4" s="49" t="s">
        <v>1055</v>
      </c>
      <c r="G4" s="13" t="s">
        <v>1056</v>
      </c>
      <c r="H4" s="49" t="s">
        <v>319</v>
      </c>
      <c r="I4" s="49" t="s">
        <v>935</v>
      </c>
      <c r="J4" s="49" t="s">
        <v>1057</v>
      </c>
      <c r="K4" t="str" cm="1">
        <f t="array" ref="K4">IF($I4="Review","À Trouver",_xlfn.IFS($I4="Letter to the Editor","NA",$I4="Author response","NA",$I4="Scholarships","NA",$I4="Original","No",$I4="Study protocol","No",$I4="Commentary","NA",$I4="Opinions","NA",$I4="Editorial","NA",$I4="Perspective","NA",$I4="Author response","NA",$I4="Essay","NA",$I4="Guidelines","No",$I4="Case Report","No"))</f>
        <v>No</v>
      </c>
      <c r="L4" t="str" cm="1">
        <f t="array" ref="L4">IF($I4="Review","À Trouver",_xlfn.IFS($I4="Letter to the Editor","NA",$I4="Author response","NA",$I4="Scholarships","NA",$I4="Original","No",$I4="Study protocol","No",$I4="Commentary","NA",$I4="Opinions","NA",$I4="Editorial","NA",$I4="Perspective","NA",$I4="Author response","NA",$I4="Essay","NA",$I4="Guidelines","No",$I4="Case Report","No"))</f>
        <v>No</v>
      </c>
      <c r="M4" t="s">
        <v>62</v>
      </c>
      <c r="N4" s="51" t="s">
        <v>57</v>
      </c>
      <c r="O4" s="51" t="str">
        <f t="shared" si="0"/>
        <v>NA</v>
      </c>
      <c r="P4" s="51" t="str">
        <f t="shared" si="0"/>
        <v>NA</v>
      </c>
      <c r="Q4" s="51" t="str">
        <f t="shared" si="0"/>
        <v>NA</v>
      </c>
      <c r="R4" s="51" t="str">
        <f t="shared" si="0"/>
        <v>NA</v>
      </c>
      <c r="S4" s="30" t="s">
        <v>57</v>
      </c>
      <c r="T4" s="51" t="str">
        <f t="shared" si="1"/>
        <v>NA</v>
      </c>
      <c r="U4" s="51" t="s">
        <v>57</v>
      </c>
      <c r="V4" s="51" t="str">
        <f t="shared" si="2"/>
        <v>NA</v>
      </c>
      <c r="W4" s="51" t="s">
        <v>57</v>
      </c>
      <c r="X4" s="51" t="str">
        <f t="shared" si="3"/>
        <v>NA</v>
      </c>
      <c r="Y4" s="51" t="s">
        <v>62</v>
      </c>
      <c r="Z4" s="8"/>
      <c r="AA4" s="51" t="s">
        <v>57</v>
      </c>
      <c r="AB4" s="51" t="e" cm="1">
        <f t="array" ref="AB4">IF($I4="Review","NA",_xlfn.IFS($I4="Letter to the Editor","NA",$I4="Author response","NA",$I4="Scholarships","NA",$I4="Original",_xlfn.IFS($AA4="No","NA",$AA4="Yes","À Remplir"),$I4="Study protocol","NA",$I4="Commentary","NA",$I4="Opinions","NA",$I4="Editorial","NA",$I4="Perspective","NA",$I4="Author response","NA",$I4="Essay","NA",$I4="Guidelines","NA",$I4="Case Report",_xlfn.IFS($AA4="No","NA",$AA4="Yes","À Remplir")))</f>
        <v>#N/A</v>
      </c>
      <c r="AC4" s="51" t="e">
        <f t="shared" si="4"/>
        <v>#N/A</v>
      </c>
      <c r="AD4" s="51" t="e">
        <f t="shared" si="4"/>
        <v>#N/A</v>
      </c>
      <c r="AE4" t="e">
        <f t="shared" si="5"/>
        <v>#N/A</v>
      </c>
      <c r="AF4" t="e" cm="1">
        <f t="array" ref="AF4">_xlfn.IFS($I4="Review","NA",$I4="Letter to the Editor","NA",$I4="Author response","NA",$I4="Scholarships","NA",$I4="Original",_xlfn.IFS($AC4="Yes","No",$AC4="both","No",$AC4="NA","NA",$AC4="No","À Trouver"),$I4="Study protocol","NA",$I4="Commentary","NA",$I4="Opinions","NA",$I4="Editorial","NA",$I4="Perspective","NA",$I4="Author response","NA",$I4="Essay","NA",$I4="Guidelines","NA",$I4="Case Report",_xlfn.IFS($AC4="Yes","No",$AC4="both","No",$AC4="NA","NA",$AC4="No","À Trouver"))</f>
        <v>#N/A</v>
      </c>
      <c r="AG4" s="51" t="s">
        <v>56</v>
      </c>
      <c r="AH4" s="51">
        <v>2203</v>
      </c>
      <c r="AI4" s="51" t="s">
        <v>62</v>
      </c>
      <c r="AJ4" s="51" t="str">
        <f t="shared" si="7"/>
        <v>NA</v>
      </c>
      <c r="AK4" s="30" t="s">
        <v>57</v>
      </c>
      <c r="AL4" s="51" t="str">
        <f t="shared" si="8"/>
        <v>NA</v>
      </c>
      <c r="AM4" s="51" t="str">
        <f t="shared" si="8"/>
        <v>NA</v>
      </c>
      <c r="AN4" s="51" t="str">
        <f t="shared" si="8"/>
        <v>NA</v>
      </c>
      <c r="AO4" s="52"/>
      <c r="AP4" s="49" t="s">
        <v>1051</v>
      </c>
      <c r="AQ4" s="51" t="str">
        <f t="shared" si="9"/>
        <v>NA</v>
      </c>
      <c r="AR4" s="51" t="str">
        <f t="shared" si="10"/>
        <v>NA</v>
      </c>
      <c r="AS4" s="51">
        <v>1119</v>
      </c>
      <c r="AT4" s="51">
        <v>1084</v>
      </c>
      <c r="AU4" s="51" t="s">
        <v>57</v>
      </c>
      <c r="AV4" s="51" t="s">
        <v>56</v>
      </c>
      <c r="AW4" s="51" t="s">
        <v>57</v>
      </c>
      <c r="AX4" s="51" t="s">
        <v>57</v>
      </c>
      <c r="AY4" s="48" t="s">
        <v>1058</v>
      </c>
    </row>
    <row r="5" spans="1:51" s="48" customFormat="1" ht="15.75">
      <c r="A5" s="48">
        <v>4</v>
      </c>
      <c r="B5" t="s">
        <v>1045</v>
      </c>
      <c r="C5" t="s">
        <v>1046</v>
      </c>
      <c r="D5">
        <v>2023</v>
      </c>
      <c r="E5" s="49" t="s">
        <v>1047</v>
      </c>
      <c r="F5" s="49" t="s">
        <v>1059</v>
      </c>
      <c r="G5" s="13" t="s">
        <v>1060</v>
      </c>
      <c r="H5" s="53" t="s">
        <v>328</v>
      </c>
      <c r="I5" s="49" t="s">
        <v>935</v>
      </c>
      <c r="J5" s="49" t="s">
        <v>1061</v>
      </c>
      <c r="K5" t="str" cm="1">
        <f t="array" ref="K5">IF($I5="Review","À Trouver",_xlfn.IFS($I5="Letter to the Editor","NA",$I5="Author response","NA",$I5="Scholarships","NA",$I5="Original","No",$I5="Study protocol","No",$I5="Commentary","NA",$I5="Opinions","NA",$I5="Editorial","NA",$I5="Perspective","NA",$I5="Author response","NA",$I5="Essay","NA",$I5="Guidelines","No",$I5="Case Report","No"))</f>
        <v>No</v>
      </c>
      <c r="L5" t="s">
        <v>56</v>
      </c>
      <c r="M5" t="s">
        <v>62</v>
      </c>
      <c r="N5" s="51" t="s">
        <v>57</v>
      </c>
      <c r="O5" s="51" t="str">
        <f t="shared" si="0"/>
        <v>NA</v>
      </c>
      <c r="P5" s="51" t="str">
        <f t="shared" si="0"/>
        <v>NA</v>
      </c>
      <c r="Q5" s="51" t="str">
        <f t="shared" si="0"/>
        <v>NA</v>
      </c>
      <c r="R5" s="51" t="str">
        <f t="shared" si="0"/>
        <v>NA</v>
      </c>
      <c r="S5" s="30" t="s">
        <v>56</v>
      </c>
      <c r="T5" s="51" t="s">
        <v>1062</v>
      </c>
      <c r="U5" s="51" t="s">
        <v>57</v>
      </c>
      <c r="V5" s="51" t="str">
        <f t="shared" si="2"/>
        <v>NA</v>
      </c>
      <c r="W5" s="51" t="s">
        <v>56</v>
      </c>
      <c r="X5" s="51" t="s">
        <v>1063</v>
      </c>
      <c r="Y5" s="51" t="s">
        <v>62</v>
      </c>
      <c r="Z5" s="8"/>
      <c r="AA5" s="51" t="s">
        <v>56</v>
      </c>
      <c r="AB5" s="51" t="s">
        <v>56</v>
      </c>
      <c r="AC5" s="51" t="s">
        <v>56</v>
      </c>
      <c r="AD5" s="51" t="s">
        <v>984</v>
      </c>
      <c r="AE5" t="str">
        <f t="shared" si="5"/>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No</v>
      </c>
      <c r="AG5" s="51" t="s">
        <v>56</v>
      </c>
      <c r="AH5" s="51">
        <v>369</v>
      </c>
      <c r="AI5" s="51" t="s">
        <v>62</v>
      </c>
      <c r="AJ5" s="51" t="str">
        <f t="shared" si="7"/>
        <v>NA</v>
      </c>
      <c r="AK5" s="30" t="s">
        <v>62</v>
      </c>
      <c r="AL5" s="51" t="str">
        <f t="shared" si="8"/>
        <v>NA</v>
      </c>
      <c r="AM5" s="51" t="str">
        <f t="shared" si="8"/>
        <v>NA</v>
      </c>
      <c r="AN5" s="51" t="str">
        <f t="shared" si="8"/>
        <v>NA</v>
      </c>
      <c r="AO5" s="52"/>
      <c r="AP5" s="49" t="s">
        <v>1051</v>
      </c>
      <c r="AQ5" s="51" t="str">
        <f t="shared" si="9"/>
        <v>NA</v>
      </c>
      <c r="AR5" s="51" t="str">
        <f t="shared" si="10"/>
        <v>NA</v>
      </c>
      <c r="AS5" s="51">
        <v>124</v>
      </c>
      <c r="AT5" s="51">
        <v>245</v>
      </c>
      <c r="AU5" s="51" t="s">
        <v>57</v>
      </c>
      <c r="AV5" s="51" t="s">
        <v>57</v>
      </c>
      <c r="AW5" s="51" t="s">
        <v>57</v>
      </c>
      <c r="AX5" s="51" t="s">
        <v>57</v>
      </c>
    </row>
    <row r="6" spans="1:51" s="48" customFormat="1" ht="15.75">
      <c r="A6" s="48">
        <v>5</v>
      </c>
      <c r="B6" t="s">
        <v>1045</v>
      </c>
      <c r="C6" t="s">
        <v>1046</v>
      </c>
      <c r="D6">
        <v>2023</v>
      </c>
      <c r="E6" s="49" t="s">
        <v>1047</v>
      </c>
      <c r="F6" s="49" t="s">
        <v>1064</v>
      </c>
      <c r="G6" s="13" t="s">
        <v>1065</v>
      </c>
      <c r="H6" s="49" t="s">
        <v>332</v>
      </c>
      <c r="I6" s="49" t="s">
        <v>935</v>
      </c>
      <c r="J6" s="49" t="s">
        <v>1066</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57</v>
      </c>
      <c r="O6" s="51" t="str">
        <f t="shared" si="0"/>
        <v>NA</v>
      </c>
      <c r="P6" s="51" t="str">
        <f t="shared" si="0"/>
        <v>NA</v>
      </c>
      <c r="Q6" s="51" t="str">
        <f t="shared" si="0"/>
        <v>NA</v>
      </c>
      <c r="R6" s="51" t="str">
        <f t="shared" si="0"/>
        <v>NA</v>
      </c>
      <c r="S6" s="30" t="s">
        <v>57</v>
      </c>
      <c r="T6" s="51" t="str">
        <f t="shared" ref="T6:T8" si="14">IF(OR(S6="No",S6="NA"),"NA","à Remplir")</f>
        <v>NA</v>
      </c>
      <c r="U6" s="51" t="s">
        <v>57</v>
      </c>
      <c r="V6" s="51" t="str">
        <f t="shared" si="2"/>
        <v>NA</v>
      </c>
      <c r="W6" s="51" t="s">
        <v>62</v>
      </c>
      <c r="X6" s="51" t="str">
        <f t="shared" ref="X6:Y8" si="15">IF(OR($W6="No",$W6="NA"),"NA","à Remplir")</f>
        <v>NA</v>
      </c>
      <c r="Y6" s="51" t="str">
        <f t="shared" si="15"/>
        <v>NA</v>
      </c>
      <c r="Z6" s="8"/>
      <c r="AA6" s="51" t="s">
        <v>57</v>
      </c>
      <c r="AB6" s="51" t="s">
        <v>57</v>
      </c>
      <c r="AC6" s="51" t="str">
        <f t="shared" ref="AC6:AD9" si="16">IF(OR($AB6="No",$AB6="NA"),"NA","à Remplir")</f>
        <v>NA</v>
      </c>
      <c r="AD6" s="51" t="str">
        <f t="shared" si="16"/>
        <v>NA</v>
      </c>
      <c r="AE6" t="str">
        <f t="shared" si="5"/>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NA</v>
      </c>
      <c r="AG6" s="51" t="s">
        <v>56</v>
      </c>
      <c r="AH6" s="51">
        <v>117</v>
      </c>
      <c r="AI6" s="51" t="s">
        <v>62</v>
      </c>
      <c r="AJ6" s="51" t="str">
        <f t="shared" si="7"/>
        <v>NA</v>
      </c>
      <c r="AK6" s="30" t="s">
        <v>57</v>
      </c>
      <c r="AL6" s="51" t="str">
        <f t="shared" si="8"/>
        <v>NA</v>
      </c>
      <c r="AM6" s="51" t="str">
        <f t="shared" si="8"/>
        <v>NA</v>
      </c>
      <c r="AN6" s="51" t="str">
        <f t="shared" si="8"/>
        <v>NA</v>
      </c>
      <c r="AO6" s="52"/>
      <c r="AP6" s="49" t="s">
        <v>1051</v>
      </c>
      <c r="AQ6" s="51" t="str">
        <f t="shared" si="9"/>
        <v>NA</v>
      </c>
      <c r="AR6" s="51" t="str">
        <f t="shared" si="10"/>
        <v>NA</v>
      </c>
      <c r="AS6" s="51" t="e">
        <f t="shared" ref="AS6:AS8" ca="1" si="17">IF(OR($AG6="No",$AG6="NA"),"NA",($AH6-$AT6))</f>
        <v>#N/A</v>
      </c>
      <c r="AT6" s="51" t="e">
        <f t="shared" ref="AT6:AT8" ca="1" si="18">IF(OR($AG6="No",$AG6="NA"),"NA",($AH6-$AS6))</f>
        <v>#N/A</v>
      </c>
      <c r="AU6" s="51" t="s">
        <v>57</v>
      </c>
      <c r="AV6" s="51" t="s">
        <v>57</v>
      </c>
      <c r="AW6" s="51" t="s">
        <v>57</v>
      </c>
      <c r="AX6" s="51" t="s">
        <v>57</v>
      </c>
      <c r="AY6" s="49" t="s">
        <v>1067</v>
      </c>
    </row>
    <row r="7" spans="1:51" s="48" customFormat="1" ht="15.75">
      <c r="A7" s="48">
        <v>6</v>
      </c>
      <c r="B7" t="s">
        <v>1045</v>
      </c>
      <c r="C7" t="s">
        <v>1046</v>
      </c>
      <c r="D7">
        <v>2023</v>
      </c>
      <c r="E7" s="49" t="s">
        <v>1047</v>
      </c>
      <c r="F7" s="49" t="s">
        <v>1064</v>
      </c>
      <c r="G7" s="13" t="s">
        <v>1068</v>
      </c>
      <c r="H7" s="49" t="s">
        <v>339</v>
      </c>
      <c r="I7" s="49" t="s">
        <v>935</v>
      </c>
      <c r="J7" s="49" t="s">
        <v>1066</v>
      </c>
      <c r="K7" t="str" cm="1">
        <f t="array" ref="K7">IF($I7="Review","À Trouver",_xlfn.IFS($I7="Letter to the Editor","NA",$I7="Author response","NA",$I7="Scholarships","NA",$I7="Original","No",$I7="Study protocol","No",$I7="Commentary","NA",$I7="Opinions","NA",$I7="Editorial","NA",$I7="Perspective","NA",$I7="Author response","NA",$I7="Essay","NA",$I7="Guidelines","No",$I7="Case Report","No"))</f>
        <v>No</v>
      </c>
      <c r="L7" t="str" cm="1">
        <f t="array" ref="L7">IF($I7="Review","À Trouver",_xlfn.IFS($I7="Letter to the Editor","NA",$I7="Author response","NA",$I7="Scholarships","NA",$I7="Original","No",$I7="Study protocol","No",$I7="Commentary","NA",$I7="Opinions","NA",$I7="Editorial","NA",$I7="Perspective","NA",$I7="Author response","NA",$I7="Essay","NA",$I7="Guidelines","No",$I7="Case Report","No"))</f>
        <v>No</v>
      </c>
      <c r="M7" t="s">
        <v>62</v>
      </c>
      <c r="N7" s="51" t="s">
        <v>57</v>
      </c>
      <c r="O7" s="51" t="str">
        <f t="shared" si="0"/>
        <v>NA</v>
      </c>
      <c r="P7" s="51" t="str">
        <f t="shared" si="0"/>
        <v>NA</v>
      </c>
      <c r="Q7" s="51" t="str">
        <f t="shared" si="0"/>
        <v>NA</v>
      </c>
      <c r="R7" s="51" t="str">
        <f t="shared" si="0"/>
        <v>NA</v>
      </c>
      <c r="S7" s="30" t="s">
        <v>57</v>
      </c>
      <c r="T7" s="51" t="str">
        <f t="shared" si="14"/>
        <v>NA</v>
      </c>
      <c r="U7" s="51" t="s">
        <v>57</v>
      </c>
      <c r="V7" s="51" t="str">
        <f t="shared" si="2"/>
        <v>NA</v>
      </c>
      <c r="W7" s="51" t="s">
        <v>62</v>
      </c>
      <c r="X7" s="51" t="str">
        <f t="shared" si="15"/>
        <v>NA</v>
      </c>
      <c r="Y7" s="51" t="str">
        <f t="shared" si="15"/>
        <v>NA</v>
      </c>
      <c r="Z7" s="8"/>
      <c r="AA7" s="51" t="s">
        <v>57</v>
      </c>
      <c r="AB7" s="51" t="s">
        <v>57</v>
      </c>
      <c r="AC7" s="51" t="str">
        <f t="shared" si="16"/>
        <v>NA</v>
      </c>
      <c r="AD7" s="51" t="str">
        <f t="shared" si="16"/>
        <v>NA</v>
      </c>
      <c r="AE7" t="str">
        <f t="shared" si="5"/>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
        <v>56</v>
      </c>
      <c r="AH7" s="51">
        <v>117</v>
      </c>
      <c r="AI7" s="51" t="s">
        <v>62</v>
      </c>
      <c r="AJ7" s="51" t="str">
        <f t="shared" si="7"/>
        <v>NA</v>
      </c>
      <c r="AK7" s="30" t="s">
        <v>57</v>
      </c>
      <c r="AL7" s="51" t="str">
        <f t="shared" si="8"/>
        <v>NA</v>
      </c>
      <c r="AM7" s="51" t="str">
        <f t="shared" si="8"/>
        <v>NA</v>
      </c>
      <c r="AN7" s="51" t="str">
        <f t="shared" si="8"/>
        <v>NA</v>
      </c>
      <c r="AO7" s="52"/>
      <c r="AP7" s="49" t="s">
        <v>1051</v>
      </c>
      <c r="AQ7" s="51" t="str">
        <f t="shared" si="9"/>
        <v>NA</v>
      </c>
      <c r="AR7" s="51" t="str">
        <f t="shared" si="10"/>
        <v>NA</v>
      </c>
      <c r="AS7" s="51" t="e">
        <f t="shared" ca="1" si="17"/>
        <v>#N/A</v>
      </c>
      <c r="AT7" s="51" t="e">
        <f t="shared" ca="1" si="18"/>
        <v>#N/A</v>
      </c>
      <c r="AU7" s="51" t="s">
        <v>57</v>
      </c>
      <c r="AV7" s="51" t="s">
        <v>57</v>
      </c>
      <c r="AW7" s="51" t="s">
        <v>57</v>
      </c>
      <c r="AX7" s="51" t="s">
        <v>57</v>
      </c>
      <c r="AY7" s="49" t="s">
        <v>1067</v>
      </c>
    </row>
    <row r="8" spans="1:51" s="48" customFormat="1" ht="15.75">
      <c r="A8" s="48">
        <v>7</v>
      </c>
      <c r="B8" t="s">
        <v>1045</v>
      </c>
      <c r="C8" t="s">
        <v>1046</v>
      </c>
      <c r="D8">
        <v>2023</v>
      </c>
      <c r="E8" s="49" t="s">
        <v>1047</v>
      </c>
      <c r="F8" s="49" t="s">
        <v>1069</v>
      </c>
      <c r="G8" s="13" t="s">
        <v>1070</v>
      </c>
      <c r="H8" s="49" t="s">
        <v>342</v>
      </c>
      <c r="I8" s="49" t="s">
        <v>935</v>
      </c>
      <c r="J8" s="49" t="s">
        <v>1071</v>
      </c>
      <c r="K8" t="str" cm="1">
        <f t="array" ref="K8">IF($I8="Review","À Trouver",_xlfn.IFS($I8="Letter to the Editor","NA",$I8="Author response","NA",$I8="Scholarships","NA",$I8="Original","No",$I8="Study protocol","No",$I8="Commentary","NA",$I8="Opinions","NA",$I8="Editorial","NA",$I8="Perspective","NA",$I8="Author response","NA",$I8="Essay","NA",$I8="Guidelines","No",$I8="Case Report","No"))</f>
        <v>No</v>
      </c>
      <c r="L8" t="str" cm="1">
        <f t="array" ref="L8">IF($I8="Review","À Trouver",_xlfn.IFS($I8="Letter to the Editor","NA",$I8="Author response","NA",$I8="Scholarships","NA",$I8="Original","No",$I8="Study protocol","No",$I8="Commentary","NA",$I8="Opinions","NA",$I8="Editorial","NA",$I8="Perspective","NA",$I8="Author response","NA",$I8="Essay","NA",$I8="Guidelines","No",$I8="Case Report","No"))</f>
        <v>No</v>
      </c>
      <c r="M8" t="s">
        <v>62</v>
      </c>
      <c r="N8" s="51" t="s">
        <v>57</v>
      </c>
      <c r="O8" s="51" t="str">
        <f t="shared" si="0"/>
        <v>NA</v>
      </c>
      <c r="P8" s="51" t="str">
        <f t="shared" si="0"/>
        <v>NA</v>
      </c>
      <c r="Q8" s="51" t="str">
        <f t="shared" si="0"/>
        <v>NA</v>
      </c>
      <c r="R8" s="51" t="str">
        <f t="shared" si="0"/>
        <v>NA</v>
      </c>
      <c r="S8" s="30" t="s">
        <v>57</v>
      </c>
      <c r="T8" s="51" t="str">
        <f t="shared" si="14"/>
        <v>NA</v>
      </c>
      <c r="U8" s="51" t="s">
        <v>57</v>
      </c>
      <c r="V8" s="51" t="str">
        <f t="shared" si="2"/>
        <v>NA</v>
      </c>
      <c r="W8" s="51" t="s">
        <v>57</v>
      </c>
      <c r="X8" s="51" t="str">
        <f t="shared" si="15"/>
        <v>NA</v>
      </c>
      <c r="Y8" s="51" t="str">
        <f t="shared" si="15"/>
        <v>NA</v>
      </c>
      <c r="Z8" s="8"/>
      <c r="AA8" s="51" t="s">
        <v>57</v>
      </c>
      <c r="AB8" s="51" t="s">
        <v>57</v>
      </c>
      <c r="AC8" s="51" t="str">
        <f t="shared" si="16"/>
        <v>NA</v>
      </c>
      <c r="AD8" s="51" t="str">
        <f t="shared" si="16"/>
        <v>NA</v>
      </c>
      <c r="AE8" t="str">
        <f t="shared" si="5"/>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
        <v>56</v>
      </c>
      <c r="AH8" s="51">
        <v>20</v>
      </c>
      <c r="AI8" s="51" t="s">
        <v>62</v>
      </c>
      <c r="AJ8" s="51" t="str">
        <f t="shared" si="7"/>
        <v>NA</v>
      </c>
      <c r="AK8" s="30" t="s">
        <v>62</v>
      </c>
      <c r="AL8" s="51" t="str">
        <f t="shared" si="8"/>
        <v>NA</v>
      </c>
      <c r="AM8" s="51" t="str">
        <f t="shared" si="8"/>
        <v>NA</v>
      </c>
      <c r="AN8" s="51" t="str">
        <f t="shared" si="8"/>
        <v>NA</v>
      </c>
      <c r="AO8" s="52"/>
      <c r="AP8" s="49" t="s">
        <v>1051</v>
      </c>
      <c r="AQ8" s="51" t="str">
        <f t="shared" si="9"/>
        <v>NA</v>
      </c>
      <c r="AR8" s="51" t="str">
        <f t="shared" si="10"/>
        <v>NA</v>
      </c>
      <c r="AS8" s="51" t="e">
        <f t="shared" ca="1" si="17"/>
        <v>#N/A</v>
      </c>
      <c r="AT8" s="51" t="e">
        <f t="shared" ca="1" si="18"/>
        <v>#N/A</v>
      </c>
      <c r="AU8" s="51" t="s">
        <v>57</v>
      </c>
      <c r="AV8" s="51" t="s">
        <v>57</v>
      </c>
      <c r="AW8" s="51" t="s">
        <v>57</v>
      </c>
      <c r="AX8" s="51" t="s">
        <v>57</v>
      </c>
      <c r="AY8" t="s">
        <v>1072</v>
      </c>
    </row>
    <row r="9" spans="1:51" s="48" customFormat="1" ht="15.75">
      <c r="A9" s="48">
        <v>8</v>
      </c>
      <c r="B9" t="s">
        <v>1045</v>
      </c>
      <c r="C9" t="s">
        <v>1046</v>
      </c>
      <c r="D9">
        <v>2023</v>
      </c>
      <c r="E9" t="s">
        <v>1047</v>
      </c>
      <c r="F9" t="s">
        <v>1073</v>
      </c>
      <c r="G9" s="8" t="s">
        <v>1074</v>
      </c>
      <c r="H9" t="s">
        <v>351</v>
      </c>
      <c r="I9" t="s">
        <v>935</v>
      </c>
      <c r="J9" t="s">
        <v>1075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s="51" t="s">
        <v>56</v>
      </c>
      <c r="O9" s="51">
        <v>2</v>
      </c>
      <c r="P9" s="51" t="s">
        <v>1076</v>
      </c>
      <c r="Q9" s="51" t="s">
        <v>1077</v>
      </c>
      <c r="R9" s="51" t="s">
        <v>1078</v>
      </c>
      <c r="S9" s="30" t="s">
        <v>56</v>
      </c>
      <c r="T9" s="51" t="s">
        <v>1079</v>
      </c>
      <c r="U9" s="51" t="s">
        <v>57</v>
      </c>
      <c r="V9" s="51" t="str">
        <f t="shared" si="2"/>
        <v>NA</v>
      </c>
      <c r="W9" s="51" t="s">
        <v>56</v>
      </c>
      <c r="X9" s="51" t="s">
        <v>1080</v>
      </c>
      <c r="Y9" s="51" t="s">
        <v>56</v>
      </c>
      <c r="Z9" s="8"/>
      <c r="AA9" s="51" t="s">
        <v>56</v>
      </c>
      <c r="AB9" s="51" t="s">
        <v>56</v>
      </c>
      <c r="AC9" s="51" t="s">
        <v>62</v>
      </c>
      <c r="AD9" s="51" t="str">
        <f t="shared" si="16"/>
        <v>à Remplir</v>
      </c>
      <c r="AE9" t="str">
        <f t="shared" si="5"/>
        <v>À Remplir</v>
      </c>
      <c r="AF9" t="s">
        <v>62</v>
      </c>
      <c r="AG9" s="51" t="s">
        <v>56</v>
      </c>
      <c r="AH9" s="51">
        <v>30</v>
      </c>
      <c r="AI9" s="51" t="s">
        <v>56</v>
      </c>
      <c r="AJ9" s="51" t="s">
        <v>985</v>
      </c>
      <c r="AK9" s="30" t="s">
        <v>62</v>
      </c>
      <c r="AL9" s="51" t="str">
        <f t="shared" si="8"/>
        <v>NA</v>
      </c>
      <c r="AM9" s="51" t="str">
        <f t="shared" si="8"/>
        <v>NA</v>
      </c>
      <c r="AN9" s="51" t="str">
        <f t="shared" si="8"/>
        <v>NA</v>
      </c>
      <c r="AO9" s="52"/>
      <c r="AP9" s="49" t="s">
        <v>1051</v>
      </c>
      <c r="AQ9" s="51" t="str">
        <f t="shared" si="9"/>
        <v>NA</v>
      </c>
      <c r="AR9" s="51" t="str">
        <f t="shared" si="10"/>
        <v>NA</v>
      </c>
      <c r="AS9" s="51">
        <v>15</v>
      </c>
      <c r="AT9" s="51">
        <v>15</v>
      </c>
      <c r="AU9" s="51" t="s">
        <v>62</v>
      </c>
      <c r="AV9" s="51" t="s">
        <v>62</v>
      </c>
      <c r="AW9" s="51" t="s">
        <v>62</v>
      </c>
      <c r="AX9" s="51" t="s">
        <v>62</v>
      </c>
    </row>
    <row r="10" spans="1:51" s="48" customFormat="1" ht="30">
      <c r="A10" s="48">
        <v>9</v>
      </c>
      <c r="B10" t="s">
        <v>1045</v>
      </c>
      <c r="C10" t="s">
        <v>1046</v>
      </c>
      <c r="D10">
        <v>2023</v>
      </c>
      <c r="E10" t="s">
        <v>1047</v>
      </c>
      <c r="F10" t="s">
        <v>1081</v>
      </c>
      <c r="G10" s="8" t="s">
        <v>1082</v>
      </c>
      <c r="H10" t="s">
        <v>359</v>
      </c>
      <c r="I10" t="s">
        <v>935</v>
      </c>
      <c r="J10" s="49" t="s">
        <v>1083</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t="s">
        <v>62</v>
      </c>
      <c r="O10" s="51" t="str">
        <f t="shared" ref="O10:R11" si="19">IF(OR($N10="No",$N10="NA"),"NA","à Remplir")</f>
        <v>NA</v>
      </c>
      <c r="P10" s="51" t="str">
        <f t="shared" si="19"/>
        <v>NA</v>
      </c>
      <c r="Q10" s="51" t="str">
        <f t="shared" si="19"/>
        <v>NA</v>
      </c>
      <c r="R10" s="51" t="str">
        <f t="shared" si="19"/>
        <v>NA</v>
      </c>
      <c r="S10" s="30" t="s">
        <v>62</v>
      </c>
      <c r="T10" s="51" t="str">
        <f t="shared" ref="T10:T16" si="20">IF(OR(S10="No",S10="NA"),"NA","à Remplir")</f>
        <v>NA</v>
      </c>
      <c r="U10" t="s">
        <v>62</v>
      </c>
      <c r="V10" s="51" t="str">
        <f t="shared" si="2"/>
        <v>NA</v>
      </c>
      <c r="W10" t="s">
        <v>62</v>
      </c>
      <c r="X10" s="51" t="str">
        <f t="shared" ref="X10:Y36" si="21">IF(OR($W10="No",$W10="NA"),"NA","à Remplir")</f>
        <v>NA</v>
      </c>
      <c r="Y10" s="51" t="str">
        <f t="shared" si="21"/>
        <v>NA</v>
      </c>
      <c r="Z10" s="8"/>
      <c r="AA10" t="s">
        <v>57</v>
      </c>
      <c r="AB10" t="s">
        <v>57</v>
      </c>
      <c r="AC10" s="51" t="str">
        <f t="shared" ref="AC10:AD14" si="22">IF(OR($AB10="No",$AB10="NA"),"NA","à Remplir")</f>
        <v>NA</v>
      </c>
      <c r="AD10" s="51" t="str">
        <f t="shared" si="22"/>
        <v>NA</v>
      </c>
      <c r="AE10" t="str">
        <f t="shared" si="5"/>
        <v>NA</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NA</v>
      </c>
      <c r="AG10" t="s">
        <v>62</v>
      </c>
      <c r="AH10" s="51" t="s">
        <v>57</v>
      </c>
      <c r="AI10" s="51" t="s">
        <v>62</v>
      </c>
      <c r="AJ10" s="51" t="str">
        <f t="shared" ref="AJ10:AJ18" si="23">IF(OR($AG10="No",$AG10="NA"),"NA",IF(AI10="No","NA","À remplir"))</f>
        <v>NA</v>
      </c>
      <c r="AK10" s="30" t="s">
        <v>62</v>
      </c>
      <c r="AL10" s="51" t="str">
        <f t="shared" si="8"/>
        <v>NA</v>
      </c>
      <c r="AM10" s="51" t="str">
        <f t="shared" si="8"/>
        <v>NA</v>
      </c>
      <c r="AN10" s="51" t="str">
        <f t="shared" si="8"/>
        <v>NA</v>
      </c>
      <c r="AO10" s="52"/>
      <c r="AP10" s="49" t="s">
        <v>1051</v>
      </c>
      <c r="AQ10" s="51" t="str">
        <f t="shared" si="9"/>
        <v>NA</v>
      </c>
      <c r="AR10" s="51" t="str">
        <f t="shared" si="10"/>
        <v>NA</v>
      </c>
      <c r="AS10" s="51" t="str">
        <f t="shared" ref="AS10:AS11" si="24">IF(OR($AG10="No",$AG10="NA"),"NA",($AH10-$AT10))</f>
        <v>NA</v>
      </c>
      <c r="AT10" s="51" t="str">
        <f t="shared" ref="AT10:AT30" si="25">IF(OR($AG10="No",$AG10="NA"),"NA",($AH10-$AS10))</f>
        <v>NA</v>
      </c>
      <c r="AU10" s="51" t="s">
        <v>62</v>
      </c>
      <c r="AV10" s="51" t="s">
        <v>62</v>
      </c>
      <c r="AW10" s="51" t="s">
        <v>62</v>
      </c>
      <c r="AX10" s="51" t="s">
        <v>62</v>
      </c>
      <c r="AY10" s="1" t="s">
        <v>1084</v>
      </c>
    </row>
    <row r="11" spans="1:51" s="48" customFormat="1" ht="15.75">
      <c r="A11" s="48">
        <v>10</v>
      </c>
      <c r="B11" t="s">
        <v>1045</v>
      </c>
      <c r="C11" t="s">
        <v>1046</v>
      </c>
      <c r="D11">
        <v>2023</v>
      </c>
      <c r="E11" t="s">
        <v>1047</v>
      </c>
      <c r="F11" t="s">
        <v>1085</v>
      </c>
      <c r="G11" s="8" t="s">
        <v>1086</v>
      </c>
      <c r="H11" t="s">
        <v>374</v>
      </c>
      <c r="I11" t="s">
        <v>935</v>
      </c>
      <c r="J11" s="49" t="s">
        <v>1087</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s="51" t="s">
        <v>62</v>
      </c>
      <c r="O11" s="51" t="str">
        <f t="shared" si="19"/>
        <v>NA</v>
      </c>
      <c r="P11" s="51" t="str">
        <f t="shared" si="19"/>
        <v>NA</v>
      </c>
      <c r="Q11" s="51" t="str">
        <f t="shared" si="19"/>
        <v>NA</v>
      </c>
      <c r="R11" s="51" t="str">
        <f t="shared" si="19"/>
        <v>NA</v>
      </c>
      <c r="S11" s="30" t="s">
        <v>62</v>
      </c>
      <c r="T11" s="51" t="str">
        <f t="shared" si="20"/>
        <v>NA</v>
      </c>
      <c r="U11" s="51" t="s">
        <v>62</v>
      </c>
      <c r="V11" s="51" t="str">
        <f t="shared" si="2"/>
        <v>NA</v>
      </c>
      <c r="W11" s="51" t="s">
        <v>62</v>
      </c>
      <c r="X11" s="51" t="str">
        <f t="shared" si="21"/>
        <v>NA</v>
      </c>
      <c r="Y11" s="51" t="str">
        <f t="shared" si="21"/>
        <v>NA</v>
      </c>
      <c r="Z11" s="8"/>
      <c r="AA11" s="51" t="s">
        <v>57</v>
      </c>
      <c r="AB11" s="51" t="s">
        <v>57</v>
      </c>
      <c r="AC11" s="51" t="str">
        <f t="shared" si="22"/>
        <v>NA</v>
      </c>
      <c r="AD11" s="51" t="str">
        <f t="shared" si="22"/>
        <v>NA</v>
      </c>
      <c r="AE11" t="str">
        <f t="shared" si="5"/>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NA</v>
      </c>
      <c r="AG11" s="51" t="s">
        <v>56</v>
      </c>
      <c r="AH11" s="51">
        <v>681</v>
      </c>
      <c r="AI11" s="51" t="s">
        <v>62</v>
      </c>
      <c r="AJ11" s="51" t="str">
        <f t="shared" si="23"/>
        <v>NA</v>
      </c>
      <c r="AK11" s="30" t="s">
        <v>57</v>
      </c>
      <c r="AL11" s="51" t="str">
        <f t="shared" si="8"/>
        <v>NA</v>
      </c>
      <c r="AM11" s="51" t="str">
        <f t="shared" si="8"/>
        <v>NA</v>
      </c>
      <c r="AN11" s="51" t="str">
        <f t="shared" si="8"/>
        <v>NA</v>
      </c>
      <c r="AO11" s="52"/>
      <c r="AP11" s="52" t="s">
        <v>1051</v>
      </c>
      <c r="AQ11" s="51" t="str">
        <f t="shared" si="9"/>
        <v>NA</v>
      </c>
      <c r="AR11" s="51" t="str">
        <f t="shared" si="10"/>
        <v>NA</v>
      </c>
      <c r="AS11" s="51" t="e">
        <f t="shared" ca="1" si="24"/>
        <v>#N/A</v>
      </c>
      <c r="AT11" s="51" t="e">
        <f t="shared" ca="1" si="25"/>
        <v>#N/A</v>
      </c>
      <c r="AU11" s="51" t="s">
        <v>62</v>
      </c>
      <c r="AV11" s="51" t="s">
        <v>62</v>
      </c>
      <c r="AW11" s="51" t="s">
        <v>62</v>
      </c>
      <c r="AX11" s="51" t="s">
        <v>62</v>
      </c>
    </row>
    <row r="12" spans="1:51" s="48" customFormat="1" ht="15.75">
      <c r="A12" s="48">
        <v>11</v>
      </c>
      <c r="B12" t="s">
        <v>1045</v>
      </c>
      <c r="C12" t="s">
        <v>1046</v>
      </c>
      <c r="D12">
        <v>2023</v>
      </c>
      <c r="E12" t="s">
        <v>286</v>
      </c>
      <c r="F12" t="s">
        <v>1088</v>
      </c>
      <c r="G12" s="8" t="s">
        <v>1089</v>
      </c>
      <c r="H12" t="s">
        <v>380</v>
      </c>
      <c r="I12" t="s">
        <v>935</v>
      </c>
      <c r="J12" s="49" t="s">
        <v>1090</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No</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No</v>
      </c>
      <c r="M12" t="s">
        <v>62</v>
      </c>
      <c r="N12" s="51" t="s">
        <v>56</v>
      </c>
      <c r="O12" s="51">
        <v>1</v>
      </c>
      <c r="P12" s="51" t="s">
        <v>170</v>
      </c>
      <c r="Q12" t="s">
        <v>1091</v>
      </c>
      <c r="R12" t="s">
        <v>1092</v>
      </c>
      <c r="S12" s="30" t="s">
        <v>62</v>
      </c>
      <c r="T12" s="51" t="str">
        <f t="shared" si="20"/>
        <v>NA</v>
      </c>
      <c r="U12" s="51" t="s">
        <v>62</v>
      </c>
      <c r="V12" s="51" t="str">
        <f t="shared" si="2"/>
        <v>NA</v>
      </c>
      <c r="W12" s="51" t="s">
        <v>62</v>
      </c>
      <c r="X12" s="51" t="str">
        <f t="shared" si="21"/>
        <v>NA</v>
      </c>
      <c r="Y12" s="51" t="str">
        <f t="shared" si="21"/>
        <v>NA</v>
      </c>
      <c r="Z12" s="8"/>
      <c r="AA12" s="51" t="s">
        <v>57</v>
      </c>
      <c r="AB12" s="51" t="s">
        <v>57</v>
      </c>
      <c r="AC12" s="51" t="str">
        <f t="shared" si="22"/>
        <v>NA</v>
      </c>
      <c r="AD12" s="51" t="str">
        <f t="shared" si="22"/>
        <v>NA</v>
      </c>
      <c r="AE12" t="str">
        <f t="shared" si="5"/>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
        <v>56</v>
      </c>
      <c r="AH12" s="51">
        <v>5</v>
      </c>
      <c r="AI12" s="51" t="s">
        <v>62</v>
      </c>
      <c r="AJ12" s="51" t="str">
        <f t="shared" si="23"/>
        <v>NA</v>
      </c>
      <c r="AK12" s="30" t="s">
        <v>62</v>
      </c>
      <c r="AL12" s="51" t="str">
        <f t="shared" si="8"/>
        <v>NA</v>
      </c>
      <c r="AM12" s="51" t="str">
        <f t="shared" si="8"/>
        <v>NA</v>
      </c>
      <c r="AN12" s="51" t="str">
        <f t="shared" si="8"/>
        <v>NA</v>
      </c>
      <c r="AO12" s="52"/>
      <c r="AP12" s="52" t="s">
        <v>1093</v>
      </c>
      <c r="AQ12" s="51" t="str">
        <f t="shared" si="9"/>
        <v>NA</v>
      </c>
      <c r="AR12" s="51" t="str">
        <f t="shared" si="10"/>
        <v>NA</v>
      </c>
      <c r="AS12" s="51">
        <v>1</v>
      </c>
      <c r="AT12" s="51">
        <f t="shared" si="25"/>
        <v>4</v>
      </c>
      <c r="AU12" s="51" t="s">
        <v>56</v>
      </c>
      <c r="AV12" s="51" t="s">
        <v>62</v>
      </c>
      <c r="AW12" s="51" t="s">
        <v>62</v>
      </c>
      <c r="AX12" s="51" t="s">
        <v>62</v>
      </c>
      <c r="AY12" s="48" t="s">
        <v>1094</v>
      </c>
    </row>
    <row r="13" spans="1:51" s="48" customFormat="1" ht="15.75">
      <c r="A13" s="48">
        <v>12</v>
      </c>
      <c r="B13" t="s">
        <v>1045</v>
      </c>
      <c r="C13" t="s">
        <v>1046</v>
      </c>
      <c r="D13">
        <v>2023</v>
      </c>
      <c r="E13" t="s">
        <v>286</v>
      </c>
      <c r="F13" t="s">
        <v>1095</v>
      </c>
      <c r="G13" s="8" t="s">
        <v>1096</v>
      </c>
      <c r="H13" t="s">
        <v>392</v>
      </c>
      <c r="I13" t="s">
        <v>935</v>
      </c>
      <c r="J13" s="49" t="s">
        <v>1097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ref="O13:R14" si="26">IF(OR($N13="No",$N13="NA"),"NA","à Remplir")</f>
        <v>NA</v>
      </c>
      <c r="P13" s="51" t="str">
        <f t="shared" si="26"/>
        <v>NA</v>
      </c>
      <c r="Q13" s="51" t="str">
        <f t="shared" si="26"/>
        <v>NA</v>
      </c>
      <c r="R13" s="51" t="str">
        <f t="shared" si="26"/>
        <v>NA</v>
      </c>
      <c r="S13" s="30" t="s">
        <v>62</v>
      </c>
      <c r="T13" s="51" t="str">
        <f t="shared" si="20"/>
        <v>NA</v>
      </c>
      <c r="U13" s="51" t="s">
        <v>62</v>
      </c>
      <c r="V13" s="51" t="str">
        <f t="shared" si="2"/>
        <v>NA</v>
      </c>
      <c r="W13" s="51" t="s">
        <v>62</v>
      </c>
      <c r="X13" s="51" t="str">
        <f t="shared" si="21"/>
        <v>NA</v>
      </c>
      <c r="Y13" s="51" t="str">
        <f t="shared" si="21"/>
        <v>NA</v>
      </c>
      <c r="Z13" s="8"/>
      <c r="AA13" s="51" t="s">
        <v>57</v>
      </c>
      <c r="AB13" s="51" t="s">
        <v>57</v>
      </c>
      <c r="AC13" s="51" t="str">
        <f t="shared" si="22"/>
        <v>NA</v>
      </c>
      <c r="AD13" s="51" t="str">
        <f t="shared" si="22"/>
        <v>NA</v>
      </c>
      <c r="AE13" t="str">
        <f t="shared" si="5"/>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t="s">
        <v>1098</v>
      </c>
      <c r="AI13" s="51" t="s">
        <v>62</v>
      </c>
      <c r="AJ13" s="51" t="str">
        <f t="shared" si="23"/>
        <v>NA</v>
      </c>
      <c r="AK13" s="30" t="s">
        <v>62</v>
      </c>
      <c r="AL13" s="51" t="str">
        <f t="shared" si="8"/>
        <v>NA</v>
      </c>
      <c r="AM13" s="51" t="str">
        <f t="shared" si="8"/>
        <v>NA</v>
      </c>
      <c r="AN13" s="51" t="str">
        <f t="shared" si="8"/>
        <v>NA</v>
      </c>
      <c r="AO13" s="52"/>
      <c r="AP13" s="52" t="s">
        <v>1093</v>
      </c>
      <c r="AQ13" s="51" t="str">
        <f t="shared" si="9"/>
        <v>NA</v>
      </c>
      <c r="AR13" s="51" t="str">
        <f t="shared" si="10"/>
        <v>NA</v>
      </c>
      <c r="AS13" s="51" t="e">
        <f t="shared" ref="AS13" ca="1" si="27">IF(OR($AG13="No",$AG13="NA"),"NA",($AH13-$AT13))</f>
        <v>#N/A</v>
      </c>
      <c r="AT13" s="51" t="e">
        <f t="shared" ca="1" si="25"/>
        <v>#N/A</v>
      </c>
      <c r="AU13" s="51" t="s">
        <v>62</v>
      </c>
      <c r="AV13" s="51" t="s">
        <v>62</v>
      </c>
      <c r="AW13" s="51" t="s">
        <v>62</v>
      </c>
      <c r="AX13" s="51" t="s">
        <v>62</v>
      </c>
      <c r="AY13" s="48" t="s">
        <v>1099</v>
      </c>
    </row>
    <row r="14" spans="1:51" s="48" customFormat="1" ht="15.75">
      <c r="A14" s="48">
        <v>13</v>
      </c>
      <c r="B14" t="s">
        <v>1045</v>
      </c>
      <c r="C14" t="s">
        <v>1046</v>
      </c>
      <c r="D14">
        <v>2023</v>
      </c>
      <c r="E14" t="s">
        <v>286</v>
      </c>
      <c r="F14" t="s">
        <v>1088</v>
      </c>
      <c r="G14" s="8" t="s">
        <v>1100</v>
      </c>
      <c r="H14" t="s">
        <v>396</v>
      </c>
      <c r="I14" t="s">
        <v>935</v>
      </c>
      <c r="J14" s="49" t="s">
        <v>1090</v>
      </c>
      <c r="K14" t="str" cm="1">
        <f t="array" ref="K14">IF($I14="Review","À Trouver",_xlfn.IFS($I14="Letter to the Editor","NA",$I14="Author response","NA",$I14="Scholarships","NA",$I14="Original","No",$I14="Study protocol","No",$I14="Commentary","NA",$I14="Opinions","NA",$I14="Editorial","NA",$I14="Perspective","NA",$I14="Author response","NA",$I14="Essay","NA",$I14="Guidelines","No",$I14="Case Report","No"))</f>
        <v>No</v>
      </c>
      <c r="L14" t="str" cm="1">
        <f t="array" ref="L14">IF($I14="Review","À Trouver",_xlfn.IFS($I14="Letter to the Editor","NA",$I14="Author response","NA",$I14="Scholarships","NA",$I14="Original","No",$I14="Study protocol","No",$I14="Commentary","NA",$I14="Opinions","NA",$I14="Editorial","NA",$I14="Perspective","NA",$I14="Author response","NA",$I14="Essay","NA",$I14="Guidelines","No",$I14="Case Report","No"))</f>
        <v>No</v>
      </c>
      <c r="M14" t="s">
        <v>62</v>
      </c>
      <c r="N14" s="51" t="s">
        <v>62</v>
      </c>
      <c r="O14" s="51" t="str">
        <f t="shared" si="26"/>
        <v>NA</v>
      </c>
      <c r="P14" s="51" t="str">
        <f t="shared" si="26"/>
        <v>NA</v>
      </c>
      <c r="Q14" s="51" t="str">
        <f t="shared" si="26"/>
        <v>NA</v>
      </c>
      <c r="R14" s="51" t="str">
        <f t="shared" si="26"/>
        <v>NA</v>
      </c>
      <c r="S14" s="30" t="s">
        <v>62</v>
      </c>
      <c r="T14" s="51" t="str">
        <f t="shared" si="20"/>
        <v>NA</v>
      </c>
      <c r="U14" s="51" t="s">
        <v>62</v>
      </c>
      <c r="V14" s="51" t="str">
        <f t="shared" si="2"/>
        <v>NA</v>
      </c>
      <c r="W14" s="51" t="s">
        <v>62</v>
      </c>
      <c r="X14" s="51" t="str">
        <f t="shared" si="21"/>
        <v>NA</v>
      </c>
      <c r="Y14" s="51" t="str">
        <f t="shared" si="21"/>
        <v>NA</v>
      </c>
      <c r="Z14" s="8"/>
      <c r="AA14" s="51" t="s">
        <v>57</v>
      </c>
      <c r="AB14" s="51" t="s">
        <v>57</v>
      </c>
      <c r="AC14" s="51" t="str">
        <f t="shared" si="22"/>
        <v>NA</v>
      </c>
      <c r="AD14" s="51" t="str">
        <f t="shared" si="22"/>
        <v>NA</v>
      </c>
      <c r="AE14" t="str">
        <f t="shared" si="5"/>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
        <v>56</v>
      </c>
      <c r="AH14" s="51">
        <v>5</v>
      </c>
      <c r="AI14" s="51" t="s">
        <v>62</v>
      </c>
      <c r="AJ14" s="51" t="str">
        <f t="shared" si="23"/>
        <v>NA</v>
      </c>
      <c r="AK14" s="30" t="s">
        <v>62</v>
      </c>
      <c r="AL14" s="51" t="str">
        <f t="shared" si="8"/>
        <v>NA</v>
      </c>
      <c r="AM14" s="51" t="str">
        <f t="shared" si="8"/>
        <v>NA</v>
      </c>
      <c r="AN14" s="51" t="str">
        <f t="shared" si="8"/>
        <v>NA</v>
      </c>
      <c r="AO14" s="52"/>
      <c r="AP14" s="52" t="s">
        <v>1093</v>
      </c>
      <c r="AQ14" s="51" t="str">
        <f t="shared" si="9"/>
        <v>NA</v>
      </c>
      <c r="AR14" s="51" t="str">
        <f t="shared" si="10"/>
        <v>NA</v>
      </c>
      <c r="AS14" s="51">
        <v>1</v>
      </c>
      <c r="AT14" s="51">
        <f t="shared" si="25"/>
        <v>4</v>
      </c>
      <c r="AU14" s="51" t="s">
        <v>62</v>
      </c>
      <c r="AV14" s="51" t="s">
        <v>62</v>
      </c>
      <c r="AW14" s="51" t="s">
        <v>62</v>
      </c>
      <c r="AX14" s="51" t="s">
        <v>62</v>
      </c>
      <c r="AY14" s="48" t="s">
        <v>1101</v>
      </c>
    </row>
    <row r="15" spans="1:51" s="48" customFormat="1" ht="15.75">
      <c r="A15" s="48">
        <v>14</v>
      </c>
      <c r="B15" t="s">
        <v>1045</v>
      </c>
      <c r="C15" t="s">
        <v>1046</v>
      </c>
      <c r="D15">
        <v>2023</v>
      </c>
      <c r="E15" t="s">
        <v>286</v>
      </c>
      <c r="F15" t="s">
        <v>1102</v>
      </c>
      <c r="G15" s="8" t="s">
        <v>1103</v>
      </c>
      <c r="H15" t="s">
        <v>402</v>
      </c>
      <c r="I15" t="s">
        <v>935</v>
      </c>
      <c r="J15" s="49" t="s">
        <v>1017</v>
      </c>
      <c r="K15" t="str" cm="1">
        <f t="array" ref="K15">IF($I15="Review","À Trouver",_xlfn.IFS($I15="Letter to the Editor","NA",$I15="Author response","NA",$I15="Scholarships","NA",$I15="Original","No",$I15="Study protocol","No",$I15="Commentary","NA",$I15="Opinions","NA",$I15="Editorial","NA",$I15="Perspective","NA",$I15="Author response","NA",$I15="Essay","NA",$I15="Guidelines","No",$I15="Case Report","No"))</f>
        <v>No</v>
      </c>
      <c r="L15" t="str" cm="1">
        <f t="array" ref="L15">IF($I15="Review","À Trouver",_xlfn.IFS($I15="Letter to the Editor","NA",$I15="Author response","NA",$I15="Scholarships","NA",$I15="Original","No",$I15="Study protocol","No",$I15="Commentary","NA",$I15="Opinions","NA",$I15="Editorial","NA",$I15="Perspective","NA",$I15="Author response","NA",$I15="Essay","NA",$I15="Guidelines","No",$I15="Case Report","No"))</f>
        <v>No</v>
      </c>
      <c r="M15" t="s">
        <v>62</v>
      </c>
      <c r="N15" s="51" t="s">
        <v>56</v>
      </c>
      <c r="O15" s="51">
        <v>1</v>
      </c>
      <c r="P15" s="51" t="s">
        <v>170</v>
      </c>
      <c r="Q15" s="51" t="s">
        <v>1104</v>
      </c>
      <c r="R15" s="51" t="s">
        <v>1105</v>
      </c>
      <c r="S15" s="30" t="s">
        <v>62</v>
      </c>
      <c r="T15" s="51" t="str">
        <f t="shared" si="20"/>
        <v>NA</v>
      </c>
      <c r="U15" s="51" t="s">
        <v>62</v>
      </c>
      <c r="V15" s="51" t="str">
        <f t="shared" si="2"/>
        <v>NA</v>
      </c>
      <c r="W15" s="51" t="s">
        <v>62</v>
      </c>
      <c r="X15" s="51" t="str">
        <f t="shared" si="21"/>
        <v>NA</v>
      </c>
      <c r="Y15" s="51" t="str">
        <f t="shared" si="21"/>
        <v>NA</v>
      </c>
      <c r="Z15" s="8"/>
      <c r="AA15" s="51" t="s">
        <v>56</v>
      </c>
      <c r="AB15" s="51" t="s">
        <v>56</v>
      </c>
      <c r="AC15" s="51" t="s">
        <v>56</v>
      </c>
      <c r="AD15" s="51" t="s">
        <v>984</v>
      </c>
      <c r="AE15" t="str">
        <f t="shared" si="5"/>
        <v>NA</v>
      </c>
      <c r="AF15" t="str" cm="1">
        <f t="array" ref="AF15">_xlfn.IFS($I15="Review","NA",$I15="Letter to the Editor","NA",$I15="Author response","NA",$I15="Scholarships","NA",$I15="Original",_xlfn.IFS($AC15="Yes","No",$AC15="both","No",$AC15="NA","NA",$AC15="No","À Trouver"),$I15="Study protocol","NA",$I15="Commentary","NA",$I15="Opinions","NA",$I15="Editorial","NA",$I15="Perspective","NA",$I15="Author response","NA",$I15="Essay","NA",$I15="Guidelines","NA",$I15="Case Report",_xlfn.IFS($AC15="Yes","No",$AC15="both","No",$AC15="NA","NA",$AC15="No","À Trouver"))</f>
        <v>No</v>
      </c>
      <c r="AG15" s="51" t="s">
        <v>56</v>
      </c>
      <c r="AH15" s="51">
        <v>100</v>
      </c>
      <c r="AI15" s="51" t="s">
        <v>62</v>
      </c>
      <c r="AJ15" s="51" t="str">
        <f t="shared" si="23"/>
        <v>NA</v>
      </c>
      <c r="AK15" s="30" t="s">
        <v>62</v>
      </c>
      <c r="AL15" s="51" t="str">
        <f t="shared" si="8"/>
        <v>NA</v>
      </c>
      <c r="AM15" s="51" t="str">
        <f t="shared" si="8"/>
        <v>NA</v>
      </c>
      <c r="AN15" s="51" t="str">
        <f t="shared" si="8"/>
        <v>NA</v>
      </c>
      <c r="AO15" s="52"/>
      <c r="AP15" s="52" t="s">
        <v>1093</v>
      </c>
      <c r="AQ15" s="51" t="str">
        <f t="shared" si="9"/>
        <v>NA</v>
      </c>
      <c r="AR15" s="51" t="str">
        <f t="shared" si="10"/>
        <v>NA</v>
      </c>
      <c r="AS15" s="51" t="e">
        <f t="shared" ref="AS15:AS16" ca="1" si="28">IF(OR($AG15="No",$AG15="NA"),"NA",($AH15-$AT15))</f>
        <v>#N/A</v>
      </c>
      <c r="AT15" s="51" t="e">
        <f t="shared" ca="1" si="25"/>
        <v>#N/A</v>
      </c>
      <c r="AU15" s="51" t="s">
        <v>62</v>
      </c>
      <c r="AV15" s="51" t="s">
        <v>62</v>
      </c>
      <c r="AW15" s="51" t="s">
        <v>62</v>
      </c>
      <c r="AX15" s="51" t="s">
        <v>62</v>
      </c>
    </row>
    <row r="16" spans="1:51" s="48" customFormat="1" ht="15.75">
      <c r="A16" s="48">
        <v>15</v>
      </c>
      <c r="B16" t="s">
        <v>1045</v>
      </c>
      <c r="C16" t="s">
        <v>1046</v>
      </c>
      <c r="D16">
        <v>2023</v>
      </c>
      <c r="E16" t="s">
        <v>286</v>
      </c>
      <c r="F16" t="s">
        <v>1106</v>
      </c>
      <c r="G16" s="8" t="s">
        <v>1107</v>
      </c>
      <c r="H16" t="s">
        <v>412</v>
      </c>
      <c r="I16" t="s">
        <v>935</v>
      </c>
      <c r="J16" s="49" t="s">
        <v>1108</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6" si="29">IF(OR($N16="No",$N16="NA"),"NA","à Remplir")</f>
        <v>NA</v>
      </c>
      <c r="P16" s="51" t="str">
        <f t="shared" si="29"/>
        <v>NA</v>
      </c>
      <c r="Q16" s="51" t="str">
        <f t="shared" si="29"/>
        <v>NA</v>
      </c>
      <c r="R16" s="51" t="str">
        <f t="shared" si="29"/>
        <v>NA</v>
      </c>
      <c r="S16" s="30" t="s">
        <v>62</v>
      </c>
      <c r="T16" s="51" t="str">
        <f t="shared" si="20"/>
        <v>NA</v>
      </c>
      <c r="U16" s="51" t="s">
        <v>62</v>
      </c>
      <c r="V16" s="51" t="str">
        <f t="shared" si="2"/>
        <v>NA</v>
      </c>
      <c r="W16" s="51" t="s">
        <v>62</v>
      </c>
      <c r="X16" s="51" t="str">
        <f t="shared" si="21"/>
        <v>NA</v>
      </c>
      <c r="Y16" s="51" t="str">
        <f t="shared" si="21"/>
        <v>NA</v>
      </c>
      <c r="Z16" s="8"/>
      <c r="AA16" s="51" t="s">
        <v>62</v>
      </c>
      <c r="AB16" s="51" t="str" cm="1">
        <f t="array" ref="AB16">IF($I16="Review","NA",_xlfn.IFS($I16="Letter to the Editor","NA",$I16="Author response","NA",$I16="Scholarships","NA",$I16="Original",_xlfn.IFS($AA16="No","NA",$AA16="Yes","À Remplir"),$I16="Study protocol","NA",$I16="Commentary","NA",$I16="Opinions","NA",$I16="Editorial","NA",$I16="Perspective","NA",$I16="Author response","NA",$I16="Essay","NA",$I16="Guidelines","NA",$I16="Case Report",_xlfn.IFS($AA16="No","NA",$AA16="Yes","À Remplir")))</f>
        <v>NA</v>
      </c>
      <c r="AC16" s="51" t="str">
        <f t="shared" ref="AC16:AD16" si="30">IF(OR($AB16="No",$AB16="NA"),"NA","à Remplir")</f>
        <v>NA</v>
      </c>
      <c r="AD16" s="51" t="str">
        <f t="shared" si="30"/>
        <v>NA</v>
      </c>
      <c r="AE16" t="str">
        <f t="shared" si="5"/>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NA</v>
      </c>
      <c r="AG16" s="51" t="s">
        <v>56</v>
      </c>
      <c r="AH16" s="51" t="s">
        <v>57</v>
      </c>
      <c r="AI16" s="51" t="s">
        <v>62</v>
      </c>
      <c r="AJ16" s="51" t="str">
        <f t="shared" si="23"/>
        <v>NA</v>
      </c>
      <c r="AK16" s="30" t="s">
        <v>62</v>
      </c>
      <c r="AL16" s="51" t="str">
        <f t="shared" si="8"/>
        <v>NA</v>
      </c>
      <c r="AM16" s="51" t="str">
        <f t="shared" si="8"/>
        <v>NA</v>
      </c>
      <c r="AN16" s="51" t="str">
        <f t="shared" si="8"/>
        <v>NA</v>
      </c>
      <c r="AO16" s="52"/>
      <c r="AP16" s="52" t="s">
        <v>1093</v>
      </c>
      <c r="AQ16" s="51" t="str">
        <f t="shared" si="9"/>
        <v>NA</v>
      </c>
      <c r="AR16" s="51" t="str">
        <f t="shared" si="10"/>
        <v>NA</v>
      </c>
      <c r="AS16" s="51" t="e">
        <f t="shared" ca="1" si="28"/>
        <v>#N/A</v>
      </c>
      <c r="AT16" s="51" t="e">
        <f t="shared" ca="1" si="25"/>
        <v>#N/A</v>
      </c>
      <c r="AU16" s="51" t="s">
        <v>62</v>
      </c>
      <c r="AV16" s="51" t="s">
        <v>62</v>
      </c>
      <c r="AW16" s="51" t="s">
        <v>62</v>
      </c>
      <c r="AX16" s="51" t="s">
        <v>62</v>
      </c>
      <c r="AY16" s="48" t="s">
        <v>1109</v>
      </c>
    </row>
    <row r="17" spans="1:51" s="48" customFormat="1" ht="15.75">
      <c r="A17" s="48">
        <v>16</v>
      </c>
      <c r="B17" t="s">
        <v>1045</v>
      </c>
      <c r="C17" t="s">
        <v>1046</v>
      </c>
      <c r="D17">
        <v>2023</v>
      </c>
      <c r="E17" t="s">
        <v>286</v>
      </c>
      <c r="F17" t="s">
        <v>1110</v>
      </c>
      <c r="G17" s="8" t="s">
        <v>1111</v>
      </c>
      <c r="H17" t="s">
        <v>421</v>
      </c>
      <c r="I17" t="s">
        <v>935</v>
      </c>
      <c r="J17" s="49" t="s">
        <v>1112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s="51" t="s">
        <v>56</v>
      </c>
      <c r="O17" s="51">
        <v>1</v>
      </c>
      <c r="P17" s="51" t="s">
        <v>170</v>
      </c>
      <c r="Q17" t="s">
        <v>1113</v>
      </c>
      <c r="R17" t="s">
        <v>1114</v>
      </c>
      <c r="S17" s="30" t="s">
        <v>56</v>
      </c>
      <c r="T17" t="s">
        <v>1115</v>
      </c>
      <c r="U17" s="51" t="s">
        <v>62</v>
      </c>
      <c r="V17" s="51" t="str">
        <f t="shared" si="2"/>
        <v>NA</v>
      </c>
      <c r="W17" s="51" t="s">
        <v>62</v>
      </c>
      <c r="X17" s="51" t="str">
        <f t="shared" si="21"/>
        <v>NA</v>
      </c>
      <c r="Y17" s="51" t="str">
        <f t="shared" si="21"/>
        <v>NA</v>
      </c>
      <c r="Z17" s="8"/>
      <c r="AA17" s="51" t="s">
        <v>57</v>
      </c>
      <c r="AB17" s="51" t="s">
        <v>56</v>
      </c>
      <c r="AC17" s="51" t="s">
        <v>56</v>
      </c>
      <c r="AD17" s="51" t="s">
        <v>984</v>
      </c>
      <c r="AE17" t="str">
        <f t="shared" si="5"/>
        <v>NA</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s="51" t="s">
        <v>56</v>
      </c>
      <c r="AH17" s="51">
        <v>262</v>
      </c>
      <c r="AI17" s="51" t="s">
        <v>62</v>
      </c>
      <c r="AJ17" s="51" t="str">
        <f t="shared" si="23"/>
        <v>NA</v>
      </c>
      <c r="AK17" s="30" t="s">
        <v>62</v>
      </c>
      <c r="AL17" s="51" t="str">
        <f t="shared" si="8"/>
        <v>NA</v>
      </c>
      <c r="AM17" s="51" t="str">
        <f t="shared" si="8"/>
        <v>NA</v>
      </c>
      <c r="AN17" s="51" t="str">
        <f t="shared" si="8"/>
        <v>NA</v>
      </c>
      <c r="AO17" s="52"/>
      <c r="AP17" s="52" t="s">
        <v>1093</v>
      </c>
      <c r="AQ17" s="51" t="str">
        <f t="shared" si="9"/>
        <v>NA</v>
      </c>
      <c r="AR17" s="51" t="str">
        <f t="shared" si="10"/>
        <v>NA</v>
      </c>
      <c r="AS17" s="51">
        <v>215</v>
      </c>
      <c r="AT17" s="51">
        <f t="shared" si="25"/>
        <v>47</v>
      </c>
      <c r="AU17" s="51" t="s">
        <v>62</v>
      </c>
      <c r="AV17" s="51" t="s">
        <v>56</v>
      </c>
      <c r="AW17" s="51" t="s">
        <v>62</v>
      </c>
      <c r="AX17" s="51" t="s">
        <v>56</v>
      </c>
      <c r="AY17" s="48" t="s">
        <v>1116</v>
      </c>
    </row>
    <row r="18" spans="1:51" s="48" customFormat="1" ht="15.75">
      <c r="A18" s="48">
        <v>17</v>
      </c>
      <c r="B18" t="s">
        <v>1045</v>
      </c>
      <c r="C18" t="s">
        <v>1046</v>
      </c>
      <c r="D18">
        <v>2023</v>
      </c>
      <c r="E18" t="s">
        <v>286</v>
      </c>
      <c r="F18" t="s">
        <v>1117</v>
      </c>
      <c r="G18" s="8" t="s">
        <v>1118</v>
      </c>
      <c r="H18" t="s">
        <v>431</v>
      </c>
      <c r="I18" t="s">
        <v>935</v>
      </c>
      <c r="J18" s="49" t="s">
        <v>1119</v>
      </c>
      <c r="K18" t="str" cm="1">
        <f t="array" ref="K18">IF($I18="Review","À Trouver",_xlfn.IFS($I18="Letter to the Editor","NA",$I18="Author response","NA",$I18="Scholarships","NA",$I18="Original","No",$I18="Study protocol","No",$I18="Commentary","NA",$I18="Opinions","NA",$I18="Editorial","NA",$I18="Perspective","NA",$I18="Author response","NA",$I18="Essay","NA",$I18="Guidelines","No",$I18="Case Report","No"))</f>
        <v>No</v>
      </c>
      <c r="L18" t="str" cm="1">
        <f t="array" ref="L18">IF($I18="Review","À Trouver",_xlfn.IFS($I18="Letter to the Editor","NA",$I18="Author response","NA",$I18="Scholarships","NA",$I18="Original","No",$I18="Study protocol","No",$I18="Commentary","NA",$I18="Opinions","NA",$I18="Editorial","NA",$I18="Perspective","NA",$I18="Author response","NA",$I18="Essay","NA",$I18="Guidelines","No",$I18="Case Report","No"))</f>
        <v>No</v>
      </c>
      <c r="M18" t="s">
        <v>62</v>
      </c>
      <c r="N18" s="51" t="s">
        <v>62</v>
      </c>
      <c r="O18" s="51" t="str">
        <f t="shared" ref="O18:R18" si="31">IF(OR($N18="No",$N18="NA"),"NA","à Remplir")</f>
        <v>NA</v>
      </c>
      <c r="P18" s="51" t="str">
        <f t="shared" si="31"/>
        <v>NA</v>
      </c>
      <c r="Q18" s="51" t="str">
        <f t="shared" si="31"/>
        <v>NA</v>
      </c>
      <c r="R18" s="51" t="str">
        <f t="shared" si="31"/>
        <v>NA</v>
      </c>
      <c r="S18" s="30" t="s">
        <v>62</v>
      </c>
      <c r="T18" s="51" t="str">
        <f t="shared" ref="T18" si="32">IF(OR(S18="No",S18="NA"),"NA","à Remplir")</f>
        <v>NA</v>
      </c>
      <c r="U18" s="51" t="s">
        <v>62</v>
      </c>
      <c r="V18" s="51" t="str">
        <f t="shared" si="2"/>
        <v>NA</v>
      </c>
      <c r="W18" s="51" t="s">
        <v>62</v>
      </c>
      <c r="X18" s="51" t="str">
        <f t="shared" si="21"/>
        <v>NA</v>
      </c>
      <c r="Y18" s="51" t="str">
        <f t="shared" si="21"/>
        <v>NA</v>
      </c>
      <c r="Z18" s="8"/>
      <c r="AA18" s="51" t="s">
        <v>62</v>
      </c>
      <c r="AB18" s="51" t="str" cm="1">
        <f t="array" ref="AB18">IF($I18="Review","NA",_xlfn.IFS($I18="Letter to the Editor","NA",$I18="Author response","NA",$I18="Scholarships","NA",$I18="Original",_xlfn.IFS($AA18="No","NA",$AA18="Yes","À Remplir"),$I18="Study protocol","NA",$I18="Commentary","NA",$I18="Opinions","NA",$I18="Editorial","NA",$I18="Perspective","NA",$I18="Author response","NA",$I18="Essay","NA",$I18="Guidelines","NA",$I18="Case Report",_xlfn.IFS($AA18="No","NA",$AA18="Yes","À Remplir")))</f>
        <v>NA</v>
      </c>
      <c r="AC18" s="51" t="str">
        <f t="shared" ref="AC18:AD18" si="33">IF(OR($AB18="No",$AB18="NA"),"NA","à Remplir")</f>
        <v>NA</v>
      </c>
      <c r="AD18" s="51" t="str">
        <f t="shared" si="33"/>
        <v>NA</v>
      </c>
      <c r="AE18" t="str">
        <f t="shared" si="5"/>
        <v>NA</v>
      </c>
      <c r="AF18" t="str" cm="1">
        <f t="array" ref="AF18">_xlfn.IFS($I18="Review","NA",$I18="Letter to the Editor","NA",$I18="Author response","NA",$I18="Scholarships","NA",$I18="Original",_xlfn.IFS($AC18="Yes","No",$AC18="both","No",$AC18="NA","NA",$AC18="No","À Trouver"),$I18="Study protocol","NA",$I18="Commentary","NA",$I18="Opinions","NA",$I18="Editorial","NA",$I18="Perspective","NA",$I18="Author response","NA",$I18="Essay","NA",$I18="Guidelines","NA",$I18="Case Report",_xlfn.IFS($AC18="Yes","No",$AC18="both","No",$AC18="NA","NA",$AC18="No","À Trouver"))</f>
        <v>NA</v>
      </c>
      <c r="AG18" s="51" t="s">
        <v>56</v>
      </c>
      <c r="AH18" s="51">
        <v>8</v>
      </c>
      <c r="AI18" s="51" t="s">
        <v>62</v>
      </c>
      <c r="AJ18" s="51" t="str">
        <f t="shared" si="23"/>
        <v>NA</v>
      </c>
      <c r="AK18" s="30" t="s">
        <v>62</v>
      </c>
      <c r="AL18" s="51" t="str">
        <f t="shared" si="8"/>
        <v>NA</v>
      </c>
      <c r="AM18" s="51" t="str">
        <f t="shared" si="8"/>
        <v>NA</v>
      </c>
      <c r="AN18" s="51" t="str">
        <f t="shared" si="8"/>
        <v>NA</v>
      </c>
      <c r="AO18" s="52"/>
      <c r="AP18" s="52" t="s">
        <v>1093</v>
      </c>
      <c r="AQ18" s="51" t="str">
        <f t="shared" si="9"/>
        <v>NA</v>
      </c>
      <c r="AR18" s="51" t="str">
        <f t="shared" si="10"/>
        <v>NA</v>
      </c>
      <c r="AS18" s="51">
        <v>5</v>
      </c>
      <c r="AT18" s="51">
        <f t="shared" si="25"/>
        <v>3</v>
      </c>
      <c r="AU18" s="51" t="s">
        <v>62</v>
      </c>
      <c r="AV18" s="51" t="s">
        <v>62</v>
      </c>
      <c r="AW18" s="51" t="s">
        <v>62</v>
      </c>
      <c r="AX18" s="51" t="s">
        <v>62</v>
      </c>
      <c r="AY18" s="48" t="s">
        <v>1120</v>
      </c>
    </row>
    <row r="19" spans="1:51" s="48" customFormat="1" ht="15.75">
      <c r="A19" s="48">
        <v>18</v>
      </c>
      <c r="B19" t="s">
        <v>1045</v>
      </c>
      <c r="C19" t="s">
        <v>1046</v>
      </c>
      <c r="D19">
        <v>2023</v>
      </c>
      <c r="E19" t="s">
        <v>286</v>
      </c>
      <c r="F19" t="s">
        <v>1121</v>
      </c>
      <c r="G19" s="8" t="s">
        <v>1122</v>
      </c>
      <c r="H19" t="s">
        <v>437</v>
      </c>
      <c r="I19" t="s">
        <v>935</v>
      </c>
      <c r="J19" s="49" t="s">
        <v>1123</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No</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No</v>
      </c>
      <c r="M19" t="s">
        <v>62</v>
      </c>
      <c r="N19" s="51" t="s">
        <v>56</v>
      </c>
      <c r="O19" s="51">
        <v>1</v>
      </c>
      <c r="P19" s="51" t="s">
        <v>170</v>
      </c>
      <c r="Q19" s="51" t="s">
        <v>1124</v>
      </c>
      <c r="R19" t="s">
        <v>1125</v>
      </c>
      <c r="S19" s="30" t="s">
        <v>56</v>
      </c>
      <c r="T19" t="s">
        <v>1126</v>
      </c>
      <c r="U19" s="51" t="s">
        <v>62</v>
      </c>
      <c r="V19" s="51" t="str">
        <f t="shared" si="2"/>
        <v>NA</v>
      </c>
      <c r="W19" s="51" t="s">
        <v>62</v>
      </c>
      <c r="X19" s="51" t="str">
        <f t="shared" si="21"/>
        <v>NA</v>
      </c>
      <c r="Y19" s="51" t="str">
        <f t="shared" si="21"/>
        <v>NA</v>
      </c>
      <c r="Z19" s="8"/>
      <c r="AA19" s="51" t="s">
        <v>56</v>
      </c>
      <c r="AB19" s="51" t="s">
        <v>56</v>
      </c>
      <c r="AC19" s="51" t="s">
        <v>56</v>
      </c>
      <c r="AD19" s="51" t="s">
        <v>984</v>
      </c>
      <c r="AE19" t="str">
        <f t="shared" si="5"/>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No</v>
      </c>
      <c r="AG19" s="51" t="s">
        <v>56</v>
      </c>
      <c r="AH19" s="51">
        <v>649</v>
      </c>
      <c r="AI19" s="51" t="s">
        <v>56</v>
      </c>
      <c r="AJ19" t="s">
        <v>1127</v>
      </c>
      <c r="AK19" s="30" t="s">
        <v>62</v>
      </c>
      <c r="AL19" s="51" t="str">
        <f t="shared" si="8"/>
        <v>NA</v>
      </c>
      <c r="AM19" s="51" t="str">
        <f t="shared" si="8"/>
        <v>NA</v>
      </c>
      <c r="AN19" s="51" t="str">
        <f t="shared" si="8"/>
        <v>NA</v>
      </c>
      <c r="AO19" s="52"/>
      <c r="AP19" s="52" t="s">
        <v>1093</v>
      </c>
      <c r="AQ19" s="51" t="str">
        <f t="shared" si="9"/>
        <v>NA</v>
      </c>
      <c r="AR19" s="51" t="str">
        <f t="shared" si="10"/>
        <v>NA</v>
      </c>
      <c r="AS19" s="51">
        <v>318</v>
      </c>
      <c r="AT19" s="51">
        <f t="shared" si="25"/>
        <v>331</v>
      </c>
      <c r="AU19" s="51" t="s">
        <v>62</v>
      </c>
      <c r="AV19" s="51" t="s">
        <v>62</v>
      </c>
      <c r="AW19" s="51" t="s">
        <v>62</v>
      </c>
      <c r="AX19" s="51" t="s">
        <v>62</v>
      </c>
    </row>
    <row r="20" spans="1:51" s="48" customFormat="1" ht="15.75">
      <c r="A20" s="48">
        <v>19</v>
      </c>
      <c r="B20" t="s">
        <v>1045</v>
      </c>
      <c r="C20" t="s">
        <v>1046</v>
      </c>
      <c r="D20">
        <v>2023</v>
      </c>
      <c r="E20" t="s">
        <v>1008</v>
      </c>
      <c r="F20" t="s">
        <v>1128</v>
      </c>
      <c r="G20" t="s">
        <v>1129</v>
      </c>
      <c r="H20" t="s">
        <v>449</v>
      </c>
      <c r="I20" t="s">
        <v>926</v>
      </c>
      <c r="J20" s="49" t="s">
        <v>1054</v>
      </c>
      <c r="K20" t="str" cm="1">
        <f t="array" ref="K20">IF($I20="Review","À Trouver",_xlfn.IFS($I20="Letter to the Editor","NA",$I20="Author response","NA",$I20="Scholarships","NA",$I20="Original","No",$I20="Study protocol","No",$I20="Commentary","NA",$I20="Opinions","NA",$I20="Editorial","NA",$I20="Perspective","NA",$I20="Author response","NA",$I20="Essay","NA",$I20="Guidelines","No",$I20="Case Report","No"))</f>
        <v>NA</v>
      </c>
      <c r="L20" t="str" cm="1">
        <f t="array" ref="L20">IF($I20="Review","À Trouver",_xlfn.IFS($I20="Letter to the Editor","NA",$I20="Author response","NA",$I20="Scholarships","NA",$I20="Original","No",$I20="Study protocol","No",$I20="Commentary","NA",$I20="Opinions","NA",$I20="Editorial","NA",$I20="Perspective","NA",$I20="Author response","NA",$I20="Essay","NA",$I20="Guidelines","No",$I20="Case Report","No"))</f>
        <v>NA</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ref="O20:R23" si="34">IF(OR($N20="No",$N20="NA"),"NA","à Remplir")</f>
        <v>NA</v>
      </c>
      <c r="P20" s="51" t="str">
        <f t="shared" si="34"/>
        <v>NA</v>
      </c>
      <c r="Q20" s="51" t="str">
        <f t="shared" si="34"/>
        <v>NA</v>
      </c>
      <c r="R20" s="51" t="str">
        <f t="shared" si="34"/>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ref="T20:T23" si="35">IF(OR(S20="No",S20="NA"),"NA","à Remplir")</f>
        <v>NA</v>
      </c>
      <c r="U20" s="51" t="str" cm="1">
        <f t="array" ref="U20">IF($I20="Review","À Trouver",_xlfn.IFS($I20="Letter to the Editor","NA",$I20="Author response","NA",$I20="Scholarships","NA",$I20="Original","À Trouver",$I20="Study protocol","À Trouver",$I20="Commentary","NA",$I20="Opinions","NA",$I20="Editorial","NA",$I20="Perspective","NA",$I20="Author response","NA",$I20="Essay","NA",$I20="Guidelines","À Trouver",$I20="Case Report","À Trouver"))</f>
        <v>NA</v>
      </c>
      <c r="V20" s="51" t="str">
        <f t="shared" si="2"/>
        <v>NA</v>
      </c>
      <c r="W20" s="51" t="str" cm="1">
        <f t="array" ref="W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X20" s="51" t="str">
        <f t="shared" si="21"/>
        <v>NA</v>
      </c>
      <c r="Y20" s="51" t="str">
        <f t="shared" si="21"/>
        <v>NA</v>
      </c>
      <c r="Z20" s="8"/>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Report",_xlfn.IFS($AA20="No","NA",$AA20="Yes","À Remplir")))</f>
        <v>NA</v>
      </c>
      <c r="AC20" s="51" t="str">
        <f t="shared" ref="AC20:AD23" si="36">IF(OR($AB20="No",$AB20="NA"),"NA","à Remplir")</f>
        <v>NA</v>
      </c>
      <c r="AD20" s="51" t="str">
        <f t="shared" si="36"/>
        <v>NA</v>
      </c>
      <c r="AE20" t="str">
        <f t="shared" si="5"/>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ref="AH20:AI20" si="37">IF(OR($AG20="No",$AG20="NA"),"NA","à Remplir")</f>
        <v>NA</v>
      </c>
      <c r="AI20" s="51" t="str">
        <f t="shared" si="37"/>
        <v>NA</v>
      </c>
      <c r="AJ20" s="51" t="str">
        <f t="shared" ref="AJ20:AJ28" si="38">IF(OR($AG20="No",$AG20="NA"),"NA",IF(AI20="No","NA","À remplir"))</f>
        <v>NA</v>
      </c>
      <c r="AK20" s="30" t="str" cm="1">
        <f t="array" ref="AK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AL20" s="51" t="str">
        <f t="shared" si="8"/>
        <v>NA</v>
      </c>
      <c r="AM20" s="51" t="str">
        <f t="shared" si="8"/>
        <v>NA</v>
      </c>
      <c r="AN20" s="51" t="str">
        <f t="shared" si="8"/>
        <v>NA</v>
      </c>
      <c r="AO20" s="52"/>
      <c r="AP20" s="52" t="s">
        <v>1130</v>
      </c>
      <c r="AQ20" s="51" t="str">
        <f t="shared" si="9"/>
        <v>NA</v>
      </c>
      <c r="AR20" s="51" t="str">
        <f t="shared" si="10"/>
        <v>NA</v>
      </c>
      <c r="AS20" s="51" t="str">
        <f t="shared" ref="AS20:AS23" si="39">IF(OR($AG20="No",$AG20="NA"),"NA",($AH20-$AT20))</f>
        <v>NA</v>
      </c>
      <c r="AT20" s="51" t="str">
        <f t="shared" si="25"/>
        <v>NA</v>
      </c>
      <c r="AU20" s="51" t="str">
        <f t="shared" ref="AU20:AX20" si="40">IF(OR($AG20="No",$AG20="NA"),"NA","à Remplir")</f>
        <v>NA</v>
      </c>
      <c r="AV20" s="51" t="str">
        <f t="shared" si="40"/>
        <v>NA</v>
      </c>
      <c r="AW20" s="51" t="str">
        <f t="shared" si="40"/>
        <v>NA</v>
      </c>
      <c r="AX20" s="51" t="str">
        <f t="shared" si="40"/>
        <v>NA</v>
      </c>
      <c r="AY20" s="48" t="s">
        <v>1131</v>
      </c>
    </row>
    <row r="21" spans="1:51" s="48" customFormat="1" ht="15.75">
      <c r="A21" s="48">
        <v>20</v>
      </c>
      <c r="B21" t="s">
        <v>1045</v>
      </c>
      <c r="C21" t="s">
        <v>1046</v>
      </c>
      <c r="D21">
        <v>2023</v>
      </c>
      <c r="E21" t="s">
        <v>1008</v>
      </c>
      <c r="F21" t="s">
        <v>1132</v>
      </c>
      <c r="G21" s="54" t="s">
        <v>1133</v>
      </c>
      <c r="H21" t="s">
        <v>452</v>
      </c>
      <c r="I21" t="s">
        <v>935</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
        <v>62</v>
      </c>
      <c r="O21" s="51" t="str">
        <f t="shared" si="34"/>
        <v>NA</v>
      </c>
      <c r="P21" s="51" t="str">
        <f t="shared" si="34"/>
        <v>NA</v>
      </c>
      <c r="Q21" s="51" t="str">
        <f t="shared" si="34"/>
        <v>NA</v>
      </c>
      <c r="R21" s="51" t="str">
        <f t="shared" si="34"/>
        <v>NA</v>
      </c>
      <c r="S21" s="30" t="s">
        <v>62</v>
      </c>
      <c r="T21" s="51" t="str">
        <f t="shared" si="35"/>
        <v>NA</v>
      </c>
      <c r="U21" s="51" t="s">
        <v>62</v>
      </c>
      <c r="V21" s="51" t="str">
        <f t="shared" si="2"/>
        <v>NA</v>
      </c>
      <c r="W21" s="51" t="s">
        <v>62</v>
      </c>
      <c r="X21" s="51" t="str">
        <f t="shared" si="21"/>
        <v>NA</v>
      </c>
      <c r="Y21" s="51" t="str">
        <f t="shared" si="21"/>
        <v>NA</v>
      </c>
      <c r="Z21" s="8"/>
      <c r="AA21" s="51" t="s">
        <v>62</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Report",_xlfn.IFS($AA21="No","NA",$AA21="Yes","À Remplir")))</f>
        <v>NA</v>
      </c>
      <c r="AC21" s="51" t="str">
        <f t="shared" si="36"/>
        <v>NA</v>
      </c>
      <c r="AD21" s="51" t="str">
        <f t="shared" si="36"/>
        <v>NA</v>
      </c>
      <c r="AE21" t="str">
        <f t="shared" si="5"/>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
        <v>56</v>
      </c>
      <c r="AH21" s="51">
        <v>7</v>
      </c>
      <c r="AI21" s="51" t="s">
        <v>62</v>
      </c>
      <c r="AJ21" s="51" t="str">
        <f t="shared" si="38"/>
        <v>NA</v>
      </c>
      <c r="AK21" s="30" t="s">
        <v>62</v>
      </c>
      <c r="AL21" s="51" t="str">
        <f t="shared" si="8"/>
        <v>NA</v>
      </c>
      <c r="AM21" s="51" t="str">
        <f t="shared" si="8"/>
        <v>NA</v>
      </c>
      <c r="AN21" s="51" t="str">
        <f t="shared" si="8"/>
        <v>NA</v>
      </c>
      <c r="AO21" s="52"/>
      <c r="AP21" s="52" t="s">
        <v>1130</v>
      </c>
      <c r="AQ21" s="51" t="str">
        <f t="shared" si="9"/>
        <v>NA</v>
      </c>
      <c r="AR21" s="51" t="str">
        <f t="shared" si="10"/>
        <v>NA</v>
      </c>
      <c r="AS21" s="51" t="e">
        <f t="shared" ca="1" si="39"/>
        <v>#N/A</v>
      </c>
      <c r="AT21" s="51" t="e">
        <f t="shared" ca="1" si="25"/>
        <v>#N/A</v>
      </c>
      <c r="AU21" s="51" t="s">
        <v>62</v>
      </c>
      <c r="AV21" s="51" t="s">
        <v>62</v>
      </c>
      <c r="AW21" s="51" t="s">
        <v>62</v>
      </c>
      <c r="AX21" s="51" t="s">
        <v>62</v>
      </c>
    </row>
    <row r="22" spans="1:51" s="48" customFormat="1" ht="15.75">
      <c r="A22" s="48">
        <v>21</v>
      </c>
      <c r="B22" t="s">
        <v>1045</v>
      </c>
      <c r="C22" t="s">
        <v>1046</v>
      </c>
      <c r="D22">
        <v>2023</v>
      </c>
      <c r="E22" t="s">
        <v>1008</v>
      </c>
      <c r="F22" t="s">
        <v>1134</v>
      </c>
      <c r="G22" s="8" t="s">
        <v>1135</v>
      </c>
      <c r="H22" t="s">
        <v>459</v>
      </c>
      <c r="I22" t="s">
        <v>935</v>
      </c>
      <c r="J22" s="49" t="s">
        <v>1136</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tr">
        <f t="shared" si="34"/>
        <v>NA</v>
      </c>
      <c r="P22" s="51" t="str">
        <f t="shared" si="34"/>
        <v>NA</v>
      </c>
      <c r="Q22" s="51" t="str">
        <f t="shared" si="34"/>
        <v>NA</v>
      </c>
      <c r="R22" s="51" t="str">
        <f t="shared" si="34"/>
        <v>NA</v>
      </c>
      <c r="S22" s="30" t="s">
        <v>62</v>
      </c>
      <c r="T22" s="51" t="str">
        <f t="shared" si="35"/>
        <v>NA</v>
      </c>
      <c r="U22" s="51" t="s">
        <v>62</v>
      </c>
      <c r="V22" s="51" t="str">
        <f t="shared" si="2"/>
        <v>NA</v>
      </c>
      <c r="W22" s="51" t="s">
        <v>62</v>
      </c>
      <c r="X22" s="51" t="str">
        <f t="shared" si="21"/>
        <v>NA</v>
      </c>
      <c r="Y22" s="51" t="str">
        <f t="shared" si="21"/>
        <v>NA</v>
      </c>
      <c r="Z22" s="8"/>
      <c r="AA22" s="51" t="s">
        <v>62</v>
      </c>
      <c r="AB22" s="51" t="str" cm="1">
        <f t="array" ref="AB22">IF($I22="Review","NA",_xlfn.IFS($I22="Letter to the Editor","NA",$I22="Author response","NA",$I22="Scholarships","NA",$I22="Original",_xlfn.IFS($AA22="No","NA",$AA22="Yes","À Remplir"),$I22="Study protocol","NA",$I22="Commentary","NA",$I22="Opinions","NA",$I22="Editorial","NA",$I22="Perspective","NA",$I22="Author response","NA",$I22="Essay","NA",$I22="Guidelines","NA",$I22="Case Report",_xlfn.IFS($AA22="No","NA",$AA22="Yes","À Remplir")))</f>
        <v>NA</v>
      </c>
      <c r="AC22" s="51" t="str">
        <f t="shared" si="36"/>
        <v>NA</v>
      </c>
      <c r="AD22" s="51" t="str">
        <f t="shared" si="36"/>
        <v>NA</v>
      </c>
      <c r="AE22" t="str">
        <f t="shared" si="5"/>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NA</v>
      </c>
      <c r="AG22" s="51" t="s">
        <v>56</v>
      </c>
      <c r="AH22" s="51">
        <v>43</v>
      </c>
      <c r="AI22" s="51" t="s">
        <v>62</v>
      </c>
      <c r="AJ22" s="51" t="str">
        <f t="shared" si="38"/>
        <v>NA</v>
      </c>
      <c r="AK22" s="30" t="s">
        <v>62</v>
      </c>
      <c r="AL22" s="51" t="str">
        <f t="shared" si="8"/>
        <v>NA</v>
      </c>
      <c r="AM22" s="51" t="str">
        <f t="shared" si="8"/>
        <v>NA</v>
      </c>
      <c r="AN22" s="51" t="str">
        <f t="shared" si="8"/>
        <v>NA</v>
      </c>
      <c r="AO22" s="52"/>
      <c r="AP22" s="52" t="s">
        <v>1130</v>
      </c>
      <c r="AQ22" s="51" t="str">
        <f t="shared" si="9"/>
        <v>NA</v>
      </c>
      <c r="AR22" s="51" t="str">
        <f t="shared" si="10"/>
        <v>NA</v>
      </c>
      <c r="AS22" s="51" t="e">
        <f t="shared" ca="1" si="39"/>
        <v>#N/A</v>
      </c>
      <c r="AT22" s="51" t="e">
        <f t="shared" ca="1" si="25"/>
        <v>#N/A</v>
      </c>
      <c r="AU22" s="51" t="s">
        <v>56</v>
      </c>
      <c r="AV22" s="51" t="s">
        <v>62</v>
      </c>
      <c r="AW22" s="51" t="s">
        <v>62</v>
      </c>
      <c r="AX22" s="51" t="s">
        <v>62</v>
      </c>
      <c r="AY22" s="48" t="s">
        <v>1137</v>
      </c>
    </row>
    <row r="23" spans="1:51" s="48" customFormat="1" ht="15.75">
      <c r="A23" s="48">
        <v>22</v>
      </c>
      <c r="B23" t="s">
        <v>1045</v>
      </c>
      <c r="C23" t="s">
        <v>1046</v>
      </c>
      <c r="D23">
        <v>2023</v>
      </c>
      <c r="E23" t="s">
        <v>1008</v>
      </c>
      <c r="F23" t="s">
        <v>1138</v>
      </c>
      <c r="G23" s="8" t="s">
        <v>1139</v>
      </c>
      <c r="H23" t="s">
        <v>468</v>
      </c>
      <c r="I23" t="s">
        <v>935</v>
      </c>
      <c r="J23" s="49" t="s">
        <v>1140</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62</v>
      </c>
      <c r="O23" s="51" t="str">
        <f t="shared" si="34"/>
        <v>NA</v>
      </c>
      <c r="P23" s="51" t="str">
        <f t="shared" si="34"/>
        <v>NA</v>
      </c>
      <c r="Q23" s="51" t="str">
        <f t="shared" si="34"/>
        <v>NA</v>
      </c>
      <c r="R23" s="51" t="str">
        <f t="shared" si="34"/>
        <v>NA</v>
      </c>
      <c r="S23" s="30" t="s">
        <v>62</v>
      </c>
      <c r="T23" s="51" t="str">
        <f t="shared" si="35"/>
        <v>NA</v>
      </c>
      <c r="U23" s="51" t="s">
        <v>62</v>
      </c>
      <c r="V23" s="51" t="str">
        <f t="shared" si="2"/>
        <v>NA</v>
      </c>
      <c r="W23" s="51" t="s">
        <v>62</v>
      </c>
      <c r="X23" s="51" t="str">
        <f t="shared" si="21"/>
        <v>NA</v>
      </c>
      <c r="Y23" s="51" t="str">
        <f t="shared" si="21"/>
        <v>NA</v>
      </c>
      <c r="Z23" s="8"/>
      <c r="AA23" s="51" t="s">
        <v>62</v>
      </c>
      <c r="AB23" s="51" t="str" cm="1">
        <f t="array" ref="AB23">IF($I23="Review","NA",_xlfn.IFS($I23="Letter to the Editor","NA",$I23="Author response","NA",$I23="Scholarships","NA",$I23="Original",_xlfn.IFS($AA23="No","NA",$AA23="Yes","À Remplir"),$I23="Study protocol","NA",$I23="Commentary","NA",$I23="Opinions","NA",$I23="Editorial","NA",$I23="Perspective","NA",$I23="Author response","NA",$I23="Essay","NA",$I23="Guidelines","NA",$I23="Case Report",_xlfn.IFS($AA23="No","NA",$AA23="Yes","À Remplir")))</f>
        <v>NA</v>
      </c>
      <c r="AC23" s="51" t="str">
        <f t="shared" si="36"/>
        <v>NA</v>
      </c>
      <c r="AD23" s="51" t="str">
        <f t="shared" si="36"/>
        <v>NA</v>
      </c>
      <c r="AE23" t="str">
        <f t="shared" si="5"/>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NA</v>
      </c>
      <c r="AG23" s="51" t="s">
        <v>56</v>
      </c>
      <c r="AH23" s="51">
        <v>11</v>
      </c>
      <c r="AI23" s="51" t="s">
        <v>62</v>
      </c>
      <c r="AJ23" s="51" t="str">
        <f t="shared" si="38"/>
        <v>NA</v>
      </c>
      <c r="AK23" s="30" t="s">
        <v>62</v>
      </c>
      <c r="AL23" s="51" t="str">
        <f t="shared" si="8"/>
        <v>NA</v>
      </c>
      <c r="AM23" s="51" t="str">
        <f t="shared" si="8"/>
        <v>NA</v>
      </c>
      <c r="AN23" s="51" t="str">
        <f t="shared" si="8"/>
        <v>NA</v>
      </c>
      <c r="AO23" s="52"/>
      <c r="AP23" s="52" t="s">
        <v>1130</v>
      </c>
      <c r="AQ23" s="51" t="str">
        <f t="shared" si="9"/>
        <v>NA</v>
      </c>
      <c r="AR23" s="51" t="str">
        <f t="shared" si="10"/>
        <v>NA</v>
      </c>
      <c r="AS23" s="51" t="e">
        <f t="shared" ca="1" si="39"/>
        <v>#N/A</v>
      </c>
      <c r="AT23" s="51" t="e">
        <f t="shared" ca="1" si="25"/>
        <v>#N/A</v>
      </c>
      <c r="AU23" s="51" t="s">
        <v>62</v>
      </c>
      <c r="AV23" s="51" t="s">
        <v>62</v>
      </c>
      <c r="AW23" s="51" t="s">
        <v>62</v>
      </c>
      <c r="AX23" s="51" t="s">
        <v>62</v>
      </c>
      <c r="AY23" s="48" t="s">
        <v>1141</v>
      </c>
    </row>
    <row r="24" spans="1:51" s="48" customFormat="1" ht="15.75">
      <c r="A24" s="48">
        <v>23</v>
      </c>
      <c r="B24" t="s">
        <v>1045</v>
      </c>
      <c r="C24" t="s">
        <v>1046</v>
      </c>
      <c r="D24">
        <v>2023</v>
      </c>
      <c r="E24" t="s">
        <v>1008</v>
      </c>
      <c r="F24" t="s">
        <v>1142</v>
      </c>
      <c r="G24" s="8" t="s">
        <v>1143</v>
      </c>
      <c r="H24" t="s">
        <v>476</v>
      </c>
      <c r="I24" t="s">
        <v>935</v>
      </c>
      <c r="J24" s="49" t="s">
        <v>1017</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No</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No</v>
      </c>
      <c r="M24" t="s">
        <v>62</v>
      </c>
      <c r="N24" s="51" t="s">
        <v>56</v>
      </c>
      <c r="O24" s="51">
        <v>2</v>
      </c>
      <c r="P24" s="51" t="s">
        <v>170</v>
      </c>
      <c r="Q24" t="s">
        <v>1144</v>
      </c>
      <c r="R24" t="s">
        <v>1145</v>
      </c>
      <c r="S24" s="30" t="s">
        <v>56</v>
      </c>
      <c r="T24" t="s">
        <v>1146</v>
      </c>
      <c r="U24" s="51" t="s">
        <v>62</v>
      </c>
      <c r="V24" s="51" t="str">
        <f t="shared" si="2"/>
        <v>NA</v>
      </c>
      <c r="W24" s="51" t="s">
        <v>62</v>
      </c>
      <c r="X24" s="51" t="str">
        <f t="shared" si="21"/>
        <v>NA</v>
      </c>
      <c r="Y24" s="51" t="str">
        <f t="shared" si="21"/>
        <v>NA</v>
      </c>
      <c r="Z24" s="8"/>
      <c r="AA24" s="51" t="s">
        <v>56</v>
      </c>
      <c r="AB24" s="51" t="s">
        <v>56</v>
      </c>
      <c r="AC24" s="51" t="s">
        <v>56</v>
      </c>
      <c r="AD24" s="51" t="s">
        <v>984</v>
      </c>
      <c r="AE24" t="str">
        <f t="shared" si="5"/>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No</v>
      </c>
      <c r="AG24" s="51" t="s">
        <v>56</v>
      </c>
      <c r="AH24" s="51">
        <v>52</v>
      </c>
      <c r="AI24" s="51" t="s">
        <v>62</v>
      </c>
      <c r="AJ24" s="51" t="str">
        <f t="shared" si="38"/>
        <v>NA</v>
      </c>
      <c r="AK24" s="30" t="s">
        <v>62</v>
      </c>
      <c r="AL24" s="51" t="str">
        <f t="shared" si="8"/>
        <v>NA</v>
      </c>
      <c r="AM24" s="51" t="str">
        <f t="shared" si="8"/>
        <v>NA</v>
      </c>
      <c r="AN24" s="51" t="str">
        <f t="shared" si="8"/>
        <v>NA</v>
      </c>
      <c r="AO24" s="52"/>
      <c r="AP24" s="52" t="s">
        <v>1130</v>
      </c>
      <c r="AQ24" s="51" t="str">
        <f t="shared" si="9"/>
        <v>NA</v>
      </c>
      <c r="AR24" s="51" t="str">
        <f t="shared" si="10"/>
        <v>NA</v>
      </c>
      <c r="AS24" s="51">
        <v>37</v>
      </c>
      <c r="AT24" s="51">
        <f t="shared" si="25"/>
        <v>15</v>
      </c>
      <c r="AU24" s="51" t="s">
        <v>62</v>
      </c>
      <c r="AV24" s="51" t="s">
        <v>62</v>
      </c>
      <c r="AW24" s="51" t="s">
        <v>62</v>
      </c>
      <c r="AX24" s="51" t="s">
        <v>62</v>
      </c>
    </row>
    <row r="25" spans="1:51" s="48" customFormat="1" ht="15.75">
      <c r="A25" s="48">
        <v>24</v>
      </c>
      <c r="B25" t="s">
        <v>1045</v>
      </c>
      <c r="C25" t="s">
        <v>1046</v>
      </c>
      <c r="D25">
        <v>2023</v>
      </c>
      <c r="E25" t="s">
        <v>1008</v>
      </c>
      <c r="F25" t="s">
        <v>1147</v>
      </c>
      <c r="G25" s="8" t="s">
        <v>1148</v>
      </c>
      <c r="H25" t="s">
        <v>484</v>
      </c>
      <c r="I25" t="s">
        <v>935</v>
      </c>
      <c r="J25" t="s">
        <v>1090</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s="51" t="s">
        <v>56</v>
      </c>
      <c r="O25" s="51">
        <v>1</v>
      </c>
      <c r="P25" s="51" t="s">
        <v>170</v>
      </c>
      <c r="Q25" t="s">
        <v>1149</v>
      </c>
      <c r="R25" t="s">
        <v>1150</v>
      </c>
      <c r="S25" s="30" t="s">
        <v>56</v>
      </c>
      <c r="T25" t="s">
        <v>1151</v>
      </c>
      <c r="U25" s="51" t="s">
        <v>62</v>
      </c>
      <c r="V25" s="51" t="str">
        <f t="shared" si="2"/>
        <v>NA</v>
      </c>
      <c r="W25" s="51" t="s">
        <v>62</v>
      </c>
      <c r="X25" s="51" t="str">
        <f t="shared" si="21"/>
        <v>NA</v>
      </c>
      <c r="Y25" s="51" t="str">
        <f t="shared" si="21"/>
        <v>NA</v>
      </c>
      <c r="Z25" s="8"/>
      <c r="AA25" s="51" t="s">
        <v>56</v>
      </c>
      <c r="AB25" s="51" t="s">
        <v>56</v>
      </c>
      <c r="AC25" s="51" t="s">
        <v>56</v>
      </c>
      <c r="AD25" s="51" t="s">
        <v>984</v>
      </c>
      <c r="AE25" t="str">
        <f t="shared" si="5"/>
        <v>NA</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38</v>
      </c>
      <c r="AI25" s="51" t="s">
        <v>62</v>
      </c>
      <c r="AJ25" s="51" t="str">
        <f t="shared" si="38"/>
        <v>NA</v>
      </c>
      <c r="AK25" s="30" t="s">
        <v>62</v>
      </c>
      <c r="AL25" s="51" t="str">
        <f t="shared" si="8"/>
        <v>NA</v>
      </c>
      <c r="AM25" s="51" t="str">
        <f t="shared" si="8"/>
        <v>NA</v>
      </c>
      <c r="AN25" s="51" t="str">
        <f t="shared" si="8"/>
        <v>NA</v>
      </c>
      <c r="AO25" s="52"/>
      <c r="AP25" s="52" t="s">
        <v>1130</v>
      </c>
      <c r="AQ25" s="51" t="str">
        <f t="shared" si="9"/>
        <v>NA</v>
      </c>
      <c r="AR25" s="51" t="str">
        <f t="shared" si="10"/>
        <v>NA</v>
      </c>
      <c r="AS25" s="51">
        <v>15</v>
      </c>
      <c r="AT25" s="51">
        <f t="shared" si="25"/>
        <v>23</v>
      </c>
      <c r="AU25" s="51" t="s">
        <v>62</v>
      </c>
      <c r="AV25" s="51" t="s">
        <v>62</v>
      </c>
      <c r="AW25" s="51" t="s">
        <v>62</v>
      </c>
      <c r="AX25" s="51" t="s">
        <v>62</v>
      </c>
    </row>
    <row r="26" spans="1:51" s="48" customFormat="1" ht="15.75">
      <c r="A26" s="48">
        <v>25</v>
      </c>
      <c r="B26" t="s">
        <v>1045</v>
      </c>
      <c r="C26" t="s">
        <v>1046</v>
      </c>
      <c r="D26">
        <v>2023</v>
      </c>
      <c r="E26" t="s">
        <v>1008</v>
      </c>
      <c r="F26" t="s">
        <v>1152</v>
      </c>
      <c r="G26" s="8" t="s">
        <v>1153</v>
      </c>
      <c r="H26" t="s">
        <v>493</v>
      </c>
      <c r="I26" t="s">
        <v>935</v>
      </c>
      <c r="J26" s="49" t="s">
        <v>1154</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No</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No</v>
      </c>
      <c r="M26" t="s">
        <v>62</v>
      </c>
      <c r="N26" t="s">
        <v>56</v>
      </c>
      <c r="O26" s="51">
        <v>1</v>
      </c>
      <c r="P26" s="51" t="s">
        <v>170</v>
      </c>
      <c r="Q26" t="s">
        <v>1155</v>
      </c>
      <c r="R26" t="s">
        <v>1156</v>
      </c>
      <c r="S26" s="30" t="s">
        <v>56</v>
      </c>
      <c r="T26" t="s">
        <v>1157</v>
      </c>
      <c r="U26" t="s">
        <v>62</v>
      </c>
      <c r="V26" s="51" t="str">
        <f t="shared" si="2"/>
        <v>NA</v>
      </c>
      <c r="W26" t="s">
        <v>62</v>
      </c>
      <c r="X26" s="51" t="str">
        <f t="shared" si="21"/>
        <v>NA</v>
      </c>
      <c r="Y26" s="51" t="str">
        <f t="shared" si="21"/>
        <v>NA</v>
      </c>
      <c r="Z26" s="8"/>
      <c r="AA26" t="s">
        <v>56</v>
      </c>
      <c r="AB26" t="s">
        <v>56</v>
      </c>
      <c r="AC26" s="51" t="s">
        <v>56</v>
      </c>
      <c r="AD26" s="51" t="s">
        <v>984</v>
      </c>
      <c r="AE26" t="str">
        <f t="shared" si="5"/>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No</v>
      </c>
      <c r="AG26" t="s">
        <v>56</v>
      </c>
      <c r="AH26" s="51">
        <v>19</v>
      </c>
      <c r="AI26" s="51" t="s">
        <v>62</v>
      </c>
      <c r="AJ26" s="51" t="str">
        <f t="shared" si="38"/>
        <v>NA</v>
      </c>
      <c r="AK26" s="30" t="s">
        <v>62</v>
      </c>
      <c r="AL26" s="51" t="str">
        <f t="shared" si="8"/>
        <v>NA</v>
      </c>
      <c r="AM26" s="51" t="str">
        <f t="shared" si="8"/>
        <v>NA</v>
      </c>
      <c r="AN26" s="51" t="str">
        <f t="shared" si="8"/>
        <v>NA</v>
      </c>
      <c r="AO26" s="52"/>
      <c r="AP26" s="52" t="s">
        <v>1130</v>
      </c>
      <c r="AQ26" s="51" t="str">
        <f t="shared" si="9"/>
        <v>NA</v>
      </c>
      <c r="AR26" s="51" t="str">
        <f t="shared" si="10"/>
        <v>NA</v>
      </c>
      <c r="AS26" s="51">
        <v>11</v>
      </c>
      <c r="AT26" s="51">
        <f t="shared" si="25"/>
        <v>8</v>
      </c>
      <c r="AU26" s="51" t="s">
        <v>62</v>
      </c>
      <c r="AV26" s="51" t="s">
        <v>62</v>
      </c>
      <c r="AW26" s="51" t="s">
        <v>62</v>
      </c>
      <c r="AX26" s="51" t="s">
        <v>62</v>
      </c>
    </row>
    <row r="27" spans="1:51" s="48" customFormat="1" ht="15.75">
      <c r="A27" s="48">
        <v>26</v>
      </c>
      <c r="B27" t="s">
        <v>1045</v>
      </c>
      <c r="C27" t="s">
        <v>1046</v>
      </c>
      <c r="D27">
        <v>2023</v>
      </c>
      <c r="E27" t="s">
        <v>1008</v>
      </c>
      <c r="F27" t="s">
        <v>1158</v>
      </c>
      <c r="G27" s="8" t="s">
        <v>1159</v>
      </c>
      <c r="H27" t="s">
        <v>499</v>
      </c>
      <c r="I27" t="s">
        <v>929</v>
      </c>
      <c r="J27" s="49" t="s">
        <v>1160</v>
      </c>
      <c r="K27" t="s">
        <v>62</v>
      </c>
      <c r="L27" t="s">
        <v>62</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ref="O27:R28" si="41">IF(OR($N27="No",$N27="NA"),"NA","à Remplir")</f>
        <v>NA</v>
      </c>
      <c r="P27" s="51" t="str">
        <f t="shared" si="41"/>
        <v>NA</v>
      </c>
      <c r="Q27" s="51" t="str">
        <f t="shared" si="41"/>
        <v>NA</v>
      </c>
      <c r="R27" s="51" t="str">
        <f t="shared" si="41"/>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 t="shared" ref="T27:T28" si="42">IF(OR(S27="No",S27="NA"),"NA","à Remplir")</f>
        <v>NA</v>
      </c>
      <c r="U27" t="s">
        <v>62</v>
      </c>
      <c r="V27" s="51" t="str">
        <f t="shared" si="2"/>
        <v>NA</v>
      </c>
      <c r="W27" t="s">
        <v>62</v>
      </c>
      <c r="X27" s="51" t="str">
        <f t="shared" si="21"/>
        <v>NA</v>
      </c>
      <c r="Y27" s="51" t="str">
        <f t="shared" si="21"/>
        <v>NA</v>
      </c>
      <c r="Z27" s="8"/>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Report",_xlfn.IFS($AA27="No","NA",$AA27="Yes","À Remplir")))</f>
        <v>NA</v>
      </c>
      <c r="AC27" s="51" t="str">
        <f t="shared" ref="AC27:AD29" si="43">IF(OR($AB27="No",$AB27="NA"),"NA","à Remplir")</f>
        <v>NA</v>
      </c>
      <c r="AD27" s="51" t="str">
        <f t="shared" si="43"/>
        <v>NA</v>
      </c>
      <c r="AE27" t="str">
        <f t="shared" si="5"/>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ref="AH27:AI28" si="44">IF(OR($AG27="No",$AG27="NA"),"NA","à Remplir")</f>
        <v>NA</v>
      </c>
      <c r="AI27" s="51" t="str">
        <f t="shared" si="44"/>
        <v>NA</v>
      </c>
      <c r="AJ27" s="51" t="str">
        <f t="shared" si="38"/>
        <v>NA</v>
      </c>
      <c r="AK27" s="30" t="s">
        <v>62</v>
      </c>
      <c r="AL27" s="51" t="str">
        <f t="shared" si="8"/>
        <v>NA</v>
      </c>
      <c r="AM27" s="51" t="str">
        <f t="shared" si="8"/>
        <v>NA</v>
      </c>
      <c r="AN27" s="51" t="str">
        <f t="shared" si="8"/>
        <v>NA</v>
      </c>
      <c r="AO27" s="52"/>
      <c r="AP27" s="52" t="s">
        <v>1130</v>
      </c>
      <c r="AQ27" s="51" t="str">
        <f t="shared" si="9"/>
        <v>NA</v>
      </c>
      <c r="AR27" s="51" t="str">
        <f t="shared" si="10"/>
        <v>NA</v>
      </c>
      <c r="AS27" s="51" t="str">
        <f t="shared" ref="AS27:AS28" si="45">IF(OR($AG27="No",$AG27="NA"),"NA",($AH27-$AT27))</f>
        <v>NA</v>
      </c>
      <c r="AT27" s="51" t="str">
        <f t="shared" si="25"/>
        <v>NA</v>
      </c>
      <c r="AU27" s="51" t="str">
        <f t="shared" ref="AU27:AX28" si="46">IF(OR($AG27="No",$AG27="NA"),"NA","à Remplir")</f>
        <v>NA</v>
      </c>
      <c r="AV27" s="51" t="str">
        <f t="shared" si="46"/>
        <v>NA</v>
      </c>
      <c r="AW27" s="51" t="str">
        <f t="shared" si="46"/>
        <v>NA</v>
      </c>
      <c r="AX27" s="51" t="str">
        <f t="shared" si="46"/>
        <v>NA</v>
      </c>
    </row>
    <row r="28" spans="1:51" s="48" customFormat="1" ht="15.75">
      <c r="A28" s="48">
        <v>27</v>
      </c>
      <c r="B28" t="s">
        <v>1045</v>
      </c>
      <c r="C28" t="s">
        <v>1046</v>
      </c>
      <c r="D28">
        <v>2023</v>
      </c>
      <c r="E28" t="s">
        <v>1008</v>
      </c>
      <c r="F28" t="s">
        <v>1161</v>
      </c>
      <c r="G28" s="8" t="s">
        <v>1162</v>
      </c>
      <c r="H28" t="s">
        <v>505</v>
      </c>
      <c r="I28" t="s">
        <v>1163</v>
      </c>
      <c r="J28" s="49" t="s">
        <v>1164</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No</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No</v>
      </c>
      <c r="M28" t="s">
        <v>62</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41"/>
        <v>NA</v>
      </c>
      <c r="P28" s="51" t="str">
        <f t="shared" si="41"/>
        <v>NA</v>
      </c>
      <c r="Q28" s="51" t="str">
        <f t="shared" si="41"/>
        <v>NA</v>
      </c>
      <c r="R28" s="51" t="str">
        <f t="shared" si="41"/>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 t="shared" si="42"/>
        <v>NA</v>
      </c>
      <c r="U28" t="s">
        <v>62</v>
      </c>
      <c r="V28" s="51" t="str">
        <f t="shared" si="2"/>
        <v>NA</v>
      </c>
      <c r="W28" t="s">
        <v>62</v>
      </c>
      <c r="X28" s="51" t="str">
        <f t="shared" si="21"/>
        <v>NA</v>
      </c>
      <c r="Y28" s="51" t="str">
        <f t="shared" si="21"/>
        <v>NA</v>
      </c>
      <c r="Z28" s="8"/>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Report",_xlfn.IFS($AA28="No","NA",$AA28="Yes","À Remplir")))</f>
        <v>NA</v>
      </c>
      <c r="AC28" s="51" t="str">
        <f t="shared" si="43"/>
        <v>NA</v>
      </c>
      <c r="AD28" s="51" t="str">
        <f t="shared" si="43"/>
        <v>NA</v>
      </c>
      <c r="AE28" t="str">
        <f t="shared" si="5"/>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44"/>
        <v>NA</v>
      </c>
      <c r="AI28" s="51" t="str">
        <f t="shared" si="44"/>
        <v>NA</v>
      </c>
      <c r="AJ28" s="51" t="str">
        <f t="shared" si="38"/>
        <v>NA</v>
      </c>
      <c r="AK28" s="30" t="s">
        <v>62</v>
      </c>
      <c r="AL28" s="51" t="str">
        <f t="shared" si="8"/>
        <v>NA</v>
      </c>
      <c r="AM28" s="51" t="str">
        <f t="shared" si="8"/>
        <v>NA</v>
      </c>
      <c r="AN28" s="51" t="str">
        <f t="shared" si="8"/>
        <v>NA</v>
      </c>
      <c r="AO28" s="52"/>
      <c r="AP28" s="52" t="s">
        <v>1130</v>
      </c>
      <c r="AQ28" s="51" t="str">
        <f t="shared" si="9"/>
        <v>NA</v>
      </c>
      <c r="AR28" s="51" t="str">
        <f t="shared" si="10"/>
        <v>NA</v>
      </c>
      <c r="AS28" s="51" t="str">
        <f t="shared" si="45"/>
        <v>NA</v>
      </c>
      <c r="AT28" s="51" t="str">
        <f t="shared" si="25"/>
        <v>NA</v>
      </c>
      <c r="AU28" s="51" t="str">
        <f t="shared" si="46"/>
        <v>NA</v>
      </c>
      <c r="AV28" s="51" t="str">
        <f t="shared" si="46"/>
        <v>NA</v>
      </c>
      <c r="AW28" s="51" t="str">
        <f t="shared" si="46"/>
        <v>NA</v>
      </c>
      <c r="AX28" s="51" t="str">
        <f t="shared" si="46"/>
        <v>NA</v>
      </c>
    </row>
    <row r="29" spans="1:51" s="48" customFormat="1" ht="15.75">
      <c r="A29" s="48">
        <v>28</v>
      </c>
      <c r="B29" t="s">
        <v>1045</v>
      </c>
      <c r="C29" t="s">
        <v>1046</v>
      </c>
      <c r="D29">
        <v>2023</v>
      </c>
      <c r="E29" t="s">
        <v>1165</v>
      </c>
      <c r="F29" t="s">
        <v>1166</v>
      </c>
      <c r="G29" s="8" t="s">
        <v>1167</v>
      </c>
      <c r="H29" t="s">
        <v>515</v>
      </c>
      <c r="I29" t="s">
        <v>935</v>
      </c>
      <c r="J29" s="55">
        <v>19</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No</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No</v>
      </c>
      <c r="M29" t="s">
        <v>62</v>
      </c>
      <c r="N29" s="51" t="s">
        <v>56</v>
      </c>
      <c r="O29" s="51">
        <v>1</v>
      </c>
      <c r="P29" s="51" t="s">
        <v>170</v>
      </c>
      <c r="Q29" t="s">
        <v>1168</v>
      </c>
      <c r="R29" t="s">
        <v>1169</v>
      </c>
      <c r="S29" s="30" t="s">
        <v>56</v>
      </c>
      <c r="T29" t="s">
        <v>1170</v>
      </c>
      <c r="U29" s="51" t="s">
        <v>62</v>
      </c>
      <c r="V29" s="51" t="str">
        <f t="shared" si="2"/>
        <v>NA</v>
      </c>
      <c r="W29" s="51" t="s">
        <v>62</v>
      </c>
      <c r="X29" s="51" t="str">
        <f t="shared" si="21"/>
        <v>NA</v>
      </c>
      <c r="Y29" s="51" t="str">
        <f t="shared" si="21"/>
        <v>NA</v>
      </c>
      <c r="Z29" s="8"/>
      <c r="AA29" s="51" t="s">
        <v>62</v>
      </c>
      <c r="AB29" s="51" t="s">
        <v>62</v>
      </c>
      <c r="AC29" s="51" t="s">
        <v>62</v>
      </c>
      <c r="AD29" s="51" t="str">
        <f t="shared" si="43"/>
        <v>NA</v>
      </c>
      <c r="AE29" t="str">
        <f t="shared" si="5"/>
        <v>NA</v>
      </c>
      <c r="AF29" t="s">
        <v>62</v>
      </c>
      <c r="AG29" s="51" t="s">
        <v>56</v>
      </c>
      <c r="AH29" s="51">
        <v>4</v>
      </c>
      <c r="AI29" s="51" t="s">
        <v>56</v>
      </c>
      <c r="AJ29" s="51" t="s">
        <v>985</v>
      </c>
      <c r="AK29" s="30" t="s">
        <v>62</v>
      </c>
      <c r="AL29" s="51" t="str">
        <f t="shared" si="8"/>
        <v>NA</v>
      </c>
      <c r="AM29" s="51" t="str">
        <f t="shared" si="8"/>
        <v>NA</v>
      </c>
      <c r="AN29" s="51" t="str">
        <f t="shared" si="8"/>
        <v>NA</v>
      </c>
      <c r="AO29" s="52"/>
      <c r="AP29" s="52" t="s">
        <v>1171</v>
      </c>
      <c r="AQ29" s="51" t="str">
        <f t="shared" si="9"/>
        <v>NA</v>
      </c>
      <c r="AR29" s="51" t="str">
        <f t="shared" si="10"/>
        <v>NA</v>
      </c>
      <c r="AS29" s="51">
        <v>0</v>
      </c>
      <c r="AT29" s="51">
        <f t="shared" si="25"/>
        <v>4</v>
      </c>
      <c r="AU29" s="51" t="s">
        <v>62</v>
      </c>
      <c r="AV29" s="51" t="s">
        <v>62</v>
      </c>
      <c r="AW29" s="51" t="s">
        <v>62</v>
      </c>
      <c r="AX29" s="51" t="s">
        <v>62</v>
      </c>
      <c r="AY29" s="48" t="s">
        <v>1172</v>
      </c>
    </row>
    <row r="30" spans="1:51" s="48" customFormat="1" ht="15.75">
      <c r="A30" s="48">
        <v>29</v>
      </c>
      <c r="B30" t="s">
        <v>1045</v>
      </c>
      <c r="C30" t="s">
        <v>1046</v>
      </c>
      <c r="D30">
        <v>2023</v>
      </c>
      <c r="E30" t="s">
        <v>1165</v>
      </c>
      <c r="F30" t="s">
        <v>1173</v>
      </c>
      <c r="G30" s="8" t="s">
        <v>1174</v>
      </c>
      <c r="H30" t="s">
        <v>521</v>
      </c>
      <c r="I30" t="s">
        <v>929</v>
      </c>
      <c r="J30" s="55">
        <v>6</v>
      </c>
      <c r="K30" t="s">
        <v>62</v>
      </c>
      <c r="L30" t="s">
        <v>62</v>
      </c>
      <c r="M30" t="s">
        <v>62</v>
      </c>
      <c r="N30" s="51" t="s">
        <v>62</v>
      </c>
      <c r="O30" s="51" t="str">
        <f t="shared" ref="O30:R30" si="47">IF(OR($N30="No",$N30="NA"),"NA","à Remplir")</f>
        <v>NA</v>
      </c>
      <c r="P30" s="51" t="str">
        <f t="shared" si="47"/>
        <v>NA</v>
      </c>
      <c r="Q30" s="51" t="str">
        <f t="shared" si="47"/>
        <v>NA</v>
      </c>
      <c r="R30" s="51" t="str">
        <f t="shared" si="47"/>
        <v>NA</v>
      </c>
      <c r="S30" s="30" t="str" cm="1">
        <f t="array" ref="S30">IF($I30="Review","NA",_xlfn.IFS($I30="Letter to the Editor","NA",$I30="Author response","NA",$I30="Scholarships","NA",$I30="Original","À Trouver",$I30="Study protocol","NA",$I30="Commentary","NA",$I30="Opinions","NA",$I30="Editorial","NA",$I30="Perspective","NA",$I30="Author response","NA",$I30="Essay","NA",$I30="Guidelines","NA",$I30="Case Report","À Trouver"))</f>
        <v>NA</v>
      </c>
      <c r="T30" s="51" t="str">
        <f t="shared" ref="T30:T34" si="48">IF(OR(S30="No",S30="NA"),"NA","à Remplir")</f>
        <v>NA</v>
      </c>
      <c r="U30" s="51" t="s">
        <v>62</v>
      </c>
      <c r="V30" s="51" t="str">
        <f t="shared" si="2"/>
        <v>NA</v>
      </c>
      <c r="W30" s="51" t="s">
        <v>62</v>
      </c>
      <c r="X30" s="51" t="str">
        <f t="shared" si="21"/>
        <v>NA</v>
      </c>
      <c r="Y30" s="51" t="str">
        <f t="shared" si="21"/>
        <v>NA</v>
      </c>
      <c r="Z30" s="8"/>
      <c r="AA30" s="51" t="str" cm="1">
        <f t="array" ref="AA30">IF($I30="Review","NA",_xlfn.IFS($I30="Letter to the Editor","NA",$I30="Author response","NA",$I30="Scholarships","NA",$I30="Original","À Trouver",$I30="Study protocol","NA",$I30="Commentary","NA",$I30="Opinions","NA",$I30="Editorial","NA",$I30="Perspective","NA",$I30="Author response","NA",$I30="Essay","NA",$I30="Guidelines","NA",$I30="Case Report","À Trouver"))</f>
        <v>NA</v>
      </c>
      <c r="AB30" s="51" t="str" cm="1">
        <f t="array" ref="AB30">IF($I30="Review","NA",_xlfn.IFS($I30="Letter to the Editor","NA",$I30="Author response","NA",$I30="Scholarships","NA",$I30="Original",_xlfn.IFS($AA30="No","NA",$AA30="Yes","À Remplir"),$I30="Study protocol","NA",$I30="Commentary","NA",$I30="Opinions","NA",$I30="Editorial","NA",$I30="Perspective","NA",$I30="Author response","NA",$I30="Essay","NA",$I30="Guidelines","NA",$I30="Case Report",_xlfn.IFS($AA30="No","NA",$AA30="Yes","À Remplir")))</f>
        <v>NA</v>
      </c>
      <c r="AC30" s="51" t="str">
        <f t="shared" ref="AC30:AD34" si="49">IF(OR($AB30="No",$AB30="NA"),"NA","à Remplir")</f>
        <v>NA</v>
      </c>
      <c r="AD30" s="51" t="str">
        <f t="shared" si="49"/>
        <v>NA</v>
      </c>
      <c r="AE30" t="str">
        <f t="shared" si="5"/>
        <v>NA</v>
      </c>
      <c r="AF30" t="str" cm="1">
        <f t="array" ref="AF30">_xlfn.IFS($I30="Review","NA",$I30="Letter to the Editor","NA",$I30="Author response","NA",$I30="Scholarships","NA",$I30="Original",_xlfn.IFS($AC30="Yes","No",$AC30="both","No",$AC30="NA","NA",$AC30="No","À Trouver"),$I30="Study protocol","NA",$I30="Commentary","NA",$I30="Opinions","NA",$I30="Editorial","NA",$I30="Perspective","NA",$I30="Author response","NA",$I30="Essay","NA",$I30="Guidelines","NA",$I30="Case Report",_xlfn.IFS($AC30="Yes","No",$AC30="both","No",$AC30="NA","NA",$AC30="No","À Trouver"))</f>
        <v>NA</v>
      </c>
      <c r="AG30" s="51" t="str" cm="1">
        <f t="array" ref="AG30">IF($I30="Review","NA",_xlfn.IFS($I30="Letter to the Editor","NA",$I30="Author response","NA",$I30="Scholarships","NA",$I30="Original","À Trouver",$I30="Study protocol","NA",$I30="Commentary","NA",$I30="Opinions","NA",$I30="Editorial","NA",$I30="Perspective","NA",$I30="Author response","NA",$I30="Essay","NA",$I30="Guidelines","NA",$I30="Case Report","À Trouver"))</f>
        <v>NA</v>
      </c>
      <c r="AH30" s="51" t="str">
        <f t="shared" ref="AH30:AI30" si="50">IF(OR($AG30="No",$AG30="NA"),"NA","à Remplir")</f>
        <v>NA</v>
      </c>
      <c r="AI30" s="51" t="str">
        <f t="shared" si="50"/>
        <v>NA</v>
      </c>
      <c r="AJ30" s="51" t="str">
        <f t="shared" ref="AJ30:AJ34" si="51">IF(OR($AG30="No",$AG30="NA"),"NA",IF(AI30="No","NA","À remplir"))</f>
        <v>NA</v>
      </c>
      <c r="AK30" s="30" t="s">
        <v>62</v>
      </c>
      <c r="AL30" s="51" t="str">
        <f t="shared" si="8"/>
        <v>NA</v>
      </c>
      <c r="AM30" s="51" t="str">
        <f t="shared" si="8"/>
        <v>NA</v>
      </c>
      <c r="AN30" s="51" t="str">
        <f t="shared" si="8"/>
        <v>NA</v>
      </c>
      <c r="AO30" s="52"/>
      <c r="AP30" s="52" t="s">
        <v>1171</v>
      </c>
      <c r="AQ30" s="51" t="str">
        <f t="shared" si="9"/>
        <v>NA</v>
      </c>
      <c r="AR30" s="51" t="str">
        <f t="shared" si="10"/>
        <v>NA</v>
      </c>
      <c r="AS30" s="51" t="str">
        <f t="shared" ref="AS30" si="52">IF(OR($AG30="No",$AG30="NA"),"NA",($AH30-$AT30))</f>
        <v>NA</v>
      </c>
      <c r="AT30" s="51" t="str">
        <f t="shared" si="25"/>
        <v>NA</v>
      </c>
      <c r="AU30" s="51" t="str">
        <f t="shared" ref="AU30:AX30" si="53">IF(OR($AG30="No",$AG30="NA"),"NA","à Remplir")</f>
        <v>NA</v>
      </c>
      <c r="AV30" s="51" t="str">
        <f t="shared" si="53"/>
        <v>NA</v>
      </c>
      <c r="AW30" s="51" t="str">
        <f t="shared" si="53"/>
        <v>NA</v>
      </c>
      <c r="AX30" s="51" t="str">
        <f t="shared" si="53"/>
        <v>NA</v>
      </c>
    </row>
    <row r="31" spans="1:51" s="48" customFormat="1" ht="15.75">
      <c r="A31" s="48">
        <v>30</v>
      </c>
      <c r="B31" t="s">
        <v>1045</v>
      </c>
      <c r="C31" t="s">
        <v>1046</v>
      </c>
      <c r="D31">
        <v>2023</v>
      </c>
      <c r="E31" t="s">
        <v>1165</v>
      </c>
      <c r="F31" t="s">
        <v>1175</v>
      </c>
      <c r="G31" s="8" t="s">
        <v>1176</v>
      </c>
      <c r="H31" t="s">
        <v>527</v>
      </c>
      <c r="I31" t="s">
        <v>935</v>
      </c>
      <c r="J31" s="55">
        <v>17</v>
      </c>
      <c r="K31" t="str" cm="1">
        <f t="array" ref="K31">IF($I31="Review","À Trouver",_xlfn.IFS($I31="Letter to the Editor","NA",$I31="Author response","NA",$I31="Scholarships","NA",$I31="Original","No",$I31="Study protocol","No",$I31="Commentary","NA",$I31="Opinions","NA",$I31="Editorial","NA",$I31="Perspective","NA",$I31="Author response","NA",$I31="Essay","NA",$I31="Guidelines","No",$I31="Case Report","No"))</f>
        <v>No</v>
      </c>
      <c r="L31" t="str" cm="1">
        <f t="array" ref="L31">IF($I31="Review","À Trouver",_xlfn.IFS($I31="Letter to the Editor","NA",$I31="Author response","NA",$I31="Scholarships","NA",$I31="Original","No",$I31="Study protocol","No",$I31="Commentary","NA",$I31="Opinions","NA",$I31="Editorial","NA",$I31="Perspective","NA",$I31="Author response","NA",$I31="Essay","NA",$I31="Guidelines","No",$I31="Case Report","No"))</f>
        <v>No</v>
      </c>
      <c r="M31" t="s">
        <v>62</v>
      </c>
      <c r="N31" s="51" t="s">
        <v>56</v>
      </c>
      <c r="O31" s="51">
        <v>1</v>
      </c>
      <c r="P31" s="51" t="s">
        <v>1076</v>
      </c>
      <c r="Q31" t="s">
        <v>1177</v>
      </c>
      <c r="R31" t="s">
        <v>1178</v>
      </c>
      <c r="S31" s="30" t="s">
        <v>62</v>
      </c>
      <c r="T31" s="51" t="str">
        <f t="shared" si="48"/>
        <v>NA</v>
      </c>
      <c r="U31" s="51" t="s">
        <v>62</v>
      </c>
      <c r="V31" s="51" t="str">
        <f t="shared" si="2"/>
        <v>NA</v>
      </c>
      <c r="W31" s="51" t="s">
        <v>62</v>
      </c>
      <c r="X31" s="51" t="str">
        <f t="shared" si="21"/>
        <v>NA</v>
      </c>
      <c r="Y31" s="51" t="str">
        <f t="shared" si="21"/>
        <v>NA</v>
      </c>
      <c r="Z31" s="8"/>
      <c r="AA31" s="51" t="s">
        <v>62</v>
      </c>
      <c r="AB31" s="51" t="str" cm="1">
        <f t="array" ref="AB31">IF($I31="Review","NA",_xlfn.IFS($I31="Letter to the Editor","NA",$I31="Author response","NA",$I31="Scholarships","NA",$I31="Original",_xlfn.IFS($AA31="No","NA",$AA31="Yes","À Remplir"),$I31="Study protocol","NA",$I31="Commentary","NA",$I31="Opinions","NA",$I31="Editorial","NA",$I31="Perspective","NA",$I31="Author response","NA",$I31="Essay","NA",$I31="Guidelines","NA",$I31="Case Report",_xlfn.IFS($AA31="No","NA",$AA31="Yes","À Remplir")))</f>
        <v>NA</v>
      </c>
      <c r="AC31" s="51" t="str">
        <f t="shared" si="49"/>
        <v>NA</v>
      </c>
      <c r="AD31" s="51" t="str">
        <f t="shared" si="49"/>
        <v>NA</v>
      </c>
      <c r="AE31" t="str">
        <f t="shared" si="5"/>
        <v>NA</v>
      </c>
      <c r="AF31" t="str" cm="1">
        <f t="array" ref="AF31">_xlfn.IFS($I31="Review","NA",$I31="Letter to the Editor","NA",$I31="Author response","NA",$I31="Scholarships","NA",$I31="Original",_xlfn.IFS($AC31="Yes","No",$AC31="both","No",$AC31="NA","NA",$AC31="No","À Trouver"),$I31="Study protocol","NA",$I31="Commentary","NA",$I31="Opinions","NA",$I31="Editorial","NA",$I31="Perspective","NA",$I31="Author response","NA",$I31="Essay","NA",$I31="Guidelines","NA",$I31="Case Report",_xlfn.IFS($AC31="Yes","No",$AC31="both","No",$AC31="NA","NA",$AC31="No","À Trouver"))</f>
        <v>NA</v>
      </c>
      <c r="AG31" s="51" t="s">
        <v>56</v>
      </c>
      <c r="AH31" s="51">
        <v>4264</v>
      </c>
      <c r="AI31" s="51" t="s">
        <v>62</v>
      </c>
      <c r="AJ31" s="51" t="str">
        <f t="shared" si="51"/>
        <v>NA</v>
      </c>
      <c r="AK31" s="30" t="s">
        <v>62</v>
      </c>
      <c r="AL31" s="51" t="str">
        <f t="shared" si="8"/>
        <v>NA</v>
      </c>
      <c r="AM31" s="51" t="str">
        <f t="shared" si="8"/>
        <v>NA</v>
      </c>
      <c r="AN31" s="51" t="str">
        <f t="shared" si="8"/>
        <v>NA</v>
      </c>
      <c r="AO31" s="52"/>
      <c r="AP31" s="52" t="s">
        <v>1171</v>
      </c>
      <c r="AQ31" s="51" t="str">
        <f t="shared" si="9"/>
        <v>NA</v>
      </c>
      <c r="AR31" s="51" t="str">
        <f t="shared" si="10"/>
        <v>NA</v>
      </c>
      <c r="AS31" s="51">
        <v>2608</v>
      </c>
      <c r="AT31" s="51">
        <v>1645</v>
      </c>
      <c r="AU31" s="51" t="s">
        <v>62</v>
      </c>
      <c r="AV31" s="51" t="s">
        <v>56</v>
      </c>
      <c r="AW31" s="51" t="s">
        <v>56</v>
      </c>
      <c r="AX31" s="51" t="s">
        <v>62</v>
      </c>
    </row>
    <row r="32" spans="1:51" s="48" customFormat="1" ht="15.75">
      <c r="A32" s="48">
        <v>31</v>
      </c>
      <c r="B32" t="s">
        <v>1045</v>
      </c>
      <c r="C32" t="s">
        <v>1046</v>
      </c>
      <c r="D32">
        <v>2023</v>
      </c>
      <c r="E32" t="s">
        <v>1165</v>
      </c>
      <c r="F32" t="s">
        <v>1179</v>
      </c>
      <c r="G32" s="8" t="s">
        <v>1180</v>
      </c>
      <c r="H32" t="s">
        <v>536</v>
      </c>
      <c r="I32" t="s">
        <v>1181</v>
      </c>
      <c r="J32" s="55">
        <v>3</v>
      </c>
      <c r="K32" t="str" cm="1">
        <f t="array" ref="K32">IF($I32="Review","À Trouver",_xlfn.IFS($I32="Letter to the Editor","NA",$I32="Author response","NA",$I32="Scholarships","NA",$I32="Original","No",$I32="Study protocol","No",$I32="Commentary","NA",$I32="Opinions","NA",$I32="Editorial","NA",$I32="Perspective","NA",$I32="Author response","NA",$I32="Essay","NA",$I32="Guidelines","No",$I32="Case Report","No"))</f>
        <v>No</v>
      </c>
      <c r="L32" t="str" cm="1">
        <f t="array" ref="L32">IF($I32="Review","À Trouver",_xlfn.IFS($I32="Letter to the Editor","NA",$I32="Author response","NA",$I32="Scholarships","NA",$I32="Original","No",$I32="Study protocol","No",$I32="Commentary","NA",$I32="Opinions","NA",$I32="Editorial","NA",$I32="Perspective","NA",$I32="Author response","NA",$I32="Essay","NA",$I32="Guidelines","No",$I32="Case Report","No"))</f>
        <v>No</v>
      </c>
      <c r="M32" t="s">
        <v>62</v>
      </c>
      <c r="N32" s="51" t="s">
        <v>62</v>
      </c>
      <c r="O32" s="51" t="str">
        <f t="shared" ref="O32:R33" si="54">IF(OR($N32="No",$N32="NA"),"NA","à Remplir")</f>
        <v>NA</v>
      </c>
      <c r="P32" s="51" t="str">
        <f t="shared" si="54"/>
        <v>NA</v>
      </c>
      <c r="Q32" s="51" t="str">
        <f t="shared" si="54"/>
        <v>NA</v>
      </c>
      <c r="R32" s="51" t="str">
        <f t="shared" si="54"/>
        <v>NA</v>
      </c>
      <c r="S32" s="30" t="s">
        <v>62</v>
      </c>
      <c r="T32" s="51" t="str">
        <f t="shared" si="48"/>
        <v>NA</v>
      </c>
      <c r="U32" s="51" t="s">
        <v>62</v>
      </c>
      <c r="V32" s="51" t="str">
        <f t="shared" si="2"/>
        <v>NA</v>
      </c>
      <c r="W32" s="51" t="s">
        <v>62</v>
      </c>
      <c r="X32" s="51" t="str">
        <f t="shared" si="21"/>
        <v>NA</v>
      </c>
      <c r="Y32" s="51" t="str">
        <f t="shared" si="21"/>
        <v>NA</v>
      </c>
      <c r="Z32" s="8"/>
      <c r="AA32" s="51" t="s">
        <v>62</v>
      </c>
      <c r="AB32" s="51" t="str" cm="1">
        <f t="array" ref="AB32">IF($I32="Review","NA",_xlfn.IFS($I32="Letter to the Editor","NA",$I32="Author response","NA",$I32="Scholarships","NA",$I32="Original",_xlfn.IFS($AA32="No","NA",$AA32="Yes","À Remplir"),$I32="Study protocol","NA",$I32="Commentary","NA",$I32="Opinions","NA",$I32="Editorial","NA",$I32="Perspective","NA",$I32="Author response","NA",$I32="Essay","NA",$I32="Guidelines","NA",$I32="Case Report",_xlfn.IFS($AA32="No","NA",$AA32="Yes","À Remplir")))</f>
        <v>NA</v>
      </c>
      <c r="AC32" s="51" t="str">
        <f t="shared" si="49"/>
        <v>NA</v>
      </c>
      <c r="AD32" s="51" t="str">
        <f t="shared" si="49"/>
        <v>NA</v>
      </c>
      <c r="AE32" t="str">
        <f t="shared" si="5"/>
        <v>NA</v>
      </c>
      <c r="AF32" t="str" cm="1">
        <f t="array" ref="AF32">_xlfn.IFS($I32="Review","NA",$I32="Letter to the Editor","NA",$I32="Author response","NA",$I32="Scholarships","NA",$I32="Original",_xlfn.IFS($AC32="Yes","No",$AC32="both","No",$AC32="NA","NA",$AC32="No","À Trouver"),$I32="Study protocol","NA",$I32="Commentary","NA",$I32="Opinions","NA",$I32="Editorial","NA",$I32="Perspective","NA",$I32="Author response","NA",$I32="Essay","NA",$I32="Guidelines","NA",$I32="Case Report",_xlfn.IFS($AC32="Yes","No",$AC32="both","No",$AC32="NA","NA",$AC32="No","À Trouver"))</f>
        <v>NA</v>
      </c>
      <c r="AG32" s="51" t="s">
        <v>56</v>
      </c>
      <c r="AH32" s="51">
        <v>1</v>
      </c>
      <c r="AI32" s="51" t="s">
        <v>62</v>
      </c>
      <c r="AJ32" s="51" t="str">
        <f t="shared" si="51"/>
        <v>NA</v>
      </c>
      <c r="AK32" s="30" t="s">
        <v>62</v>
      </c>
      <c r="AL32" s="51" t="str">
        <f t="shared" si="8"/>
        <v>NA</v>
      </c>
      <c r="AM32" s="51" t="str">
        <f t="shared" si="8"/>
        <v>NA</v>
      </c>
      <c r="AN32" s="51" t="str">
        <f t="shared" si="8"/>
        <v>NA</v>
      </c>
      <c r="AO32" s="52"/>
      <c r="AP32" s="52" t="s">
        <v>1171</v>
      </c>
      <c r="AQ32" s="51" t="str">
        <f t="shared" si="9"/>
        <v>NA</v>
      </c>
      <c r="AR32" s="51" t="str">
        <f t="shared" si="10"/>
        <v>NA</v>
      </c>
      <c r="AS32" s="51">
        <v>0</v>
      </c>
      <c r="AT32" s="51">
        <f t="shared" ref="AT32:AT36" si="55">IF(OR($AG32="No",$AG32="NA"),"NA",($AH32-$AS32))</f>
        <v>1</v>
      </c>
      <c r="AU32" s="51" t="s">
        <v>56</v>
      </c>
      <c r="AV32" s="51" t="s">
        <v>62</v>
      </c>
      <c r="AW32" s="51" t="s">
        <v>62</v>
      </c>
      <c r="AX32" s="51" t="s">
        <v>62</v>
      </c>
    </row>
    <row r="33" spans="1:51" s="48" customFormat="1" ht="15.75">
      <c r="A33" s="48">
        <v>32</v>
      </c>
      <c r="B33" t="s">
        <v>1045</v>
      </c>
      <c r="C33" t="s">
        <v>1046</v>
      </c>
      <c r="D33">
        <v>2023</v>
      </c>
      <c r="E33" t="s">
        <v>1165</v>
      </c>
      <c r="F33" t="s">
        <v>1182</v>
      </c>
      <c r="G33" s="8" t="s">
        <v>1183</v>
      </c>
      <c r="H33" t="s">
        <v>545</v>
      </c>
      <c r="I33" t="s">
        <v>935</v>
      </c>
      <c r="J33" s="55">
        <v>14</v>
      </c>
      <c r="K33" t="str" cm="1">
        <f t="array" ref="K33">IF($I33="Review","À Trouver",_xlfn.IFS($I33="Letter to the Editor","NA",$I33="Author response","NA",$I33="Scholarships","NA",$I33="Original","No",$I33="Study protocol","No",$I33="Commentary","NA",$I33="Opinions","NA",$I33="Editorial","NA",$I33="Perspective","NA",$I33="Author response","NA",$I33="Essay","NA",$I33="Guidelines","No",$I33="Case Report","No"))</f>
        <v>No</v>
      </c>
      <c r="L33" t="str" cm="1">
        <f t="array" ref="L33">IF($I33="Review","À Trouver",_xlfn.IFS($I33="Letter to the Editor","NA",$I33="Author response","NA",$I33="Scholarships","NA",$I33="Original","No",$I33="Study protocol","No",$I33="Commentary","NA",$I33="Opinions","NA",$I33="Editorial","NA",$I33="Perspective","NA",$I33="Author response","NA",$I33="Essay","NA",$I33="Guidelines","No",$I33="Case Report","No"))</f>
        <v>No</v>
      </c>
      <c r="M33" t="s">
        <v>62</v>
      </c>
      <c r="N33" s="51" t="s">
        <v>62</v>
      </c>
      <c r="O33" s="51" t="str">
        <f t="shared" si="54"/>
        <v>NA</v>
      </c>
      <c r="P33" s="51" t="str">
        <f t="shared" si="54"/>
        <v>NA</v>
      </c>
      <c r="Q33" s="51" t="str">
        <f t="shared" si="54"/>
        <v>NA</v>
      </c>
      <c r="R33" s="51" t="str">
        <f t="shared" si="54"/>
        <v>NA</v>
      </c>
      <c r="S33" s="30" t="s">
        <v>62</v>
      </c>
      <c r="T33" s="51" t="str">
        <f t="shared" si="48"/>
        <v>NA</v>
      </c>
      <c r="U33" s="51" t="s">
        <v>62</v>
      </c>
      <c r="V33" s="51" t="str">
        <f t="shared" si="2"/>
        <v>NA</v>
      </c>
      <c r="W33" s="51" t="s">
        <v>62</v>
      </c>
      <c r="X33" s="51" t="str">
        <f t="shared" si="21"/>
        <v>NA</v>
      </c>
      <c r="Y33" s="51" t="str">
        <f t="shared" si="21"/>
        <v>NA</v>
      </c>
      <c r="Z33" s="8"/>
      <c r="AA33" s="51" t="s">
        <v>62</v>
      </c>
      <c r="AB33" s="51" t="str" cm="1">
        <f t="array" ref="AB33">IF($I33="Review","NA",_xlfn.IFS($I33="Letter to the Editor","NA",$I33="Author response","NA",$I33="Scholarships","NA",$I33="Original",_xlfn.IFS($AA33="No","NA",$AA33="Yes","À Remplir"),$I33="Study protocol","NA",$I33="Commentary","NA",$I33="Opinions","NA",$I33="Editorial","NA",$I33="Perspective","NA",$I33="Author response","NA",$I33="Essay","NA",$I33="Guidelines","NA",$I33="Case Report",_xlfn.IFS($AA33="No","NA",$AA33="Yes","À Remplir")))</f>
        <v>NA</v>
      </c>
      <c r="AC33" s="51" t="str">
        <f t="shared" si="49"/>
        <v>NA</v>
      </c>
      <c r="AD33" s="51" t="str">
        <f t="shared" si="49"/>
        <v>NA</v>
      </c>
      <c r="AE33" t="str">
        <f t="shared" si="5"/>
        <v>NA</v>
      </c>
      <c r="AF33" t="str" cm="1">
        <f t="array" ref="AF33">_xlfn.IFS($I33="Review","NA",$I33="Letter to the Editor","NA",$I33="Author response","NA",$I33="Scholarships","NA",$I33="Original",_xlfn.IFS($AC33="Yes","No",$AC33="both","No",$AC33="NA","NA",$AC33="No","À Trouver"),$I33="Study protocol","NA",$I33="Commentary","NA",$I33="Opinions","NA",$I33="Editorial","NA",$I33="Perspective","NA",$I33="Author response","NA",$I33="Essay","NA",$I33="Guidelines","NA",$I33="Case Report",_xlfn.IFS($AC33="Yes","No",$AC33="both","No",$AC33="NA","NA",$AC33="No","À Trouver"))</f>
        <v>NA</v>
      </c>
      <c r="AG33" s="51" t="s">
        <v>56</v>
      </c>
      <c r="AH33" s="51">
        <v>12</v>
      </c>
      <c r="AI33" s="51" t="s">
        <v>62</v>
      </c>
      <c r="AJ33" s="51" t="str">
        <f t="shared" si="51"/>
        <v>NA</v>
      </c>
      <c r="AK33" s="30" t="s">
        <v>62</v>
      </c>
      <c r="AL33" s="51" t="str">
        <f t="shared" si="8"/>
        <v>NA</v>
      </c>
      <c r="AM33" s="51" t="str">
        <f t="shared" si="8"/>
        <v>NA</v>
      </c>
      <c r="AN33" s="51" t="str">
        <f t="shared" si="8"/>
        <v>NA</v>
      </c>
      <c r="AO33" s="52"/>
      <c r="AP33" s="52" t="s">
        <v>1171</v>
      </c>
      <c r="AQ33" s="51" t="str">
        <f t="shared" si="9"/>
        <v>NA</v>
      </c>
      <c r="AR33" s="51" t="str">
        <f t="shared" si="10"/>
        <v>NA</v>
      </c>
      <c r="AS33" s="51">
        <v>6</v>
      </c>
      <c r="AT33" s="51">
        <f t="shared" si="55"/>
        <v>6</v>
      </c>
      <c r="AU33" s="51" t="s">
        <v>62</v>
      </c>
      <c r="AV33" s="51" t="s">
        <v>62</v>
      </c>
      <c r="AW33" s="51" t="s">
        <v>62</v>
      </c>
      <c r="AX33" s="51" t="s">
        <v>62</v>
      </c>
      <c r="AY33" s="48" t="s">
        <v>1184</v>
      </c>
    </row>
    <row r="34" spans="1:51" s="48" customFormat="1" ht="15.75">
      <c r="A34" s="48">
        <v>33</v>
      </c>
      <c r="B34" t="s">
        <v>1045</v>
      </c>
      <c r="C34" t="s">
        <v>1046</v>
      </c>
      <c r="D34">
        <v>2023</v>
      </c>
      <c r="E34" t="s">
        <v>1165</v>
      </c>
      <c r="F34" t="s">
        <v>1185</v>
      </c>
      <c r="G34" s="8" t="s">
        <v>1186</v>
      </c>
      <c r="H34" t="s">
        <v>553</v>
      </c>
      <c r="I34" t="s">
        <v>935</v>
      </c>
      <c r="J34" s="55">
        <v>14</v>
      </c>
      <c r="K34" t="str" cm="1">
        <f t="array" ref="K34">IF($I34="Review","À Trouver",_xlfn.IFS($I34="Letter to the Editor","NA",$I34="Author response","NA",$I34="Scholarships","NA",$I34="Original","No",$I34="Study protocol","No",$I34="Commentary","NA",$I34="Opinions","NA",$I34="Editorial","NA",$I34="Perspective","NA",$I34="Author response","NA",$I34="Essay","NA",$I34="Guidelines","No",$I34="Case Report","No"))</f>
        <v>No</v>
      </c>
      <c r="L34" t="str" cm="1">
        <f t="array" ref="L34">IF($I34="Review","À Trouver",_xlfn.IFS($I34="Letter to the Editor","NA",$I34="Author response","NA",$I34="Scholarships","NA",$I34="Original","No",$I34="Study protocol","No",$I34="Commentary","NA",$I34="Opinions","NA",$I34="Editorial","NA",$I34="Perspective","NA",$I34="Author response","NA",$I34="Essay","NA",$I34="Guidelines","No",$I34="Case Report","No"))</f>
        <v>No</v>
      </c>
      <c r="M34" t="s">
        <v>62</v>
      </c>
      <c r="N34" s="51" t="s">
        <v>56</v>
      </c>
      <c r="O34" s="51">
        <v>1</v>
      </c>
      <c r="P34" s="51" t="s">
        <v>170</v>
      </c>
      <c r="Q34" t="s">
        <v>1187</v>
      </c>
      <c r="R34" t="s">
        <v>1188</v>
      </c>
      <c r="S34" s="30" t="s">
        <v>62</v>
      </c>
      <c r="T34" s="51" t="str">
        <f t="shared" si="48"/>
        <v>NA</v>
      </c>
      <c r="U34" s="51" t="s">
        <v>62</v>
      </c>
      <c r="V34" s="51" t="str">
        <f t="shared" si="2"/>
        <v>NA</v>
      </c>
      <c r="W34" s="51" t="s">
        <v>62</v>
      </c>
      <c r="X34" s="51" t="str">
        <f t="shared" si="21"/>
        <v>NA</v>
      </c>
      <c r="Y34" s="51" t="str">
        <f t="shared" si="21"/>
        <v>NA</v>
      </c>
      <c r="Z34" s="8"/>
      <c r="AA34" s="51" t="s">
        <v>62</v>
      </c>
      <c r="AB34" s="51" t="str" cm="1">
        <f t="array" ref="AB34">IF($I34="Review","NA",_xlfn.IFS($I34="Letter to the Editor","NA",$I34="Author response","NA",$I34="Scholarships","NA",$I34="Original",_xlfn.IFS($AA34="No","NA",$AA34="Yes","À Remplir"),$I34="Study protocol","NA",$I34="Commentary","NA",$I34="Opinions","NA",$I34="Editorial","NA",$I34="Perspective","NA",$I34="Author response","NA",$I34="Essay","NA",$I34="Guidelines","NA",$I34="Case Report",_xlfn.IFS($AA34="No","NA",$AA34="Yes","À Remplir")))</f>
        <v>NA</v>
      </c>
      <c r="AC34" s="51" t="str">
        <f t="shared" si="49"/>
        <v>NA</v>
      </c>
      <c r="AD34" s="51" t="str">
        <f t="shared" si="49"/>
        <v>NA</v>
      </c>
      <c r="AE34" t="str">
        <f t="shared" si="5"/>
        <v>NA</v>
      </c>
      <c r="AF34" t="str" cm="1">
        <f t="array" ref="AF34">_xlfn.IFS($I34="Review","NA",$I34="Letter to the Editor","NA",$I34="Author response","NA",$I34="Scholarships","NA",$I34="Original",_xlfn.IFS($AC34="Yes","No",$AC34="both","No",$AC34="NA","NA",$AC34="No","À Trouver"),$I34="Study protocol","NA",$I34="Commentary","NA",$I34="Opinions","NA",$I34="Editorial","NA",$I34="Perspective","NA",$I34="Author response","NA",$I34="Essay","NA",$I34="Guidelines","NA",$I34="Case Report",_xlfn.IFS($AC34="Yes","No",$AC34="both","No",$AC34="NA","NA",$AC34="No","À Trouver"))</f>
        <v>NA</v>
      </c>
      <c r="AG34" s="51" t="s">
        <v>56</v>
      </c>
      <c r="AH34" s="51">
        <v>44</v>
      </c>
      <c r="AI34" s="51" t="s">
        <v>62</v>
      </c>
      <c r="AJ34" s="51" t="str">
        <f t="shared" si="51"/>
        <v>NA</v>
      </c>
      <c r="AK34" s="30" t="s">
        <v>62</v>
      </c>
      <c r="AL34" s="51" t="str">
        <f t="shared" si="8"/>
        <v>NA</v>
      </c>
      <c r="AM34" s="51" t="str">
        <f t="shared" si="8"/>
        <v>NA</v>
      </c>
      <c r="AN34" s="51" t="str">
        <f t="shared" si="8"/>
        <v>NA</v>
      </c>
      <c r="AO34" s="52"/>
      <c r="AP34" s="52" t="s">
        <v>1171</v>
      </c>
      <c r="AQ34" s="51" t="str">
        <f t="shared" si="9"/>
        <v>NA</v>
      </c>
      <c r="AR34" s="51" t="str">
        <f t="shared" si="10"/>
        <v>NA</v>
      </c>
      <c r="AS34" s="51">
        <v>44</v>
      </c>
      <c r="AT34" s="51">
        <f t="shared" si="55"/>
        <v>0</v>
      </c>
      <c r="AU34" s="51" t="s">
        <v>62</v>
      </c>
      <c r="AV34" s="51" t="s">
        <v>62</v>
      </c>
      <c r="AW34" s="51" t="s">
        <v>62</v>
      </c>
      <c r="AX34" s="51" t="s">
        <v>62</v>
      </c>
    </row>
    <row r="35" spans="1:51" s="48" customFormat="1" ht="15.75">
      <c r="A35" s="48">
        <v>34</v>
      </c>
      <c r="B35" t="s">
        <v>1045</v>
      </c>
      <c r="C35" t="s">
        <v>1046</v>
      </c>
      <c r="D35">
        <v>2023</v>
      </c>
      <c r="E35" t="s">
        <v>1165</v>
      </c>
      <c r="F35" t="s">
        <v>1189</v>
      </c>
      <c r="G35" s="8" t="s">
        <v>1190</v>
      </c>
      <c r="H35" t="s">
        <v>561</v>
      </c>
      <c r="I35" t="s">
        <v>935</v>
      </c>
      <c r="J35" s="55">
        <v>15</v>
      </c>
      <c r="K35" t="str" cm="1">
        <f t="array" ref="K35">IF($I35="Review","À Trouver",_xlfn.IFS($I35="Letter to the Editor","NA",$I35="Author response","NA",$I35="Scholarships","NA",$I35="Original","No",$I35="Study protocol","No",$I35="Commentary","NA",$I35="Opinions","NA",$I35="Editorial","NA",$I35="Perspective","NA",$I35="Author response","NA",$I35="Essay","NA",$I35="Guidelines","No",$I35="Case Report","No"))</f>
        <v>No</v>
      </c>
      <c r="L35" t="str" cm="1">
        <f t="array" ref="L35">IF($I35="Review","À Trouver",_xlfn.IFS($I35="Letter to the Editor","NA",$I35="Author response","NA",$I35="Scholarships","NA",$I35="Original","No",$I35="Study protocol","No",$I35="Commentary","NA",$I35="Opinions","NA",$I35="Editorial","NA",$I35="Perspective","NA",$I35="Author response","NA",$I35="Essay","NA",$I35="Guidelines","No",$I35="Case Report","No"))</f>
        <v>No</v>
      </c>
      <c r="M35" t="s">
        <v>62</v>
      </c>
      <c r="N35" s="51" t="s">
        <v>56</v>
      </c>
      <c r="O35" s="51">
        <v>1</v>
      </c>
      <c r="P35" s="51" t="s">
        <v>1076</v>
      </c>
      <c r="Q35" t="s">
        <v>1191</v>
      </c>
      <c r="R35" t="s">
        <v>1192</v>
      </c>
      <c r="S35" s="30" t="s">
        <v>56</v>
      </c>
      <c r="T35" t="s">
        <v>1193</v>
      </c>
      <c r="U35" s="51" t="s">
        <v>62</v>
      </c>
      <c r="V35" s="51" t="str">
        <f t="shared" si="2"/>
        <v>NA</v>
      </c>
      <c r="W35" s="51" t="s">
        <v>62</v>
      </c>
      <c r="X35" s="51" t="str">
        <f t="shared" si="21"/>
        <v>NA</v>
      </c>
      <c r="Y35" s="51" t="str">
        <f t="shared" si="21"/>
        <v>NA</v>
      </c>
      <c r="Z35" s="8"/>
      <c r="AA35" s="51" t="s">
        <v>56</v>
      </c>
      <c r="AB35" s="51" t="s">
        <v>56</v>
      </c>
      <c r="AC35" s="51" t="s">
        <v>56</v>
      </c>
      <c r="AD35" s="51" t="s">
        <v>984</v>
      </c>
      <c r="AE35" t="str">
        <f t="shared" si="5"/>
        <v>NA</v>
      </c>
      <c r="AF35" t="str" cm="1">
        <f t="array" ref="AF35">_xlfn.IFS($I35="Review","NA",$I35="Letter to the Editor","NA",$I35="Author response","NA",$I35="Scholarships","NA",$I35="Original",_xlfn.IFS($AC35="Yes","No",$AC35="both","No",$AC35="NA","NA",$AC35="No","À Trouver"),$I35="Study protocol","NA",$I35="Commentary","NA",$I35="Opinions","NA",$I35="Editorial","NA",$I35="Perspective","NA",$I35="Author response","NA",$I35="Essay","NA",$I35="Guidelines","NA",$I35="Case Report",_xlfn.IFS($AC35="Yes","No",$AC35="both","No",$AC35="NA","NA",$AC35="No","À Trouver"))</f>
        <v>No</v>
      </c>
      <c r="AG35" s="51" t="s">
        <v>56</v>
      </c>
      <c r="AH35" s="51">
        <v>31</v>
      </c>
      <c r="AI35" s="51" t="s">
        <v>56</v>
      </c>
      <c r="AJ35" s="51" t="s">
        <v>405</v>
      </c>
      <c r="AK35" s="30" t="s">
        <v>62</v>
      </c>
      <c r="AL35" s="51" t="str">
        <f t="shared" si="8"/>
        <v>NA</v>
      </c>
      <c r="AM35" s="51" t="str">
        <f t="shared" si="8"/>
        <v>NA</v>
      </c>
      <c r="AN35" s="51" t="str">
        <f t="shared" si="8"/>
        <v>NA</v>
      </c>
      <c r="AO35" s="52"/>
      <c r="AP35" s="52" t="s">
        <v>1171</v>
      </c>
      <c r="AQ35" s="51" t="str">
        <f t="shared" si="9"/>
        <v>NA</v>
      </c>
      <c r="AR35" s="51" t="str">
        <f t="shared" si="10"/>
        <v>NA</v>
      </c>
      <c r="AS35" s="51">
        <v>11</v>
      </c>
      <c r="AT35" s="51">
        <f t="shared" si="55"/>
        <v>20</v>
      </c>
      <c r="AU35" s="51" t="s">
        <v>62</v>
      </c>
      <c r="AV35" s="51" t="s">
        <v>62</v>
      </c>
      <c r="AW35" s="51" t="s">
        <v>62</v>
      </c>
      <c r="AX35" s="51" t="s">
        <v>62</v>
      </c>
      <c r="AY35" s="48" t="s">
        <v>1194</v>
      </c>
    </row>
    <row r="36" spans="1:51" s="48" customFormat="1" ht="15.75">
      <c r="A36" s="48">
        <v>35</v>
      </c>
      <c r="B36" t="s">
        <v>1045</v>
      </c>
      <c r="C36" t="s">
        <v>1046</v>
      </c>
      <c r="D36">
        <v>2023</v>
      </c>
      <c r="E36" t="s">
        <v>1165</v>
      </c>
      <c r="F36" t="s">
        <v>1195</v>
      </c>
      <c r="G36" s="8" t="s">
        <v>1196</v>
      </c>
      <c r="H36" t="s">
        <v>571</v>
      </c>
      <c r="I36" t="s">
        <v>1181</v>
      </c>
      <c r="J36" s="55">
        <v>3</v>
      </c>
      <c r="K36" t="str" cm="1">
        <f t="array" ref="K36">IF($I36="Review","À Trouver",_xlfn.IFS($I36="Letter to the Editor","NA",$I36="Author response","NA",$I36="Scholarships","NA",$I36="Original","No",$I36="Study protocol","No",$I36="Commentary","NA",$I36="Opinions","NA",$I36="Editorial","NA",$I36="Perspective","NA",$I36="Author response","NA",$I36="Essay","NA",$I36="Guidelines","No",$I36="Case Report","No"))</f>
        <v>No</v>
      </c>
      <c r="L36" t="str" cm="1">
        <f t="array" ref="L36">IF($I36="Review","À Trouver",_xlfn.IFS($I36="Letter to the Editor","NA",$I36="Author response","NA",$I36="Scholarships","NA",$I36="Original","No",$I36="Study protocol","No",$I36="Commentary","NA",$I36="Opinions","NA",$I36="Editorial","NA",$I36="Perspective","NA",$I36="Author response","NA",$I36="Essay","NA",$I36="Guidelines","No",$I36="Case Report","No"))</f>
        <v>No</v>
      </c>
      <c r="M36" t="s">
        <v>62</v>
      </c>
      <c r="N36" s="51" t="s">
        <v>62</v>
      </c>
      <c r="O36" s="51" t="str">
        <f t="shared" ref="O36:R36" si="56">IF(OR($N36="No",$N36="NA"),"NA","à Remplir")</f>
        <v>NA</v>
      </c>
      <c r="P36" s="51" t="str">
        <f t="shared" si="56"/>
        <v>NA</v>
      </c>
      <c r="Q36" s="51" t="str">
        <f t="shared" si="56"/>
        <v>NA</v>
      </c>
      <c r="R36" s="51" t="str">
        <f t="shared" si="56"/>
        <v>NA</v>
      </c>
      <c r="S36" s="30" t="s">
        <v>62</v>
      </c>
      <c r="T36" s="51" t="str">
        <f t="shared" ref="T36" si="57">IF(OR(S36="No",S36="NA"),"NA","à Remplir")</f>
        <v>NA</v>
      </c>
      <c r="U36" s="51" t="s">
        <v>62</v>
      </c>
      <c r="V36" s="51" t="str">
        <f t="shared" si="2"/>
        <v>NA</v>
      </c>
      <c r="W36" s="51" t="s">
        <v>62</v>
      </c>
      <c r="X36" s="51" t="str">
        <f t="shared" si="21"/>
        <v>NA</v>
      </c>
      <c r="Y36" s="51" t="str">
        <f t="shared" si="21"/>
        <v>NA</v>
      </c>
      <c r="Z36" s="8"/>
      <c r="AA36" s="51" t="s">
        <v>62</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Report",_xlfn.IFS($AA36="No","NA",$AA36="Yes","À Remplir")))</f>
        <v>NA</v>
      </c>
      <c r="AC36" s="51" t="str">
        <f t="shared" ref="AC36:AD36" si="58">IF(OR($AB36="No",$AB36="NA"),"NA","à Remplir")</f>
        <v>NA</v>
      </c>
      <c r="AD36" s="51" t="str">
        <f t="shared" si="58"/>
        <v>NA</v>
      </c>
      <c r="AE36" t="str">
        <f t="shared" si="5"/>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
        <v>56</v>
      </c>
      <c r="AH36" s="51">
        <v>1</v>
      </c>
      <c r="AI36" s="51" t="s">
        <v>62</v>
      </c>
      <c r="AJ36" s="51" t="str">
        <f t="shared" ref="AJ36" si="59">IF(OR($AG36="No",$AG36="NA"),"NA",IF(AI36="No","NA","À remplir"))</f>
        <v>NA</v>
      </c>
      <c r="AK36" s="30" t="s">
        <v>62</v>
      </c>
      <c r="AL36" s="51" t="str">
        <f t="shared" si="8"/>
        <v>NA</v>
      </c>
      <c r="AM36" s="51" t="str">
        <f t="shared" si="8"/>
        <v>NA</v>
      </c>
      <c r="AN36" s="51" t="str">
        <f t="shared" si="8"/>
        <v>NA</v>
      </c>
      <c r="AO36" s="52"/>
      <c r="AP36" s="52" t="s">
        <v>1171</v>
      </c>
      <c r="AQ36" s="51" t="str">
        <f t="shared" si="9"/>
        <v>NA</v>
      </c>
      <c r="AR36" s="51" t="str">
        <f t="shared" si="10"/>
        <v>NA</v>
      </c>
      <c r="AS36" s="51">
        <v>1</v>
      </c>
      <c r="AT36" s="51">
        <f t="shared" si="55"/>
        <v>0</v>
      </c>
      <c r="AU36" s="51" t="s">
        <v>62</v>
      </c>
      <c r="AV36" s="51" t="s">
        <v>62</v>
      </c>
      <c r="AW36" s="51" t="s">
        <v>62</v>
      </c>
      <c r="AX36" s="51" t="s">
        <v>62</v>
      </c>
    </row>
    <row r="37" spans="1:51" ht="17.25">
      <c r="G37" s="56"/>
      <c r="R37" s="56"/>
      <c r="U37" s="23"/>
      <c r="Y37" s="10"/>
      <c r="AN37" s="12"/>
      <c r="AO37" s="12"/>
    </row>
    <row r="38" spans="1:51" ht="17.25">
      <c r="F38" s="10"/>
      <c r="G38" s="56"/>
      <c r="I38" t="s">
        <v>1197</v>
      </c>
      <c r="Q38" s="10"/>
      <c r="R38" s="56"/>
      <c r="S38" s="23"/>
      <c r="T38" s="23"/>
      <c r="U38" s="23"/>
      <c r="V38" s="23"/>
      <c r="W38" s="23"/>
      <c r="X38" s="23"/>
      <c r="Y38" s="10"/>
      <c r="AN38" s="12"/>
      <c r="AO38" s="12"/>
    </row>
    <row r="39" spans="1:51">
      <c r="G39" s="9"/>
      <c r="R39" s="9"/>
      <c r="Y39" s="10"/>
      <c r="AN39" s="12"/>
      <c r="AO39" s="12"/>
    </row>
    <row r="40" spans="1:51">
      <c r="G40" s="9"/>
      <c r="R40" s="9"/>
      <c r="AN40" s="12"/>
      <c r="AO40" s="12"/>
    </row>
    <row r="41" spans="1:51">
      <c r="G41" s="9"/>
      <c r="R41" s="9"/>
      <c r="AN41" s="12"/>
      <c r="AO41" s="12"/>
    </row>
    <row r="42" spans="1:51">
      <c r="G42" s="9"/>
      <c r="R42" s="9"/>
      <c r="AN42" s="12"/>
      <c r="AO42" s="12"/>
    </row>
    <row r="43" spans="1:51">
      <c r="G43" s="9"/>
      <c r="R43" s="9"/>
      <c r="AN43" s="12"/>
      <c r="AO43" s="12"/>
    </row>
    <row r="44" spans="1:51">
      <c r="G44" s="9"/>
      <c r="R44" s="9"/>
      <c r="AN44" s="12"/>
      <c r="AO44" s="12"/>
    </row>
    <row r="45" spans="1:51">
      <c r="G45" s="9"/>
      <c r="R45" s="9"/>
      <c r="AN45" s="12"/>
      <c r="AO45" s="12"/>
    </row>
    <row r="46" spans="1:51">
      <c r="G46" s="9"/>
      <c r="R46" s="9"/>
      <c r="AN46" s="12"/>
      <c r="AO46" s="12"/>
    </row>
    <row r="47" spans="1:51">
      <c r="AN47" s="12"/>
      <c r="AO47" s="12"/>
    </row>
    <row r="48" spans="1:51">
      <c r="G48" s="9"/>
      <c r="R48" s="9"/>
      <c r="AN48" s="12"/>
      <c r="AO48" s="12"/>
    </row>
    <row r="49" spans="7:50" ht="15.75">
      <c r="G49" s="9"/>
      <c r="R49" s="9"/>
      <c r="AN49" s="12"/>
      <c r="AO49" s="12"/>
      <c r="AX49" s="7"/>
    </row>
    <row r="50" spans="7:50" ht="15.75">
      <c r="G50" s="9"/>
      <c r="R50" s="9"/>
      <c r="AN50" s="12"/>
      <c r="AO50" s="12"/>
      <c r="AX50" s="7"/>
    </row>
    <row r="51" spans="7:50">
      <c r="G51" s="9"/>
      <c r="R51" s="9"/>
      <c r="AN51" s="12"/>
      <c r="AO51" s="12"/>
    </row>
    <row r="52" spans="7:50">
      <c r="G52" s="9"/>
      <c r="R52" s="9"/>
      <c r="AN52" s="12"/>
      <c r="AO52" s="12"/>
    </row>
    <row r="53" spans="7:50">
      <c r="G53" s="9"/>
      <c r="R53" s="9"/>
      <c r="AN53" s="12"/>
      <c r="AO53" s="12"/>
    </row>
    <row r="54" spans="7:50">
      <c r="G54" s="9"/>
      <c r="R54" s="9"/>
      <c r="AN54" s="12"/>
      <c r="AO54" s="12"/>
    </row>
    <row r="55" spans="7:50">
      <c r="G55" s="9"/>
      <c r="R55" s="9"/>
      <c r="AN55" s="12"/>
      <c r="AO55" s="12"/>
    </row>
    <row r="56" spans="7:50">
      <c r="G56" s="9"/>
      <c r="R56" s="9"/>
      <c r="AN56" s="12"/>
      <c r="AO56" s="12"/>
    </row>
    <row r="57" spans="7:50">
      <c r="G57" s="9"/>
      <c r="R57" s="9"/>
      <c r="AN57" s="12"/>
      <c r="AO57" s="12"/>
    </row>
    <row r="58" spans="7:50">
      <c r="G58" s="9"/>
      <c r="R58" s="9"/>
      <c r="AN58" s="12"/>
      <c r="AO58" s="12"/>
    </row>
    <row r="59" spans="7:50">
      <c r="G59" s="9"/>
      <c r="R59" s="9"/>
      <c r="AN59" s="12"/>
      <c r="AO59" s="12"/>
    </row>
    <row r="60" spans="7:50">
      <c r="G60" s="9"/>
      <c r="R60" s="9"/>
      <c r="AN60" s="12"/>
      <c r="AO60" s="12"/>
    </row>
    <row r="61" spans="7:50">
      <c r="G61" s="9"/>
      <c r="R61" s="9"/>
      <c r="AN61" s="12"/>
      <c r="AO61" s="12"/>
    </row>
    <row r="62" spans="7:50">
      <c r="G62" s="9"/>
      <c r="R62" s="9"/>
      <c r="AN62" s="12"/>
      <c r="AO62" s="12"/>
    </row>
    <row r="63" spans="7:50">
      <c r="G63" s="9"/>
      <c r="R63" s="9"/>
      <c r="AG63" s="57"/>
      <c r="AN63" s="12"/>
      <c r="AO63" s="12"/>
    </row>
    <row r="65" spans="21:41">
      <c r="U65" s="10"/>
    </row>
    <row r="68" spans="21:41">
      <c r="AO68" s="24"/>
    </row>
    <row r="69" spans="21:41">
      <c r="AO69" s="24"/>
    </row>
    <row r="70" spans="21:41">
      <c r="AO70" s="24"/>
    </row>
    <row r="71" spans="21:41">
      <c r="AO71" s="24"/>
    </row>
    <row r="82" spans="41:41">
      <c r="AO82" s="24"/>
    </row>
    <row r="83" spans="41:41">
      <c r="AO83" s="24"/>
    </row>
    <row r="97" spans="6:40">
      <c r="AN97" s="24"/>
    </row>
    <row r="99" spans="6:40">
      <c r="F99" s="10"/>
      <c r="Q99" s="10"/>
    </row>
    <row r="108" spans="6:40">
      <c r="AN108" s="24"/>
    </row>
    <row r="115" spans="6:17">
      <c r="F115" s="10"/>
      <c r="Q115" s="10"/>
    </row>
    <row r="137" spans="41:41">
      <c r="AO137" s="24"/>
    </row>
    <row r="138" spans="41:41">
      <c r="AO138" s="24"/>
    </row>
    <row r="171" spans="33:41" ht="15.75">
      <c r="AL171" s="12"/>
      <c r="AN171" s="6"/>
      <c r="AO171" s="6"/>
    </row>
    <row r="172" spans="33:41" ht="15.75">
      <c r="AG172" s="57"/>
      <c r="AN172" s="6"/>
      <c r="AO172" s="6"/>
    </row>
    <row r="175" spans="33:41" ht="15.75">
      <c r="AN175" s="6"/>
      <c r="AO175" s="6"/>
    </row>
    <row r="176" spans="33:41" ht="15.75">
      <c r="AN176" s="6"/>
      <c r="AO176" s="6"/>
    </row>
    <row r="177" spans="7:44" ht="15.75">
      <c r="AN177" s="6"/>
      <c r="AO177" s="6"/>
    </row>
    <row r="179" spans="7:44" ht="15.75">
      <c r="AN179" s="6"/>
      <c r="AO179" s="6"/>
    </row>
    <row r="180" spans="7:44" ht="15.75">
      <c r="AN180" s="6"/>
      <c r="AO180" s="6"/>
    </row>
    <row r="183" spans="7:44" ht="15.75">
      <c r="AN183" s="6"/>
      <c r="AO183" s="6"/>
    </row>
    <row r="184" spans="7:44" ht="15.75">
      <c r="AN184" s="6"/>
      <c r="AO184" s="6"/>
    </row>
    <row r="187" spans="7:44" ht="15.75">
      <c r="AN187" s="6"/>
      <c r="AO187" s="6"/>
    </row>
    <row r="188" spans="7:44" ht="15.75">
      <c r="AN188" s="6"/>
      <c r="AO188" s="6"/>
    </row>
    <row r="189" spans="7:44" ht="15.75">
      <c r="AN189" s="6"/>
      <c r="AO189" s="6"/>
    </row>
    <row r="192" spans="7:44" ht="16.5">
      <c r="G192" s="58"/>
      <c r="AG192" s="57"/>
      <c r="AN192" s="24"/>
      <c r="AR192" s="57"/>
    </row>
    <row r="193" spans="5:41">
      <c r="E193" s="59"/>
      <c r="AO193" s="24"/>
    </row>
    <row r="194" spans="5:41">
      <c r="E194" s="60"/>
      <c r="AO194" s="24"/>
    </row>
    <row r="195" spans="5:41">
      <c r="E195" s="60"/>
    </row>
    <row r="196" spans="5:41" ht="16.5">
      <c r="E196" s="60"/>
      <c r="G196" s="58"/>
      <c r="Y196" s="10"/>
      <c r="AN196" s="24"/>
      <c r="AO196" s="24"/>
    </row>
    <row r="197" spans="5:41">
      <c r="E197" s="60"/>
      <c r="AN197" s="24"/>
    </row>
    <row r="198" spans="5:41" ht="16.5">
      <c r="E198" s="60"/>
      <c r="G198" s="58"/>
    </row>
    <row r="199" spans="5:41">
      <c r="E199" s="60"/>
    </row>
    <row r="200" spans="5:41">
      <c r="E200" s="60"/>
      <c r="AN200" s="24"/>
      <c r="AO200" s="24"/>
    </row>
    <row r="201" spans="5:41" ht="16.5">
      <c r="E201" s="60"/>
      <c r="G201" s="58"/>
    </row>
    <row r="202" spans="5:41" ht="16.5">
      <c r="E202" s="60"/>
      <c r="G202" s="58"/>
    </row>
    <row r="203" spans="5:41" ht="16.5">
      <c r="E203" s="60"/>
      <c r="G203" s="58"/>
      <c r="AN203" s="24"/>
    </row>
    <row r="204" spans="5:41" ht="16.5">
      <c r="E204" s="60"/>
      <c r="G204" s="58"/>
      <c r="Y204" s="10"/>
    </row>
    <row r="205" spans="5:41" ht="16.5">
      <c r="E205" s="60"/>
      <c r="G205" s="58"/>
    </row>
    <row r="206" spans="5:41" ht="16.5">
      <c r="E206" s="60"/>
      <c r="G206" s="58"/>
    </row>
    <row r="207" spans="5:41" ht="16.5">
      <c r="E207" s="60"/>
      <c r="G207" s="58"/>
      <c r="AN207" s="24"/>
    </row>
    <row r="208" spans="5:41" ht="16.5">
      <c r="E208" s="60"/>
      <c r="G208" s="58"/>
      <c r="AN208" s="24"/>
    </row>
    <row r="209" spans="5:42" ht="16.5">
      <c r="E209" s="60"/>
      <c r="G209" s="58"/>
    </row>
    <row r="210" spans="5:42">
      <c r="G210" s="59"/>
    </row>
    <row r="211" spans="5:42" ht="16.5">
      <c r="G211" s="58"/>
    </row>
    <row r="212" spans="5:42" ht="16.5">
      <c r="E212" s="60"/>
      <c r="G212" s="58"/>
    </row>
    <row r="213" spans="5:42" ht="16.5">
      <c r="E213" s="60"/>
      <c r="G213" s="58"/>
      <c r="AO213" s="24"/>
    </row>
    <row r="214" spans="5:42" ht="16.5">
      <c r="E214" s="60"/>
      <c r="G214" s="58"/>
      <c r="AO214" s="24"/>
    </row>
    <row r="215" spans="5:42" ht="16.5">
      <c r="F215" s="60"/>
      <c r="G215" s="8"/>
      <c r="H215" s="58"/>
      <c r="AP215" s="24"/>
    </row>
    <row r="216" spans="5:42" ht="16.5">
      <c r="F216" s="60"/>
      <c r="H216" s="58"/>
      <c r="Z216" s="8"/>
      <c r="AO216" s="24"/>
    </row>
    <row r="217" spans="5:42" ht="16.5">
      <c r="F217" s="60"/>
      <c r="H217" s="58"/>
      <c r="AO217" s="24"/>
      <c r="AP217" s="24"/>
    </row>
    <row r="218" spans="5:42" ht="16.5">
      <c r="F218" s="60"/>
      <c r="H218" s="58"/>
      <c r="AO218" s="24"/>
      <c r="AP218" s="24"/>
    </row>
    <row r="219" spans="5:42" ht="16.5">
      <c r="F219" s="60"/>
      <c r="H219" s="58"/>
      <c r="AO219" s="24"/>
    </row>
    <row r="220" spans="5:42" ht="16.5">
      <c r="F220" s="60"/>
      <c r="H220" s="58"/>
      <c r="AO220" s="24"/>
      <c r="AP220" s="24"/>
    </row>
    <row r="221" spans="5:42" ht="16.5">
      <c r="F221" s="60"/>
      <c r="H221" s="58"/>
      <c r="AP221" s="24"/>
    </row>
    <row r="222" spans="5:42">
      <c r="F222" s="60"/>
      <c r="H222" s="59"/>
      <c r="AO222" s="24"/>
    </row>
    <row r="223" spans="5:42" ht="16.5">
      <c r="F223" s="60"/>
      <c r="H223" s="58"/>
      <c r="AP223" s="24"/>
    </row>
    <row r="224" spans="5:42" ht="16.5">
      <c r="F224" s="60"/>
      <c r="H224" s="58"/>
      <c r="AP224" s="24"/>
    </row>
    <row r="225" spans="6:42" ht="16.5">
      <c r="F225" s="60"/>
      <c r="G225" s="8"/>
      <c r="H225" s="58"/>
      <c r="AO225" s="24"/>
    </row>
    <row r="226" spans="6:42" ht="16.5">
      <c r="F226" s="60"/>
      <c r="H226" s="58"/>
      <c r="AO226" s="24"/>
    </row>
    <row r="227" spans="6:42" ht="16.5">
      <c r="F227" s="60"/>
      <c r="H227" s="58"/>
      <c r="Z227" s="24"/>
      <c r="AO227" s="24"/>
    </row>
    <row r="228" spans="6:42" ht="16.5">
      <c r="F228" s="60"/>
      <c r="H228" s="58"/>
      <c r="AP228" s="24"/>
    </row>
    <row r="229" spans="6:42" ht="16.5">
      <c r="H229" s="58"/>
    </row>
    <row r="230" spans="6:42" ht="16.5">
      <c r="H230" s="58"/>
    </row>
    <row r="231" spans="6:42" ht="16.5">
      <c r="F231" s="60"/>
      <c r="H231" s="58"/>
    </row>
    <row r="232" spans="6:42" ht="16.5">
      <c r="F232" s="60"/>
      <c r="H232" s="58"/>
      <c r="AP232" s="24"/>
    </row>
    <row r="233" spans="6:42" ht="16.5">
      <c r="F233" s="60"/>
      <c r="H233" s="58"/>
    </row>
    <row r="234" spans="6:42" ht="16.5">
      <c r="F234" s="60"/>
      <c r="H234" s="58"/>
      <c r="AP234" s="24"/>
    </row>
    <row r="235" spans="6:42" ht="16.5">
      <c r="F235" s="60"/>
      <c r="H235" s="58"/>
      <c r="AO235" s="24"/>
    </row>
    <row r="236" spans="6:42" ht="16.5">
      <c r="F236" s="60"/>
      <c r="H236" s="58"/>
      <c r="AP236" s="24"/>
    </row>
    <row r="237" spans="6:42" ht="16.5">
      <c r="F237" s="60"/>
      <c r="H237" s="58"/>
      <c r="Z237" s="8"/>
    </row>
    <row r="238" spans="6:42" ht="16.5">
      <c r="F238" s="60"/>
      <c r="H238" s="58"/>
    </row>
    <row r="239" spans="6:42" ht="16.5">
      <c r="F239" s="60"/>
      <c r="H239" s="58"/>
    </row>
    <row r="240" spans="6:42" ht="16.5">
      <c r="F240" s="60"/>
      <c r="H240" s="58"/>
    </row>
    <row r="241" spans="6:42">
      <c r="F241" s="60"/>
      <c r="AP241" s="24"/>
    </row>
    <row r="242" spans="6:42" ht="16.5">
      <c r="F242" s="60"/>
      <c r="H242" s="58"/>
    </row>
    <row r="243" spans="6:42" ht="16.5">
      <c r="F243" s="60"/>
      <c r="H243" s="58"/>
      <c r="AP243" s="24"/>
    </row>
    <row r="244" spans="6:42" ht="16.5">
      <c r="F244" s="60"/>
      <c r="H244" s="58"/>
    </row>
    <row r="246" spans="6:42" ht="16.5">
      <c r="H246" s="58"/>
      <c r="AO246" s="24"/>
    </row>
    <row r="247" spans="6:42" ht="16.5">
      <c r="F247" s="60"/>
      <c r="H247" s="58"/>
    </row>
    <row r="248" spans="6:42" ht="16.5">
      <c r="F248" s="60"/>
      <c r="H248" s="58"/>
    </row>
    <row r="249" spans="6:42" ht="16.5">
      <c r="F249" s="60"/>
      <c r="H249" s="58"/>
    </row>
    <row r="250" spans="6:42" ht="16.5">
      <c r="F250" s="60"/>
      <c r="H250" s="58"/>
    </row>
    <row r="251" spans="6:42" ht="16.5">
      <c r="F251" s="60"/>
      <c r="H251" s="58"/>
      <c r="AO251" s="24"/>
    </row>
    <row r="252" spans="6:42" ht="16.5">
      <c r="F252" s="60"/>
      <c r="H252" s="58"/>
      <c r="AP252" s="24"/>
    </row>
    <row r="253" spans="6:42" ht="16.5">
      <c r="F253" s="60"/>
      <c r="H253" s="58"/>
      <c r="AO253" s="24"/>
    </row>
    <row r="254" spans="6:42" ht="16.5">
      <c r="F254" s="60"/>
      <c r="H254" s="58"/>
      <c r="AO254" s="24"/>
    </row>
    <row r="255" spans="6:42" ht="16.5">
      <c r="F255" s="60"/>
      <c r="H255" s="58"/>
      <c r="AO255" s="24"/>
      <c r="AP255" s="24"/>
    </row>
    <row r="256" spans="6:42" ht="16.5">
      <c r="F256" s="60"/>
      <c r="H256" s="58"/>
      <c r="AO256" s="24"/>
      <c r="AP256" s="24"/>
    </row>
    <row r="257" spans="6:42" ht="16.5">
      <c r="F257" s="60"/>
      <c r="H257" s="58"/>
      <c r="AP257" s="24"/>
    </row>
    <row r="258" spans="6:42" ht="16.5">
      <c r="F258" s="60"/>
      <c r="H258" s="58"/>
      <c r="AO258" s="24"/>
      <c r="AP258" s="24"/>
    </row>
    <row r="259" spans="6:42" ht="16.5">
      <c r="F259" s="60"/>
      <c r="H259" s="58"/>
    </row>
    <row r="260" spans="6:42" ht="16.5">
      <c r="F260" s="60"/>
      <c r="H260" s="58"/>
      <c r="AP260" s="24"/>
    </row>
    <row r="261" spans="6:42" ht="16.5">
      <c r="F261" s="60"/>
      <c r="H261" s="58"/>
    </row>
    <row r="262" spans="6:42" ht="16.5">
      <c r="F262" s="60"/>
      <c r="H262" s="58"/>
      <c r="AP262" s="24"/>
    </row>
    <row r="263" spans="6:42" ht="16.5">
      <c r="F263" s="60"/>
      <c r="H263" s="58"/>
      <c r="AO263" s="24"/>
    </row>
    <row r="264" spans="6:42" ht="16.5">
      <c r="F264" s="60"/>
      <c r="H264" s="58"/>
    </row>
    <row r="265" spans="6:42" ht="16.5">
      <c r="F265" s="60"/>
      <c r="H265" s="58"/>
      <c r="AO265" s="24"/>
    </row>
    <row r="266" spans="6:42" ht="16.5">
      <c r="F266" s="60"/>
      <c r="H266" s="58"/>
    </row>
    <row r="267" spans="6:42" ht="16.5">
      <c r="F267" s="60"/>
      <c r="H267" s="58"/>
    </row>
    <row r="268" spans="6:42" ht="16.5">
      <c r="F268" s="60"/>
      <c r="H268" s="58"/>
    </row>
    <row r="269" spans="6:42" ht="16.5">
      <c r="F269" s="60"/>
      <c r="H269" s="58"/>
    </row>
    <row r="270" spans="6:42" ht="16.5">
      <c r="H270" s="58"/>
    </row>
    <row r="271" spans="6:42" ht="16.5">
      <c r="F271" s="60"/>
      <c r="H271" s="58"/>
    </row>
    <row r="272" spans="6:42" ht="16.5">
      <c r="F272" s="60"/>
      <c r="H272" s="58"/>
      <c r="AO272" s="24"/>
      <c r="AP272" s="24"/>
    </row>
    <row r="273" spans="6:42" ht="16.5">
      <c r="F273" s="60"/>
      <c r="H273" s="58"/>
      <c r="AO273" s="24"/>
    </row>
    <row r="274" spans="6:42" ht="16.5">
      <c r="F274" s="60"/>
      <c r="H274" s="58"/>
      <c r="AO274" s="24"/>
    </row>
    <row r="275" spans="6:42">
      <c r="F275" s="60"/>
      <c r="H275" s="59"/>
      <c r="AO275" s="24"/>
    </row>
    <row r="276" spans="6:42" ht="16.5">
      <c r="F276" s="60"/>
      <c r="H276" s="58"/>
      <c r="AP276" s="24"/>
    </row>
    <row r="277" spans="6:42" ht="16.5">
      <c r="F277" s="60"/>
      <c r="H277" s="58"/>
      <c r="AO277" s="24"/>
    </row>
    <row r="278" spans="6:42" ht="16.5">
      <c r="F278" s="60"/>
      <c r="H278" s="58"/>
    </row>
    <row r="279" spans="6:42" ht="16.5">
      <c r="F279" s="60"/>
      <c r="H279" s="58"/>
    </row>
    <row r="280" spans="6:42" ht="16.5">
      <c r="F280" s="60"/>
      <c r="H280" s="58"/>
      <c r="Z280" s="8"/>
    </row>
    <row r="281" spans="6:42" ht="16.5">
      <c r="F281" s="60"/>
      <c r="H281" s="58"/>
      <c r="AO281" s="24"/>
    </row>
    <row r="282" spans="6:42" ht="16.5">
      <c r="F282" s="60"/>
      <c r="H282" s="58"/>
      <c r="AO282" s="24"/>
    </row>
    <row r="283" spans="6:42" ht="16.5">
      <c r="F283" s="60"/>
      <c r="H283" s="58"/>
      <c r="AO283" s="24"/>
      <c r="AP283" s="24"/>
    </row>
    <row r="284" spans="6:42" ht="16.5">
      <c r="F284" s="60"/>
      <c r="H284" s="58"/>
    </row>
    <row r="285" spans="6:42" ht="16.5">
      <c r="F285" s="60"/>
      <c r="H285" s="58"/>
      <c r="AO285" s="24"/>
      <c r="AP285" s="24"/>
    </row>
    <row r="286" spans="6:42" ht="16.5">
      <c r="F286" s="60"/>
      <c r="H286" s="58"/>
      <c r="AO286" s="24"/>
    </row>
    <row r="287" spans="6:42" ht="16.5">
      <c r="F287" s="60"/>
      <c r="H287" s="58"/>
    </row>
    <row r="288" spans="6:42" ht="16.5">
      <c r="F288" s="60"/>
      <c r="H288" s="58"/>
      <c r="Z288" s="8"/>
      <c r="AO288" s="24"/>
      <c r="AP288" s="24"/>
    </row>
    <row r="289" spans="6:42" ht="16.5">
      <c r="F289" s="60"/>
      <c r="H289" s="58"/>
    </row>
    <row r="290" spans="6:42" ht="16.5">
      <c r="F290" s="60"/>
      <c r="H290" s="58"/>
      <c r="AP290" s="24"/>
    </row>
    <row r="291" spans="6:42" ht="16.5">
      <c r="F291" s="60"/>
      <c r="H291" s="58"/>
      <c r="AO291" s="24"/>
    </row>
    <row r="292" spans="6:42" ht="16.5">
      <c r="F292" s="60"/>
      <c r="H292" s="58"/>
      <c r="Z292" s="8"/>
      <c r="AP292" s="24"/>
    </row>
    <row r="293" spans="6:42" ht="16.5">
      <c r="F293" s="60"/>
      <c r="H293" s="58"/>
      <c r="AO293" s="24"/>
      <c r="AP293" s="24"/>
    </row>
    <row r="294" spans="6:42" ht="16.5">
      <c r="F294" s="60"/>
      <c r="H294" s="58"/>
      <c r="AP294" s="22"/>
    </row>
    <row r="295" spans="6:42" ht="16.5">
      <c r="F295" s="60"/>
      <c r="H295" s="58"/>
      <c r="AP295" s="24"/>
    </row>
    <row r="296" spans="6:42" ht="16.5">
      <c r="F296" s="60"/>
      <c r="H296" s="58"/>
      <c r="AO296" s="24"/>
      <c r="AP296" s="24"/>
    </row>
    <row r="297" spans="6:42" ht="16.5">
      <c r="F297" s="60"/>
      <c r="H297" s="58"/>
      <c r="AO297" s="24"/>
      <c r="AP297" s="24"/>
    </row>
    <row r="298" spans="6:42" ht="16.5">
      <c r="F298" s="60"/>
      <c r="H298" s="58"/>
    </row>
    <row r="299" spans="6:42" ht="16.5">
      <c r="F299" s="60"/>
      <c r="H299" s="58"/>
    </row>
    <row r="300" spans="6:42" ht="16.5">
      <c r="F300" s="60"/>
      <c r="H300" s="58"/>
    </row>
    <row r="301" spans="6:42" ht="16.5">
      <c r="F301" s="60"/>
      <c r="H301" s="58"/>
      <c r="AO301" s="24"/>
      <c r="AP301" s="24"/>
    </row>
    <row r="302" spans="6:42" ht="16.5">
      <c r="F302" s="60"/>
      <c r="H302" s="58"/>
      <c r="AP302" s="24"/>
    </row>
    <row r="303" spans="6:42" ht="16.5">
      <c r="F303" s="60"/>
      <c r="H303" s="58"/>
      <c r="AP303" s="24"/>
    </row>
    <row r="304" spans="6:42" ht="16.5">
      <c r="F304" s="60"/>
      <c r="H304" s="58"/>
      <c r="Z304" s="8"/>
      <c r="AO304" s="24"/>
    </row>
    <row r="305" spans="6:42" ht="16.5">
      <c r="F305" s="60"/>
      <c r="H305" s="58"/>
    </row>
    <row r="306" spans="6:42" ht="16.5">
      <c r="F306" s="60"/>
      <c r="H306" s="58"/>
      <c r="AO306" s="24"/>
    </row>
    <row r="307" spans="6:42" ht="16.5">
      <c r="F307" s="60"/>
      <c r="H307" s="58"/>
      <c r="V307" s="8"/>
      <c r="Z307" s="8"/>
      <c r="AO307" s="24"/>
      <c r="AP307" s="24"/>
    </row>
    <row r="308" spans="6:42" ht="16.5">
      <c r="F308" s="60"/>
      <c r="H308" s="58"/>
    </row>
    <row r="309" spans="6:42" ht="16.5">
      <c r="F309" s="60"/>
      <c r="H309" s="58"/>
      <c r="AO309" s="24"/>
    </row>
    <row r="310" spans="6:42" ht="16.5">
      <c r="F310" s="60"/>
      <c r="H310" s="58"/>
      <c r="AP310" s="24"/>
    </row>
    <row r="311" spans="6:42" ht="16.5">
      <c r="F311" s="60"/>
      <c r="H311" s="58"/>
      <c r="AP311" s="24"/>
    </row>
    <row r="312" spans="6:42" ht="16.5">
      <c r="F312" s="60"/>
      <c r="H312" s="58"/>
    </row>
    <row r="313" spans="6:42" ht="16.5">
      <c r="F313" s="60"/>
      <c r="H313" s="58"/>
    </row>
    <row r="314" spans="6:42" ht="16.5">
      <c r="F314" s="60"/>
      <c r="H314" s="58"/>
      <c r="Z314" s="8"/>
      <c r="AO314" s="24"/>
      <c r="AP314" s="24"/>
    </row>
    <row r="315" spans="6:42" ht="16.5">
      <c r="F315" s="60"/>
      <c r="H315" s="58"/>
      <c r="Z315" s="8"/>
      <c r="AO315" s="24"/>
      <c r="AP315" s="24"/>
    </row>
    <row r="316" spans="6:42" ht="16.5">
      <c r="F316" s="60"/>
      <c r="H316" s="58"/>
      <c r="Z316" s="8"/>
      <c r="AO316" s="24"/>
      <c r="AP316" s="24"/>
    </row>
    <row r="317" spans="6:42" ht="16.5">
      <c r="F317" s="60"/>
      <c r="H317" s="58"/>
      <c r="AP317" s="24"/>
    </row>
    <row r="318" spans="6:42" ht="16.5">
      <c r="F318" s="60"/>
      <c r="H318" s="58"/>
    </row>
    <row r="319" spans="6:42" ht="16.5">
      <c r="F319" s="60"/>
      <c r="H319" s="58"/>
      <c r="Z319" s="8"/>
      <c r="AP319" s="24"/>
    </row>
    <row r="320" spans="6:42" ht="16.5">
      <c r="F320" s="60"/>
      <c r="H320" s="58"/>
    </row>
    <row r="321" spans="6:42" ht="16.5">
      <c r="F321" s="60"/>
      <c r="H321" s="58"/>
      <c r="Z321" s="8"/>
      <c r="AP321" s="24"/>
    </row>
    <row r="322" spans="6:42" ht="16.5">
      <c r="F322" s="60"/>
      <c r="H322" s="58"/>
      <c r="AO322" s="24"/>
    </row>
    <row r="323" spans="6:42" ht="16.5">
      <c r="F323" s="60"/>
      <c r="H323" s="58"/>
    </row>
    <row r="324" spans="6:42" ht="16.899999999999999" customHeight="1">
      <c r="F324" s="60"/>
    </row>
    <row r="325" spans="6:42">
      <c r="F325" s="61"/>
      <c r="G325" s="8"/>
    </row>
    <row r="326" spans="6:42" ht="16.5">
      <c r="F326" s="60"/>
      <c r="H326" s="58"/>
    </row>
    <row r="327" spans="6:42">
      <c r="F327" s="61"/>
    </row>
    <row r="328" spans="6:42">
      <c r="F328" s="61"/>
    </row>
    <row r="329" spans="6:42">
      <c r="F329" s="61"/>
      <c r="Z329" s="8"/>
    </row>
    <row r="330" spans="6:42">
      <c r="F330" s="61"/>
    </row>
    <row r="331" spans="6:42">
      <c r="F331" s="61"/>
    </row>
    <row r="332" spans="6:42">
      <c r="F332" s="61"/>
    </row>
    <row r="333" spans="6:42">
      <c r="F333" s="61"/>
    </row>
    <row r="334" spans="6:42">
      <c r="F334" s="61"/>
    </row>
    <row r="335" spans="6:42">
      <c r="F335" s="61"/>
    </row>
    <row r="336" spans="6:42">
      <c r="F336" s="61"/>
    </row>
    <row r="337" spans="6:42">
      <c r="F337" s="61"/>
    </row>
    <row r="338" spans="6:42">
      <c r="F338" s="61"/>
    </row>
    <row r="339" spans="6:42">
      <c r="F339" s="61"/>
    </row>
    <row r="340" spans="6:42">
      <c r="F340" s="61"/>
    </row>
    <row r="341" spans="6:42">
      <c r="F341" s="61"/>
    </row>
    <row r="342" spans="6:42">
      <c r="F342" s="61"/>
    </row>
    <row r="343" spans="6:42">
      <c r="F343" s="61"/>
    </row>
    <row r="344" spans="6:42">
      <c r="G344" s="8"/>
    </row>
    <row r="345" spans="6:42">
      <c r="G345" s="8"/>
      <c r="AO345" s="24"/>
      <c r="AP345" s="24"/>
    </row>
    <row r="346" spans="6:42">
      <c r="G346" s="8"/>
      <c r="AP346" s="24"/>
    </row>
    <row r="348" spans="6:42">
      <c r="AP348" s="24"/>
    </row>
    <row r="349" spans="6:42">
      <c r="AP349" s="24"/>
    </row>
    <row r="350" spans="6:42">
      <c r="AO350" s="24"/>
      <c r="AP350" s="24"/>
    </row>
    <row r="352" spans="6:42">
      <c r="AP352" s="24"/>
    </row>
    <row r="353" spans="7:42">
      <c r="AO353" s="24"/>
      <c r="AP353" s="24"/>
    </row>
    <row r="354" spans="7:42">
      <c r="AO354" s="24"/>
      <c r="AP354" s="24"/>
    </row>
    <row r="356" spans="7:42">
      <c r="G356" s="8"/>
      <c r="AP356" s="24"/>
    </row>
    <row r="358" spans="7:42">
      <c r="AP358" s="24"/>
    </row>
    <row r="359" spans="7:42">
      <c r="AO359" s="24"/>
      <c r="AP359" s="24"/>
    </row>
    <row r="360" spans="7:42">
      <c r="AP360" s="24"/>
    </row>
    <row r="361" spans="7:42">
      <c r="AO361" s="24"/>
    </row>
    <row r="364" spans="7:42">
      <c r="AO364" s="24"/>
      <c r="AP364" s="24"/>
    </row>
    <row r="368" spans="7:42">
      <c r="AO368" s="24"/>
      <c r="AP368" s="24"/>
    </row>
    <row r="370" spans="26:42">
      <c r="AP370" s="24"/>
    </row>
    <row r="374" spans="26:42">
      <c r="AP374" s="24"/>
    </row>
    <row r="376" spans="26:42">
      <c r="AO376" s="24"/>
    </row>
    <row r="377" spans="26:42">
      <c r="AP377" s="24"/>
    </row>
    <row r="381" spans="26:42">
      <c r="Z381" s="8"/>
      <c r="AP381" s="24"/>
    </row>
    <row r="382" spans="26:42">
      <c r="AO382" s="24"/>
    </row>
    <row r="385" spans="26:42">
      <c r="AP385" s="24"/>
    </row>
    <row r="386" spans="26:42">
      <c r="AP386" s="24"/>
    </row>
    <row r="387" spans="26:42">
      <c r="AP387" s="24"/>
    </row>
    <row r="390" spans="26:42">
      <c r="Z390" s="8"/>
      <c r="AO390" s="24"/>
    </row>
    <row r="392" spans="26:42">
      <c r="AP392" s="24"/>
    </row>
    <row r="393" spans="26:42">
      <c r="AO393" s="24"/>
    </row>
    <row r="394" spans="26:42">
      <c r="AP394" s="24"/>
    </row>
    <row r="404" spans="26:42">
      <c r="AP404" s="24"/>
    </row>
    <row r="406" spans="26:42">
      <c r="AP406" s="24"/>
    </row>
    <row r="410" spans="26:42">
      <c r="AP410" s="24"/>
    </row>
    <row r="414" spans="26:42">
      <c r="Z414" s="8"/>
    </row>
    <row r="416" spans="26:42">
      <c r="AP416" s="24"/>
    </row>
    <row r="418" spans="41:42">
      <c r="AP418" s="24"/>
    </row>
    <row r="422" spans="41:42">
      <c r="AP422" s="24"/>
    </row>
    <row r="423" spans="41:42">
      <c r="AP423" s="24"/>
    </row>
    <row r="424" spans="41:42">
      <c r="AO424" s="24"/>
      <c r="AP424" s="24"/>
    </row>
    <row r="425" spans="41:42">
      <c r="AP425" s="24"/>
    </row>
    <row r="427" spans="41:42">
      <c r="AP427" s="24"/>
    </row>
    <row r="431" spans="41:42">
      <c r="AP431" s="24"/>
    </row>
    <row r="435" spans="7:42">
      <c r="G435" s="8"/>
      <c r="AP435" s="24"/>
    </row>
    <row r="438" spans="7:42">
      <c r="Z438" s="8"/>
      <c r="AP438" s="24"/>
    </row>
    <row r="443" spans="7:42">
      <c r="AP443" s="24"/>
    </row>
    <row r="445" spans="7:42">
      <c r="AP445" s="24"/>
    </row>
    <row r="446" spans="7:42">
      <c r="AP446" s="24"/>
    </row>
  </sheetData>
  <conditionalFormatting sqref="K2:Y2 AA2:AO10 AQ2:AX10 M3:Y11 K3:L36 AA11:AX18 M12:P12 S12:Y12 M13:Y16 M17:P17 S17 U17:Y17 M18:Y18 M19:Q19 S19 U19:Y19 AA19:AI19 AK19:AX19 M20:Y23 AA20:AX36 M24:P26 S24:S26 U24:Y26 M27:Y28 M29:P29 S29 U29:Y29 M30:Y30 M31:P31 S31:Y31 M32:Y33 S34:Y34 M34:P35 S35 U35:Y35 M36:Y36">
    <cfRule type="containsText" dxfId="58" priority="1" operator="containsText" text="À trouver">
      <formula>NOT(ISERROR(SEARCH("À trouver",K2)))</formula>
    </cfRule>
    <cfRule type="cellIs" dxfId="57" priority="2" operator="equal">
      <formula>"à Remplir"</formula>
    </cfRule>
  </conditionalFormatting>
  <conditionalFormatting sqref="K2:AO2 AQ2:AX10 K3:K8 M3:AO10 L3:L36 H9:K19 M11:AX11 M12:P12 S12:AX12 M13:AX16 M17:P17 S17 U17:AX17 M18:AX18 M19:Q19 S19 U19:AI19 AK19:AX19 I20:K20 M20:AX23 K21:K27 M24:P26 S24:S26 U24:AX26 M27:AX28 I28:K28 M29:P29 S29 U29:AX29 K29:K35 M30:AX30 M31:P31 S31:AX31 M32:AX33 S34:AX34 M34:P35 S35 U35:AX35 H36:K36 M36:AX36 B2:D8 B9:E9 B10:F36 I21 H22:J27 J29:J33 H29:I35 J35">
    <cfRule type="containsBlanks" dxfId="56" priority="3">
      <formula>LEN(TRIM(B2))=0</formula>
    </cfRule>
  </conditionalFormatting>
  <hyperlinks>
    <hyperlink ref="G2" r:id="rId1" xr:uid="{94AD71B8-0141-4936-BE8D-F6FCA46B0539}"/>
    <hyperlink ref="G3" r:id="rId2" xr:uid="{6C73BB41-7972-4791-AC2B-8DE69444614D}"/>
    <hyperlink ref="G4" r:id="rId3" xr:uid="{6BA48996-F790-4377-9CC5-D16FFD14BA19}"/>
    <hyperlink ref="G5" r:id="rId4" xr:uid="{78A30531-512F-45F8-88C7-2E9B7F9163FF}"/>
    <hyperlink ref="G6" r:id="rId5" xr:uid="{8EE324A3-E9FA-4A26-81B2-B3D9D6C8E452}"/>
    <hyperlink ref="G7" r:id="rId6" xr:uid="{EB40EFE5-B2D3-4724-B774-986D1C79025B}"/>
    <hyperlink ref="G8" r:id="rId7" xr:uid="{68D3134E-D121-41C9-B5C0-307A217F41D1}"/>
    <hyperlink ref="G9" r:id="rId8" xr:uid="{0D5DF4C1-6A97-4A63-BFC2-0E7A5D86EEAD}"/>
    <hyperlink ref="G10" r:id="rId9" xr:uid="{770AAC06-FCE9-45EE-B946-D7378BECE851}"/>
    <hyperlink ref="G11" r:id="rId10" xr:uid="{B6395DE0-B5D5-4D39-9360-B99364FA6D25}"/>
    <hyperlink ref="G12" r:id="rId11" xr:uid="{02EF51A1-28F6-4C81-A1A3-FFD8DD28003F}"/>
    <hyperlink ref="G13" r:id="rId12" xr:uid="{F155F5A0-92E0-4E9B-8D99-2A7FFE24A0F9}"/>
    <hyperlink ref="G14" r:id="rId13" xr:uid="{DEC7F42C-E51A-45D4-A867-620316298531}"/>
    <hyperlink ref="G15" r:id="rId14" xr:uid="{A5319120-11A0-49D9-B174-06ACC80FC0BB}"/>
    <hyperlink ref="G16" r:id="rId15" xr:uid="{784B22A8-92E2-4E0F-A565-2AC6800E1DC1}"/>
    <hyperlink ref="G17" r:id="rId16" xr:uid="{5CA8310B-5F2E-4E6C-A110-3A2B31418AC9}"/>
    <hyperlink ref="G18" r:id="rId17" xr:uid="{96825DA2-1A44-41BE-91D5-90466ED5F8CD}"/>
    <hyperlink ref="G19" r:id="rId18" xr:uid="{1CC4B3E2-E59E-4382-A1B3-45CDA79E37C6}"/>
    <hyperlink ref="G21" r:id="rId19" xr:uid="{F3B4B7C0-637C-4571-9EDB-A752E4393AD4}"/>
    <hyperlink ref="G22" r:id="rId20" xr:uid="{57B7EC46-8544-4C2C-8010-02DD6896B77E}"/>
    <hyperlink ref="G23" r:id="rId21" xr:uid="{B7427061-6EFC-4C6B-AF61-EA825F9A5267}"/>
    <hyperlink ref="G24" r:id="rId22" xr:uid="{373B2A9C-0C85-4323-A424-D49A8C946941}"/>
    <hyperlink ref="G25" r:id="rId23" xr:uid="{1C5127B7-3773-451D-A8B0-4738106BA39C}"/>
    <hyperlink ref="G26" r:id="rId24" xr:uid="{0CB21BF6-A325-4D58-969B-A243858F482E}"/>
    <hyperlink ref="G27" r:id="rId25" xr:uid="{83A41D4C-16A6-4134-8E7C-18BF03BE262B}"/>
    <hyperlink ref="G28" r:id="rId26" xr:uid="{02DFCC9B-D915-4623-90F1-BA9FD0375299}"/>
    <hyperlink ref="G29" r:id="rId27" xr:uid="{4A94F17D-F064-4642-9E02-699B319C2652}"/>
    <hyperlink ref="G30" r:id="rId28" xr:uid="{8EFFC431-DA9F-496D-BD27-BCEEB7325D23}"/>
    <hyperlink ref="G31" r:id="rId29" xr:uid="{FDEF1BAE-A82D-495B-A8C5-48A08E1CCAA4}"/>
    <hyperlink ref="G32" r:id="rId30" xr:uid="{217CD583-67F9-4509-A868-3E89B7E757E2}"/>
    <hyperlink ref="G33" r:id="rId31" xr:uid="{EB10029D-D463-4130-AD15-3D53C31557DE}"/>
    <hyperlink ref="G34" r:id="rId32" xr:uid="{74DC8F73-4B28-475D-BD73-F69303A01EDF}"/>
    <hyperlink ref="G35" r:id="rId33" xr:uid="{750B4EB1-5701-4237-85DE-26B38E41F82F}"/>
    <hyperlink ref="G36" r:id="rId34" xr:uid="{6FA30EDC-4A55-4D62-A3C8-66BF6FC4F9B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1092-81E5-4BD1-84F6-90C6A9EAB8FF}">
  <dimension ref="A1:AX41"/>
  <sheetViews>
    <sheetView workbookViewId="0">
      <selection activeCell="A46" sqref="A46:XFD46"/>
    </sheetView>
  </sheetViews>
  <sheetFormatPr defaultRowHeight="15"/>
  <cols>
    <col min="1" max="1" width="4" bestFit="1" customWidth="1"/>
  </cols>
  <sheetData>
    <row r="1" spans="1:50" ht="15.75">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c r="AV1" s="28" t="s">
        <v>1198</v>
      </c>
      <c r="AW1" s="28"/>
      <c r="AX1" s="28"/>
    </row>
    <row r="2" spans="1:50" ht="15.75">
      <c r="A2">
        <v>1</v>
      </c>
      <c r="B2" t="s">
        <v>919</v>
      </c>
      <c r="C2" t="s">
        <v>50</v>
      </c>
      <c r="D2">
        <v>2023</v>
      </c>
      <c r="E2" t="s">
        <v>51</v>
      </c>
      <c r="F2" t="s">
        <v>52</v>
      </c>
      <c r="G2" s="3" t="s">
        <v>53</v>
      </c>
      <c r="H2" t="s">
        <v>54</v>
      </c>
      <c r="I2" t="s">
        <v>55</v>
      </c>
      <c r="J2">
        <v>24</v>
      </c>
      <c r="K2" t="s">
        <v>56</v>
      </c>
      <c r="L2" t="s">
        <v>56</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s="6" t="s">
        <v>61</v>
      </c>
      <c r="AQ2" t="s">
        <v>57</v>
      </c>
      <c r="AR2" t="s">
        <v>57</v>
      </c>
      <c r="AS2" t="s">
        <v>57</v>
      </c>
      <c r="AT2" t="s">
        <v>57</v>
      </c>
    </row>
    <row r="3" spans="1:50" ht="15.75">
      <c r="A3">
        <v>2</v>
      </c>
      <c r="B3" t="s">
        <v>919</v>
      </c>
      <c r="C3" t="s">
        <v>50</v>
      </c>
      <c r="D3">
        <v>2023</v>
      </c>
      <c r="E3" t="s">
        <v>51</v>
      </c>
      <c r="F3" t="s">
        <v>63</v>
      </c>
      <c r="G3" s="3" t="s">
        <v>64</v>
      </c>
      <c r="H3" t="s">
        <v>65</v>
      </c>
      <c r="I3" t="s">
        <v>55</v>
      </c>
      <c r="J3">
        <v>14</v>
      </c>
      <c r="K3" t="s">
        <v>56</v>
      </c>
      <c r="L3" t="s">
        <v>62</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s="6" t="s">
        <v>68</v>
      </c>
      <c r="AQ3" t="s">
        <v>57</v>
      </c>
      <c r="AR3" t="s">
        <v>57</v>
      </c>
      <c r="AS3" t="s">
        <v>57</v>
      </c>
      <c r="AT3" t="s">
        <v>57</v>
      </c>
    </row>
    <row r="4" spans="1:50" ht="15.75">
      <c r="A4">
        <v>3</v>
      </c>
      <c r="B4" t="s">
        <v>919</v>
      </c>
      <c r="C4" t="s">
        <v>50</v>
      </c>
      <c r="D4">
        <v>2023</v>
      </c>
      <c r="E4" t="s">
        <v>51</v>
      </c>
      <c r="F4" t="s">
        <v>69</v>
      </c>
      <c r="G4" s="3" t="s">
        <v>70</v>
      </c>
      <c r="H4" t="s">
        <v>71</v>
      </c>
      <c r="I4" t="s">
        <v>55</v>
      </c>
      <c r="J4">
        <v>14</v>
      </c>
      <c r="K4" t="s">
        <v>56</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74</v>
      </c>
      <c r="AQ4" t="s">
        <v>57</v>
      </c>
      <c r="AR4" t="s">
        <v>57</v>
      </c>
      <c r="AS4" t="s">
        <v>57</v>
      </c>
      <c r="AT4" t="s">
        <v>57</v>
      </c>
    </row>
    <row r="5" spans="1:50" ht="15.75">
      <c r="A5">
        <v>4</v>
      </c>
      <c r="B5" t="s">
        <v>919</v>
      </c>
      <c r="C5" t="s">
        <v>50</v>
      </c>
      <c r="D5">
        <v>2023</v>
      </c>
      <c r="E5" t="s">
        <v>51</v>
      </c>
      <c r="F5" t="s">
        <v>75</v>
      </c>
      <c r="G5" s="3" t="s">
        <v>76</v>
      </c>
      <c r="H5" t="s">
        <v>77</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t="s">
        <v>81</v>
      </c>
      <c r="AQ5" t="s">
        <v>57</v>
      </c>
      <c r="AR5" t="s">
        <v>57</v>
      </c>
      <c r="AS5" t="s">
        <v>57</v>
      </c>
      <c r="AT5" t="s">
        <v>57</v>
      </c>
    </row>
    <row r="6" spans="1:50" ht="15.75">
      <c r="A6">
        <v>5</v>
      </c>
      <c r="B6" t="s">
        <v>919</v>
      </c>
      <c r="C6" t="s">
        <v>50</v>
      </c>
      <c r="D6">
        <v>2023</v>
      </c>
      <c r="E6" t="s">
        <v>51</v>
      </c>
      <c r="F6" t="s">
        <v>82</v>
      </c>
      <c r="G6" s="3" t="s">
        <v>83</v>
      </c>
      <c r="H6" t="s">
        <v>84</v>
      </c>
      <c r="I6" t="s">
        <v>55</v>
      </c>
      <c r="J6">
        <v>3</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6" t="s">
        <v>87</v>
      </c>
      <c r="AQ6" t="s">
        <v>57</v>
      </c>
      <c r="AR6" t="s">
        <v>57</v>
      </c>
      <c r="AS6" t="s">
        <v>57</v>
      </c>
      <c r="AT6" t="s">
        <v>57</v>
      </c>
    </row>
    <row r="7" spans="1:50" ht="15.75">
      <c r="A7">
        <v>6</v>
      </c>
      <c r="B7" t="s">
        <v>919</v>
      </c>
      <c r="C7" t="s">
        <v>50</v>
      </c>
      <c r="D7">
        <v>2023</v>
      </c>
      <c r="E7" t="s">
        <v>51</v>
      </c>
      <c r="F7" t="s">
        <v>88</v>
      </c>
      <c r="G7" s="3" t="s">
        <v>89</v>
      </c>
      <c r="H7" t="s">
        <v>90</v>
      </c>
      <c r="I7" t="s">
        <v>91</v>
      </c>
      <c r="J7">
        <v>4</v>
      </c>
      <c r="K7" t="s">
        <v>62</v>
      </c>
      <c r="L7" t="s">
        <v>62</v>
      </c>
      <c r="M7" t="s">
        <v>62</v>
      </c>
      <c r="N7" t="s">
        <v>62</v>
      </c>
      <c r="O7" t="s">
        <v>57</v>
      </c>
      <c r="P7" t="s">
        <v>57</v>
      </c>
      <c r="Q7" t="s">
        <v>57</v>
      </c>
      <c r="R7" t="s">
        <v>57</v>
      </c>
      <c r="S7" t="s">
        <v>62</v>
      </c>
      <c r="T7" t="s">
        <v>57</v>
      </c>
      <c r="U7" t="s">
        <v>62</v>
      </c>
      <c r="V7" t="s">
        <v>57</v>
      </c>
      <c r="W7" t="s">
        <v>62</v>
      </c>
      <c r="X7" t="s">
        <v>57</v>
      </c>
      <c r="Y7" t="s">
        <v>57</v>
      </c>
      <c r="Z7" s="3" t="s">
        <v>92</v>
      </c>
      <c r="AA7" t="s">
        <v>62</v>
      </c>
      <c r="AB7" t="s">
        <v>62</v>
      </c>
      <c r="AC7" t="s">
        <v>57</v>
      </c>
      <c r="AD7" t="s">
        <v>57</v>
      </c>
      <c r="AE7" t="s">
        <v>57</v>
      </c>
      <c r="AG7" t="s">
        <v>56</v>
      </c>
      <c r="AH7">
        <v>19</v>
      </c>
      <c r="AI7" t="s">
        <v>62</v>
      </c>
      <c r="AJ7" t="s">
        <v>57</v>
      </c>
      <c r="AK7" t="s">
        <v>62</v>
      </c>
      <c r="AL7" t="s">
        <v>57</v>
      </c>
      <c r="AM7" t="s">
        <v>57</v>
      </c>
      <c r="AN7" t="s">
        <v>57</v>
      </c>
      <c r="AO7" s="6" t="s">
        <v>57</v>
      </c>
      <c r="AP7" s="6" t="s">
        <v>93</v>
      </c>
      <c r="AQ7" t="s">
        <v>57</v>
      </c>
      <c r="AR7" t="s">
        <v>57</v>
      </c>
      <c r="AS7">
        <v>17</v>
      </c>
      <c r="AT7">
        <v>2</v>
      </c>
      <c r="AV7" t="s">
        <v>434</v>
      </c>
    </row>
    <row r="8" spans="1:50" ht="15.75">
      <c r="A8">
        <v>7</v>
      </c>
      <c r="B8" t="s">
        <v>919</v>
      </c>
      <c r="C8" t="s">
        <v>50</v>
      </c>
      <c r="D8">
        <v>2023</v>
      </c>
      <c r="E8" t="s">
        <v>51</v>
      </c>
      <c r="F8" t="s">
        <v>94</v>
      </c>
      <c r="G8" s="3" t="s">
        <v>95</v>
      </c>
      <c r="H8" t="s">
        <v>96</v>
      </c>
      <c r="I8" t="s">
        <v>91</v>
      </c>
      <c r="J8">
        <v>15</v>
      </c>
      <c r="K8" t="s">
        <v>62</v>
      </c>
      <c r="L8" t="s">
        <v>62</v>
      </c>
      <c r="M8" t="s">
        <v>62</v>
      </c>
      <c r="N8" t="s">
        <v>62</v>
      </c>
      <c r="O8" t="s">
        <v>57</v>
      </c>
      <c r="P8" t="s">
        <v>57</v>
      </c>
      <c r="Q8" t="s">
        <v>57</v>
      </c>
      <c r="R8" t="s">
        <v>57</v>
      </c>
      <c r="S8" t="s">
        <v>62</v>
      </c>
      <c r="T8" t="s">
        <v>57</v>
      </c>
      <c r="U8" t="s">
        <v>56</v>
      </c>
      <c r="V8" t="s">
        <v>97</v>
      </c>
      <c r="W8" t="s">
        <v>62</v>
      </c>
      <c r="X8" t="s">
        <v>57</v>
      </c>
      <c r="Y8" t="s">
        <v>57</v>
      </c>
      <c r="Z8" s="13" t="s">
        <v>98</v>
      </c>
      <c r="AA8" t="s">
        <v>62</v>
      </c>
      <c r="AB8" t="s">
        <v>62</v>
      </c>
      <c r="AC8" t="s">
        <v>57</v>
      </c>
      <c r="AD8" t="s">
        <v>57</v>
      </c>
      <c r="AE8" t="s">
        <v>57</v>
      </c>
      <c r="AG8" t="s">
        <v>56</v>
      </c>
      <c r="AH8">
        <v>89</v>
      </c>
      <c r="AI8" t="s">
        <v>62</v>
      </c>
      <c r="AJ8" t="s">
        <v>57</v>
      </c>
      <c r="AK8" t="s">
        <v>62</v>
      </c>
      <c r="AL8" t="s">
        <v>57</v>
      </c>
      <c r="AM8" t="s">
        <v>57</v>
      </c>
      <c r="AN8" t="s">
        <v>57</v>
      </c>
      <c r="AO8" s="6" t="s">
        <v>57</v>
      </c>
      <c r="AP8" s="6" t="s">
        <v>99</v>
      </c>
      <c r="AQ8" t="s">
        <v>57</v>
      </c>
      <c r="AR8" t="s">
        <v>57</v>
      </c>
      <c r="AS8">
        <v>33</v>
      </c>
      <c r="AT8">
        <v>56</v>
      </c>
    </row>
    <row r="9" spans="1:50" ht="15.75">
      <c r="A9">
        <v>8</v>
      </c>
      <c r="B9" t="s">
        <v>919</v>
      </c>
      <c r="C9" t="s">
        <v>50</v>
      </c>
      <c r="D9">
        <v>2023</v>
      </c>
      <c r="E9" t="s">
        <v>51</v>
      </c>
      <c r="F9" t="s">
        <v>100</v>
      </c>
      <c r="G9" s="3" t="s">
        <v>101</v>
      </c>
      <c r="H9" t="s">
        <v>102</v>
      </c>
      <c r="I9" t="s">
        <v>91</v>
      </c>
      <c r="J9">
        <v>15</v>
      </c>
      <c r="K9" t="s">
        <v>62</v>
      </c>
      <c r="L9" t="s">
        <v>62</v>
      </c>
      <c r="M9" t="s">
        <v>62</v>
      </c>
      <c r="N9" t="s">
        <v>62</v>
      </c>
      <c r="O9" t="s">
        <v>57</v>
      </c>
      <c r="P9" t="s">
        <v>57</v>
      </c>
      <c r="Q9" t="s">
        <v>57</v>
      </c>
      <c r="R9" t="s">
        <v>57</v>
      </c>
      <c r="S9" t="s">
        <v>62</v>
      </c>
      <c r="T9" t="s">
        <v>57</v>
      </c>
      <c r="U9" t="s">
        <v>62</v>
      </c>
      <c r="V9" t="s">
        <v>57</v>
      </c>
      <c r="W9" t="s">
        <v>62</v>
      </c>
      <c r="X9" t="s">
        <v>57</v>
      </c>
      <c r="Y9" t="s">
        <v>57</v>
      </c>
      <c r="Z9" s="13" t="s">
        <v>103</v>
      </c>
      <c r="AA9" t="s">
        <v>62</v>
      </c>
      <c r="AB9" t="s">
        <v>62</v>
      </c>
      <c r="AC9" t="s">
        <v>57</v>
      </c>
      <c r="AD9" t="s">
        <v>57</v>
      </c>
      <c r="AE9" t="s">
        <v>57</v>
      </c>
      <c r="AG9" t="s">
        <v>56</v>
      </c>
      <c r="AH9">
        <v>31</v>
      </c>
      <c r="AI9" t="s">
        <v>62</v>
      </c>
      <c r="AJ9" t="s">
        <v>57</v>
      </c>
      <c r="AK9" t="s">
        <v>62</v>
      </c>
      <c r="AL9" t="s">
        <v>57</v>
      </c>
      <c r="AM9" t="s">
        <v>57</v>
      </c>
      <c r="AN9" t="s">
        <v>57</v>
      </c>
      <c r="AO9" t="s">
        <v>57</v>
      </c>
      <c r="AP9" s="6" t="s">
        <v>104</v>
      </c>
      <c r="AQ9" t="s">
        <v>57</v>
      </c>
      <c r="AR9" t="s">
        <v>57</v>
      </c>
      <c r="AS9">
        <v>13</v>
      </c>
      <c r="AT9">
        <v>17</v>
      </c>
    </row>
    <row r="10" spans="1:50" ht="15.75">
      <c r="A10">
        <v>9</v>
      </c>
      <c r="B10" t="s">
        <v>919</v>
      </c>
      <c r="C10" t="s">
        <v>50</v>
      </c>
      <c r="D10">
        <v>2023</v>
      </c>
      <c r="E10" t="s">
        <v>51</v>
      </c>
      <c r="F10" t="s">
        <v>105</v>
      </c>
      <c r="G10" s="3" t="s">
        <v>106</v>
      </c>
      <c r="H10" t="s">
        <v>107</v>
      </c>
      <c r="I10" t="s">
        <v>91</v>
      </c>
      <c r="J10">
        <v>7</v>
      </c>
      <c r="K10" t="s">
        <v>62</v>
      </c>
      <c r="L10" t="s">
        <v>62</v>
      </c>
      <c r="M10" t="s">
        <v>62</v>
      </c>
      <c r="N10" t="s">
        <v>62</v>
      </c>
      <c r="O10" t="s">
        <v>57</v>
      </c>
      <c r="P10" t="s">
        <v>57</v>
      </c>
      <c r="Q10" t="s">
        <v>57</v>
      </c>
      <c r="R10" t="s">
        <v>57</v>
      </c>
      <c r="S10" t="s">
        <v>62</v>
      </c>
      <c r="T10" t="s">
        <v>57</v>
      </c>
      <c r="U10" t="s">
        <v>56</v>
      </c>
      <c r="V10" s="13" t="s">
        <v>108</v>
      </c>
      <c r="W10" t="s">
        <v>62</v>
      </c>
      <c r="X10" t="s">
        <v>57</v>
      </c>
      <c r="Y10" t="s">
        <v>57</v>
      </c>
      <c r="Z10" t="s">
        <v>57</v>
      </c>
      <c r="AA10" t="s">
        <v>62</v>
      </c>
      <c r="AB10" t="s">
        <v>62</v>
      </c>
      <c r="AC10" t="s">
        <v>57</v>
      </c>
      <c r="AD10" t="s">
        <v>57</v>
      </c>
      <c r="AE10" t="s">
        <v>57</v>
      </c>
      <c r="AG10" t="s">
        <v>56</v>
      </c>
      <c r="AH10">
        <v>47</v>
      </c>
      <c r="AI10" t="s">
        <v>56</v>
      </c>
      <c r="AJ10" t="s">
        <v>109</v>
      </c>
      <c r="AK10" t="s">
        <v>62</v>
      </c>
      <c r="AL10" t="s">
        <v>57</v>
      </c>
      <c r="AM10" t="s">
        <v>57</v>
      </c>
      <c r="AN10" t="s">
        <v>57</v>
      </c>
      <c r="AO10" t="s">
        <v>57</v>
      </c>
      <c r="AP10" s="6" t="s">
        <v>110</v>
      </c>
      <c r="AQ10" t="s">
        <v>57</v>
      </c>
      <c r="AR10" t="s">
        <v>57</v>
      </c>
      <c r="AS10">
        <v>30</v>
      </c>
      <c r="AT10">
        <v>17</v>
      </c>
      <c r="AU10" t="s">
        <v>1199</v>
      </c>
    </row>
    <row r="11" spans="1:50" ht="15.75">
      <c r="A11">
        <v>10</v>
      </c>
      <c r="B11" t="s">
        <v>919</v>
      </c>
      <c r="C11" t="s">
        <v>50</v>
      </c>
      <c r="D11">
        <v>2023</v>
      </c>
      <c r="E11" t="s">
        <v>51</v>
      </c>
      <c r="F11" t="s">
        <v>111</v>
      </c>
      <c r="G11" s="3" t="s">
        <v>112</v>
      </c>
      <c r="H11" s="21" t="s">
        <v>113</v>
      </c>
      <c r="I11" t="s">
        <v>91</v>
      </c>
      <c r="J11">
        <v>6</v>
      </c>
      <c r="K11" t="s">
        <v>62</v>
      </c>
      <c r="L11" t="s">
        <v>62</v>
      </c>
      <c r="M11" t="s">
        <v>62</v>
      </c>
      <c r="N11" t="s">
        <v>56</v>
      </c>
      <c r="O11">
        <v>1</v>
      </c>
      <c r="P11" t="s">
        <v>114</v>
      </c>
      <c r="Q11" t="s">
        <v>115</v>
      </c>
      <c r="R11" t="s">
        <v>116</v>
      </c>
      <c r="S11" t="s">
        <v>56</v>
      </c>
      <c r="T11" t="s">
        <v>1200</v>
      </c>
      <c r="U11" t="s">
        <v>62</v>
      </c>
      <c r="V11" t="s">
        <v>57</v>
      </c>
      <c r="W11" t="s">
        <v>56</v>
      </c>
      <c r="X11" t="s">
        <v>117</v>
      </c>
      <c r="Y11" t="s">
        <v>62</v>
      </c>
      <c r="Z11" s="4" t="s">
        <v>118</v>
      </c>
      <c r="AA11" t="s">
        <v>56</v>
      </c>
      <c r="AB11" t="s">
        <v>56</v>
      </c>
      <c r="AC11" t="s">
        <v>56</v>
      </c>
      <c r="AD11" t="s">
        <v>119</v>
      </c>
      <c r="AE11" t="s">
        <v>1201</v>
      </c>
      <c r="AG11" t="s">
        <v>56</v>
      </c>
      <c r="AH11">
        <v>145</v>
      </c>
      <c r="AI11" t="s">
        <v>62</v>
      </c>
      <c r="AJ11" t="s">
        <v>57</v>
      </c>
      <c r="AK11" t="s">
        <v>62</v>
      </c>
      <c r="AL11" t="s">
        <v>57</v>
      </c>
      <c r="AM11" t="s">
        <v>57</v>
      </c>
      <c r="AN11" t="s">
        <v>57</v>
      </c>
      <c r="AO11" s="24" t="s">
        <v>57</v>
      </c>
      <c r="AP11" s="6" t="s">
        <v>120</v>
      </c>
      <c r="AQ11" t="s">
        <v>57</v>
      </c>
      <c r="AR11" t="s">
        <v>57</v>
      </c>
      <c r="AS11">
        <v>87</v>
      </c>
      <c r="AT11">
        <v>58</v>
      </c>
    </row>
    <row r="12" spans="1:50" ht="15.75">
      <c r="A12">
        <v>11</v>
      </c>
      <c r="B12" t="s">
        <v>919</v>
      </c>
      <c r="C12" t="s">
        <v>50</v>
      </c>
      <c r="D12">
        <v>2023</v>
      </c>
      <c r="E12" t="s">
        <v>121</v>
      </c>
      <c r="F12" s="19" t="s">
        <v>122</v>
      </c>
      <c r="G12" s="3" t="s">
        <v>123</v>
      </c>
      <c r="H12" t="s">
        <v>124</v>
      </c>
      <c r="I12" t="s">
        <v>55</v>
      </c>
      <c r="J12">
        <v>15</v>
      </c>
      <c r="K12" t="s">
        <v>56</v>
      </c>
      <c r="L12" t="s">
        <v>56</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s="24" t="s">
        <v>128</v>
      </c>
      <c r="AQ12" t="s">
        <v>57</v>
      </c>
      <c r="AR12" t="s">
        <v>57</v>
      </c>
      <c r="AS12" t="s">
        <v>57</v>
      </c>
      <c r="AT12" t="s">
        <v>57</v>
      </c>
    </row>
    <row r="13" spans="1:50" ht="15.75">
      <c r="A13">
        <v>12</v>
      </c>
      <c r="B13" t="s">
        <v>919</v>
      </c>
      <c r="C13" t="s">
        <v>50</v>
      </c>
      <c r="D13">
        <v>2023</v>
      </c>
      <c r="E13" t="s">
        <v>121</v>
      </c>
      <c r="F13" s="19" t="s">
        <v>129</v>
      </c>
      <c r="G13" s="13" t="s">
        <v>130</v>
      </c>
      <c r="H13" t="s">
        <v>131</v>
      </c>
      <c r="I13" t="s">
        <v>55</v>
      </c>
      <c r="J13">
        <v>13</v>
      </c>
      <c r="K13" t="s">
        <v>62</v>
      </c>
      <c r="L13" t="s">
        <v>62</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s="24" t="s">
        <v>133</v>
      </c>
      <c r="AQ13" t="s">
        <v>57</v>
      </c>
      <c r="AR13" t="s">
        <v>57</v>
      </c>
      <c r="AS13" t="s">
        <v>57</v>
      </c>
      <c r="AT13" t="s">
        <v>57</v>
      </c>
    </row>
    <row r="14" spans="1:50" ht="15.75">
      <c r="A14">
        <v>13</v>
      </c>
      <c r="B14" t="s">
        <v>919</v>
      </c>
      <c r="C14" t="s">
        <v>50</v>
      </c>
      <c r="D14">
        <v>2023</v>
      </c>
      <c r="E14" t="s">
        <v>121</v>
      </c>
      <c r="F14" s="19" t="s">
        <v>134</v>
      </c>
      <c r="G14" s="13" t="s">
        <v>135</v>
      </c>
      <c r="H14" t="s">
        <v>136</v>
      </c>
      <c r="I14" t="s">
        <v>55</v>
      </c>
      <c r="J14">
        <v>24</v>
      </c>
      <c r="K14" t="s">
        <v>56</v>
      </c>
      <c r="L14" t="s">
        <v>56</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s="6" t="s">
        <v>139</v>
      </c>
      <c r="AQ14" t="s">
        <v>57</v>
      </c>
      <c r="AR14" t="s">
        <v>57</v>
      </c>
      <c r="AS14" t="s">
        <v>57</v>
      </c>
      <c r="AT14" t="s">
        <v>57</v>
      </c>
    </row>
    <row r="15" spans="1:50" ht="15.75">
      <c r="A15">
        <v>14</v>
      </c>
      <c r="B15" t="s">
        <v>919</v>
      </c>
      <c r="C15" t="s">
        <v>50</v>
      </c>
      <c r="D15">
        <v>2023</v>
      </c>
      <c r="E15" t="s">
        <v>121</v>
      </c>
      <c r="F15" s="19" t="s">
        <v>140</v>
      </c>
      <c r="G15" s="13" t="s">
        <v>141</v>
      </c>
      <c r="H15" s="21" t="s">
        <v>142</v>
      </c>
      <c r="I15" t="s">
        <v>55</v>
      </c>
      <c r="J15">
        <v>15</v>
      </c>
      <c r="K15" t="s">
        <v>56</v>
      </c>
      <c r="L15" t="s">
        <v>56</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s="24" t="s">
        <v>146</v>
      </c>
      <c r="AQ15" t="s">
        <v>57</v>
      </c>
      <c r="AR15" t="s">
        <v>57</v>
      </c>
      <c r="AS15" t="s">
        <v>57</v>
      </c>
      <c r="AT15" t="s">
        <v>57</v>
      </c>
    </row>
    <row r="16" spans="1:50" ht="15.75">
      <c r="A16">
        <v>15</v>
      </c>
      <c r="B16" t="s">
        <v>919</v>
      </c>
      <c r="C16" t="s">
        <v>50</v>
      </c>
      <c r="D16">
        <v>2023</v>
      </c>
      <c r="E16" t="s">
        <v>121</v>
      </c>
      <c r="F16" s="19" t="s">
        <v>147</v>
      </c>
      <c r="G16" s="13" t="s">
        <v>148</v>
      </c>
      <c r="H16" t="s">
        <v>149</v>
      </c>
      <c r="I16" t="s">
        <v>55</v>
      </c>
      <c r="J16">
        <v>6</v>
      </c>
      <c r="K16" t="s">
        <v>62</v>
      </c>
      <c r="L16" t="s">
        <v>62</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s="24" t="s">
        <v>152</v>
      </c>
      <c r="AQ16" t="s">
        <v>57</v>
      </c>
      <c r="AR16" t="s">
        <v>57</v>
      </c>
      <c r="AS16" t="s">
        <v>57</v>
      </c>
      <c r="AT16" t="s">
        <v>57</v>
      </c>
    </row>
    <row r="17" spans="1:48" ht="15.75">
      <c r="A17">
        <v>16</v>
      </c>
      <c r="B17" t="s">
        <v>919</v>
      </c>
      <c r="C17" t="s">
        <v>50</v>
      </c>
      <c r="D17">
        <v>2023</v>
      </c>
      <c r="E17" t="s">
        <v>121</v>
      </c>
      <c r="F17" s="19" t="s">
        <v>153</v>
      </c>
      <c r="G17" s="13" t="s">
        <v>154</v>
      </c>
      <c r="H17" s="21" t="s">
        <v>155</v>
      </c>
      <c r="I17" t="s">
        <v>91</v>
      </c>
      <c r="J17">
        <v>19</v>
      </c>
      <c r="K17" t="s">
        <v>62</v>
      </c>
      <c r="L17" t="s">
        <v>62</v>
      </c>
      <c r="M17" t="s">
        <v>62</v>
      </c>
      <c r="N17" t="s">
        <v>62</v>
      </c>
      <c r="O17" t="s">
        <v>57</v>
      </c>
      <c r="P17" t="s">
        <v>57</v>
      </c>
      <c r="Q17" t="s">
        <v>57</v>
      </c>
      <c r="R17" t="s">
        <v>57</v>
      </c>
      <c r="S17" t="s">
        <v>56</v>
      </c>
      <c r="T17" t="s">
        <v>1202</v>
      </c>
      <c r="U17" t="s">
        <v>62</v>
      </c>
      <c r="V17" t="s">
        <v>57</v>
      </c>
      <c r="W17" t="s">
        <v>62</v>
      </c>
      <c r="X17" t="s">
        <v>57</v>
      </c>
      <c r="Y17" t="s">
        <v>56</v>
      </c>
      <c r="Z17" s="13" t="s">
        <v>156</v>
      </c>
      <c r="AA17" t="s">
        <v>56</v>
      </c>
      <c r="AB17" t="s">
        <v>56</v>
      </c>
      <c r="AC17" t="s">
        <v>56</v>
      </c>
      <c r="AD17" t="s">
        <v>157</v>
      </c>
      <c r="AE17" t="s">
        <v>57</v>
      </c>
      <c r="AG17" t="s">
        <v>56</v>
      </c>
      <c r="AH17">
        <v>72</v>
      </c>
      <c r="AI17" t="s">
        <v>62</v>
      </c>
      <c r="AJ17" t="s">
        <v>57</v>
      </c>
      <c r="AK17" t="s">
        <v>62</v>
      </c>
      <c r="AL17" t="s">
        <v>57</v>
      </c>
      <c r="AM17" t="s">
        <v>57</v>
      </c>
      <c r="AN17" t="s">
        <v>57</v>
      </c>
      <c r="AO17" t="s">
        <v>57</v>
      </c>
      <c r="AP17" s="24" t="s">
        <v>158</v>
      </c>
      <c r="AQ17" t="s">
        <v>57</v>
      </c>
      <c r="AR17" t="s">
        <v>57</v>
      </c>
      <c r="AS17" t="s">
        <v>62</v>
      </c>
      <c r="AT17" t="s">
        <v>62</v>
      </c>
      <c r="AV17" t="s">
        <v>1203</v>
      </c>
    </row>
    <row r="18" spans="1:48" ht="15.75">
      <c r="A18">
        <v>17</v>
      </c>
      <c r="B18" t="s">
        <v>919</v>
      </c>
      <c r="C18" t="s">
        <v>50</v>
      </c>
      <c r="D18">
        <v>2023</v>
      </c>
      <c r="E18" t="s">
        <v>121</v>
      </c>
      <c r="F18" s="19" t="s">
        <v>159</v>
      </c>
      <c r="G18" t="s">
        <v>160</v>
      </c>
      <c r="H18" t="s">
        <v>161</v>
      </c>
      <c r="I18" t="s">
        <v>91</v>
      </c>
      <c r="J18">
        <v>3</v>
      </c>
      <c r="K18" t="s">
        <v>62</v>
      </c>
      <c r="L18" t="s">
        <v>62</v>
      </c>
      <c r="M18" t="s">
        <v>62</v>
      </c>
      <c r="N18" t="s">
        <v>62</v>
      </c>
      <c r="O18" t="s">
        <v>57</v>
      </c>
      <c r="P18" t="s">
        <v>57</v>
      </c>
      <c r="Q18" t="s">
        <v>57</v>
      </c>
      <c r="R18" t="s">
        <v>57</v>
      </c>
      <c r="S18" t="s">
        <v>56</v>
      </c>
      <c r="T18" t="s">
        <v>1204</v>
      </c>
      <c r="U18" t="s">
        <v>56</v>
      </c>
      <c r="V18" s="13" t="s">
        <v>163</v>
      </c>
      <c r="W18" t="s">
        <v>62</v>
      </c>
      <c r="X18" t="s">
        <v>57</v>
      </c>
      <c r="Y18" t="s">
        <v>57</v>
      </c>
      <c r="Z18" s="13" t="s">
        <v>164</v>
      </c>
      <c r="AA18" t="s">
        <v>62</v>
      </c>
      <c r="AB18" t="s">
        <v>165</v>
      </c>
      <c r="AC18" t="s">
        <v>56</v>
      </c>
      <c r="AD18" t="s">
        <v>157</v>
      </c>
      <c r="AE18" t="s">
        <v>57</v>
      </c>
      <c r="AG18" t="s">
        <v>56</v>
      </c>
      <c r="AH18">
        <v>43</v>
      </c>
      <c r="AI18" t="s">
        <v>56</v>
      </c>
      <c r="AJ18" t="s">
        <v>109</v>
      </c>
      <c r="AK18" t="s">
        <v>62</v>
      </c>
      <c r="AL18" t="s">
        <v>57</v>
      </c>
      <c r="AM18" t="s">
        <v>57</v>
      </c>
      <c r="AN18" t="s">
        <v>57</v>
      </c>
      <c r="AO18" t="s">
        <v>57</v>
      </c>
      <c r="AP18" s="24" t="s">
        <v>166</v>
      </c>
      <c r="AQ18" t="s">
        <v>57</v>
      </c>
      <c r="AR18" t="s">
        <v>57</v>
      </c>
      <c r="AS18">
        <v>15</v>
      </c>
      <c r="AT18">
        <v>28</v>
      </c>
    </row>
    <row r="19" spans="1:48" ht="15.75">
      <c r="A19">
        <v>18</v>
      </c>
      <c r="B19" t="s">
        <v>919</v>
      </c>
      <c r="C19" t="s">
        <v>50</v>
      </c>
      <c r="D19">
        <v>2023</v>
      </c>
      <c r="E19" t="s">
        <v>121</v>
      </c>
      <c r="F19" s="19" t="s">
        <v>167</v>
      </c>
      <c r="G19" s="13" t="s">
        <v>168</v>
      </c>
      <c r="H19" s="62" t="s">
        <v>169</v>
      </c>
      <c r="I19" t="s">
        <v>91</v>
      </c>
      <c r="J19">
        <v>3</v>
      </c>
      <c r="K19" t="s">
        <v>62</v>
      </c>
      <c r="L19" t="s">
        <v>62</v>
      </c>
      <c r="M19" t="s">
        <v>62</v>
      </c>
      <c r="N19" t="s">
        <v>56</v>
      </c>
      <c r="O19">
        <v>1</v>
      </c>
      <c r="P19" t="s">
        <v>170</v>
      </c>
      <c r="Q19" t="s">
        <v>171</v>
      </c>
      <c r="R19" t="s">
        <v>172</v>
      </c>
      <c r="S19" t="s">
        <v>56</v>
      </c>
      <c r="T19" t="s">
        <v>1205</v>
      </c>
      <c r="U19" t="s">
        <v>62</v>
      </c>
      <c r="V19" t="s">
        <v>57</v>
      </c>
      <c r="W19" t="s">
        <v>62</v>
      </c>
      <c r="X19" t="s">
        <v>57</v>
      </c>
      <c r="Y19" t="s">
        <v>57</v>
      </c>
      <c r="Z19" s="13" t="s">
        <v>173</v>
      </c>
      <c r="AA19" t="s">
        <v>56</v>
      </c>
      <c r="AB19" t="s">
        <v>56</v>
      </c>
      <c r="AC19" t="s">
        <v>56</v>
      </c>
      <c r="AD19" t="s">
        <v>157</v>
      </c>
      <c r="AE19" t="s">
        <v>57</v>
      </c>
      <c r="AG19" t="s">
        <v>56</v>
      </c>
      <c r="AH19">
        <v>24</v>
      </c>
      <c r="AI19" t="s">
        <v>56</v>
      </c>
      <c r="AJ19" t="s">
        <v>405</v>
      </c>
      <c r="AK19" t="s">
        <v>62</v>
      </c>
      <c r="AL19" t="s">
        <v>57</v>
      </c>
      <c r="AM19" t="s">
        <v>57</v>
      </c>
      <c r="AN19" t="s">
        <v>57</v>
      </c>
      <c r="AO19" s="24" t="s">
        <v>57</v>
      </c>
      <c r="AP19" s="24" t="s">
        <v>175</v>
      </c>
      <c r="AQ19" t="s">
        <v>57</v>
      </c>
      <c r="AR19" t="s">
        <v>57</v>
      </c>
      <c r="AS19">
        <v>7</v>
      </c>
      <c r="AT19">
        <v>17</v>
      </c>
    </row>
    <row r="20" spans="1:48" ht="15.75">
      <c r="A20">
        <v>19</v>
      </c>
      <c r="B20" t="s">
        <v>919</v>
      </c>
      <c r="C20" t="s">
        <v>50</v>
      </c>
      <c r="D20">
        <v>2023</v>
      </c>
      <c r="E20" t="s">
        <v>121</v>
      </c>
      <c r="F20" s="19" t="s">
        <v>176</v>
      </c>
      <c r="G20" s="13" t="s">
        <v>177</v>
      </c>
      <c r="H20" s="19" t="s">
        <v>178</v>
      </c>
      <c r="I20" t="s">
        <v>91</v>
      </c>
      <c r="J20">
        <v>21</v>
      </c>
      <c r="K20" t="s">
        <v>62</v>
      </c>
      <c r="L20" t="s">
        <v>62</v>
      </c>
      <c r="M20" t="s">
        <v>62</v>
      </c>
      <c r="N20" t="s">
        <v>62</v>
      </c>
      <c r="O20" t="s">
        <v>57</v>
      </c>
      <c r="P20" t="s">
        <v>57</v>
      </c>
      <c r="Q20" t="s">
        <v>57</v>
      </c>
      <c r="R20" t="s">
        <v>57</v>
      </c>
      <c r="S20" t="s">
        <v>62</v>
      </c>
      <c r="T20" t="s">
        <v>57</v>
      </c>
      <c r="U20" t="s">
        <v>62</v>
      </c>
      <c r="V20" t="s">
        <v>57</v>
      </c>
      <c r="W20" t="s">
        <v>62</v>
      </c>
      <c r="X20" t="s">
        <v>57</v>
      </c>
      <c r="Y20" t="s">
        <v>57</v>
      </c>
      <c r="Z20" s="13" t="s">
        <v>179</v>
      </c>
      <c r="AA20" t="s">
        <v>62</v>
      </c>
      <c r="AB20" t="s">
        <v>62</v>
      </c>
      <c r="AC20" t="s">
        <v>57</v>
      </c>
      <c r="AD20" t="s">
        <v>57</v>
      </c>
      <c r="AE20" t="s">
        <v>57</v>
      </c>
      <c r="AG20" t="s">
        <v>56</v>
      </c>
      <c r="AH20">
        <v>23</v>
      </c>
      <c r="AI20" t="s">
        <v>62</v>
      </c>
      <c r="AJ20" t="s">
        <v>57</v>
      </c>
      <c r="AK20" t="s">
        <v>62</v>
      </c>
      <c r="AL20" t="s">
        <v>57</v>
      </c>
      <c r="AM20" t="s">
        <v>57</v>
      </c>
      <c r="AN20" t="s">
        <v>57</v>
      </c>
      <c r="AO20" t="s">
        <v>180</v>
      </c>
      <c r="AP20" s="24" t="s">
        <v>181</v>
      </c>
      <c r="AQ20">
        <v>268</v>
      </c>
      <c r="AR20" t="s">
        <v>57</v>
      </c>
      <c r="AS20">
        <v>15</v>
      </c>
      <c r="AT20">
        <v>8</v>
      </c>
    </row>
    <row r="21" spans="1:48" ht="15.75">
      <c r="A21">
        <v>20</v>
      </c>
      <c r="B21" t="s">
        <v>919</v>
      </c>
      <c r="C21" t="s">
        <v>50</v>
      </c>
      <c r="D21">
        <v>2023</v>
      </c>
      <c r="E21" t="s">
        <v>121</v>
      </c>
      <c r="F21" s="19" t="s">
        <v>182</v>
      </c>
      <c r="G21" s="13" t="s">
        <v>183</v>
      </c>
      <c r="H21" s="19" t="s">
        <v>184</v>
      </c>
      <c r="I21" t="s">
        <v>55</v>
      </c>
      <c r="J21">
        <v>14</v>
      </c>
      <c r="K21" t="s">
        <v>62</v>
      </c>
      <c r="L21" t="s">
        <v>62</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24" t="s">
        <v>133</v>
      </c>
      <c r="AQ21" t="s">
        <v>57</v>
      </c>
      <c r="AR21" t="s">
        <v>57</v>
      </c>
      <c r="AS21" t="s">
        <v>57</v>
      </c>
      <c r="AT21" t="s">
        <v>57</v>
      </c>
    </row>
    <row r="22" spans="1:48" ht="15.75">
      <c r="A22">
        <v>21</v>
      </c>
      <c r="B22" t="s">
        <v>919</v>
      </c>
      <c r="C22" t="s">
        <v>50</v>
      </c>
      <c r="D22">
        <v>2023</v>
      </c>
      <c r="E22" t="s">
        <v>187</v>
      </c>
      <c r="F22" s="19" t="s">
        <v>188</v>
      </c>
      <c r="G22" s="8" t="s">
        <v>189</v>
      </c>
      <c r="H22" s="21" t="s">
        <v>190</v>
      </c>
      <c r="I22" t="s">
        <v>55</v>
      </c>
      <c r="J22">
        <v>13</v>
      </c>
      <c r="K22" t="s">
        <v>56</v>
      </c>
      <c r="L22" t="s">
        <v>56</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24" t="s">
        <v>192</v>
      </c>
      <c r="AQ22" t="s">
        <v>57</v>
      </c>
      <c r="AR22" t="s">
        <v>57</v>
      </c>
      <c r="AS22" t="s">
        <v>57</v>
      </c>
      <c r="AT22" t="s">
        <v>57</v>
      </c>
    </row>
    <row r="23" spans="1:48" ht="15.75">
      <c r="A23">
        <v>22</v>
      </c>
      <c r="B23" t="s">
        <v>919</v>
      </c>
      <c r="C23" t="s">
        <v>50</v>
      </c>
      <c r="D23">
        <v>2023</v>
      </c>
      <c r="E23" t="s">
        <v>187</v>
      </c>
      <c r="F23" s="19" t="s">
        <v>94</v>
      </c>
      <c r="G23" s="13" t="s">
        <v>193</v>
      </c>
      <c r="H23" s="19" t="s">
        <v>194</v>
      </c>
      <c r="I23" t="s">
        <v>55</v>
      </c>
      <c r="J23">
        <v>14</v>
      </c>
      <c r="K23" t="s">
        <v>62</v>
      </c>
      <c r="L23" t="s">
        <v>62</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s="24" t="s">
        <v>197</v>
      </c>
      <c r="AQ23" t="s">
        <v>57</v>
      </c>
      <c r="AR23" t="s">
        <v>57</v>
      </c>
      <c r="AS23" t="s">
        <v>57</v>
      </c>
      <c r="AT23" t="s">
        <v>57</v>
      </c>
    </row>
    <row r="24" spans="1:48" ht="15.75">
      <c r="A24">
        <v>23</v>
      </c>
      <c r="B24" t="s">
        <v>919</v>
      </c>
      <c r="C24" t="s">
        <v>50</v>
      </c>
      <c r="D24">
        <v>2023</v>
      </c>
      <c r="E24" t="s">
        <v>187</v>
      </c>
      <c r="F24" s="19" t="s">
        <v>198</v>
      </c>
      <c r="G24" s="13" t="s">
        <v>199</v>
      </c>
      <c r="H24" s="19" t="s">
        <v>200</v>
      </c>
      <c r="I24" t="s">
        <v>55</v>
      </c>
      <c r="J24">
        <v>14</v>
      </c>
      <c r="K24" t="s">
        <v>56</v>
      </c>
      <c r="L24" t="s">
        <v>56</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s="24" t="s">
        <v>203</v>
      </c>
      <c r="AQ24" t="s">
        <v>57</v>
      </c>
      <c r="AR24" t="s">
        <v>57</v>
      </c>
      <c r="AS24" t="s">
        <v>57</v>
      </c>
      <c r="AT24" t="s">
        <v>57</v>
      </c>
    </row>
    <row r="25" spans="1:48" ht="15.75">
      <c r="A25">
        <v>24</v>
      </c>
      <c r="B25" t="s">
        <v>919</v>
      </c>
      <c r="C25" t="s">
        <v>50</v>
      </c>
      <c r="D25">
        <v>2023</v>
      </c>
      <c r="E25" t="s">
        <v>187</v>
      </c>
      <c r="F25" s="19" t="s">
        <v>204</v>
      </c>
      <c r="G25" s="13" t="s">
        <v>205</v>
      </c>
      <c r="H25" s="19" t="s">
        <v>206</v>
      </c>
      <c r="I25" t="s">
        <v>91</v>
      </c>
      <c r="J25">
        <v>15</v>
      </c>
      <c r="K25" t="s">
        <v>62</v>
      </c>
      <c r="L25" t="s">
        <v>62</v>
      </c>
      <c r="M25" t="s">
        <v>62</v>
      </c>
      <c r="N25" t="s">
        <v>62</v>
      </c>
      <c r="O25" t="s">
        <v>57</v>
      </c>
      <c r="P25" t="s">
        <v>57</v>
      </c>
      <c r="Q25" t="s">
        <v>57</v>
      </c>
      <c r="R25" t="s">
        <v>57</v>
      </c>
      <c r="S25" t="s">
        <v>62</v>
      </c>
      <c r="T25" t="s">
        <v>57</v>
      </c>
      <c r="U25" t="s">
        <v>56</v>
      </c>
      <c r="V25" s="13" t="s">
        <v>207</v>
      </c>
      <c r="W25" t="s">
        <v>62</v>
      </c>
      <c r="X25" t="s">
        <v>57</v>
      </c>
      <c r="Y25" t="s">
        <v>57</v>
      </c>
      <c r="Z25" s="13" t="s">
        <v>208</v>
      </c>
      <c r="AA25" t="s">
        <v>62</v>
      </c>
      <c r="AB25" t="s">
        <v>62</v>
      </c>
      <c r="AC25" t="s">
        <v>57</v>
      </c>
      <c r="AD25" t="s">
        <v>57</v>
      </c>
      <c r="AE25" t="s">
        <v>57</v>
      </c>
      <c r="AG25" t="s">
        <v>56</v>
      </c>
      <c r="AH25">
        <v>21</v>
      </c>
      <c r="AI25" t="s">
        <v>56</v>
      </c>
      <c r="AJ25" t="s">
        <v>109</v>
      </c>
      <c r="AK25" t="s">
        <v>62</v>
      </c>
      <c r="AL25" t="s">
        <v>57</v>
      </c>
      <c r="AM25" t="s">
        <v>57</v>
      </c>
      <c r="AN25" t="s">
        <v>57</v>
      </c>
      <c r="AO25" t="s">
        <v>57</v>
      </c>
      <c r="AP25" s="24" t="s">
        <v>209</v>
      </c>
      <c r="AQ25" t="s">
        <v>57</v>
      </c>
      <c r="AR25" t="s">
        <v>57</v>
      </c>
      <c r="AS25">
        <v>11</v>
      </c>
      <c r="AT25">
        <v>10</v>
      </c>
      <c r="AV25" t="s">
        <v>434</v>
      </c>
    </row>
    <row r="26" spans="1:48" ht="15.75">
      <c r="A26">
        <v>25</v>
      </c>
      <c r="B26" t="s">
        <v>919</v>
      </c>
      <c r="C26" t="s">
        <v>50</v>
      </c>
      <c r="D26">
        <v>2023</v>
      </c>
      <c r="E26" t="s">
        <v>187</v>
      </c>
      <c r="F26" s="19" t="s">
        <v>211</v>
      </c>
      <c r="G26" t="s">
        <v>212</v>
      </c>
      <c r="H26" s="19" t="s">
        <v>213</v>
      </c>
      <c r="I26" t="s">
        <v>91</v>
      </c>
      <c r="J26">
        <v>24</v>
      </c>
      <c r="K26" t="s">
        <v>62</v>
      </c>
      <c r="L26" t="s">
        <v>62</v>
      </c>
      <c r="M26" t="s">
        <v>62</v>
      </c>
      <c r="N26" t="s">
        <v>62</v>
      </c>
      <c r="O26" t="s">
        <v>57</v>
      </c>
      <c r="P26" t="s">
        <v>57</v>
      </c>
      <c r="Q26" t="s">
        <v>57</v>
      </c>
      <c r="R26" t="s">
        <v>57</v>
      </c>
      <c r="S26" t="s">
        <v>56</v>
      </c>
      <c r="T26" t="s">
        <v>1206</v>
      </c>
      <c r="U26" t="s">
        <v>56</v>
      </c>
      <c r="V26" s="13" t="s">
        <v>214</v>
      </c>
      <c r="W26" t="s">
        <v>62</v>
      </c>
      <c r="X26" t="s">
        <v>57</v>
      </c>
      <c r="Y26" t="s">
        <v>57</v>
      </c>
      <c r="Z26" s="13" t="s">
        <v>215</v>
      </c>
      <c r="AA26" t="s">
        <v>62</v>
      </c>
      <c r="AB26" t="s">
        <v>56</v>
      </c>
      <c r="AC26" t="s">
        <v>56</v>
      </c>
      <c r="AD26" t="s">
        <v>216</v>
      </c>
      <c r="AE26" t="s">
        <v>1207</v>
      </c>
      <c r="AG26" t="s">
        <v>56</v>
      </c>
      <c r="AH26">
        <v>433</v>
      </c>
      <c r="AI26" t="s">
        <v>56</v>
      </c>
      <c r="AJ26" t="s">
        <v>405</v>
      </c>
      <c r="AK26" t="s">
        <v>62</v>
      </c>
      <c r="AL26" t="s">
        <v>57</v>
      </c>
      <c r="AM26" t="s">
        <v>57</v>
      </c>
      <c r="AN26" t="s">
        <v>57</v>
      </c>
      <c r="AO26" s="24" t="s">
        <v>57</v>
      </c>
      <c r="AP26" s="24" t="s">
        <v>197</v>
      </c>
      <c r="AQ26" t="s">
        <v>57</v>
      </c>
      <c r="AR26" t="s">
        <v>57</v>
      </c>
      <c r="AS26">
        <v>433</v>
      </c>
      <c r="AT26">
        <v>0</v>
      </c>
      <c r="AV26" t="s">
        <v>1208</v>
      </c>
    </row>
    <row r="27" spans="1:48" ht="15.75">
      <c r="A27">
        <v>26</v>
      </c>
      <c r="B27" t="s">
        <v>919</v>
      </c>
      <c r="C27" t="s">
        <v>50</v>
      </c>
      <c r="D27">
        <v>2023</v>
      </c>
      <c r="E27" t="s">
        <v>187</v>
      </c>
      <c r="F27" s="19" t="s">
        <v>217</v>
      </c>
      <c r="G27" s="13" t="s">
        <v>218</v>
      </c>
      <c r="H27" s="19" t="s">
        <v>219</v>
      </c>
      <c r="I27" t="s">
        <v>91</v>
      </c>
      <c r="J27">
        <v>17</v>
      </c>
      <c r="K27" t="s">
        <v>62</v>
      </c>
      <c r="L27" t="s">
        <v>62</v>
      </c>
      <c r="M27" t="s">
        <v>62</v>
      </c>
      <c r="N27" t="s">
        <v>62</v>
      </c>
      <c r="O27" t="s">
        <v>57</v>
      </c>
      <c r="P27" t="s">
        <v>57</v>
      </c>
      <c r="Q27" t="s">
        <v>57</v>
      </c>
      <c r="R27" t="s">
        <v>57</v>
      </c>
      <c r="S27" t="s">
        <v>62</v>
      </c>
      <c r="T27" t="s">
        <v>220</v>
      </c>
      <c r="U27" t="s">
        <v>62</v>
      </c>
      <c r="V27" t="s">
        <v>221</v>
      </c>
      <c r="W27" t="s">
        <v>62</v>
      </c>
      <c r="X27" t="s">
        <v>57</v>
      </c>
      <c r="Y27" t="s">
        <v>57</v>
      </c>
      <c r="Z27" s="13" t="s">
        <v>222</v>
      </c>
      <c r="AA27" t="s">
        <v>62</v>
      </c>
      <c r="AB27" t="s">
        <v>62</v>
      </c>
      <c r="AC27" t="s">
        <v>57</v>
      </c>
      <c r="AD27" t="s">
        <v>57</v>
      </c>
      <c r="AE27" t="s">
        <v>57</v>
      </c>
      <c r="AG27" t="s">
        <v>56</v>
      </c>
      <c r="AH27">
        <v>37</v>
      </c>
      <c r="AI27" t="s">
        <v>62</v>
      </c>
      <c r="AJ27" t="s">
        <v>57</v>
      </c>
      <c r="AK27" t="s">
        <v>62</v>
      </c>
      <c r="AL27" t="s">
        <v>57</v>
      </c>
      <c r="AM27" t="s">
        <v>57</v>
      </c>
      <c r="AN27" t="s">
        <v>57</v>
      </c>
      <c r="AO27" s="24" t="s">
        <v>57</v>
      </c>
      <c r="AP27" s="24" t="s">
        <v>223</v>
      </c>
      <c r="AQ27" t="s">
        <v>57</v>
      </c>
      <c r="AR27" t="s">
        <v>57</v>
      </c>
      <c r="AS27">
        <v>24</v>
      </c>
      <c r="AT27">
        <v>13</v>
      </c>
    </row>
    <row r="28" spans="1:48" ht="15.75">
      <c r="A28">
        <v>27</v>
      </c>
      <c r="B28" t="s">
        <v>919</v>
      </c>
      <c r="C28" t="s">
        <v>50</v>
      </c>
      <c r="D28">
        <v>2023</v>
      </c>
      <c r="E28" t="s">
        <v>187</v>
      </c>
      <c r="F28" s="19" t="s">
        <v>224</v>
      </c>
      <c r="G28" s="13" t="s">
        <v>225</v>
      </c>
      <c r="H28" s="19" t="s">
        <v>226</v>
      </c>
      <c r="I28" t="s">
        <v>91</v>
      </c>
      <c r="J28">
        <v>14</v>
      </c>
      <c r="K28" t="s">
        <v>62</v>
      </c>
      <c r="L28" t="s">
        <v>62</v>
      </c>
      <c r="M28" t="s">
        <v>62</v>
      </c>
      <c r="N28" t="s">
        <v>62</v>
      </c>
      <c r="O28" t="s">
        <v>57</v>
      </c>
      <c r="P28" t="s">
        <v>57</v>
      </c>
      <c r="Q28" t="s">
        <v>57</v>
      </c>
      <c r="R28" t="s">
        <v>57</v>
      </c>
      <c r="S28" t="s">
        <v>56</v>
      </c>
      <c r="T28" t="s">
        <v>227</v>
      </c>
      <c r="U28" t="s">
        <v>62</v>
      </c>
      <c r="V28" t="s">
        <v>57</v>
      </c>
      <c r="W28" t="s">
        <v>62</v>
      </c>
      <c r="X28" t="s">
        <v>57</v>
      </c>
      <c r="Y28" t="s">
        <v>57</v>
      </c>
      <c r="Z28" s="17" t="s">
        <v>228</v>
      </c>
      <c r="AA28" t="s">
        <v>62</v>
      </c>
      <c r="AB28" t="s">
        <v>56</v>
      </c>
      <c r="AC28" t="s">
        <v>56</v>
      </c>
      <c r="AD28" t="s">
        <v>216</v>
      </c>
      <c r="AE28" t="s">
        <v>1209</v>
      </c>
      <c r="AG28" t="s">
        <v>56</v>
      </c>
      <c r="AH28">
        <v>30</v>
      </c>
      <c r="AI28" t="s">
        <v>56</v>
      </c>
      <c r="AJ28" t="s">
        <v>109</v>
      </c>
      <c r="AK28" t="s">
        <v>62</v>
      </c>
      <c r="AL28" t="s">
        <v>57</v>
      </c>
      <c r="AM28" t="s">
        <v>57</v>
      </c>
      <c r="AN28" t="s">
        <v>57</v>
      </c>
      <c r="AO28" t="s">
        <v>57</v>
      </c>
      <c r="AP28" s="24" t="s">
        <v>229</v>
      </c>
      <c r="AQ28" t="s">
        <v>57</v>
      </c>
      <c r="AR28" t="s">
        <v>57</v>
      </c>
      <c r="AS28">
        <v>17</v>
      </c>
      <c r="AT28">
        <v>13</v>
      </c>
    </row>
    <row r="29" spans="1:48" ht="15.75">
      <c r="A29">
        <v>28</v>
      </c>
      <c r="B29" t="s">
        <v>919</v>
      </c>
      <c r="C29" t="s">
        <v>50</v>
      </c>
      <c r="D29">
        <v>2023</v>
      </c>
      <c r="E29" t="s">
        <v>187</v>
      </c>
      <c r="F29" s="19" t="s">
        <v>230</v>
      </c>
      <c r="G29" s="13" t="s">
        <v>231</v>
      </c>
      <c r="H29" s="19" t="s">
        <v>232</v>
      </c>
      <c r="I29" t="s">
        <v>91</v>
      </c>
      <c r="J29">
        <v>14</v>
      </c>
      <c r="K29" t="s">
        <v>62</v>
      </c>
      <c r="L29" t="s">
        <v>62</v>
      </c>
      <c r="M29" t="s">
        <v>62</v>
      </c>
      <c r="N29" t="s">
        <v>62</v>
      </c>
      <c r="O29" t="s">
        <v>57</v>
      </c>
      <c r="P29" t="s">
        <v>57</v>
      </c>
      <c r="Q29" t="s">
        <v>57</v>
      </c>
      <c r="R29" t="s">
        <v>57</v>
      </c>
      <c r="S29" t="s">
        <v>56</v>
      </c>
      <c r="T29" t="s">
        <v>1210</v>
      </c>
      <c r="U29" t="s">
        <v>62</v>
      </c>
      <c r="V29" t="s">
        <v>57</v>
      </c>
      <c r="W29" t="s">
        <v>62</v>
      </c>
      <c r="X29" t="s">
        <v>57</v>
      </c>
      <c r="Y29" t="s">
        <v>57</v>
      </c>
      <c r="Z29" s="17" t="s">
        <v>233</v>
      </c>
      <c r="AA29" t="s">
        <v>62</v>
      </c>
      <c r="AB29" t="s">
        <v>56</v>
      </c>
      <c r="AC29" t="s">
        <v>56</v>
      </c>
      <c r="AD29" t="s">
        <v>234</v>
      </c>
      <c r="AE29" t="s">
        <v>1211</v>
      </c>
      <c r="AG29" t="s">
        <v>56</v>
      </c>
      <c r="AH29">
        <v>5148</v>
      </c>
      <c r="AI29" t="s">
        <v>62</v>
      </c>
      <c r="AJ29" t="s">
        <v>57</v>
      </c>
      <c r="AK29" t="s">
        <v>62</v>
      </c>
      <c r="AL29" t="s">
        <v>57</v>
      </c>
      <c r="AM29" t="s">
        <v>57</v>
      </c>
      <c r="AN29" t="s">
        <v>57</v>
      </c>
      <c r="AO29" t="s">
        <v>57</v>
      </c>
      <c r="AP29" s="24" t="s">
        <v>235</v>
      </c>
      <c r="AQ29" t="s">
        <v>57</v>
      </c>
      <c r="AR29" t="s">
        <v>57</v>
      </c>
      <c r="AS29">
        <v>3762</v>
      </c>
      <c r="AT29">
        <v>1386</v>
      </c>
    </row>
    <row r="30" spans="1:48" ht="15.75">
      <c r="A30">
        <v>29</v>
      </c>
      <c r="B30" t="s">
        <v>919</v>
      </c>
      <c r="C30" t="s">
        <v>50</v>
      </c>
      <c r="D30">
        <v>2023</v>
      </c>
      <c r="E30" t="s">
        <v>187</v>
      </c>
      <c r="F30" s="19" t="s">
        <v>236</v>
      </c>
      <c r="G30" s="13" t="s">
        <v>237</v>
      </c>
      <c r="H30" s="19" t="s">
        <v>238</v>
      </c>
      <c r="I30" t="s">
        <v>91</v>
      </c>
      <c r="J30">
        <v>13</v>
      </c>
      <c r="K30" t="s">
        <v>62</v>
      </c>
      <c r="L30" t="s">
        <v>62</v>
      </c>
      <c r="M30" t="s">
        <v>62</v>
      </c>
      <c r="N30" t="s">
        <v>62</v>
      </c>
      <c r="O30" t="s">
        <v>57</v>
      </c>
      <c r="P30" t="s">
        <v>57</v>
      </c>
      <c r="Q30" t="s">
        <v>57</v>
      </c>
      <c r="R30" t="s">
        <v>57</v>
      </c>
      <c r="S30" t="s">
        <v>56</v>
      </c>
      <c r="T30" t="s">
        <v>239</v>
      </c>
      <c r="U30" t="s">
        <v>62</v>
      </c>
      <c r="V30" t="s">
        <v>57</v>
      </c>
      <c r="W30" t="s">
        <v>56</v>
      </c>
      <c r="X30" t="s">
        <v>240</v>
      </c>
      <c r="Y30" t="s">
        <v>62</v>
      </c>
      <c r="Z30" s="17" t="s">
        <v>241</v>
      </c>
      <c r="AA30" t="s">
        <v>62</v>
      </c>
      <c r="AB30" t="s">
        <v>56</v>
      </c>
      <c r="AC30" t="s">
        <v>56</v>
      </c>
      <c r="AD30" t="s">
        <v>234</v>
      </c>
      <c r="AE30" t="s">
        <v>1209</v>
      </c>
      <c r="AG30" t="s">
        <v>56</v>
      </c>
      <c r="AH30">
        <v>40</v>
      </c>
      <c r="AI30" t="s">
        <v>62</v>
      </c>
      <c r="AJ30" t="s">
        <v>57</v>
      </c>
      <c r="AK30" t="s">
        <v>62</v>
      </c>
      <c r="AL30" t="s">
        <v>57</v>
      </c>
      <c r="AM30" t="s">
        <v>57</v>
      </c>
      <c r="AN30" t="s">
        <v>57</v>
      </c>
      <c r="AO30" t="s">
        <v>57</v>
      </c>
      <c r="AP30" s="24" t="s">
        <v>242</v>
      </c>
      <c r="AQ30" t="s">
        <v>57</v>
      </c>
      <c r="AR30" t="s">
        <v>57</v>
      </c>
      <c r="AS30">
        <v>20</v>
      </c>
      <c r="AT30">
        <v>20</v>
      </c>
    </row>
    <row r="31" spans="1:48" ht="15.75">
      <c r="A31">
        <v>30</v>
      </c>
      <c r="B31" t="s">
        <v>919</v>
      </c>
      <c r="C31" t="s">
        <v>50</v>
      </c>
      <c r="D31">
        <v>2023</v>
      </c>
      <c r="E31" t="s">
        <v>187</v>
      </c>
      <c r="F31" s="19" t="s">
        <v>243</v>
      </c>
      <c r="G31" s="13" t="s">
        <v>244</v>
      </c>
      <c r="H31" s="21" t="s">
        <v>245</v>
      </c>
      <c r="I31" t="s">
        <v>246</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75">
      <c r="A32">
        <v>31</v>
      </c>
      <c r="B32" t="s">
        <v>919</v>
      </c>
      <c r="C32" t="s">
        <v>50</v>
      </c>
      <c r="D32">
        <v>2023</v>
      </c>
      <c r="E32" t="s">
        <v>187</v>
      </c>
      <c r="F32" s="19" t="s">
        <v>247</v>
      </c>
      <c r="G32" s="13" t="s">
        <v>248</v>
      </c>
      <c r="H32" s="19" t="s">
        <v>249</v>
      </c>
      <c r="I32" t="s">
        <v>246</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75">
      <c r="A33">
        <v>32</v>
      </c>
      <c r="B33" t="s">
        <v>919</v>
      </c>
      <c r="C33" t="s">
        <v>50</v>
      </c>
      <c r="D33">
        <v>2023</v>
      </c>
      <c r="E33" t="s">
        <v>251</v>
      </c>
      <c r="F33" s="19" t="s">
        <v>252</v>
      </c>
      <c r="G33" s="13" t="s">
        <v>253</v>
      </c>
      <c r="H33" s="19" t="s">
        <v>254</v>
      </c>
      <c r="I33" t="s">
        <v>55</v>
      </c>
      <c r="J33">
        <v>14</v>
      </c>
      <c r="K33" t="s">
        <v>56</v>
      </c>
      <c r="L33" t="s">
        <v>56</v>
      </c>
      <c r="M33" t="s">
        <v>57</v>
      </c>
      <c r="N33" t="s">
        <v>57</v>
      </c>
      <c r="O33" t="s">
        <v>57</v>
      </c>
      <c r="P33" t="s">
        <v>57</v>
      </c>
      <c r="Q33" t="s">
        <v>57</v>
      </c>
      <c r="R33" t="s">
        <v>57</v>
      </c>
      <c r="S33" t="s">
        <v>57</v>
      </c>
      <c r="T33" t="s">
        <v>57</v>
      </c>
      <c r="U33" t="s">
        <v>57</v>
      </c>
      <c r="V33" t="s">
        <v>57</v>
      </c>
      <c r="W33" t="s">
        <v>57</v>
      </c>
      <c r="X33" t="s">
        <v>57</v>
      </c>
      <c r="Y33" t="s">
        <v>57</v>
      </c>
      <c r="Z33" s="17" t="s">
        <v>256</v>
      </c>
      <c r="AA33" t="s">
        <v>57</v>
      </c>
      <c r="AB33" t="s">
        <v>57</v>
      </c>
      <c r="AC33" t="s">
        <v>57</v>
      </c>
      <c r="AD33" t="s">
        <v>57</v>
      </c>
      <c r="AE33" t="s">
        <v>57</v>
      </c>
      <c r="AG33" t="s">
        <v>57</v>
      </c>
      <c r="AH33" t="s">
        <v>57</v>
      </c>
      <c r="AI33" t="s">
        <v>57</v>
      </c>
      <c r="AJ33" t="s">
        <v>57</v>
      </c>
      <c r="AK33" t="s">
        <v>57</v>
      </c>
      <c r="AL33" t="s">
        <v>57</v>
      </c>
      <c r="AM33" t="s">
        <v>57</v>
      </c>
      <c r="AN33" t="s">
        <v>57</v>
      </c>
      <c r="AO33" t="s">
        <v>57</v>
      </c>
      <c r="AP33" s="24" t="s">
        <v>257</v>
      </c>
      <c r="AQ33" t="s">
        <v>57</v>
      </c>
      <c r="AR33" t="s">
        <v>57</v>
      </c>
      <c r="AS33" t="s">
        <v>57</v>
      </c>
      <c r="AT33" t="s">
        <v>57</v>
      </c>
    </row>
    <row r="34" spans="1:48" ht="15.75">
      <c r="A34">
        <v>33</v>
      </c>
      <c r="B34" t="s">
        <v>919</v>
      </c>
      <c r="C34" t="s">
        <v>50</v>
      </c>
      <c r="D34">
        <v>2023</v>
      </c>
      <c r="E34" t="s">
        <v>251</v>
      </c>
      <c r="F34" s="19" t="s">
        <v>258</v>
      </c>
      <c r="G34" s="17" t="s">
        <v>259</v>
      </c>
      <c r="H34" s="19" t="s">
        <v>260</v>
      </c>
      <c r="I34" t="s">
        <v>55</v>
      </c>
      <c r="J34">
        <v>14</v>
      </c>
      <c r="K34" t="s">
        <v>56</v>
      </c>
      <c r="L34" t="s">
        <v>56</v>
      </c>
      <c r="M34" t="s">
        <v>57</v>
      </c>
      <c r="N34" t="s">
        <v>57</v>
      </c>
      <c r="O34" t="s">
        <v>57</v>
      </c>
      <c r="P34" t="s">
        <v>57</v>
      </c>
      <c r="Q34" t="s">
        <v>57</v>
      </c>
      <c r="R34" t="s">
        <v>57</v>
      </c>
      <c r="S34" t="s">
        <v>57</v>
      </c>
      <c r="T34" t="s">
        <v>57</v>
      </c>
      <c r="U34" t="s">
        <v>57</v>
      </c>
      <c r="V34" t="s">
        <v>57</v>
      </c>
      <c r="W34" t="s">
        <v>57</v>
      </c>
      <c r="X34" t="s">
        <v>57</v>
      </c>
      <c r="Y34" t="s">
        <v>57</v>
      </c>
      <c r="Z34" s="13" t="s">
        <v>262</v>
      </c>
      <c r="AA34" t="s">
        <v>57</v>
      </c>
      <c r="AB34" t="s">
        <v>57</v>
      </c>
      <c r="AC34" t="s">
        <v>57</v>
      </c>
      <c r="AD34" t="s">
        <v>57</v>
      </c>
      <c r="AE34" t="s">
        <v>57</v>
      </c>
      <c r="AG34" t="s">
        <v>57</v>
      </c>
      <c r="AH34" t="s">
        <v>57</v>
      </c>
      <c r="AI34" t="s">
        <v>57</v>
      </c>
      <c r="AJ34" t="s">
        <v>57</v>
      </c>
      <c r="AK34" t="s">
        <v>57</v>
      </c>
      <c r="AL34" t="s">
        <v>57</v>
      </c>
      <c r="AM34" t="s">
        <v>57</v>
      </c>
      <c r="AN34" t="s">
        <v>57</v>
      </c>
      <c r="AO34" t="s">
        <v>57</v>
      </c>
      <c r="AP34" s="24" t="s">
        <v>263</v>
      </c>
      <c r="AQ34" t="s">
        <v>57</v>
      </c>
      <c r="AR34" t="s">
        <v>57</v>
      </c>
      <c r="AS34" t="s">
        <v>57</v>
      </c>
      <c r="AT34" t="s">
        <v>57</v>
      </c>
    </row>
    <row r="35" spans="1:48" ht="15.75">
      <c r="A35">
        <v>34</v>
      </c>
      <c r="B35" t="s">
        <v>919</v>
      </c>
      <c r="C35" t="s">
        <v>50</v>
      </c>
      <c r="D35">
        <v>2023</v>
      </c>
      <c r="E35" t="s">
        <v>251</v>
      </c>
      <c r="F35" s="19" t="s">
        <v>264</v>
      </c>
      <c r="G35" s="13" t="s">
        <v>265</v>
      </c>
      <c r="H35" s="19" t="s">
        <v>266</v>
      </c>
      <c r="I35" t="s">
        <v>91</v>
      </c>
      <c r="J35">
        <v>14</v>
      </c>
      <c r="K35" t="s">
        <v>62</v>
      </c>
      <c r="L35" t="s">
        <v>62</v>
      </c>
      <c r="M35" t="s">
        <v>62</v>
      </c>
      <c r="N35" t="s">
        <v>57</v>
      </c>
      <c r="O35" t="s">
        <v>57</v>
      </c>
      <c r="P35" t="s">
        <v>57</v>
      </c>
      <c r="Q35" t="s">
        <v>57</v>
      </c>
      <c r="R35" t="s">
        <v>57</v>
      </c>
      <c r="S35" t="s">
        <v>56</v>
      </c>
      <c r="T35" t="s">
        <v>1212</v>
      </c>
      <c r="U35" t="s">
        <v>62</v>
      </c>
      <c r="V35" t="s">
        <v>57</v>
      </c>
      <c r="W35" t="s">
        <v>62</v>
      </c>
      <c r="X35" t="s">
        <v>57</v>
      </c>
      <c r="Y35" t="s">
        <v>57</v>
      </c>
      <c r="Z35" s="13" t="s">
        <v>267</v>
      </c>
      <c r="AA35" t="s">
        <v>56</v>
      </c>
      <c r="AB35" t="s">
        <v>56</v>
      </c>
      <c r="AC35" t="s">
        <v>56</v>
      </c>
      <c r="AD35" t="s">
        <v>157</v>
      </c>
      <c r="AE35" t="s">
        <v>57</v>
      </c>
      <c r="AG35" t="s">
        <v>56</v>
      </c>
      <c r="AH35">
        <v>9401</v>
      </c>
      <c r="AI35" t="s">
        <v>62</v>
      </c>
      <c r="AJ35" t="s">
        <v>57</v>
      </c>
      <c r="AK35" t="s">
        <v>62</v>
      </c>
      <c r="AL35" t="s">
        <v>57</v>
      </c>
      <c r="AM35" t="s">
        <v>57</v>
      </c>
      <c r="AN35" t="s">
        <v>57</v>
      </c>
      <c r="AO35" s="24" t="s">
        <v>57</v>
      </c>
      <c r="AP35" s="24" t="s">
        <v>268</v>
      </c>
      <c r="AQ35" t="s">
        <v>57</v>
      </c>
      <c r="AR35" t="s">
        <v>57</v>
      </c>
      <c r="AS35">
        <v>5547</v>
      </c>
      <c r="AT35">
        <v>3854</v>
      </c>
    </row>
    <row r="36" spans="1:48" ht="15.75">
      <c r="A36">
        <v>35</v>
      </c>
      <c r="B36" t="s">
        <v>919</v>
      </c>
      <c r="C36" t="s">
        <v>50</v>
      </c>
      <c r="D36">
        <v>2023</v>
      </c>
      <c r="E36" t="s">
        <v>251</v>
      </c>
      <c r="F36" s="19" t="s">
        <v>269</v>
      </c>
      <c r="G36" s="13" t="s">
        <v>270</v>
      </c>
      <c r="H36" s="19" t="s">
        <v>271</v>
      </c>
      <c r="I36" t="s">
        <v>91</v>
      </c>
      <c r="J36">
        <v>24</v>
      </c>
      <c r="K36" t="s">
        <v>62</v>
      </c>
      <c r="L36" t="s">
        <v>62</v>
      </c>
      <c r="M36" t="s">
        <v>62</v>
      </c>
      <c r="N36" t="s">
        <v>62</v>
      </c>
      <c r="O36" t="s">
        <v>57</v>
      </c>
      <c r="P36" t="s">
        <v>57</v>
      </c>
      <c r="Q36" t="s">
        <v>57</v>
      </c>
      <c r="R36" t="s">
        <v>57</v>
      </c>
      <c r="S36" t="s">
        <v>56</v>
      </c>
      <c r="T36" t="s">
        <v>1213</v>
      </c>
      <c r="U36" t="s">
        <v>62</v>
      </c>
      <c r="V36" t="s">
        <v>57</v>
      </c>
      <c r="W36" t="s">
        <v>56</v>
      </c>
      <c r="X36" t="s">
        <v>272</v>
      </c>
      <c r="Y36" t="s">
        <v>62</v>
      </c>
      <c r="Z36" s="17" t="s">
        <v>273</v>
      </c>
      <c r="AA36" t="s">
        <v>56</v>
      </c>
      <c r="AB36" t="s">
        <v>56</v>
      </c>
      <c r="AC36" t="s">
        <v>56</v>
      </c>
      <c r="AD36" t="s">
        <v>157</v>
      </c>
      <c r="AE36" t="s">
        <v>57</v>
      </c>
      <c r="AG36" t="s">
        <v>56</v>
      </c>
      <c r="AH36">
        <v>38</v>
      </c>
      <c r="AI36" t="s">
        <v>165</v>
      </c>
      <c r="AJ36" t="s">
        <v>109</v>
      </c>
      <c r="AK36" t="s">
        <v>62</v>
      </c>
      <c r="AL36" t="s">
        <v>57</v>
      </c>
      <c r="AM36" t="s">
        <v>57</v>
      </c>
      <c r="AN36" t="s">
        <v>57</v>
      </c>
      <c r="AO36" s="24" t="s">
        <v>57</v>
      </c>
      <c r="AP36" s="24" t="s">
        <v>274</v>
      </c>
      <c r="AQ36" t="s">
        <v>57</v>
      </c>
      <c r="AR36" t="s">
        <v>57</v>
      </c>
      <c r="AS36">
        <v>38</v>
      </c>
      <c r="AT36" t="s">
        <v>57</v>
      </c>
      <c r="AV36" t="s">
        <v>1208</v>
      </c>
    </row>
    <row r="37" spans="1:48" ht="15.75">
      <c r="A37">
        <v>36</v>
      </c>
      <c r="B37" t="s">
        <v>919</v>
      </c>
      <c r="C37" t="s">
        <v>50</v>
      </c>
      <c r="D37">
        <v>2023</v>
      </c>
      <c r="E37" t="s">
        <v>251</v>
      </c>
      <c r="F37" s="19" t="s">
        <v>275</v>
      </c>
      <c r="G37" s="13" t="s">
        <v>276</v>
      </c>
      <c r="H37" s="19" t="s">
        <v>277</v>
      </c>
      <c r="I37" t="s">
        <v>91</v>
      </c>
      <c r="J37">
        <v>3</v>
      </c>
      <c r="K37" t="s">
        <v>62</v>
      </c>
      <c r="L37" t="s">
        <v>62</v>
      </c>
      <c r="M37" t="s">
        <v>62</v>
      </c>
      <c r="N37" t="s">
        <v>62</v>
      </c>
      <c r="O37" t="s">
        <v>57</v>
      </c>
      <c r="P37" t="s">
        <v>57</v>
      </c>
      <c r="Q37" t="s">
        <v>57</v>
      </c>
      <c r="R37" t="s">
        <v>57</v>
      </c>
      <c r="S37" t="s">
        <v>62</v>
      </c>
      <c r="T37" t="s">
        <v>57</v>
      </c>
      <c r="U37" t="s">
        <v>56</v>
      </c>
      <c r="V37" s="13" t="s">
        <v>278</v>
      </c>
      <c r="W37" t="s">
        <v>62</v>
      </c>
      <c r="X37" t="s">
        <v>57</v>
      </c>
      <c r="Y37" t="s">
        <v>62</v>
      </c>
      <c r="Z37" s="13" t="s">
        <v>279</v>
      </c>
      <c r="AA37" t="s">
        <v>62</v>
      </c>
      <c r="AB37" t="s">
        <v>62</v>
      </c>
      <c r="AC37" t="s">
        <v>57</v>
      </c>
      <c r="AD37" t="s">
        <v>57</v>
      </c>
      <c r="AE37" t="s">
        <v>57</v>
      </c>
      <c r="AG37" t="s">
        <v>56</v>
      </c>
      <c r="AH37">
        <v>18</v>
      </c>
      <c r="AI37" t="s">
        <v>56</v>
      </c>
      <c r="AJ37" t="s">
        <v>109</v>
      </c>
      <c r="AK37" t="s">
        <v>62</v>
      </c>
      <c r="AL37" t="s">
        <v>57</v>
      </c>
      <c r="AM37" t="s">
        <v>57</v>
      </c>
      <c r="AN37" t="s">
        <v>57</v>
      </c>
      <c r="AO37" s="24" t="s">
        <v>57</v>
      </c>
      <c r="AP37" s="24" t="s">
        <v>280</v>
      </c>
      <c r="AQ37" t="s">
        <v>57</v>
      </c>
      <c r="AR37" t="s">
        <v>57</v>
      </c>
      <c r="AS37">
        <v>15</v>
      </c>
      <c r="AT37">
        <v>3</v>
      </c>
      <c r="AV37" t="s">
        <v>434</v>
      </c>
    </row>
    <row r="38" spans="1:48" ht="15.75">
      <c r="A38">
        <v>37</v>
      </c>
      <c r="B38" t="s">
        <v>919</v>
      </c>
      <c r="C38" t="s">
        <v>50</v>
      </c>
      <c r="D38">
        <v>2023</v>
      </c>
      <c r="E38" t="s">
        <v>251</v>
      </c>
      <c r="F38" s="19" t="s">
        <v>281</v>
      </c>
      <c r="G38" s="13" t="s">
        <v>282</v>
      </c>
      <c r="H38" s="19" t="s">
        <v>283</v>
      </c>
      <c r="I38" t="s">
        <v>91</v>
      </c>
      <c r="J38">
        <v>1</v>
      </c>
      <c r="K38" t="s">
        <v>62</v>
      </c>
      <c r="L38" t="s">
        <v>62</v>
      </c>
      <c r="M38" t="s">
        <v>62</v>
      </c>
      <c r="N38" t="s">
        <v>62</v>
      </c>
      <c r="O38" t="s">
        <v>57</v>
      </c>
      <c r="P38" t="s">
        <v>57</v>
      </c>
      <c r="Q38" t="s">
        <v>57</v>
      </c>
      <c r="R38" t="s">
        <v>57</v>
      </c>
      <c r="S38" t="s">
        <v>62</v>
      </c>
      <c r="T38" t="s">
        <v>57</v>
      </c>
      <c r="U38" t="s">
        <v>62</v>
      </c>
      <c r="V38" t="s">
        <v>57</v>
      </c>
      <c r="W38" t="s">
        <v>62</v>
      </c>
      <c r="X38" t="s">
        <v>57</v>
      </c>
      <c r="Y38" t="s">
        <v>57</v>
      </c>
      <c r="Z38" s="17" t="s">
        <v>284</v>
      </c>
      <c r="AA38" t="s">
        <v>62</v>
      </c>
      <c r="AB38" t="s">
        <v>62</v>
      </c>
      <c r="AC38" t="s">
        <v>57</v>
      </c>
      <c r="AD38" t="s">
        <v>57</v>
      </c>
      <c r="AE38" t="s">
        <v>57</v>
      </c>
      <c r="AG38" t="s">
        <v>56</v>
      </c>
      <c r="AH38">
        <v>64</v>
      </c>
      <c r="AI38" t="s">
        <v>62</v>
      </c>
      <c r="AJ38" t="s">
        <v>57</v>
      </c>
      <c r="AK38" t="s">
        <v>62</v>
      </c>
      <c r="AL38" t="s">
        <v>57</v>
      </c>
      <c r="AM38" t="s">
        <v>57</v>
      </c>
      <c r="AN38" t="s">
        <v>57</v>
      </c>
      <c r="AO38" s="24" t="s">
        <v>57</v>
      </c>
      <c r="AP38" s="24" t="s">
        <v>285</v>
      </c>
      <c r="AQ38" t="s">
        <v>57</v>
      </c>
      <c r="AR38" t="s">
        <v>57</v>
      </c>
      <c r="AS38">
        <v>38</v>
      </c>
      <c r="AT38">
        <v>26</v>
      </c>
    </row>
    <row r="39" spans="1:48" ht="15.75">
      <c r="A39">
        <v>38</v>
      </c>
      <c r="B39" t="s">
        <v>919</v>
      </c>
      <c r="C39" t="s">
        <v>50</v>
      </c>
      <c r="D39">
        <v>2023</v>
      </c>
      <c r="E39" t="s">
        <v>251</v>
      </c>
      <c r="F39" s="19" t="s">
        <v>286</v>
      </c>
      <c r="G39" t="s">
        <v>287</v>
      </c>
      <c r="H39" s="19" t="s">
        <v>288</v>
      </c>
      <c r="I39" t="s">
        <v>289</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ht="15.75">
      <c r="A40">
        <v>39</v>
      </c>
      <c r="B40" t="s">
        <v>919</v>
      </c>
      <c r="C40" t="s">
        <v>50</v>
      </c>
      <c r="D40">
        <v>2023</v>
      </c>
      <c r="E40" t="s">
        <v>251</v>
      </c>
      <c r="F40" s="19" t="s">
        <v>291</v>
      </c>
      <c r="G40" s="13" t="s">
        <v>292</v>
      </c>
      <c r="H40" s="19" t="s">
        <v>293</v>
      </c>
      <c r="I40" t="s">
        <v>246</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50</v>
      </c>
      <c r="D41">
        <v>2023</v>
      </c>
      <c r="E41" t="s">
        <v>251</v>
      </c>
      <c r="F41" s="19" t="s">
        <v>295</v>
      </c>
      <c r="G41" s="13" t="s">
        <v>296</v>
      </c>
      <c r="H41" s="19" t="s">
        <v>297</v>
      </c>
      <c r="I41" t="s">
        <v>298</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sheetData>
  <hyperlinks>
    <hyperlink ref="G2" r:id="rId1" xr:uid="{47378253-8914-4B8C-90E6-BF05D922A251}"/>
    <hyperlink ref="G3" r:id="rId2" xr:uid="{7E7973FB-AA76-4EC3-95AB-BAC110000442}"/>
    <hyperlink ref="G4" r:id="rId3" xr:uid="{BDBA7B38-952A-4129-ADF4-A4496AB71E65}"/>
    <hyperlink ref="G5" r:id="rId4" xr:uid="{71AAD215-AB12-4A0C-8CC0-DBE7EE234009}"/>
    <hyperlink ref="G6" r:id="rId5" xr:uid="{538DAB41-09C4-4FB8-B824-6E28FDA50D2C}"/>
    <hyperlink ref="G7" r:id="rId6" xr:uid="{F7A5B9EA-E1D1-4C1C-B215-40FB924FEB14}"/>
    <hyperlink ref="Z7" r:id="rId7" xr:uid="{8323A718-3855-40E6-933F-0F8A4409AB41}"/>
    <hyperlink ref="G8" r:id="rId8" xr:uid="{A2A70F60-1B3F-4E88-BDA9-0C58B952BA3D}"/>
    <hyperlink ref="G9" r:id="rId9" xr:uid="{BB65955D-C010-4911-BE3B-A39BACE2FA06}"/>
    <hyperlink ref="G10" r:id="rId10" xr:uid="{422A718D-9025-4A37-8766-070027B2777D}"/>
    <hyperlink ref="G11" r:id="rId11" xr:uid="{4766DAC0-5CBF-4B92-9675-D188868F0102}"/>
    <hyperlink ref="Z11" r:id="rId12" xr:uid="{C09C0EFB-FFCC-4C73-81B2-56EAF05AEF91}"/>
    <hyperlink ref="G12" r:id="rId13" xr:uid="{C77F1C2C-8EAB-4F63-BBDE-2B806B8034F9}"/>
    <hyperlink ref="G13" r:id="rId14" xr:uid="{5EF306BC-6727-4AB0-9333-2E9DB04D05EC}"/>
    <hyperlink ref="G14" r:id="rId15" xr:uid="{E1D1F50E-F1D3-4BB5-8CAA-3C3410F97662}"/>
    <hyperlink ref="G15" r:id="rId16" xr:uid="{A9431EF5-4D5E-41BF-8A16-250D48794898}"/>
    <hyperlink ref="G16" r:id="rId17" xr:uid="{679FE43A-A521-4533-A2E9-B6ACF7B35D68}"/>
    <hyperlink ref="Z17" r:id="rId18" xr:uid="{D679A331-4141-4871-B403-5E950BFC98A2}"/>
    <hyperlink ref="G17" r:id="rId19" xr:uid="{8EE02812-8B87-47BF-AB57-0040510D9160}"/>
    <hyperlink ref="Z8" r:id="rId20" xr:uid="{B430F199-F16B-47B6-95EC-3068C3F03C7B}"/>
    <hyperlink ref="Z9" r:id="rId21" xr:uid="{A8FB3A15-F854-47F1-A2A4-550F40DD424C}"/>
    <hyperlink ref="V10" r:id="rId22" xr:uid="{00560EC5-507F-4DBB-92A5-5256D2082748}"/>
    <hyperlink ref="Z18" r:id="rId23" xr:uid="{362AFE22-464E-40FA-8887-1D6D7204CC35}"/>
    <hyperlink ref="V18" r:id="rId24" xr:uid="{F8FC499A-725F-4543-B762-39A2C2A39915}"/>
    <hyperlink ref="G19" r:id="rId25" xr:uid="{60A4FB4E-469D-4106-BF06-AF0B6E4BEC19}"/>
    <hyperlink ref="Z19" r:id="rId26" xr:uid="{63D5DFCD-6601-4B24-9ECF-A6F346A17A6D}"/>
    <hyperlink ref="G20" r:id="rId27" xr:uid="{E8A214E0-64FB-4D1A-9FE0-8606510BF6D1}"/>
    <hyperlink ref="Z20" r:id="rId28" xr:uid="{6E657DE6-5108-4464-BBB6-A9A1220D87A6}"/>
    <hyperlink ref="G21" r:id="rId29" xr:uid="{4CB4A44E-C4EE-4161-9957-0E7D3E5E927A}"/>
    <hyperlink ref="G23" r:id="rId30" xr:uid="{BA00CD0F-8DC1-4F25-B08D-1761B164A8F1}"/>
    <hyperlink ref="G24" r:id="rId31" xr:uid="{DD7552A3-BF33-46E1-B096-DEB74D2B136F}"/>
    <hyperlink ref="G25" r:id="rId32" xr:uid="{13261529-54AC-48DA-8270-8D4C911D8AC0}"/>
    <hyperlink ref="Z25" r:id="rId33" xr:uid="{6F21A419-0E3E-4B11-8A4A-DD1E4EE28192}"/>
    <hyperlink ref="V25" r:id="rId34" xr:uid="{9AA00411-04BB-46F9-ACD2-33C75A702853}"/>
    <hyperlink ref="V26" r:id="rId35" xr:uid="{372EDC5B-15B1-4119-B89F-04D0A6726E5C}"/>
    <hyperlink ref="Z26" r:id="rId36" xr:uid="{B5B48070-2756-4FA9-9B7A-31EC14791A99}"/>
    <hyperlink ref="G27" r:id="rId37" xr:uid="{C76D1140-5C49-4C32-A726-B444111A64CD}"/>
    <hyperlink ref="Z27" r:id="rId38" xr:uid="{11D16B93-D6E2-4AEF-A5B9-A6AAC9D17F26}"/>
    <hyperlink ref="G28" r:id="rId39" xr:uid="{A048F340-03CB-469A-8DC6-EEF336E07639}"/>
    <hyperlink ref="Z28" r:id="rId40" xr:uid="{2CB41ED7-292C-4B4C-9F11-4BD3A62A7179}"/>
    <hyperlink ref="G29" r:id="rId41" xr:uid="{A94E55F7-73C8-434C-BFE4-56A62ADA0A4E}"/>
    <hyperlink ref="Z29" r:id="rId42" xr:uid="{6D6D1D56-AD7E-405E-B6D8-DE03E42BB9B1}"/>
    <hyperlink ref="G30" r:id="rId43" xr:uid="{5381E89B-2BF9-4D62-B864-779E3F8AC4E3}"/>
    <hyperlink ref="Z30" r:id="rId44" xr:uid="{BAFB6861-E86D-47FC-9A76-73807C255E85}"/>
    <hyperlink ref="G31" r:id="rId45" xr:uid="{D2751088-9134-4A97-AE9E-D2504EB4FCBA}"/>
    <hyperlink ref="G32" r:id="rId46" xr:uid="{330351F8-3BCD-4A39-884A-F7E45F556AFD}"/>
    <hyperlink ref="G33" r:id="rId47" xr:uid="{19A8A4CB-1369-4BBF-AA3B-D0EFB7F3C869}"/>
    <hyperlink ref="Z33" r:id="rId48" xr:uid="{77957DFC-B3D0-4F19-A8D2-E64EBDF0B6D8}"/>
    <hyperlink ref="G34" r:id="rId49" xr:uid="{EDAAAEA7-6917-4356-BE59-F6D23E29F652}"/>
    <hyperlink ref="Z34" r:id="rId50" xr:uid="{6207C252-1F90-40ED-B3D2-1291817BB748}"/>
    <hyperlink ref="G35" r:id="rId51" xr:uid="{A0069383-F718-44C5-AAE8-AF6D753DDFC9}"/>
    <hyperlink ref="Z35" r:id="rId52" xr:uid="{3937C739-9F20-4E24-AEBF-A3DEAC2C941E}"/>
    <hyperlink ref="G36" r:id="rId53" xr:uid="{362774F6-D138-48CF-BDE9-4E88C3893987}"/>
    <hyperlink ref="Z36" r:id="rId54" xr:uid="{8A122296-ED25-4226-A80B-EBF5F308E4F1}"/>
    <hyperlink ref="G37" r:id="rId55" xr:uid="{80FF937A-5180-4023-A43C-36EEEED35653}"/>
    <hyperlink ref="V37" r:id="rId56" xr:uid="{76C090E8-7B64-4F26-A126-24CCE4354B57}"/>
    <hyperlink ref="Z37" r:id="rId57" xr:uid="{2FE8EAA1-4BF9-4259-B91B-CF61260AFB5F}"/>
    <hyperlink ref="G38" r:id="rId58" xr:uid="{FED2A0FC-7E17-4738-8ED3-B72C254DF085}"/>
    <hyperlink ref="Z38" r:id="rId59" xr:uid="{0955C8F8-BE0D-4604-8CFD-CF4DAC002E30}"/>
    <hyperlink ref="G40" r:id="rId60" xr:uid="{F4196A59-8F49-4766-8A30-480E0DEE3514}"/>
    <hyperlink ref="G41" r:id="rId61" xr:uid="{D84770F4-DA73-45AA-B0A3-DBD47ECEAE62}"/>
    <hyperlink ref="G22" r:id="rId62" xr:uid="{9EF9807E-F112-4D1F-99FC-8C7CA7F9C3C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D797B-7BAE-47C7-A7E1-8D674D13775C}">
  <dimension ref="A1:AY43"/>
  <sheetViews>
    <sheetView topLeftCell="A31" workbookViewId="0">
      <selection activeCell="A46" sqref="A46:XFD46"/>
    </sheetView>
  </sheetViews>
  <sheetFormatPr defaultColWidth="8.85546875" defaultRowHeight="15"/>
  <sheetData>
    <row r="1" spans="1:51" ht="15.75">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t="s">
        <v>45</v>
      </c>
      <c r="AV1" s="28" t="s">
        <v>46</v>
      </c>
      <c r="AW1" s="28" t="s">
        <v>47</v>
      </c>
      <c r="AX1" s="28" t="s">
        <v>48</v>
      </c>
      <c r="AY1" s="28" t="s">
        <v>918</v>
      </c>
    </row>
    <row r="2" spans="1:51" ht="15.75">
      <c r="A2" s="28">
        <v>1</v>
      </c>
      <c r="B2" s="7" t="s">
        <v>1214</v>
      </c>
      <c r="C2" s="7" t="s">
        <v>1215</v>
      </c>
      <c r="D2" s="7">
        <v>2023</v>
      </c>
      <c r="E2" s="63" t="s">
        <v>954</v>
      </c>
      <c r="F2" s="29" t="s">
        <v>100</v>
      </c>
      <c r="G2" s="29" t="s">
        <v>1216</v>
      </c>
      <c r="H2" s="29" t="s">
        <v>102</v>
      </c>
      <c r="I2" s="7" t="s">
        <v>935</v>
      </c>
      <c r="J2" s="29">
        <v>15</v>
      </c>
      <c r="K2" s="7" t="s">
        <v>62</v>
      </c>
      <c r="L2" s="7" t="s">
        <v>62</v>
      </c>
      <c r="M2" s="7" t="s">
        <v>62</v>
      </c>
      <c r="N2" s="29" t="s">
        <v>1217</v>
      </c>
      <c r="O2" s="29" t="s">
        <v>1218</v>
      </c>
      <c r="P2" s="29" t="s">
        <v>170</v>
      </c>
      <c r="Q2" s="29" t="s">
        <v>1219</v>
      </c>
      <c r="R2" s="29" t="s">
        <v>1220</v>
      </c>
      <c r="S2" s="29" t="s">
        <v>1221</v>
      </c>
      <c r="T2" s="29" t="s">
        <v>1222</v>
      </c>
      <c r="U2" s="29" t="s">
        <v>62</v>
      </c>
      <c r="V2" s="29" t="s">
        <v>57</v>
      </c>
      <c r="W2" s="29" t="s">
        <v>1223</v>
      </c>
      <c r="X2" s="29" t="s">
        <v>1224</v>
      </c>
      <c r="Y2" s="29" t="s">
        <v>1223</v>
      </c>
      <c r="Z2" s="29" t="s">
        <v>1225</v>
      </c>
      <c r="AA2" s="7" t="s">
        <v>62</v>
      </c>
      <c r="AB2" s="7" t="s">
        <v>57</v>
      </c>
      <c r="AC2" s="7" t="s">
        <v>57</v>
      </c>
      <c r="AD2" s="7" t="s">
        <v>57</v>
      </c>
      <c r="AE2" s="7" t="s">
        <v>57</v>
      </c>
      <c r="AF2" s="7" t="s">
        <v>57</v>
      </c>
      <c r="AG2" s="29" t="s">
        <v>56</v>
      </c>
      <c r="AH2" s="29">
        <v>90</v>
      </c>
      <c r="AI2" s="29" t="s">
        <v>62</v>
      </c>
      <c r="AJ2" s="29" t="s">
        <v>57</v>
      </c>
      <c r="AK2" s="30" t="s">
        <v>62</v>
      </c>
      <c r="AL2" s="7" t="s">
        <v>57</v>
      </c>
      <c r="AM2" s="7" t="s">
        <v>57</v>
      </c>
      <c r="AN2" s="7" t="s">
        <v>57</v>
      </c>
      <c r="AO2" s="277"/>
      <c r="AP2" s="277"/>
      <c r="AQ2" s="7">
        <v>0</v>
      </c>
      <c r="AR2" s="7" t="s">
        <v>57</v>
      </c>
      <c r="AS2" s="29">
        <v>13</v>
      </c>
      <c r="AT2" s="29">
        <v>17</v>
      </c>
      <c r="AU2" s="7" t="s">
        <v>62</v>
      </c>
      <c r="AV2" s="7" t="s">
        <v>62</v>
      </c>
      <c r="AW2" s="7" t="s">
        <v>62</v>
      </c>
      <c r="AX2" s="7" t="s">
        <v>62</v>
      </c>
      <c r="AY2" s="28"/>
    </row>
    <row r="3" spans="1:51" ht="15.75">
      <c r="A3" s="28">
        <v>2</v>
      </c>
      <c r="B3" s="7" t="s">
        <v>1214</v>
      </c>
      <c r="C3" s="7" t="s">
        <v>1215</v>
      </c>
      <c r="D3" s="7">
        <v>2023</v>
      </c>
      <c r="E3" s="63" t="s">
        <v>954</v>
      </c>
      <c r="F3" s="29" t="s">
        <v>94</v>
      </c>
      <c r="G3" s="29" t="s">
        <v>1226</v>
      </c>
      <c r="H3" s="29" t="s">
        <v>1227</v>
      </c>
      <c r="I3" s="7" t="s">
        <v>935</v>
      </c>
      <c r="J3" s="29">
        <v>15</v>
      </c>
      <c r="K3" s="7" t="s">
        <v>62</v>
      </c>
      <c r="L3" s="7" t="s">
        <v>62</v>
      </c>
      <c r="M3" s="7" t="s">
        <v>62</v>
      </c>
      <c r="N3" s="29" t="s">
        <v>56</v>
      </c>
      <c r="O3" s="29">
        <v>2</v>
      </c>
      <c r="P3" s="29" t="s">
        <v>170</v>
      </c>
      <c r="Q3" s="29" t="s">
        <v>1228</v>
      </c>
      <c r="R3" s="29" t="s">
        <v>1229</v>
      </c>
      <c r="S3" s="29" t="s">
        <v>57</v>
      </c>
      <c r="T3" s="7" t="s">
        <v>57</v>
      </c>
      <c r="U3" s="29" t="s">
        <v>1230</v>
      </c>
      <c r="V3" s="29" t="s">
        <v>1231</v>
      </c>
      <c r="W3" s="29" t="s">
        <v>1223</v>
      </c>
      <c r="X3" s="29" t="s">
        <v>986</v>
      </c>
      <c r="Y3" s="29" t="s">
        <v>1223</v>
      </c>
      <c r="Z3" s="29" t="s">
        <v>1232</v>
      </c>
      <c r="AA3" s="7" t="s">
        <v>62</v>
      </c>
      <c r="AB3" s="7" t="s">
        <v>57</v>
      </c>
      <c r="AC3" s="7" t="s">
        <v>57</v>
      </c>
      <c r="AD3" s="7" t="s">
        <v>57</v>
      </c>
      <c r="AE3" s="7" t="s">
        <v>57</v>
      </c>
      <c r="AF3" s="7" t="s">
        <v>57</v>
      </c>
      <c r="AG3" s="29" t="s">
        <v>56</v>
      </c>
      <c r="AH3" s="29">
        <v>112</v>
      </c>
      <c r="AI3" s="29" t="s">
        <v>1233</v>
      </c>
      <c r="AJ3" s="29" t="s">
        <v>1234</v>
      </c>
      <c r="AK3" s="30" t="s">
        <v>62</v>
      </c>
      <c r="AL3" s="7" t="s">
        <v>57</v>
      </c>
      <c r="AM3" s="7" t="s">
        <v>57</v>
      </c>
      <c r="AN3" s="7" t="s">
        <v>57</v>
      </c>
      <c r="AO3" s="277"/>
      <c r="AP3" s="277"/>
      <c r="AQ3" s="7">
        <v>0</v>
      </c>
      <c r="AR3" s="7" t="s">
        <v>57</v>
      </c>
      <c r="AS3" s="64">
        <v>0.37</v>
      </c>
      <c r="AT3" s="64">
        <v>0.63</v>
      </c>
      <c r="AU3" s="7" t="s">
        <v>62</v>
      </c>
      <c r="AV3" s="7" t="s">
        <v>62</v>
      </c>
      <c r="AW3" s="7" t="s">
        <v>62</v>
      </c>
      <c r="AX3" s="7" t="s">
        <v>62</v>
      </c>
      <c r="AY3" s="28"/>
    </row>
    <row r="4" spans="1:51" ht="15.75">
      <c r="A4" s="28">
        <v>3</v>
      </c>
      <c r="B4" s="7" t="s">
        <v>1214</v>
      </c>
      <c r="C4" s="7" t="s">
        <v>1215</v>
      </c>
      <c r="D4" s="7">
        <v>2023</v>
      </c>
      <c r="E4" s="63" t="s">
        <v>954</v>
      </c>
      <c r="F4" s="29" t="s">
        <v>88</v>
      </c>
      <c r="G4" s="29" t="s">
        <v>1235</v>
      </c>
      <c r="H4" s="29" t="s">
        <v>90</v>
      </c>
      <c r="I4" s="7" t="s">
        <v>935</v>
      </c>
      <c r="J4" s="29">
        <v>4</v>
      </c>
      <c r="K4" s="7" t="s">
        <v>62</v>
      </c>
      <c r="L4" s="7" t="s">
        <v>62</v>
      </c>
      <c r="M4" s="7" t="s">
        <v>62</v>
      </c>
      <c r="N4" s="29" t="s">
        <v>56</v>
      </c>
      <c r="O4" s="29">
        <v>1</v>
      </c>
      <c r="P4" s="29" t="s">
        <v>170</v>
      </c>
      <c r="Q4" s="29" t="s">
        <v>1236</v>
      </c>
      <c r="R4" s="29" t="s">
        <v>1237</v>
      </c>
      <c r="S4" s="29" t="s">
        <v>57</v>
      </c>
      <c r="T4" s="7" t="s">
        <v>57</v>
      </c>
      <c r="U4" s="29" t="s">
        <v>62</v>
      </c>
      <c r="V4" s="29" t="s">
        <v>57</v>
      </c>
      <c r="W4" s="29" t="s">
        <v>1223</v>
      </c>
      <c r="X4" s="29" t="s">
        <v>1238</v>
      </c>
      <c r="Y4" s="29" t="s">
        <v>1223</v>
      </c>
      <c r="Z4" s="29" t="s">
        <v>92</v>
      </c>
      <c r="AA4" s="7" t="s">
        <v>62</v>
      </c>
      <c r="AB4" s="7" t="s">
        <v>57</v>
      </c>
      <c r="AC4" s="7" t="s">
        <v>57</v>
      </c>
      <c r="AD4" s="7" t="s">
        <v>57</v>
      </c>
      <c r="AE4" s="7" t="s">
        <v>57</v>
      </c>
      <c r="AF4" s="7" t="s">
        <v>57</v>
      </c>
      <c r="AG4" s="29" t="s">
        <v>56</v>
      </c>
      <c r="AH4" s="29">
        <v>19</v>
      </c>
      <c r="AI4" s="29" t="s">
        <v>56</v>
      </c>
      <c r="AJ4" s="29" t="s">
        <v>985</v>
      </c>
      <c r="AK4" s="30" t="s">
        <v>62</v>
      </c>
      <c r="AL4" s="7" t="s">
        <v>57</v>
      </c>
      <c r="AM4" s="7" t="s">
        <v>57</v>
      </c>
      <c r="AN4" s="7" t="s">
        <v>57</v>
      </c>
      <c r="AO4" s="277"/>
      <c r="AP4" s="277"/>
      <c r="AQ4" s="7">
        <v>0</v>
      </c>
      <c r="AR4" s="7" t="s">
        <v>57</v>
      </c>
      <c r="AS4" s="64">
        <v>0.89</v>
      </c>
      <c r="AT4" s="64">
        <v>0.11</v>
      </c>
      <c r="AU4" s="7" t="s">
        <v>62</v>
      </c>
      <c r="AV4" s="7" t="s">
        <v>56</v>
      </c>
      <c r="AW4" s="7" t="s">
        <v>62</v>
      </c>
      <c r="AX4" s="7" t="s">
        <v>62</v>
      </c>
      <c r="AY4" s="28"/>
    </row>
    <row r="5" spans="1:51" ht="15.75">
      <c r="A5" s="28">
        <v>4</v>
      </c>
      <c r="B5" s="7" t="s">
        <v>1214</v>
      </c>
      <c r="C5" s="7" t="s">
        <v>1215</v>
      </c>
      <c r="D5" s="7">
        <v>2023</v>
      </c>
      <c r="E5" s="63" t="s">
        <v>954</v>
      </c>
      <c r="F5" s="29" t="s">
        <v>111</v>
      </c>
      <c r="G5" s="29" t="s">
        <v>1239</v>
      </c>
      <c r="H5" s="65" t="s">
        <v>113</v>
      </c>
      <c r="I5" s="7" t="s">
        <v>935</v>
      </c>
      <c r="J5" s="29">
        <v>13</v>
      </c>
      <c r="K5" s="7" t="s">
        <v>62</v>
      </c>
      <c r="L5" s="7" t="s">
        <v>62</v>
      </c>
      <c r="M5" s="7" t="s">
        <v>62</v>
      </c>
      <c r="N5" s="29" t="s">
        <v>56</v>
      </c>
      <c r="O5" s="29">
        <v>1</v>
      </c>
      <c r="P5" s="29" t="s">
        <v>170</v>
      </c>
      <c r="Q5" s="29" t="s">
        <v>1240</v>
      </c>
      <c r="R5" s="29" t="s">
        <v>1241</v>
      </c>
      <c r="S5" s="29" t="s">
        <v>1242</v>
      </c>
      <c r="T5" s="29" t="s">
        <v>1243</v>
      </c>
      <c r="U5" s="29" t="s">
        <v>62</v>
      </c>
      <c r="V5" s="29" t="s">
        <v>57</v>
      </c>
      <c r="W5" s="29" t="s">
        <v>62</v>
      </c>
      <c r="X5" s="29" t="s">
        <v>57</v>
      </c>
      <c r="Y5" s="29" t="s">
        <v>62</v>
      </c>
      <c r="Z5" s="29" t="s">
        <v>118</v>
      </c>
      <c r="AA5" s="7" t="s">
        <v>56</v>
      </c>
      <c r="AB5" s="29" t="s">
        <v>1244</v>
      </c>
      <c r="AC5" s="29" t="s">
        <v>1245</v>
      </c>
      <c r="AD5" s="29" t="s">
        <v>1246</v>
      </c>
      <c r="AE5" s="29" t="s">
        <v>1245</v>
      </c>
      <c r="AF5" s="7" t="s">
        <v>62</v>
      </c>
      <c r="AG5" s="29" t="s">
        <v>56</v>
      </c>
      <c r="AH5" s="29">
        <v>145</v>
      </c>
      <c r="AI5" s="29" t="s">
        <v>942</v>
      </c>
      <c r="AJ5" s="29" t="s">
        <v>57</v>
      </c>
      <c r="AK5" s="30" t="s">
        <v>62</v>
      </c>
      <c r="AL5" s="7" t="s">
        <v>57</v>
      </c>
      <c r="AM5" s="7" t="s">
        <v>57</v>
      </c>
      <c r="AN5" s="7" t="s">
        <v>57</v>
      </c>
      <c r="AO5" s="277"/>
      <c r="AP5" s="277"/>
      <c r="AQ5" s="7">
        <v>0</v>
      </c>
      <c r="AR5" s="7" t="s">
        <v>57</v>
      </c>
      <c r="AS5" s="29">
        <v>87</v>
      </c>
      <c r="AT5" s="29">
        <v>58</v>
      </c>
      <c r="AU5" s="7" t="s">
        <v>62</v>
      </c>
      <c r="AV5" s="7" t="s">
        <v>56</v>
      </c>
      <c r="AW5" s="7" t="s">
        <v>62</v>
      </c>
      <c r="AX5" s="7" t="s">
        <v>62</v>
      </c>
      <c r="AY5" s="28"/>
    </row>
    <row r="6" spans="1:51" ht="15.75">
      <c r="A6" s="28">
        <v>5</v>
      </c>
      <c r="B6" s="7" t="s">
        <v>1214</v>
      </c>
      <c r="C6" s="7" t="s">
        <v>1215</v>
      </c>
      <c r="D6" s="7">
        <v>2023</v>
      </c>
      <c r="E6" s="63" t="s">
        <v>954</v>
      </c>
      <c r="F6" s="29" t="s">
        <v>105</v>
      </c>
      <c r="G6" s="29" t="s">
        <v>1247</v>
      </c>
      <c r="H6" s="65" t="s">
        <v>107</v>
      </c>
      <c r="I6" s="7" t="s">
        <v>935</v>
      </c>
      <c r="J6" s="29">
        <v>9</v>
      </c>
      <c r="K6" s="7" t="s">
        <v>62</v>
      </c>
      <c r="L6" s="7" t="s">
        <v>62</v>
      </c>
      <c r="M6" s="7" t="s">
        <v>62</v>
      </c>
      <c r="N6" s="29" t="s">
        <v>56</v>
      </c>
      <c r="O6" s="29">
        <v>2</v>
      </c>
      <c r="P6" s="29" t="s">
        <v>170</v>
      </c>
      <c r="Q6" s="29" t="s">
        <v>1248</v>
      </c>
      <c r="R6" s="29" t="s">
        <v>1249</v>
      </c>
      <c r="S6" s="29" t="s">
        <v>57</v>
      </c>
      <c r="T6" s="7" t="s">
        <v>57</v>
      </c>
      <c r="U6" s="29" t="s">
        <v>1230</v>
      </c>
      <c r="V6" s="29" t="s">
        <v>1250</v>
      </c>
      <c r="W6" s="29" t="s">
        <v>56</v>
      </c>
      <c r="X6" s="29" t="s">
        <v>1251</v>
      </c>
      <c r="Y6" s="29" t="s">
        <v>1223</v>
      </c>
      <c r="Z6" s="29" t="s">
        <v>1252</v>
      </c>
      <c r="AA6" s="7" t="s">
        <v>62</v>
      </c>
      <c r="AB6" s="7" t="s">
        <v>57</v>
      </c>
      <c r="AC6" s="7" t="s">
        <v>57</v>
      </c>
      <c r="AD6" s="7" t="s">
        <v>57</v>
      </c>
      <c r="AE6" s="7" t="s">
        <v>57</v>
      </c>
      <c r="AF6" s="7" t="s">
        <v>57</v>
      </c>
      <c r="AG6" s="29" t="s">
        <v>56</v>
      </c>
      <c r="AH6" s="29">
        <v>48</v>
      </c>
      <c r="AI6" s="29" t="s">
        <v>56</v>
      </c>
      <c r="AJ6" s="29" t="s">
        <v>1253</v>
      </c>
      <c r="AK6" s="30" t="s">
        <v>62</v>
      </c>
      <c r="AL6" s="7" t="s">
        <v>57</v>
      </c>
      <c r="AM6" s="7" t="s">
        <v>57</v>
      </c>
      <c r="AN6" s="7" t="s">
        <v>57</v>
      </c>
      <c r="AO6" s="277"/>
      <c r="AP6" s="277"/>
      <c r="AQ6" s="7">
        <v>0</v>
      </c>
      <c r="AR6" s="7" t="s">
        <v>57</v>
      </c>
      <c r="AS6" s="29">
        <v>30</v>
      </c>
      <c r="AT6" s="29">
        <v>18</v>
      </c>
      <c r="AU6" s="7" t="s">
        <v>62</v>
      </c>
      <c r="AV6" s="7" t="s">
        <v>56</v>
      </c>
      <c r="AW6" s="7" t="s">
        <v>62</v>
      </c>
      <c r="AX6" s="7" t="s">
        <v>62</v>
      </c>
      <c r="AY6" s="28"/>
    </row>
    <row r="7" spans="1:51" ht="15.75">
      <c r="A7" s="28">
        <v>6</v>
      </c>
      <c r="B7" s="7" t="s">
        <v>1214</v>
      </c>
      <c r="C7" s="7" t="s">
        <v>1215</v>
      </c>
      <c r="D7" s="7">
        <v>2023</v>
      </c>
      <c r="E7" s="63" t="s">
        <v>954</v>
      </c>
      <c r="F7" s="29" t="s">
        <v>75</v>
      </c>
      <c r="G7" s="29" t="s">
        <v>1254</v>
      </c>
      <c r="H7" s="29" t="s">
        <v>77</v>
      </c>
      <c r="I7" s="7" t="s">
        <v>929</v>
      </c>
      <c r="J7" s="29">
        <v>15</v>
      </c>
      <c r="K7" s="29" t="s">
        <v>56</v>
      </c>
      <c r="L7" s="29" t="s">
        <v>62</v>
      </c>
      <c r="M7" s="7" t="s">
        <v>57</v>
      </c>
      <c r="N7" s="7" t="s">
        <v>57</v>
      </c>
      <c r="O7" s="7" t="s">
        <v>57</v>
      </c>
      <c r="P7" s="7" t="s">
        <v>57</v>
      </c>
      <c r="Q7" s="7" t="s">
        <v>57</v>
      </c>
      <c r="R7" s="7" t="s">
        <v>57</v>
      </c>
      <c r="S7" s="30" t="s">
        <v>57</v>
      </c>
      <c r="T7" s="7" t="s">
        <v>57</v>
      </c>
      <c r="U7" s="29" t="s">
        <v>78</v>
      </c>
      <c r="V7" s="29" t="s">
        <v>79</v>
      </c>
      <c r="W7" s="29" t="s">
        <v>56</v>
      </c>
      <c r="X7" s="29" t="s">
        <v>1255</v>
      </c>
      <c r="Y7" s="29" t="s">
        <v>56</v>
      </c>
      <c r="Z7" s="29" t="s">
        <v>80</v>
      </c>
      <c r="AA7" s="7" t="s">
        <v>57</v>
      </c>
      <c r="AB7" s="7" t="s">
        <v>57</v>
      </c>
      <c r="AC7" s="7" t="s">
        <v>57</v>
      </c>
      <c r="AD7" s="7" t="s">
        <v>57</v>
      </c>
      <c r="AE7" s="7" t="s">
        <v>57</v>
      </c>
      <c r="AF7" s="7" t="s">
        <v>57</v>
      </c>
      <c r="AG7" s="7" t="s">
        <v>57</v>
      </c>
      <c r="AH7" s="7" t="s">
        <v>57</v>
      </c>
      <c r="AI7" s="7" t="s">
        <v>57</v>
      </c>
      <c r="AJ7" s="7" t="s">
        <v>57</v>
      </c>
      <c r="AK7" s="30" t="s">
        <v>62</v>
      </c>
      <c r="AL7" s="7" t="s">
        <v>57</v>
      </c>
      <c r="AM7" s="7" t="s">
        <v>57</v>
      </c>
      <c r="AN7" s="7" t="s">
        <v>57</v>
      </c>
      <c r="AO7" s="277"/>
      <c r="AP7" s="277"/>
      <c r="AQ7" s="7">
        <v>0</v>
      </c>
      <c r="AR7" s="7" t="s">
        <v>57</v>
      </c>
      <c r="AS7" s="7" t="s">
        <v>57</v>
      </c>
      <c r="AT7" s="7" t="s">
        <v>57</v>
      </c>
      <c r="AU7" s="7" t="s">
        <v>57</v>
      </c>
      <c r="AV7" s="7" t="s">
        <v>57</v>
      </c>
      <c r="AW7" s="7" t="s">
        <v>57</v>
      </c>
      <c r="AX7" s="7" t="s">
        <v>57</v>
      </c>
      <c r="AY7" s="28"/>
    </row>
    <row r="8" spans="1:51" ht="15.75">
      <c r="A8" s="28">
        <v>7</v>
      </c>
      <c r="B8" s="7" t="s">
        <v>1214</v>
      </c>
      <c r="C8" s="7" t="s">
        <v>1215</v>
      </c>
      <c r="D8" s="7">
        <v>2023</v>
      </c>
      <c r="E8" s="7" t="s">
        <v>954</v>
      </c>
      <c r="F8" s="29" t="s">
        <v>82</v>
      </c>
      <c r="G8" s="29" t="s">
        <v>1256</v>
      </c>
      <c r="H8" s="29" t="s">
        <v>84</v>
      </c>
      <c r="I8" s="7" t="s">
        <v>929</v>
      </c>
      <c r="J8" s="29">
        <v>5</v>
      </c>
      <c r="K8" s="29" t="s">
        <v>56</v>
      </c>
      <c r="L8" s="29" t="s">
        <v>62</v>
      </c>
      <c r="M8" s="7" t="s">
        <v>57</v>
      </c>
      <c r="N8" s="7" t="s">
        <v>57</v>
      </c>
      <c r="O8" s="7" t="s">
        <v>57</v>
      </c>
      <c r="P8" s="7" t="s">
        <v>57</v>
      </c>
      <c r="Q8" s="7" t="s">
        <v>57</v>
      </c>
      <c r="R8" s="7" t="s">
        <v>57</v>
      </c>
      <c r="S8" s="30" t="s">
        <v>57</v>
      </c>
      <c r="T8" s="7" t="s">
        <v>57</v>
      </c>
      <c r="U8" s="29" t="s">
        <v>78</v>
      </c>
      <c r="V8" s="29" t="s">
        <v>85</v>
      </c>
      <c r="W8" s="29" t="s">
        <v>56</v>
      </c>
      <c r="X8" s="29" t="s">
        <v>1257</v>
      </c>
      <c r="Y8" s="29" t="s">
        <v>56</v>
      </c>
      <c r="Z8" s="29" t="s">
        <v>86</v>
      </c>
      <c r="AA8" s="7" t="s">
        <v>57</v>
      </c>
      <c r="AB8" s="7" t="s">
        <v>57</v>
      </c>
      <c r="AC8" s="7" t="s">
        <v>57</v>
      </c>
      <c r="AD8" s="7" t="s">
        <v>57</v>
      </c>
      <c r="AE8" s="7" t="s">
        <v>57</v>
      </c>
      <c r="AF8" s="7" t="s">
        <v>57</v>
      </c>
      <c r="AG8" s="7" t="s">
        <v>57</v>
      </c>
      <c r="AH8" s="7" t="s">
        <v>57</v>
      </c>
      <c r="AI8" s="7" t="s">
        <v>57</v>
      </c>
      <c r="AJ8" s="7" t="s">
        <v>57</v>
      </c>
      <c r="AK8" s="30" t="s">
        <v>62</v>
      </c>
      <c r="AL8" s="7" t="s">
        <v>57</v>
      </c>
      <c r="AM8" s="7" t="s">
        <v>57</v>
      </c>
      <c r="AN8" s="7" t="s">
        <v>57</v>
      </c>
      <c r="AO8" s="277"/>
      <c r="AP8" s="277"/>
      <c r="AQ8" s="7">
        <v>0</v>
      </c>
      <c r="AR8" s="7" t="s">
        <v>57</v>
      </c>
      <c r="AS8" s="7" t="s">
        <v>57</v>
      </c>
      <c r="AT8" s="7" t="s">
        <v>57</v>
      </c>
      <c r="AU8" s="7" t="s">
        <v>57</v>
      </c>
      <c r="AV8" s="7" t="s">
        <v>57</v>
      </c>
      <c r="AW8" s="7" t="s">
        <v>57</v>
      </c>
      <c r="AX8" s="7" t="s">
        <v>57</v>
      </c>
      <c r="AY8" s="28"/>
    </row>
    <row r="9" spans="1:51" ht="15.75">
      <c r="A9" s="28">
        <v>8</v>
      </c>
      <c r="B9" s="7" t="s">
        <v>1214</v>
      </c>
      <c r="C9" s="7" t="s">
        <v>1215</v>
      </c>
      <c r="D9" s="7">
        <v>2023</v>
      </c>
      <c r="E9" s="63" t="s">
        <v>954</v>
      </c>
      <c r="F9" s="29" t="s">
        <v>52</v>
      </c>
      <c r="G9" s="7" t="s">
        <v>1258</v>
      </c>
      <c r="H9" s="29" t="s">
        <v>54</v>
      </c>
      <c r="I9" s="7" t="s">
        <v>929</v>
      </c>
      <c r="J9" s="29">
        <v>24</v>
      </c>
      <c r="K9" s="29" t="s">
        <v>56</v>
      </c>
      <c r="L9" s="29" t="s">
        <v>56</v>
      </c>
      <c r="M9" s="7" t="s">
        <v>57</v>
      </c>
      <c r="N9" s="7" t="s">
        <v>57</v>
      </c>
      <c r="O9" s="7" t="s">
        <v>57</v>
      </c>
      <c r="P9" s="7" t="s">
        <v>57</v>
      </c>
      <c r="Q9" s="7" t="s">
        <v>57</v>
      </c>
      <c r="R9" s="7" t="s">
        <v>57</v>
      </c>
      <c r="S9" s="30" t="s">
        <v>56</v>
      </c>
      <c r="T9" s="7" t="s">
        <v>58</v>
      </c>
      <c r="U9" s="7" t="s">
        <v>56</v>
      </c>
      <c r="V9" s="7" t="s">
        <v>59</v>
      </c>
      <c r="W9" s="7" t="s">
        <v>56</v>
      </c>
      <c r="X9" s="7" t="s">
        <v>1259</v>
      </c>
      <c r="Y9" s="7" t="s">
        <v>56</v>
      </c>
      <c r="Z9" s="7" t="s">
        <v>60</v>
      </c>
      <c r="AA9" s="7" t="s">
        <v>57</v>
      </c>
      <c r="AB9" s="7" t="s">
        <v>57</v>
      </c>
      <c r="AC9" s="7" t="s">
        <v>57</v>
      </c>
      <c r="AD9" s="7" t="s">
        <v>57</v>
      </c>
      <c r="AE9" s="7" t="s">
        <v>57</v>
      </c>
      <c r="AF9" s="7" t="s">
        <v>62</v>
      </c>
      <c r="AG9" s="7" t="s">
        <v>56</v>
      </c>
      <c r="AH9" s="7" t="s">
        <v>1260</v>
      </c>
      <c r="AI9" s="7" t="s">
        <v>62</v>
      </c>
      <c r="AJ9" s="7" t="s">
        <v>57</v>
      </c>
      <c r="AK9" s="30" t="s">
        <v>62</v>
      </c>
      <c r="AL9" s="7" t="s">
        <v>57</v>
      </c>
      <c r="AM9" s="7" t="s">
        <v>57</v>
      </c>
      <c r="AN9" s="7" t="s">
        <v>57</v>
      </c>
      <c r="AO9" s="277"/>
      <c r="AP9" s="277"/>
      <c r="AQ9" s="7">
        <v>0</v>
      </c>
      <c r="AR9" s="7" t="s">
        <v>57</v>
      </c>
      <c r="AS9" s="66">
        <v>1</v>
      </c>
      <c r="AT9" s="66">
        <v>0</v>
      </c>
      <c r="AU9" s="7" t="s">
        <v>62</v>
      </c>
      <c r="AV9" s="7" t="s">
        <v>62</v>
      </c>
      <c r="AW9" s="7" t="s">
        <v>62</v>
      </c>
      <c r="AX9" s="7" t="s">
        <v>62</v>
      </c>
      <c r="AY9" s="28"/>
    </row>
    <row r="10" spans="1:51" ht="15.75">
      <c r="A10" s="28">
        <v>9</v>
      </c>
      <c r="B10" s="7" t="s">
        <v>1214</v>
      </c>
      <c r="C10" s="7" t="s">
        <v>1215</v>
      </c>
      <c r="D10" s="7">
        <v>2023</v>
      </c>
      <c r="E10" s="63" t="s">
        <v>954</v>
      </c>
      <c r="F10" s="29" t="s">
        <v>63</v>
      </c>
      <c r="G10" s="29" t="s">
        <v>1261</v>
      </c>
      <c r="H10" s="29" t="s">
        <v>65</v>
      </c>
      <c r="I10" s="7" t="s">
        <v>929</v>
      </c>
      <c r="J10" s="29">
        <v>14</v>
      </c>
      <c r="K10" s="29" t="s">
        <v>56</v>
      </c>
      <c r="L10" s="29" t="s">
        <v>62</v>
      </c>
      <c r="M10" s="7" t="s">
        <v>62</v>
      </c>
      <c r="N10" s="7" t="s">
        <v>62</v>
      </c>
      <c r="O10" s="7" t="s">
        <v>57</v>
      </c>
      <c r="P10" s="7" t="s">
        <v>57</v>
      </c>
      <c r="Q10" s="7" t="s">
        <v>57</v>
      </c>
      <c r="R10" s="7" t="s">
        <v>57</v>
      </c>
      <c r="S10" s="30" t="s">
        <v>57</v>
      </c>
      <c r="T10" s="7" t="s">
        <v>57</v>
      </c>
      <c r="U10" s="7" t="s">
        <v>56</v>
      </c>
      <c r="V10" s="67" t="s">
        <v>66</v>
      </c>
      <c r="W10" s="7" t="s">
        <v>1223</v>
      </c>
      <c r="X10" s="7" t="s">
        <v>1262</v>
      </c>
      <c r="Y10" s="7" t="s">
        <v>56</v>
      </c>
      <c r="Z10" s="20" t="s">
        <v>67</v>
      </c>
      <c r="AA10" s="7" t="s">
        <v>57</v>
      </c>
      <c r="AB10" s="7" t="s">
        <v>57</v>
      </c>
      <c r="AC10" s="7" t="s">
        <v>57</v>
      </c>
      <c r="AD10" s="7" t="s">
        <v>57</v>
      </c>
      <c r="AE10" s="7" t="s">
        <v>57</v>
      </c>
      <c r="AF10" s="7" t="s">
        <v>62</v>
      </c>
      <c r="AG10" s="7" t="s">
        <v>56</v>
      </c>
      <c r="AH10" s="7">
        <v>1293</v>
      </c>
      <c r="AI10" s="7" t="s">
        <v>62</v>
      </c>
      <c r="AJ10" s="7" t="s">
        <v>57</v>
      </c>
      <c r="AK10" s="30" t="s">
        <v>62</v>
      </c>
      <c r="AL10" s="7" t="s">
        <v>57</v>
      </c>
      <c r="AM10" s="7" t="s">
        <v>57</v>
      </c>
      <c r="AN10" s="7" t="s">
        <v>57</v>
      </c>
      <c r="AO10" s="277"/>
      <c r="AP10" s="277"/>
      <c r="AQ10" s="7">
        <v>0</v>
      </c>
      <c r="AR10" s="7" t="s">
        <v>57</v>
      </c>
      <c r="AS10" s="7" t="s">
        <v>57</v>
      </c>
      <c r="AT10" s="7" t="s">
        <v>57</v>
      </c>
      <c r="AU10" s="7" t="s">
        <v>62</v>
      </c>
      <c r="AV10" s="7" t="s">
        <v>62</v>
      </c>
      <c r="AW10" s="7" t="s">
        <v>62</v>
      </c>
      <c r="AX10" s="7" t="s">
        <v>62</v>
      </c>
      <c r="AY10" s="28"/>
    </row>
    <row r="11" spans="1:51" ht="15.75">
      <c r="A11" s="28">
        <v>10</v>
      </c>
      <c r="B11" s="7" t="s">
        <v>1214</v>
      </c>
      <c r="C11" s="7" t="s">
        <v>1215</v>
      </c>
      <c r="D11" s="7">
        <v>2023</v>
      </c>
      <c r="E11" s="63" t="s">
        <v>954</v>
      </c>
      <c r="F11" s="29" t="s">
        <v>1263</v>
      </c>
      <c r="G11" s="7" t="s">
        <v>1264</v>
      </c>
      <c r="H11" s="29" t="s">
        <v>71</v>
      </c>
      <c r="I11" s="7" t="s">
        <v>929</v>
      </c>
      <c r="J11" s="29">
        <v>14</v>
      </c>
      <c r="K11" s="29" t="s">
        <v>56</v>
      </c>
      <c r="L11" s="29" t="s">
        <v>62</v>
      </c>
      <c r="M11" s="7" t="s">
        <v>62</v>
      </c>
      <c r="N11" s="7" t="s">
        <v>62</v>
      </c>
      <c r="O11" s="7" t="s">
        <v>57</v>
      </c>
      <c r="P11" s="7" t="s">
        <v>57</v>
      </c>
      <c r="Q11" s="7" t="s">
        <v>57</v>
      </c>
      <c r="R11" s="7" t="s">
        <v>57</v>
      </c>
      <c r="S11" s="30" t="s">
        <v>62</v>
      </c>
      <c r="T11" s="7" t="s">
        <v>57</v>
      </c>
      <c r="U11" s="7" t="s">
        <v>56</v>
      </c>
      <c r="V11" s="7" t="s">
        <v>72</v>
      </c>
      <c r="W11" s="7" t="s">
        <v>56</v>
      </c>
      <c r="X11" s="7" t="s">
        <v>1265</v>
      </c>
      <c r="Y11" s="7" t="s">
        <v>56</v>
      </c>
      <c r="Z11" s="7" t="s">
        <v>73</v>
      </c>
      <c r="AA11" s="7" t="s">
        <v>57</v>
      </c>
      <c r="AB11" s="7" t="s">
        <v>57</v>
      </c>
      <c r="AC11" s="7" t="s">
        <v>57</v>
      </c>
      <c r="AD11" s="7" t="s">
        <v>57</v>
      </c>
      <c r="AE11" s="7" t="s">
        <v>57</v>
      </c>
      <c r="AF11" s="7" t="s">
        <v>62</v>
      </c>
      <c r="AG11" s="7" t="s">
        <v>56</v>
      </c>
      <c r="AH11" s="7" t="s">
        <v>1266</v>
      </c>
      <c r="AI11" s="7" t="s">
        <v>62</v>
      </c>
      <c r="AJ11" s="7" t="s">
        <v>57</v>
      </c>
      <c r="AK11" s="30" t="s">
        <v>62</v>
      </c>
      <c r="AL11" s="7" t="s">
        <v>57</v>
      </c>
      <c r="AM11" s="7" t="s">
        <v>57</v>
      </c>
      <c r="AN11" s="7" t="s">
        <v>57</v>
      </c>
      <c r="AO11" s="277"/>
      <c r="AP11" s="277"/>
      <c r="AQ11" s="7">
        <v>0</v>
      </c>
      <c r="AR11" s="7" t="s">
        <v>57</v>
      </c>
      <c r="AS11" s="66">
        <v>0.5</v>
      </c>
      <c r="AT11" s="66">
        <v>0.5</v>
      </c>
      <c r="AU11" s="7" t="s">
        <v>62</v>
      </c>
      <c r="AV11" s="7" t="s">
        <v>62</v>
      </c>
      <c r="AW11" s="7" t="s">
        <v>62</v>
      </c>
      <c r="AX11" s="7" t="s">
        <v>62</v>
      </c>
      <c r="AY11" s="28"/>
    </row>
    <row r="12" spans="1:51" ht="15.75">
      <c r="A12" s="28">
        <v>11</v>
      </c>
      <c r="B12" s="7" t="s">
        <v>1214</v>
      </c>
      <c r="C12" s="7" t="s">
        <v>1215</v>
      </c>
      <c r="D12" s="7">
        <v>2023</v>
      </c>
      <c r="E12" s="63" t="s">
        <v>977</v>
      </c>
      <c r="F12" s="29" t="s">
        <v>122</v>
      </c>
      <c r="G12" s="7" t="s">
        <v>1267</v>
      </c>
      <c r="H12" s="29" t="s">
        <v>124</v>
      </c>
      <c r="I12" s="7" t="s">
        <v>929</v>
      </c>
      <c r="J12" s="29">
        <v>15</v>
      </c>
      <c r="K12" s="29" t="s">
        <v>56</v>
      </c>
      <c r="L12" s="29" t="s">
        <v>56</v>
      </c>
      <c r="M12" s="7" t="s">
        <v>62</v>
      </c>
      <c r="N12" s="7" t="s">
        <v>62</v>
      </c>
      <c r="O12" s="7" t="s">
        <v>57</v>
      </c>
      <c r="P12" s="7" t="s">
        <v>57</v>
      </c>
      <c r="Q12" s="7" t="s">
        <v>57</v>
      </c>
      <c r="R12" s="7" t="s">
        <v>57</v>
      </c>
      <c r="S12" s="30" t="s">
        <v>56</v>
      </c>
      <c r="T12" s="7" t="s">
        <v>125</v>
      </c>
      <c r="U12" s="7" t="s">
        <v>56</v>
      </c>
      <c r="V12" s="7" t="s">
        <v>126</v>
      </c>
      <c r="W12" s="7" t="s">
        <v>56</v>
      </c>
      <c r="X12" s="7" t="s">
        <v>1268</v>
      </c>
      <c r="Y12" s="7" t="s">
        <v>62</v>
      </c>
      <c r="Z12" s="7" t="s">
        <v>127</v>
      </c>
      <c r="AA12" s="7" t="s">
        <v>56</v>
      </c>
      <c r="AB12" s="7" t="s">
        <v>56</v>
      </c>
      <c r="AC12" s="7" t="s">
        <v>56</v>
      </c>
      <c r="AD12" s="7" t="s">
        <v>962</v>
      </c>
      <c r="AE12" s="7" t="s">
        <v>1269</v>
      </c>
      <c r="AF12" s="7" t="s">
        <v>62</v>
      </c>
      <c r="AG12" s="7" t="s">
        <v>56</v>
      </c>
      <c r="AH12" s="7" t="s">
        <v>1270</v>
      </c>
      <c r="AI12" s="7" t="s">
        <v>62</v>
      </c>
      <c r="AJ12" s="7" t="s">
        <v>57</v>
      </c>
      <c r="AK12" s="30" t="s">
        <v>62</v>
      </c>
      <c r="AL12" s="7" t="s">
        <v>57</v>
      </c>
      <c r="AM12" s="7" t="s">
        <v>57</v>
      </c>
      <c r="AN12" s="7" t="s">
        <v>57</v>
      </c>
      <c r="AO12" s="277"/>
      <c r="AP12" s="277"/>
      <c r="AQ12" s="7">
        <v>0</v>
      </c>
      <c r="AR12" s="7" t="s">
        <v>57</v>
      </c>
      <c r="AS12" s="7" t="s">
        <v>57</v>
      </c>
      <c r="AT12" s="7" t="s">
        <v>57</v>
      </c>
      <c r="AU12" s="7" t="s">
        <v>62</v>
      </c>
      <c r="AV12" s="7" t="s">
        <v>62</v>
      </c>
      <c r="AW12" s="7" t="s">
        <v>62</v>
      </c>
      <c r="AX12" s="7" t="s">
        <v>62</v>
      </c>
      <c r="AY12" s="28"/>
    </row>
    <row r="13" spans="1:51" ht="15.75">
      <c r="A13" s="28">
        <v>12</v>
      </c>
      <c r="B13" s="7" t="s">
        <v>1214</v>
      </c>
      <c r="C13" s="7" t="s">
        <v>1215</v>
      </c>
      <c r="D13" s="7">
        <v>2023</v>
      </c>
      <c r="E13" s="63" t="s">
        <v>977</v>
      </c>
      <c r="F13" s="29" t="s">
        <v>129</v>
      </c>
      <c r="G13" s="7" t="s">
        <v>1271</v>
      </c>
      <c r="H13" s="29" t="s">
        <v>131</v>
      </c>
      <c r="I13" s="7" t="s">
        <v>929</v>
      </c>
      <c r="J13" s="29">
        <v>14</v>
      </c>
      <c r="K13" s="29" t="s">
        <v>210</v>
      </c>
      <c r="L13" s="29" t="s">
        <v>62</v>
      </c>
      <c r="M13" s="7" t="s">
        <v>57</v>
      </c>
      <c r="N13" s="7" t="s">
        <v>57</v>
      </c>
      <c r="O13" s="7" t="s">
        <v>57</v>
      </c>
      <c r="P13" s="7" t="s">
        <v>57</v>
      </c>
      <c r="Q13" s="7" t="s">
        <v>57</v>
      </c>
      <c r="R13" s="7" t="s">
        <v>57</v>
      </c>
      <c r="S13" s="30" t="s">
        <v>62</v>
      </c>
      <c r="T13" s="7" t="s">
        <v>57</v>
      </c>
      <c r="U13" s="7" t="s">
        <v>62</v>
      </c>
      <c r="V13" s="7" t="s">
        <v>57</v>
      </c>
      <c r="W13" s="7" t="s">
        <v>56</v>
      </c>
      <c r="X13" s="7" t="s">
        <v>1272</v>
      </c>
      <c r="Y13" s="7" t="s">
        <v>56</v>
      </c>
      <c r="Z13" s="7" t="s">
        <v>132</v>
      </c>
      <c r="AA13" s="7" t="s">
        <v>57</v>
      </c>
      <c r="AB13" s="7" t="s">
        <v>57</v>
      </c>
      <c r="AC13" s="7" t="s">
        <v>57</v>
      </c>
      <c r="AD13" s="7" t="s">
        <v>57</v>
      </c>
      <c r="AE13" s="7" t="s">
        <v>57</v>
      </c>
      <c r="AF13" s="7" t="s">
        <v>57</v>
      </c>
      <c r="AG13" s="7" t="s">
        <v>56</v>
      </c>
      <c r="AH13" s="7" t="s">
        <v>1273</v>
      </c>
      <c r="AI13" s="7" t="s">
        <v>62</v>
      </c>
      <c r="AJ13" s="7" t="s">
        <v>57</v>
      </c>
      <c r="AK13" s="30" t="s">
        <v>62</v>
      </c>
      <c r="AL13" s="7" t="s">
        <v>57</v>
      </c>
      <c r="AM13" s="7" t="s">
        <v>57</v>
      </c>
      <c r="AN13" s="7" t="s">
        <v>57</v>
      </c>
      <c r="AO13" s="277"/>
      <c r="AP13" s="277"/>
      <c r="AQ13" s="7">
        <v>0</v>
      </c>
      <c r="AR13" s="7" t="s">
        <v>57</v>
      </c>
      <c r="AS13" s="7" t="s">
        <v>57</v>
      </c>
      <c r="AT13" s="7" t="s">
        <v>57</v>
      </c>
      <c r="AU13" s="7" t="s">
        <v>62</v>
      </c>
      <c r="AV13" s="7" t="s">
        <v>62</v>
      </c>
      <c r="AW13" s="7" t="s">
        <v>62</v>
      </c>
      <c r="AX13" s="7" t="s">
        <v>62</v>
      </c>
      <c r="AY13" s="28"/>
    </row>
    <row r="14" spans="1:51" ht="15.75">
      <c r="A14" s="28">
        <v>13</v>
      </c>
      <c r="B14" s="7" t="s">
        <v>1214</v>
      </c>
      <c r="C14" s="7" t="s">
        <v>1215</v>
      </c>
      <c r="D14" s="7">
        <v>2023</v>
      </c>
      <c r="E14" s="63" t="s">
        <v>977</v>
      </c>
      <c r="F14" s="29" t="s">
        <v>134</v>
      </c>
      <c r="G14" s="29" t="s">
        <v>1274</v>
      </c>
      <c r="H14" s="29" t="s">
        <v>136</v>
      </c>
      <c r="I14" s="7" t="s">
        <v>929</v>
      </c>
      <c r="J14" s="29">
        <v>24</v>
      </c>
      <c r="K14" s="29" t="s">
        <v>56</v>
      </c>
      <c r="L14" s="29" t="s">
        <v>56</v>
      </c>
      <c r="M14" s="7" t="s">
        <v>62</v>
      </c>
      <c r="N14" s="7" t="s">
        <v>62</v>
      </c>
      <c r="O14" s="7" t="s">
        <v>57</v>
      </c>
      <c r="P14" s="7" t="s">
        <v>57</v>
      </c>
      <c r="Q14" s="7" t="s">
        <v>57</v>
      </c>
      <c r="R14" s="7" t="s">
        <v>57</v>
      </c>
      <c r="S14" s="30" t="s">
        <v>56</v>
      </c>
      <c r="T14" s="7" t="s">
        <v>1275</v>
      </c>
      <c r="U14" s="7" t="s">
        <v>56</v>
      </c>
      <c r="V14" s="67" t="s">
        <v>137</v>
      </c>
      <c r="W14" s="7" t="s">
        <v>56</v>
      </c>
      <c r="X14" s="68" t="s">
        <v>1276</v>
      </c>
      <c r="Y14" s="7" t="s">
        <v>56</v>
      </c>
      <c r="Z14" s="20" t="s">
        <v>138</v>
      </c>
      <c r="AA14" s="7" t="s">
        <v>57</v>
      </c>
      <c r="AB14" s="7" t="s">
        <v>57</v>
      </c>
      <c r="AC14" s="7" t="s">
        <v>57</v>
      </c>
      <c r="AD14" s="7" t="s">
        <v>57</v>
      </c>
      <c r="AE14" s="7" t="s">
        <v>57</v>
      </c>
      <c r="AF14" s="7" t="s">
        <v>56</v>
      </c>
      <c r="AG14" s="7" t="s">
        <v>56</v>
      </c>
      <c r="AH14" s="7">
        <v>698</v>
      </c>
      <c r="AI14" s="7" t="s">
        <v>62</v>
      </c>
      <c r="AJ14" s="7" t="s">
        <v>57</v>
      </c>
      <c r="AK14" s="30" t="s">
        <v>62</v>
      </c>
      <c r="AL14" s="7" t="s">
        <v>57</v>
      </c>
      <c r="AM14" s="7" t="s">
        <v>57</v>
      </c>
      <c r="AN14" s="7" t="s">
        <v>57</v>
      </c>
      <c r="AO14" s="277"/>
      <c r="AP14" s="277"/>
      <c r="AQ14" s="7">
        <v>0</v>
      </c>
      <c r="AR14" s="7" t="s">
        <v>57</v>
      </c>
      <c r="AS14" s="66">
        <v>1</v>
      </c>
      <c r="AT14" s="66">
        <v>0</v>
      </c>
      <c r="AU14" s="7" t="s">
        <v>62</v>
      </c>
      <c r="AV14" s="7" t="s">
        <v>62</v>
      </c>
      <c r="AW14" s="7" t="s">
        <v>62</v>
      </c>
      <c r="AX14" s="7" t="s">
        <v>62</v>
      </c>
      <c r="AY14" s="28"/>
    </row>
    <row r="15" spans="1:51" ht="15.75">
      <c r="A15" s="28">
        <v>14</v>
      </c>
      <c r="B15" s="7" t="s">
        <v>1214</v>
      </c>
      <c r="C15" s="7" t="s">
        <v>1215</v>
      </c>
      <c r="D15" s="7">
        <v>2023</v>
      </c>
      <c r="E15" s="63" t="s">
        <v>977</v>
      </c>
      <c r="F15" s="29" t="s">
        <v>1277</v>
      </c>
      <c r="G15" s="7" t="s">
        <v>1278</v>
      </c>
      <c r="H15" s="29" t="s">
        <v>142</v>
      </c>
      <c r="I15" s="7" t="s">
        <v>929</v>
      </c>
      <c r="J15" s="29">
        <v>15</v>
      </c>
      <c r="K15" s="29" t="s">
        <v>56</v>
      </c>
      <c r="L15" s="29" t="s">
        <v>56</v>
      </c>
      <c r="M15" s="7" t="s">
        <v>62</v>
      </c>
      <c r="N15" s="7" t="s">
        <v>56</v>
      </c>
      <c r="O15" s="7">
        <v>1</v>
      </c>
      <c r="P15" s="7" t="s">
        <v>1076</v>
      </c>
      <c r="Q15" s="7" t="s">
        <v>1279</v>
      </c>
      <c r="R15" s="7" t="s">
        <v>143</v>
      </c>
      <c r="S15" s="7" t="s">
        <v>56</v>
      </c>
      <c r="T15" s="7" t="s">
        <v>143</v>
      </c>
      <c r="U15" s="7" t="s">
        <v>56</v>
      </c>
      <c r="V15" s="7" t="s">
        <v>144</v>
      </c>
      <c r="W15" s="7" t="s">
        <v>56</v>
      </c>
      <c r="X15" s="7" t="s">
        <v>1280</v>
      </c>
      <c r="Y15" s="7" t="s">
        <v>56</v>
      </c>
      <c r="Z15" s="28" t="s">
        <v>145</v>
      </c>
      <c r="AA15" s="7" t="s">
        <v>56</v>
      </c>
      <c r="AB15" s="7" t="s">
        <v>56</v>
      </c>
      <c r="AC15" s="7" t="s">
        <v>56</v>
      </c>
      <c r="AD15" s="7" t="s">
        <v>984</v>
      </c>
      <c r="AE15" s="7" t="s">
        <v>1281</v>
      </c>
      <c r="AF15" s="7" t="s">
        <v>62</v>
      </c>
      <c r="AG15" s="7" t="s">
        <v>56</v>
      </c>
      <c r="AH15" s="7" t="s">
        <v>1282</v>
      </c>
      <c r="AI15" s="7" t="s">
        <v>62</v>
      </c>
      <c r="AJ15" s="7" t="s">
        <v>57</v>
      </c>
      <c r="AK15" s="30" t="s">
        <v>57</v>
      </c>
      <c r="AL15" s="7" t="s">
        <v>57</v>
      </c>
      <c r="AM15" s="7" t="s">
        <v>57</v>
      </c>
      <c r="AN15" s="7" t="s">
        <v>57</v>
      </c>
      <c r="AO15" s="277"/>
      <c r="AP15" s="277"/>
      <c r="AQ15" s="7">
        <v>0</v>
      </c>
      <c r="AR15" s="7" t="s">
        <v>57</v>
      </c>
      <c r="AS15" s="66">
        <v>0.44</v>
      </c>
      <c r="AT15" s="66">
        <v>0.56000000000000005</v>
      </c>
      <c r="AU15" s="7" t="s">
        <v>62</v>
      </c>
      <c r="AV15" s="7" t="s">
        <v>62</v>
      </c>
      <c r="AW15" s="7" t="s">
        <v>62</v>
      </c>
      <c r="AX15" s="7" t="s">
        <v>62</v>
      </c>
      <c r="AY15" s="28"/>
    </row>
    <row r="16" spans="1:51" ht="15.75">
      <c r="A16" s="28">
        <v>15</v>
      </c>
      <c r="B16" s="7" t="s">
        <v>1214</v>
      </c>
      <c r="C16" s="7" t="s">
        <v>1215</v>
      </c>
      <c r="D16" s="7">
        <v>2023</v>
      </c>
      <c r="E16" s="63" t="s">
        <v>977</v>
      </c>
      <c r="F16" s="29" t="s">
        <v>147</v>
      </c>
      <c r="G16" s="7" t="s">
        <v>1283</v>
      </c>
      <c r="H16" s="29" t="s">
        <v>149</v>
      </c>
      <c r="I16" s="7" t="s">
        <v>929</v>
      </c>
      <c r="J16" s="29">
        <v>6</v>
      </c>
      <c r="K16" s="29" t="s">
        <v>210</v>
      </c>
      <c r="L16" s="29" t="s">
        <v>62</v>
      </c>
      <c r="M16" s="7" t="s">
        <v>57</v>
      </c>
      <c r="N16" s="7" t="s">
        <v>57</v>
      </c>
      <c r="O16" s="7" t="s">
        <v>57</v>
      </c>
      <c r="P16" s="7" t="s">
        <v>57</v>
      </c>
      <c r="Q16" s="7" t="s">
        <v>57</v>
      </c>
      <c r="R16" s="7" t="s">
        <v>57</v>
      </c>
      <c r="S16" s="30" t="s">
        <v>57</v>
      </c>
      <c r="T16" s="7" t="s">
        <v>57</v>
      </c>
      <c r="U16" s="7" t="s">
        <v>56</v>
      </c>
      <c r="V16" s="7" t="s">
        <v>150</v>
      </c>
      <c r="W16" s="7" t="s">
        <v>56</v>
      </c>
      <c r="X16" s="7" t="s">
        <v>1284</v>
      </c>
      <c r="Y16" s="7" t="s">
        <v>62</v>
      </c>
      <c r="Z16" s="7" t="s">
        <v>151</v>
      </c>
      <c r="AA16" s="7" t="s">
        <v>57</v>
      </c>
      <c r="AB16" s="7" t="s">
        <v>57</v>
      </c>
      <c r="AC16" s="7" t="s">
        <v>57</v>
      </c>
      <c r="AD16" s="7" t="s">
        <v>57</v>
      </c>
      <c r="AE16" s="7" t="s">
        <v>57</v>
      </c>
      <c r="AF16" s="7" t="s">
        <v>62</v>
      </c>
      <c r="AG16" s="7" t="s">
        <v>56</v>
      </c>
      <c r="AH16" s="7" t="s">
        <v>1285</v>
      </c>
      <c r="AI16" s="7" t="s">
        <v>62</v>
      </c>
      <c r="AJ16" s="7" t="s">
        <v>57</v>
      </c>
      <c r="AK16" s="30" t="s">
        <v>62</v>
      </c>
      <c r="AL16" s="7" t="s">
        <v>57</v>
      </c>
      <c r="AM16" s="7" t="s">
        <v>57</v>
      </c>
      <c r="AN16" s="7" t="s">
        <v>57</v>
      </c>
      <c r="AO16" s="277"/>
      <c r="AP16" s="277"/>
      <c r="AQ16" s="7">
        <v>0</v>
      </c>
      <c r="AR16" s="7" t="s">
        <v>57</v>
      </c>
      <c r="AS16" s="7" t="s">
        <v>57</v>
      </c>
      <c r="AT16" s="7" t="s">
        <v>57</v>
      </c>
      <c r="AU16" s="7" t="s">
        <v>62</v>
      </c>
      <c r="AV16" s="7" t="s">
        <v>62</v>
      </c>
      <c r="AW16" s="7" t="s">
        <v>62</v>
      </c>
      <c r="AX16" s="7" t="s">
        <v>62</v>
      </c>
      <c r="AY16" s="28"/>
    </row>
    <row r="17" spans="1:51" ht="15.75">
      <c r="A17" s="28">
        <v>16</v>
      </c>
      <c r="B17" s="7" t="s">
        <v>1214</v>
      </c>
      <c r="C17" s="7" t="s">
        <v>1215</v>
      </c>
      <c r="D17" s="7">
        <v>2023</v>
      </c>
      <c r="E17" s="63" t="s">
        <v>977</v>
      </c>
      <c r="F17" s="29" t="s">
        <v>153</v>
      </c>
      <c r="G17" s="29" t="s">
        <v>1286</v>
      </c>
      <c r="H17" s="65" t="s">
        <v>155</v>
      </c>
      <c r="I17" s="7" t="s">
        <v>935</v>
      </c>
      <c r="J17" s="29">
        <v>19</v>
      </c>
      <c r="K17" s="7" t="s">
        <v>62</v>
      </c>
      <c r="L17" s="7" t="s">
        <v>62</v>
      </c>
      <c r="M17" s="7" t="s">
        <v>62</v>
      </c>
      <c r="N17" s="7" t="s">
        <v>56</v>
      </c>
      <c r="O17" s="7">
        <v>1</v>
      </c>
      <c r="P17" s="7" t="s">
        <v>170</v>
      </c>
      <c r="Q17" s="29" t="s">
        <v>1287</v>
      </c>
      <c r="R17" s="29" t="s">
        <v>1288</v>
      </c>
      <c r="S17" s="29" t="s">
        <v>56</v>
      </c>
      <c r="T17" s="29" t="s">
        <v>1289</v>
      </c>
      <c r="U17" s="29" t="s">
        <v>62</v>
      </c>
      <c r="V17" s="29" t="s">
        <v>57</v>
      </c>
      <c r="W17" s="29" t="s">
        <v>56</v>
      </c>
      <c r="X17" s="29" t="s">
        <v>1290</v>
      </c>
      <c r="Y17" s="29" t="s">
        <v>56</v>
      </c>
      <c r="Z17" s="29" t="s">
        <v>1291</v>
      </c>
      <c r="AA17" s="7" t="s">
        <v>56</v>
      </c>
      <c r="AB17" s="29" t="s">
        <v>56</v>
      </c>
      <c r="AC17" s="29" t="s">
        <v>1292</v>
      </c>
      <c r="AD17" s="29" t="b">
        <v>1</v>
      </c>
      <c r="AE17" s="29" t="s">
        <v>1245</v>
      </c>
      <c r="AF17" s="29" t="s">
        <v>62</v>
      </c>
      <c r="AG17" s="7" t="s">
        <v>56</v>
      </c>
      <c r="AH17" s="7" t="s">
        <v>1293</v>
      </c>
      <c r="AI17" s="29" t="s">
        <v>62</v>
      </c>
      <c r="AJ17" s="29" t="s">
        <v>57</v>
      </c>
      <c r="AK17" s="30" t="s">
        <v>62</v>
      </c>
      <c r="AL17" s="7" t="s">
        <v>57</v>
      </c>
      <c r="AM17" s="7" t="s">
        <v>57</v>
      </c>
      <c r="AN17" s="7" t="s">
        <v>57</v>
      </c>
      <c r="AO17" s="277"/>
      <c r="AP17" s="277"/>
      <c r="AQ17" s="7">
        <v>0</v>
      </c>
      <c r="AR17" s="7" t="s">
        <v>57</v>
      </c>
      <c r="AS17" s="7" t="s">
        <v>57</v>
      </c>
      <c r="AT17" s="7" t="s">
        <v>57</v>
      </c>
      <c r="AU17" s="7" t="s">
        <v>62</v>
      </c>
      <c r="AV17" s="7" t="s">
        <v>56</v>
      </c>
      <c r="AW17" s="7" t="s">
        <v>62</v>
      </c>
      <c r="AX17" s="7" t="s">
        <v>62</v>
      </c>
      <c r="AY17" s="28"/>
    </row>
    <row r="18" spans="1:51" ht="15.75">
      <c r="A18" s="28">
        <v>17</v>
      </c>
      <c r="B18" s="7" t="s">
        <v>1214</v>
      </c>
      <c r="C18" s="7" t="s">
        <v>1215</v>
      </c>
      <c r="D18" s="7">
        <v>2023</v>
      </c>
      <c r="E18" s="63" t="s">
        <v>977</v>
      </c>
      <c r="F18" s="29" t="s">
        <v>176</v>
      </c>
      <c r="G18" s="29" t="s">
        <v>1294</v>
      </c>
      <c r="H18" s="29" t="s">
        <v>178</v>
      </c>
      <c r="I18" s="7" t="s">
        <v>935</v>
      </c>
      <c r="J18" s="29">
        <v>22</v>
      </c>
      <c r="K18" s="7" t="s">
        <v>62</v>
      </c>
      <c r="L18" s="7" t="s">
        <v>62</v>
      </c>
      <c r="M18" s="7" t="s">
        <v>62</v>
      </c>
      <c r="N18" s="7" t="s">
        <v>56</v>
      </c>
      <c r="O18" s="7">
        <v>1</v>
      </c>
      <c r="P18" s="7" t="s">
        <v>170</v>
      </c>
      <c r="Q18" s="29" t="s">
        <v>1295</v>
      </c>
      <c r="R18" s="29" t="s">
        <v>1296</v>
      </c>
      <c r="S18" s="29" t="s">
        <v>62</v>
      </c>
      <c r="T18" s="7" t="s">
        <v>57</v>
      </c>
      <c r="U18" s="7" t="s">
        <v>210</v>
      </c>
      <c r="V18" s="7" t="s">
        <v>57</v>
      </c>
      <c r="W18" s="7" t="s">
        <v>56</v>
      </c>
      <c r="X18" s="7" t="s">
        <v>1297</v>
      </c>
      <c r="Y18" s="7" t="s">
        <v>56</v>
      </c>
      <c r="Z18" s="29" t="s">
        <v>1298</v>
      </c>
      <c r="AA18" s="7" t="s">
        <v>62</v>
      </c>
      <c r="AB18" s="7" t="s">
        <v>57</v>
      </c>
      <c r="AC18" s="7" t="s">
        <v>57</v>
      </c>
      <c r="AD18" s="7" t="s">
        <v>57</v>
      </c>
      <c r="AE18" s="7" t="s">
        <v>57</v>
      </c>
      <c r="AF18" s="7" t="s">
        <v>57</v>
      </c>
      <c r="AG18" s="7" t="s">
        <v>56</v>
      </c>
      <c r="AH18" s="7">
        <v>23</v>
      </c>
      <c r="AI18" s="29" t="s">
        <v>1299</v>
      </c>
      <c r="AJ18" s="29" t="s">
        <v>1300</v>
      </c>
      <c r="AK18" s="30" t="s">
        <v>62</v>
      </c>
      <c r="AL18" s="7" t="s">
        <v>57</v>
      </c>
      <c r="AM18" s="7" t="s">
        <v>57</v>
      </c>
      <c r="AN18" s="7" t="s">
        <v>57</v>
      </c>
      <c r="AO18" s="277"/>
      <c r="AP18" s="277"/>
      <c r="AQ18" s="7">
        <v>0</v>
      </c>
      <c r="AR18" s="7" t="s">
        <v>57</v>
      </c>
      <c r="AS18" s="29">
        <v>15</v>
      </c>
      <c r="AT18" s="29">
        <v>8</v>
      </c>
      <c r="AU18" s="7" t="s">
        <v>62</v>
      </c>
      <c r="AV18" s="7" t="s">
        <v>62</v>
      </c>
      <c r="AW18" s="7" t="s">
        <v>62</v>
      </c>
      <c r="AX18" s="7" t="s">
        <v>62</v>
      </c>
      <c r="AY18" s="28"/>
    </row>
    <row r="19" spans="1:51" ht="15.75">
      <c r="A19" s="28">
        <v>18</v>
      </c>
      <c r="B19" s="7" t="s">
        <v>1214</v>
      </c>
      <c r="C19" s="7" t="s">
        <v>1215</v>
      </c>
      <c r="D19" s="7">
        <v>2023</v>
      </c>
      <c r="E19" s="63" t="s">
        <v>977</v>
      </c>
      <c r="F19" s="29" t="s">
        <v>159</v>
      </c>
      <c r="G19" s="7" t="s">
        <v>1301</v>
      </c>
      <c r="H19" s="29" t="s">
        <v>161</v>
      </c>
      <c r="I19" s="7" t="s">
        <v>935</v>
      </c>
      <c r="J19" s="29">
        <v>3</v>
      </c>
      <c r="K19" s="7" t="s">
        <v>62</v>
      </c>
      <c r="L19" s="7" t="s">
        <v>62</v>
      </c>
      <c r="M19" s="7" t="s">
        <v>62</v>
      </c>
      <c r="N19" s="7" t="s">
        <v>56</v>
      </c>
      <c r="O19" s="7">
        <v>1</v>
      </c>
      <c r="P19" s="7" t="s">
        <v>170</v>
      </c>
      <c r="Q19" s="7" t="s">
        <v>1302</v>
      </c>
      <c r="R19" s="7" t="s">
        <v>1303</v>
      </c>
      <c r="S19" s="30" t="s">
        <v>56</v>
      </c>
      <c r="T19" s="7" t="s">
        <v>162</v>
      </c>
      <c r="U19" s="7" t="s">
        <v>56</v>
      </c>
      <c r="V19" s="7" t="s">
        <v>1304</v>
      </c>
      <c r="W19" s="7" t="s">
        <v>56</v>
      </c>
      <c r="X19" s="7" t="s">
        <v>1305</v>
      </c>
      <c r="Y19" s="7" t="s">
        <v>62</v>
      </c>
      <c r="Z19" s="7" t="s">
        <v>1306</v>
      </c>
      <c r="AA19" s="7" t="s">
        <v>56</v>
      </c>
      <c r="AB19" s="7" t="s">
        <v>56</v>
      </c>
      <c r="AC19" s="7" t="s">
        <v>56</v>
      </c>
      <c r="AD19" s="7" t="s">
        <v>962</v>
      </c>
      <c r="AE19" s="7" t="s">
        <v>1307</v>
      </c>
      <c r="AF19" s="7" t="s">
        <v>62</v>
      </c>
      <c r="AG19" s="7" t="s">
        <v>56</v>
      </c>
      <c r="AH19" s="7">
        <v>43</v>
      </c>
      <c r="AI19" s="7" t="s">
        <v>56</v>
      </c>
      <c r="AJ19" s="7" t="s">
        <v>985</v>
      </c>
      <c r="AK19" s="30" t="s">
        <v>62</v>
      </c>
      <c r="AL19" s="7" t="s">
        <v>57</v>
      </c>
      <c r="AM19" s="7" t="s">
        <v>57</v>
      </c>
      <c r="AN19" s="7" t="s">
        <v>57</v>
      </c>
      <c r="AO19" s="277"/>
      <c r="AP19" s="277"/>
      <c r="AQ19" s="7">
        <v>0</v>
      </c>
      <c r="AR19" s="7" t="s">
        <v>57</v>
      </c>
      <c r="AS19" s="7">
        <v>15</v>
      </c>
      <c r="AT19" s="7">
        <v>28</v>
      </c>
      <c r="AU19" s="7" t="s">
        <v>62</v>
      </c>
      <c r="AV19" s="7" t="s">
        <v>62</v>
      </c>
      <c r="AW19" s="7" t="s">
        <v>62</v>
      </c>
      <c r="AX19" s="7" t="s">
        <v>62</v>
      </c>
      <c r="AY19" s="28"/>
    </row>
    <row r="20" spans="1:51" ht="15.75">
      <c r="A20" s="28">
        <v>19</v>
      </c>
      <c r="B20" s="7" t="s">
        <v>1214</v>
      </c>
      <c r="C20" s="7" t="s">
        <v>1215</v>
      </c>
      <c r="D20" s="7">
        <v>2023</v>
      </c>
      <c r="E20" s="63" t="s">
        <v>977</v>
      </c>
      <c r="F20" s="29" t="s">
        <v>167</v>
      </c>
      <c r="G20" s="7" t="s">
        <v>1308</v>
      </c>
      <c r="H20" s="29" t="s">
        <v>169</v>
      </c>
      <c r="I20" s="7" t="s">
        <v>935</v>
      </c>
      <c r="J20" s="29">
        <v>3</v>
      </c>
      <c r="K20" s="7" t="s">
        <v>62</v>
      </c>
      <c r="L20" s="7" t="s">
        <v>62</v>
      </c>
      <c r="M20" s="7" t="s">
        <v>62</v>
      </c>
      <c r="N20" s="7" t="s">
        <v>56</v>
      </c>
      <c r="O20" s="7">
        <v>1</v>
      </c>
      <c r="P20" s="7" t="s">
        <v>170</v>
      </c>
      <c r="Q20" s="7" t="s">
        <v>1309</v>
      </c>
      <c r="R20" s="7" t="s">
        <v>1310</v>
      </c>
      <c r="S20" s="30" t="s">
        <v>62</v>
      </c>
      <c r="T20" s="7" t="s">
        <v>57</v>
      </c>
      <c r="U20" s="7" t="s">
        <v>62</v>
      </c>
      <c r="V20" s="7" t="s">
        <v>57</v>
      </c>
      <c r="W20" s="7" t="s">
        <v>62</v>
      </c>
      <c r="X20" s="7" t="s">
        <v>57</v>
      </c>
      <c r="Y20" s="7" t="s">
        <v>62</v>
      </c>
      <c r="Z20" s="7" t="s">
        <v>173</v>
      </c>
      <c r="AA20" s="7" t="s">
        <v>56</v>
      </c>
      <c r="AB20" s="7" t="s">
        <v>56</v>
      </c>
      <c r="AC20" s="7" t="s">
        <v>56</v>
      </c>
      <c r="AD20" s="7" t="s">
        <v>962</v>
      </c>
      <c r="AE20" s="7" t="s">
        <v>1281</v>
      </c>
      <c r="AF20" s="7" t="s">
        <v>62</v>
      </c>
      <c r="AG20" s="7" t="s">
        <v>56</v>
      </c>
      <c r="AH20" s="7">
        <v>24</v>
      </c>
      <c r="AI20" s="7" t="s">
        <v>56</v>
      </c>
      <c r="AJ20" s="7" t="s">
        <v>174</v>
      </c>
      <c r="AK20" s="30" t="s">
        <v>62</v>
      </c>
      <c r="AL20" s="7" t="s">
        <v>57</v>
      </c>
      <c r="AM20" s="7" t="s">
        <v>57</v>
      </c>
      <c r="AN20" s="7" t="s">
        <v>57</v>
      </c>
      <c r="AO20" s="277"/>
      <c r="AP20" s="277"/>
      <c r="AQ20" s="7">
        <v>0</v>
      </c>
      <c r="AR20" s="7" t="s">
        <v>57</v>
      </c>
      <c r="AS20" s="7">
        <v>7</v>
      </c>
      <c r="AT20" s="7">
        <v>17</v>
      </c>
      <c r="AU20" s="7" t="s">
        <v>62</v>
      </c>
      <c r="AV20" s="7" t="s">
        <v>62</v>
      </c>
      <c r="AW20" s="7" t="s">
        <v>62</v>
      </c>
      <c r="AX20" s="7" t="s">
        <v>62</v>
      </c>
      <c r="AY20" s="28"/>
    </row>
    <row r="21" spans="1:51" ht="15.75">
      <c r="A21" s="28">
        <v>20</v>
      </c>
      <c r="B21" s="7" t="s">
        <v>1214</v>
      </c>
      <c r="C21" s="7" t="s">
        <v>1215</v>
      </c>
      <c r="D21" s="7">
        <v>2023</v>
      </c>
      <c r="E21" s="63" t="s">
        <v>977</v>
      </c>
      <c r="F21" s="29" t="s">
        <v>182</v>
      </c>
      <c r="G21" s="7" t="s">
        <v>1311</v>
      </c>
      <c r="H21" s="29" t="s">
        <v>184</v>
      </c>
      <c r="I21" s="7" t="s">
        <v>935</v>
      </c>
      <c r="J21" s="29">
        <v>14</v>
      </c>
      <c r="K21" s="7" t="s">
        <v>62</v>
      </c>
      <c r="L21" s="7" t="s">
        <v>62</v>
      </c>
      <c r="M21" s="7" t="s">
        <v>62</v>
      </c>
      <c r="N21" s="7" t="s">
        <v>62</v>
      </c>
      <c r="O21" s="7" t="s">
        <v>57</v>
      </c>
      <c r="P21" s="7" t="s">
        <v>57</v>
      </c>
      <c r="Q21" s="7" t="s">
        <v>57</v>
      </c>
      <c r="R21" s="7" t="s">
        <v>57</v>
      </c>
      <c r="S21" s="30" t="s">
        <v>57</v>
      </c>
      <c r="T21" s="7" t="s">
        <v>57</v>
      </c>
      <c r="U21" s="7" t="s">
        <v>56</v>
      </c>
      <c r="V21" s="7" t="s">
        <v>185</v>
      </c>
      <c r="W21" s="7" t="s">
        <v>56</v>
      </c>
      <c r="X21" s="7" t="s">
        <v>1312</v>
      </c>
      <c r="Y21" s="7" t="s">
        <v>62</v>
      </c>
      <c r="Z21" s="7" t="s">
        <v>186</v>
      </c>
      <c r="AA21" s="7" t="s">
        <v>57</v>
      </c>
      <c r="AB21" s="7" t="s">
        <v>57</v>
      </c>
      <c r="AC21" s="7" t="s">
        <v>57</v>
      </c>
      <c r="AD21" s="7" t="s">
        <v>57</v>
      </c>
      <c r="AE21" s="7" t="s">
        <v>57</v>
      </c>
      <c r="AF21" s="7" t="s">
        <v>57</v>
      </c>
      <c r="AG21" s="7" t="s">
        <v>56</v>
      </c>
      <c r="AH21" s="7" t="s">
        <v>1313</v>
      </c>
      <c r="AI21" s="7" t="s">
        <v>62</v>
      </c>
      <c r="AJ21" s="45"/>
      <c r="AK21" s="30" t="s">
        <v>62</v>
      </c>
      <c r="AL21" s="7" t="s">
        <v>57</v>
      </c>
      <c r="AM21" s="7" t="s">
        <v>57</v>
      </c>
      <c r="AN21" s="7" t="s">
        <v>57</v>
      </c>
      <c r="AO21" s="277"/>
      <c r="AP21" s="277"/>
      <c r="AQ21" s="7">
        <v>0</v>
      </c>
      <c r="AR21" s="7" t="s">
        <v>57</v>
      </c>
      <c r="AS21" s="7" t="s">
        <v>57</v>
      </c>
      <c r="AT21" s="7" t="s">
        <v>57</v>
      </c>
      <c r="AU21" s="7" t="s">
        <v>62</v>
      </c>
      <c r="AV21" s="7" t="s">
        <v>62</v>
      </c>
      <c r="AW21" s="7" t="s">
        <v>62</v>
      </c>
      <c r="AX21" s="7" t="s">
        <v>62</v>
      </c>
      <c r="AY21" s="28"/>
    </row>
    <row r="22" spans="1:51" ht="15.75">
      <c r="A22" s="28">
        <v>21</v>
      </c>
      <c r="B22" s="7" t="s">
        <v>1214</v>
      </c>
      <c r="C22" s="7" t="s">
        <v>1215</v>
      </c>
      <c r="D22" s="7">
        <v>2023</v>
      </c>
      <c r="E22" s="63" t="s">
        <v>1008</v>
      </c>
      <c r="F22" s="7" t="s">
        <v>204</v>
      </c>
      <c r="G22" s="7" t="s">
        <v>1314</v>
      </c>
      <c r="H22" s="7" t="s">
        <v>206</v>
      </c>
      <c r="I22" s="7" t="s">
        <v>935</v>
      </c>
      <c r="J22" s="7">
        <v>6</v>
      </c>
      <c r="K22" s="7" t="s">
        <v>62</v>
      </c>
      <c r="L22" s="7" t="s">
        <v>62</v>
      </c>
      <c r="M22" s="7" t="s">
        <v>62</v>
      </c>
      <c r="N22" s="7" t="s">
        <v>56</v>
      </c>
      <c r="O22" s="7">
        <v>1</v>
      </c>
      <c r="P22" s="7" t="s">
        <v>170</v>
      </c>
      <c r="Q22" s="7" t="s">
        <v>1315</v>
      </c>
      <c r="R22" s="7" t="s">
        <v>1316</v>
      </c>
      <c r="S22" s="30" t="s">
        <v>57</v>
      </c>
      <c r="T22" s="7" t="s">
        <v>57</v>
      </c>
      <c r="U22" s="7" t="s">
        <v>56</v>
      </c>
      <c r="V22" s="7" t="s">
        <v>1317</v>
      </c>
      <c r="W22" s="7" t="s">
        <v>56</v>
      </c>
      <c r="X22" s="7" t="s">
        <v>1318</v>
      </c>
      <c r="Y22" s="7" t="s">
        <v>56</v>
      </c>
      <c r="Z22" s="7" t="s">
        <v>208</v>
      </c>
      <c r="AA22" s="7" t="s">
        <v>57</v>
      </c>
      <c r="AB22" s="7" t="s">
        <v>57</v>
      </c>
      <c r="AC22" s="7" t="s">
        <v>57</v>
      </c>
      <c r="AD22" s="7" t="s">
        <v>57</v>
      </c>
      <c r="AE22" s="7" t="s">
        <v>57</v>
      </c>
      <c r="AF22" s="7" t="s">
        <v>57</v>
      </c>
      <c r="AG22" s="7" t="s">
        <v>56</v>
      </c>
      <c r="AH22" s="7">
        <v>21</v>
      </c>
      <c r="AI22" s="7" t="s">
        <v>56</v>
      </c>
      <c r="AJ22" s="7" t="s">
        <v>1319</v>
      </c>
      <c r="AK22" s="30" t="s">
        <v>62</v>
      </c>
      <c r="AL22" s="7" t="s">
        <v>57</v>
      </c>
      <c r="AM22" s="7" t="s">
        <v>57</v>
      </c>
      <c r="AN22" s="7" t="s">
        <v>57</v>
      </c>
      <c r="AO22" s="277"/>
      <c r="AP22" s="277"/>
      <c r="AQ22" s="7">
        <v>0</v>
      </c>
      <c r="AR22" s="7" t="s">
        <v>57</v>
      </c>
      <c r="AS22" s="7">
        <v>11</v>
      </c>
      <c r="AT22" s="7">
        <v>10</v>
      </c>
      <c r="AU22" s="7" t="s">
        <v>56</v>
      </c>
      <c r="AV22" s="7" t="s">
        <v>62</v>
      </c>
      <c r="AW22" s="7" t="s">
        <v>210</v>
      </c>
      <c r="AX22" s="7" t="s">
        <v>210</v>
      </c>
      <c r="AY22" s="28"/>
    </row>
    <row r="23" spans="1:51" ht="15.75">
      <c r="A23" s="28">
        <v>22</v>
      </c>
      <c r="B23" s="7" t="s">
        <v>1214</v>
      </c>
      <c r="C23" s="7" t="s">
        <v>1215</v>
      </c>
      <c r="D23" s="7">
        <v>2023</v>
      </c>
      <c r="E23" s="63" t="s">
        <v>1008</v>
      </c>
      <c r="F23" s="7" t="s">
        <v>211</v>
      </c>
      <c r="G23" s="7" t="s">
        <v>1320</v>
      </c>
      <c r="H23" s="7" t="s">
        <v>213</v>
      </c>
      <c r="I23" s="7" t="s">
        <v>935</v>
      </c>
      <c r="J23" s="7">
        <v>24</v>
      </c>
      <c r="K23" s="7" t="s">
        <v>62</v>
      </c>
      <c r="L23" s="7" t="s">
        <v>62</v>
      </c>
      <c r="M23" s="7" t="s">
        <v>62</v>
      </c>
      <c r="N23" s="7" t="s">
        <v>56</v>
      </c>
      <c r="O23" s="7">
        <v>2</v>
      </c>
      <c r="P23" s="7" t="s">
        <v>1076</v>
      </c>
      <c r="Q23" s="7" t="s">
        <v>1321</v>
      </c>
      <c r="R23" s="7" t="s">
        <v>1322</v>
      </c>
      <c r="S23" s="30" t="s">
        <v>56</v>
      </c>
      <c r="T23" s="7" t="s">
        <v>1323</v>
      </c>
      <c r="U23" s="7" t="s">
        <v>56</v>
      </c>
      <c r="V23" s="7" t="s">
        <v>1324</v>
      </c>
      <c r="W23" s="7" t="s">
        <v>1223</v>
      </c>
      <c r="X23" s="7" t="s">
        <v>1325</v>
      </c>
      <c r="Y23" s="7" t="s">
        <v>56</v>
      </c>
      <c r="Z23" s="7" t="s">
        <v>215</v>
      </c>
      <c r="AA23" s="7" t="s">
        <v>56</v>
      </c>
      <c r="AB23" s="7" t="s">
        <v>56</v>
      </c>
      <c r="AC23" s="7" t="s">
        <v>56</v>
      </c>
      <c r="AD23" s="7" t="s">
        <v>962</v>
      </c>
      <c r="AE23" s="7" t="s">
        <v>1245</v>
      </c>
      <c r="AF23" s="7" t="s">
        <v>62</v>
      </c>
      <c r="AG23" s="7" t="s">
        <v>56</v>
      </c>
      <c r="AH23" s="7">
        <v>433</v>
      </c>
      <c r="AI23" s="7" t="s">
        <v>56</v>
      </c>
      <c r="AJ23" s="7" t="s">
        <v>174</v>
      </c>
      <c r="AK23" s="30" t="s">
        <v>62</v>
      </c>
      <c r="AL23" s="7" t="s">
        <v>57</v>
      </c>
      <c r="AM23" s="7" t="s">
        <v>57</v>
      </c>
      <c r="AN23" s="7" t="s">
        <v>57</v>
      </c>
      <c r="AO23" s="277"/>
      <c r="AP23" s="277"/>
      <c r="AQ23" s="7">
        <v>0</v>
      </c>
      <c r="AR23" s="7" t="s">
        <v>57</v>
      </c>
      <c r="AS23" s="66">
        <v>1</v>
      </c>
      <c r="AT23" s="7">
        <v>0</v>
      </c>
      <c r="AU23" s="7" t="s">
        <v>62</v>
      </c>
      <c r="AV23" s="7" t="s">
        <v>62</v>
      </c>
      <c r="AW23" s="7" t="s">
        <v>62</v>
      </c>
      <c r="AX23" s="7" t="s">
        <v>62</v>
      </c>
      <c r="AY23" s="28"/>
    </row>
    <row r="24" spans="1:51" ht="15.75">
      <c r="A24" s="28">
        <v>23</v>
      </c>
      <c r="B24" s="7" t="s">
        <v>1214</v>
      </c>
      <c r="C24" s="7" t="s">
        <v>1215</v>
      </c>
      <c r="D24" s="7">
        <v>2023</v>
      </c>
      <c r="E24" s="63" t="s">
        <v>1008</v>
      </c>
      <c r="F24" s="7" t="s">
        <v>217</v>
      </c>
      <c r="G24" s="7" t="s">
        <v>1326</v>
      </c>
      <c r="H24" s="7" t="s">
        <v>219</v>
      </c>
      <c r="I24" s="7" t="s">
        <v>935</v>
      </c>
      <c r="J24" s="7">
        <v>17</v>
      </c>
      <c r="K24" s="7" t="s">
        <v>62</v>
      </c>
      <c r="L24" s="7" t="s">
        <v>62</v>
      </c>
      <c r="M24" s="7" t="s">
        <v>62</v>
      </c>
      <c r="N24" s="7" t="s">
        <v>56</v>
      </c>
      <c r="O24" s="7">
        <v>1</v>
      </c>
      <c r="P24" s="7" t="s">
        <v>170</v>
      </c>
      <c r="Q24" s="7" t="s">
        <v>1327</v>
      </c>
      <c r="R24" s="7" t="s">
        <v>1328</v>
      </c>
      <c r="S24" s="30" t="s">
        <v>62</v>
      </c>
      <c r="T24" s="7" t="s">
        <v>57</v>
      </c>
      <c r="U24" s="7" t="s">
        <v>56</v>
      </c>
      <c r="V24" s="7" t="s">
        <v>1329</v>
      </c>
      <c r="W24" s="7" t="s">
        <v>56</v>
      </c>
      <c r="X24" s="7" t="s">
        <v>1330</v>
      </c>
      <c r="Y24" s="7" t="s">
        <v>56</v>
      </c>
      <c r="Z24" s="7" t="s">
        <v>222</v>
      </c>
      <c r="AA24" s="7" t="s">
        <v>56</v>
      </c>
      <c r="AB24" s="7" t="s">
        <v>56</v>
      </c>
      <c r="AC24" s="7" t="s">
        <v>56</v>
      </c>
      <c r="AD24" s="7" t="s">
        <v>962</v>
      </c>
      <c r="AE24" s="7" t="s">
        <v>1245</v>
      </c>
      <c r="AF24" s="7" t="s">
        <v>62</v>
      </c>
      <c r="AG24" s="7" t="s">
        <v>56</v>
      </c>
      <c r="AH24" s="7">
        <v>40</v>
      </c>
      <c r="AI24" s="7" t="s">
        <v>56</v>
      </c>
      <c r="AJ24" s="7" t="s">
        <v>174</v>
      </c>
      <c r="AK24" s="30" t="s">
        <v>62</v>
      </c>
      <c r="AL24" s="7" t="s">
        <v>57</v>
      </c>
      <c r="AM24" s="7" t="s">
        <v>57</v>
      </c>
      <c r="AN24" s="7" t="s">
        <v>57</v>
      </c>
      <c r="AO24" s="277"/>
      <c r="AP24" s="277"/>
      <c r="AQ24" s="7">
        <v>0</v>
      </c>
      <c r="AR24" s="7" t="s">
        <v>57</v>
      </c>
      <c r="AS24" s="66">
        <v>0.6</v>
      </c>
      <c r="AT24" s="66">
        <v>0.4</v>
      </c>
      <c r="AU24" s="7" t="s">
        <v>62</v>
      </c>
      <c r="AV24" s="7" t="s">
        <v>62</v>
      </c>
      <c r="AW24" s="7" t="s">
        <v>62</v>
      </c>
      <c r="AX24" s="7" t="s">
        <v>62</v>
      </c>
      <c r="AY24" s="28"/>
    </row>
    <row r="25" spans="1:51" ht="15.75">
      <c r="A25" s="28">
        <v>24</v>
      </c>
      <c r="B25" s="7" t="s">
        <v>1214</v>
      </c>
      <c r="C25" s="7" t="s">
        <v>1215</v>
      </c>
      <c r="D25" s="7">
        <v>2023</v>
      </c>
      <c r="E25" s="63" t="s">
        <v>1008</v>
      </c>
      <c r="F25" s="7" t="s">
        <v>1331</v>
      </c>
      <c r="G25" s="20" t="s">
        <v>1332</v>
      </c>
      <c r="H25" s="7" t="s">
        <v>226</v>
      </c>
      <c r="I25" s="7" t="s">
        <v>935</v>
      </c>
      <c r="J25" s="7">
        <v>14</v>
      </c>
      <c r="K25" s="7" t="s">
        <v>62</v>
      </c>
      <c r="L25" s="7" t="s">
        <v>62</v>
      </c>
      <c r="M25" s="7" t="s">
        <v>62</v>
      </c>
      <c r="N25" s="7" t="s">
        <v>56</v>
      </c>
      <c r="O25" s="7">
        <v>2</v>
      </c>
      <c r="P25" s="7" t="s">
        <v>1076</v>
      </c>
      <c r="Q25" s="7" t="s">
        <v>1333</v>
      </c>
      <c r="R25" s="69" t="s">
        <v>1334</v>
      </c>
      <c r="S25" s="30" t="s">
        <v>62</v>
      </c>
      <c r="T25" s="7" t="s">
        <v>57</v>
      </c>
      <c r="U25" s="7" t="s">
        <v>62</v>
      </c>
      <c r="V25" s="7" t="s">
        <v>57</v>
      </c>
      <c r="W25" s="7" t="s">
        <v>62</v>
      </c>
      <c r="X25" s="7" t="s">
        <v>57</v>
      </c>
      <c r="Y25" s="7" t="s">
        <v>57</v>
      </c>
      <c r="Z25" s="70" t="s">
        <v>228</v>
      </c>
      <c r="AA25" s="7" t="s">
        <v>56</v>
      </c>
      <c r="AB25" s="7" t="s">
        <v>56</v>
      </c>
      <c r="AC25" s="7" t="s">
        <v>56</v>
      </c>
      <c r="AD25" s="7" t="s">
        <v>962</v>
      </c>
      <c r="AE25" s="7" t="s">
        <v>1245</v>
      </c>
      <c r="AF25" s="7" t="s">
        <v>56</v>
      </c>
      <c r="AG25" s="7" t="s">
        <v>56</v>
      </c>
      <c r="AH25" s="7">
        <v>30</v>
      </c>
      <c r="AI25" s="7" t="s">
        <v>56</v>
      </c>
      <c r="AJ25" s="7" t="s">
        <v>174</v>
      </c>
      <c r="AK25" s="30" t="s">
        <v>62</v>
      </c>
      <c r="AL25" s="7" t="s">
        <v>57</v>
      </c>
      <c r="AM25" s="7" t="s">
        <v>57</v>
      </c>
      <c r="AN25" s="7" t="s">
        <v>57</v>
      </c>
      <c r="AO25" s="277"/>
      <c r="AP25" s="277"/>
      <c r="AQ25" s="7">
        <v>0</v>
      </c>
      <c r="AR25" s="7" t="s">
        <v>57</v>
      </c>
      <c r="AS25" s="7">
        <v>17</v>
      </c>
      <c r="AT25" s="7">
        <v>13</v>
      </c>
      <c r="AU25" s="7" t="s">
        <v>62</v>
      </c>
      <c r="AV25" s="7" t="s">
        <v>56</v>
      </c>
      <c r="AW25" s="7" t="s">
        <v>62</v>
      </c>
      <c r="AX25" s="7" t="s">
        <v>62</v>
      </c>
      <c r="AY25" s="28"/>
    </row>
    <row r="26" spans="1:51" ht="15" customHeight="1">
      <c r="A26" s="278">
        <v>25</v>
      </c>
      <c r="B26" s="276" t="s">
        <v>1214</v>
      </c>
      <c r="C26" s="276" t="s">
        <v>1215</v>
      </c>
      <c r="D26" s="276">
        <v>2023</v>
      </c>
      <c r="E26" s="282" t="s">
        <v>1008</v>
      </c>
      <c r="F26" s="276" t="s">
        <v>230</v>
      </c>
      <c r="G26" s="276" t="s">
        <v>1335</v>
      </c>
      <c r="H26" s="276" t="s">
        <v>232</v>
      </c>
      <c r="I26" s="276" t="s">
        <v>935</v>
      </c>
      <c r="J26" s="276">
        <v>14</v>
      </c>
      <c r="K26" s="276" t="s">
        <v>62</v>
      </c>
      <c r="L26" s="276" t="s">
        <v>62</v>
      </c>
      <c r="M26" s="276" t="s">
        <v>62</v>
      </c>
      <c r="N26" s="276" t="s">
        <v>56</v>
      </c>
      <c r="O26" s="276">
        <v>1</v>
      </c>
      <c r="P26" s="276" t="s">
        <v>170</v>
      </c>
      <c r="Q26" s="276" t="s">
        <v>1336</v>
      </c>
      <c r="R26" s="276" t="s">
        <v>1337</v>
      </c>
      <c r="S26" s="276" t="s">
        <v>56</v>
      </c>
      <c r="T26" s="7" t="s">
        <v>1338</v>
      </c>
      <c r="U26" s="276" t="s">
        <v>62</v>
      </c>
      <c r="V26" s="276" t="s">
        <v>57</v>
      </c>
      <c r="W26" s="276" t="s">
        <v>56</v>
      </c>
      <c r="X26" s="276" t="s">
        <v>1339</v>
      </c>
      <c r="Y26" s="276" t="s">
        <v>56</v>
      </c>
      <c r="Z26" s="281" t="s">
        <v>233</v>
      </c>
      <c r="AA26" s="276" t="s">
        <v>56</v>
      </c>
      <c r="AB26" s="276" t="s">
        <v>56</v>
      </c>
      <c r="AC26" s="276" t="s">
        <v>56</v>
      </c>
      <c r="AD26" s="276" t="s">
        <v>962</v>
      </c>
      <c r="AE26" s="276" t="s">
        <v>1245</v>
      </c>
      <c r="AF26" s="276" t="s">
        <v>62</v>
      </c>
      <c r="AG26" s="276" t="s">
        <v>56</v>
      </c>
      <c r="AH26" s="276">
        <v>5383</v>
      </c>
      <c r="AI26" s="276" t="s">
        <v>62</v>
      </c>
      <c r="AJ26" s="276" t="s">
        <v>57</v>
      </c>
      <c r="AK26" s="280" t="s">
        <v>62</v>
      </c>
      <c r="AL26" s="276" t="s">
        <v>57</v>
      </c>
      <c r="AM26" s="276" t="s">
        <v>57</v>
      </c>
      <c r="AN26" s="276" t="s">
        <v>57</v>
      </c>
      <c r="AO26" s="277"/>
      <c r="AP26" s="277"/>
      <c r="AQ26" s="276">
        <v>0</v>
      </c>
      <c r="AR26" s="276" t="s">
        <v>57</v>
      </c>
      <c r="AS26" s="279">
        <v>0.73</v>
      </c>
      <c r="AT26" s="279">
        <v>0.27</v>
      </c>
      <c r="AU26" s="276" t="s">
        <v>62</v>
      </c>
      <c r="AV26" s="276" t="s">
        <v>62</v>
      </c>
      <c r="AW26" s="276" t="s">
        <v>62</v>
      </c>
      <c r="AX26" s="276" t="s">
        <v>62</v>
      </c>
      <c r="AY26" s="278"/>
    </row>
    <row r="27" spans="1:51" ht="15" customHeight="1">
      <c r="A27" s="278"/>
      <c r="B27" s="276"/>
      <c r="C27" s="276"/>
      <c r="D27" s="276"/>
      <c r="E27" s="282"/>
      <c r="F27" s="276"/>
      <c r="G27" s="276"/>
      <c r="H27" s="276"/>
      <c r="I27" s="276"/>
      <c r="J27" s="276"/>
      <c r="K27" s="276"/>
      <c r="L27" s="276"/>
      <c r="M27" s="276"/>
      <c r="N27" s="276"/>
      <c r="O27" s="276"/>
      <c r="P27" s="276"/>
      <c r="Q27" s="276"/>
      <c r="R27" s="276"/>
      <c r="S27" s="276"/>
      <c r="T27" s="7" t="s">
        <v>1340</v>
      </c>
      <c r="U27" s="276"/>
      <c r="V27" s="276"/>
      <c r="W27" s="276"/>
      <c r="X27" s="276"/>
      <c r="Y27" s="276"/>
      <c r="Z27" s="281"/>
      <c r="AA27" s="276"/>
      <c r="AB27" s="276"/>
      <c r="AC27" s="276"/>
      <c r="AD27" s="276"/>
      <c r="AE27" s="276"/>
      <c r="AF27" s="276"/>
      <c r="AG27" s="276"/>
      <c r="AH27" s="276"/>
      <c r="AI27" s="276"/>
      <c r="AJ27" s="276"/>
      <c r="AK27" s="280"/>
      <c r="AL27" s="276"/>
      <c r="AM27" s="276"/>
      <c r="AN27" s="276"/>
      <c r="AO27" s="277"/>
      <c r="AP27" s="277"/>
      <c r="AQ27" s="276"/>
      <c r="AR27" s="276"/>
      <c r="AS27" s="279"/>
      <c r="AT27" s="279"/>
      <c r="AU27" s="276"/>
      <c r="AV27" s="276"/>
      <c r="AW27" s="276"/>
      <c r="AX27" s="276"/>
      <c r="AY27" s="278"/>
    </row>
    <row r="28" spans="1:51" ht="15.75">
      <c r="A28" s="278"/>
      <c r="B28" s="276"/>
      <c r="C28" s="276"/>
      <c r="D28" s="276"/>
      <c r="E28" s="282"/>
      <c r="F28" s="276"/>
      <c r="G28" s="276"/>
      <c r="H28" s="276"/>
      <c r="I28" s="276"/>
      <c r="J28" s="276"/>
      <c r="K28" s="276"/>
      <c r="L28" s="276"/>
      <c r="M28" s="276"/>
      <c r="N28" s="276"/>
      <c r="O28" s="276"/>
      <c r="P28" s="276"/>
      <c r="Q28" s="276"/>
      <c r="R28" s="276"/>
      <c r="S28" s="276"/>
      <c r="T28" s="7" t="s">
        <v>1341</v>
      </c>
      <c r="U28" s="276"/>
      <c r="V28" s="276"/>
      <c r="W28" s="276"/>
      <c r="X28" s="276"/>
      <c r="Y28" s="276"/>
      <c r="Z28" s="281"/>
      <c r="AA28" s="276"/>
      <c r="AB28" s="276"/>
      <c r="AC28" s="276"/>
      <c r="AD28" s="276"/>
      <c r="AE28" s="276"/>
      <c r="AF28" s="276"/>
      <c r="AG28" s="276"/>
      <c r="AH28" s="276"/>
      <c r="AI28" s="276"/>
      <c r="AJ28" s="276"/>
      <c r="AK28" s="280"/>
      <c r="AL28" s="276"/>
      <c r="AM28" s="276"/>
      <c r="AN28" s="276"/>
      <c r="AO28" s="277"/>
      <c r="AP28" s="277"/>
      <c r="AQ28" s="276"/>
      <c r="AR28" s="276"/>
      <c r="AS28" s="279"/>
      <c r="AT28" s="279"/>
      <c r="AU28" s="276"/>
      <c r="AV28" s="276"/>
      <c r="AW28" s="276"/>
      <c r="AX28" s="276"/>
      <c r="AY28" s="278"/>
    </row>
    <row r="29" spans="1:51" ht="15.75">
      <c r="A29" s="28">
        <v>26</v>
      </c>
      <c r="B29" s="7" t="s">
        <v>1214</v>
      </c>
      <c r="C29" s="7" t="s">
        <v>1215</v>
      </c>
      <c r="D29" s="7">
        <v>2023</v>
      </c>
      <c r="E29" s="63" t="s">
        <v>1008</v>
      </c>
      <c r="F29" s="7" t="s">
        <v>236</v>
      </c>
      <c r="G29" s="7" t="s">
        <v>1342</v>
      </c>
      <c r="H29" s="7" t="s">
        <v>1343</v>
      </c>
      <c r="I29" s="7" t="s">
        <v>935</v>
      </c>
      <c r="J29" s="7">
        <v>14</v>
      </c>
      <c r="K29" s="7" t="s">
        <v>62</v>
      </c>
      <c r="L29" s="7" t="s">
        <v>62</v>
      </c>
      <c r="M29" s="7" t="s">
        <v>62</v>
      </c>
      <c r="N29" s="7" t="s">
        <v>56</v>
      </c>
      <c r="O29" s="7">
        <v>2</v>
      </c>
      <c r="P29" s="7" t="s">
        <v>1076</v>
      </c>
      <c r="Q29" s="7" t="s">
        <v>1344</v>
      </c>
      <c r="R29" s="7" t="s">
        <v>1345</v>
      </c>
      <c r="S29" s="30" t="s">
        <v>56</v>
      </c>
      <c r="T29" s="7" t="s">
        <v>1346</v>
      </c>
      <c r="U29" s="7" t="s">
        <v>62</v>
      </c>
      <c r="V29" s="7" t="s">
        <v>57</v>
      </c>
      <c r="W29" s="7" t="s">
        <v>56</v>
      </c>
      <c r="X29" s="7" t="s">
        <v>1347</v>
      </c>
      <c r="Y29" s="7" t="s">
        <v>62</v>
      </c>
      <c r="Z29" s="7" t="s">
        <v>241</v>
      </c>
      <c r="AA29" s="7" t="s">
        <v>56</v>
      </c>
      <c r="AB29" s="7" t="s">
        <v>56</v>
      </c>
      <c r="AC29" s="7" t="s">
        <v>56</v>
      </c>
      <c r="AD29" s="7" t="s">
        <v>962</v>
      </c>
      <c r="AE29" s="7" t="s">
        <v>1281</v>
      </c>
      <c r="AF29" s="7" t="s">
        <v>56</v>
      </c>
      <c r="AG29" s="7" t="s">
        <v>56</v>
      </c>
      <c r="AH29" s="7">
        <v>40</v>
      </c>
      <c r="AI29" s="7" t="s">
        <v>62</v>
      </c>
      <c r="AJ29" s="7" t="s">
        <v>57</v>
      </c>
      <c r="AK29" s="30" t="s">
        <v>62</v>
      </c>
      <c r="AL29" s="7" t="s">
        <v>57</v>
      </c>
      <c r="AM29" s="7" t="s">
        <v>57</v>
      </c>
      <c r="AN29" s="7" t="s">
        <v>57</v>
      </c>
      <c r="AO29" s="277"/>
      <c r="AP29" s="277"/>
      <c r="AQ29" s="7">
        <v>0</v>
      </c>
      <c r="AR29" s="7" t="s">
        <v>57</v>
      </c>
      <c r="AS29" s="66">
        <v>0.4</v>
      </c>
      <c r="AT29" s="66">
        <v>0.6</v>
      </c>
      <c r="AU29" s="7" t="s">
        <v>62</v>
      </c>
      <c r="AV29" s="7" t="s">
        <v>62</v>
      </c>
      <c r="AW29" s="7" t="s">
        <v>62</v>
      </c>
      <c r="AX29" s="7" t="s">
        <v>62</v>
      </c>
      <c r="AY29" s="28"/>
    </row>
    <row r="30" spans="1:51" ht="15.75">
      <c r="A30" s="28">
        <v>27</v>
      </c>
      <c r="B30" s="7" t="s">
        <v>1214</v>
      </c>
      <c r="C30" s="7" t="s">
        <v>1215</v>
      </c>
      <c r="D30" s="7">
        <v>2023</v>
      </c>
      <c r="E30" s="63" t="s">
        <v>1008</v>
      </c>
      <c r="F30" s="7" t="s">
        <v>188</v>
      </c>
      <c r="G30" s="20" t="s">
        <v>1348</v>
      </c>
      <c r="H30" s="7" t="s">
        <v>190</v>
      </c>
      <c r="I30" s="7" t="s">
        <v>929</v>
      </c>
      <c r="J30" s="7">
        <v>15</v>
      </c>
      <c r="K30" s="7" t="s">
        <v>56</v>
      </c>
      <c r="L30" s="7" t="s">
        <v>56</v>
      </c>
      <c r="M30" s="7" t="s">
        <v>57</v>
      </c>
      <c r="N30" s="7" t="s">
        <v>57</v>
      </c>
      <c r="O30" s="7" t="s">
        <v>57</v>
      </c>
      <c r="P30" s="7" t="s">
        <v>57</v>
      </c>
      <c r="Q30" s="7" t="s">
        <v>57</v>
      </c>
      <c r="R30" s="7" t="s">
        <v>57</v>
      </c>
      <c r="S30" s="30" t="s">
        <v>57</v>
      </c>
      <c r="T30" s="7" t="s">
        <v>57</v>
      </c>
      <c r="U30" s="7" t="s">
        <v>62</v>
      </c>
      <c r="V30" s="7" t="s">
        <v>57</v>
      </c>
      <c r="W30" s="7" t="s">
        <v>56</v>
      </c>
      <c r="X30" s="69" t="s">
        <v>1349</v>
      </c>
      <c r="Y30" s="7" t="s">
        <v>62</v>
      </c>
      <c r="Z30" s="20" t="s">
        <v>1350</v>
      </c>
      <c r="AA30" s="7" t="s">
        <v>57</v>
      </c>
      <c r="AB30" s="7" t="s">
        <v>57</v>
      </c>
      <c r="AC30" s="7" t="s">
        <v>57</v>
      </c>
      <c r="AD30" s="7" t="s">
        <v>57</v>
      </c>
      <c r="AE30" s="7" t="s">
        <v>57</v>
      </c>
      <c r="AF30" s="7" t="s">
        <v>57</v>
      </c>
      <c r="AG30" s="7" t="s">
        <v>57</v>
      </c>
      <c r="AH30" s="7" t="s">
        <v>57</v>
      </c>
      <c r="AI30" s="7" t="s">
        <v>57</v>
      </c>
      <c r="AJ30" s="7" t="s">
        <v>57</v>
      </c>
      <c r="AK30" s="30" t="s">
        <v>62</v>
      </c>
      <c r="AL30" s="7" t="s">
        <v>57</v>
      </c>
      <c r="AM30" s="7" t="s">
        <v>57</v>
      </c>
      <c r="AN30" s="7" t="s">
        <v>57</v>
      </c>
      <c r="AO30" s="277"/>
      <c r="AP30" s="277"/>
      <c r="AQ30" s="7">
        <v>0</v>
      </c>
      <c r="AR30" s="7" t="s">
        <v>57</v>
      </c>
      <c r="AS30" s="7" t="s">
        <v>57</v>
      </c>
      <c r="AT30" s="7" t="s">
        <v>57</v>
      </c>
      <c r="AU30" s="7" t="s">
        <v>62</v>
      </c>
      <c r="AV30" s="7" t="s">
        <v>62</v>
      </c>
      <c r="AW30" s="7" t="s">
        <v>62</v>
      </c>
      <c r="AX30" s="7" t="s">
        <v>62</v>
      </c>
      <c r="AY30" s="28"/>
    </row>
    <row r="31" spans="1:51" ht="15.75">
      <c r="A31" s="28">
        <v>28</v>
      </c>
      <c r="B31" s="7" t="s">
        <v>1214</v>
      </c>
      <c r="C31" s="7" t="s">
        <v>1215</v>
      </c>
      <c r="D31" s="7">
        <v>2023</v>
      </c>
      <c r="E31" s="63" t="s">
        <v>1008</v>
      </c>
      <c r="F31" s="7" t="s">
        <v>94</v>
      </c>
      <c r="G31" s="7" t="s">
        <v>1351</v>
      </c>
      <c r="H31" s="7" t="s">
        <v>194</v>
      </c>
      <c r="I31" s="7" t="s">
        <v>929</v>
      </c>
      <c r="J31" s="7">
        <v>21</v>
      </c>
      <c r="K31" s="7" t="s">
        <v>62</v>
      </c>
      <c r="L31" s="7" t="s">
        <v>62</v>
      </c>
      <c r="M31" s="7" t="s">
        <v>62</v>
      </c>
      <c r="N31" s="7" t="s">
        <v>62</v>
      </c>
      <c r="O31" s="7" t="s">
        <v>57</v>
      </c>
      <c r="P31" s="7" t="s">
        <v>57</v>
      </c>
      <c r="Q31" s="7" t="s">
        <v>57</v>
      </c>
      <c r="R31" s="7" t="s">
        <v>57</v>
      </c>
      <c r="S31" s="30" t="s">
        <v>57</v>
      </c>
      <c r="T31" s="7" t="s">
        <v>57</v>
      </c>
      <c r="U31" s="7" t="s">
        <v>56</v>
      </c>
      <c r="V31" s="7" t="s">
        <v>195</v>
      </c>
      <c r="W31" s="7" t="s">
        <v>56</v>
      </c>
      <c r="X31" s="7" t="s">
        <v>1352</v>
      </c>
      <c r="Y31" s="7" t="s">
        <v>56</v>
      </c>
      <c r="Z31" s="7" t="s">
        <v>196</v>
      </c>
      <c r="AA31" s="7" t="s">
        <v>57</v>
      </c>
      <c r="AB31" s="7" t="s">
        <v>57</v>
      </c>
      <c r="AC31" s="7" t="s">
        <v>57</v>
      </c>
      <c r="AD31" s="7" t="s">
        <v>57</v>
      </c>
      <c r="AE31" s="7" t="s">
        <v>57</v>
      </c>
      <c r="AF31" s="7" t="s">
        <v>57</v>
      </c>
      <c r="AG31" s="7" t="s">
        <v>57</v>
      </c>
      <c r="AH31" s="7" t="s">
        <v>57</v>
      </c>
      <c r="AI31" s="7" t="s">
        <v>57</v>
      </c>
      <c r="AJ31" s="7" t="s">
        <v>57</v>
      </c>
      <c r="AK31" s="30" t="s">
        <v>62</v>
      </c>
      <c r="AL31" s="7" t="s">
        <v>57</v>
      </c>
      <c r="AM31" s="7" t="s">
        <v>57</v>
      </c>
      <c r="AN31" s="7" t="s">
        <v>57</v>
      </c>
      <c r="AO31" s="277"/>
      <c r="AP31" s="277"/>
      <c r="AQ31" s="7">
        <v>0</v>
      </c>
      <c r="AR31" s="7" t="s">
        <v>57</v>
      </c>
      <c r="AS31" s="7" t="s">
        <v>57</v>
      </c>
      <c r="AT31" s="7" t="s">
        <v>57</v>
      </c>
      <c r="AU31" s="7" t="s">
        <v>62</v>
      </c>
      <c r="AV31" s="7" t="s">
        <v>62</v>
      </c>
      <c r="AW31" s="7" t="s">
        <v>62</v>
      </c>
      <c r="AX31" s="7" t="s">
        <v>62</v>
      </c>
      <c r="AY31" s="28"/>
    </row>
    <row r="32" spans="1:51" ht="15.75">
      <c r="A32" s="28">
        <v>29</v>
      </c>
      <c r="B32" s="7" t="s">
        <v>1214</v>
      </c>
      <c r="C32" s="7" t="s">
        <v>1215</v>
      </c>
      <c r="D32" s="7">
        <v>2023</v>
      </c>
      <c r="E32" s="63" t="s">
        <v>1008</v>
      </c>
      <c r="F32" s="7" t="s">
        <v>1353</v>
      </c>
      <c r="G32" s="7" t="s">
        <v>1354</v>
      </c>
      <c r="H32" s="7" t="s">
        <v>200</v>
      </c>
      <c r="I32" s="7" t="s">
        <v>929</v>
      </c>
      <c r="J32" s="7">
        <v>14</v>
      </c>
      <c r="K32" s="7" t="s">
        <v>56</v>
      </c>
      <c r="L32" s="7" t="s">
        <v>56</v>
      </c>
      <c r="M32" s="7" t="s">
        <v>62</v>
      </c>
      <c r="N32" s="7" t="s">
        <v>62</v>
      </c>
      <c r="O32" s="7" t="s">
        <v>57</v>
      </c>
      <c r="P32" s="7" t="s">
        <v>57</v>
      </c>
      <c r="Q32" s="7" t="s">
        <v>57</v>
      </c>
      <c r="R32" s="7" t="s">
        <v>57</v>
      </c>
      <c r="S32" s="30" t="s">
        <v>57</v>
      </c>
      <c r="T32" s="7" t="s">
        <v>57</v>
      </c>
      <c r="U32" s="7" t="s">
        <v>56</v>
      </c>
      <c r="V32" s="7" t="s">
        <v>201</v>
      </c>
      <c r="W32" s="7" t="s">
        <v>56</v>
      </c>
      <c r="X32" s="7" t="s">
        <v>1355</v>
      </c>
      <c r="Y32" s="7" t="s">
        <v>56</v>
      </c>
      <c r="Z32" s="28" t="s">
        <v>202</v>
      </c>
      <c r="AA32" s="7" t="s">
        <v>57</v>
      </c>
      <c r="AB32" s="7" t="s">
        <v>57</v>
      </c>
      <c r="AC32" s="7" t="s">
        <v>57</v>
      </c>
      <c r="AD32" s="7" t="s">
        <v>57</v>
      </c>
      <c r="AE32" s="7" t="s">
        <v>57</v>
      </c>
      <c r="AF32" s="7" t="s">
        <v>56</v>
      </c>
      <c r="AG32" s="7" t="s">
        <v>62</v>
      </c>
      <c r="AH32" s="7" t="s">
        <v>1356</v>
      </c>
      <c r="AI32" s="7" t="s">
        <v>57</v>
      </c>
      <c r="AJ32" s="7" t="s">
        <v>57</v>
      </c>
      <c r="AK32" s="30" t="s">
        <v>62</v>
      </c>
      <c r="AL32" s="7" t="s">
        <v>57</v>
      </c>
      <c r="AM32" s="7" t="s">
        <v>57</v>
      </c>
      <c r="AN32" s="7" t="s">
        <v>57</v>
      </c>
      <c r="AO32" s="277"/>
      <c r="AP32" s="277"/>
      <c r="AQ32" s="7">
        <v>0</v>
      </c>
      <c r="AR32" s="7" t="s">
        <v>57</v>
      </c>
      <c r="AS32" s="7" t="s">
        <v>57</v>
      </c>
      <c r="AT32" s="7" t="s">
        <v>57</v>
      </c>
      <c r="AU32" s="7" t="s">
        <v>210</v>
      </c>
      <c r="AV32" s="7" t="s">
        <v>210</v>
      </c>
      <c r="AW32" s="7" t="s">
        <v>210</v>
      </c>
      <c r="AX32" s="7" t="s">
        <v>210</v>
      </c>
      <c r="AY32" s="28"/>
    </row>
    <row r="33" spans="1:51" ht="15.75">
      <c r="A33" s="28">
        <v>30</v>
      </c>
      <c r="B33" s="7" t="s">
        <v>1214</v>
      </c>
      <c r="C33" s="7" t="s">
        <v>1215</v>
      </c>
      <c r="D33" s="7">
        <v>2023</v>
      </c>
      <c r="E33" s="63" t="s">
        <v>1008</v>
      </c>
      <c r="F33" s="7" t="s">
        <v>243</v>
      </c>
      <c r="G33" s="20" t="s">
        <v>1294</v>
      </c>
      <c r="H33" s="7" t="s">
        <v>245</v>
      </c>
      <c r="I33" s="7" t="s">
        <v>945</v>
      </c>
      <c r="J33" s="7">
        <v>22</v>
      </c>
      <c r="K33" s="7" t="s">
        <v>57</v>
      </c>
      <c r="L33" s="7" t="s">
        <v>57</v>
      </c>
      <c r="M33" s="7" t="s">
        <v>57</v>
      </c>
      <c r="N33" s="7" t="s">
        <v>57</v>
      </c>
      <c r="O33" s="7" t="s">
        <v>57</v>
      </c>
      <c r="P33" s="7" t="s">
        <v>57</v>
      </c>
      <c r="Q33" s="7" t="s">
        <v>57</v>
      </c>
      <c r="R33" s="7" t="s">
        <v>57</v>
      </c>
      <c r="S33" s="30" t="s">
        <v>57</v>
      </c>
      <c r="T33" s="7" t="s">
        <v>57</v>
      </c>
      <c r="U33" s="7" t="s">
        <v>57</v>
      </c>
      <c r="V33" s="7" t="s">
        <v>57</v>
      </c>
      <c r="W33" s="7" t="s">
        <v>57</v>
      </c>
      <c r="X33" s="7" t="s">
        <v>57</v>
      </c>
      <c r="Y33" s="7" t="s">
        <v>57</v>
      </c>
      <c r="Z33" s="20" t="s">
        <v>179</v>
      </c>
      <c r="AA33" s="7" t="s">
        <v>57</v>
      </c>
      <c r="AB33" s="7" t="s">
        <v>57</v>
      </c>
      <c r="AC33" s="7" t="s">
        <v>57</v>
      </c>
      <c r="AD33" s="7" t="s">
        <v>57</v>
      </c>
      <c r="AE33" s="7" t="s">
        <v>57</v>
      </c>
      <c r="AF33" s="7" t="s">
        <v>57</v>
      </c>
      <c r="AG33" s="7" t="s">
        <v>57</v>
      </c>
      <c r="AH33" s="7" t="s">
        <v>57</v>
      </c>
      <c r="AI33" s="7" t="s">
        <v>57</v>
      </c>
      <c r="AJ33" s="7" t="s">
        <v>57</v>
      </c>
      <c r="AK33" s="30" t="s">
        <v>57</v>
      </c>
      <c r="AL33" s="7" t="s">
        <v>57</v>
      </c>
      <c r="AM33" s="7" t="s">
        <v>57</v>
      </c>
      <c r="AN33" s="7" t="s">
        <v>57</v>
      </c>
      <c r="AO33" s="277"/>
      <c r="AP33" s="277"/>
      <c r="AQ33" s="7">
        <v>0</v>
      </c>
      <c r="AR33" s="7" t="s">
        <v>57</v>
      </c>
      <c r="AS33" s="7" t="s">
        <v>57</v>
      </c>
      <c r="AT33" s="7" t="s">
        <v>57</v>
      </c>
      <c r="AU33" s="7" t="s">
        <v>57</v>
      </c>
      <c r="AV33" s="7" t="s">
        <v>57</v>
      </c>
      <c r="AW33" s="7" t="s">
        <v>57</v>
      </c>
      <c r="AX33" s="7" t="s">
        <v>57</v>
      </c>
      <c r="AY33" s="28"/>
    </row>
    <row r="34" spans="1:51" ht="15.75">
      <c r="A34" s="28">
        <v>31</v>
      </c>
      <c r="B34" s="7" t="s">
        <v>1214</v>
      </c>
      <c r="C34" s="7" t="s">
        <v>1215</v>
      </c>
      <c r="D34" s="7">
        <v>2023</v>
      </c>
      <c r="E34" s="63" t="s">
        <v>1008</v>
      </c>
      <c r="F34" s="7" t="s">
        <v>247</v>
      </c>
      <c r="G34" s="20" t="s">
        <v>1357</v>
      </c>
      <c r="H34" s="7" t="s">
        <v>249</v>
      </c>
      <c r="I34" s="7" t="s">
        <v>945</v>
      </c>
      <c r="J34" s="7">
        <v>21</v>
      </c>
      <c r="K34" s="7" t="s">
        <v>57</v>
      </c>
      <c r="L34" s="7" t="s">
        <v>57</v>
      </c>
      <c r="M34" s="7" t="s">
        <v>57</v>
      </c>
      <c r="N34" s="7" t="s">
        <v>57</v>
      </c>
      <c r="O34" s="7" t="s">
        <v>57</v>
      </c>
      <c r="P34" s="7" t="s">
        <v>57</v>
      </c>
      <c r="Q34" s="7" t="s">
        <v>57</v>
      </c>
      <c r="R34" s="7" t="s">
        <v>57</v>
      </c>
      <c r="S34" s="30" t="s">
        <v>57</v>
      </c>
      <c r="T34" s="7" t="s">
        <v>57</v>
      </c>
      <c r="U34" s="7" t="s">
        <v>57</v>
      </c>
      <c r="V34" s="7" t="s">
        <v>57</v>
      </c>
      <c r="W34" s="7" t="s">
        <v>57</v>
      </c>
      <c r="X34" s="7" t="s">
        <v>57</v>
      </c>
      <c r="Y34" s="7" t="s">
        <v>57</v>
      </c>
      <c r="Z34" s="20" t="s">
        <v>250</v>
      </c>
      <c r="AA34" s="7" t="s">
        <v>57</v>
      </c>
      <c r="AB34" s="7" t="s">
        <v>57</v>
      </c>
      <c r="AC34" s="7" t="s">
        <v>57</v>
      </c>
      <c r="AD34" s="7" t="s">
        <v>57</v>
      </c>
      <c r="AE34" s="7" t="s">
        <v>57</v>
      </c>
      <c r="AF34" s="7" t="s">
        <v>57</v>
      </c>
      <c r="AG34" s="7" t="s">
        <v>57</v>
      </c>
      <c r="AH34" s="7" t="s">
        <v>57</v>
      </c>
      <c r="AI34" s="7" t="s">
        <v>57</v>
      </c>
      <c r="AJ34" s="7" t="s">
        <v>57</v>
      </c>
      <c r="AK34" s="30" t="s">
        <v>57</v>
      </c>
      <c r="AL34" s="7" t="s">
        <v>57</v>
      </c>
      <c r="AM34" s="7" t="s">
        <v>57</v>
      </c>
      <c r="AN34" s="7" t="s">
        <v>57</v>
      </c>
      <c r="AO34" s="277"/>
      <c r="AP34" s="277"/>
      <c r="AQ34" s="7">
        <v>0</v>
      </c>
      <c r="AR34" s="7" t="s">
        <v>57</v>
      </c>
      <c r="AS34" s="7" t="s">
        <v>57</v>
      </c>
      <c r="AT34" s="7" t="s">
        <v>57</v>
      </c>
      <c r="AU34" s="7" t="s">
        <v>57</v>
      </c>
      <c r="AV34" s="7" t="s">
        <v>57</v>
      </c>
      <c r="AW34" s="7" t="s">
        <v>57</v>
      </c>
      <c r="AX34" s="7" t="s">
        <v>57</v>
      </c>
      <c r="AY34" s="28"/>
    </row>
    <row r="35" spans="1:51" ht="15.75">
      <c r="A35" s="28">
        <v>32</v>
      </c>
      <c r="B35" s="7" t="s">
        <v>1214</v>
      </c>
      <c r="C35" s="7" t="s">
        <v>1215</v>
      </c>
      <c r="D35" s="7">
        <v>2023</v>
      </c>
      <c r="E35" s="63" t="s">
        <v>971</v>
      </c>
      <c r="F35" s="7" t="s">
        <v>252</v>
      </c>
      <c r="G35" s="7" t="s">
        <v>1358</v>
      </c>
      <c r="H35" s="7" t="s">
        <v>254</v>
      </c>
      <c r="I35" s="7" t="s">
        <v>929</v>
      </c>
      <c r="J35" s="7">
        <v>14</v>
      </c>
      <c r="K35" s="7" t="s">
        <v>56</v>
      </c>
      <c r="L35" s="7" t="s">
        <v>62</v>
      </c>
      <c r="M35" s="7" t="s">
        <v>57</v>
      </c>
      <c r="N35" s="7" t="s">
        <v>57</v>
      </c>
      <c r="O35" s="7" t="s">
        <v>57</v>
      </c>
      <c r="P35" s="7" t="s">
        <v>57</v>
      </c>
      <c r="Q35" s="7" t="s">
        <v>57</v>
      </c>
      <c r="R35" s="7" t="s">
        <v>57</v>
      </c>
      <c r="S35" s="30" t="s">
        <v>57</v>
      </c>
      <c r="T35" s="7" t="s">
        <v>57</v>
      </c>
      <c r="U35" s="7" t="s">
        <v>56</v>
      </c>
      <c r="V35" s="7" t="s">
        <v>255</v>
      </c>
      <c r="W35" s="7" t="s">
        <v>56</v>
      </c>
      <c r="X35" s="7" t="s">
        <v>1290</v>
      </c>
      <c r="Y35" s="7" t="s">
        <v>56</v>
      </c>
      <c r="Z35" s="20" t="s">
        <v>256</v>
      </c>
      <c r="AA35" s="7" t="s">
        <v>57</v>
      </c>
      <c r="AB35" s="7" t="s">
        <v>57</v>
      </c>
      <c r="AC35" s="7" t="s">
        <v>57</v>
      </c>
      <c r="AD35" s="7" t="s">
        <v>57</v>
      </c>
      <c r="AE35" s="7" t="s">
        <v>57</v>
      </c>
      <c r="AF35" s="7" t="s">
        <v>57</v>
      </c>
      <c r="AG35" s="7" t="s">
        <v>57</v>
      </c>
      <c r="AH35" s="7" t="s">
        <v>57</v>
      </c>
      <c r="AI35" s="7" t="s">
        <v>57</v>
      </c>
      <c r="AJ35" s="7" t="s">
        <v>57</v>
      </c>
      <c r="AK35" s="30" t="s">
        <v>62</v>
      </c>
      <c r="AL35" s="7" t="s">
        <v>57</v>
      </c>
      <c r="AM35" s="7" t="s">
        <v>57</v>
      </c>
      <c r="AN35" s="7" t="s">
        <v>57</v>
      </c>
      <c r="AO35" s="277"/>
      <c r="AP35" s="277"/>
      <c r="AQ35" s="7">
        <v>0</v>
      </c>
      <c r="AR35" s="7" t="s">
        <v>57</v>
      </c>
      <c r="AS35" s="7" t="s">
        <v>57</v>
      </c>
      <c r="AT35" s="7" t="s">
        <v>57</v>
      </c>
      <c r="AU35" s="7" t="s">
        <v>57</v>
      </c>
      <c r="AV35" s="7" t="s">
        <v>57</v>
      </c>
      <c r="AW35" s="7" t="s">
        <v>57</v>
      </c>
      <c r="AX35" s="7" t="s">
        <v>57</v>
      </c>
      <c r="AY35" s="28"/>
    </row>
    <row r="36" spans="1:51" ht="15.75">
      <c r="A36" s="28">
        <v>33</v>
      </c>
      <c r="B36" s="7" t="s">
        <v>1214</v>
      </c>
      <c r="C36" s="7" t="s">
        <v>1215</v>
      </c>
      <c r="D36" s="7">
        <v>2023</v>
      </c>
      <c r="E36" s="63" t="s">
        <v>971</v>
      </c>
      <c r="F36" s="7" t="s">
        <v>258</v>
      </c>
      <c r="G36" s="20" t="s">
        <v>1359</v>
      </c>
      <c r="H36" s="7" t="s">
        <v>260</v>
      </c>
      <c r="I36" s="7" t="s">
        <v>929</v>
      </c>
      <c r="J36" s="7">
        <v>14</v>
      </c>
      <c r="K36" s="7" t="s">
        <v>56</v>
      </c>
      <c r="L36" s="7" t="s">
        <v>56</v>
      </c>
      <c r="M36" s="7" t="s">
        <v>57</v>
      </c>
      <c r="N36" s="7" t="s">
        <v>57</v>
      </c>
      <c r="O36" s="7" t="s">
        <v>57</v>
      </c>
      <c r="P36" s="7" t="s">
        <v>57</v>
      </c>
      <c r="Q36" s="7" t="s">
        <v>57</v>
      </c>
      <c r="R36" s="7" t="s">
        <v>57</v>
      </c>
      <c r="S36" s="30" t="s">
        <v>57</v>
      </c>
      <c r="T36" s="7" t="s">
        <v>57</v>
      </c>
      <c r="U36" s="7" t="s">
        <v>62</v>
      </c>
      <c r="V36" s="7" t="s">
        <v>57</v>
      </c>
      <c r="W36" s="7" t="s">
        <v>56</v>
      </c>
      <c r="X36" s="69" t="s">
        <v>261</v>
      </c>
      <c r="Y36" s="7" t="s">
        <v>62</v>
      </c>
      <c r="Z36" s="18" t="s">
        <v>1360</v>
      </c>
      <c r="AA36" s="7" t="s">
        <v>57</v>
      </c>
      <c r="AB36" s="7" t="s">
        <v>57</v>
      </c>
      <c r="AC36" s="7" t="s">
        <v>57</v>
      </c>
      <c r="AD36" s="7" t="s">
        <v>57</v>
      </c>
      <c r="AE36" s="7" t="s">
        <v>57</v>
      </c>
      <c r="AF36" s="7" t="s">
        <v>57</v>
      </c>
      <c r="AG36" s="7" t="s">
        <v>57</v>
      </c>
      <c r="AH36" s="7" t="s">
        <v>57</v>
      </c>
      <c r="AI36" s="7" t="s">
        <v>57</v>
      </c>
      <c r="AJ36" s="7" t="s">
        <v>57</v>
      </c>
      <c r="AK36" s="30" t="s">
        <v>62</v>
      </c>
      <c r="AL36" s="7" t="s">
        <v>57</v>
      </c>
      <c r="AM36" s="7" t="s">
        <v>57</v>
      </c>
      <c r="AN36" s="7" t="s">
        <v>57</v>
      </c>
      <c r="AO36" s="277"/>
      <c r="AP36" s="277"/>
      <c r="AQ36" s="7">
        <v>0</v>
      </c>
      <c r="AR36" s="7" t="s">
        <v>57</v>
      </c>
      <c r="AS36" s="7" t="s">
        <v>57</v>
      </c>
      <c r="AT36" s="7" t="s">
        <v>57</v>
      </c>
      <c r="AU36" s="7" t="s">
        <v>57</v>
      </c>
      <c r="AV36" s="7" t="s">
        <v>57</v>
      </c>
      <c r="AW36" s="7" t="s">
        <v>57</v>
      </c>
      <c r="AX36" s="7" t="s">
        <v>57</v>
      </c>
      <c r="AY36" s="28"/>
    </row>
    <row r="37" spans="1:51" ht="15.75">
      <c r="A37" s="28">
        <v>34</v>
      </c>
      <c r="B37" s="7" t="s">
        <v>1214</v>
      </c>
      <c r="C37" s="7" t="s">
        <v>1215</v>
      </c>
      <c r="D37" s="7">
        <v>2023</v>
      </c>
      <c r="E37" s="63" t="s">
        <v>971</v>
      </c>
      <c r="F37" s="7" t="s">
        <v>264</v>
      </c>
      <c r="G37" s="20" t="s">
        <v>1361</v>
      </c>
      <c r="H37" s="7" t="s">
        <v>266</v>
      </c>
      <c r="I37" s="7" t="s">
        <v>935</v>
      </c>
      <c r="J37" s="7" t="s">
        <v>1017</v>
      </c>
      <c r="K37" s="7" t="s">
        <v>62</v>
      </c>
      <c r="L37" s="7" t="s">
        <v>62</v>
      </c>
      <c r="M37" s="7" t="s">
        <v>62</v>
      </c>
      <c r="N37" s="7" t="s">
        <v>56</v>
      </c>
      <c r="O37" s="7">
        <v>1</v>
      </c>
      <c r="P37" s="7" t="s">
        <v>1076</v>
      </c>
      <c r="Q37" s="69" t="s">
        <v>1362</v>
      </c>
      <c r="R37" s="69" t="s">
        <v>1363</v>
      </c>
      <c r="S37" s="30" t="s">
        <v>56</v>
      </c>
      <c r="T37" s="7" t="s">
        <v>1364</v>
      </c>
      <c r="U37" s="7" t="s">
        <v>62</v>
      </c>
      <c r="V37" s="7" t="s">
        <v>57</v>
      </c>
      <c r="W37" s="7" t="s">
        <v>62</v>
      </c>
      <c r="X37" s="7" t="s">
        <v>57</v>
      </c>
      <c r="Y37" s="7" t="s">
        <v>57</v>
      </c>
      <c r="Z37" s="20" t="s">
        <v>267</v>
      </c>
      <c r="AA37" s="7" t="s">
        <v>56</v>
      </c>
      <c r="AB37" s="7" t="s">
        <v>56</v>
      </c>
      <c r="AC37" s="7" t="s">
        <v>56</v>
      </c>
      <c r="AD37" s="7" t="s">
        <v>962</v>
      </c>
      <c r="AE37" s="7" t="s">
        <v>1245</v>
      </c>
      <c r="AF37" s="7" t="s">
        <v>62</v>
      </c>
      <c r="AG37" s="7" t="s">
        <v>56</v>
      </c>
      <c r="AH37" s="7">
        <v>12509</v>
      </c>
      <c r="AI37" s="7" t="s">
        <v>56</v>
      </c>
      <c r="AJ37" s="7" t="s">
        <v>174</v>
      </c>
      <c r="AK37" s="30" t="s">
        <v>62</v>
      </c>
      <c r="AL37" s="7" t="s">
        <v>57</v>
      </c>
      <c r="AM37" s="7" t="s">
        <v>57</v>
      </c>
      <c r="AN37" s="7" t="s">
        <v>57</v>
      </c>
      <c r="AO37" s="277"/>
      <c r="AP37" s="277"/>
      <c r="AQ37" s="7">
        <v>0</v>
      </c>
      <c r="AR37" s="7" t="s">
        <v>57</v>
      </c>
      <c r="AS37" s="66">
        <v>0.59</v>
      </c>
      <c r="AT37" s="66">
        <v>0.41</v>
      </c>
      <c r="AU37" s="7" t="s">
        <v>62</v>
      </c>
      <c r="AV37" s="7" t="s">
        <v>62</v>
      </c>
      <c r="AW37" s="7" t="s">
        <v>62</v>
      </c>
      <c r="AX37" s="7" t="s">
        <v>62</v>
      </c>
      <c r="AY37" s="28"/>
    </row>
    <row r="38" spans="1:51" ht="15.75">
      <c r="A38" s="28">
        <v>35</v>
      </c>
      <c r="B38" s="7" t="s">
        <v>1214</v>
      </c>
      <c r="C38" s="7" t="s">
        <v>1215</v>
      </c>
      <c r="D38" s="7">
        <v>2023</v>
      </c>
      <c r="E38" s="63" t="s">
        <v>971</v>
      </c>
      <c r="F38" s="7" t="s">
        <v>269</v>
      </c>
      <c r="G38" s="7" t="s">
        <v>1365</v>
      </c>
      <c r="H38" s="7" t="s">
        <v>271</v>
      </c>
      <c r="I38" s="7" t="s">
        <v>935</v>
      </c>
      <c r="J38" s="7">
        <v>24</v>
      </c>
      <c r="K38" s="7" t="s">
        <v>62</v>
      </c>
      <c r="L38" s="7" t="s">
        <v>62</v>
      </c>
      <c r="M38" s="7" t="s">
        <v>62</v>
      </c>
      <c r="N38" s="7" t="s">
        <v>56</v>
      </c>
      <c r="O38" s="7">
        <v>1</v>
      </c>
      <c r="P38" s="7" t="s">
        <v>170</v>
      </c>
      <c r="Q38" s="7" t="s">
        <v>1366</v>
      </c>
      <c r="R38" s="7" t="s">
        <v>1367</v>
      </c>
      <c r="S38" s="30" t="s">
        <v>62</v>
      </c>
      <c r="T38" s="7" t="s">
        <v>57</v>
      </c>
      <c r="U38" s="7" t="s">
        <v>62</v>
      </c>
      <c r="V38" s="7" t="s">
        <v>57</v>
      </c>
      <c r="W38" s="7" t="s">
        <v>56</v>
      </c>
      <c r="X38" s="7" t="s">
        <v>1368</v>
      </c>
      <c r="Y38" s="7" t="s">
        <v>62</v>
      </c>
      <c r="Z38" s="7" t="s">
        <v>273</v>
      </c>
      <c r="AA38" s="28" t="s">
        <v>1369</v>
      </c>
      <c r="AB38" s="7" t="s">
        <v>56</v>
      </c>
      <c r="AC38" s="7" t="s">
        <v>56</v>
      </c>
      <c r="AD38" s="7" t="s">
        <v>962</v>
      </c>
      <c r="AE38" s="7" t="s">
        <v>1370</v>
      </c>
      <c r="AF38" s="7" t="s">
        <v>56</v>
      </c>
      <c r="AG38" s="7" t="s">
        <v>56</v>
      </c>
      <c r="AH38" s="7" t="s">
        <v>1371</v>
      </c>
      <c r="AI38" s="7" t="s">
        <v>56</v>
      </c>
      <c r="AJ38" s="7" t="s">
        <v>174</v>
      </c>
      <c r="AK38" s="30" t="s">
        <v>62</v>
      </c>
      <c r="AL38" s="7" t="s">
        <v>57</v>
      </c>
      <c r="AM38" s="7" t="s">
        <v>57</v>
      </c>
      <c r="AN38" s="7" t="s">
        <v>57</v>
      </c>
      <c r="AO38" s="277"/>
      <c r="AP38" s="277"/>
      <c r="AQ38" s="7">
        <v>0</v>
      </c>
      <c r="AR38" s="7" t="s">
        <v>57</v>
      </c>
      <c r="AS38" s="7">
        <v>38</v>
      </c>
      <c r="AT38" s="7">
        <v>0</v>
      </c>
      <c r="AU38" s="7" t="s">
        <v>62</v>
      </c>
      <c r="AV38" s="7" t="s">
        <v>56</v>
      </c>
      <c r="AW38" s="7" t="s">
        <v>62</v>
      </c>
      <c r="AX38" s="7" t="s">
        <v>62</v>
      </c>
      <c r="AY38" s="28"/>
    </row>
    <row r="39" spans="1:51" ht="15.75">
      <c r="A39" s="28">
        <v>36</v>
      </c>
      <c r="B39" s="7" t="s">
        <v>1214</v>
      </c>
      <c r="C39" s="7" t="s">
        <v>1215</v>
      </c>
      <c r="D39" s="7">
        <v>2023</v>
      </c>
      <c r="E39" s="63" t="s">
        <v>971</v>
      </c>
      <c r="F39" s="7" t="s">
        <v>275</v>
      </c>
      <c r="G39" s="7" t="s">
        <v>1372</v>
      </c>
      <c r="H39" s="7" t="s">
        <v>277</v>
      </c>
      <c r="I39" s="7" t="s">
        <v>935</v>
      </c>
      <c r="J39" s="7">
        <v>3</v>
      </c>
      <c r="K39" s="7" t="s">
        <v>62</v>
      </c>
      <c r="L39" s="7" t="s">
        <v>62</v>
      </c>
      <c r="M39" s="7" t="s">
        <v>62</v>
      </c>
      <c r="N39" s="7" t="s">
        <v>62</v>
      </c>
      <c r="O39" s="7" t="s">
        <v>57</v>
      </c>
      <c r="P39" s="7" t="s">
        <v>57</v>
      </c>
      <c r="Q39" s="7" t="s">
        <v>57</v>
      </c>
      <c r="R39" s="7" t="s">
        <v>57</v>
      </c>
      <c r="S39" s="30" t="s">
        <v>62</v>
      </c>
      <c r="T39" s="7" t="s">
        <v>57</v>
      </c>
      <c r="U39" s="7" t="s">
        <v>56</v>
      </c>
      <c r="V39" s="7" t="s">
        <v>1373</v>
      </c>
      <c r="W39" s="7" t="s">
        <v>62</v>
      </c>
      <c r="X39" s="7" t="s">
        <v>57</v>
      </c>
      <c r="Y39" s="7" t="s">
        <v>62</v>
      </c>
      <c r="Z39" s="7" t="s">
        <v>279</v>
      </c>
      <c r="AA39" s="7" t="s">
        <v>57</v>
      </c>
      <c r="AB39" s="7" t="s">
        <v>1374</v>
      </c>
      <c r="AC39" s="7" t="s">
        <v>57</v>
      </c>
      <c r="AD39" s="7" t="s">
        <v>57</v>
      </c>
      <c r="AE39" s="7" t="s">
        <v>57</v>
      </c>
      <c r="AF39" s="7" t="s">
        <v>210</v>
      </c>
      <c r="AG39" s="7" t="s">
        <v>56</v>
      </c>
      <c r="AH39" s="7">
        <v>18</v>
      </c>
      <c r="AI39" s="7" t="s">
        <v>1375</v>
      </c>
      <c r="AJ39" s="7" t="s">
        <v>174</v>
      </c>
      <c r="AK39" s="30" t="s">
        <v>62</v>
      </c>
      <c r="AL39" s="7" t="s">
        <v>57</v>
      </c>
      <c r="AM39" s="7" t="s">
        <v>57</v>
      </c>
      <c r="AN39" s="7" t="s">
        <v>57</v>
      </c>
      <c r="AO39" s="277"/>
      <c r="AP39" s="277"/>
      <c r="AQ39" s="7">
        <v>0</v>
      </c>
      <c r="AR39" s="7" t="s">
        <v>57</v>
      </c>
      <c r="AS39" s="7" t="s">
        <v>1374</v>
      </c>
      <c r="AT39" s="7" t="s">
        <v>1374</v>
      </c>
      <c r="AU39" s="7" t="s">
        <v>62</v>
      </c>
      <c r="AV39" s="7" t="s">
        <v>62</v>
      </c>
      <c r="AW39" s="7" t="s">
        <v>62</v>
      </c>
      <c r="AX39" s="7" t="s">
        <v>62</v>
      </c>
      <c r="AY39" s="28"/>
    </row>
    <row r="40" spans="1:51" ht="15.75">
      <c r="A40" s="28">
        <v>37</v>
      </c>
      <c r="B40" s="7" t="s">
        <v>1214</v>
      </c>
      <c r="C40" s="7" t="s">
        <v>1215</v>
      </c>
      <c r="D40" s="7">
        <v>2023</v>
      </c>
      <c r="E40" s="63" t="s">
        <v>971</v>
      </c>
      <c r="F40" s="7" t="s">
        <v>281</v>
      </c>
      <c r="G40" s="20" t="s">
        <v>1376</v>
      </c>
      <c r="H40" s="7" t="s">
        <v>283</v>
      </c>
      <c r="I40" s="7" t="s">
        <v>935</v>
      </c>
      <c r="J40" s="7">
        <v>22</v>
      </c>
      <c r="K40" s="7" t="s">
        <v>62</v>
      </c>
      <c r="L40" s="7" t="s">
        <v>62</v>
      </c>
      <c r="M40" s="7" t="s">
        <v>62</v>
      </c>
      <c r="N40" s="7" t="s">
        <v>62</v>
      </c>
      <c r="O40" s="7" t="s">
        <v>57</v>
      </c>
      <c r="P40" s="7" t="s">
        <v>57</v>
      </c>
      <c r="Q40" s="7" t="s">
        <v>57</v>
      </c>
      <c r="R40" s="7" t="s">
        <v>57</v>
      </c>
      <c r="S40" s="30" t="s">
        <v>62</v>
      </c>
      <c r="T40" s="7" t="s">
        <v>57</v>
      </c>
      <c r="U40" s="7" t="s">
        <v>62</v>
      </c>
      <c r="V40" s="7" t="s">
        <v>57</v>
      </c>
      <c r="W40" s="7" t="s">
        <v>56</v>
      </c>
      <c r="X40" s="7" t="s">
        <v>1290</v>
      </c>
      <c r="Y40" s="7" t="s">
        <v>56</v>
      </c>
      <c r="Z40" s="7" t="s">
        <v>284</v>
      </c>
      <c r="AA40" s="7" t="s">
        <v>57</v>
      </c>
      <c r="AB40" s="7" t="s">
        <v>57</v>
      </c>
      <c r="AC40" s="7" t="s">
        <v>57</v>
      </c>
      <c r="AD40" s="7" t="s">
        <v>57</v>
      </c>
      <c r="AE40" s="7" t="s">
        <v>57</v>
      </c>
      <c r="AF40" s="7" t="s">
        <v>57</v>
      </c>
      <c r="AG40" s="7" t="s">
        <v>56</v>
      </c>
      <c r="AH40" s="7">
        <v>64</v>
      </c>
      <c r="AI40" s="7" t="s">
        <v>1377</v>
      </c>
      <c r="AJ40" s="7" t="s">
        <v>985</v>
      </c>
      <c r="AK40" s="30" t="s">
        <v>62</v>
      </c>
      <c r="AL40" s="7" t="s">
        <v>57</v>
      </c>
      <c r="AM40" s="7" t="s">
        <v>57</v>
      </c>
      <c r="AN40" s="7" t="s">
        <v>57</v>
      </c>
      <c r="AO40" s="277"/>
      <c r="AP40" s="277"/>
      <c r="AQ40" s="7">
        <v>0</v>
      </c>
      <c r="AR40" s="7" t="s">
        <v>57</v>
      </c>
      <c r="AS40" s="7">
        <v>28</v>
      </c>
      <c r="AT40" s="7">
        <v>26</v>
      </c>
      <c r="AU40" s="7" t="s">
        <v>62</v>
      </c>
      <c r="AV40" s="7" t="s">
        <v>56</v>
      </c>
      <c r="AW40" s="7" t="s">
        <v>62</v>
      </c>
      <c r="AX40" s="7" t="s">
        <v>62</v>
      </c>
      <c r="AY40" s="28"/>
    </row>
    <row r="41" spans="1:51" ht="15.75">
      <c r="A41" s="28">
        <v>38</v>
      </c>
      <c r="B41" s="7" t="s">
        <v>1214</v>
      </c>
      <c r="C41" s="7" t="s">
        <v>1215</v>
      </c>
      <c r="D41" s="7">
        <v>2023</v>
      </c>
      <c r="E41" s="63" t="s">
        <v>971</v>
      </c>
      <c r="F41" s="7" t="s">
        <v>286</v>
      </c>
      <c r="G41" s="7" t="s">
        <v>1378</v>
      </c>
      <c r="H41" s="7" t="s">
        <v>288</v>
      </c>
      <c r="I41" s="7" t="s">
        <v>945</v>
      </c>
      <c r="J41" s="7">
        <v>22</v>
      </c>
      <c r="K41" s="7" t="s">
        <v>62</v>
      </c>
      <c r="L41" s="7" t="s">
        <v>62</v>
      </c>
      <c r="M41" s="7" t="s">
        <v>62</v>
      </c>
      <c r="N41" s="7" t="s">
        <v>62</v>
      </c>
      <c r="O41" s="7" t="s">
        <v>57</v>
      </c>
      <c r="P41" s="7" t="s">
        <v>57</v>
      </c>
      <c r="Q41" s="7" t="s">
        <v>57</v>
      </c>
      <c r="R41" s="7" t="s">
        <v>57</v>
      </c>
      <c r="S41" s="30" t="s">
        <v>57</v>
      </c>
      <c r="T41" s="7" t="s">
        <v>57</v>
      </c>
      <c r="U41" s="7" t="s">
        <v>62</v>
      </c>
      <c r="V41" s="7" t="s">
        <v>57</v>
      </c>
      <c r="W41" s="7" t="s">
        <v>57</v>
      </c>
      <c r="X41" s="7" t="s">
        <v>57</v>
      </c>
      <c r="Y41" s="7" t="s">
        <v>57</v>
      </c>
      <c r="Z41" s="7" t="s">
        <v>290</v>
      </c>
      <c r="AA41" s="7" t="s">
        <v>57</v>
      </c>
      <c r="AB41" s="7" t="s">
        <v>57</v>
      </c>
      <c r="AC41" s="7" t="s">
        <v>57</v>
      </c>
      <c r="AD41" s="7" t="s">
        <v>57</v>
      </c>
      <c r="AE41" s="7" t="s">
        <v>57</v>
      </c>
      <c r="AF41" s="7" t="s">
        <v>57</v>
      </c>
      <c r="AG41" s="7" t="s">
        <v>57</v>
      </c>
      <c r="AH41" s="7" t="s">
        <v>57</v>
      </c>
      <c r="AI41" s="7" t="s">
        <v>57</v>
      </c>
      <c r="AJ41" s="7" t="s">
        <v>57</v>
      </c>
      <c r="AK41" s="30" t="s">
        <v>62</v>
      </c>
      <c r="AL41" s="7" t="s">
        <v>57</v>
      </c>
      <c r="AM41" s="7" t="s">
        <v>57</v>
      </c>
      <c r="AN41" s="7" t="s">
        <v>57</v>
      </c>
      <c r="AO41" s="277"/>
      <c r="AP41" s="277"/>
      <c r="AQ41" s="7">
        <v>0</v>
      </c>
      <c r="AR41" s="7" t="s">
        <v>57</v>
      </c>
      <c r="AS41" s="7" t="s">
        <v>57</v>
      </c>
      <c r="AT41" s="7" t="s">
        <v>57</v>
      </c>
      <c r="AU41" s="7" t="s">
        <v>62</v>
      </c>
      <c r="AV41" s="7" t="s">
        <v>62</v>
      </c>
      <c r="AW41" s="7" t="s">
        <v>62</v>
      </c>
      <c r="AX41" s="7" t="s">
        <v>62</v>
      </c>
      <c r="AY41" s="28"/>
    </row>
    <row r="42" spans="1:51" ht="15.75">
      <c r="A42" s="28">
        <v>39</v>
      </c>
      <c r="B42" s="7" t="s">
        <v>1214</v>
      </c>
      <c r="C42" s="7" t="s">
        <v>1215</v>
      </c>
      <c r="D42" s="7">
        <v>2023</v>
      </c>
      <c r="E42" s="63" t="s">
        <v>971</v>
      </c>
      <c r="F42" s="7" t="s">
        <v>291</v>
      </c>
      <c r="G42" s="7" t="s">
        <v>1379</v>
      </c>
      <c r="H42" s="7" t="s">
        <v>293</v>
      </c>
      <c r="I42" s="7" t="s">
        <v>945</v>
      </c>
      <c r="J42" s="7" t="s">
        <v>1380</v>
      </c>
      <c r="K42" s="7" t="s">
        <v>62</v>
      </c>
      <c r="L42" s="7" t="s">
        <v>62</v>
      </c>
      <c r="M42" s="7" t="s">
        <v>62</v>
      </c>
      <c r="N42" s="7" t="s">
        <v>62</v>
      </c>
      <c r="O42" s="7" t="s">
        <v>57</v>
      </c>
      <c r="P42" s="7" t="s">
        <v>57</v>
      </c>
      <c r="Q42" s="7" t="s">
        <v>57</v>
      </c>
      <c r="R42" s="7" t="s">
        <v>57</v>
      </c>
      <c r="S42" s="30" t="s">
        <v>57</v>
      </c>
      <c r="T42" s="7" t="s">
        <v>57</v>
      </c>
      <c r="U42" s="7" t="s">
        <v>57</v>
      </c>
      <c r="V42" s="7" t="s">
        <v>57</v>
      </c>
      <c r="W42" s="7" t="s">
        <v>57</v>
      </c>
      <c r="X42" s="7" t="s">
        <v>57</v>
      </c>
      <c r="Y42" s="7" t="s">
        <v>57</v>
      </c>
      <c r="Z42" s="7" t="s">
        <v>294</v>
      </c>
      <c r="AA42" s="7" t="s">
        <v>57</v>
      </c>
      <c r="AB42" s="7" t="s">
        <v>57</v>
      </c>
      <c r="AC42" s="7" t="s">
        <v>57</v>
      </c>
      <c r="AD42" s="7" t="s">
        <v>57</v>
      </c>
      <c r="AE42" s="7" t="s">
        <v>57</v>
      </c>
      <c r="AF42" s="7" t="s">
        <v>57</v>
      </c>
      <c r="AG42" s="7" t="s">
        <v>57</v>
      </c>
      <c r="AH42" s="7" t="s">
        <v>57</v>
      </c>
      <c r="AI42" s="7" t="s">
        <v>57</v>
      </c>
      <c r="AJ42" s="7" t="s">
        <v>57</v>
      </c>
      <c r="AK42" s="30" t="s">
        <v>57</v>
      </c>
      <c r="AL42" s="7" t="s">
        <v>57</v>
      </c>
      <c r="AM42" s="7" t="s">
        <v>57</v>
      </c>
      <c r="AN42" s="7" t="s">
        <v>57</v>
      </c>
      <c r="AO42" s="277"/>
      <c r="AP42" s="277"/>
      <c r="AQ42" s="7">
        <v>0</v>
      </c>
      <c r="AR42" s="7" t="s">
        <v>57</v>
      </c>
      <c r="AS42" s="7" t="s">
        <v>57</v>
      </c>
      <c r="AT42" s="7" t="s">
        <v>57</v>
      </c>
      <c r="AU42" s="7" t="s">
        <v>62</v>
      </c>
      <c r="AV42" s="7" t="s">
        <v>62</v>
      </c>
      <c r="AW42" s="7" t="s">
        <v>62</v>
      </c>
      <c r="AX42" s="7" t="s">
        <v>62</v>
      </c>
      <c r="AY42" s="28"/>
    </row>
    <row r="43" spans="1:51" ht="15.75">
      <c r="A43" s="278">
        <v>40</v>
      </c>
      <c r="B43" s="278"/>
      <c r="C43" s="45"/>
      <c r="D43" s="277"/>
      <c r="E43" s="277"/>
      <c r="F43" s="45"/>
      <c r="G43" s="45"/>
      <c r="H43" s="45"/>
      <c r="I43" s="45"/>
      <c r="J43" s="45"/>
      <c r="K43" s="277"/>
      <c r="L43" s="277"/>
      <c r="M43" s="277"/>
      <c r="N43" s="277"/>
      <c r="O43" s="45"/>
      <c r="P43" s="45"/>
      <c r="Q43" s="45"/>
      <c r="R43" s="45"/>
      <c r="S43" s="71"/>
      <c r="T43" s="45"/>
      <c r="U43" s="45"/>
      <c r="V43" s="45"/>
      <c r="W43" s="45"/>
      <c r="X43" s="45"/>
      <c r="Y43" s="45"/>
      <c r="Z43" s="46"/>
      <c r="AA43" s="45"/>
      <c r="AB43" s="45"/>
      <c r="AC43" s="45"/>
      <c r="AD43" s="45"/>
      <c r="AE43" s="45"/>
      <c r="AF43" s="45"/>
      <c r="AG43" s="45"/>
      <c r="AH43" s="45"/>
      <c r="AI43" s="45"/>
      <c r="AJ43" s="45"/>
      <c r="AK43" s="71"/>
      <c r="AL43" s="45"/>
      <c r="AM43" s="45"/>
      <c r="AN43" s="45"/>
      <c r="AO43" s="277"/>
      <c r="AP43" s="277"/>
      <c r="AQ43" s="45"/>
      <c r="AR43" s="45"/>
      <c r="AS43" s="45"/>
      <c r="AT43" s="45"/>
      <c r="AU43" s="45"/>
      <c r="AV43" s="45"/>
      <c r="AW43" s="45"/>
      <c r="AX43" s="45"/>
    </row>
  </sheetData>
  <mergeCells count="92">
    <mergeCell ref="AO13:AP13"/>
    <mergeCell ref="AO2:AP2"/>
    <mergeCell ref="AO3:AP3"/>
    <mergeCell ref="AO4:AP4"/>
    <mergeCell ref="AO5:AP5"/>
    <mergeCell ref="AO6:AP6"/>
    <mergeCell ref="AO7:AP7"/>
    <mergeCell ref="AO8:AP8"/>
    <mergeCell ref="AO9:AP9"/>
    <mergeCell ref="AO10:AP10"/>
    <mergeCell ref="AO11:AP11"/>
    <mergeCell ref="AO12:AP12"/>
    <mergeCell ref="AO25:AP25"/>
    <mergeCell ref="AO14:AP14"/>
    <mergeCell ref="AO15:AP15"/>
    <mergeCell ref="AO16:AP16"/>
    <mergeCell ref="AO17:AP17"/>
    <mergeCell ref="AO18:AP18"/>
    <mergeCell ref="AO19:AP19"/>
    <mergeCell ref="AO20:AP20"/>
    <mergeCell ref="AO21:AP21"/>
    <mergeCell ref="AO22:AP22"/>
    <mergeCell ref="AO23:AP23"/>
    <mergeCell ref="AO24:AP24"/>
    <mergeCell ref="L26:L28"/>
    <mergeCell ref="A26:A28"/>
    <mergeCell ref="B26:B28"/>
    <mergeCell ref="C26:C28"/>
    <mergeCell ref="D26:D28"/>
    <mergeCell ref="E26:E28"/>
    <mergeCell ref="F26:F28"/>
    <mergeCell ref="G26:G28"/>
    <mergeCell ref="H26:H28"/>
    <mergeCell ref="I26:I28"/>
    <mergeCell ref="J26:J28"/>
    <mergeCell ref="K26:K28"/>
    <mergeCell ref="Y26:Y28"/>
    <mergeCell ref="M26:M28"/>
    <mergeCell ref="N26:N28"/>
    <mergeCell ref="O26:O28"/>
    <mergeCell ref="P26:P28"/>
    <mergeCell ref="Q26:Q28"/>
    <mergeCell ref="R26:R28"/>
    <mergeCell ref="S26:S28"/>
    <mergeCell ref="U26:U28"/>
    <mergeCell ref="V26:V28"/>
    <mergeCell ref="W26:W28"/>
    <mergeCell ref="X26:X28"/>
    <mergeCell ref="AK26:AK28"/>
    <mergeCell ref="Z26:Z28"/>
    <mergeCell ref="AA26:AA28"/>
    <mergeCell ref="AB26:AB28"/>
    <mergeCell ref="AC26:AC28"/>
    <mergeCell ref="AD26:AD28"/>
    <mergeCell ref="AE26:AE28"/>
    <mergeCell ref="AF26:AF28"/>
    <mergeCell ref="AG26:AG28"/>
    <mergeCell ref="AH26:AH28"/>
    <mergeCell ref="AI26:AI28"/>
    <mergeCell ref="AJ26:AJ28"/>
    <mergeCell ref="AO34:AP34"/>
    <mergeCell ref="AO35:AP35"/>
    <mergeCell ref="AL26:AL28"/>
    <mergeCell ref="AM26:AM28"/>
    <mergeCell ref="AN26:AN28"/>
    <mergeCell ref="AO26:AP28"/>
    <mergeCell ref="AO33:AP33"/>
    <mergeCell ref="AO32:AP32"/>
    <mergeCell ref="AQ26:AQ28"/>
    <mergeCell ref="AY26:AY28"/>
    <mergeCell ref="AO29:AP29"/>
    <mergeCell ref="AO30:AP30"/>
    <mergeCell ref="AO31:AP31"/>
    <mergeCell ref="AW26:AW28"/>
    <mergeCell ref="AX26:AX28"/>
    <mergeCell ref="AS26:AS28"/>
    <mergeCell ref="AT26:AT28"/>
    <mergeCell ref="AU26:AU28"/>
    <mergeCell ref="AV26:AV28"/>
    <mergeCell ref="AR26:AR28"/>
    <mergeCell ref="AO36:AP36"/>
    <mergeCell ref="AO37:AP37"/>
    <mergeCell ref="AO38:AP38"/>
    <mergeCell ref="AO40:AP40"/>
    <mergeCell ref="AO41:AP41"/>
    <mergeCell ref="AO39:AP39"/>
    <mergeCell ref="AO42:AP42"/>
    <mergeCell ref="A43:B43"/>
    <mergeCell ref="D43:E43"/>
    <mergeCell ref="K43:L43"/>
    <mergeCell ref="M43:N43"/>
    <mergeCell ref="AO43:AP43"/>
  </mergeCells>
  <hyperlinks>
    <hyperlink ref="Z10" r:id="rId1" display="mailto:Cathy.Jenkins@ouh.nhs.uk" xr:uid="{53814101-BECF-44EF-91EB-14DDDE954FFE}"/>
    <hyperlink ref="Z14" r:id="rId2" display="mailto:d.benjamin@latrobe.edu.au" xr:uid="{496A8361-BD5D-415F-86EF-B863282FB0D7}"/>
    <hyperlink ref="G25" r:id="rId3" display="https://doi.org/10.1016/j.physio.2023.04.001" xr:uid="{3D934033-2CC0-40A5-9A21-CCD83319BD06}"/>
    <hyperlink ref="Z25" r:id="rId4" display="mailto:Sanam.tavakkoli@monash.edu" xr:uid="{8F1D8D20-64BD-4EDD-890C-240477D41191}"/>
    <hyperlink ref="Z26" r:id="rId5" display="mailto:Katie.sheehan@kcl.ac.uk" xr:uid="{C6134B26-C8B3-45B4-BC7E-B15BA125ED0D}"/>
    <hyperlink ref="G30" r:id="rId6" display="https://doi.org/10.1016/j.physio.2023.06.001" xr:uid="{D5E9F1FE-46A6-4728-93F0-8EEEDB26040E}"/>
    <hyperlink ref="Z30" r:id="rId7" display="mailto:chenxiwen_1992@163.com" xr:uid="{074D5FE6-F661-4B75-B9DB-2D721B580F9F}"/>
    <hyperlink ref="G33" r:id="rId8" display="https://doi.org/10.1016/j.physio.2022.11.007" xr:uid="{A420AF97-1122-425F-91F0-A2EBB4488999}"/>
    <hyperlink ref="Z33" r:id="rId9" display="mailto:s.hartley@mmu.ac.uk" xr:uid="{7B94467C-95DD-4607-9383-6B45D6E9BAFC}"/>
    <hyperlink ref="G34" r:id="rId10" display="https://doi.org/10.1016/j.physio.2023.03.001" xr:uid="{1B096EE4-506C-4F24-B931-CCD5F60A9E6E}"/>
    <hyperlink ref="Z34" r:id="rId11" display="mailto:manuela.karloh@udesc.br" xr:uid="{9A80DB1A-9202-4DDE-ABB1-87E15ACA0758}"/>
    <hyperlink ref="Z35" r:id="rId12" display="mailto:liaolinrong@gdmu.edu.cn" xr:uid="{524E6135-18E8-4DED-A901-EE8FA98EEA46}"/>
    <hyperlink ref="G36" r:id="rId13" display="https://doi.org/10.1016/j.physio.2023.07.005" xr:uid="{1C3F347F-61FF-45EB-916B-37E59BB7701F}"/>
    <hyperlink ref="G37" r:id="rId14" display="https://doi.org/10.1016/j.physio.2023.07.006" xr:uid="{7CDC4789-528E-4346-A615-63D6B3428F21}"/>
    <hyperlink ref="Z37" r:id="rId15" display="mailto:Maryanne.jess@yahoo.com" xr:uid="{C5506F6E-CBC3-486A-9D44-11B17B541D94}"/>
    <hyperlink ref="G40" r:id="rId16" display="https://doi.org/10.1016/j.physio.2023.07.004" xr:uid="{EC88969D-B30A-4A0F-B856-05B2818B80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F0A37-CD5D-4F8F-B25B-42F58B0B7FED}">
  <dimension ref="A1:AV157"/>
  <sheetViews>
    <sheetView topLeftCell="A46" workbookViewId="0">
      <pane xSplit="1" topLeftCell="B1" activePane="topRight" state="frozen"/>
      <selection activeCell="A46" sqref="A46:XFD46"/>
      <selection pane="topRight" activeCell="A46" sqref="A46:XFD46"/>
    </sheetView>
  </sheetViews>
  <sheetFormatPr defaultColWidth="8.85546875" defaultRowHeight="15"/>
  <cols>
    <col min="1" max="1" width="10.7109375" customWidth="1"/>
    <col min="2" max="2" width="14" customWidth="1"/>
    <col min="4" max="4" width="9" bestFit="1" customWidth="1"/>
    <col min="10" max="10" width="10" customWidth="1"/>
    <col min="11" max="11" width="17.42578125" customWidth="1"/>
    <col min="12" max="12" width="14.140625" customWidth="1"/>
    <col min="13" max="13" width="11.5703125" customWidth="1"/>
    <col min="14" max="14" width="13" customWidth="1"/>
    <col min="15" max="15" width="10.28515625" customWidth="1"/>
    <col min="16" max="16" width="14" customWidth="1"/>
    <col min="17" max="17" width="12.5703125" customWidth="1"/>
    <col min="18" max="18" width="12.28515625" customWidth="1"/>
    <col min="19" max="19" width="11.7109375" customWidth="1"/>
    <col min="20" max="20" width="17.42578125" customWidth="1"/>
    <col min="22" max="22" width="11.85546875" customWidth="1"/>
    <col min="23" max="23" width="11.7109375" customWidth="1"/>
    <col min="24" max="24" width="17.42578125" customWidth="1"/>
    <col min="25" max="25" width="11.7109375" customWidth="1"/>
    <col min="26" max="26" width="20.85546875" customWidth="1"/>
    <col min="27" max="27" width="9.7109375" customWidth="1"/>
    <col min="28" max="28" width="9.140625" customWidth="1"/>
    <col min="29" max="29" width="9.28515625" customWidth="1"/>
    <col min="30" max="30" width="10.7109375" customWidth="1"/>
    <col min="31" max="31" width="9.28515625" customWidth="1"/>
    <col min="32" max="32" width="17.28515625" customWidth="1"/>
    <col min="33" max="33" width="12.7109375" customWidth="1"/>
    <col min="34" max="34" width="9" bestFit="1" customWidth="1"/>
    <col min="35" max="35" width="14.42578125" customWidth="1"/>
    <col min="36" max="36" width="17" customWidth="1"/>
    <col min="37" max="37" width="9.28515625" customWidth="1"/>
    <col min="38" max="38" width="15.28515625" customWidth="1"/>
    <col min="39" max="39" width="13.42578125" customWidth="1"/>
    <col min="40" max="40" width="12.7109375" customWidth="1"/>
    <col min="41" max="41" width="15.85546875" style="24" customWidth="1"/>
    <col min="42" max="42" width="16" style="24" customWidth="1"/>
    <col min="43" max="43" width="20.28515625" customWidth="1"/>
    <col min="44" max="44" width="17.7109375" customWidth="1"/>
    <col min="45" max="46" width="9" bestFit="1" customWidth="1"/>
  </cols>
  <sheetData>
    <row r="1" spans="1:48">
      <c r="A1" t="s">
        <v>1381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s="24" t="s">
        <v>39</v>
      </c>
      <c r="AP1" s="24" t="s">
        <v>40</v>
      </c>
      <c r="AQ1" t="s">
        <v>41</v>
      </c>
      <c r="AR1" t="s">
        <v>42</v>
      </c>
      <c r="AS1" t="s">
        <v>43</v>
      </c>
      <c r="AT1" t="s">
        <v>44</v>
      </c>
      <c r="AV1" t="s">
        <v>918</v>
      </c>
    </row>
    <row r="2" spans="1:48">
      <c r="A2">
        <v>1</v>
      </c>
      <c r="B2" t="s">
        <v>919</v>
      </c>
      <c r="C2" t="s">
        <v>1382</v>
      </c>
      <c r="D2">
        <v>2023</v>
      </c>
      <c r="E2" t="s">
        <v>579</v>
      </c>
      <c r="F2" s="14" t="s">
        <v>1383</v>
      </c>
      <c r="G2" s="8" t="s">
        <v>1384</v>
      </c>
      <c r="H2" s="14" t="s">
        <v>1385</v>
      </c>
      <c r="I2" t="s">
        <v>289</v>
      </c>
      <c r="J2">
        <v>25</v>
      </c>
      <c r="K2" t="s">
        <v>57</v>
      </c>
      <c r="L2" t="s">
        <v>57</v>
      </c>
      <c r="M2" t="s">
        <v>57</v>
      </c>
      <c r="N2" t="s">
        <v>57</v>
      </c>
      <c r="O2" t="s">
        <v>57</v>
      </c>
      <c r="P2" t="s">
        <v>57</v>
      </c>
      <c r="Q2" t="s">
        <v>57</v>
      </c>
      <c r="R2" t="s">
        <v>57</v>
      </c>
      <c r="S2" t="s">
        <v>57</v>
      </c>
      <c r="T2" t="s">
        <v>57</v>
      </c>
      <c r="U2" t="s">
        <v>57</v>
      </c>
      <c r="V2" t="s">
        <v>57</v>
      </c>
      <c r="W2" t="s">
        <v>57</v>
      </c>
      <c r="X2" t="s">
        <v>57</v>
      </c>
      <c r="Y2" t="s">
        <v>57</v>
      </c>
      <c r="Z2" t="s">
        <v>1386</v>
      </c>
      <c r="AA2" t="s">
        <v>57</v>
      </c>
      <c r="AB2" t="s">
        <v>57</v>
      </c>
      <c r="AC2" t="s">
        <v>57</v>
      </c>
      <c r="AD2" t="s">
        <v>57</v>
      </c>
      <c r="AE2" t="s">
        <v>57</v>
      </c>
      <c r="AG2" t="s">
        <v>57</v>
      </c>
      <c r="AH2" t="s">
        <v>57</v>
      </c>
      <c r="AI2" t="s">
        <v>57</v>
      </c>
      <c r="AJ2" t="s">
        <v>57</v>
      </c>
      <c r="AK2" t="s">
        <v>57</v>
      </c>
      <c r="AL2" t="s">
        <v>57</v>
      </c>
      <c r="AM2" t="s">
        <v>57</v>
      </c>
      <c r="AN2" t="s">
        <v>57</v>
      </c>
      <c r="AO2" s="24" t="s">
        <v>1387</v>
      </c>
      <c r="AP2" s="24" t="s">
        <v>1388</v>
      </c>
      <c r="AQ2">
        <v>67</v>
      </c>
      <c r="AR2" t="s">
        <v>57</v>
      </c>
      <c r="AS2" t="s">
        <v>57</v>
      </c>
      <c r="AT2" t="s">
        <v>57</v>
      </c>
    </row>
    <row r="3" spans="1:48">
      <c r="A3">
        <v>2</v>
      </c>
      <c r="B3" t="s">
        <v>919</v>
      </c>
      <c r="C3" t="s">
        <v>1382</v>
      </c>
      <c r="D3">
        <v>2023</v>
      </c>
      <c r="E3" t="s">
        <v>579</v>
      </c>
      <c r="F3" s="14" t="s">
        <v>1389</v>
      </c>
      <c r="G3" t="s">
        <v>1390</v>
      </c>
      <c r="H3" s="26" t="s">
        <v>1391</v>
      </c>
      <c r="I3" t="s">
        <v>289</v>
      </c>
      <c r="J3">
        <v>25</v>
      </c>
      <c r="K3" t="s">
        <v>57</v>
      </c>
      <c r="L3" t="s">
        <v>57</v>
      </c>
      <c r="M3" t="s">
        <v>57</v>
      </c>
      <c r="N3" t="s">
        <v>57</v>
      </c>
      <c r="O3" t="s">
        <v>57</v>
      </c>
      <c r="P3" t="s">
        <v>57</v>
      </c>
      <c r="Q3" t="s">
        <v>57</v>
      </c>
      <c r="R3" t="s">
        <v>57</v>
      </c>
      <c r="S3" t="s">
        <v>57</v>
      </c>
      <c r="T3" t="s">
        <v>57</v>
      </c>
      <c r="U3" t="s">
        <v>57</v>
      </c>
      <c r="V3" t="s">
        <v>57</v>
      </c>
      <c r="W3" t="s">
        <v>57</v>
      </c>
      <c r="X3" t="s">
        <v>57</v>
      </c>
      <c r="Y3" t="s">
        <v>57</v>
      </c>
      <c r="Z3" t="s">
        <v>1392</v>
      </c>
      <c r="AA3" t="s">
        <v>57</v>
      </c>
      <c r="AB3" t="s">
        <v>57</v>
      </c>
      <c r="AC3" t="s">
        <v>57</v>
      </c>
      <c r="AD3" t="s">
        <v>57</v>
      </c>
      <c r="AE3" t="s">
        <v>57</v>
      </c>
      <c r="AG3" t="s">
        <v>57</v>
      </c>
      <c r="AH3" t="s">
        <v>57</v>
      </c>
      <c r="AI3" t="s">
        <v>57</v>
      </c>
      <c r="AJ3" t="s">
        <v>57</v>
      </c>
      <c r="AK3" t="s">
        <v>57</v>
      </c>
      <c r="AL3" t="s">
        <v>57</v>
      </c>
      <c r="AM3" t="s">
        <v>57</v>
      </c>
      <c r="AN3" t="s">
        <v>57</v>
      </c>
      <c r="AO3" s="24" t="s">
        <v>1393</v>
      </c>
      <c r="AP3" s="24" t="s">
        <v>1394</v>
      </c>
      <c r="AQ3">
        <v>409</v>
      </c>
      <c r="AR3" t="s">
        <v>57</v>
      </c>
      <c r="AS3" t="s">
        <v>57</v>
      </c>
      <c r="AT3" t="s">
        <v>57</v>
      </c>
    </row>
    <row r="4" spans="1:48">
      <c r="A4">
        <v>3</v>
      </c>
      <c r="B4" t="s">
        <v>919</v>
      </c>
      <c r="C4" t="s">
        <v>1382</v>
      </c>
      <c r="D4">
        <v>2023</v>
      </c>
      <c r="E4" t="s">
        <v>579</v>
      </c>
      <c r="F4" s="14" t="s">
        <v>1395</v>
      </c>
      <c r="G4" s="17" t="s">
        <v>1396</v>
      </c>
      <c r="H4" s="14" t="s">
        <v>1397</v>
      </c>
      <c r="I4" t="s">
        <v>289</v>
      </c>
      <c r="J4">
        <v>25</v>
      </c>
      <c r="K4" t="s">
        <v>57</v>
      </c>
      <c r="L4" t="s">
        <v>57</v>
      </c>
      <c r="M4" t="s">
        <v>57</v>
      </c>
      <c r="N4" t="s">
        <v>57</v>
      </c>
      <c r="O4" t="s">
        <v>57</v>
      </c>
      <c r="P4" t="s">
        <v>57</v>
      </c>
      <c r="Q4" t="s">
        <v>57</v>
      </c>
      <c r="R4" t="s">
        <v>57</v>
      </c>
      <c r="S4" t="s">
        <v>57</v>
      </c>
      <c r="T4" t="s">
        <v>57</v>
      </c>
      <c r="U4" t="s">
        <v>57</v>
      </c>
      <c r="V4" t="s">
        <v>57</v>
      </c>
      <c r="W4" t="s">
        <v>57</v>
      </c>
      <c r="X4" t="s">
        <v>57</v>
      </c>
      <c r="Y4" t="s">
        <v>57</v>
      </c>
      <c r="Z4" t="s">
        <v>1398</v>
      </c>
      <c r="AA4" t="s">
        <v>57</v>
      </c>
      <c r="AB4" t="s">
        <v>57</v>
      </c>
      <c r="AC4" t="s">
        <v>57</v>
      </c>
      <c r="AD4" t="s">
        <v>57</v>
      </c>
      <c r="AE4" t="s">
        <v>57</v>
      </c>
      <c r="AG4" t="s">
        <v>57</v>
      </c>
      <c r="AH4" t="s">
        <v>57</v>
      </c>
      <c r="AI4" t="s">
        <v>57</v>
      </c>
      <c r="AJ4" t="s">
        <v>57</v>
      </c>
      <c r="AK4" t="s">
        <v>57</v>
      </c>
      <c r="AL4" t="s">
        <v>57</v>
      </c>
      <c r="AM4" t="s">
        <v>57</v>
      </c>
      <c r="AN4" t="s">
        <v>57</v>
      </c>
      <c r="AO4" s="24" t="s">
        <v>1399</v>
      </c>
      <c r="AP4" s="24" t="s">
        <v>1400</v>
      </c>
      <c r="AQ4">
        <v>51</v>
      </c>
      <c r="AR4" t="s">
        <v>57</v>
      </c>
      <c r="AS4" t="s">
        <v>57</v>
      </c>
      <c r="AT4" t="s">
        <v>57</v>
      </c>
    </row>
    <row r="5" spans="1:48">
      <c r="A5">
        <v>4</v>
      </c>
      <c r="B5" t="s">
        <v>919</v>
      </c>
      <c r="C5" t="s">
        <v>1382</v>
      </c>
      <c r="D5">
        <v>2023</v>
      </c>
      <c r="E5" t="s">
        <v>579</v>
      </c>
      <c r="F5" s="14" t="s">
        <v>1401</v>
      </c>
      <c r="G5" t="s">
        <v>1402</v>
      </c>
      <c r="H5" s="14" t="s">
        <v>1403</v>
      </c>
      <c r="I5" t="s">
        <v>289</v>
      </c>
      <c r="J5">
        <v>3</v>
      </c>
      <c r="K5" t="s">
        <v>57</v>
      </c>
      <c r="L5" t="s">
        <v>57</v>
      </c>
      <c r="M5" t="s">
        <v>57</v>
      </c>
      <c r="N5" t="s">
        <v>57</v>
      </c>
      <c r="O5" t="s">
        <v>57</v>
      </c>
      <c r="P5" t="s">
        <v>57</v>
      </c>
      <c r="Q5" t="s">
        <v>57</v>
      </c>
      <c r="R5" t="s">
        <v>57</v>
      </c>
      <c r="S5" t="s">
        <v>57</v>
      </c>
      <c r="T5" t="s">
        <v>57</v>
      </c>
      <c r="U5" t="s">
        <v>57</v>
      </c>
      <c r="V5" t="s">
        <v>57</v>
      </c>
      <c r="W5" t="s">
        <v>57</v>
      </c>
      <c r="X5" t="s">
        <v>57</v>
      </c>
      <c r="Y5" t="s">
        <v>57</v>
      </c>
      <c r="Z5" t="s">
        <v>1404</v>
      </c>
      <c r="AA5" t="s">
        <v>57</v>
      </c>
      <c r="AB5" t="s">
        <v>57</v>
      </c>
      <c r="AC5" t="s">
        <v>57</v>
      </c>
      <c r="AD5" t="s">
        <v>57</v>
      </c>
      <c r="AE5" t="s">
        <v>57</v>
      </c>
      <c r="AG5" t="s">
        <v>57</v>
      </c>
      <c r="AH5" t="s">
        <v>57</v>
      </c>
      <c r="AI5" t="s">
        <v>57</v>
      </c>
      <c r="AJ5" t="s">
        <v>57</v>
      </c>
      <c r="AK5" t="s">
        <v>57</v>
      </c>
      <c r="AL5" t="s">
        <v>57</v>
      </c>
      <c r="AM5" t="s">
        <v>57</v>
      </c>
      <c r="AN5" t="s">
        <v>57</v>
      </c>
      <c r="AO5" s="24" t="s">
        <v>1405</v>
      </c>
      <c r="AP5" s="24" t="s">
        <v>1406</v>
      </c>
      <c r="AQ5">
        <v>220</v>
      </c>
      <c r="AR5" t="s">
        <v>57</v>
      </c>
      <c r="AS5" t="s">
        <v>57</v>
      </c>
      <c r="AT5" t="s">
        <v>57</v>
      </c>
    </row>
    <row r="6" spans="1:48">
      <c r="A6">
        <v>5</v>
      </c>
      <c r="B6" t="s">
        <v>919</v>
      </c>
      <c r="C6" t="s">
        <v>1382</v>
      </c>
      <c r="D6">
        <v>2023</v>
      </c>
      <c r="E6" t="s">
        <v>579</v>
      </c>
      <c r="F6" s="14" t="s">
        <v>1407</v>
      </c>
      <c r="G6" t="s">
        <v>1408</v>
      </c>
      <c r="H6" s="14" t="s">
        <v>1409</v>
      </c>
      <c r="I6" t="s">
        <v>91</v>
      </c>
      <c r="J6">
        <v>4</v>
      </c>
      <c r="K6" t="s">
        <v>62</v>
      </c>
      <c r="L6" t="s">
        <v>62</v>
      </c>
      <c r="M6" t="s">
        <v>62</v>
      </c>
      <c r="N6" t="s">
        <v>62</v>
      </c>
      <c r="O6" t="s">
        <v>57</v>
      </c>
      <c r="P6" t="s">
        <v>57</v>
      </c>
      <c r="Q6" t="s">
        <v>57</v>
      </c>
      <c r="R6" t="s">
        <v>57</v>
      </c>
      <c r="S6" t="s">
        <v>56</v>
      </c>
      <c r="T6" t="s">
        <v>1410</v>
      </c>
      <c r="U6" t="s">
        <v>62</v>
      </c>
      <c r="V6" t="s">
        <v>57</v>
      </c>
      <c r="W6" t="s">
        <v>62</v>
      </c>
      <c r="X6" t="s">
        <v>57</v>
      </c>
      <c r="Y6" t="s">
        <v>57</v>
      </c>
      <c r="Z6" t="s">
        <v>1411</v>
      </c>
      <c r="AA6" t="s">
        <v>56</v>
      </c>
      <c r="AB6" t="s">
        <v>56</v>
      </c>
      <c r="AC6" t="s">
        <v>56</v>
      </c>
      <c r="AD6" t="s">
        <v>157</v>
      </c>
      <c r="AE6" t="s">
        <v>57</v>
      </c>
      <c r="AG6" t="s">
        <v>56</v>
      </c>
      <c r="AH6">
        <v>272</v>
      </c>
      <c r="AI6" t="s">
        <v>62</v>
      </c>
      <c r="AJ6" t="s">
        <v>57</v>
      </c>
      <c r="AK6" t="s">
        <v>62</v>
      </c>
      <c r="AL6" t="s">
        <v>57</v>
      </c>
      <c r="AM6" t="s">
        <v>57</v>
      </c>
      <c r="AN6" t="s">
        <v>57</v>
      </c>
      <c r="AO6" s="24" t="s">
        <v>1412</v>
      </c>
      <c r="AP6" s="24" t="s">
        <v>1394</v>
      </c>
      <c r="AQ6">
        <v>331</v>
      </c>
      <c r="AR6" t="s">
        <v>57</v>
      </c>
      <c r="AS6">
        <v>190</v>
      </c>
      <c r="AT6">
        <v>82</v>
      </c>
    </row>
    <row r="7" spans="1:48">
      <c r="A7">
        <v>6</v>
      </c>
      <c r="B7" t="s">
        <v>919</v>
      </c>
      <c r="C7" t="s">
        <v>1382</v>
      </c>
      <c r="D7">
        <v>2023</v>
      </c>
      <c r="E7" t="s">
        <v>579</v>
      </c>
      <c r="F7" s="14" t="s">
        <v>1413</v>
      </c>
      <c r="G7" t="s">
        <v>1414</v>
      </c>
      <c r="H7" s="14" t="s">
        <v>1415</v>
      </c>
      <c r="I7" t="s">
        <v>55</v>
      </c>
      <c r="J7">
        <v>15</v>
      </c>
      <c r="K7" t="s">
        <v>1223</v>
      </c>
      <c r="L7" t="s">
        <v>1223</v>
      </c>
      <c r="M7" t="s">
        <v>57</v>
      </c>
      <c r="N7" t="s">
        <v>57</v>
      </c>
      <c r="O7" t="s">
        <v>57</v>
      </c>
      <c r="P7" t="s">
        <v>57</v>
      </c>
      <c r="Q7" t="s">
        <v>57</v>
      </c>
      <c r="R7" t="s">
        <v>57</v>
      </c>
      <c r="S7" t="s">
        <v>57</v>
      </c>
      <c r="T7" t="s">
        <v>57</v>
      </c>
      <c r="U7" t="s">
        <v>57</v>
      </c>
      <c r="V7" t="s">
        <v>57</v>
      </c>
      <c r="W7" t="s">
        <v>57</v>
      </c>
      <c r="X7" t="s">
        <v>57</v>
      </c>
      <c r="Y7" t="s">
        <v>57</v>
      </c>
      <c r="Z7" t="s">
        <v>1416</v>
      </c>
      <c r="AA7" t="s">
        <v>57</v>
      </c>
      <c r="AB7" t="s">
        <v>57</v>
      </c>
      <c r="AC7" t="s">
        <v>57</v>
      </c>
      <c r="AD7" t="s">
        <v>57</v>
      </c>
      <c r="AE7" t="s">
        <v>57</v>
      </c>
      <c r="AG7" t="s">
        <v>57</v>
      </c>
      <c r="AH7" t="s">
        <v>57</v>
      </c>
      <c r="AI7" t="s">
        <v>57</v>
      </c>
      <c r="AJ7" t="s">
        <v>57</v>
      </c>
      <c r="AK7" t="s">
        <v>57</v>
      </c>
      <c r="AL7" t="s">
        <v>57</v>
      </c>
      <c r="AM7" t="s">
        <v>57</v>
      </c>
      <c r="AN7" t="s">
        <v>57</v>
      </c>
      <c r="AO7" s="24" t="s">
        <v>1417</v>
      </c>
      <c r="AP7" s="24" t="s">
        <v>1418</v>
      </c>
      <c r="AQ7">
        <v>448</v>
      </c>
      <c r="AR7" t="s">
        <v>57</v>
      </c>
      <c r="AS7" t="s">
        <v>57</v>
      </c>
      <c r="AT7" t="s">
        <v>57</v>
      </c>
    </row>
    <row r="8" spans="1:48">
      <c r="A8">
        <v>7</v>
      </c>
      <c r="B8" t="s">
        <v>919</v>
      </c>
      <c r="C8" t="s">
        <v>1382</v>
      </c>
      <c r="D8">
        <v>2023</v>
      </c>
      <c r="E8" t="s">
        <v>579</v>
      </c>
      <c r="F8" t="s">
        <v>1419</v>
      </c>
      <c r="G8" t="s">
        <v>1420</v>
      </c>
      <c r="H8" s="14" t="s">
        <v>1421</v>
      </c>
      <c r="I8" t="s">
        <v>55</v>
      </c>
      <c r="J8">
        <v>15</v>
      </c>
      <c r="K8" t="s">
        <v>1223</v>
      </c>
      <c r="L8" t="s">
        <v>1223</v>
      </c>
      <c r="M8" t="s">
        <v>57</v>
      </c>
      <c r="N8" t="s">
        <v>57</v>
      </c>
      <c r="O8" t="s">
        <v>57</v>
      </c>
      <c r="P8" t="s">
        <v>57</v>
      </c>
      <c r="Q8" t="s">
        <v>57</v>
      </c>
      <c r="R8" t="s">
        <v>57</v>
      </c>
      <c r="S8" t="s">
        <v>57</v>
      </c>
      <c r="T8" t="s">
        <v>57</v>
      </c>
      <c r="U8" t="s">
        <v>57</v>
      </c>
      <c r="V8" t="s">
        <v>57</v>
      </c>
      <c r="W8" t="s">
        <v>57</v>
      </c>
      <c r="X8" t="s">
        <v>57</v>
      </c>
      <c r="Y8" t="s">
        <v>57</v>
      </c>
      <c r="Z8" t="s">
        <v>1422</v>
      </c>
      <c r="AA8" t="s">
        <v>57</v>
      </c>
      <c r="AB8" t="s">
        <v>57</v>
      </c>
      <c r="AC8" t="s">
        <v>57</v>
      </c>
      <c r="AD8" t="s">
        <v>57</v>
      </c>
      <c r="AE8" t="s">
        <v>57</v>
      </c>
      <c r="AG8" t="s">
        <v>57</v>
      </c>
      <c r="AH8" t="s">
        <v>57</v>
      </c>
      <c r="AI8" t="s">
        <v>57</v>
      </c>
      <c r="AJ8" t="s">
        <v>57</v>
      </c>
      <c r="AK8" t="s">
        <v>57</v>
      </c>
      <c r="AL8" t="s">
        <v>57</v>
      </c>
      <c r="AM8" t="s">
        <v>57</v>
      </c>
      <c r="AN8" t="s">
        <v>57</v>
      </c>
      <c r="AO8" s="24" t="s">
        <v>1423</v>
      </c>
      <c r="AP8" s="24" t="s">
        <v>1424</v>
      </c>
      <c r="AQ8">
        <v>283</v>
      </c>
      <c r="AR8" t="s">
        <v>57</v>
      </c>
      <c r="AS8" t="s">
        <v>57</v>
      </c>
      <c r="AT8" t="s">
        <v>57</v>
      </c>
    </row>
    <row r="9" spans="1:48">
      <c r="A9">
        <v>8</v>
      </c>
      <c r="B9" t="s">
        <v>919</v>
      </c>
      <c r="C9" t="s">
        <v>1382</v>
      </c>
      <c r="D9">
        <v>2023</v>
      </c>
      <c r="E9" t="s">
        <v>579</v>
      </c>
      <c r="F9" t="s">
        <v>1425</v>
      </c>
      <c r="G9" t="s">
        <v>1426</v>
      </c>
      <c r="H9" s="26" t="s">
        <v>1427</v>
      </c>
      <c r="I9" t="s">
        <v>91</v>
      </c>
      <c r="J9">
        <v>15</v>
      </c>
      <c r="K9" t="s">
        <v>62</v>
      </c>
      <c r="L9" t="s">
        <v>62</v>
      </c>
      <c r="M9" t="s">
        <v>62</v>
      </c>
      <c r="N9" t="s">
        <v>62</v>
      </c>
      <c r="O9" t="s">
        <v>57</v>
      </c>
      <c r="P9" t="s">
        <v>57</v>
      </c>
      <c r="Q9" t="s">
        <v>57</v>
      </c>
      <c r="R9" t="s">
        <v>57</v>
      </c>
      <c r="S9" t="s">
        <v>56</v>
      </c>
      <c r="T9" t="s">
        <v>1428</v>
      </c>
      <c r="U9" t="s">
        <v>62</v>
      </c>
      <c r="V9" t="s">
        <v>57</v>
      </c>
      <c r="W9" t="s">
        <v>62</v>
      </c>
      <c r="X9" t="s">
        <v>57</v>
      </c>
      <c r="Y9" t="s">
        <v>57</v>
      </c>
      <c r="Z9" t="s">
        <v>1429</v>
      </c>
      <c r="AA9" t="s">
        <v>56</v>
      </c>
      <c r="AB9" t="s">
        <v>56</v>
      </c>
      <c r="AC9" t="s">
        <v>56</v>
      </c>
      <c r="AD9" t="s">
        <v>157</v>
      </c>
      <c r="AE9" t="s">
        <v>57</v>
      </c>
      <c r="AG9" t="s">
        <v>56</v>
      </c>
      <c r="AH9">
        <v>5</v>
      </c>
      <c r="AI9" t="s">
        <v>62</v>
      </c>
      <c r="AJ9" t="s">
        <v>57</v>
      </c>
      <c r="AK9" t="s">
        <v>62</v>
      </c>
      <c r="AL9" t="s">
        <v>57</v>
      </c>
      <c r="AM9" t="s">
        <v>57</v>
      </c>
      <c r="AN9" t="s">
        <v>57</v>
      </c>
      <c r="AO9" s="24" t="s">
        <v>1430</v>
      </c>
      <c r="AP9" s="24" t="s">
        <v>1431</v>
      </c>
      <c r="AQ9">
        <v>233</v>
      </c>
      <c r="AR9" t="s">
        <v>57</v>
      </c>
      <c r="AS9">
        <v>3</v>
      </c>
      <c r="AT9">
        <v>2</v>
      </c>
    </row>
    <row r="10" spans="1:48">
      <c r="A10">
        <v>9</v>
      </c>
      <c r="B10" t="s">
        <v>919</v>
      </c>
      <c r="C10" t="s">
        <v>1382</v>
      </c>
      <c r="D10">
        <v>2023</v>
      </c>
      <c r="E10" t="s">
        <v>579</v>
      </c>
      <c r="F10" s="14" t="s">
        <v>1432</v>
      </c>
      <c r="G10" t="s">
        <v>1433</v>
      </c>
      <c r="H10" s="14" t="s">
        <v>1434</v>
      </c>
      <c r="I10" t="s">
        <v>91</v>
      </c>
      <c r="J10">
        <v>17</v>
      </c>
      <c r="K10" t="s">
        <v>62</v>
      </c>
      <c r="L10" t="s">
        <v>62</v>
      </c>
      <c r="M10" t="s">
        <v>62</v>
      </c>
      <c r="N10" t="s">
        <v>56</v>
      </c>
      <c r="O10">
        <v>3</v>
      </c>
      <c r="P10" t="s">
        <v>170</v>
      </c>
      <c r="Q10" t="s">
        <v>1435</v>
      </c>
      <c r="R10" t="s">
        <v>1436</v>
      </c>
      <c r="S10" t="s">
        <v>56</v>
      </c>
      <c r="T10" t="s">
        <v>1437</v>
      </c>
      <c r="U10" t="s">
        <v>62</v>
      </c>
      <c r="V10" t="s">
        <v>57</v>
      </c>
      <c r="W10" t="s">
        <v>62</v>
      </c>
      <c r="X10" t="s">
        <v>57</v>
      </c>
      <c r="Y10" t="s">
        <v>57</v>
      </c>
      <c r="Z10" t="s">
        <v>1438</v>
      </c>
      <c r="AA10" t="s">
        <v>62</v>
      </c>
      <c r="AB10" t="s">
        <v>56</v>
      </c>
      <c r="AC10" t="s">
        <v>56</v>
      </c>
      <c r="AD10" t="s">
        <v>216</v>
      </c>
      <c r="AE10" s="72" t="s">
        <v>1439</v>
      </c>
      <c r="AG10" t="s">
        <v>56</v>
      </c>
      <c r="AH10">
        <v>58</v>
      </c>
      <c r="AI10" t="s">
        <v>56</v>
      </c>
      <c r="AJ10" t="s">
        <v>174</v>
      </c>
      <c r="AK10" t="s">
        <v>62</v>
      </c>
      <c r="AL10" t="s">
        <v>57</v>
      </c>
      <c r="AM10" t="s">
        <v>57</v>
      </c>
      <c r="AN10" t="s">
        <v>57</v>
      </c>
      <c r="AO10" s="24" t="s">
        <v>1440</v>
      </c>
      <c r="AP10" s="24" t="s">
        <v>1431</v>
      </c>
      <c r="AQ10">
        <v>146</v>
      </c>
      <c r="AR10" t="s">
        <v>57</v>
      </c>
      <c r="AS10">
        <v>58</v>
      </c>
      <c r="AT10" t="s">
        <v>57</v>
      </c>
      <c r="AV10" t="s">
        <v>1208</v>
      </c>
    </row>
    <row r="11" spans="1:48">
      <c r="A11">
        <v>10</v>
      </c>
      <c r="B11" t="s">
        <v>919</v>
      </c>
      <c r="C11" t="s">
        <v>1382</v>
      </c>
      <c r="D11">
        <v>2023</v>
      </c>
      <c r="E11" t="s">
        <v>579</v>
      </c>
      <c r="F11" s="14" t="s">
        <v>1441</v>
      </c>
      <c r="G11" t="s">
        <v>1442</v>
      </c>
      <c r="H11" s="14" t="s">
        <v>1443</v>
      </c>
      <c r="I11" t="s">
        <v>91</v>
      </c>
      <c r="J11">
        <v>24</v>
      </c>
      <c r="K11" t="s">
        <v>62</v>
      </c>
      <c r="L11" t="s">
        <v>62</v>
      </c>
      <c r="M11" t="s">
        <v>62</v>
      </c>
      <c r="N11" t="s">
        <v>62</v>
      </c>
      <c r="O11" t="s">
        <v>57</v>
      </c>
      <c r="P11" t="s">
        <v>57</v>
      </c>
      <c r="Q11" t="s">
        <v>57</v>
      </c>
      <c r="R11" t="s">
        <v>57</v>
      </c>
      <c r="S11" t="s">
        <v>56</v>
      </c>
      <c r="T11" t="s">
        <v>1444</v>
      </c>
      <c r="U11" t="s">
        <v>56</v>
      </c>
      <c r="V11" s="13" t="s">
        <v>1445</v>
      </c>
      <c r="W11" t="s">
        <v>62</v>
      </c>
      <c r="X11" t="s">
        <v>57</v>
      </c>
      <c r="Y11" t="s">
        <v>57</v>
      </c>
      <c r="Z11" t="s">
        <v>1446</v>
      </c>
      <c r="AA11" t="s">
        <v>56</v>
      </c>
      <c r="AB11" t="s">
        <v>56</v>
      </c>
      <c r="AC11" t="s">
        <v>56</v>
      </c>
      <c r="AD11" t="s">
        <v>157</v>
      </c>
      <c r="AE11" t="s">
        <v>57</v>
      </c>
      <c r="AG11" t="s">
        <v>56</v>
      </c>
      <c r="AH11">
        <v>504</v>
      </c>
      <c r="AI11" t="s">
        <v>62</v>
      </c>
      <c r="AJ11" t="s">
        <v>57</v>
      </c>
      <c r="AK11" t="s">
        <v>62</v>
      </c>
      <c r="AL11" t="s">
        <v>57</v>
      </c>
      <c r="AM11" t="s">
        <v>57</v>
      </c>
      <c r="AN11" t="s">
        <v>57</v>
      </c>
      <c r="AO11" s="24" t="s">
        <v>1447</v>
      </c>
      <c r="AP11" s="24" t="s">
        <v>1448</v>
      </c>
      <c r="AQ11">
        <v>339</v>
      </c>
      <c r="AR11" t="s">
        <v>57</v>
      </c>
      <c r="AS11">
        <v>504</v>
      </c>
      <c r="AT11" t="s">
        <v>57</v>
      </c>
      <c r="AV11" t="s">
        <v>1208</v>
      </c>
    </row>
    <row r="12" spans="1:48">
      <c r="A12">
        <v>11</v>
      </c>
      <c r="B12" t="s">
        <v>919</v>
      </c>
      <c r="C12" t="s">
        <v>1382</v>
      </c>
      <c r="D12">
        <v>2023</v>
      </c>
      <c r="E12" t="s">
        <v>579</v>
      </c>
      <c r="F12" s="14" t="s">
        <v>1449</v>
      </c>
      <c r="G12" t="s">
        <v>1450</v>
      </c>
      <c r="H12" s="14" t="s">
        <v>1451</v>
      </c>
      <c r="I12" t="s">
        <v>289</v>
      </c>
      <c r="J12">
        <v>23</v>
      </c>
      <c r="K12" t="s">
        <v>57</v>
      </c>
      <c r="L12" t="s">
        <v>57</v>
      </c>
      <c r="M12" t="s">
        <v>57</v>
      </c>
      <c r="N12" t="s">
        <v>57</v>
      </c>
      <c r="O12" t="s">
        <v>57</v>
      </c>
      <c r="P12" t="s">
        <v>57</v>
      </c>
      <c r="Q12" t="s">
        <v>57</v>
      </c>
      <c r="R12" t="s">
        <v>57</v>
      </c>
      <c r="S12" t="s">
        <v>57</v>
      </c>
      <c r="T12" t="s">
        <v>57</v>
      </c>
      <c r="U12" t="s">
        <v>57</v>
      </c>
      <c r="V12" t="s">
        <v>57</v>
      </c>
      <c r="W12" t="s">
        <v>57</v>
      </c>
      <c r="X12" t="s">
        <v>57</v>
      </c>
      <c r="Y12" t="s">
        <v>57</v>
      </c>
      <c r="Z12" t="s">
        <v>1452</v>
      </c>
      <c r="AA12" t="s">
        <v>57</v>
      </c>
      <c r="AB12" t="s">
        <v>57</v>
      </c>
      <c r="AC12" t="s">
        <v>57</v>
      </c>
      <c r="AD12" t="s">
        <v>57</v>
      </c>
      <c r="AE12" t="s">
        <v>57</v>
      </c>
      <c r="AG12" t="s">
        <v>57</v>
      </c>
      <c r="AH12" t="s">
        <v>57</v>
      </c>
      <c r="AI12" t="s">
        <v>57</v>
      </c>
      <c r="AJ12" t="s">
        <v>57</v>
      </c>
      <c r="AK12" t="s">
        <v>57</v>
      </c>
      <c r="AL12" t="s">
        <v>57</v>
      </c>
      <c r="AM12" t="s">
        <v>57</v>
      </c>
      <c r="AN12" t="s">
        <v>57</v>
      </c>
      <c r="AO12" s="24" t="s">
        <v>1453</v>
      </c>
      <c r="AP12" s="24" t="s">
        <v>1454</v>
      </c>
      <c r="AQ12">
        <v>269</v>
      </c>
      <c r="AR12" t="s">
        <v>57</v>
      </c>
      <c r="AS12" t="s">
        <v>57</v>
      </c>
      <c r="AT12" t="s">
        <v>57</v>
      </c>
    </row>
    <row r="13" spans="1:48">
      <c r="A13">
        <v>12</v>
      </c>
      <c r="B13" t="s">
        <v>919</v>
      </c>
      <c r="C13" t="s">
        <v>1382</v>
      </c>
      <c r="D13">
        <v>2023</v>
      </c>
      <c r="E13" t="s">
        <v>579</v>
      </c>
      <c r="F13" s="14" t="s">
        <v>1455</v>
      </c>
      <c r="G13" t="s">
        <v>1456</v>
      </c>
      <c r="H13" s="14" t="s">
        <v>1457</v>
      </c>
      <c r="I13" t="s">
        <v>91</v>
      </c>
      <c r="J13">
        <v>23</v>
      </c>
      <c r="K13" t="s">
        <v>62</v>
      </c>
      <c r="L13" t="s">
        <v>62</v>
      </c>
      <c r="M13" t="s">
        <v>62</v>
      </c>
      <c r="N13" t="s">
        <v>62</v>
      </c>
      <c r="O13" t="s">
        <v>57</v>
      </c>
      <c r="P13" t="s">
        <v>57</v>
      </c>
      <c r="Q13" t="s">
        <v>57</v>
      </c>
      <c r="R13" t="s">
        <v>57</v>
      </c>
      <c r="S13" t="s">
        <v>62</v>
      </c>
      <c r="T13" t="s">
        <v>57</v>
      </c>
      <c r="U13" t="s">
        <v>62</v>
      </c>
      <c r="V13" t="s">
        <v>57</v>
      </c>
      <c r="W13" t="s">
        <v>62</v>
      </c>
      <c r="X13" t="s">
        <v>57</v>
      </c>
      <c r="Y13" t="s">
        <v>57</v>
      </c>
      <c r="Z13" t="s">
        <v>1458</v>
      </c>
      <c r="AA13" t="s">
        <v>62</v>
      </c>
      <c r="AB13" t="s">
        <v>62</v>
      </c>
      <c r="AC13" t="s">
        <v>57</v>
      </c>
      <c r="AD13" t="s">
        <v>57</v>
      </c>
      <c r="AE13" t="s">
        <v>57</v>
      </c>
      <c r="AG13" t="s">
        <v>56</v>
      </c>
      <c r="AH13">
        <v>52</v>
      </c>
      <c r="AI13" t="s">
        <v>62</v>
      </c>
      <c r="AJ13" t="s">
        <v>57</v>
      </c>
      <c r="AK13" t="s">
        <v>62</v>
      </c>
      <c r="AL13" t="s">
        <v>57</v>
      </c>
      <c r="AM13" t="s">
        <v>57</v>
      </c>
      <c r="AN13" t="s">
        <v>57</v>
      </c>
      <c r="AO13" s="24" t="s">
        <v>1459</v>
      </c>
      <c r="AP13" s="24" t="s">
        <v>1431</v>
      </c>
      <c r="AQ13">
        <v>171</v>
      </c>
      <c r="AR13" t="s">
        <v>57</v>
      </c>
      <c r="AS13">
        <v>42</v>
      </c>
      <c r="AT13">
        <v>10</v>
      </c>
    </row>
    <row r="14" spans="1:48">
      <c r="A14">
        <v>13</v>
      </c>
      <c r="B14" t="s">
        <v>919</v>
      </c>
      <c r="C14" t="s">
        <v>1382</v>
      </c>
      <c r="D14">
        <v>2023</v>
      </c>
      <c r="E14" t="s">
        <v>579</v>
      </c>
      <c r="F14" s="14" t="s">
        <v>1460</v>
      </c>
      <c r="G14" t="s">
        <v>1461</v>
      </c>
      <c r="H14" s="14" t="s">
        <v>1462</v>
      </c>
      <c r="I14" t="s">
        <v>55</v>
      </c>
      <c r="J14">
        <v>23</v>
      </c>
      <c r="K14" t="s">
        <v>56</v>
      </c>
      <c r="L14" t="s">
        <v>62</v>
      </c>
      <c r="M14" t="s">
        <v>57</v>
      </c>
      <c r="N14" t="s">
        <v>57</v>
      </c>
      <c r="O14" t="s">
        <v>57</v>
      </c>
      <c r="P14" t="s">
        <v>57</v>
      </c>
      <c r="Q14" t="s">
        <v>57</v>
      </c>
      <c r="R14" t="s">
        <v>57</v>
      </c>
      <c r="S14" t="s">
        <v>57</v>
      </c>
      <c r="T14" t="s">
        <v>57</v>
      </c>
      <c r="U14" t="s">
        <v>57</v>
      </c>
      <c r="V14" t="s">
        <v>57</v>
      </c>
      <c r="W14" t="s">
        <v>57</v>
      </c>
      <c r="X14" t="s">
        <v>57</v>
      </c>
      <c r="Y14" t="s">
        <v>57</v>
      </c>
      <c r="Z14" t="s">
        <v>1463</v>
      </c>
      <c r="AA14" t="s">
        <v>57</v>
      </c>
      <c r="AB14" t="s">
        <v>57</v>
      </c>
      <c r="AC14" t="s">
        <v>57</v>
      </c>
      <c r="AD14" t="s">
        <v>57</v>
      </c>
      <c r="AE14" t="s">
        <v>57</v>
      </c>
      <c r="AG14" t="s">
        <v>57</v>
      </c>
      <c r="AH14" t="s">
        <v>57</v>
      </c>
      <c r="AI14" t="s">
        <v>57</v>
      </c>
      <c r="AJ14" t="s">
        <v>57</v>
      </c>
      <c r="AK14" t="s">
        <v>57</v>
      </c>
      <c r="AL14" t="s">
        <v>57</v>
      </c>
      <c r="AM14" t="s">
        <v>57</v>
      </c>
      <c r="AN14" t="s">
        <v>57</v>
      </c>
      <c r="AO14" s="24" t="s">
        <v>1464</v>
      </c>
      <c r="AP14" s="24" t="s">
        <v>1431</v>
      </c>
      <c r="AQ14">
        <v>299</v>
      </c>
      <c r="AR14" t="s">
        <v>57</v>
      </c>
      <c r="AS14" t="s">
        <v>57</v>
      </c>
      <c r="AT14" t="s">
        <v>57</v>
      </c>
    </row>
    <row r="15" spans="1:48">
      <c r="A15">
        <v>14</v>
      </c>
      <c r="B15" t="s">
        <v>919</v>
      </c>
      <c r="C15" t="s">
        <v>1382</v>
      </c>
      <c r="D15">
        <v>2023</v>
      </c>
      <c r="E15" t="s">
        <v>579</v>
      </c>
      <c r="F15" s="14" t="s">
        <v>57</v>
      </c>
      <c r="G15" t="s">
        <v>1465</v>
      </c>
      <c r="H15" s="14" t="s">
        <v>1466</v>
      </c>
      <c r="I15" t="s">
        <v>1467</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s="24" t="s">
        <v>57</v>
      </c>
      <c r="AP15" s="24" t="s">
        <v>1468</v>
      </c>
      <c r="AQ15" t="s">
        <v>57</v>
      </c>
      <c r="AR15" t="s">
        <v>57</v>
      </c>
      <c r="AS15" t="s">
        <v>57</v>
      </c>
      <c r="AT15" t="s">
        <v>57</v>
      </c>
    </row>
    <row r="16" spans="1:48">
      <c r="A16">
        <v>15</v>
      </c>
      <c r="B16" t="s">
        <v>919</v>
      </c>
      <c r="C16" t="s">
        <v>1382</v>
      </c>
      <c r="D16">
        <v>2023</v>
      </c>
      <c r="E16" t="s">
        <v>301</v>
      </c>
      <c r="F16" s="14" t="s">
        <v>1469</v>
      </c>
      <c r="G16" t="s">
        <v>1470</v>
      </c>
      <c r="H16" s="14" t="s">
        <v>1471</v>
      </c>
      <c r="I16" t="s">
        <v>91</v>
      </c>
      <c r="J16">
        <v>4</v>
      </c>
      <c r="K16" t="s">
        <v>62</v>
      </c>
      <c r="L16" t="s">
        <v>62</v>
      </c>
      <c r="M16" t="s">
        <v>62</v>
      </c>
      <c r="N16" t="s">
        <v>56</v>
      </c>
      <c r="O16">
        <v>1</v>
      </c>
      <c r="P16" t="s">
        <v>170</v>
      </c>
      <c r="Q16" t="s">
        <v>1472</v>
      </c>
      <c r="R16" t="s">
        <v>1473</v>
      </c>
      <c r="S16" t="s">
        <v>56</v>
      </c>
      <c r="T16" t="s">
        <v>1474</v>
      </c>
      <c r="U16" t="s">
        <v>62</v>
      </c>
      <c r="V16" t="s">
        <v>57</v>
      </c>
      <c r="W16" t="s">
        <v>56</v>
      </c>
      <c r="X16" t="s">
        <v>1475</v>
      </c>
      <c r="Y16" t="s">
        <v>62</v>
      </c>
      <c r="Z16" s="17" t="s">
        <v>1476</v>
      </c>
      <c r="AA16" t="s">
        <v>56</v>
      </c>
      <c r="AB16" t="s">
        <v>56</v>
      </c>
      <c r="AC16" t="s">
        <v>56</v>
      </c>
      <c r="AD16" t="s">
        <v>216</v>
      </c>
      <c r="AE16" s="14" t="s">
        <v>1477</v>
      </c>
      <c r="AG16" t="s">
        <v>56</v>
      </c>
      <c r="AH16">
        <v>168</v>
      </c>
      <c r="AI16" t="s">
        <v>62</v>
      </c>
      <c r="AJ16" t="s">
        <v>57</v>
      </c>
      <c r="AK16" t="s">
        <v>62</v>
      </c>
      <c r="AL16" t="s">
        <v>57</v>
      </c>
      <c r="AM16" t="s">
        <v>57</v>
      </c>
      <c r="AN16" t="s">
        <v>57</v>
      </c>
      <c r="AO16" s="24" t="s">
        <v>1478</v>
      </c>
      <c r="AP16" s="24" t="s">
        <v>1424</v>
      </c>
      <c r="AQ16">
        <v>164</v>
      </c>
      <c r="AR16" t="s">
        <v>57</v>
      </c>
      <c r="AS16">
        <v>43</v>
      </c>
      <c r="AT16">
        <v>125</v>
      </c>
    </row>
    <row r="17" spans="1:46">
      <c r="A17">
        <v>16</v>
      </c>
      <c r="B17" t="s">
        <v>919</v>
      </c>
      <c r="C17" t="s">
        <v>1382</v>
      </c>
      <c r="D17">
        <v>2023</v>
      </c>
      <c r="E17" t="s">
        <v>301</v>
      </c>
      <c r="F17" s="14" t="s">
        <v>1479</v>
      </c>
      <c r="G17" t="s">
        <v>1480</v>
      </c>
      <c r="H17" s="14" t="s">
        <v>1481</v>
      </c>
      <c r="I17" t="s">
        <v>91</v>
      </c>
      <c r="J17">
        <v>4</v>
      </c>
      <c r="K17" t="s">
        <v>62</v>
      </c>
      <c r="L17" t="s">
        <v>62</v>
      </c>
      <c r="M17" t="s">
        <v>62</v>
      </c>
      <c r="N17" t="s">
        <v>62</v>
      </c>
      <c r="O17" t="s">
        <v>57</v>
      </c>
      <c r="P17" t="s">
        <v>57</v>
      </c>
      <c r="Q17" t="s">
        <v>57</v>
      </c>
      <c r="R17" t="s">
        <v>57</v>
      </c>
      <c r="S17" t="s">
        <v>56</v>
      </c>
      <c r="T17" t="s">
        <v>1482</v>
      </c>
      <c r="U17" t="s">
        <v>56</v>
      </c>
      <c r="V17" s="13" t="s">
        <v>1483</v>
      </c>
      <c r="W17" t="s">
        <v>56</v>
      </c>
      <c r="X17" t="s">
        <v>1484</v>
      </c>
      <c r="Y17" t="s">
        <v>62</v>
      </c>
      <c r="Z17" t="s">
        <v>1485</v>
      </c>
      <c r="AA17" t="s">
        <v>56</v>
      </c>
      <c r="AB17" t="s">
        <v>56</v>
      </c>
      <c r="AC17" t="s">
        <v>56</v>
      </c>
      <c r="AD17" t="s">
        <v>216</v>
      </c>
      <c r="AE17" s="72" t="s">
        <v>1486</v>
      </c>
      <c r="AG17" t="s">
        <v>56</v>
      </c>
      <c r="AH17">
        <v>63</v>
      </c>
      <c r="AI17" t="s">
        <v>62</v>
      </c>
      <c r="AJ17" t="s">
        <v>57</v>
      </c>
      <c r="AK17" t="s">
        <v>62</v>
      </c>
      <c r="AL17" t="s">
        <v>57</v>
      </c>
      <c r="AM17" t="s">
        <v>57</v>
      </c>
      <c r="AN17" t="s">
        <v>57</v>
      </c>
      <c r="AO17" s="24" t="s">
        <v>1487</v>
      </c>
      <c r="AP17" s="24" t="s">
        <v>603</v>
      </c>
      <c r="AQ17">
        <v>354</v>
      </c>
      <c r="AR17" t="s">
        <v>57</v>
      </c>
      <c r="AS17">
        <v>29</v>
      </c>
      <c r="AT17">
        <v>34</v>
      </c>
    </row>
    <row r="18" spans="1:46">
      <c r="A18">
        <v>17</v>
      </c>
      <c r="B18" t="s">
        <v>919</v>
      </c>
      <c r="C18" t="s">
        <v>1382</v>
      </c>
      <c r="D18">
        <v>2023</v>
      </c>
      <c r="E18" t="s">
        <v>301</v>
      </c>
      <c r="F18" s="14" t="s">
        <v>1488</v>
      </c>
      <c r="G18" t="s">
        <v>1489</v>
      </c>
      <c r="H18" s="14" t="s">
        <v>1490</v>
      </c>
      <c r="I18" t="s">
        <v>91</v>
      </c>
      <c r="J18">
        <v>9</v>
      </c>
      <c r="K18" t="s">
        <v>62</v>
      </c>
      <c r="L18" t="s">
        <v>62</v>
      </c>
      <c r="M18" t="s">
        <v>62</v>
      </c>
      <c r="N18" t="s">
        <v>62</v>
      </c>
      <c r="O18" t="s">
        <v>57</v>
      </c>
      <c r="P18" t="s">
        <v>57</v>
      </c>
      <c r="Q18" t="s">
        <v>57</v>
      </c>
      <c r="R18" t="s">
        <v>57</v>
      </c>
      <c r="S18" t="s">
        <v>62</v>
      </c>
      <c r="T18" t="s">
        <v>57</v>
      </c>
      <c r="U18" t="s">
        <v>62</v>
      </c>
      <c r="V18" t="s">
        <v>57</v>
      </c>
      <c r="W18" t="s">
        <v>62</v>
      </c>
      <c r="X18" t="s">
        <v>57</v>
      </c>
      <c r="Y18" t="s">
        <v>57</v>
      </c>
      <c r="Z18" t="s">
        <v>1491</v>
      </c>
      <c r="AA18" t="s">
        <v>62</v>
      </c>
      <c r="AB18" t="s">
        <v>62</v>
      </c>
      <c r="AC18" t="s">
        <v>57</v>
      </c>
      <c r="AD18" t="s">
        <v>57</v>
      </c>
      <c r="AE18" t="s">
        <v>57</v>
      </c>
      <c r="AG18" t="s">
        <v>56</v>
      </c>
      <c r="AH18">
        <v>21</v>
      </c>
      <c r="AI18" t="s">
        <v>62</v>
      </c>
      <c r="AJ18" t="s">
        <v>57</v>
      </c>
      <c r="AK18" t="s">
        <v>62</v>
      </c>
      <c r="AL18" t="s">
        <v>57</v>
      </c>
      <c r="AM18" t="s">
        <v>57</v>
      </c>
      <c r="AN18" t="s">
        <v>57</v>
      </c>
      <c r="AO18" s="24" t="s">
        <v>1492</v>
      </c>
      <c r="AP18" s="24" t="s">
        <v>1493</v>
      </c>
      <c r="AQ18">
        <v>329</v>
      </c>
      <c r="AR18" t="s">
        <v>57</v>
      </c>
      <c r="AS18" t="s">
        <v>62</v>
      </c>
      <c r="AT18" t="s">
        <v>62</v>
      </c>
    </row>
    <row r="19" spans="1:46">
      <c r="A19">
        <v>18</v>
      </c>
      <c r="B19" t="s">
        <v>919</v>
      </c>
      <c r="C19" t="s">
        <v>1382</v>
      </c>
      <c r="D19">
        <v>2023</v>
      </c>
      <c r="E19" t="s">
        <v>301</v>
      </c>
      <c r="F19" s="14" t="s">
        <v>1494</v>
      </c>
      <c r="G19" t="s">
        <v>1495</v>
      </c>
      <c r="H19" s="14" t="s">
        <v>1496</v>
      </c>
      <c r="I19" t="s">
        <v>289</v>
      </c>
      <c r="J19">
        <v>14</v>
      </c>
      <c r="K19" t="s">
        <v>57</v>
      </c>
      <c r="L19" t="s">
        <v>57</v>
      </c>
      <c r="M19" t="s">
        <v>57</v>
      </c>
      <c r="N19" t="s">
        <v>57</v>
      </c>
      <c r="O19" t="s">
        <v>57</v>
      </c>
      <c r="P19" t="s">
        <v>57</v>
      </c>
      <c r="Q19" t="s">
        <v>57</v>
      </c>
      <c r="R19" t="s">
        <v>57</v>
      </c>
      <c r="S19" t="s">
        <v>57</v>
      </c>
      <c r="T19" t="s">
        <v>57</v>
      </c>
      <c r="U19" t="s">
        <v>57</v>
      </c>
      <c r="V19" t="s">
        <v>57</v>
      </c>
      <c r="W19" t="s">
        <v>57</v>
      </c>
      <c r="X19" t="s">
        <v>57</v>
      </c>
      <c r="Y19" t="s">
        <v>57</v>
      </c>
      <c r="Z19" s="8" t="s">
        <v>1497</v>
      </c>
      <c r="AA19" t="s">
        <v>57</v>
      </c>
      <c r="AB19" t="s">
        <v>57</v>
      </c>
      <c r="AC19" t="s">
        <v>57</v>
      </c>
      <c r="AD19" t="s">
        <v>57</v>
      </c>
      <c r="AE19" t="s">
        <v>57</v>
      </c>
      <c r="AG19" t="s">
        <v>57</v>
      </c>
      <c r="AH19" t="s">
        <v>57</v>
      </c>
      <c r="AI19" t="s">
        <v>57</v>
      </c>
      <c r="AJ19" t="s">
        <v>57</v>
      </c>
      <c r="AK19" t="s">
        <v>57</v>
      </c>
      <c r="AL19" t="s">
        <v>57</v>
      </c>
      <c r="AM19" t="s">
        <v>57</v>
      </c>
      <c r="AN19" t="s">
        <v>57</v>
      </c>
      <c r="AO19" s="24" t="s">
        <v>1498</v>
      </c>
      <c r="AP19" s="24" t="s">
        <v>1499</v>
      </c>
      <c r="AQ19">
        <v>273</v>
      </c>
      <c r="AR19" t="s">
        <v>57</v>
      </c>
      <c r="AS19" t="s">
        <v>57</v>
      </c>
      <c r="AT19" t="s">
        <v>57</v>
      </c>
    </row>
    <row r="20" spans="1:46">
      <c r="A20">
        <v>19</v>
      </c>
      <c r="B20" t="s">
        <v>919</v>
      </c>
      <c r="C20" t="s">
        <v>1382</v>
      </c>
      <c r="D20">
        <v>2023</v>
      </c>
      <c r="E20" t="s">
        <v>301</v>
      </c>
      <c r="F20" s="14" t="s">
        <v>1500</v>
      </c>
      <c r="G20" t="s">
        <v>1501</v>
      </c>
      <c r="H20" t="s">
        <v>1502</v>
      </c>
      <c r="I20" t="s">
        <v>55</v>
      </c>
      <c r="J20">
        <v>14</v>
      </c>
      <c r="K20" t="s">
        <v>56</v>
      </c>
      <c r="L20" t="s">
        <v>62</v>
      </c>
      <c r="M20" t="s">
        <v>57</v>
      </c>
      <c r="N20" t="s">
        <v>57</v>
      </c>
      <c r="O20" t="s">
        <v>57</v>
      </c>
      <c r="P20" t="s">
        <v>57</v>
      </c>
      <c r="Q20" t="s">
        <v>57</v>
      </c>
      <c r="R20" t="s">
        <v>57</v>
      </c>
      <c r="S20" t="s">
        <v>57</v>
      </c>
      <c r="T20" t="s">
        <v>57</v>
      </c>
      <c r="U20" t="s">
        <v>57</v>
      </c>
      <c r="V20" t="s">
        <v>57</v>
      </c>
      <c r="W20" t="s">
        <v>57</v>
      </c>
      <c r="X20" t="s">
        <v>57</v>
      </c>
      <c r="Y20" t="s">
        <v>57</v>
      </c>
      <c r="Z20" t="s">
        <v>1503</v>
      </c>
      <c r="AA20" t="s">
        <v>57</v>
      </c>
      <c r="AB20" t="s">
        <v>57</v>
      </c>
      <c r="AC20" t="s">
        <v>57</v>
      </c>
      <c r="AD20" t="s">
        <v>57</v>
      </c>
      <c r="AE20" t="s">
        <v>57</v>
      </c>
      <c r="AG20" t="s">
        <v>57</v>
      </c>
      <c r="AH20" t="s">
        <v>57</v>
      </c>
      <c r="AI20" t="s">
        <v>57</v>
      </c>
      <c r="AJ20" t="s">
        <v>57</v>
      </c>
      <c r="AK20" t="s">
        <v>57</v>
      </c>
      <c r="AL20" t="s">
        <v>57</v>
      </c>
      <c r="AM20" t="s">
        <v>57</v>
      </c>
      <c r="AN20" t="s">
        <v>57</v>
      </c>
      <c r="AO20" s="24" t="s">
        <v>1504</v>
      </c>
      <c r="AP20" s="24" t="s">
        <v>1505</v>
      </c>
      <c r="AQ20">
        <v>357</v>
      </c>
      <c r="AR20" t="s">
        <v>57</v>
      </c>
      <c r="AS20" t="s">
        <v>57</v>
      </c>
      <c r="AT20" t="s">
        <v>57</v>
      </c>
    </row>
    <row r="21" spans="1:46">
      <c r="A21">
        <v>20</v>
      </c>
      <c r="B21" t="s">
        <v>919</v>
      </c>
      <c r="C21" t="s">
        <v>1382</v>
      </c>
      <c r="D21">
        <v>2023</v>
      </c>
      <c r="E21" t="s">
        <v>301</v>
      </c>
      <c r="F21" s="14" t="s">
        <v>1506</v>
      </c>
      <c r="G21" t="s">
        <v>1507</v>
      </c>
      <c r="H21" s="14" t="s">
        <v>1508</v>
      </c>
      <c r="I21" t="s">
        <v>1509</v>
      </c>
      <c r="J21">
        <v>14</v>
      </c>
      <c r="K21" t="s">
        <v>57</v>
      </c>
      <c r="L21" t="s">
        <v>57</v>
      </c>
      <c r="M21" t="s">
        <v>57</v>
      </c>
      <c r="N21" t="s">
        <v>57</v>
      </c>
      <c r="O21" t="s">
        <v>57</v>
      </c>
      <c r="P21" t="s">
        <v>57</v>
      </c>
      <c r="Q21" t="s">
        <v>57</v>
      </c>
      <c r="R21" t="s">
        <v>57</v>
      </c>
      <c r="S21" t="s">
        <v>57</v>
      </c>
      <c r="T21" t="s">
        <v>57</v>
      </c>
      <c r="U21" t="s">
        <v>57</v>
      </c>
      <c r="V21" t="s">
        <v>57</v>
      </c>
      <c r="W21" t="s">
        <v>56</v>
      </c>
      <c r="X21" t="s">
        <v>1510</v>
      </c>
      <c r="Y21" t="s">
        <v>62</v>
      </c>
      <c r="Z21" t="s">
        <v>1511</v>
      </c>
      <c r="AA21" t="s">
        <v>57</v>
      </c>
      <c r="AB21" t="s">
        <v>57</v>
      </c>
      <c r="AC21" t="s">
        <v>57</v>
      </c>
      <c r="AD21" t="s">
        <v>57</v>
      </c>
      <c r="AE21" t="s">
        <v>57</v>
      </c>
      <c r="AG21" t="s">
        <v>57</v>
      </c>
      <c r="AH21" t="s">
        <v>57</v>
      </c>
      <c r="AI21" t="s">
        <v>57</v>
      </c>
      <c r="AJ21" t="s">
        <v>57</v>
      </c>
      <c r="AK21" t="s">
        <v>57</v>
      </c>
      <c r="AL21" t="s">
        <v>57</v>
      </c>
      <c r="AM21" t="s">
        <v>57</v>
      </c>
      <c r="AN21" t="s">
        <v>57</v>
      </c>
      <c r="AO21" s="24" t="s">
        <v>1512</v>
      </c>
      <c r="AP21" s="24" t="s">
        <v>1394</v>
      </c>
      <c r="AQ21">
        <v>225</v>
      </c>
      <c r="AR21" t="s">
        <v>57</v>
      </c>
      <c r="AS21" t="s">
        <v>57</v>
      </c>
      <c r="AT21" t="s">
        <v>57</v>
      </c>
    </row>
    <row r="22" spans="1:46">
      <c r="A22">
        <v>21</v>
      </c>
      <c r="B22" t="s">
        <v>919</v>
      </c>
      <c r="C22" t="s">
        <v>1382</v>
      </c>
      <c r="D22">
        <v>2023</v>
      </c>
      <c r="E22" t="s">
        <v>301</v>
      </c>
      <c r="F22" s="14" t="s">
        <v>1513</v>
      </c>
      <c r="G22" t="s">
        <v>1514</v>
      </c>
      <c r="H22" s="14" t="s">
        <v>1515</v>
      </c>
      <c r="I22" t="s">
        <v>91</v>
      </c>
      <c r="J22">
        <v>18</v>
      </c>
      <c r="K22" t="s">
        <v>62</v>
      </c>
      <c r="L22" t="s">
        <v>62</v>
      </c>
      <c r="M22" t="s">
        <v>62</v>
      </c>
      <c r="N22" t="s">
        <v>62</v>
      </c>
      <c r="O22" t="s">
        <v>57</v>
      </c>
      <c r="P22" t="s">
        <v>57</v>
      </c>
      <c r="Q22" t="s">
        <v>57</v>
      </c>
      <c r="R22" t="s">
        <v>57</v>
      </c>
      <c r="S22" t="s">
        <v>56</v>
      </c>
      <c r="T22" t="s">
        <v>1516</v>
      </c>
      <c r="U22" t="s">
        <v>56</v>
      </c>
      <c r="V22" s="13" t="s">
        <v>1517</v>
      </c>
      <c r="W22" t="s">
        <v>56</v>
      </c>
      <c r="X22" t="s">
        <v>1518</v>
      </c>
      <c r="Y22" t="s">
        <v>62</v>
      </c>
      <c r="Z22" t="s">
        <v>1519</v>
      </c>
      <c r="AA22" t="s">
        <v>56</v>
      </c>
      <c r="AB22" t="s">
        <v>56</v>
      </c>
      <c r="AC22" t="s">
        <v>56</v>
      </c>
      <c r="AD22" t="s">
        <v>216</v>
      </c>
      <c r="AE22" s="72" t="s">
        <v>1520</v>
      </c>
      <c r="AG22" t="s">
        <v>56</v>
      </c>
      <c r="AH22">
        <v>269</v>
      </c>
      <c r="AI22" t="s">
        <v>62</v>
      </c>
      <c r="AJ22" t="s">
        <v>57</v>
      </c>
      <c r="AK22" t="s">
        <v>62</v>
      </c>
      <c r="AL22" t="s">
        <v>57</v>
      </c>
      <c r="AM22" t="s">
        <v>57</v>
      </c>
      <c r="AN22" t="s">
        <v>57</v>
      </c>
      <c r="AO22" s="24" t="s">
        <v>1521</v>
      </c>
      <c r="AP22" s="24" t="s">
        <v>603</v>
      </c>
      <c r="AQ22">
        <v>447</v>
      </c>
      <c r="AR22" t="s">
        <v>57</v>
      </c>
      <c r="AS22">
        <v>167</v>
      </c>
      <c r="AT22">
        <v>102</v>
      </c>
    </row>
    <row r="23" spans="1:46">
      <c r="A23">
        <v>22</v>
      </c>
      <c r="B23" t="s">
        <v>919</v>
      </c>
      <c r="C23" t="s">
        <v>1382</v>
      </c>
      <c r="D23">
        <v>2023</v>
      </c>
      <c r="E23" t="s">
        <v>301</v>
      </c>
      <c r="F23" s="14" t="s">
        <v>1522</v>
      </c>
      <c r="G23" t="s">
        <v>1523</v>
      </c>
      <c r="H23" s="14" t="s">
        <v>1524</v>
      </c>
      <c r="I23" t="s">
        <v>91</v>
      </c>
      <c r="J23">
        <v>19</v>
      </c>
      <c r="K23" t="s">
        <v>62</v>
      </c>
      <c r="L23" t="s">
        <v>62</v>
      </c>
      <c r="M23" t="s">
        <v>62</v>
      </c>
      <c r="N23" t="s">
        <v>62</v>
      </c>
      <c r="O23" t="s">
        <v>57</v>
      </c>
      <c r="P23" t="s">
        <v>57</v>
      </c>
      <c r="Q23" t="s">
        <v>57</v>
      </c>
      <c r="R23" t="s">
        <v>57</v>
      </c>
      <c r="S23" t="s">
        <v>56</v>
      </c>
      <c r="T23" t="s">
        <v>1525</v>
      </c>
      <c r="U23" t="s">
        <v>62</v>
      </c>
      <c r="V23" t="s">
        <v>57</v>
      </c>
      <c r="W23" t="s">
        <v>56</v>
      </c>
      <c r="X23" t="s">
        <v>1526</v>
      </c>
      <c r="Y23" t="s">
        <v>62</v>
      </c>
      <c r="Z23" t="s">
        <v>1527</v>
      </c>
      <c r="AA23" t="s">
        <v>56</v>
      </c>
      <c r="AB23" t="s">
        <v>56</v>
      </c>
      <c r="AC23" t="s">
        <v>56</v>
      </c>
      <c r="AD23" t="s">
        <v>157</v>
      </c>
      <c r="AE23" t="s">
        <v>57</v>
      </c>
      <c r="AG23" t="s">
        <v>56</v>
      </c>
      <c r="AH23">
        <v>106</v>
      </c>
      <c r="AI23" t="s">
        <v>62</v>
      </c>
      <c r="AJ23" t="s">
        <v>57</v>
      </c>
      <c r="AK23" t="s">
        <v>62</v>
      </c>
      <c r="AL23" t="s">
        <v>57</v>
      </c>
      <c r="AM23" t="s">
        <v>57</v>
      </c>
      <c r="AN23" t="s">
        <v>57</v>
      </c>
      <c r="AO23" s="24" t="s">
        <v>1528</v>
      </c>
      <c r="AP23" s="24" t="s">
        <v>1529</v>
      </c>
      <c r="AQ23">
        <v>523</v>
      </c>
      <c r="AR23" t="s">
        <v>57</v>
      </c>
      <c r="AS23">
        <v>46</v>
      </c>
      <c r="AT23">
        <v>60</v>
      </c>
    </row>
    <row r="24" spans="1:46">
      <c r="A24">
        <v>23</v>
      </c>
      <c r="B24" t="s">
        <v>919</v>
      </c>
      <c r="C24" t="s">
        <v>1382</v>
      </c>
      <c r="D24">
        <v>2023</v>
      </c>
      <c r="E24" t="s">
        <v>301</v>
      </c>
      <c r="F24" t="s">
        <v>1530</v>
      </c>
      <c r="G24" t="s">
        <v>1531</v>
      </c>
      <c r="H24" t="s">
        <v>1532</v>
      </c>
      <c r="I24" t="s">
        <v>289</v>
      </c>
      <c r="J24">
        <v>23</v>
      </c>
      <c r="K24" t="s">
        <v>57</v>
      </c>
      <c r="L24" t="s">
        <v>57</v>
      </c>
      <c r="M24" t="s">
        <v>57</v>
      </c>
      <c r="N24" t="s">
        <v>57</v>
      </c>
      <c r="O24" t="s">
        <v>57</v>
      </c>
      <c r="P24" t="s">
        <v>57</v>
      </c>
      <c r="Q24" t="s">
        <v>57</v>
      </c>
      <c r="R24" t="s">
        <v>57</v>
      </c>
      <c r="S24" t="s">
        <v>57</v>
      </c>
      <c r="T24" t="s">
        <v>57</v>
      </c>
      <c r="U24" t="s">
        <v>57</v>
      </c>
      <c r="V24" t="s">
        <v>57</v>
      </c>
      <c r="W24" t="s">
        <v>57</v>
      </c>
      <c r="X24" t="s">
        <v>57</v>
      </c>
      <c r="Y24" t="s">
        <v>57</v>
      </c>
      <c r="Z24" t="s">
        <v>1533</v>
      </c>
      <c r="AA24" t="s">
        <v>57</v>
      </c>
      <c r="AB24" t="s">
        <v>57</v>
      </c>
      <c r="AC24" t="s">
        <v>57</v>
      </c>
      <c r="AD24" t="s">
        <v>57</v>
      </c>
      <c r="AE24" t="s">
        <v>57</v>
      </c>
      <c r="AG24" t="s">
        <v>57</v>
      </c>
      <c r="AH24" t="s">
        <v>57</v>
      </c>
      <c r="AI24" t="s">
        <v>57</v>
      </c>
      <c r="AJ24" t="s">
        <v>57</v>
      </c>
      <c r="AK24" t="s">
        <v>57</v>
      </c>
      <c r="AL24" t="s">
        <v>57</v>
      </c>
      <c r="AM24" t="s">
        <v>57</v>
      </c>
      <c r="AN24" t="s">
        <v>57</v>
      </c>
      <c r="AO24" s="24" t="s">
        <v>1534</v>
      </c>
      <c r="AP24" s="24" t="s">
        <v>1424</v>
      </c>
      <c r="AQ24">
        <v>214</v>
      </c>
      <c r="AR24" t="s">
        <v>57</v>
      </c>
      <c r="AS24" t="s">
        <v>57</v>
      </c>
      <c r="AT24" t="s">
        <v>57</v>
      </c>
    </row>
    <row r="25" spans="1:46">
      <c r="A25">
        <v>24</v>
      </c>
      <c r="B25" t="s">
        <v>919</v>
      </c>
      <c r="C25" t="s">
        <v>1382</v>
      </c>
      <c r="D25">
        <v>2023</v>
      </c>
      <c r="E25" t="s">
        <v>301</v>
      </c>
      <c r="F25" t="s">
        <v>1535</v>
      </c>
      <c r="G25" t="s">
        <v>1536</v>
      </c>
      <c r="H25" s="14" t="s">
        <v>1537</v>
      </c>
      <c r="I25" t="s">
        <v>91</v>
      </c>
      <c r="J25">
        <v>13</v>
      </c>
      <c r="K25" t="s">
        <v>62</v>
      </c>
      <c r="L25" t="s">
        <v>62</v>
      </c>
      <c r="M25" t="s">
        <v>62</v>
      </c>
      <c r="N25" t="s">
        <v>62</v>
      </c>
      <c r="O25" t="s">
        <v>57</v>
      </c>
      <c r="P25" t="s">
        <v>57</v>
      </c>
      <c r="Q25" t="s">
        <v>57</v>
      </c>
      <c r="R25" t="s">
        <v>57</v>
      </c>
      <c r="S25" t="s">
        <v>56</v>
      </c>
      <c r="T25" t="s">
        <v>1538</v>
      </c>
      <c r="U25" t="s">
        <v>62</v>
      </c>
      <c r="V25" t="s">
        <v>57</v>
      </c>
      <c r="W25" t="s">
        <v>62</v>
      </c>
      <c r="X25" t="s">
        <v>57</v>
      </c>
      <c r="Y25" t="s">
        <v>57</v>
      </c>
      <c r="Z25" t="s">
        <v>1539</v>
      </c>
      <c r="AA25" t="s">
        <v>56</v>
      </c>
      <c r="AB25" t="s">
        <v>56</v>
      </c>
      <c r="AC25" t="s">
        <v>56</v>
      </c>
      <c r="AD25" t="s">
        <v>234</v>
      </c>
      <c r="AE25" t="s">
        <v>1540</v>
      </c>
      <c r="AG25" t="s">
        <v>56</v>
      </c>
      <c r="AH25">
        <v>104</v>
      </c>
      <c r="AI25" t="s">
        <v>62</v>
      </c>
      <c r="AJ25" t="s">
        <v>57</v>
      </c>
      <c r="AK25" t="s">
        <v>62</v>
      </c>
      <c r="AL25" t="s">
        <v>57</v>
      </c>
      <c r="AM25" t="s">
        <v>57</v>
      </c>
      <c r="AN25" t="s">
        <v>57</v>
      </c>
      <c r="AO25" s="24" t="s">
        <v>1541</v>
      </c>
      <c r="AP25" s="24" t="s">
        <v>1400</v>
      </c>
      <c r="AQ25">
        <v>34</v>
      </c>
      <c r="AR25" t="s">
        <v>57</v>
      </c>
      <c r="AS25">
        <v>46</v>
      </c>
      <c r="AT25">
        <v>58</v>
      </c>
    </row>
    <row r="26" spans="1:46">
      <c r="A26">
        <v>25</v>
      </c>
      <c r="B26" t="s">
        <v>919</v>
      </c>
      <c r="C26" t="s">
        <v>1382</v>
      </c>
      <c r="D26">
        <v>2023</v>
      </c>
      <c r="E26" t="s">
        <v>301</v>
      </c>
      <c r="F26" s="14" t="s">
        <v>1542</v>
      </c>
      <c r="G26" t="s">
        <v>1543</v>
      </c>
      <c r="H26" s="14" t="s">
        <v>1544</v>
      </c>
      <c r="I26" t="s">
        <v>1545</v>
      </c>
      <c r="J26">
        <v>25</v>
      </c>
      <c r="K26" t="s">
        <v>57</v>
      </c>
      <c r="L26" t="s">
        <v>57</v>
      </c>
      <c r="M26" t="s">
        <v>57</v>
      </c>
      <c r="N26" t="s">
        <v>57</v>
      </c>
      <c r="O26" t="s">
        <v>57</v>
      </c>
      <c r="P26" t="s">
        <v>57</v>
      </c>
      <c r="Q26" t="s">
        <v>57</v>
      </c>
      <c r="R26" t="s">
        <v>57</v>
      </c>
      <c r="S26" t="s">
        <v>57</v>
      </c>
      <c r="T26" t="s">
        <v>57</v>
      </c>
      <c r="U26" t="s">
        <v>57</v>
      </c>
      <c r="V26" t="s">
        <v>57</v>
      </c>
      <c r="W26" t="s">
        <v>57</v>
      </c>
      <c r="X26" t="s">
        <v>57</v>
      </c>
      <c r="Y26" t="s">
        <v>57</v>
      </c>
      <c r="Z26" t="s">
        <v>1546</v>
      </c>
      <c r="AA26" t="s">
        <v>57</v>
      </c>
      <c r="AB26" t="s">
        <v>57</v>
      </c>
      <c r="AC26" t="s">
        <v>57</v>
      </c>
      <c r="AD26" t="s">
        <v>57</v>
      </c>
      <c r="AE26" t="s">
        <v>57</v>
      </c>
      <c r="AG26" t="s">
        <v>57</v>
      </c>
      <c r="AH26" t="s">
        <v>57</v>
      </c>
      <c r="AI26" t="s">
        <v>57</v>
      </c>
      <c r="AJ26" t="s">
        <v>57</v>
      </c>
      <c r="AK26" t="s">
        <v>57</v>
      </c>
      <c r="AL26" t="s">
        <v>57</v>
      </c>
      <c r="AM26" t="s">
        <v>57</v>
      </c>
      <c r="AN26" t="s">
        <v>57</v>
      </c>
      <c r="AO26" s="24" t="s">
        <v>1547</v>
      </c>
      <c r="AP26" s="24" t="s">
        <v>1548</v>
      </c>
      <c r="AQ26">
        <v>164</v>
      </c>
      <c r="AR26" t="s">
        <v>57</v>
      </c>
      <c r="AS26" t="s">
        <v>57</v>
      </c>
      <c r="AT26" t="s">
        <v>57</v>
      </c>
    </row>
    <row r="27" spans="1:46">
      <c r="A27">
        <v>26</v>
      </c>
      <c r="B27" t="s">
        <v>919</v>
      </c>
      <c r="C27" t="s">
        <v>1382</v>
      </c>
      <c r="D27">
        <v>2023</v>
      </c>
      <c r="E27" t="s">
        <v>301</v>
      </c>
      <c r="F27" s="14" t="s">
        <v>1549</v>
      </c>
      <c r="G27" t="s">
        <v>1550</v>
      </c>
      <c r="H27" s="14" t="s">
        <v>1551</v>
      </c>
      <c r="I27" t="s">
        <v>1545</v>
      </c>
      <c r="J27">
        <v>25</v>
      </c>
      <c r="K27" t="s">
        <v>57</v>
      </c>
      <c r="L27" t="s">
        <v>57</v>
      </c>
      <c r="M27" t="s">
        <v>57</v>
      </c>
      <c r="N27" t="s">
        <v>57</v>
      </c>
      <c r="O27" t="s">
        <v>57</v>
      </c>
      <c r="P27" t="s">
        <v>57</v>
      </c>
      <c r="Q27" t="s">
        <v>57</v>
      </c>
      <c r="R27" t="s">
        <v>57</v>
      </c>
      <c r="S27" t="s">
        <v>57</v>
      </c>
      <c r="T27" t="s">
        <v>57</v>
      </c>
      <c r="U27" t="s">
        <v>57</v>
      </c>
      <c r="V27" t="s">
        <v>57</v>
      </c>
      <c r="W27" t="s">
        <v>57</v>
      </c>
      <c r="X27" t="s">
        <v>57</v>
      </c>
      <c r="Y27" t="s">
        <v>57</v>
      </c>
      <c r="Z27" t="s">
        <v>1552</v>
      </c>
      <c r="AA27" t="s">
        <v>57</v>
      </c>
      <c r="AB27" t="s">
        <v>57</v>
      </c>
      <c r="AC27" t="s">
        <v>57</v>
      </c>
      <c r="AD27" t="s">
        <v>57</v>
      </c>
      <c r="AE27" t="s">
        <v>57</v>
      </c>
      <c r="AG27" t="s">
        <v>57</v>
      </c>
      <c r="AH27" t="s">
        <v>57</v>
      </c>
      <c r="AI27" t="s">
        <v>57</v>
      </c>
      <c r="AJ27" t="s">
        <v>57</v>
      </c>
      <c r="AK27" t="s">
        <v>57</v>
      </c>
      <c r="AL27" t="s">
        <v>57</v>
      </c>
      <c r="AM27" t="s">
        <v>57</v>
      </c>
      <c r="AN27" t="s">
        <v>57</v>
      </c>
      <c r="AO27" s="24" t="s">
        <v>1387</v>
      </c>
      <c r="AP27" s="24" t="s">
        <v>1548</v>
      </c>
      <c r="AQ27">
        <v>133</v>
      </c>
      <c r="AR27" t="s">
        <v>57</v>
      </c>
      <c r="AS27" t="s">
        <v>57</v>
      </c>
      <c r="AT27" t="s">
        <v>57</v>
      </c>
    </row>
    <row r="28" spans="1:46">
      <c r="A28">
        <v>27</v>
      </c>
      <c r="B28" t="s">
        <v>919</v>
      </c>
      <c r="C28" t="s">
        <v>1382</v>
      </c>
      <c r="D28">
        <v>2023</v>
      </c>
      <c r="E28" t="s">
        <v>301</v>
      </c>
      <c r="F28" s="14" t="s">
        <v>1553</v>
      </c>
      <c r="G28" t="s">
        <v>1554</v>
      </c>
      <c r="H28" s="14" t="s">
        <v>1555</v>
      </c>
      <c r="I28" t="s">
        <v>1545</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1556</v>
      </c>
      <c r="AA28" t="s">
        <v>57</v>
      </c>
      <c r="AB28" t="s">
        <v>57</v>
      </c>
      <c r="AC28" t="s">
        <v>57</v>
      </c>
      <c r="AD28" t="s">
        <v>57</v>
      </c>
      <c r="AE28" t="s">
        <v>57</v>
      </c>
      <c r="AG28" t="s">
        <v>57</v>
      </c>
      <c r="AH28" t="s">
        <v>57</v>
      </c>
      <c r="AI28" t="s">
        <v>57</v>
      </c>
      <c r="AJ28" t="s">
        <v>57</v>
      </c>
      <c r="AK28" t="s">
        <v>57</v>
      </c>
      <c r="AL28" t="s">
        <v>57</v>
      </c>
      <c r="AM28" t="s">
        <v>57</v>
      </c>
      <c r="AN28" t="s">
        <v>57</v>
      </c>
      <c r="AO28" s="24" t="s">
        <v>1557</v>
      </c>
      <c r="AP28" s="24" t="s">
        <v>1558</v>
      </c>
      <c r="AQ28">
        <v>117</v>
      </c>
      <c r="AR28" t="s">
        <v>57</v>
      </c>
      <c r="AS28" t="s">
        <v>57</v>
      </c>
      <c r="AT28" t="s">
        <v>57</v>
      </c>
    </row>
    <row r="29" spans="1:46">
      <c r="A29">
        <v>28</v>
      </c>
      <c r="B29" t="s">
        <v>919</v>
      </c>
      <c r="C29" t="s">
        <v>1382</v>
      </c>
      <c r="D29">
        <v>2023</v>
      </c>
      <c r="E29" t="s">
        <v>301</v>
      </c>
      <c r="F29" s="14" t="s">
        <v>1559</v>
      </c>
      <c r="G29" t="s">
        <v>1560</v>
      </c>
      <c r="H29" s="14" t="s">
        <v>1561</v>
      </c>
      <c r="I29" t="s">
        <v>1545</v>
      </c>
      <c r="J29">
        <v>25</v>
      </c>
      <c r="K29" t="s">
        <v>57</v>
      </c>
      <c r="L29" t="s">
        <v>57</v>
      </c>
      <c r="M29" t="s">
        <v>57</v>
      </c>
      <c r="N29" t="s">
        <v>57</v>
      </c>
      <c r="O29" t="s">
        <v>57</v>
      </c>
      <c r="P29" t="s">
        <v>57</v>
      </c>
      <c r="Q29" t="s">
        <v>57</v>
      </c>
      <c r="R29" t="s">
        <v>57</v>
      </c>
      <c r="S29" t="s">
        <v>57</v>
      </c>
      <c r="T29" t="s">
        <v>57</v>
      </c>
      <c r="U29" t="s">
        <v>57</v>
      </c>
      <c r="V29" t="s">
        <v>57</v>
      </c>
      <c r="W29" t="s">
        <v>57</v>
      </c>
      <c r="X29" t="s">
        <v>57</v>
      </c>
      <c r="Y29" t="s">
        <v>57</v>
      </c>
      <c r="Z29" t="s">
        <v>1562</v>
      </c>
      <c r="AA29" t="s">
        <v>57</v>
      </c>
      <c r="AB29" t="s">
        <v>57</v>
      </c>
      <c r="AC29" t="s">
        <v>57</v>
      </c>
      <c r="AD29" t="s">
        <v>57</v>
      </c>
      <c r="AE29" t="s">
        <v>57</v>
      </c>
      <c r="AG29" t="s">
        <v>57</v>
      </c>
      <c r="AH29" t="s">
        <v>57</v>
      </c>
      <c r="AI29" t="s">
        <v>57</v>
      </c>
      <c r="AJ29" t="s">
        <v>57</v>
      </c>
      <c r="AK29" t="s">
        <v>57</v>
      </c>
      <c r="AL29" t="s">
        <v>57</v>
      </c>
      <c r="AM29" t="s">
        <v>57</v>
      </c>
      <c r="AN29" t="s">
        <v>57</v>
      </c>
      <c r="AO29" s="24" t="s">
        <v>1563</v>
      </c>
      <c r="AP29" s="24" t="s">
        <v>1564</v>
      </c>
      <c r="AQ29">
        <v>89</v>
      </c>
      <c r="AR29" t="s">
        <v>57</v>
      </c>
      <c r="AS29" t="s">
        <v>57</v>
      </c>
      <c r="AT29" t="s">
        <v>57</v>
      </c>
    </row>
    <row r="30" spans="1:46">
      <c r="A30">
        <v>29</v>
      </c>
      <c r="B30" t="s">
        <v>919</v>
      </c>
      <c r="C30" t="s">
        <v>1382</v>
      </c>
      <c r="D30">
        <v>2023</v>
      </c>
      <c r="E30" t="s">
        <v>301</v>
      </c>
      <c r="F30" s="14" t="s">
        <v>57</v>
      </c>
      <c r="G30" t="s">
        <v>1565</v>
      </c>
      <c r="H30" s="14" t="s">
        <v>1566</v>
      </c>
      <c r="I30" t="s">
        <v>1467</v>
      </c>
      <c r="J30">
        <v>25</v>
      </c>
      <c r="K30" t="s">
        <v>57</v>
      </c>
      <c r="L30" t="s">
        <v>57</v>
      </c>
      <c r="M30" t="s">
        <v>57</v>
      </c>
      <c r="N30" t="s">
        <v>57</v>
      </c>
      <c r="O30" t="s">
        <v>57</v>
      </c>
      <c r="P30" t="s">
        <v>57</v>
      </c>
      <c r="Q30" t="s">
        <v>57</v>
      </c>
      <c r="R30" t="s">
        <v>57</v>
      </c>
      <c r="S30" t="s">
        <v>57</v>
      </c>
      <c r="T30" t="s">
        <v>57</v>
      </c>
      <c r="U30" t="s">
        <v>57</v>
      </c>
      <c r="V30" t="s">
        <v>57</v>
      </c>
      <c r="W30" t="s">
        <v>57</v>
      </c>
      <c r="X30" t="s">
        <v>57</v>
      </c>
      <c r="Y30" t="s">
        <v>57</v>
      </c>
      <c r="Z30" t="s">
        <v>57</v>
      </c>
      <c r="AA30" t="s">
        <v>57</v>
      </c>
      <c r="AB30" t="s">
        <v>57</v>
      </c>
      <c r="AC30" t="s">
        <v>57</v>
      </c>
      <c r="AD30" t="s">
        <v>57</v>
      </c>
      <c r="AE30" t="s">
        <v>57</v>
      </c>
      <c r="AG30" t="s">
        <v>57</v>
      </c>
      <c r="AH30" t="s">
        <v>57</v>
      </c>
      <c r="AI30" t="s">
        <v>57</v>
      </c>
      <c r="AJ30" t="s">
        <v>57</v>
      </c>
      <c r="AK30" t="s">
        <v>57</v>
      </c>
      <c r="AL30" t="s">
        <v>57</v>
      </c>
      <c r="AM30" t="s">
        <v>57</v>
      </c>
      <c r="AN30" t="s">
        <v>57</v>
      </c>
      <c r="AO30" s="24" t="s">
        <v>1567</v>
      </c>
      <c r="AP30" s="24" t="s">
        <v>1568</v>
      </c>
      <c r="AQ30">
        <v>33</v>
      </c>
      <c r="AR30" t="s">
        <v>57</v>
      </c>
      <c r="AS30" t="s">
        <v>57</v>
      </c>
      <c r="AT30" t="s">
        <v>57</v>
      </c>
    </row>
    <row r="31" spans="1:46">
      <c r="A31">
        <v>30</v>
      </c>
      <c r="B31" t="s">
        <v>919</v>
      </c>
      <c r="C31" t="s">
        <v>1382</v>
      </c>
      <c r="D31">
        <v>2023</v>
      </c>
      <c r="E31" t="s">
        <v>51</v>
      </c>
      <c r="F31" s="14" t="s">
        <v>1569</v>
      </c>
      <c r="G31" t="s">
        <v>1570</v>
      </c>
      <c r="H31" s="14" t="s">
        <v>1571</v>
      </c>
      <c r="I31" t="s">
        <v>91</v>
      </c>
      <c r="J31">
        <v>4</v>
      </c>
      <c r="K31" t="s">
        <v>62</v>
      </c>
      <c r="L31" t="s">
        <v>62</v>
      </c>
      <c r="M31" t="s">
        <v>62</v>
      </c>
      <c r="N31" t="s">
        <v>62</v>
      </c>
      <c r="O31" t="s">
        <v>57</v>
      </c>
      <c r="P31" t="s">
        <v>57</v>
      </c>
      <c r="Q31" t="s">
        <v>57</v>
      </c>
      <c r="R31" t="s">
        <v>57</v>
      </c>
      <c r="S31" t="s">
        <v>56</v>
      </c>
      <c r="T31" t="s">
        <v>1572</v>
      </c>
      <c r="U31" t="s">
        <v>62</v>
      </c>
      <c r="V31" t="s">
        <v>57</v>
      </c>
      <c r="W31" t="s">
        <v>56</v>
      </c>
      <c r="X31" t="s">
        <v>1573</v>
      </c>
      <c r="Y31" t="s">
        <v>62</v>
      </c>
      <c r="Z31" t="s">
        <v>1574</v>
      </c>
      <c r="AA31" t="s">
        <v>56</v>
      </c>
      <c r="AB31" t="s">
        <v>56</v>
      </c>
      <c r="AC31" t="s">
        <v>56</v>
      </c>
      <c r="AD31" t="s">
        <v>157</v>
      </c>
      <c r="AE31" t="s">
        <v>57</v>
      </c>
      <c r="AG31" t="s">
        <v>56</v>
      </c>
      <c r="AH31">
        <v>1397</v>
      </c>
      <c r="AI31" t="s">
        <v>62</v>
      </c>
      <c r="AJ31" t="s">
        <v>57</v>
      </c>
      <c r="AK31" t="s">
        <v>62</v>
      </c>
      <c r="AL31" t="s">
        <v>57</v>
      </c>
      <c r="AM31" t="s">
        <v>57</v>
      </c>
      <c r="AN31" t="s">
        <v>57</v>
      </c>
      <c r="AO31" s="24" t="s">
        <v>1575</v>
      </c>
      <c r="AP31" s="24" t="s">
        <v>1576</v>
      </c>
      <c r="AQ31">
        <v>386</v>
      </c>
      <c r="AR31" t="s">
        <v>57</v>
      </c>
      <c r="AS31">
        <v>641</v>
      </c>
      <c r="AT31">
        <v>756</v>
      </c>
    </row>
    <row r="32" spans="1:46">
      <c r="A32">
        <v>31</v>
      </c>
      <c r="B32" t="s">
        <v>919</v>
      </c>
      <c r="C32" t="s">
        <v>1382</v>
      </c>
      <c r="D32">
        <v>2023</v>
      </c>
      <c r="E32" t="s">
        <v>51</v>
      </c>
      <c r="F32" s="14" t="s">
        <v>100</v>
      </c>
      <c r="G32" t="s">
        <v>1577</v>
      </c>
      <c r="H32" s="14" t="s">
        <v>1578</v>
      </c>
      <c r="I32" t="s">
        <v>91</v>
      </c>
      <c r="J32">
        <v>7</v>
      </c>
      <c r="K32" t="s">
        <v>62</v>
      </c>
      <c r="L32" t="s">
        <v>62</v>
      </c>
      <c r="M32" t="s">
        <v>62</v>
      </c>
      <c r="N32" t="s">
        <v>56</v>
      </c>
      <c r="O32">
        <v>1</v>
      </c>
      <c r="P32" t="s">
        <v>170</v>
      </c>
      <c r="Q32" t="s">
        <v>1579</v>
      </c>
      <c r="R32" t="s">
        <v>1580</v>
      </c>
      <c r="S32" t="s">
        <v>56</v>
      </c>
      <c r="T32" t="s">
        <v>1581</v>
      </c>
      <c r="U32" t="s">
        <v>62</v>
      </c>
      <c r="V32" t="s">
        <v>57</v>
      </c>
      <c r="W32" t="s">
        <v>56</v>
      </c>
      <c r="X32" t="s">
        <v>1582</v>
      </c>
      <c r="Y32" t="s">
        <v>62</v>
      </c>
      <c r="Z32" t="s">
        <v>1583</v>
      </c>
      <c r="AA32" t="s">
        <v>56</v>
      </c>
      <c r="AB32" t="s">
        <v>56</v>
      </c>
      <c r="AC32" t="s">
        <v>56</v>
      </c>
      <c r="AD32" t="s">
        <v>157</v>
      </c>
      <c r="AE32" t="s">
        <v>57</v>
      </c>
      <c r="AG32" t="s">
        <v>56</v>
      </c>
      <c r="AH32">
        <v>131127</v>
      </c>
      <c r="AI32" t="s">
        <v>62</v>
      </c>
      <c r="AJ32" t="s">
        <v>57</v>
      </c>
      <c r="AK32" t="s">
        <v>62</v>
      </c>
      <c r="AL32" t="s">
        <v>57</v>
      </c>
      <c r="AM32" t="s">
        <v>57</v>
      </c>
      <c r="AN32" t="s">
        <v>57</v>
      </c>
      <c r="AO32" s="24" t="s">
        <v>1584</v>
      </c>
      <c r="AP32" s="24" t="s">
        <v>1567</v>
      </c>
      <c r="AQ32">
        <v>324</v>
      </c>
      <c r="AR32" t="s">
        <v>57</v>
      </c>
      <c r="AS32">
        <v>98739</v>
      </c>
      <c r="AT32">
        <v>32388</v>
      </c>
    </row>
    <row r="33" spans="1:46">
      <c r="A33">
        <v>32</v>
      </c>
      <c r="B33" t="s">
        <v>919</v>
      </c>
      <c r="C33" t="s">
        <v>1382</v>
      </c>
      <c r="D33">
        <v>2023</v>
      </c>
      <c r="E33" t="s">
        <v>51</v>
      </c>
      <c r="F33" s="14" t="s">
        <v>1585</v>
      </c>
      <c r="G33" t="s">
        <v>1586</v>
      </c>
      <c r="H33" s="14" t="s">
        <v>1587</v>
      </c>
      <c r="I33" t="s">
        <v>91</v>
      </c>
      <c r="J33">
        <v>15</v>
      </c>
      <c r="K33" t="s">
        <v>62</v>
      </c>
      <c r="L33" t="s">
        <v>62</v>
      </c>
      <c r="M33" t="s">
        <v>62</v>
      </c>
      <c r="N33" t="s">
        <v>56</v>
      </c>
      <c r="O33">
        <v>2</v>
      </c>
      <c r="P33" t="s">
        <v>170</v>
      </c>
      <c r="Q33" t="s">
        <v>1588</v>
      </c>
      <c r="R33" t="s">
        <v>1589</v>
      </c>
      <c r="S33" t="s">
        <v>56</v>
      </c>
      <c r="T33" t="s">
        <v>1590</v>
      </c>
      <c r="U33" t="s">
        <v>56</v>
      </c>
      <c r="V33" t="s">
        <v>1591</v>
      </c>
      <c r="W33" t="s">
        <v>56</v>
      </c>
      <c r="X33" t="s">
        <v>1592</v>
      </c>
      <c r="Y33" t="s">
        <v>62</v>
      </c>
      <c r="Z33" t="s">
        <v>1593</v>
      </c>
      <c r="AA33" t="s">
        <v>56</v>
      </c>
      <c r="AB33" t="s">
        <v>56</v>
      </c>
      <c r="AC33" t="s">
        <v>56</v>
      </c>
      <c r="AD33" t="s">
        <v>216</v>
      </c>
      <c r="AE33" s="72" t="s">
        <v>1594</v>
      </c>
      <c r="AG33" t="s">
        <v>56</v>
      </c>
      <c r="AH33">
        <v>79</v>
      </c>
      <c r="AI33" t="s">
        <v>62</v>
      </c>
      <c r="AJ33" t="s">
        <v>57</v>
      </c>
      <c r="AK33" t="s">
        <v>62</v>
      </c>
      <c r="AL33" t="s">
        <v>57</v>
      </c>
      <c r="AM33" t="s">
        <v>57</v>
      </c>
      <c r="AN33" t="s">
        <v>57</v>
      </c>
      <c r="AO33" s="24" t="s">
        <v>1595</v>
      </c>
      <c r="AP33" s="24" t="s">
        <v>1468</v>
      </c>
      <c r="AQ33">
        <v>637</v>
      </c>
      <c r="AR33" t="s">
        <v>57</v>
      </c>
      <c r="AS33">
        <v>19</v>
      </c>
      <c r="AT33">
        <v>60</v>
      </c>
    </row>
    <row r="34" spans="1:46">
      <c r="A34">
        <v>33</v>
      </c>
      <c r="B34" t="s">
        <v>919</v>
      </c>
      <c r="C34" t="s">
        <v>1382</v>
      </c>
      <c r="D34">
        <v>2023</v>
      </c>
      <c r="E34" t="s">
        <v>51</v>
      </c>
      <c r="F34" s="14" t="s">
        <v>1596</v>
      </c>
      <c r="G34" t="s">
        <v>1597</v>
      </c>
      <c r="H34" s="14" t="s">
        <v>1598</v>
      </c>
      <c r="I34" t="s">
        <v>91</v>
      </c>
      <c r="J34">
        <v>15</v>
      </c>
      <c r="K34" t="s">
        <v>62</v>
      </c>
      <c r="L34" t="s">
        <v>62</v>
      </c>
      <c r="M34" t="s">
        <v>62</v>
      </c>
      <c r="N34" t="s">
        <v>56</v>
      </c>
      <c r="O34">
        <v>1</v>
      </c>
      <c r="P34" t="s">
        <v>170</v>
      </c>
      <c r="Q34" t="s">
        <v>1599</v>
      </c>
      <c r="R34" t="s">
        <v>1600</v>
      </c>
      <c r="S34" t="s">
        <v>56</v>
      </c>
      <c r="T34" t="s">
        <v>1601</v>
      </c>
      <c r="U34" t="s">
        <v>62</v>
      </c>
      <c r="V34" t="s">
        <v>57</v>
      </c>
      <c r="W34" t="s">
        <v>56</v>
      </c>
      <c r="X34" t="s">
        <v>1602</v>
      </c>
      <c r="Y34" t="s">
        <v>62</v>
      </c>
      <c r="Z34" t="s">
        <v>1603</v>
      </c>
      <c r="AA34" t="s">
        <v>62</v>
      </c>
      <c r="AB34" t="s">
        <v>56</v>
      </c>
      <c r="AC34" t="s">
        <v>56</v>
      </c>
      <c r="AD34" t="s">
        <v>234</v>
      </c>
      <c r="AE34" s="72" t="s">
        <v>1604</v>
      </c>
      <c r="AG34" t="s">
        <v>56</v>
      </c>
      <c r="AH34">
        <v>1549</v>
      </c>
      <c r="AI34" t="s">
        <v>62</v>
      </c>
      <c r="AJ34" t="s">
        <v>57</v>
      </c>
      <c r="AK34" t="s">
        <v>62</v>
      </c>
      <c r="AL34" t="s">
        <v>57</v>
      </c>
      <c r="AM34" t="s">
        <v>57</v>
      </c>
      <c r="AN34" t="s">
        <v>57</v>
      </c>
      <c r="AO34" s="24" t="s">
        <v>1605</v>
      </c>
      <c r="AP34" s="24" t="s">
        <v>1606</v>
      </c>
      <c r="AQ34">
        <v>398</v>
      </c>
      <c r="AR34" t="s">
        <v>57</v>
      </c>
      <c r="AS34">
        <v>756</v>
      </c>
      <c r="AT34">
        <v>793</v>
      </c>
    </row>
    <row r="35" spans="1:46">
      <c r="A35">
        <v>34</v>
      </c>
      <c r="B35" t="s">
        <v>919</v>
      </c>
      <c r="C35" t="s">
        <v>1382</v>
      </c>
      <c r="D35">
        <v>2023</v>
      </c>
      <c r="E35" t="s">
        <v>51</v>
      </c>
      <c r="F35" s="14" t="s">
        <v>1607</v>
      </c>
      <c r="G35" t="s">
        <v>1608</v>
      </c>
      <c r="H35" s="14" t="s">
        <v>1609</v>
      </c>
      <c r="I35" t="s">
        <v>55</v>
      </c>
      <c r="J35">
        <v>18</v>
      </c>
      <c r="K35" t="s">
        <v>56</v>
      </c>
      <c r="L35" t="s">
        <v>56</v>
      </c>
      <c r="M35" t="s">
        <v>57</v>
      </c>
      <c r="N35" t="s">
        <v>57</v>
      </c>
      <c r="O35" t="s">
        <v>57</v>
      </c>
      <c r="P35" t="s">
        <v>57</v>
      </c>
      <c r="Q35" t="s">
        <v>57</v>
      </c>
      <c r="R35" t="s">
        <v>57</v>
      </c>
      <c r="S35" t="s">
        <v>57</v>
      </c>
      <c r="T35" t="s">
        <v>57</v>
      </c>
      <c r="U35" t="s">
        <v>57</v>
      </c>
      <c r="V35" t="s">
        <v>57</v>
      </c>
      <c r="W35" t="s">
        <v>57</v>
      </c>
      <c r="X35" t="s">
        <v>57</v>
      </c>
      <c r="Y35" t="s">
        <v>57</v>
      </c>
      <c r="Z35" t="s">
        <v>1610</v>
      </c>
      <c r="AA35" t="s">
        <v>57</v>
      </c>
      <c r="AB35" t="s">
        <v>57</v>
      </c>
      <c r="AC35" t="s">
        <v>57</v>
      </c>
      <c r="AD35" t="s">
        <v>57</v>
      </c>
      <c r="AE35" t="s">
        <v>57</v>
      </c>
      <c r="AG35" t="s">
        <v>57</v>
      </c>
      <c r="AH35" t="s">
        <v>57</v>
      </c>
      <c r="AI35" t="s">
        <v>57</v>
      </c>
      <c r="AJ35" t="s">
        <v>57</v>
      </c>
      <c r="AK35" t="s">
        <v>57</v>
      </c>
      <c r="AL35" t="s">
        <v>57</v>
      </c>
      <c r="AM35" t="s">
        <v>57</v>
      </c>
      <c r="AN35" t="s">
        <v>57</v>
      </c>
      <c r="AO35" s="24" t="s">
        <v>1611</v>
      </c>
      <c r="AP35" s="24" t="s">
        <v>1612</v>
      </c>
      <c r="AQ35">
        <v>230</v>
      </c>
      <c r="AR35" t="s">
        <v>57</v>
      </c>
      <c r="AS35" t="s">
        <v>57</v>
      </c>
      <c r="AT35" t="s">
        <v>57</v>
      </c>
    </row>
    <row r="36" spans="1:46">
      <c r="A36">
        <v>35</v>
      </c>
      <c r="B36" t="s">
        <v>919</v>
      </c>
      <c r="C36" t="s">
        <v>1382</v>
      </c>
      <c r="D36">
        <v>2023</v>
      </c>
      <c r="E36" t="s">
        <v>51</v>
      </c>
      <c r="F36" s="14" t="s">
        <v>1613</v>
      </c>
      <c r="G36" t="s">
        <v>1614</v>
      </c>
      <c r="H36" s="14" t="s">
        <v>1615</v>
      </c>
      <c r="I36" t="s">
        <v>55</v>
      </c>
      <c r="J36">
        <v>18</v>
      </c>
      <c r="K36" t="s">
        <v>56</v>
      </c>
      <c r="L36" t="s">
        <v>56</v>
      </c>
      <c r="M36" t="s">
        <v>57</v>
      </c>
      <c r="N36" t="s">
        <v>57</v>
      </c>
      <c r="O36" t="s">
        <v>57</v>
      </c>
      <c r="P36" t="s">
        <v>57</v>
      </c>
      <c r="Q36" t="s">
        <v>57</v>
      </c>
      <c r="R36" t="s">
        <v>57</v>
      </c>
      <c r="S36" t="s">
        <v>57</v>
      </c>
      <c r="T36" t="s">
        <v>57</v>
      </c>
      <c r="U36" t="s">
        <v>57</v>
      </c>
      <c r="V36" t="s">
        <v>57</v>
      </c>
      <c r="W36" t="s">
        <v>57</v>
      </c>
      <c r="X36" t="s">
        <v>57</v>
      </c>
      <c r="Y36" t="s">
        <v>57</v>
      </c>
      <c r="Z36" t="s">
        <v>1616</v>
      </c>
      <c r="AA36" t="s">
        <v>57</v>
      </c>
      <c r="AB36" t="s">
        <v>57</v>
      </c>
      <c r="AC36" t="s">
        <v>57</v>
      </c>
      <c r="AD36" t="s">
        <v>57</v>
      </c>
      <c r="AE36" t="s">
        <v>57</v>
      </c>
      <c r="AG36" t="s">
        <v>57</v>
      </c>
      <c r="AH36" t="s">
        <v>57</v>
      </c>
      <c r="AI36" t="s">
        <v>57</v>
      </c>
      <c r="AJ36" t="s">
        <v>57</v>
      </c>
      <c r="AK36" t="s">
        <v>57</v>
      </c>
      <c r="AL36" t="s">
        <v>57</v>
      </c>
      <c r="AM36" t="s">
        <v>57</v>
      </c>
      <c r="AN36" t="s">
        <v>57</v>
      </c>
      <c r="AO36" s="24" t="s">
        <v>1617</v>
      </c>
      <c r="AP36" s="24" t="s">
        <v>1618</v>
      </c>
      <c r="AQ36">
        <v>527</v>
      </c>
      <c r="AR36" t="s">
        <v>57</v>
      </c>
      <c r="AS36" t="s">
        <v>57</v>
      </c>
      <c r="AT36" t="s">
        <v>57</v>
      </c>
    </row>
    <row r="37" spans="1:46">
      <c r="A37">
        <v>36</v>
      </c>
      <c r="B37" t="s">
        <v>919</v>
      </c>
      <c r="C37" t="s">
        <v>1382</v>
      </c>
      <c r="D37">
        <v>2023</v>
      </c>
      <c r="E37" t="s">
        <v>51</v>
      </c>
      <c r="F37" s="14" t="s">
        <v>1619</v>
      </c>
      <c r="G37" t="s">
        <v>1620</v>
      </c>
      <c r="H37" s="14" t="s">
        <v>1621</v>
      </c>
      <c r="I37" t="s">
        <v>91</v>
      </c>
      <c r="J37">
        <v>18</v>
      </c>
      <c r="K37" t="s">
        <v>62</v>
      </c>
      <c r="L37" t="s">
        <v>62</v>
      </c>
      <c r="M37" t="s">
        <v>62</v>
      </c>
      <c r="N37" t="s">
        <v>56</v>
      </c>
      <c r="O37">
        <v>1</v>
      </c>
      <c r="P37" t="s">
        <v>170</v>
      </c>
      <c r="Q37" t="s">
        <v>1622</v>
      </c>
      <c r="R37" t="s">
        <v>1623</v>
      </c>
      <c r="S37" t="s">
        <v>56</v>
      </c>
      <c r="T37" t="s">
        <v>1624</v>
      </c>
      <c r="U37" t="s">
        <v>56</v>
      </c>
      <c r="V37" t="s">
        <v>1625</v>
      </c>
      <c r="W37" t="s">
        <v>56</v>
      </c>
      <c r="X37" t="s">
        <v>1626</v>
      </c>
      <c r="Y37" t="s">
        <v>56</v>
      </c>
      <c r="Z37" t="s">
        <v>1627</v>
      </c>
      <c r="AA37" t="s">
        <v>62</v>
      </c>
      <c r="AB37" t="s">
        <v>56</v>
      </c>
      <c r="AC37" t="s">
        <v>56</v>
      </c>
      <c r="AD37" t="s">
        <v>157</v>
      </c>
      <c r="AE37" t="s">
        <v>57</v>
      </c>
      <c r="AG37" t="s">
        <v>56</v>
      </c>
      <c r="AH37">
        <v>66</v>
      </c>
      <c r="AI37" t="s">
        <v>62</v>
      </c>
      <c r="AJ37" t="s">
        <v>57</v>
      </c>
      <c r="AK37" t="s">
        <v>62</v>
      </c>
      <c r="AL37" t="s">
        <v>57</v>
      </c>
      <c r="AM37" t="s">
        <v>57</v>
      </c>
      <c r="AN37" t="s">
        <v>57</v>
      </c>
      <c r="AO37" s="24" t="s">
        <v>1628</v>
      </c>
      <c r="AP37" s="24" t="s">
        <v>1493</v>
      </c>
      <c r="AQ37">
        <v>166</v>
      </c>
      <c r="AR37" t="s">
        <v>57</v>
      </c>
      <c r="AS37">
        <v>37</v>
      </c>
      <c r="AT37">
        <v>29</v>
      </c>
    </row>
    <row r="38" spans="1:46">
      <c r="A38">
        <v>37</v>
      </c>
      <c r="B38" t="s">
        <v>919</v>
      </c>
      <c r="C38" t="s">
        <v>1382</v>
      </c>
      <c r="D38">
        <v>2023</v>
      </c>
      <c r="E38" t="s">
        <v>51</v>
      </c>
      <c r="F38" s="14" t="s">
        <v>1629</v>
      </c>
      <c r="G38" t="s">
        <v>1630</v>
      </c>
      <c r="H38" s="14" t="s">
        <v>1631</v>
      </c>
      <c r="I38" t="s">
        <v>91</v>
      </c>
      <c r="J38">
        <v>13</v>
      </c>
      <c r="K38" t="s">
        <v>62</v>
      </c>
      <c r="L38" t="s">
        <v>62</v>
      </c>
      <c r="M38" t="s">
        <v>62</v>
      </c>
      <c r="N38" t="s">
        <v>56</v>
      </c>
      <c r="O38">
        <v>3</v>
      </c>
      <c r="P38" t="s">
        <v>170</v>
      </c>
      <c r="Q38" t="s">
        <v>1632</v>
      </c>
      <c r="R38" t="s">
        <v>1633</v>
      </c>
      <c r="S38" t="s">
        <v>56</v>
      </c>
      <c r="T38" t="s">
        <v>1634</v>
      </c>
      <c r="U38" t="s">
        <v>62</v>
      </c>
      <c r="V38" t="s">
        <v>57</v>
      </c>
      <c r="W38" t="s">
        <v>56</v>
      </c>
      <c r="X38" t="s">
        <v>1635</v>
      </c>
      <c r="Y38" t="s">
        <v>62</v>
      </c>
      <c r="Z38" t="s">
        <v>1636</v>
      </c>
      <c r="AA38" t="s">
        <v>56</v>
      </c>
      <c r="AB38" t="s">
        <v>56</v>
      </c>
      <c r="AC38" t="s">
        <v>56</v>
      </c>
      <c r="AD38" t="s">
        <v>216</v>
      </c>
      <c r="AE38" s="72" t="s">
        <v>1637</v>
      </c>
      <c r="AG38" t="s">
        <v>56</v>
      </c>
      <c r="AH38">
        <v>136</v>
      </c>
      <c r="AI38" t="s">
        <v>56</v>
      </c>
      <c r="AJ38" t="s">
        <v>174</v>
      </c>
      <c r="AK38" t="s">
        <v>62</v>
      </c>
      <c r="AL38" t="s">
        <v>57</v>
      </c>
      <c r="AM38" t="s">
        <v>57</v>
      </c>
      <c r="AN38" t="s">
        <v>57</v>
      </c>
      <c r="AO38" s="24" t="s">
        <v>1638</v>
      </c>
      <c r="AP38" s="24" t="s">
        <v>1639</v>
      </c>
      <c r="AQ38">
        <v>337</v>
      </c>
      <c r="AR38" t="s">
        <v>57</v>
      </c>
      <c r="AS38">
        <v>74</v>
      </c>
      <c r="AT38">
        <v>62</v>
      </c>
    </row>
    <row r="39" spans="1:46">
      <c r="A39">
        <v>38</v>
      </c>
      <c r="B39" t="s">
        <v>919</v>
      </c>
      <c r="C39" t="s">
        <v>1382</v>
      </c>
      <c r="D39">
        <v>2023</v>
      </c>
      <c r="E39" t="s">
        <v>51</v>
      </c>
      <c r="F39" s="14" t="s">
        <v>657</v>
      </c>
      <c r="G39" t="s">
        <v>1640</v>
      </c>
      <c r="H39" s="14" t="s">
        <v>1641</v>
      </c>
      <c r="I39" t="s">
        <v>1545</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1642</v>
      </c>
      <c r="AA39" t="s">
        <v>57</v>
      </c>
      <c r="AB39" t="s">
        <v>57</v>
      </c>
      <c r="AC39" t="s">
        <v>57</v>
      </c>
      <c r="AD39" t="s">
        <v>57</v>
      </c>
      <c r="AE39" t="s">
        <v>57</v>
      </c>
      <c r="AG39" t="s">
        <v>57</v>
      </c>
      <c r="AH39" t="s">
        <v>57</v>
      </c>
      <c r="AI39" t="s">
        <v>57</v>
      </c>
      <c r="AJ39" t="s">
        <v>57</v>
      </c>
      <c r="AK39" t="s">
        <v>57</v>
      </c>
      <c r="AL39" t="s">
        <v>57</v>
      </c>
      <c r="AM39" t="s">
        <v>57</v>
      </c>
      <c r="AN39" t="s">
        <v>57</v>
      </c>
      <c r="AO39" s="24" t="s">
        <v>1643</v>
      </c>
      <c r="AP39" s="24" t="s">
        <v>1644</v>
      </c>
      <c r="AQ39">
        <v>125</v>
      </c>
      <c r="AR39" t="s">
        <v>57</v>
      </c>
      <c r="AS39" t="s">
        <v>57</v>
      </c>
      <c r="AT39" t="s">
        <v>57</v>
      </c>
    </row>
    <row r="40" spans="1:46">
      <c r="A40">
        <v>39</v>
      </c>
      <c r="B40" t="s">
        <v>919</v>
      </c>
      <c r="C40" t="s">
        <v>1382</v>
      </c>
      <c r="D40">
        <v>2023</v>
      </c>
      <c r="E40" t="s">
        <v>51</v>
      </c>
      <c r="F40" s="14" t="s">
        <v>57</v>
      </c>
      <c r="G40" t="s">
        <v>1645</v>
      </c>
      <c r="H40" s="14" t="s">
        <v>1646</v>
      </c>
      <c r="I40" t="s">
        <v>1467</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s="24" t="s">
        <v>57</v>
      </c>
      <c r="AP40" s="24" t="s">
        <v>1647</v>
      </c>
      <c r="AQ40" t="s">
        <v>57</v>
      </c>
      <c r="AR40" t="s">
        <v>57</v>
      </c>
      <c r="AS40" t="s">
        <v>57</v>
      </c>
      <c r="AT40" t="s">
        <v>57</v>
      </c>
    </row>
    <row r="41" spans="1:46">
      <c r="A41">
        <v>40</v>
      </c>
      <c r="B41" t="s">
        <v>919</v>
      </c>
      <c r="C41" t="s">
        <v>1382</v>
      </c>
      <c r="D41">
        <v>2023</v>
      </c>
      <c r="E41" t="s">
        <v>661</v>
      </c>
      <c r="F41" s="14" t="s">
        <v>1648</v>
      </c>
      <c r="G41" t="s">
        <v>1649</v>
      </c>
      <c r="H41" s="14" t="s">
        <v>1650</v>
      </c>
      <c r="I41" t="s">
        <v>91</v>
      </c>
      <c r="J41">
        <v>3</v>
      </c>
      <c r="K41" t="s">
        <v>62</v>
      </c>
      <c r="L41" t="s">
        <v>62</v>
      </c>
      <c r="M41" t="s">
        <v>62</v>
      </c>
      <c r="N41" t="s">
        <v>62</v>
      </c>
      <c r="O41" t="s">
        <v>57</v>
      </c>
      <c r="P41" t="s">
        <v>57</v>
      </c>
      <c r="Q41" t="s">
        <v>57</v>
      </c>
      <c r="R41" t="s">
        <v>57</v>
      </c>
      <c r="S41" t="s">
        <v>56</v>
      </c>
      <c r="T41" t="s">
        <v>1651</v>
      </c>
      <c r="U41" t="s">
        <v>56</v>
      </c>
      <c r="V41" s="13" t="s">
        <v>1652</v>
      </c>
      <c r="W41" t="s">
        <v>56</v>
      </c>
      <c r="X41" t="s">
        <v>1653</v>
      </c>
      <c r="Y41" t="s">
        <v>62</v>
      </c>
      <c r="Z41" t="s">
        <v>1654</v>
      </c>
      <c r="AA41" t="s">
        <v>56</v>
      </c>
      <c r="AB41" t="s">
        <v>56</v>
      </c>
      <c r="AC41" t="s">
        <v>56</v>
      </c>
      <c r="AD41" t="s">
        <v>216</v>
      </c>
      <c r="AE41" s="72" t="s">
        <v>1655</v>
      </c>
      <c r="AG41" t="s">
        <v>56</v>
      </c>
      <c r="AH41">
        <v>24</v>
      </c>
      <c r="AI41" t="s">
        <v>56</v>
      </c>
      <c r="AJ41" t="s">
        <v>109</v>
      </c>
      <c r="AK41" t="s">
        <v>62</v>
      </c>
      <c r="AL41" t="s">
        <v>57</v>
      </c>
      <c r="AM41" t="s">
        <v>57</v>
      </c>
      <c r="AN41" t="s">
        <v>57</v>
      </c>
      <c r="AO41" s="24" t="s">
        <v>1656</v>
      </c>
      <c r="AP41" s="24" t="s">
        <v>1657</v>
      </c>
      <c r="AQ41">
        <v>281</v>
      </c>
      <c r="AR41" t="s">
        <v>57</v>
      </c>
      <c r="AS41">
        <v>15</v>
      </c>
      <c r="AT41">
        <v>9</v>
      </c>
    </row>
    <row r="42" spans="1:46">
      <c r="A42">
        <v>41</v>
      </c>
      <c r="B42" t="s">
        <v>919</v>
      </c>
      <c r="C42" t="s">
        <v>1382</v>
      </c>
      <c r="D42">
        <v>2023</v>
      </c>
      <c r="E42" t="s">
        <v>661</v>
      </c>
      <c r="F42" s="14" t="s">
        <v>1658</v>
      </c>
      <c r="G42" t="s">
        <v>1659</v>
      </c>
      <c r="H42" s="14" t="s">
        <v>1660</v>
      </c>
      <c r="I42" t="s">
        <v>539</v>
      </c>
      <c r="J42">
        <v>4</v>
      </c>
      <c r="K42" t="s">
        <v>57</v>
      </c>
      <c r="L42" t="s">
        <v>57</v>
      </c>
      <c r="M42" t="s">
        <v>57</v>
      </c>
      <c r="N42" t="s">
        <v>57</v>
      </c>
      <c r="O42" t="s">
        <v>57</v>
      </c>
      <c r="P42" t="s">
        <v>57</v>
      </c>
      <c r="Q42" t="s">
        <v>57</v>
      </c>
      <c r="R42" t="s">
        <v>57</v>
      </c>
      <c r="S42" t="s">
        <v>57</v>
      </c>
      <c r="T42" t="s">
        <v>57</v>
      </c>
      <c r="U42" t="s">
        <v>57</v>
      </c>
      <c r="V42" t="s">
        <v>57</v>
      </c>
      <c r="W42" t="s">
        <v>57</v>
      </c>
      <c r="X42" t="s">
        <v>57</v>
      </c>
      <c r="Y42" t="s">
        <v>57</v>
      </c>
      <c r="Z42" t="s">
        <v>1661</v>
      </c>
      <c r="AA42" t="s">
        <v>57</v>
      </c>
      <c r="AB42" t="s">
        <v>57</v>
      </c>
      <c r="AC42" t="s">
        <v>57</v>
      </c>
      <c r="AD42" t="s">
        <v>57</v>
      </c>
      <c r="AE42" t="s">
        <v>57</v>
      </c>
      <c r="AG42" t="s">
        <v>57</v>
      </c>
      <c r="AH42" t="s">
        <v>57</v>
      </c>
      <c r="AI42" t="s">
        <v>57</v>
      </c>
      <c r="AJ42" t="s">
        <v>57</v>
      </c>
      <c r="AK42" t="s">
        <v>57</v>
      </c>
      <c r="AL42" t="s">
        <v>57</v>
      </c>
      <c r="AM42" t="s">
        <v>57</v>
      </c>
      <c r="AN42" t="s">
        <v>57</v>
      </c>
      <c r="AO42" s="24" t="s">
        <v>1478</v>
      </c>
      <c r="AP42" s="24" t="s">
        <v>1662</v>
      </c>
      <c r="AQ42">
        <v>264</v>
      </c>
      <c r="AR42" t="s">
        <v>57</v>
      </c>
      <c r="AS42" t="s">
        <v>57</v>
      </c>
      <c r="AT42" t="s">
        <v>57</v>
      </c>
    </row>
    <row r="43" spans="1:46">
      <c r="A43">
        <v>42</v>
      </c>
      <c r="B43" t="s">
        <v>919</v>
      </c>
      <c r="C43" t="s">
        <v>1382</v>
      </c>
      <c r="D43">
        <v>2023</v>
      </c>
      <c r="E43" t="s">
        <v>661</v>
      </c>
      <c r="F43" s="14" t="s">
        <v>1663</v>
      </c>
      <c r="G43" t="s">
        <v>1664</v>
      </c>
      <c r="H43" s="14" t="s">
        <v>1665</v>
      </c>
      <c r="I43" t="s">
        <v>91</v>
      </c>
      <c r="J43">
        <v>6</v>
      </c>
      <c r="K43" t="s">
        <v>62</v>
      </c>
      <c r="L43" t="s">
        <v>62</v>
      </c>
      <c r="M43" t="s">
        <v>62</v>
      </c>
      <c r="N43" t="s">
        <v>62</v>
      </c>
      <c r="O43" t="s">
        <v>57</v>
      </c>
      <c r="P43" t="s">
        <v>57</v>
      </c>
      <c r="Q43" t="s">
        <v>57</v>
      </c>
      <c r="R43" t="s">
        <v>57</v>
      </c>
      <c r="S43" t="s">
        <v>62</v>
      </c>
      <c r="T43" t="s">
        <v>57</v>
      </c>
      <c r="U43" t="s">
        <v>62</v>
      </c>
      <c r="V43" t="s">
        <v>57</v>
      </c>
      <c r="W43" t="s">
        <v>56</v>
      </c>
      <c r="X43" t="s">
        <v>1666</v>
      </c>
      <c r="Y43" t="s">
        <v>56</v>
      </c>
      <c r="Z43" t="s">
        <v>1667</v>
      </c>
      <c r="AA43" t="s">
        <v>62</v>
      </c>
      <c r="AB43" t="s">
        <v>62</v>
      </c>
      <c r="AC43" t="s">
        <v>57</v>
      </c>
      <c r="AD43" t="s">
        <v>57</v>
      </c>
      <c r="AE43" t="s">
        <v>57</v>
      </c>
      <c r="AG43" t="s">
        <v>56</v>
      </c>
      <c r="AH43">
        <v>75</v>
      </c>
      <c r="AI43" t="s">
        <v>62</v>
      </c>
      <c r="AJ43" t="s">
        <v>57</v>
      </c>
      <c r="AK43" t="s">
        <v>62</v>
      </c>
      <c r="AL43" t="s">
        <v>57</v>
      </c>
      <c r="AM43" t="s">
        <v>57</v>
      </c>
      <c r="AN43" t="s">
        <v>57</v>
      </c>
      <c r="AO43" s="24" t="s">
        <v>1668</v>
      </c>
      <c r="AP43" s="24" t="s">
        <v>1669</v>
      </c>
      <c r="AQ43">
        <v>320</v>
      </c>
      <c r="AR43" t="s">
        <v>57</v>
      </c>
      <c r="AS43" t="s">
        <v>62</v>
      </c>
      <c r="AT43" t="s">
        <v>62</v>
      </c>
    </row>
    <row r="44" spans="1:46">
      <c r="A44">
        <v>43</v>
      </c>
      <c r="B44" t="s">
        <v>919</v>
      </c>
      <c r="C44" t="s">
        <v>1382</v>
      </c>
      <c r="D44">
        <v>2023</v>
      </c>
      <c r="E44" t="s">
        <v>661</v>
      </c>
      <c r="F44" s="14" t="s">
        <v>1670</v>
      </c>
      <c r="G44" t="s">
        <v>1671</v>
      </c>
      <c r="H44" s="14" t="s">
        <v>1672</v>
      </c>
      <c r="I44" t="s">
        <v>91</v>
      </c>
      <c r="J44">
        <v>9</v>
      </c>
      <c r="K44" t="s">
        <v>62</v>
      </c>
      <c r="L44" t="s">
        <v>62</v>
      </c>
      <c r="M44" t="s">
        <v>62</v>
      </c>
      <c r="N44" t="s">
        <v>62</v>
      </c>
      <c r="O44" t="s">
        <v>57</v>
      </c>
      <c r="P44" t="s">
        <v>57</v>
      </c>
      <c r="Q44" t="s">
        <v>57</v>
      </c>
      <c r="R44" t="s">
        <v>57</v>
      </c>
      <c r="S44" t="s">
        <v>62</v>
      </c>
      <c r="T44" t="s">
        <v>57</v>
      </c>
      <c r="U44" t="s">
        <v>62</v>
      </c>
      <c r="V44" t="s">
        <v>57</v>
      </c>
      <c r="W44" t="s">
        <v>56</v>
      </c>
      <c r="X44" t="s">
        <v>1673</v>
      </c>
      <c r="Y44" t="s">
        <v>62</v>
      </c>
      <c r="Z44" t="s">
        <v>1674</v>
      </c>
      <c r="AA44" t="s">
        <v>62</v>
      </c>
      <c r="AB44" t="s">
        <v>62</v>
      </c>
      <c r="AC44" t="s">
        <v>57</v>
      </c>
      <c r="AD44" t="s">
        <v>57</v>
      </c>
      <c r="AE44" t="s">
        <v>57</v>
      </c>
      <c r="AG44" t="s">
        <v>56</v>
      </c>
      <c r="AH44">
        <v>410</v>
      </c>
      <c r="AI44" t="s">
        <v>62</v>
      </c>
      <c r="AJ44" t="s">
        <v>57</v>
      </c>
      <c r="AK44" t="s">
        <v>62</v>
      </c>
      <c r="AL44" t="s">
        <v>57</v>
      </c>
      <c r="AM44" t="s">
        <v>57</v>
      </c>
      <c r="AN44" t="s">
        <v>57</v>
      </c>
      <c r="AO44" s="24" t="s">
        <v>1675</v>
      </c>
      <c r="AP44" s="24" t="s">
        <v>1676</v>
      </c>
      <c r="AQ44">
        <v>212</v>
      </c>
      <c r="AR44" t="s">
        <v>57</v>
      </c>
      <c r="AS44">
        <v>224</v>
      </c>
      <c r="AT44">
        <v>73</v>
      </c>
    </row>
    <row r="45" spans="1:46">
      <c r="A45">
        <v>44</v>
      </c>
      <c r="B45" t="s">
        <v>919</v>
      </c>
      <c r="C45" t="s">
        <v>1382</v>
      </c>
      <c r="D45">
        <v>2023</v>
      </c>
      <c r="E45" t="s">
        <v>661</v>
      </c>
      <c r="F45" s="14" t="s">
        <v>1677</v>
      </c>
      <c r="G45" t="s">
        <v>1678</v>
      </c>
      <c r="H45" s="14" t="s">
        <v>1679</v>
      </c>
      <c r="I45" t="s">
        <v>55</v>
      </c>
      <c r="J45">
        <v>15</v>
      </c>
      <c r="K45" t="s">
        <v>56</v>
      </c>
      <c r="L45" t="s">
        <v>62</v>
      </c>
      <c r="M45" t="s">
        <v>57</v>
      </c>
      <c r="N45" t="s">
        <v>57</v>
      </c>
      <c r="O45" t="s">
        <v>57</v>
      </c>
      <c r="P45" t="s">
        <v>57</v>
      </c>
      <c r="Q45" t="s">
        <v>57</v>
      </c>
      <c r="R45" t="s">
        <v>57</v>
      </c>
      <c r="S45" t="s">
        <v>57</v>
      </c>
      <c r="T45" t="s">
        <v>57</v>
      </c>
      <c r="U45" t="s">
        <v>57</v>
      </c>
      <c r="V45" t="s">
        <v>57</v>
      </c>
      <c r="W45" t="s">
        <v>57</v>
      </c>
      <c r="X45" t="s">
        <v>57</v>
      </c>
      <c r="Y45" t="s">
        <v>57</v>
      </c>
      <c r="Z45" t="s">
        <v>1680</v>
      </c>
      <c r="AA45" t="s">
        <v>57</v>
      </c>
      <c r="AB45" t="s">
        <v>57</v>
      </c>
      <c r="AC45" t="s">
        <v>57</v>
      </c>
      <c r="AD45" t="s">
        <v>57</v>
      </c>
      <c r="AE45" t="s">
        <v>57</v>
      </c>
      <c r="AG45" t="s">
        <v>57</v>
      </c>
      <c r="AH45" t="s">
        <v>57</v>
      </c>
      <c r="AI45" t="s">
        <v>57</v>
      </c>
      <c r="AJ45" t="s">
        <v>57</v>
      </c>
      <c r="AK45" t="s">
        <v>57</v>
      </c>
      <c r="AL45" t="s">
        <v>57</v>
      </c>
      <c r="AM45" t="s">
        <v>57</v>
      </c>
      <c r="AN45" t="s">
        <v>57</v>
      </c>
      <c r="AO45" s="24" t="s">
        <v>1681</v>
      </c>
      <c r="AP45" s="24" t="s">
        <v>1682</v>
      </c>
      <c r="AQ45">
        <v>288</v>
      </c>
      <c r="AR45" t="s">
        <v>57</v>
      </c>
      <c r="AS45" t="s">
        <v>57</v>
      </c>
      <c r="AT45" t="s">
        <v>57</v>
      </c>
    </row>
    <row r="46" spans="1:46">
      <c r="A46">
        <v>45</v>
      </c>
      <c r="B46" t="s">
        <v>919</v>
      </c>
      <c r="C46" t="s">
        <v>1382</v>
      </c>
      <c r="D46">
        <v>2023</v>
      </c>
      <c r="E46" t="s">
        <v>661</v>
      </c>
      <c r="F46" s="14" t="s">
        <v>1683</v>
      </c>
      <c r="G46" t="s">
        <v>1684</v>
      </c>
      <c r="H46" s="14" t="s">
        <v>1685</v>
      </c>
      <c r="I46" t="s">
        <v>91</v>
      </c>
      <c r="J46">
        <v>15</v>
      </c>
      <c r="K46" t="s">
        <v>62</v>
      </c>
      <c r="L46" t="s">
        <v>62</v>
      </c>
      <c r="M46" t="s">
        <v>62</v>
      </c>
      <c r="N46" t="s">
        <v>56</v>
      </c>
      <c r="O46">
        <v>1</v>
      </c>
      <c r="P46" t="s">
        <v>438</v>
      </c>
      <c r="Q46" t="s">
        <v>1686</v>
      </c>
      <c r="R46" t="s">
        <v>1687</v>
      </c>
      <c r="S46" t="s">
        <v>56</v>
      </c>
      <c r="T46" t="s">
        <v>1688</v>
      </c>
      <c r="U46" t="s">
        <v>62</v>
      </c>
      <c r="V46" t="s">
        <v>57</v>
      </c>
      <c r="W46" t="s">
        <v>56</v>
      </c>
      <c r="X46" t="s">
        <v>1653</v>
      </c>
      <c r="Y46" t="s">
        <v>62</v>
      </c>
      <c r="Z46" t="s">
        <v>1689</v>
      </c>
      <c r="AA46" t="s">
        <v>62</v>
      </c>
      <c r="AB46" t="s">
        <v>56</v>
      </c>
      <c r="AC46" t="s">
        <v>56</v>
      </c>
      <c r="AD46" t="s">
        <v>216</v>
      </c>
      <c r="AE46" s="72" t="s">
        <v>1690</v>
      </c>
      <c r="AG46" t="s">
        <v>56</v>
      </c>
      <c r="AH46">
        <v>14281</v>
      </c>
      <c r="AI46" t="s">
        <v>62</v>
      </c>
      <c r="AJ46" t="s">
        <v>57</v>
      </c>
      <c r="AK46" t="s">
        <v>62</v>
      </c>
      <c r="AL46" t="s">
        <v>57</v>
      </c>
      <c r="AM46" t="s">
        <v>57</v>
      </c>
      <c r="AN46" t="s">
        <v>57</v>
      </c>
      <c r="AO46" s="24" t="s">
        <v>1691</v>
      </c>
      <c r="AP46" s="24" t="s">
        <v>1692</v>
      </c>
      <c r="AQ46">
        <v>383</v>
      </c>
      <c r="AR46" t="s">
        <v>57</v>
      </c>
      <c r="AS46">
        <v>8087</v>
      </c>
      <c r="AT46">
        <v>6194</v>
      </c>
    </row>
    <row r="47" spans="1:46">
      <c r="A47">
        <v>46</v>
      </c>
      <c r="B47" t="s">
        <v>919</v>
      </c>
      <c r="C47" t="s">
        <v>1382</v>
      </c>
      <c r="D47">
        <v>2023</v>
      </c>
      <c r="E47" t="s">
        <v>661</v>
      </c>
      <c r="F47" s="14" t="s">
        <v>1693</v>
      </c>
      <c r="G47" t="s">
        <v>1694</v>
      </c>
      <c r="H47" s="14" t="s">
        <v>1695</v>
      </c>
      <c r="I47" t="s">
        <v>91</v>
      </c>
      <c r="J47">
        <v>19</v>
      </c>
      <c r="K47" t="s">
        <v>62</v>
      </c>
      <c r="L47" t="s">
        <v>62</v>
      </c>
      <c r="M47" t="s">
        <v>62</v>
      </c>
      <c r="N47" t="s">
        <v>56</v>
      </c>
      <c r="O47">
        <v>1</v>
      </c>
      <c r="P47" t="s">
        <v>438</v>
      </c>
      <c r="Q47" t="s">
        <v>1696</v>
      </c>
      <c r="R47" t="s">
        <v>1697</v>
      </c>
      <c r="S47" t="s">
        <v>56</v>
      </c>
      <c r="T47" t="s">
        <v>1698</v>
      </c>
      <c r="U47" t="s">
        <v>62</v>
      </c>
      <c r="V47" t="s">
        <v>57</v>
      </c>
      <c r="W47" t="s">
        <v>56</v>
      </c>
      <c r="X47" t="s">
        <v>1699</v>
      </c>
      <c r="Y47" t="s">
        <v>62</v>
      </c>
      <c r="Z47" t="s">
        <v>1700</v>
      </c>
      <c r="AA47" t="s">
        <v>56</v>
      </c>
      <c r="AB47" t="s">
        <v>56</v>
      </c>
      <c r="AC47" t="s">
        <v>56</v>
      </c>
      <c r="AD47" t="s">
        <v>157</v>
      </c>
      <c r="AE47" t="s">
        <v>57</v>
      </c>
      <c r="AG47" t="s">
        <v>56</v>
      </c>
      <c r="AH47">
        <v>37</v>
      </c>
      <c r="AI47" t="s">
        <v>56</v>
      </c>
      <c r="AJ47" t="s">
        <v>174</v>
      </c>
      <c r="AK47" t="s">
        <v>62</v>
      </c>
      <c r="AL47" t="s">
        <v>57</v>
      </c>
      <c r="AM47" t="s">
        <v>57</v>
      </c>
      <c r="AN47" t="s">
        <v>57</v>
      </c>
      <c r="AO47" s="24" t="s">
        <v>1701</v>
      </c>
      <c r="AP47" s="24" t="s">
        <v>1662</v>
      </c>
      <c r="AQ47">
        <v>436</v>
      </c>
      <c r="AR47" t="s">
        <v>57</v>
      </c>
      <c r="AS47">
        <v>19</v>
      </c>
      <c r="AT47">
        <v>18</v>
      </c>
    </row>
    <row r="48" spans="1:46">
      <c r="A48">
        <v>47</v>
      </c>
      <c r="B48" t="s">
        <v>919</v>
      </c>
      <c r="C48" t="s">
        <v>1382</v>
      </c>
      <c r="D48">
        <v>2023</v>
      </c>
      <c r="E48" t="s">
        <v>661</v>
      </c>
      <c r="F48" s="14" t="s">
        <v>1702</v>
      </c>
      <c r="G48" t="s">
        <v>1703</v>
      </c>
      <c r="H48" s="14" t="s">
        <v>1704</v>
      </c>
      <c r="I48" t="s">
        <v>91</v>
      </c>
      <c r="J48">
        <v>21</v>
      </c>
      <c r="K48" t="s">
        <v>62</v>
      </c>
      <c r="L48" t="s">
        <v>62</v>
      </c>
      <c r="M48" t="s">
        <v>62</v>
      </c>
      <c r="N48" t="s">
        <v>62</v>
      </c>
      <c r="O48" t="s">
        <v>62</v>
      </c>
      <c r="P48" t="s">
        <v>57</v>
      </c>
      <c r="Q48" t="s">
        <v>57</v>
      </c>
      <c r="R48" t="s">
        <v>57</v>
      </c>
      <c r="S48" t="s">
        <v>62</v>
      </c>
      <c r="T48" t="s">
        <v>57</v>
      </c>
      <c r="U48" t="s">
        <v>62</v>
      </c>
      <c r="V48" t="s">
        <v>57</v>
      </c>
      <c r="W48" t="s">
        <v>56</v>
      </c>
      <c r="X48" t="s">
        <v>1705</v>
      </c>
      <c r="Y48" t="s">
        <v>62</v>
      </c>
      <c r="Z48" t="s">
        <v>1706</v>
      </c>
      <c r="AA48" t="s">
        <v>62</v>
      </c>
      <c r="AB48" t="s">
        <v>62</v>
      </c>
      <c r="AC48" t="s">
        <v>57</v>
      </c>
      <c r="AD48" t="s">
        <v>57</v>
      </c>
      <c r="AE48" t="s">
        <v>57</v>
      </c>
      <c r="AG48" t="s">
        <v>56</v>
      </c>
      <c r="AH48">
        <v>24</v>
      </c>
      <c r="AI48" t="s">
        <v>62</v>
      </c>
      <c r="AJ48" t="s">
        <v>57</v>
      </c>
      <c r="AK48" t="s">
        <v>62</v>
      </c>
      <c r="AL48" t="s">
        <v>57</v>
      </c>
      <c r="AM48" t="s">
        <v>57</v>
      </c>
      <c r="AN48" t="s">
        <v>57</v>
      </c>
      <c r="AO48" s="24" t="s">
        <v>1707</v>
      </c>
      <c r="AP48" s="24" t="s">
        <v>1692</v>
      </c>
      <c r="AQ48">
        <v>311</v>
      </c>
      <c r="AR48" t="s">
        <v>57</v>
      </c>
      <c r="AS48">
        <v>8</v>
      </c>
      <c r="AT48">
        <v>16</v>
      </c>
    </row>
    <row r="49" spans="1:48">
      <c r="A49">
        <v>48</v>
      </c>
      <c r="B49" t="s">
        <v>919</v>
      </c>
      <c r="C49" t="s">
        <v>1382</v>
      </c>
      <c r="D49">
        <v>2023</v>
      </c>
      <c r="E49" t="s">
        <v>661</v>
      </c>
      <c r="F49" t="s">
        <v>1708</v>
      </c>
      <c r="G49" t="s">
        <v>1709</v>
      </c>
      <c r="H49" s="14" t="s">
        <v>1710</v>
      </c>
      <c r="I49" t="s">
        <v>246</v>
      </c>
      <c r="J49">
        <v>25</v>
      </c>
      <c r="K49" t="s">
        <v>57</v>
      </c>
      <c r="L49" t="s">
        <v>57</v>
      </c>
      <c r="M49" t="s">
        <v>57</v>
      </c>
      <c r="N49" t="s">
        <v>57</v>
      </c>
      <c r="O49" t="s">
        <v>57</v>
      </c>
      <c r="P49" t="s">
        <v>57</v>
      </c>
      <c r="Q49" t="s">
        <v>57</v>
      </c>
      <c r="R49" t="s">
        <v>57</v>
      </c>
      <c r="S49" t="s">
        <v>57</v>
      </c>
      <c r="T49" t="s">
        <v>57</v>
      </c>
      <c r="U49" t="s">
        <v>57</v>
      </c>
      <c r="V49" t="s">
        <v>57</v>
      </c>
      <c r="W49" t="s">
        <v>57</v>
      </c>
      <c r="X49" t="s">
        <v>57</v>
      </c>
      <c r="Y49" t="s">
        <v>57</v>
      </c>
      <c r="Z49" t="s">
        <v>1711</v>
      </c>
      <c r="AA49" t="s">
        <v>57</v>
      </c>
      <c r="AB49" t="s">
        <v>57</v>
      </c>
      <c r="AC49" t="s">
        <v>57</v>
      </c>
      <c r="AD49" t="s">
        <v>57</v>
      </c>
      <c r="AE49" t="s">
        <v>57</v>
      </c>
      <c r="AG49" t="s">
        <v>57</v>
      </c>
      <c r="AH49" t="s">
        <v>57</v>
      </c>
      <c r="AI49" t="s">
        <v>57</v>
      </c>
      <c r="AJ49" t="s">
        <v>57</v>
      </c>
      <c r="AK49" t="s">
        <v>57</v>
      </c>
      <c r="AL49" t="s">
        <v>57</v>
      </c>
      <c r="AM49" t="s">
        <v>57</v>
      </c>
      <c r="AN49" t="s">
        <v>57</v>
      </c>
      <c r="AO49" s="24" t="s">
        <v>1712</v>
      </c>
      <c r="AP49" s="24" t="s">
        <v>1713</v>
      </c>
      <c r="AQ49">
        <v>115</v>
      </c>
      <c r="AR49" t="s">
        <v>57</v>
      </c>
      <c r="AS49" t="s">
        <v>57</v>
      </c>
      <c r="AT49" t="s">
        <v>57</v>
      </c>
    </row>
    <row r="50" spans="1:48">
      <c r="A50">
        <v>49</v>
      </c>
      <c r="B50" t="s">
        <v>919</v>
      </c>
      <c r="C50" t="s">
        <v>1382</v>
      </c>
      <c r="D50">
        <v>2023</v>
      </c>
      <c r="E50" t="s">
        <v>661</v>
      </c>
      <c r="F50" s="14" t="s">
        <v>1714</v>
      </c>
      <c r="G50" t="s">
        <v>1715</v>
      </c>
      <c r="H50" s="14" t="s">
        <v>1716</v>
      </c>
      <c r="I50" t="s">
        <v>1545</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1717</v>
      </c>
      <c r="AA50" t="s">
        <v>57</v>
      </c>
      <c r="AB50" t="s">
        <v>57</v>
      </c>
      <c r="AC50" t="s">
        <v>57</v>
      </c>
      <c r="AD50" t="s">
        <v>57</v>
      </c>
      <c r="AE50" t="s">
        <v>57</v>
      </c>
      <c r="AG50" t="s">
        <v>57</v>
      </c>
      <c r="AH50" t="s">
        <v>57</v>
      </c>
      <c r="AI50" t="s">
        <v>57</v>
      </c>
      <c r="AJ50" t="s">
        <v>57</v>
      </c>
      <c r="AK50" t="s">
        <v>57</v>
      </c>
      <c r="AL50" t="s">
        <v>57</v>
      </c>
      <c r="AM50" t="s">
        <v>57</v>
      </c>
      <c r="AN50" t="s">
        <v>57</v>
      </c>
      <c r="AO50" s="24" t="s">
        <v>660</v>
      </c>
      <c r="AP50" s="24" t="s">
        <v>1718</v>
      </c>
      <c r="AQ50">
        <v>74</v>
      </c>
      <c r="AR50" t="s">
        <v>57</v>
      </c>
      <c r="AS50" t="s">
        <v>57</v>
      </c>
      <c r="AT50" t="s">
        <v>57</v>
      </c>
    </row>
    <row r="51" spans="1:48">
      <c r="A51">
        <v>50</v>
      </c>
      <c r="B51" t="s">
        <v>919</v>
      </c>
      <c r="C51" t="s">
        <v>1382</v>
      </c>
      <c r="D51">
        <v>2023</v>
      </c>
      <c r="E51" t="s">
        <v>661</v>
      </c>
      <c r="F51" s="14" t="s">
        <v>57</v>
      </c>
      <c r="G51" t="s">
        <v>1719</v>
      </c>
      <c r="H51" s="14" t="s">
        <v>1720</v>
      </c>
      <c r="I51" t="s">
        <v>1467</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s="24" t="s">
        <v>57</v>
      </c>
      <c r="AP51" s="24" t="s">
        <v>1721</v>
      </c>
      <c r="AQ51" t="s">
        <v>57</v>
      </c>
      <c r="AR51" t="s">
        <v>57</v>
      </c>
      <c r="AS51" t="s">
        <v>57</v>
      </c>
      <c r="AT51" t="s">
        <v>57</v>
      </c>
    </row>
    <row r="52" spans="1:48">
      <c r="A52">
        <v>51</v>
      </c>
      <c r="B52" t="s">
        <v>919</v>
      </c>
      <c r="C52" t="s">
        <v>1382</v>
      </c>
      <c r="D52">
        <v>2023</v>
      </c>
      <c r="E52" t="s">
        <v>368</v>
      </c>
      <c r="F52" s="14" t="s">
        <v>1722</v>
      </c>
      <c r="G52" t="s">
        <v>1723</v>
      </c>
      <c r="H52" s="14" t="s">
        <v>1724</v>
      </c>
      <c r="I52" t="s">
        <v>55</v>
      </c>
      <c r="J52">
        <v>1</v>
      </c>
      <c r="K52" t="s">
        <v>62</v>
      </c>
      <c r="L52" t="s">
        <v>62</v>
      </c>
      <c r="M52" t="s">
        <v>57</v>
      </c>
      <c r="N52" t="s">
        <v>57</v>
      </c>
      <c r="O52" t="s">
        <v>57</v>
      </c>
      <c r="P52" t="s">
        <v>57</v>
      </c>
      <c r="Q52" t="s">
        <v>57</v>
      </c>
      <c r="R52" t="s">
        <v>57</v>
      </c>
      <c r="S52" t="s">
        <v>57</v>
      </c>
      <c r="T52" t="s">
        <v>57</v>
      </c>
      <c r="U52" t="s">
        <v>57</v>
      </c>
      <c r="V52" t="s">
        <v>57</v>
      </c>
      <c r="W52" t="s">
        <v>57</v>
      </c>
      <c r="X52" t="s">
        <v>57</v>
      </c>
      <c r="Y52" t="s">
        <v>57</v>
      </c>
      <c r="Z52" t="s">
        <v>1725</v>
      </c>
      <c r="AA52" t="s">
        <v>57</v>
      </c>
      <c r="AB52" t="s">
        <v>57</v>
      </c>
      <c r="AC52" t="s">
        <v>57</v>
      </c>
      <c r="AD52" t="s">
        <v>57</v>
      </c>
      <c r="AE52" t="s">
        <v>57</v>
      </c>
      <c r="AG52" t="s">
        <v>57</v>
      </c>
      <c r="AH52" t="s">
        <v>57</v>
      </c>
      <c r="AI52" t="s">
        <v>57</v>
      </c>
      <c r="AJ52" t="s">
        <v>57</v>
      </c>
      <c r="AK52" t="s">
        <v>57</v>
      </c>
      <c r="AL52" t="s">
        <v>57</v>
      </c>
      <c r="AM52" t="s">
        <v>57</v>
      </c>
      <c r="AN52" t="s">
        <v>57</v>
      </c>
      <c r="AO52" s="24" t="s">
        <v>1726</v>
      </c>
      <c r="AP52" s="24" t="s">
        <v>139</v>
      </c>
      <c r="AQ52">
        <v>464</v>
      </c>
      <c r="AR52" t="s">
        <v>57</v>
      </c>
      <c r="AS52" t="s">
        <v>57</v>
      </c>
      <c r="AT52" t="s">
        <v>57</v>
      </c>
    </row>
    <row r="53" spans="1:48">
      <c r="A53">
        <v>52</v>
      </c>
      <c r="B53" t="s">
        <v>919</v>
      </c>
      <c r="C53" t="s">
        <v>1382</v>
      </c>
      <c r="D53">
        <v>2023</v>
      </c>
      <c r="E53" t="s">
        <v>368</v>
      </c>
      <c r="F53" s="14" t="s">
        <v>1727</v>
      </c>
      <c r="G53" t="s">
        <v>1728</v>
      </c>
      <c r="H53" s="14" t="s">
        <v>1729</v>
      </c>
      <c r="I53" t="s">
        <v>55</v>
      </c>
      <c r="J53">
        <v>3</v>
      </c>
      <c r="K53" t="s">
        <v>56</v>
      </c>
      <c r="L53" t="s">
        <v>56</v>
      </c>
      <c r="M53" t="s">
        <v>57</v>
      </c>
      <c r="N53" t="s">
        <v>57</v>
      </c>
      <c r="O53" t="s">
        <v>57</v>
      </c>
      <c r="P53" t="s">
        <v>57</v>
      </c>
      <c r="Q53" t="s">
        <v>57</v>
      </c>
      <c r="R53" t="s">
        <v>57</v>
      </c>
      <c r="S53" t="s">
        <v>57</v>
      </c>
      <c r="T53" t="s">
        <v>57</v>
      </c>
      <c r="U53" t="s">
        <v>57</v>
      </c>
      <c r="V53" t="s">
        <v>57</v>
      </c>
      <c r="W53" t="s">
        <v>57</v>
      </c>
      <c r="X53" t="s">
        <v>57</v>
      </c>
      <c r="Y53" t="s">
        <v>57</v>
      </c>
      <c r="Z53" t="s">
        <v>1730</v>
      </c>
      <c r="AA53" t="s">
        <v>57</v>
      </c>
      <c r="AB53" t="s">
        <v>57</v>
      </c>
      <c r="AC53" t="s">
        <v>57</v>
      </c>
      <c r="AD53" t="s">
        <v>57</v>
      </c>
      <c r="AE53" t="s">
        <v>57</v>
      </c>
      <c r="AG53" t="s">
        <v>57</v>
      </c>
      <c r="AH53" t="s">
        <v>57</v>
      </c>
      <c r="AI53" t="s">
        <v>57</v>
      </c>
      <c r="AJ53" t="s">
        <v>57</v>
      </c>
      <c r="AK53" t="s">
        <v>57</v>
      </c>
      <c r="AL53" t="s">
        <v>57</v>
      </c>
      <c r="AM53" t="s">
        <v>57</v>
      </c>
      <c r="AN53" t="s">
        <v>57</v>
      </c>
      <c r="AO53" s="24" t="s">
        <v>1731</v>
      </c>
      <c r="AP53" s="24" t="s">
        <v>1644</v>
      </c>
      <c r="AQ53">
        <v>255</v>
      </c>
      <c r="AR53" t="s">
        <v>57</v>
      </c>
      <c r="AS53" t="s">
        <v>57</v>
      </c>
      <c r="AT53" t="s">
        <v>57</v>
      </c>
    </row>
    <row r="54" spans="1:48">
      <c r="A54">
        <v>53</v>
      </c>
      <c r="B54" t="s">
        <v>919</v>
      </c>
      <c r="C54" t="s">
        <v>1382</v>
      </c>
      <c r="D54">
        <v>2023</v>
      </c>
      <c r="E54" t="s">
        <v>368</v>
      </c>
      <c r="F54" s="14" t="s">
        <v>1732</v>
      </c>
      <c r="G54" t="s">
        <v>1733</v>
      </c>
      <c r="H54" s="14" t="s">
        <v>1734</v>
      </c>
      <c r="I54" t="s">
        <v>91</v>
      </c>
      <c r="J54">
        <v>4</v>
      </c>
      <c r="K54" t="s">
        <v>62</v>
      </c>
      <c r="L54" t="s">
        <v>62</v>
      </c>
      <c r="M54" t="s">
        <v>62</v>
      </c>
      <c r="N54" t="s">
        <v>62</v>
      </c>
      <c r="O54" t="s">
        <v>57</v>
      </c>
      <c r="P54" t="s">
        <v>57</v>
      </c>
      <c r="Q54" t="s">
        <v>57</v>
      </c>
      <c r="R54" t="s">
        <v>57</v>
      </c>
      <c r="S54" t="s">
        <v>56</v>
      </c>
      <c r="T54" t="s">
        <v>1735</v>
      </c>
      <c r="U54" t="s">
        <v>62</v>
      </c>
      <c r="V54" t="s">
        <v>57</v>
      </c>
      <c r="W54" t="s">
        <v>56</v>
      </c>
      <c r="X54" t="s">
        <v>1736</v>
      </c>
      <c r="Y54" t="s">
        <v>62</v>
      </c>
      <c r="Z54" t="s">
        <v>1737</v>
      </c>
      <c r="AA54" t="s">
        <v>56</v>
      </c>
      <c r="AB54" t="s">
        <v>56</v>
      </c>
      <c r="AC54" t="s">
        <v>56</v>
      </c>
      <c r="AD54" t="s">
        <v>216</v>
      </c>
      <c r="AE54" t="s">
        <v>1738</v>
      </c>
      <c r="AG54" t="s">
        <v>56</v>
      </c>
      <c r="AH54">
        <v>125</v>
      </c>
      <c r="AI54" t="s">
        <v>62</v>
      </c>
      <c r="AJ54" t="s">
        <v>57</v>
      </c>
      <c r="AK54" t="s">
        <v>62</v>
      </c>
      <c r="AL54" t="s">
        <v>57</v>
      </c>
      <c r="AM54" t="s">
        <v>57</v>
      </c>
      <c r="AN54" t="s">
        <v>57</v>
      </c>
      <c r="AO54" s="24" t="s">
        <v>1739</v>
      </c>
      <c r="AP54" s="24" t="s">
        <v>708</v>
      </c>
      <c r="AQ54">
        <v>213</v>
      </c>
      <c r="AR54" t="s">
        <v>57</v>
      </c>
      <c r="AS54">
        <v>95</v>
      </c>
      <c r="AT54">
        <v>30</v>
      </c>
    </row>
    <row r="55" spans="1:48">
      <c r="A55">
        <v>54</v>
      </c>
      <c r="B55" t="s">
        <v>919</v>
      </c>
      <c r="C55" t="s">
        <v>1382</v>
      </c>
      <c r="D55">
        <v>2023</v>
      </c>
      <c r="E55" t="s">
        <v>368</v>
      </c>
      <c r="F55" s="14" t="s">
        <v>1740</v>
      </c>
      <c r="G55" t="s">
        <v>1741</v>
      </c>
      <c r="H55" s="14" t="s">
        <v>1742</v>
      </c>
      <c r="I55" t="s">
        <v>1509</v>
      </c>
      <c r="J55">
        <v>4</v>
      </c>
      <c r="K55" t="s">
        <v>57</v>
      </c>
      <c r="L55" t="s">
        <v>57</v>
      </c>
      <c r="M55" t="s">
        <v>57</v>
      </c>
      <c r="N55" t="s">
        <v>57</v>
      </c>
      <c r="O55" t="s">
        <v>57</v>
      </c>
      <c r="P55" t="s">
        <v>57</v>
      </c>
      <c r="Q55" t="s">
        <v>57</v>
      </c>
      <c r="R55" t="s">
        <v>57</v>
      </c>
      <c r="S55" t="s">
        <v>57</v>
      </c>
      <c r="T55" t="s">
        <v>57</v>
      </c>
      <c r="U55" t="s">
        <v>57</v>
      </c>
      <c r="V55" t="s">
        <v>57</v>
      </c>
      <c r="W55" t="s">
        <v>57</v>
      </c>
      <c r="X55" t="s">
        <v>57</v>
      </c>
      <c r="Y55" t="s">
        <v>57</v>
      </c>
      <c r="Z55" t="s">
        <v>1743</v>
      </c>
      <c r="AA55" t="s">
        <v>57</v>
      </c>
      <c r="AB55" t="s">
        <v>57</v>
      </c>
      <c r="AC55" t="s">
        <v>57</v>
      </c>
      <c r="AD55" t="s">
        <v>57</v>
      </c>
      <c r="AE55" t="s">
        <v>57</v>
      </c>
      <c r="AG55" t="s">
        <v>57</v>
      </c>
      <c r="AH55" t="s">
        <v>57</v>
      </c>
      <c r="AI55" t="s">
        <v>57</v>
      </c>
      <c r="AJ55" t="s">
        <v>57</v>
      </c>
      <c r="AK55" t="s">
        <v>57</v>
      </c>
      <c r="AL55" t="s">
        <v>57</v>
      </c>
      <c r="AM55" t="s">
        <v>57</v>
      </c>
      <c r="AN55" t="s">
        <v>57</v>
      </c>
      <c r="AO55" s="24" t="s">
        <v>1744</v>
      </c>
      <c r="AP55" s="24" t="s">
        <v>139</v>
      </c>
      <c r="AQ55">
        <v>256</v>
      </c>
      <c r="AR55" t="s">
        <v>57</v>
      </c>
      <c r="AS55" t="s">
        <v>57</v>
      </c>
      <c r="AT55" t="s">
        <v>57</v>
      </c>
    </row>
    <row r="56" spans="1:48">
      <c r="A56">
        <v>55</v>
      </c>
      <c r="B56" t="s">
        <v>919</v>
      </c>
      <c r="C56" t="s">
        <v>1382</v>
      </c>
      <c r="D56">
        <v>2023</v>
      </c>
      <c r="E56" t="s">
        <v>368</v>
      </c>
      <c r="F56" s="14" t="s">
        <v>1745</v>
      </c>
      <c r="G56" t="s">
        <v>1746</v>
      </c>
      <c r="H56" s="14" t="s">
        <v>1747</v>
      </c>
      <c r="I56" t="s">
        <v>539</v>
      </c>
      <c r="J56">
        <v>4</v>
      </c>
      <c r="K56" t="s">
        <v>57</v>
      </c>
      <c r="L56" t="s">
        <v>57</v>
      </c>
      <c r="M56" t="s">
        <v>57</v>
      </c>
      <c r="N56" t="s">
        <v>57</v>
      </c>
      <c r="O56" t="s">
        <v>57</v>
      </c>
      <c r="P56" t="s">
        <v>57</v>
      </c>
      <c r="Q56" t="s">
        <v>57</v>
      </c>
      <c r="R56" t="s">
        <v>57</v>
      </c>
      <c r="S56" t="s">
        <v>57</v>
      </c>
      <c r="T56" t="s">
        <v>57</v>
      </c>
      <c r="U56" t="s">
        <v>57</v>
      </c>
      <c r="V56" t="s">
        <v>57</v>
      </c>
      <c r="W56" t="s">
        <v>57</v>
      </c>
      <c r="X56" t="s">
        <v>57</v>
      </c>
      <c r="Y56" t="s">
        <v>57</v>
      </c>
      <c r="Z56" t="s">
        <v>1748</v>
      </c>
      <c r="AA56" t="s">
        <v>57</v>
      </c>
      <c r="AB56" t="s">
        <v>57</v>
      </c>
      <c r="AC56" t="s">
        <v>57</v>
      </c>
      <c r="AD56" t="s">
        <v>57</v>
      </c>
      <c r="AE56" t="s">
        <v>57</v>
      </c>
      <c r="AG56" t="s">
        <v>57</v>
      </c>
      <c r="AH56" t="s">
        <v>57</v>
      </c>
      <c r="AI56" t="s">
        <v>57</v>
      </c>
      <c r="AJ56" t="s">
        <v>57</v>
      </c>
      <c r="AK56" t="s">
        <v>57</v>
      </c>
      <c r="AL56" t="s">
        <v>57</v>
      </c>
      <c r="AM56" t="s">
        <v>57</v>
      </c>
      <c r="AN56" t="s">
        <v>57</v>
      </c>
      <c r="AO56" s="24" t="s">
        <v>1749</v>
      </c>
      <c r="AP56" s="24" t="s">
        <v>139</v>
      </c>
      <c r="AQ56">
        <v>340</v>
      </c>
      <c r="AR56" t="s">
        <v>57</v>
      </c>
      <c r="AS56" t="s">
        <v>57</v>
      </c>
      <c r="AT56" t="s">
        <v>57</v>
      </c>
    </row>
    <row r="57" spans="1:48">
      <c r="A57">
        <v>56</v>
      </c>
      <c r="B57" t="s">
        <v>919</v>
      </c>
      <c r="C57" t="s">
        <v>1382</v>
      </c>
      <c r="D57">
        <v>2023</v>
      </c>
      <c r="E57" t="s">
        <v>368</v>
      </c>
      <c r="F57" s="14" t="s">
        <v>1750</v>
      </c>
      <c r="G57" t="s">
        <v>1751</v>
      </c>
      <c r="H57" s="14" t="s">
        <v>1752</v>
      </c>
      <c r="I57" t="s">
        <v>55</v>
      </c>
      <c r="J57">
        <v>14</v>
      </c>
      <c r="K57" t="s">
        <v>56</v>
      </c>
      <c r="L57" t="s">
        <v>62</v>
      </c>
      <c r="M57" t="s">
        <v>57</v>
      </c>
      <c r="N57" t="s">
        <v>57</v>
      </c>
      <c r="O57" t="s">
        <v>57</v>
      </c>
      <c r="P57" t="s">
        <v>57</v>
      </c>
      <c r="Q57" t="s">
        <v>57</v>
      </c>
      <c r="R57" t="s">
        <v>57</v>
      </c>
      <c r="S57" t="s">
        <v>57</v>
      </c>
      <c r="T57" t="s">
        <v>57</v>
      </c>
      <c r="U57" t="s">
        <v>57</v>
      </c>
      <c r="V57" t="s">
        <v>57</v>
      </c>
      <c r="W57" t="s">
        <v>57</v>
      </c>
      <c r="X57" t="s">
        <v>57</v>
      </c>
      <c r="Y57" t="s">
        <v>57</v>
      </c>
      <c r="Z57" t="s">
        <v>1753</v>
      </c>
      <c r="AA57" t="s">
        <v>57</v>
      </c>
      <c r="AB57" t="s">
        <v>57</v>
      </c>
      <c r="AC57" t="s">
        <v>57</v>
      </c>
      <c r="AD57" t="s">
        <v>57</v>
      </c>
      <c r="AE57" t="s">
        <v>57</v>
      </c>
      <c r="AG57" t="s">
        <v>57</v>
      </c>
      <c r="AH57" t="s">
        <v>57</v>
      </c>
      <c r="AI57" t="s">
        <v>57</v>
      </c>
      <c r="AJ57" t="s">
        <v>57</v>
      </c>
      <c r="AK57" t="s">
        <v>57</v>
      </c>
      <c r="AL57" t="s">
        <v>57</v>
      </c>
      <c r="AM57" t="s">
        <v>57</v>
      </c>
      <c r="AN57" t="s">
        <v>57</v>
      </c>
      <c r="AO57" s="24" t="s">
        <v>1754</v>
      </c>
      <c r="AP57" s="24" t="s">
        <v>708</v>
      </c>
      <c r="AQ57">
        <v>363</v>
      </c>
      <c r="AR57" t="s">
        <v>57</v>
      </c>
      <c r="AS57" t="s">
        <v>57</v>
      </c>
      <c r="AT57" t="s">
        <v>57</v>
      </c>
    </row>
    <row r="58" spans="1:48">
      <c r="A58">
        <v>57</v>
      </c>
      <c r="B58" t="s">
        <v>919</v>
      </c>
      <c r="C58" t="s">
        <v>1382</v>
      </c>
      <c r="D58">
        <v>2023</v>
      </c>
      <c r="E58" t="s">
        <v>368</v>
      </c>
      <c r="F58" s="14" t="s">
        <v>1755</v>
      </c>
      <c r="G58" t="s">
        <v>1756</v>
      </c>
      <c r="H58" s="14" t="s">
        <v>1757</v>
      </c>
      <c r="I58" t="s">
        <v>91</v>
      </c>
      <c r="J58">
        <v>15</v>
      </c>
      <c r="K58" t="s">
        <v>62</v>
      </c>
      <c r="L58" t="s">
        <v>62</v>
      </c>
      <c r="M58" t="s">
        <v>62</v>
      </c>
      <c r="N58" t="s">
        <v>62</v>
      </c>
      <c r="O58" t="s">
        <v>57</v>
      </c>
      <c r="P58" t="s">
        <v>57</v>
      </c>
      <c r="Q58" t="s">
        <v>57</v>
      </c>
      <c r="R58" t="s">
        <v>57</v>
      </c>
      <c r="S58" t="s">
        <v>56</v>
      </c>
      <c r="T58" t="s">
        <v>1758</v>
      </c>
      <c r="U58" t="s">
        <v>62</v>
      </c>
      <c r="V58" t="s">
        <v>57</v>
      </c>
      <c r="W58" t="s">
        <v>56</v>
      </c>
      <c r="X58" t="s">
        <v>1759</v>
      </c>
      <c r="Y58" t="s">
        <v>62</v>
      </c>
      <c r="Z58" t="s">
        <v>1760</v>
      </c>
      <c r="AA58" t="s">
        <v>56</v>
      </c>
      <c r="AB58" t="s">
        <v>56</v>
      </c>
      <c r="AC58" t="s">
        <v>56</v>
      </c>
      <c r="AD58" t="s">
        <v>157</v>
      </c>
      <c r="AE58" t="s">
        <v>57</v>
      </c>
      <c r="AG58" t="s">
        <v>56</v>
      </c>
      <c r="AH58">
        <v>71</v>
      </c>
      <c r="AI58" t="s">
        <v>56</v>
      </c>
      <c r="AJ58" t="s">
        <v>109</v>
      </c>
      <c r="AK58" t="s">
        <v>62</v>
      </c>
      <c r="AL58" t="s">
        <v>57</v>
      </c>
      <c r="AM58" t="s">
        <v>57</v>
      </c>
      <c r="AN58" t="s">
        <v>57</v>
      </c>
      <c r="AO58" s="24" t="s">
        <v>1761</v>
      </c>
      <c r="AP58" s="24" t="s">
        <v>1762</v>
      </c>
      <c r="AQ58">
        <v>327</v>
      </c>
      <c r="AR58" t="s">
        <v>57</v>
      </c>
      <c r="AS58">
        <v>25</v>
      </c>
      <c r="AT58">
        <v>46</v>
      </c>
    </row>
    <row r="59" spans="1:48">
      <c r="A59">
        <v>58</v>
      </c>
      <c r="B59" t="s">
        <v>919</v>
      </c>
      <c r="C59" t="s">
        <v>1382</v>
      </c>
      <c r="D59">
        <v>2023</v>
      </c>
      <c r="E59" t="s">
        <v>368</v>
      </c>
      <c r="F59" s="14" t="s">
        <v>1763</v>
      </c>
      <c r="G59" t="s">
        <v>1764</v>
      </c>
      <c r="H59" s="14" t="s">
        <v>1765</v>
      </c>
      <c r="I59" t="s">
        <v>91</v>
      </c>
      <c r="J59">
        <v>15</v>
      </c>
      <c r="K59" t="s">
        <v>62</v>
      </c>
      <c r="L59" t="s">
        <v>62</v>
      </c>
      <c r="M59" t="s">
        <v>62</v>
      </c>
      <c r="N59" t="s">
        <v>56</v>
      </c>
      <c r="O59">
        <v>2</v>
      </c>
      <c r="P59" t="s">
        <v>438</v>
      </c>
      <c r="Q59" t="s">
        <v>1766</v>
      </c>
      <c r="R59" t="s">
        <v>1767</v>
      </c>
      <c r="S59" t="s">
        <v>56</v>
      </c>
      <c r="T59" t="s">
        <v>1768</v>
      </c>
      <c r="U59" t="s">
        <v>56</v>
      </c>
      <c r="V59" s="13" t="s">
        <v>1769</v>
      </c>
      <c r="W59" t="s">
        <v>56</v>
      </c>
      <c r="X59" t="s">
        <v>1653</v>
      </c>
      <c r="Y59" t="s">
        <v>62</v>
      </c>
      <c r="Z59" s="17" t="s">
        <v>1770</v>
      </c>
      <c r="AA59" t="s">
        <v>56</v>
      </c>
      <c r="AB59" t="s">
        <v>56</v>
      </c>
      <c r="AC59" t="s">
        <v>56</v>
      </c>
      <c r="AD59" t="s">
        <v>157</v>
      </c>
      <c r="AE59" t="s">
        <v>57</v>
      </c>
      <c r="AG59" t="s">
        <v>56</v>
      </c>
      <c r="AH59">
        <v>99</v>
      </c>
      <c r="AI59" t="s">
        <v>62</v>
      </c>
      <c r="AJ59" t="s">
        <v>57</v>
      </c>
      <c r="AK59" t="s">
        <v>62</v>
      </c>
      <c r="AL59" t="s">
        <v>57</v>
      </c>
      <c r="AM59" t="s">
        <v>57</v>
      </c>
      <c r="AN59" t="s">
        <v>57</v>
      </c>
      <c r="AO59" s="24" t="s">
        <v>1771</v>
      </c>
      <c r="AP59" s="24" t="s">
        <v>1772</v>
      </c>
      <c r="AQ59">
        <v>302</v>
      </c>
      <c r="AR59" t="s">
        <v>57</v>
      </c>
      <c r="AS59">
        <v>73</v>
      </c>
      <c r="AT59">
        <v>26</v>
      </c>
    </row>
    <row r="60" spans="1:48">
      <c r="A60">
        <v>59</v>
      </c>
      <c r="B60" t="s">
        <v>919</v>
      </c>
      <c r="C60" t="s">
        <v>1382</v>
      </c>
      <c r="D60">
        <v>2023</v>
      </c>
      <c r="E60" t="s">
        <v>368</v>
      </c>
      <c r="F60" s="14" t="s">
        <v>1773</v>
      </c>
      <c r="G60" t="s">
        <v>1774</v>
      </c>
      <c r="H60" s="14" t="s">
        <v>1775</v>
      </c>
      <c r="I60" t="s">
        <v>289</v>
      </c>
      <c r="J60">
        <v>22</v>
      </c>
      <c r="K60" t="s">
        <v>57</v>
      </c>
      <c r="L60" t="s">
        <v>57</v>
      </c>
      <c r="M60" t="s">
        <v>57</v>
      </c>
      <c r="N60" t="s">
        <v>57</v>
      </c>
      <c r="O60" t="s">
        <v>57</v>
      </c>
      <c r="P60" t="s">
        <v>57</v>
      </c>
      <c r="Q60" t="s">
        <v>57</v>
      </c>
      <c r="R60" t="s">
        <v>57</v>
      </c>
      <c r="S60" t="s">
        <v>57</v>
      </c>
      <c r="T60" t="s">
        <v>57</v>
      </c>
      <c r="U60" t="s">
        <v>57</v>
      </c>
      <c r="V60" t="s">
        <v>57</v>
      </c>
      <c r="W60" t="s">
        <v>57</v>
      </c>
      <c r="X60" t="s">
        <v>57</v>
      </c>
      <c r="Y60" t="s">
        <v>57</v>
      </c>
      <c r="Z60" t="s">
        <v>1776</v>
      </c>
      <c r="AA60" t="s">
        <v>57</v>
      </c>
      <c r="AB60" t="s">
        <v>57</v>
      </c>
      <c r="AC60" t="s">
        <v>57</v>
      </c>
      <c r="AD60" t="s">
        <v>57</v>
      </c>
      <c r="AE60" t="s">
        <v>57</v>
      </c>
      <c r="AG60" t="s">
        <v>57</v>
      </c>
      <c r="AH60" t="s">
        <v>57</v>
      </c>
      <c r="AI60" t="s">
        <v>57</v>
      </c>
      <c r="AJ60" t="s">
        <v>57</v>
      </c>
      <c r="AK60" t="s">
        <v>57</v>
      </c>
      <c r="AL60" t="s">
        <v>57</v>
      </c>
      <c r="AM60" t="s">
        <v>57</v>
      </c>
      <c r="AN60" t="s">
        <v>57</v>
      </c>
      <c r="AO60" s="24" t="s">
        <v>1529</v>
      </c>
      <c r="AP60" s="24" t="s">
        <v>714</v>
      </c>
      <c r="AQ60">
        <v>120</v>
      </c>
      <c r="AR60" t="s">
        <v>57</v>
      </c>
      <c r="AS60" t="s">
        <v>57</v>
      </c>
      <c r="AT60" t="s">
        <v>57</v>
      </c>
    </row>
    <row r="61" spans="1:48">
      <c r="A61">
        <v>60</v>
      </c>
      <c r="B61" t="s">
        <v>919</v>
      </c>
      <c r="C61" t="s">
        <v>1382</v>
      </c>
      <c r="D61">
        <v>2023</v>
      </c>
      <c r="E61" t="s">
        <v>368</v>
      </c>
      <c r="F61" s="14" t="s">
        <v>1777</v>
      </c>
      <c r="G61" t="s">
        <v>1778</v>
      </c>
      <c r="H61" s="14" t="s">
        <v>1779</v>
      </c>
      <c r="I61" t="s">
        <v>91</v>
      </c>
      <c r="J61">
        <v>23</v>
      </c>
      <c r="K61" t="s">
        <v>62</v>
      </c>
      <c r="L61" t="s">
        <v>62</v>
      </c>
      <c r="M61" t="s">
        <v>62</v>
      </c>
      <c r="N61" t="s">
        <v>62</v>
      </c>
      <c r="O61" t="s">
        <v>57</v>
      </c>
      <c r="P61" t="s">
        <v>57</v>
      </c>
      <c r="Q61" t="s">
        <v>57</v>
      </c>
      <c r="R61" t="s">
        <v>57</v>
      </c>
      <c r="S61" t="s">
        <v>56</v>
      </c>
      <c r="T61" t="s">
        <v>1780</v>
      </c>
      <c r="U61" t="s">
        <v>62</v>
      </c>
      <c r="V61" t="s">
        <v>57</v>
      </c>
      <c r="W61" t="s">
        <v>56</v>
      </c>
      <c r="X61" t="s">
        <v>1781</v>
      </c>
      <c r="Y61" t="s">
        <v>62</v>
      </c>
      <c r="Z61" t="s">
        <v>1782</v>
      </c>
      <c r="AA61" t="s">
        <v>56</v>
      </c>
      <c r="AB61" t="s">
        <v>56</v>
      </c>
      <c r="AC61" t="s">
        <v>56</v>
      </c>
      <c r="AD61" t="s">
        <v>216</v>
      </c>
      <c r="AE61" t="s">
        <v>1540</v>
      </c>
      <c r="AG61" t="s">
        <v>56</v>
      </c>
      <c r="AH61">
        <v>139</v>
      </c>
      <c r="AI61" t="s">
        <v>62</v>
      </c>
      <c r="AJ61" t="s">
        <v>57</v>
      </c>
      <c r="AK61" t="s">
        <v>62</v>
      </c>
      <c r="AL61" t="s">
        <v>57</v>
      </c>
      <c r="AM61" t="s">
        <v>57</v>
      </c>
      <c r="AN61" t="s">
        <v>57</v>
      </c>
      <c r="AO61" s="24" t="s">
        <v>1638</v>
      </c>
      <c r="AP61" s="24" t="s">
        <v>139</v>
      </c>
      <c r="AQ61">
        <v>369</v>
      </c>
      <c r="AR61" t="s">
        <v>57</v>
      </c>
      <c r="AS61" t="s">
        <v>62</v>
      </c>
      <c r="AT61" t="s">
        <v>62</v>
      </c>
      <c r="AV61" t="s">
        <v>1783</v>
      </c>
    </row>
    <row r="62" spans="1:48">
      <c r="A62">
        <v>61</v>
      </c>
      <c r="B62" t="s">
        <v>919</v>
      </c>
      <c r="C62" t="s">
        <v>1382</v>
      </c>
      <c r="D62">
        <v>2023</v>
      </c>
      <c r="E62" t="s">
        <v>368</v>
      </c>
      <c r="F62" s="14" t="s">
        <v>243</v>
      </c>
      <c r="G62" t="s">
        <v>1784</v>
      </c>
      <c r="H62" s="14" t="s">
        <v>1785</v>
      </c>
      <c r="I62" t="s">
        <v>246</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1786</v>
      </c>
      <c r="AA62" t="s">
        <v>57</v>
      </c>
      <c r="AB62" t="s">
        <v>57</v>
      </c>
      <c r="AC62" t="s">
        <v>57</v>
      </c>
      <c r="AD62" t="s">
        <v>57</v>
      </c>
      <c r="AE62" t="s">
        <v>57</v>
      </c>
      <c r="AG62" t="s">
        <v>57</v>
      </c>
      <c r="AH62" t="s">
        <v>57</v>
      </c>
      <c r="AI62" t="s">
        <v>57</v>
      </c>
      <c r="AJ62" t="s">
        <v>57</v>
      </c>
      <c r="AK62" t="s">
        <v>57</v>
      </c>
      <c r="AL62" t="s">
        <v>57</v>
      </c>
      <c r="AM62" t="s">
        <v>57</v>
      </c>
      <c r="AN62" t="s">
        <v>57</v>
      </c>
      <c r="AO62" s="24" t="s">
        <v>1564</v>
      </c>
      <c r="AP62" s="24" t="s">
        <v>1772</v>
      </c>
      <c r="AQ62">
        <v>85</v>
      </c>
      <c r="AR62" t="s">
        <v>57</v>
      </c>
      <c r="AS62" t="s">
        <v>57</v>
      </c>
      <c r="AT62" t="s">
        <v>57</v>
      </c>
    </row>
    <row r="63" spans="1:48">
      <c r="A63">
        <v>62</v>
      </c>
      <c r="B63" t="s">
        <v>919</v>
      </c>
      <c r="C63" t="s">
        <v>1382</v>
      </c>
      <c r="D63">
        <v>2023</v>
      </c>
      <c r="E63" t="s">
        <v>368</v>
      </c>
      <c r="F63" s="14" t="s">
        <v>57</v>
      </c>
      <c r="G63" t="s">
        <v>1787</v>
      </c>
      <c r="H63" s="14" t="s">
        <v>1788</v>
      </c>
      <c r="I63" t="s">
        <v>1467</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s="24" t="s">
        <v>57</v>
      </c>
      <c r="AP63" s="24" t="s">
        <v>1789</v>
      </c>
      <c r="AQ63" t="s">
        <v>57</v>
      </c>
      <c r="AR63" t="s">
        <v>57</v>
      </c>
      <c r="AS63" t="s">
        <v>57</v>
      </c>
      <c r="AT63" t="s">
        <v>57</v>
      </c>
    </row>
    <row r="64" spans="1:48">
      <c r="A64">
        <v>63</v>
      </c>
      <c r="B64" t="s">
        <v>919</v>
      </c>
      <c r="C64" t="s">
        <v>1382</v>
      </c>
      <c r="D64">
        <v>2023</v>
      </c>
      <c r="E64" t="s">
        <v>121</v>
      </c>
      <c r="F64" s="14" t="s">
        <v>1790</v>
      </c>
      <c r="G64" t="s">
        <v>1791</v>
      </c>
      <c r="H64" s="14" t="s">
        <v>1792</v>
      </c>
      <c r="I64" t="s">
        <v>298</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1793</v>
      </c>
      <c r="AA64" t="s">
        <v>57</v>
      </c>
      <c r="AB64" t="s">
        <v>57</v>
      </c>
      <c r="AC64" t="s">
        <v>57</v>
      </c>
      <c r="AD64" t="s">
        <v>57</v>
      </c>
      <c r="AE64" t="s">
        <v>57</v>
      </c>
      <c r="AG64" t="s">
        <v>57</v>
      </c>
      <c r="AH64" t="s">
        <v>57</v>
      </c>
      <c r="AI64" t="s">
        <v>57</v>
      </c>
      <c r="AJ64" t="s">
        <v>57</v>
      </c>
      <c r="AK64" t="s">
        <v>57</v>
      </c>
      <c r="AL64" t="s">
        <v>57</v>
      </c>
      <c r="AM64" t="s">
        <v>57</v>
      </c>
      <c r="AN64" t="s">
        <v>57</v>
      </c>
      <c r="AO64" s="24" t="s">
        <v>57</v>
      </c>
      <c r="AP64" s="24" t="s">
        <v>1794</v>
      </c>
      <c r="AQ64" t="s">
        <v>57</v>
      </c>
      <c r="AR64" t="s">
        <v>57</v>
      </c>
      <c r="AS64" t="s">
        <v>57</v>
      </c>
      <c r="AT64" t="s">
        <v>57</v>
      </c>
    </row>
    <row r="65" spans="1:46">
      <c r="A65">
        <v>64</v>
      </c>
      <c r="B65" t="s">
        <v>919</v>
      </c>
      <c r="C65" t="s">
        <v>1382</v>
      </c>
      <c r="D65">
        <v>2023</v>
      </c>
      <c r="E65" t="s">
        <v>121</v>
      </c>
      <c r="F65" s="14" t="s">
        <v>1795</v>
      </c>
      <c r="G65" t="s">
        <v>1796</v>
      </c>
      <c r="H65" s="14" t="s">
        <v>1797</v>
      </c>
      <c r="I65" t="s">
        <v>1798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1799</v>
      </c>
      <c r="AA65" t="s">
        <v>57</v>
      </c>
      <c r="AB65" t="s">
        <v>57</v>
      </c>
      <c r="AC65" t="s">
        <v>57</v>
      </c>
      <c r="AD65" t="s">
        <v>57</v>
      </c>
      <c r="AE65" t="s">
        <v>57</v>
      </c>
      <c r="AG65" t="s">
        <v>57</v>
      </c>
      <c r="AH65" t="s">
        <v>57</v>
      </c>
      <c r="AI65" t="s">
        <v>57</v>
      </c>
      <c r="AJ65" t="s">
        <v>57</v>
      </c>
      <c r="AK65" t="s">
        <v>57</v>
      </c>
      <c r="AL65" t="s">
        <v>57</v>
      </c>
      <c r="AM65" t="s">
        <v>57</v>
      </c>
      <c r="AN65" t="s">
        <v>57</v>
      </c>
      <c r="AO65" s="24" t="s">
        <v>1800</v>
      </c>
      <c r="AP65" s="24" t="s">
        <v>229</v>
      </c>
      <c r="AQ65">
        <v>264</v>
      </c>
      <c r="AR65" t="s">
        <v>57</v>
      </c>
      <c r="AS65" t="s">
        <v>57</v>
      </c>
      <c r="AT65" t="s">
        <v>57</v>
      </c>
    </row>
    <row r="66" spans="1:46">
      <c r="A66">
        <v>65</v>
      </c>
      <c r="B66" t="s">
        <v>919</v>
      </c>
      <c r="C66" t="s">
        <v>1382</v>
      </c>
      <c r="D66">
        <v>2023</v>
      </c>
      <c r="E66" t="s">
        <v>121</v>
      </c>
      <c r="F66" s="14" t="s">
        <v>1801</v>
      </c>
      <c r="G66" t="s">
        <v>1802</v>
      </c>
      <c r="H66" s="14" t="s">
        <v>1803</v>
      </c>
      <c r="I66" t="s">
        <v>55</v>
      </c>
      <c r="J66">
        <v>3</v>
      </c>
      <c r="K66" t="s">
        <v>62</v>
      </c>
      <c r="L66" t="s">
        <v>56</v>
      </c>
      <c r="M66" t="s">
        <v>57</v>
      </c>
      <c r="N66" t="s">
        <v>57</v>
      </c>
      <c r="O66" t="s">
        <v>57</v>
      </c>
      <c r="P66" t="s">
        <v>57</v>
      </c>
      <c r="Q66" t="s">
        <v>57</v>
      </c>
      <c r="R66" t="s">
        <v>57</v>
      </c>
      <c r="S66" t="s">
        <v>57</v>
      </c>
      <c r="T66" t="s">
        <v>57</v>
      </c>
      <c r="U66" t="s">
        <v>57</v>
      </c>
      <c r="V66" t="s">
        <v>57</v>
      </c>
      <c r="W66" t="s">
        <v>57</v>
      </c>
      <c r="X66" t="s">
        <v>57</v>
      </c>
      <c r="Y66" t="s">
        <v>57</v>
      </c>
      <c r="Z66" t="s">
        <v>1804</v>
      </c>
      <c r="AA66" t="s">
        <v>57</v>
      </c>
      <c r="AB66" t="s">
        <v>57</v>
      </c>
      <c r="AC66" t="s">
        <v>57</v>
      </c>
      <c r="AD66" t="s">
        <v>57</v>
      </c>
      <c r="AE66" t="s">
        <v>57</v>
      </c>
      <c r="AG66" t="s">
        <v>57</v>
      </c>
      <c r="AH66" t="s">
        <v>57</v>
      </c>
      <c r="AI66" t="s">
        <v>57</v>
      </c>
      <c r="AJ66" t="s">
        <v>57</v>
      </c>
      <c r="AK66" t="s">
        <v>57</v>
      </c>
      <c r="AL66" t="s">
        <v>57</v>
      </c>
      <c r="AM66" t="s">
        <v>57</v>
      </c>
      <c r="AN66" t="s">
        <v>57</v>
      </c>
      <c r="AO66" s="24" t="s">
        <v>1805</v>
      </c>
      <c r="AP66" s="24" t="s">
        <v>139</v>
      </c>
      <c r="AQ66">
        <v>262</v>
      </c>
      <c r="AR66" t="s">
        <v>57</v>
      </c>
      <c r="AS66" t="s">
        <v>57</v>
      </c>
      <c r="AT66" t="s">
        <v>57</v>
      </c>
    </row>
    <row r="67" spans="1:46">
      <c r="A67">
        <v>66</v>
      </c>
      <c r="B67" t="s">
        <v>919</v>
      </c>
      <c r="C67" t="s">
        <v>1382</v>
      </c>
      <c r="D67">
        <v>2023</v>
      </c>
      <c r="E67" t="s">
        <v>121</v>
      </c>
      <c r="F67" s="14" t="s">
        <v>1806</v>
      </c>
      <c r="G67" t="s">
        <v>1807</v>
      </c>
      <c r="H67" s="14" t="s">
        <v>1808</v>
      </c>
      <c r="I67" t="s">
        <v>506</v>
      </c>
      <c r="J67">
        <v>14</v>
      </c>
      <c r="K67" t="s">
        <v>57</v>
      </c>
      <c r="L67" t="s">
        <v>57</v>
      </c>
      <c r="M67" t="s">
        <v>57</v>
      </c>
      <c r="N67" t="s">
        <v>57</v>
      </c>
      <c r="O67" t="s">
        <v>57</v>
      </c>
      <c r="P67" t="s">
        <v>57</v>
      </c>
      <c r="Q67" t="s">
        <v>57</v>
      </c>
      <c r="R67" t="s">
        <v>57</v>
      </c>
      <c r="S67" t="s">
        <v>57</v>
      </c>
      <c r="T67" t="s">
        <v>57</v>
      </c>
      <c r="U67" t="s">
        <v>57</v>
      </c>
      <c r="V67" t="s">
        <v>57</v>
      </c>
      <c r="W67" t="s">
        <v>57</v>
      </c>
      <c r="X67" t="s">
        <v>57</v>
      </c>
      <c r="Y67" t="s">
        <v>57</v>
      </c>
      <c r="Z67" s="17" t="s">
        <v>1809</v>
      </c>
      <c r="AA67" t="s">
        <v>57</v>
      </c>
      <c r="AB67" t="s">
        <v>57</v>
      </c>
      <c r="AC67" t="s">
        <v>57</v>
      </c>
      <c r="AD67" t="s">
        <v>57</v>
      </c>
      <c r="AE67" t="s">
        <v>57</v>
      </c>
      <c r="AG67" t="s">
        <v>57</v>
      </c>
      <c r="AH67" t="s">
        <v>57</v>
      </c>
      <c r="AI67" t="s">
        <v>57</v>
      </c>
      <c r="AJ67" t="s">
        <v>57</v>
      </c>
      <c r="AK67" t="s">
        <v>57</v>
      </c>
      <c r="AL67" t="s">
        <v>57</v>
      </c>
      <c r="AM67" t="s">
        <v>57</v>
      </c>
      <c r="AN67" t="s">
        <v>57</v>
      </c>
      <c r="AO67" s="24" t="s">
        <v>1418</v>
      </c>
      <c r="AP67" s="24" t="s">
        <v>1810</v>
      </c>
      <c r="AQ67">
        <v>173</v>
      </c>
      <c r="AR67" t="s">
        <v>57</v>
      </c>
      <c r="AS67" t="s">
        <v>57</v>
      </c>
      <c r="AT67" t="s">
        <v>57</v>
      </c>
    </row>
    <row r="68" spans="1:46">
      <c r="A68">
        <v>67</v>
      </c>
      <c r="B68" t="s">
        <v>919</v>
      </c>
      <c r="C68" t="s">
        <v>1382</v>
      </c>
      <c r="D68">
        <v>2023</v>
      </c>
      <c r="E68" t="s">
        <v>121</v>
      </c>
      <c r="F68" s="14" t="s">
        <v>1811</v>
      </c>
      <c r="G68" t="s">
        <v>1812</v>
      </c>
      <c r="H68" s="14" t="s">
        <v>1813</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1814</v>
      </c>
      <c r="AA68" t="s">
        <v>57</v>
      </c>
      <c r="AB68" t="s">
        <v>57</v>
      </c>
      <c r="AC68" t="s">
        <v>57</v>
      </c>
      <c r="AD68" t="s">
        <v>57</v>
      </c>
      <c r="AE68" t="s">
        <v>57</v>
      </c>
      <c r="AG68" t="s">
        <v>57</v>
      </c>
      <c r="AH68" t="s">
        <v>57</v>
      </c>
      <c r="AI68" t="s">
        <v>57</v>
      </c>
      <c r="AJ68" t="s">
        <v>57</v>
      </c>
      <c r="AK68" t="s">
        <v>57</v>
      </c>
      <c r="AL68" t="s">
        <v>57</v>
      </c>
      <c r="AM68" t="s">
        <v>57</v>
      </c>
      <c r="AN68" t="s">
        <v>57</v>
      </c>
      <c r="AO68" s="24" t="s">
        <v>1815</v>
      </c>
      <c r="AP68" s="24" t="s">
        <v>714</v>
      </c>
      <c r="AQ68">
        <v>234</v>
      </c>
      <c r="AR68" t="s">
        <v>57</v>
      </c>
      <c r="AS68" t="s">
        <v>57</v>
      </c>
      <c r="AT68" t="s">
        <v>57</v>
      </c>
    </row>
    <row r="69" spans="1:46">
      <c r="A69">
        <v>68</v>
      </c>
      <c r="B69" t="s">
        <v>919</v>
      </c>
      <c r="C69" t="s">
        <v>1382</v>
      </c>
      <c r="D69">
        <v>2023</v>
      </c>
      <c r="E69" t="s">
        <v>121</v>
      </c>
      <c r="F69" s="14" t="s">
        <v>1816</v>
      </c>
      <c r="G69" t="s">
        <v>1817</v>
      </c>
      <c r="H69" s="14" t="s">
        <v>1818</v>
      </c>
      <c r="I69" t="s">
        <v>91</v>
      </c>
      <c r="J69">
        <v>15</v>
      </c>
      <c r="K69" t="s">
        <v>62</v>
      </c>
      <c r="L69" t="s">
        <v>62</v>
      </c>
      <c r="M69" t="s">
        <v>62</v>
      </c>
      <c r="N69" t="s">
        <v>62</v>
      </c>
      <c r="O69" t="s">
        <v>57</v>
      </c>
      <c r="P69" t="s">
        <v>57</v>
      </c>
      <c r="Q69" t="s">
        <v>57</v>
      </c>
      <c r="R69" t="s">
        <v>57</v>
      </c>
      <c r="S69" t="s">
        <v>62</v>
      </c>
      <c r="T69" t="s">
        <v>57</v>
      </c>
      <c r="U69" t="s">
        <v>62</v>
      </c>
      <c r="V69" t="s">
        <v>57</v>
      </c>
      <c r="W69" t="s">
        <v>56</v>
      </c>
      <c r="X69" t="s">
        <v>1819</v>
      </c>
      <c r="Y69" t="s">
        <v>62</v>
      </c>
      <c r="Z69" t="s">
        <v>1820</v>
      </c>
      <c r="AA69" t="s">
        <v>62</v>
      </c>
      <c r="AB69" t="s">
        <v>62</v>
      </c>
      <c r="AC69" t="s">
        <v>57</v>
      </c>
      <c r="AD69" t="s">
        <v>57</v>
      </c>
      <c r="AE69" t="s">
        <v>57</v>
      </c>
      <c r="AG69" t="s">
        <v>56</v>
      </c>
      <c r="AH69">
        <v>15</v>
      </c>
      <c r="AI69" t="s">
        <v>56</v>
      </c>
      <c r="AJ69" t="s">
        <v>109</v>
      </c>
      <c r="AK69" t="s">
        <v>56</v>
      </c>
      <c r="AL69" t="s">
        <v>1821</v>
      </c>
      <c r="AM69" t="s">
        <v>1822</v>
      </c>
      <c r="AN69" s="13" t="s">
        <v>1823</v>
      </c>
      <c r="AO69" s="24" t="s">
        <v>1454</v>
      </c>
      <c r="AP69" s="24" t="s">
        <v>675</v>
      </c>
      <c r="AQ69">
        <v>178</v>
      </c>
      <c r="AR69">
        <v>349</v>
      </c>
      <c r="AS69">
        <v>3</v>
      </c>
      <c r="AT69">
        <v>12</v>
      </c>
    </row>
    <row r="70" spans="1:46">
      <c r="A70">
        <v>69</v>
      </c>
      <c r="B70" t="s">
        <v>919</v>
      </c>
      <c r="C70" t="s">
        <v>1382</v>
      </c>
      <c r="D70">
        <v>2023</v>
      </c>
      <c r="E70" t="s">
        <v>121</v>
      </c>
      <c r="F70" s="14" t="s">
        <v>1824</v>
      </c>
      <c r="G70" t="s">
        <v>1825</v>
      </c>
      <c r="H70" s="14" t="s">
        <v>1826</v>
      </c>
      <c r="I70" t="s">
        <v>91</v>
      </c>
      <c r="J70">
        <v>18</v>
      </c>
      <c r="K70" t="s">
        <v>62</v>
      </c>
      <c r="L70" t="s">
        <v>62</v>
      </c>
      <c r="M70" t="s">
        <v>62</v>
      </c>
      <c r="N70" t="s">
        <v>56</v>
      </c>
      <c r="O70">
        <v>1</v>
      </c>
      <c r="P70" t="s">
        <v>170</v>
      </c>
      <c r="Q70" t="s">
        <v>1827</v>
      </c>
      <c r="R70" t="s">
        <v>1828</v>
      </c>
      <c r="S70" t="s">
        <v>56</v>
      </c>
      <c r="T70" t="s">
        <v>1829</v>
      </c>
      <c r="U70" t="s">
        <v>56</v>
      </c>
      <c r="V70" s="13" t="s">
        <v>1830</v>
      </c>
      <c r="W70" t="s">
        <v>56</v>
      </c>
      <c r="X70" t="s">
        <v>1831</v>
      </c>
      <c r="Y70" t="s">
        <v>62</v>
      </c>
      <c r="Z70" t="s">
        <v>1832</v>
      </c>
      <c r="AA70" t="s">
        <v>56</v>
      </c>
      <c r="AB70" t="s">
        <v>56</v>
      </c>
      <c r="AC70" t="s">
        <v>56</v>
      </c>
      <c r="AD70" t="s">
        <v>157</v>
      </c>
      <c r="AE70" t="s">
        <v>57</v>
      </c>
      <c r="AG70" t="s">
        <v>56</v>
      </c>
      <c r="AH70">
        <v>94</v>
      </c>
      <c r="AI70" t="s">
        <v>56</v>
      </c>
      <c r="AJ70" t="s">
        <v>174</v>
      </c>
      <c r="AK70" t="s">
        <v>62</v>
      </c>
      <c r="AL70" t="s">
        <v>57</v>
      </c>
      <c r="AM70" t="s">
        <v>57</v>
      </c>
      <c r="AN70" t="s">
        <v>57</v>
      </c>
      <c r="AO70" s="24" t="s">
        <v>500</v>
      </c>
      <c r="AP70" s="24" t="s">
        <v>1833</v>
      </c>
      <c r="AQ70">
        <v>506</v>
      </c>
      <c r="AR70" t="s">
        <v>57</v>
      </c>
      <c r="AS70">
        <v>88</v>
      </c>
      <c r="AT70">
        <v>6</v>
      </c>
    </row>
    <row r="71" spans="1:46">
      <c r="A71">
        <v>70</v>
      </c>
      <c r="B71" t="s">
        <v>919</v>
      </c>
      <c r="C71" t="s">
        <v>1382</v>
      </c>
      <c r="D71">
        <v>2023</v>
      </c>
      <c r="E71" t="s">
        <v>121</v>
      </c>
      <c r="F71" s="14" t="s">
        <v>1834</v>
      </c>
      <c r="G71" t="s">
        <v>1835</v>
      </c>
      <c r="H71" s="14" t="s">
        <v>1836</v>
      </c>
      <c r="I71" t="s">
        <v>55</v>
      </c>
      <c r="J71">
        <v>22</v>
      </c>
      <c r="K71" t="s">
        <v>62</v>
      </c>
      <c r="L71" t="s">
        <v>62</v>
      </c>
      <c r="M71" t="s">
        <v>57</v>
      </c>
      <c r="N71" t="s">
        <v>57</v>
      </c>
      <c r="O71" t="s">
        <v>57</v>
      </c>
      <c r="P71" t="s">
        <v>57</v>
      </c>
      <c r="Q71" t="s">
        <v>57</v>
      </c>
      <c r="R71" t="s">
        <v>57</v>
      </c>
      <c r="S71" t="s">
        <v>57</v>
      </c>
      <c r="T71" t="s">
        <v>57</v>
      </c>
      <c r="U71" t="s">
        <v>57</v>
      </c>
      <c r="V71" t="s">
        <v>57</v>
      </c>
      <c r="W71" t="s">
        <v>57</v>
      </c>
      <c r="X71" t="s">
        <v>57</v>
      </c>
      <c r="Y71" t="s">
        <v>57</v>
      </c>
      <c r="Z71" s="17" t="s">
        <v>1837</v>
      </c>
      <c r="AA71" t="s">
        <v>57</v>
      </c>
      <c r="AB71" t="s">
        <v>57</v>
      </c>
      <c r="AC71" t="s">
        <v>57</v>
      </c>
      <c r="AD71" t="s">
        <v>57</v>
      </c>
      <c r="AE71" t="s">
        <v>57</v>
      </c>
      <c r="AG71" t="s">
        <v>57</v>
      </c>
      <c r="AH71" t="s">
        <v>57</v>
      </c>
      <c r="AI71" t="s">
        <v>57</v>
      </c>
      <c r="AJ71" t="s">
        <v>57</v>
      </c>
      <c r="AK71" t="s">
        <v>57</v>
      </c>
      <c r="AL71" t="s">
        <v>57</v>
      </c>
      <c r="AM71" t="s">
        <v>57</v>
      </c>
      <c r="AN71" t="s">
        <v>57</v>
      </c>
      <c r="AO71" s="24" t="s">
        <v>1749</v>
      </c>
      <c r="AP71" s="24" t="s">
        <v>1838</v>
      </c>
      <c r="AQ71">
        <v>339</v>
      </c>
      <c r="AR71" t="s">
        <v>57</v>
      </c>
      <c r="AS71" t="s">
        <v>57</v>
      </c>
      <c r="AT71" t="s">
        <v>57</v>
      </c>
    </row>
    <row r="72" spans="1:46">
      <c r="A72">
        <v>71</v>
      </c>
      <c r="B72" t="s">
        <v>919</v>
      </c>
      <c r="C72" t="s">
        <v>1382</v>
      </c>
      <c r="D72">
        <v>2023</v>
      </c>
      <c r="E72" t="s">
        <v>121</v>
      </c>
      <c r="F72" s="14" t="s">
        <v>1839</v>
      </c>
      <c r="G72" t="s">
        <v>1840</v>
      </c>
      <c r="H72" s="14" t="s">
        <v>1841</v>
      </c>
      <c r="I72" t="s">
        <v>246</v>
      </c>
      <c r="J72">
        <v>25</v>
      </c>
      <c r="K72" t="s">
        <v>57</v>
      </c>
      <c r="L72" t="s">
        <v>57</v>
      </c>
      <c r="M72" t="s">
        <v>57</v>
      </c>
      <c r="N72" t="s">
        <v>57</v>
      </c>
      <c r="O72" t="s">
        <v>57</v>
      </c>
      <c r="P72" t="s">
        <v>57</v>
      </c>
      <c r="Q72" t="s">
        <v>57</v>
      </c>
      <c r="R72" t="s">
        <v>57</v>
      </c>
      <c r="S72" t="s">
        <v>57</v>
      </c>
      <c r="T72" t="s">
        <v>57</v>
      </c>
      <c r="U72" t="s">
        <v>57</v>
      </c>
      <c r="V72" t="s">
        <v>57</v>
      </c>
      <c r="W72" t="s">
        <v>57</v>
      </c>
      <c r="X72" t="s">
        <v>57</v>
      </c>
      <c r="Y72" t="s">
        <v>57</v>
      </c>
      <c r="Z72" t="s">
        <v>1842</v>
      </c>
      <c r="AA72" t="s">
        <v>57</v>
      </c>
      <c r="AB72" t="s">
        <v>57</v>
      </c>
      <c r="AC72" t="s">
        <v>57</v>
      </c>
      <c r="AD72" t="s">
        <v>57</v>
      </c>
      <c r="AE72" t="s">
        <v>57</v>
      </c>
      <c r="AG72" t="s">
        <v>57</v>
      </c>
      <c r="AH72" t="s">
        <v>57</v>
      </c>
      <c r="AI72" t="s">
        <v>57</v>
      </c>
      <c r="AJ72" t="s">
        <v>57</v>
      </c>
      <c r="AK72" t="s">
        <v>57</v>
      </c>
      <c r="AL72" t="s">
        <v>57</v>
      </c>
      <c r="AM72" t="s">
        <v>57</v>
      </c>
      <c r="AN72" t="s">
        <v>57</v>
      </c>
      <c r="AO72" s="24" t="s">
        <v>1843</v>
      </c>
      <c r="AP72" s="24" t="s">
        <v>1844</v>
      </c>
      <c r="AQ72">
        <v>197</v>
      </c>
      <c r="AR72" t="s">
        <v>57</v>
      </c>
      <c r="AS72" t="s">
        <v>57</v>
      </c>
      <c r="AT72" t="s">
        <v>57</v>
      </c>
    </row>
    <row r="73" spans="1:46">
      <c r="A73">
        <v>72</v>
      </c>
      <c r="B73" t="s">
        <v>919</v>
      </c>
      <c r="C73" t="s">
        <v>1382</v>
      </c>
      <c r="D73">
        <v>2023</v>
      </c>
      <c r="E73" t="s">
        <v>121</v>
      </c>
      <c r="F73" s="14" t="s">
        <v>57</v>
      </c>
      <c r="G73" t="s">
        <v>1845</v>
      </c>
      <c r="H73" s="14" t="s">
        <v>1846</v>
      </c>
      <c r="I73" t="s">
        <v>1467</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s="24" t="s">
        <v>1847</v>
      </c>
      <c r="AP73" s="24" t="s">
        <v>1848</v>
      </c>
      <c r="AQ73">
        <v>35</v>
      </c>
      <c r="AR73" t="s">
        <v>57</v>
      </c>
      <c r="AS73" t="s">
        <v>57</v>
      </c>
      <c r="AT73" t="s">
        <v>57</v>
      </c>
    </row>
    <row r="74" spans="1:46">
      <c r="A74">
        <v>73</v>
      </c>
      <c r="B74" t="s">
        <v>919</v>
      </c>
      <c r="C74" t="s">
        <v>1382</v>
      </c>
      <c r="D74">
        <v>2023</v>
      </c>
      <c r="E74" t="s">
        <v>737</v>
      </c>
      <c r="F74" s="14" t="s">
        <v>1773</v>
      </c>
      <c r="G74" t="s">
        <v>1849</v>
      </c>
      <c r="H74" s="14" t="s">
        <v>1850</v>
      </c>
      <c r="I74" t="s">
        <v>289</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1776</v>
      </c>
      <c r="AA74" t="s">
        <v>57</v>
      </c>
      <c r="AB74" t="s">
        <v>57</v>
      </c>
      <c r="AC74" t="s">
        <v>57</v>
      </c>
      <c r="AD74" t="s">
        <v>57</v>
      </c>
      <c r="AE74" t="s">
        <v>57</v>
      </c>
      <c r="AG74" t="s">
        <v>57</v>
      </c>
      <c r="AH74" t="s">
        <v>57</v>
      </c>
      <c r="AI74" t="s">
        <v>57</v>
      </c>
      <c r="AJ74" t="s">
        <v>57</v>
      </c>
      <c r="AK74" t="s">
        <v>57</v>
      </c>
      <c r="AL74" t="s">
        <v>57</v>
      </c>
      <c r="AM74" t="s">
        <v>57</v>
      </c>
      <c r="AN74" t="s">
        <v>57</v>
      </c>
      <c r="AO74" s="24" t="s">
        <v>1851</v>
      </c>
      <c r="AP74" s="24" t="s">
        <v>1852</v>
      </c>
      <c r="AQ74">
        <v>108</v>
      </c>
      <c r="AR74" t="s">
        <v>57</v>
      </c>
      <c r="AS74" t="s">
        <v>57</v>
      </c>
      <c r="AT74" t="s">
        <v>57</v>
      </c>
    </row>
    <row r="75" spans="1:46">
      <c r="A75">
        <v>74</v>
      </c>
      <c r="B75" t="s">
        <v>919</v>
      </c>
      <c r="C75" t="s">
        <v>1382</v>
      </c>
      <c r="D75">
        <v>2023</v>
      </c>
      <c r="E75" t="s">
        <v>737</v>
      </c>
      <c r="F75" s="14" t="s">
        <v>1853</v>
      </c>
      <c r="G75" t="s">
        <v>1854</v>
      </c>
      <c r="H75" s="14" t="s">
        <v>1855</v>
      </c>
      <c r="I75" t="s">
        <v>1509</v>
      </c>
      <c r="J75">
        <v>3</v>
      </c>
      <c r="K75" t="s">
        <v>57</v>
      </c>
      <c r="L75" t="s">
        <v>57</v>
      </c>
      <c r="M75" t="s">
        <v>57</v>
      </c>
      <c r="N75" t="s">
        <v>57</v>
      </c>
      <c r="O75" t="s">
        <v>57</v>
      </c>
      <c r="P75" t="s">
        <v>57</v>
      </c>
      <c r="Q75" t="s">
        <v>57</v>
      </c>
      <c r="R75" t="s">
        <v>57</v>
      </c>
      <c r="S75" t="s">
        <v>57</v>
      </c>
      <c r="T75" t="s">
        <v>57</v>
      </c>
      <c r="U75" t="s">
        <v>57</v>
      </c>
      <c r="V75" t="s">
        <v>57</v>
      </c>
      <c r="W75" t="s">
        <v>57</v>
      </c>
      <c r="X75" t="s">
        <v>57</v>
      </c>
      <c r="Y75" t="s">
        <v>57</v>
      </c>
      <c r="Z75" t="s">
        <v>1856</v>
      </c>
      <c r="AA75" t="s">
        <v>57</v>
      </c>
      <c r="AB75" t="s">
        <v>57</v>
      </c>
      <c r="AC75" t="s">
        <v>57</v>
      </c>
      <c r="AD75" t="s">
        <v>57</v>
      </c>
      <c r="AE75" t="s">
        <v>57</v>
      </c>
      <c r="AG75" t="s">
        <v>57</v>
      </c>
      <c r="AH75" t="s">
        <v>57</v>
      </c>
      <c r="AI75" t="s">
        <v>57</v>
      </c>
      <c r="AJ75" t="s">
        <v>57</v>
      </c>
      <c r="AK75" t="s">
        <v>57</v>
      </c>
      <c r="AL75" t="s">
        <v>57</v>
      </c>
      <c r="AM75" t="s">
        <v>57</v>
      </c>
      <c r="AN75" t="s">
        <v>57</v>
      </c>
      <c r="AO75" s="24" t="s">
        <v>1857</v>
      </c>
      <c r="AP75" s="24" t="s">
        <v>1858</v>
      </c>
      <c r="AQ75">
        <v>155</v>
      </c>
      <c r="AR75" t="s">
        <v>57</v>
      </c>
      <c r="AS75" t="s">
        <v>57</v>
      </c>
      <c r="AT75" t="s">
        <v>57</v>
      </c>
    </row>
    <row r="76" spans="1:46">
      <c r="A76">
        <v>75</v>
      </c>
      <c r="B76" t="s">
        <v>919</v>
      </c>
      <c r="C76" t="s">
        <v>1382</v>
      </c>
      <c r="D76">
        <v>2023</v>
      </c>
      <c r="E76" t="s">
        <v>737</v>
      </c>
      <c r="F76" s="14" t="s">
        <v>1859</v>
      </c>
      <c r="G76" t="s">
        <v>1860</v>
      </c>
      <c r="H76" s="14" t="s">
        <v>1861</v>
      </c>
      <c r="I76" t="s">
        <v>91</v>
      </c>
      <c r="J76">
        <v>4</v>
      </c>
      <c r="K76" t="s">
        <v>62</v>
      </c>
      <c r="L76" t="s">
        <v>62</v>
      </c>
      <c r="M76" t="s">
        <v>62</v>
      </c>
      <c r="N76" t="s">
        <v>62</v>
      </c>
      <c r="O76" t="s">
        <v>57</v>
      </c>
      <c r="P76" t="s">
        <v>57</v>
      </c>
      <c r="Q76" t="s">
        <v>57</v>
      </c>
      <c r="R76" t="s">
        <v>57</v>
      </c>
      <c r="S76" t="s">
        <v>56</v>
      </c>
      <c r="T76" t="s">
        <v>1862</v>
      </c>
      <c r="U76" t="s">
        <v>62</v>
      </c>
      <c r="V76" t="s">
        <v>57</v>
      </c>
      <c r="W76" t="s">
        <v>62</v>
      </c>
      <c r="X76" t="s">
        <v>57</v>
      </c>
      <c r="Y76" t="s">
        <v>57</v>
      </c>
      <c r="Z76" t="s">
        <v>1863</v>
      </c>
      <c r="AA76" t="s">
        <v>56</v>
      </c>
      <c r="AB76" t="s">
        <v>56</v>
      </c>
      <c r="AC76" t="s">
        <v>56</v>
      </c>
      <c r="AD76" t="s">
        <v>216</v>
      </c>
      <c r="AE76" s="72" t="s">
        <v>1864</v>
      </c>
      <c r="AG76" t="s">
        <v>56</v>
      </c>
      <c r="AH76">
        <v>183</v>
      </c>
      <c r="AI76" t="s">
        <v>56</v>
      </c>
      <c r="AJ76" t="s">
        <v>174</v>
      </c>
      <c r="AK76" t="s">
        <v>62</v>
      </c>
      <c r="AL76" t="s">
        <v>57</v>
      </c>
      <c r="AM76" t="s">
        <v>57</v>
      </c>
      <c r="AN76" t="s">
        <v>57</v>
      </c>
      <c r="AO76" s="24" t="s">
        <v>1865</v>
      </c>
      <c r="AP76" s="24" t="s">
        <v>229</v>
      </c>
      <c r="AQ76">
        <v>344</v>
      </c>
      <c r="AR76" t="s">
        <v>57</v>
      </c>
      <c r="AS76">
        <v>57</v>
      </c>
      <c r="AT76">
        <v>126</v>
      </c>
    </row>
    <row r="77" spans="1:46">
      <c r="A77">
        <v>76</v>
      </c>
      <c r="B77" t="s">
        <v>919</v>
      </c>
      <c r="C77" t="s">
        <v>1382</v>
      </c>
      <c r="D77">
        <v>2023</v>
      </c>
      <c r="E77" t="s">
        <v>737</v>
      </c>
      <c r="F77" s="14" t="s">
        <v>1866</v>
      </c>
      <c r="G77" t="s">
        <v>1867</v>
      </c>
      <c r="H77" s="14" t="s">
        <v>1868</v>
      </c>
      <c r="I77" t="s">
        <v>289</v>
      </c>
      <c r="J77">
        <v>8</v>
      </c>
      <c r="K77" t="s">
        <v>57</v>
      </c>
      <c r="L77" t="s">
        <v>57</v>
      </c>
      <c r="M77" t="s">
        <v>57</v>
      </c>
      <c r="N77" t="s">
        <v>57</v>
      </c>
      <c r="O77" t="s">
        <v>57</v>
      </c>
      <c r="P77" t="s">
        <v>57</v>
      </c>
      <c r="Q77" t="s">
        <v>57</v>
      </c>
      <c r="R77" t="s">
        <v>57</v>
      </c>
      <c r="S77" t="s">
        <v>57</v>
      </c>
      <c r="T77" t="s">
        <v>57</v>
      </c>
      <c r="U77" t="s">
        <v>57</v>
      </c>
      <c r="V77" t="s">
        <v>57</v>
      </c>
      <c r="W77" t="s">
        <v>57</v>
      </c>
      <c r="X77" t="s">
        <v>57</v>
      </c>
      <c r="Y77" t="s">
        <v>57</v>
      </c>
      <c r="Z77" t="s">
        <v>1869</v>
      </c>
      <c r="AA77" t="s">
        <v>57</v>
      </c>
      <c r="AB77" t="s">
        <v>57</v>
      </c>
      <c r="AC77" t="s">
        <v>57</v>
      </c>
      <c r="AD77" t="s">
        <v>57</v>
      </c>
      <c r="AE77" t="s">
        <v>57</v>
      </c>
      <c r="AG77" t="s">
        <v>57</v>
      </c>
      <c r="AH77" t="s">
        <v>57</v>
      </c>
      <c r="AI77" t="s">
        <v>57</v>
      </c>
      <c r="AJ77" t="s">
        <v>57</v>
      </c>
      <c r="AK77" t="s">
        <v>57</v>
      </c>
      <c r="AL77" t="s">
        <v>57</v>
      </c>
      <c r="AM77" t="s">
        <v>57</v>
      </c>
      <c r="AN77" t="s">
        <v>57</v>
      </c>
      <c r="AO77" s="24" t="s">
        <v>1870</v>
      </c>
      <c r="AP77" s="24" t="s">
        <v>742</v>
      </c>
      <c r="AQ77">
        <v>330</v>
      </c>
      <c r="AR77" t="s">
        <v>57</v>
      </c>
      <c r="AS77" t="s">
        <v>57</v>
      </c>
      <c r="AT77" t="s">
        <v>57</v>
      </c>
    </row>
    <row r="78" spans="1:46">
      <c r="A78">
        <v>77</v>
      </c>
      <c r="B78" t="s">
        <v>919</v>
      </c>
      <c r="C78" t="s">
        <v>1382</v>
      </c>
      <c r="D78">
        <v>2023</v>
      </c>
      <c r="E78" t="s">
        <v>737</v>
      </c>
      <c r="F78" s="14" t="s">
        <v>1871</v>
      </c>
      <c r="G78" t="s">
        <v>1872</v>
      </c>
      <c r="H78" s="14" t="s">
        <v>1873</v>
      </c>
      <c r="I78" t="s">
        <v>289</v>
      </c>
      <c r="J78">
        <v>18</v>
      </c>
      <c r="K78" t="s">
        <v>57</v>
      </c>
      <c r="L78" t="s">
        <v>57</v>
      </c>
      <c r="M78" t="s">
        <v>57</v>
      </c>
      <c r="N78" t="s">
        <v>57</v>
      </c>
      <c r="O78" t="s">
        <v>57</v>
      </c>
      <c r="P78" t="s">
        <v>57</v>
      </c>
      <c r="Q78" t="s">
        <v>57</v>
      </c>
      <c r="R78" t="s">
        <v>57</v>
      </c>
      <c r="S78" t="s">
        <v>57</v>
      </c>
      <c r="T78" t="s">
        <v>57</v>
      </c>
      <c r="U78" t="s">
        <v>57</v>
      </c>
      <c r="V78" t="s">
        <v>57</v>
      </c>
      <c r="W78" t="s">
        <v>57</v>
      </c>
      <c r="X78" t="s">
        <v>57</v>
      </c>
      <c r="Y78" t="s">
        <v>57</v>
      </c>
      <c r="Z78" t="s">
        <v>1874</v>
      </c>
      <c r="AA78" t="s">
        <v>57</v>
      </c>
      <c r="AB78" t="s">
        <v>57</v>
      </c>
      <c r="AC78" t="s">
        <v>57</v>
      </c>
      <c r="AD78" t="s">
        <v>57</v>
      </c>
      <c r="AE78" t="s">
        <v>57</v>
      </c>
      <c r="AG78" t="s">
        <v>57</v>
      </c>
      <c r="AH78" t="s">
        <v>57</v>
      </c>
      <c r="AI78" t="s">
        <v>57</v>
      </c>
      <c r="AJ78" t="s">
        <v>57</v>
      </c>
      <c r="AK78" t="s">
        <v>57</v>
      </c>
      <c r="AL78" t="s">
        <v>57</v>
      </c>
      <c r="AM78" t="s">
        <v>57</v>
      </c>
      <c r="AN78" t="s">
        <v>57</v>
      </c>
      <c r="AO78" s="24" t="s">
        <v>1431</v>
      </c>
      <c r="AP78" s="24" t="s">
        <v>1875</v>
      </c>
      <c r="AQ78">
        <v>206</v>
      </c>
      <c r="AR78" t="s">
        <v>57</v>
      </c>
      <c r="AS78" t="s">
        <v>57</v>
      </c>
      <c r="AT78" t="s">
        <v>57</v>
      </c>
    </row>
    <row r="79" spans="1:46">
      <c r="A79">
        <v>78</v>
      </c>
      <c r="B79" t="s">
        <v>919</v>
      </c>
      <c r="C79" t="s">
        <v>1382</v>
      </c>
      <c r="D79">
        <v>2023</v>
      </c>
      <c r="E79" t="s">
        <v>737</v>
      </c>
      <c r="F79" s="14" t="s">
        <v>1871</v>
      </c>
      <c r="G79" t="s">
        <v>1876</v>
      </c>
      <c r="H79" s="14" t="s">
        <v>1877</v>
      </c>
      <c r="I79" t="s">
        <v>289</v>
      </c>
      <c r="J79">
        <v>18</v>
      </c>
      <c r="K79" t="s">
        <v>57</v>
      </c>
      <c r="L79" t="s">
        <v>57</v>
      </c>
      <c r="M79" t="s">
        <v>57</v>
      </c>
      <c r="N79" t="s">
        <v>57</v>
      </c>
      <c r="O79" t="s">
        <v>57</v>
      </c>
      <c r="P79" t="s">
        <v>57</v>
      </c>
      <c r="Q79" t="s">
        <v>57</v>
      </c>
      <c r="R79" t="s">
        <v>57</v>
      </c>
      <c r="S79" t="s">
        <v>57</v>
      </c>
      <c r="T79" t="s">
        <v>57</v>
      </c>
      <c r="U79" t="s">
        <v>57</v>
      </c>
      <c r="V79" t="s">
        <v>57</v>
      </c>
      <c r="W79" t="s">
        <v>57</v>
      </c>
      <c r="X79" t="s">
        <v>57</v>
      </c>
      <c r="Y79" t="s">
        <v>57</v>
      </c>
      <c r="Z79" t="s">
        <v>1878</v>
      </c>
      <c r="AA79" t="s">
        <v>57</v>
      </c>
      <c r="AB79" t="s">
        <v>57</v>
      </c>
      <c r="AC79" t="s">
        <v>57</v>
      </c>
      <c r="AD79" t="s">
        <v>57</v>
      </c>
      <c r="AE79" t="s">
        <v>57</v>
      </c>
      <c r="AG79" t="s">
        <v>57</v>
      </c>
      <c r="AH79" t="s">
        <v>57</v>
      </c>
      <c r="AI79" t="s">
        <v>57</v>
      </c>
      <c r="AJ79" t="s">
        <v>57</v>
      </c>
      <c r="AK79" t="s">
        <v>57</v>
      </c>
      <c r="AL79" t="s">
        <v>57</v>
      </c>
      <c r="AM79" t="s">
        <v>57</v>
      </c>
      <c r="AN79" t="s">
        <v>57</v>
      </c>
      <c r="AO79" s="24" t="s">
        <v>1431</v>
      </c>
      <c r="AP79" s="24" t="s">
        <v>1879</v>
      </c>
      <c r="AQ79">
        <v>210</v>
      </c>
      <c r="AR79" t="s">
        <v>57</v>
      </c>
      <c r="AS79" t="s">
        <v>57</v>
      </c>
      <c r="AT79" t="s">
        <v>57</v>
      </c>
    </row>
    <row r="80" spans="1:46">
      <c r="A80">
        <v>79</v>
      </c>
      <c r="B80" t="s">
        <v>919</v>
      </c>
      <c r="C80" t="s">
        <v>1382</v>
      </c>
      <c r="D80">
        <v>2023</v>
      </c>
      <c r="E80" t="s">
        <v>737</v>
      </c>
      <c r="F80" s="14" t="s">
        <v>1880</v>
      </c>
      <c r="G80" t="s">
        <v>1881</v>
      </c>
      <c r="H80" s="14" t="s">
        <v>1882</v>
      </c>
      <c r="I80" t="s">
        <v>55</v>
      </c>
      <c r="J80">
        <v>18</v>
      </c>
      <c r="K80" t="s">
        <v>62</v>
      </c>
      <c r="L80" t="s">
        <v>62</v>
      </c>
      <c r="M80" t="s">
        <v>57</v>
      </c>
      <c r="N80" t="s">
        <v>57</v>
      </c>
      <c r="O80" t="s">
        <v>57</v>
      </c>
      <c r="P80" t="s">
        <v>57</v>
      </c>
      <c r="Q80" t="s">
        <v>57</v>
      </c>
      <c r="R80" t="s">
        <v>57</v>
      </c>
      <c r="S80" t="s">
        <v>57</v>
      </c>
      <c r="T80" t="s">
        <v>57</v>
      </c>
      <c r="U80" t="s">
        <v>57</v>
      </c>
      <c r="V80" t="s">
        <v>57</v>
      </c>
      <c r="W80" t="s">
        <v>57</v>
      </c>
      <c r="X80" t="s">
        <v>57</v>
      </c>
      <c r="Y80" t="s">
        <v>57</v>
      </c>
      <c r="Z80" t="s">
        <v>1883</v>
      </c>
      <c r="AA80" t="s">
        <v>57</v>
      </c>
      <c r="AB80" t="s">
        <v>57</v>
      </c>
      <c r="AC80" t="s">
        <v>57</v>
      </c>
      <c r="AD80" t="s">
        <v>57</v>
      </c>
      <c r="AE80" t="s">
        <v>57</v>
      </c>
      <c r="AG80" t="s">
        <v>57</v>
      </c>
      <c r="AH80" t="s">
        <v>57</v>
      </c>
      <c r="AI80" t="s">
        <v>57</v>
      </c>
      <c r="AJ80" t="s">
        <v>57</v>
      </c>
      <c r="AK80" t="s">
        <v>57</v>
      </c>
      <c r="AL80" t="s">
        <v>57</v>
      </c>
      <c r="AM80" t="s">
        <v>57</v>
      </c>
      <c r="AN80" t="s">
        <v>57</v>
      </c>
      <c r="AO80" s="24" t="s">
        <v>128</v>
      </c>
      <c r="AP80" s="24" t="s">
        <v>1884</v>
      </c>
      <c r="AQ80">
        <v>275</v>
      </c>
      <c r="AR80" t="s">
        <v>57</v>
      </c>
      <c r="AS80" t="s">
        <v>57</v>
      </c>
      <c r="AT80" t="s">
        <v>57</v>
      </c>
    </row>
    <row r="81" spans="1:46">
      <c r="A81">
        <v>80</v>
      </c>
      <c r="B81" t="s">
        <v>919</v>
      </c>
      <c r="C81" t="s">
        <v>1382</v>
      </c>
      <c r="D81">
        <v>2023</v>
      </c>
      <c r="E81" t="s">
        <v>737</v>
      </c>
      <c r="F81" s="14" t="s">
        <v>1885</v>
      </c>
      <c r="G81" t="s">
        <v>1886</v>
      </c>
      <c r="H81" s="14" t="s">
        <v>1887</v>
      </c>
      <c r="I81" t="s">
        <v>539</v>
      </c>
      <c r="J81">
        <v>22</v>
      </c>
      <c r="K81" t="s">
        <v>57</v>
      </c>
      <c r="L81" t="s">
        <v>57</v>
      </c>
      <c r="M81" t="s">
        <v>57</v>
      </c>
      <c r="N81" t="s">
        <v>57</v>
      </c>
      <c r="O81" t="s">
        <v>57</v>
      </c>
      <c r="P81" t="s">
        <v>57</v>
      </c>
      <c r="Q81" t="s">
        <v>57</v>
      </c>
      <c r="R81" t="s">
        <v>57</v>
      </c>
      <c r="S81" t="s">
        <v>57</v>
      </c>
      <c r="T81" t="s">
        <v>57</v>
      </c>
      <c r="U81" t="s">
        <v>57</v>
      </c>
      <c r="V81" t="s">
        <v>57</v>
      </c>
      <c r="W81" t="s">
        <v>57</v>
      </c>
      <c r="X81" t="s">
        <v>57</v>
      </c>
      <c r="Y81" t="s">
        <v>57</v>
      </c>
      <c r="Z81" t="s">
        <v>1888</v>
      </c>
      <c r="AA81" t="s">
        <v>57</v>
      </c>
      <c r="AB81" t="s">
        <v>57</v>
      </c>
      <c r="AC81" t="s">
        <v>57</v>
      </c>
      <c r="AD81" t="s">
        <v>57</v>
      </c>
      <c r="AE81" t="s">
        <v>57</v>
      </c>
      <c r="AG81" t="s">
        <v>57</v>
      </c>
      <c r="AH81" t="s">
        <v>57</v>
      </c>
      <c r="AI81" t="s">
        <v>57</v>
      </c>
      <c r="AJ81" t="s">
        <v>57</v>
      </c>
      <c r="AK81" t="s">
        <v>57</v>
      </c>
      <c r="AL81" t="s">
        <v>57</v>
      </c>
      <c r="AM81" t="s">
        <v>57</v>
      </c>
      <c r="AN81" t="s">
        <v>57</v>
      </c>
      <c r="AO81" s="24" t="s">
        <v>1889</v>
      </c>
      <c r="AP81" s="24" t="s">
        <v>1858</v>
      </c>
      <c r="AQ81">
        <v>272</v>
      </c>
      <c r="AR81" t="s">
        <v>57</v>
      </c>
      <c r="AS81" t="s">
        <v>57</v>
      </c>
      <c r="AT81" t="s">
        <v>57</v>
      </c>
    </row>
    <row r="82" spans="1:46">
      <c r="A82">
        <v>81</v>
      </c>
      <c r="B82" t="s">
        <v>919</v>
      </c>
      <c r="C82" t="s">
        <v>1382</v>
      </c>
      <c r="D82">
        <v>2023</v>
      </c>
      <c r="E82" t="s">
        <v>737</v>
      </c>
      <c r="F82" s="14" t="s">
        <v>1890</v>
      </c>
      <c r="G82" t="s">
        <v>1891</v>
      </c>
      <c r="H82" s="14" t="s">
        <v>1892</v>
      </c>
      <c r="I82" t="s">
        <v>91</v>
      </c>
      <c r="J82">
        <v>13</v>
      </c>
      <c r="K82" t="s">
        <v>62</v>
      </c>
      <c r="L82" t="s">
        <v>62</v>
      </c>
      <c r="M82" t="s">
        <v>62</v>
      </c>
      <c r="N82" t="s">
        <v>62</v>
      </c>
      <c r="O82" t="s">
        <v>57</v>
      </c>
      <c r="P82" t="s">
        <v>57</v>
      </c>
      <c r="Q82" t="s">
        <v>57</v>
      </c>
      <c r="R82" t="s">
        <v>57</v>
      </c>
      <c r="S82" t="s">
        <v>56</v>
      </c>
      <c r="T82" t="s">
        <v>1893</v>
      </c>
      <c r="U82" t="s">
        <v>62</v>
      </c>
      <c r="V82" t="s">
        <v>57</v>
      </c>
      <c r="W82" t="s">
        <v>56</v>
      </c>
      <c r="X82" t="s">
        <v>1894</v>
      </c>
      <c r="Y82" t="s">
        <v>62</v>
      </c>
      <c r="Z82" t="s">
        <v>1895</v>
      </c>
      <c r="AA82" t="s">
        <v>62</v>
      </c>
      <c r="AB82" t="s">
        <v>56</v>
      </c>
      <c r="AC82" t="s">
        <v>56</v>
      </c>
      <c r="AD82" t="s">
        <v>157</v>
      </c>
      <c r="AE82" t="s">
        <v>57</v>
      </c>
      <c r="AG82" t="s">
        <v>56</v>
      </c>
      <c r="AH82">
        <v>20354</v>
      </c>
      <c r="AI82" t="s">
        <v>62</v>
      </c>
      <c r="AJ82" t="s">
        <v>57</v>
      </c>
      <c r="AK82" t="s">
        <v>62</v>
      </c>
      <c r="AL82" t="s">
        <v>57</v>
      </c>
      <c r="AM82" t="s">
        <v>57</v>
      </c>
      <c r="AN82" t="s">
        <v>57</v>
      </c>
      <c r="AO82" s="24" t="s">
        <v>1406</v>
      </c>
      <c r="AP82" s="24" t="s">
        <v>805</v>
      </c>
      <c r="AQ82">
        <v>242</v>
      </c>
      <c r="AR82" t="s">
        <v>57</v>
      </c>
      <c r="AS82">
        <v>12196</v>
      </c>
      <c r="AT82">
        <v>8158</v>
      </c>
    </row>
    <row r="83" spans="1:46">
      <c r="A83">
        <v>82</v>
      </c>
      <c r="B83" t="s">
        <v>919</v>
      </c>
      <c r="C83" t="s">
        <v>1382</v>
      </c>
      <c r="D83">
        <v>2023</v>
      </c>
      <c r="E83" t="s">
        <v>737</v>
      </c>
      <c r="F83" s="14" t="s">
        <v>1896</v>
      </c>
      <c r="G83" t="s">
        <v>1897</v>
      </c>
      <c r="H83" s="14" t="s">
        <v>1898</v>
      </c>
      <c r="I83" t="s">
        <v>246</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s="17" t="s">
        <v>1899</v>
      </c>
      <c r="AA83" t="s">
        <v>57</v>
      </c>
      <c r="AB83" t="s">
        <v>57</v>
      </c>
      <c r="AC83" t="s">
        <v>57</v>
      </c>
      <c r="AD83" t="s">
        <v>57</v>
      </c>
      <c r="AE83" t="s">
        <v>57</v>
      </c>
      <c r="AG83" t="s">
        <v>57</v>
      </c>
      <c r="AH83" t="s">
        <v>57</v>
      </c>
      <c r="AI83" t="s">
        <v>57</v>
      </c>
      <c r="AJ83" t="s">
        <v>57</v>
      </c>
      <c r="AK83" t="s">
        <v>57</v>
      </c>
      <c r="AL83" t="s">
        <v>57</v>
      </c>
      <c r="AM83" t="s">
        <v>57</v>
      </c>
      <c r="AN83" t="s">
        <v>57</v>
      </c>
      <c r="AO83" s="24" t="s">
        <v>1900</v>
      </c>
      <c r="AP83" s="24" t="s">
        <v>1901</v>
      </c>
      <c r="AQ83">
        <v>164</v>
      </c>
      <c r="AR83" t="s">
        <v>57</v>
      </c>
      <c r="AS83" t="s">
        <v>57</v>
      </c>
      <c r="AT83" t="s">
        <v>57</v>
      </c>
    </row>
    <row r="84" spans="1:46">
      <c r="A84">
        <v>83</v>
      </c>
      <c r="B84" t="s">
        <v>919</v>
      </c>
      <c r="C84" t="s">
        <v>1382</v>
      </c>
      <c r="D84">
        <v>2023</v>
      </c>
      <c r="E84" t="s">
        <v>737</v>
      </c>
      <c r="F84" s="14" t="s">
        <v>1902</v>
      </c>
      <c r="G84" t="s">
        <v>1903</v>
      </c>
      <c r="H84" s="14" t="s">
        <v>1904</v>
      </c>
      <c r="I84" t="s">
        <v>246</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1905</v>
      </c>
      <c r="AA84" t="s">
        <v>57</v>
      </c>
      <c r="AB84" t="s">
        <v>57</v>
      </c>
      <c r="AC84" t="s">
        <v>57</v>
      </c>
      <c r="AD84" t="s">
        <v>57</v>
      </c>
      <c r="AE84" t="s">
        <v>57</v>
      </c>
      <c r="AG84" t="s">
        <v>57</v>
      </c>
      <c r="AH84" t="s">
        <v>57</v>
      </c>
      <c r="AI84" t="s">
        <v>57</v>
      </c>
      <c r="AJ84" t="s">
        <v>57</v>
      </c>
      <c r="AK84" t="s">
        <v>57</v>
      </c>
      <c r="AL84" t="s">
        <v>57</v>
      </c>
      <c r="AM84" t="s">
        <v>57</v>
      </c>
      <c r="AN84" t="s">
        <v>57</v>
      </c>
      <c r="AO84" s="24" t="s">
        <v>1906</v>
      </c>
      <c r="AP84" s="24" t="s">
        <v>1844</v>
      </c>
      <c r="AQ84">
        <v>115</v>
      </c>
      <c r="AR84" t="s">
        <v>57</v>
      </c>
      <c r="AS84" t="s">
        <v>57</v>
      </c>
      <c r="AT84" t="s">
        <v>57</v>
      </c>
    </row>
    <row r="85" spans="1:46">
      <c r="A85">
        <v>84</v>
      </c>
      <c r="B85" t="s">
        <v>919</v>
      </c>
      <c r="C85" t="s">
        <v>1382</v>
      </c>
      <c r="D85">
        <v>2023</v>
      </c>
      <c r="E85" t="s">
        <v>737</v>
      </c>
      <c r="F85" s="14" t="s">
        <v>57</v>
      </c>
      <c r="G85" t="s">
        <v>1907</v>
      </c>
      <c r="H85" s="14" t="s">
        <v>1908</v>
      </c>
      <c r="I85" t="s">
        <v>1467</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s="24" t="s">
        <v>746</v>
      </c>
      <c r="AP85" s="24" t="s">
        <v>1909</v>
      </c>
      <c r="AQ85">
        <v>40</v>
      </c>
      <c r="AR85" t="s">
        <v>57</v>
      </c>
      <c r="AS85" t="s">
        <v>57</v>
      </c>
      <c r="AT85" t="s">
        <v>57</v>
      </c>
    </row>
    <row r="86" spans="1:46">
      <c r="A86">
        <v>85</v>
      </c>
      <c r="B86" t="s">
        <v>919</v>
      </c>
      <c r="C86" t="s">
        <v>1382</v>
      </c>
      <c r="D86">
        <v>2023</v>
      </c>
      <c r="E86" t="s">
        <v>446</v>
      </c>
      <c r="F86" s="14" t="s">
        <v>1910</v>
      </c>
      <c r="G86" t="s">
        <v>1911</v>
      </c>
      <c r="H86" s="14" t="s">
        <v>1912</v>
      </c>
      <c r="I86" t="s">
        <v>289</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s="17" t="s">
        <v>1913</v>
      </c>
      <c r="AA86" t="s">
        <v>57</v>
      </c>
      <c r="AB86" t="s">
        <v>57</v>
      </c>
      <c r="AC86" t="s">
        <v>57</v>
      </c>
      <c r="AD86" t="s">
        <v>57</v>
      </c>
      <c r="AE86" t="s">
        <v>57</v>
      </c>
      <c r="AG86" t="s">
        <v>57</v>
      </c>
      <c r="AH86" t="s">
        <v>57</v>
      </c>
      <c r="AI86" t="s">
        <v>57</v>
      </c>
      <c r="AJ86" t="s">
        <v>57</v>
      </c>
      <c r="AK86" t="s">
        <v>57</v>
      </c>
      <c r="AL86" t="s">
        <v>57</v>
      </c>
      <c r="AM86" t="s">
        <v>57</v>
      </c>
      <c r="AN86" t="s">
        <v>57</v>
      </c>
      <c r="AO86" s="24" t="s">
        <v>1914</v>
      </c>
      <c r="AP86" s="24" t="s">
        <v>757</v>
      </c>
      <c r="AQ86">
        <v>321</v>
      </c>
      <c r="AR86" t="s">
        <v>57</v>
      </c>
      <c r="AS86" t="s">
        <v>57</v>
      </c>
      <c r="AT86" t="s">
        <v>57</v>
      </c>
    </row>
    <row r="87" spans="1:46">
      <c r="A87">
        <v>86</v>
      </c>
      <c r="B87" t="s">
        <v>919</v>
      </c>
      <c r="C87" t="s">
        <v>1382</v>
      </c>
      <c r="D87">
        <v>2023</v>
      </c>
      <c r="E87" t="s">
        <v>446</v>
      </c>
      <c r="F87" s="14" t="s">
        <v>1773</v>
      </c>
      <c r="G87" t="s">
        <v>1915</v>
      </c>
      <c r="H87" s="14" t="s">
        <v>1916</v>
      </c>
      <c r="I87" t="s">
        <v>1798</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1776</v>
      </c>
      <c r="AA87" t="s">
        <v>57</v>
      </c>
      <c r="AB87" t="s">
        <v>57</v>
      </c>
      <c r="AC87" t="s">
        <v>57</v>
      </c>
      <c r="AD87" t="s">
        <v>57</v>
      </c>
      <c r="AE87" t="s">
        <v>57</v>
      </c>
      <c r="AG87" t="s">
        <v>57</v>
      </c>
      <c r="AH87" t="s">
        <v>57</v>
      </c>
      <c r="AI87" t="s">
        <v>57</v>
      </c>
      <c r="AJ87" t="s">
        <v>57</v>
      </c>
      <c r="AK87" t="s">
        <v>57</v>
      </c>
      <c r="AL87" t="s">
        <v>57</v>
      </c>
      <c r="AM87" t="s">
        <v>57</v>
      </c>
      <c r="AN87" t="s">
        <v>57</v>
      </c>
      <c r="AO87" s="24" t="s">
        <v>1917</v>
      </c>
      <c r="AP87" s="24" t="s">
        <v>746</v>
      </c>
      <c r="AQ87">
        <v>343</v>
      </c>
      <c r="AR87" t="s">
        <v>57</v>
      </c>
      <c r="AS87" t="s">
        <v>57</v>
      </c>
      <c r="AT87" t="s">
        <v>57</v>
      </c>
    </row>
    <row r="88" spans="1:46">
      <c r="A88">
        <v>87</v>
      </c>
      <c r="B88" t="s">
        <v>919</v>
      </c>
      <c r="C88" t="s">
        <v>1382</v>
      </c>
      <c r="D88">
        <v>2023</v>
      </c>
      <c r="E88" t="s">
        <v>446</v>
      </c>
      <c r="F88" s="14" t="s">
        <v>1918</v>
      </c>
      <c r="G88" t="s">
        <v>1919</v>
      </c>
      <c r="H88" s="14" t="s">
        <v>1920</v>
      </c>
      <c r="I88" t="s">
        <v>91</v>
      </c>
      <c r="J88">
        <v>2</v>
      </c>
      <c r="K88" t="s">
        <v>62</v>
      </c>
      <c r="L88" t="s">
        <v>62</v>
      </c>
      <c r="M88" t="s">
        <v>62</v>
      </c>
      <c r="N88" t="s">
        <v>62</v>
      </c>
      <c r="O88" t="s">
        <v>57</v>
      </c>
      <c r="P88" t="s">
        <v>57</v>
      </c>
      <c r="Q88" t="s">
        <v>57</v>
      </c>
      <c r="R88" t="s">
        <v>57</v>
      </c>
      <c r="S88" t="s">
        <v>62</v>
      </c>
      <c r="T88" t="s">
        <v>57</v>
      </c>
      <c r="U88" t="s">
        <v>62</v>
      </c>
      <c r="V88" t="s">
        <v>57</v>
      </c>
      <c r="W88" t="s">
        <v>56</v>
      </c>
      <c r="X88" t="s">
        <v>1921</v>
      </c>
      <c r="Y88" t="s">
        <v>62</v>
      </c>
      <c r="Z88" t="s">
        <v>1922</v>
      </c>
      <c r="AA88" t="s">
        <v>62</v>
      </c>
      <c r="AB88" t="s">
        <v>62</v>
      </c>
      <c r="AC88" t="s">
        <v>57</v>
      </c>
      <c r="AD88" t="s">
        <v>57</v>
      </c>
      <c r="AE88" t="s">
        <v>57</v>
      </c>
      <c r="AG88" t="s">
        <v>56</v>
      </c>
      <c r="AH88">
        <v>16</v>
      </c>
      <c r="AI88" t="s">
        <v>62</v>
      </c>
      <c r="AJ88" t="s">
        <v>57</v>
      </c>
      <c r="AK88" t="s">
        <v>62</v>
      </c>
      <c r="AL88" t="s">
        <v>57</v>
      </c>
      <c r="AM88" t="s">
        <v>57</v>
      </c>
      <c r="AN88" t="s">
        <v>57</v>
      </c>
      <c r="AO88" s="24" t="s">
        <v>1923</v>
      </c>
      <c r="AP88" s="24" t="s">
        <v>1924</v>
      </c>
      <c r="AQ88">
        <v>231</v>
      </c>
      <c r="AR88" t="s">
        <v>57</v>
      </c>
      <c r="AS88">
        <v>12</v>
      </c>
      <c r="AT88">
        <v>4</v>
      </c>
    </row>
    <row r="89" spans="1:46">
      <c r="A89">
        <v>88</v>
      </c>
      <c r="B89" t="s">
        <v>919</v>
      </c>
      <c r="C89" t="s">
        <v>1382</v>
      </c>
      <c r="D89">
        <v>2023</v>
      </c>
      <c r="E89" t="s">
        <v>446</v>
      </c>
      <c r="F89" s="14" t="s">
        <v>1925</v>
      </c>
      <c r="G89" t="s">
        <v>1926</v>
      </c>
      <c r="H89" s="14" t="s">
        <v>1927</v>
      </c>
      <c r="I89" t="s">
        <v>91</v>
      </c>
      <c r="J89">
        <v>4</v>
      </c>
      <c r="K89" t="s">
        <v>62</v>
      </c>
      <c r="L89" t="s">
        <v>62</v>
      </c>
      <c r="M89" t="s">
        <v>62</v>
      </c>
      <c r="N89" t="s">
        <v>56</v>
      </c>
      <c r="O89">
        <v>2</v>
      </c>
      <c r="P89" t="s">
        <v>170</v>
      </c>
      <c r="Q89" t="s">
        <v>1928</v>
      </c>
      <c r="R89" t="s">
        <v>1929</v>
      </c>
      <c r="S89" t="s">
        <v>56</v>
      </c>
      <c r="T89" t="s">
        <v>1930</v>
      </c>
      <c r="U89" t="s">
        <v>62</v>
      </c>
      <c r="V89" t="s">
        <v>57</v>
      </c>
      <c r="W89" t="s">
        <v>56</v>
      </c>
      <c r="X89" t="s">
        <v>1931</v>
      </c>
      <c r="Y89" t="s">
        <v>62</v>
      </c>
      <c r="Z89" t="s">
        <v>1932</v>
      </c>
      <c r="AA89" t="s">
        <v>56</v>
      </c>
      <c r="AB89" t="s">
        <v>56</v>
      </c>
      <c r="AC89" t="s">
        <v>56</v>
      </c>
      <c r="AD89" t="s">
        <v>216</v>
      </c>
      <c r="AE89" t="s">
        <v>1933</v>
      </c>
      <c r="AF89" t="s">
        <v>56</v>
      </c>
      <c r="AG89" t="s">
        <v>56</v>
      </c>
      <c r="AH89">
        <v>30</v>
      </c>
      <c r="AI89" t="s">
        <v>56</v>
      </c>
      <c r="AJ89" t="s">
        <v>109</v>
      </c>
      <c r="AK89" t="s">
        <v>62</v>
      </c>
      <c r="AL89" t="s">
        <v>57</v>
      </c>
      <c r="AM89" t="s">
        <v>57</v>
      </c>
      <c r="AN89" t="s">
        <v>57</v>
      </c>
      <c r="AO89" s="24" t="s">
        <v>1934</v>
      </c>
      <c r="AP89" s="24" t="s">
        <v>1789</v>
      </c>
      <c r="AQ89">
        <v>496</v>
      </c>
      <c r="AR89" t="s">
        <v>57</v>
      </c>
      <c r="AS89">
        <v>11</v>
      </c>
      <c r="AT89">
        <v>19</v>
      </c>
    </row>
    <row r="90" spans="1:46">
      <c r="A90">
        <v>89</v>
      </c>
      <c r="B90" t="s">
        <v>919</v>
      </c>
      <c r="C90" t="s">
        <v>1382</v>
      </c>
      <c r="D90">
        <v>2023</v>
      </c>
      <c r="E90" t="s">
        <v>446</v>
      </c>
      <c r="F90" s="14" t="s">
        <v>1935</v>
      </c>
      <c r="G90" t="s">
        <v>1936</v>
      </c>
      <c r="H90" s="14" t="s">
        <v>1937</v>
      </c>
      <c r="I90" t="s">
        <v>91</v>
      </c>
      <c r="J90">
        <v>7</v>
      </c>
      <c r="K90" t="s">
        <v>62</v>
      </c>
      <c r="L90" t="s">
        <v>62</v>
      </c>
      <c r="M90" t="s">
        <v>62</v>
      </c>
      <c r="N90" t="s">
        <v>56</v>
      </c>
      <c r="O90">
        <v>1</v>
      </c>
      <c r="P90" t="s">
        <v>114</v>
      </c>
      <c r="Q90" t="s">
        <v>1938</v>
      </c>
      <c r="R90" t="s">
        <v>1939</v>
      </c>
      <c r="S90" t="s">
        <v>56</v>
      </c>
      <c r="T90" t="s">
        <v>1940</v>
      </c>
      <c r="U90" t="s">
        <v>56</v>
      </c>
      <c r="V90" s="13" t="s">
        <v>1941</v>
      </c>
      <c r="W90" t="s">
        <v>56</v>
      </c>
      <c r="X90" t="s">
        <v>1942</v>
      </c>
      <c r="Y90" t="s">
        <v>62</v>
      </c>
      <c r="Z90" t="s">
        <v>1943</v>
      </c>
      <c r="AA90" t="s">
        <v>62</v>
      </c>
      <c r="AB90" t="s">
        <v>56</v>
      </c>
      <c r="AC90" t="s">
        <v>62</v>
      </c>
      <c r="AD90" t="s">
        <v>157</v>
      </c>
      <c r="AE90" t="s">
        <v>57</v>
      </c>
      <c r="AG90" t="s">
        <v>56</v>
      </c>
      <c r="AH90">
        <v>166</v>
      </c>
      <c r="AI90" t="s">
        <v>56</v>
      </c>
      <c r="AJ90" t="s">
        <v>856</v>
      </c>
      <c r="AK90" t="s">
        <v>62</v>
      </c>
      <c r="AL90" t="s">
        <v>57</v>
      </c>
      <c r="AM90" t="s">
        <v>57</v>
      </c>
      <c r="AN90" t="s">
        <v>57</v>
      </c>
      <c r="AO90" s="24" t="s">
        <v>1944</v>
      </c>
      <c r="AP90" s="24" t="s">
        <v>1945</v>
      </c>
      <c r="AQ90">
        <v>355</v>
      </c>
      <c r="AR90" t="s">
        <v>57</v>
      </c>
      <c r="AS90">
        <v>108</v>
      </c>
      <c r="AT90">
        <v>58</v>
      </c>
    </row>
    <row r="91" spans="1:46">
      <c r="A91">
        <v>90</v>
      </c>
      <c r="B91" t="s">
        <v>919</v>
      </c>
      <c r="C91" t="s">
        <v>1382</v>
      </c>
      <c r="D91">
        <v>2023</v>
      </c>
      <c r="E91" t="s">
        <v>446</v>
      </c>
      <c r="F91" s="14" t="s">
        <v>1946</v>
      </c>
      <c r="G91" t="s">
        <v>1947</v>
      </c>
      <c r="H91" s="14" t="s">
        <v>1948</v>
      </c>
      <c r="I91" t="s">
        <v>91</v>
      </c>
      <c r="J91">
        <v>14</v>
      </c>
      <c r="K91" t="s">
        <v>62</v>
      </c>
      <c r="L91" t="s">
        <v>62</v>
      </c>
      <c r="M91" t="s">
        <v>62</v>
      </c>
      <c r="N91" t="s">
        <v>56</v>
      </c>
      <c r="O91">
        <v>1</v>
      </c>
      <c r="P91" t="s">
        <v>438</v>
      </c>
      <c r="Q91" t="s">
        <v>1949</v>
      </c>
      <c r="R91" t="s">
        <v>1950</v>
      </c>
      <c r="S91" t="s">
        <v>56</v>
      </c>
      <c r="T91" t="s">
        <v>1951</v>
      </c>
      <c r="U91" t="s">
        <v>56</v>
      </c>
      <c r="V91" s="13" t="s">
        <v>1952</v>
      </c>
      <c r="W91" t="s">
        <v>56</v>
      </c>
      <c r="X91" t="s">
        <v>1953</v>
      </c>
      <c r="Y91" t="s">
        <v>56</v>
      </c>
      <c r="Z91" t="s">
        <v>1954</v>
      </c>
      <c r="AA91" t="s">
        <v>56</v>
      </c>
      <c r="AB91" t="s">
        <v>56</v>
      </c>
      <c r="AC91" t="s">
        <v>56</v>
      </c>
      <c r="AD91" t="s">
        <v>216</v>
      </c>
      <c r="AE91" t="s">
        <v>1955</v>
      </c>
      <c r="AG91" t="s">
        <v>56</v>
      </c>
      <c r="AH91">
        <v>44</v>
      </c>
      <c r="AI91" t="s">
        <v>56</v>
      </c>
      <c r="AJ91" t="s">
        <v>174</v>
      </c>
      <c r="AK91" t="s">
        <v>62</v>
      </c>
      <c r="AL91" t="s">
        <v>57</v>
      </c>
      <c r="AM91" t="s">
        <v>57</v>
      </c>
      <c r="AN91" t="s">
        <v>57</v>
      </c>
      <c r="AO91" s="24" t="s">
        <v>1956</v>
      </c>
      <c r="AP91" s="24" t="s">
        <v>746</v>
      </c>
      <c r="AQ91">
        <v>238</v>
      </c>
      <c r="AR91" t="s">
        <v>57</v>
      </c>
      <c r="AS91">
        <v>23</v>
      </c>
      <c r="AT91">
        <v>21</v>
      </c>
    </row>
    <row r="92" spans="1:46">
      <c r="A92">
        <v>91</v>
      </c>
      <c r="B92" t="s">
        <v>919</v>
      </c>
      <c r="C92" t="s">
        <v>1382</v>
      </c>
      <c r="D92">
        <v>2023</v>
      </c>
      <c r="E92" t="s">
        <v>446</v>
      </c>
      <c r="F92" s="14" t="s">
        <v>1957</v>
      </c>
      <c r="G92" t="s">
        <v>1958</v>
      </c>
      <c r="H92" s="14" t="s">
        <v>1959</v>
      </c>
      <c r="I92" t="s">
        <v>91</v>
      </c>
      <c r="J92">
        <v>14</v>
      </c>
      <c r="K92" t="s">
        <v>62</v>
      </c>
      <c r="L92" t="s">
        <v>62</v>
      </c>
      <c r="M92" t="s">
        <v>62</v>
      </c>
      <c r="N92" t="s">
        <v>56</v>
      </c>
      <c r="O92">
        <v>2</v>
      </c>
      <c r="P92" t="s">
        <v>170</v>
      </c>
      <c r="Q92" t="s">
        <v>1960</v>
      </c>
      <c r="R92" t="s">
        <v>1961</v>
      </c>
      <c r="S92" t="s">
        <v>56</v>
      </c>
      <c r="T92" t="s">
        <v>1962</v>
      </c>
      <c r="U92" t="s">
        <v>62</v>
      </c>
      <c r="V92" t="s">
        <v>57</v>
      </c>
      <c r="W92" t="s">
        <v>62</v>
      </c>
      <c r="X92" t="s">
        <v>57</v>
      </c>
      <c r="Y92" t="s">
        <v>57</v>
      </c>
      <c r="Z92" t="s">
        <v>1963</v>
      </c>
      <c r="AA92" t="s">
        <v>56</v>
      </c>
      <c r="AB92" t="s">
        <v>56</v>
      </c>
      <c r="AC92" t="s">
        <v>56</v>
      </c>
      <c r="AD92" t="s">
        <v>216</v>
      </c>
      <c r="AE92" t="s">
        <v>1955</v>
      </c>
      <c r="AG92" t="s">
        <v>56</v>
      </c>
      <c r="AH92">
        <v>2423</v>
      </c>
      <c r="AI92" t="s">
        <v>62</v>
      </c>
      <c r="AJ92" t="s">
        <v>57</v>
      </c>
      <c r="AK92" t="s">
        <v>62</v>
      </c>
      <c r="AL92" t="s">
        <v>57</v>
      </c>
      <c r="AM92" t="s">
        <v>57</v>
      </c>
      <c r="AN92" t="s">
        <v>57</v>
      </c>
      <c r="AO92" s="24" t="s">
        <v>1762</v>
      </c>
      <c r="AP92" s="24" t="s">
        <v>1964</v>
      </c>
      <c r="AQ92">
        <v>151</v>
      </c>
      <c r="AR92" t="s">
        <v>57</v>
      </c>
      <c r="AS92">
        <v>1356</v>
      </c>
      <c r="AT92">
        <v>1073</v>
      </c>
    </row>
    <row r="93" spans="1:46">
      <c r="A93">
        <v>92</v>
      </c>
      <c r="B93" t="s">
        <v>919</v>
      </c>
      <c r="C93" t="s">
        <v>1382</v>
      </c>
      <c r="D93">
        <v>2023</v>
      </c>
      <c r="E93" t="s">
        <v>446</v>
      </c>
      <c r="F93" s="14" t="s">
        <v>1965</v>
      </c>
      <c r="G93" t="s">
        <v>1966</v>
      </c>
      <c r="H93" s="14" t="s">
        <v>1967</v>
      </c>
      <c r="I93" t="s">
        <v>1509</v>
      </c>
      <c r="J93">
        <v>14</v>
      </c>
      <c r="K93" t="s">
        <v>57</v>
      </c>
      <c r="L93" t="s">
        <v>57</v>
      </c>
      <c r="M93" t="s">
        <v>57</v>
      </c>
      <c r="N93" t="s">
        <v>57</v>
      </c>
      <c r="O93" t="s">
        <v>57</v>
      </c>
      <c r="P93" t="s">
        <v>57</v>
      </c>
      <c r="Q93" t="s">
        <v>57</v>
      </c>
      <c r="R93" t="s">
        <v>57</v>
      </c>
      <c r="S93" t="s">
        <v>57</v>
      </c>
      <c r="T93" t="s">
        <v>57</v>
      </c>
      <c r="U93" t="s">
        <v>57</v>
      </c>
      <c r="V93" t="s">
        <v>57</v>
      </c>
      <c r="W93" t="s">
        <v>57</v>
      </c>
      <c r="X93" t="s">
        <v>57</v>
      </c>
      <c r="Y93" t="s">
        <v>57</v>
      </c>
      <c r="Z93" s="17" t="s">
        <v>1968</v>
      </c>
      <c r="AA93" t="s">
        <v>57</v>
      </c>
      <c r="AB93" t="s">
        <v>57</v>
      </c>
      <c r="AC93" t="s">
        <v>57</v>
      </c>
      <c r="AD93" t="s">
        <v>57</v>
      </c>
      <c r="AE93" t="s">
        <v>57</v>
      </c>
      <c r="AG93" t="s">
        <v>57</v>
      </c>
      <c r="AH93" t="s">
        <v>57</v>
      </c>
      <c r="AI93" t="s">
        <v>57</v>
      </c>
      <c r="AJ93" t="s">
        <v>57</v>
      </c>
      <c r="AK93" t="s">
        <v>57</v>
      </c>
      <c r="AL93" t="s">
        <v>57</v>
      </c>
      <c r="AM93" t="s">
        <v>57</v>
      </c>
      <c r="AN93" t="s">
        <v>57</v>
      </c>
      <c r="AO93" s="24" t="s">
        <v>1969</v>
      </c>
      <c r="AP93" s="24" t="s">
        <v>1924</v>
      </c>
      <c r="AQ93">
        <v>275</v>
      </c>
      <c r="AR93" t="s">
        <v>57</v>
      </c>
      <c r="AS93" t="s">
        <v>57</v>
      </c>
      <c r="AT93" t="s">
        <v>57</v>
      </c>
    </row>
    <row r="94" spans="1:46">
      <c r="A94">
        <v>93</v>
      </c>
      <c r="B94" t="s">
        <v>919</v>
      </c>
      <c r="C94" t="s">
        <v>1382</v>
      </c>
      <c r="D94">
        <v>2023</v>
      </c>
      <c r="E94" t="s">
        <v>446</v>
      </c>
      <c r="F94" s="14" t="s">
        <v>1970</v>
      </c>
      <c r="G94" t="s">
        <v>1971</v>
      </c>
      <c r="H94" s="14" t="s">
        <v>1972</v>
      </c>
      <c r="I94" t="s">
        <v>289</v>
      </c>
      <c r="J94">
        <v>22</v>
      </c>
      <c r="K94" t="s">
        <v>57</v>
      </c>
      <c r="L94" t="s">
        <v>57</v>
      </c>
      <c r="M94" t="s">
        <v>57</v>
      </c>
      <c r="N94" t="s">
        <v>57</v>
      </c>
      <c r="O94" t="s">
        <v>57</v>
      </c>
      <c r="P94" t="s">
        <v>57</v>
      </c>
      <c r="Q94" t="s">
        <v>57</v>
      </c>
      <c r="R94" t="s">
        <v>57</v>
      </c>
      <c r="S94" t="s">
        <v>57</v>
      </c>
      <c r="T94" t="s">
        <v>57</v>
      </c>
      <c r="U94" t="s">
        <v>57</v>
      </c>
      <c r="V94" t="s">
        <v>57</v>
      </c>
      <c r="W94" t="s">
        <v>57</v>
      </c>
      <c r="X94" t="s">
        <v>57</v>
      </c>
      <c r="Y94" t="s">
        <v>57</v>
      </c>
      <c r="Z94" s="17" t="s">
        <v>1973</v>
      </c>
      <c r="AA94" t="s">
        <v>57</v>
      </c>
      <c r="AB94" t="s">
        <v>57</v>
      </c>
      <c r="AC94" t="s">
        <v>57</v>
      </c>
      <c r="AD94" t="s">
        <v>57</v>
      </c>
      <c r="AE94" t="s">
        <v>57</v>
      </c>
      <c r="AG94" t="s">
        <v>57</v>
      </c>
      <c r="AH94" t="s">
        <v>57</v>
      </c>
      <c r="AI94" t="s">
        <v>57</v>
      </c>
      <c r="AJ94" t="s">
        <v>57</v>
      </c>
      <c r="AK94" t="s">
        <v>57</v>
      </c>
      <c r="AL94" t="s">
        <v>57</v>
      </c>
      <c r="AM94" t="s">
        <v>57</v>
      </c>
      <c r="AN94" t="s">
        <v>57</v>
      </c>
      <c r="AO94" s="24" t="s">
        <v>1974</v>
      </c>
      <c r="AP94" s="24" t="s">
        <v>805</v>
      </c>
      <c r="AQ94">
        <v>239</v>
      </c>
      <c r="AR94" t="s">
        <v>57</v>
      </c>
      <c r="AS94" t="s">
        <v>57</v>
      </c>
      <c r="AT94" t="s">
        <v>57</v>
      </c>
    </row>
    <row r="95" spans="1:46">
      <c r="A95">
        <v>94</v>
      </c>
      <c r="B95" t="s">
        <v>919</v>
      </c>
      <c r="C95" t="s">
        <v>1382</v>
      </c>
      <c r="D95">
        <v>2023</v>
      </c>
      <c r="E95" t="s">
        <v>446</v>
      </c>
      <c r="F95" s="14" t="s">
        <v>1975</v>
      </c>
      <c r="G95" t="s">
        <v>1976</v>
      </c>
      <c r="H95" s="14" t="s">
        <v>1977</v>
      </c>
      <c r="I95" t="s">
        <v>91</v>
      </c>
      <c r="J95">
        <v>13</v>
      </c>
      <c r="K95" t="s">
        <v>62</v>
      </c>
      <c r="L95" t="s">
        <v>62</v>
      </c>
      <c r="M95" t="s">
        <v>62</v>
      </c>
      <c r="N95" t="s">
        <v>62</v>
      </c>
      <c r="O95" t="s">
        <v>57</v>
      </c>
      <c r="P95" t="s">
        <v>57</v>
      </c>
      <c r="Q95" t="s">
        <v>57</v>
      </c>
      <c r="R95" t="s">
        <v>57</v>
      </c>
      <c r="S95" t="s">
        <v>56</v>
      </c>
      <c r="T95" t="s">
        <v>1978</v>
      </c>
      <c r="U95" t="s">
        <v>62</v>
      </c>
      <c r="V95" t="s">
        <v>57</v>
      </c>
      <c r="W95" t="s">
        <v>56</v>
      </c>
      <c r="X95" t="s">
        <v>1653</v>
      </c>
      <c r="Y95" t="s">
        <v>62</v>
      </c>
      <c r="Z95" s="17" t="s">
        <v>1979</v>
      </c>
      <c r="AA95" t="s">
        <v>62</v>
      </c>
      <c r="AB95" t="s">
        <v>56</v>
      </c>
      <c r="AC95" t="s">
        <v>56</v>
      </c>
      <c r="AD95" t="s">
        <v>157</v>
      </c>
      <c r="AE95" t="s">
        <v>57</v>
      </c>
      <c r="AG95" t="s">
        <v>56</v>
      </c>
      <c r="AH95">
        <v>45</v>
      </c>
      <c r="AI95" t="s">
        <v>62</v>
      </c>
      <c r="AJ95" t="s">
        <v>57</v>
      </c>
      <c r="AK95" t="s">
        <v>62</v>
      </c>
      <c r="AL95" t="s">
        <v>57</v>
      </c>
      <c r="AM95" t="s">
        <v>57</v>
      </c>
      <c r="AN95" t="s">
        <v>57</v>
      </c>
      <c r="AO95" s="24" t="s">
        <v>1487</v>
      </c>
      <c r="AP95" s="24" t="s">
        <v>1980</v>
      </c>
      <c r="AQ95">
        <v>521</v>
      </c>
      <c r="AR95" t="s">
        <v>57</v>
      </c>
      <c r="AS95">
        <v>10</v>
      </c>
      <c r="AT95">
        <v>35</v>
      </c>
    </row>
    <row r="96" spans="1:46">
      <c r="A96">
        <v>95</v>
      </c>
      <c r="B96" t="s">
        <v>919</v>
      </c>
      <c r="C96" t="s">
        <v>1382</v>
      </c>
      <c r="D96">
        <v>2023</v>
      </c>
      <c r="E96" t="s">
        <v>446</v>
      </c>
      <c r="F96" s="14" t="s">
        <v>1981</v>
      </c>
      <c r="G96" t="s">
        <v>1982</v>
      </c>
      <c r="H96" s="14" t="s">
        <v>1983</v>
      </c>
      <c r="I96" t="s">
        <v>91</v>
      </c>
      <c r="J96">
        <v>13</v>
      </c>
      <c r="K96" t="s">
        <v>62</v>
      </c>
      <c r="L96" t="s">
        <v>62</v>
      </c>
      <c r="M96" t="s">
        <v>62</v>
      </c>
      <c r="N96" t="s">
        <v>165</v>
      </c>
      <c r="O96">
        <v>1</v>
      </c>
      <c r="P96" t="s">
        <v>438</v>
      </c>
      <c r="Q96" t="s">
        <v>1984</v>
      </c>
      <c r="R96" t="s">
        <v>1985</v>
      </c>
      <c r="S96" t="s">
        <v>56</v>
      </c>
      <c r="T96" t="s">
        <v>1986</v>
      </c>
      <c r="U96" t="s">
        <v>62</v>
      </c>
      <c r="V96" t="s">
        <v>57</v>
      </c>
      <c r="W96" t="s">
        <v>56</v>
      </c>
      <c r="X96" t="s">
        <v>1653</v>
      </c>
      <c r="Y96" t="s">
        <v>62</v>
      </c>
      <c r="Z96" t="s">
        <v>1987</v>
      </c>
      <c r="AA96" t="s">
        <v>62</v>
      </c>
      <c r="AB96" t="s">
        <v>62</v>
      </c>
      <c r="AC96" t="s">
        <v>57</v>
      </c>
      <c r="AD96" t="s">
        <v>57</v>
      </c>
      <c r="AE96" t="s">
        <v>57</v>
      </c>
      <c r="AG96" t="s">
        <v>56</v>
      </c>
      <c r="AH96">
        <v>97</v>
      </c>
      <c r="AI96" t="s">
        <v>56</v>
      </c>
      <c r="AJ96" t="s">
        <v>174</v>
      </c>
      <c r="AK96" t="s">
        <v>62</v>
      </c>
      <c r="AL96" t="s">
        <v>57</v>
      </c>
      <c r="AM96" t="s">
        <v>57</v>
      </c>
      <c r="AN96" t="s">
        <v>57</v>
      </c>
      <c r="AO96" s="24" t="s">
        <v>1815</v>
      </c>
      <c r="AP96" s="24" t="s">
        <v>1988</v>
      </c>
      <c r="AQ96">
        <v>333</v>
      </c>
      <c r="AR96" t="s">
        <v>57</v>
      </c>
      <c r="AS96">
        <v>55</v>
      </c>
      <c r="AT96">
        <v>42</v>
      </c>
    </row>
    <row r="97" spans="1:48">
      <c r="A97">
        <v>96</v>
      </c>
      <c r="B97" t="s">
        <v>919</v>
      </c>
      <c r="C97" t="s">
        <v>1382</v>
      </c>
      <c r="D97">
        <v>2023</v>
      </c>
      <c r="E97" t="s">
        <v>446</v>
      </c>
      <c r="F97" s="14" t="s">
        <v>57</v>
      </c>
      <c r="G97" t="s">
        <v>1989</v>
      </c>
      <c r="H97" s="14" t="s">
        <v>1990</v>
      </c>
      <c r="I97" t="s">
        <v>1467</v>
      </c>
      <c r="J97">
        <v>25</v>
      </c>
      <c r="K97" t="s">
        <v>57</v>
      </c>
      <c r="L97" t="s">
        <v>57</v>
      </c>
      <c r="M97" t="s">
        <v>57</v>
      </c>
      <c r="N97" t="s">
        <v>57</v>
      </c>
      <c r="O97" t="s">
        <v>57</v>
      </c>
      <c r="P97" t="s">
        <v>57</v>
      </c>
      <c r="Q97" t="s">
        <v>57</v>
      </c>
      <c r="R97" t="s">
        <v>57</v>
      </c>
      <c r="S97" t="s">
        <v>57</v>
      </c>
      <c r="T97" t="s">
        <v>57</v>
      </c>
      <c r="U97" t="s">
        <v>57</v>
      </c>
      <c r="V97" t="s">
        <v>57</v>
      </c>
      <c r="W97" t="s">
        <v>57</v>
      </c>
      <c r="X97" t="s">
        <v>57</v>
      </c>
      <c r="Y97" t="s">
        <v>57</v>
      </c>
      <c r="Z97" t="s">
        <v>57</v>
      </c>
      <c r="AA97" t="s">
        <v>57</v>
      </c>
      <c r="AB97" t="s">
        <v>57</v>
      </c>
      <c r="AC97" t="s">
        <v>57</v>
      </c>
      <c r="AD97" t="s">
        <v>57</v>
      </c>
      <c r="AE97" t="s">
        <v>57</v>
      </c>
      <c r="AG97" t="s">
        <v>57</v>
      </c>
      <c r="AH97" t="s">
        <v>57</v>
      </c>
      <c r="AI97" t="s">
        <v>57</v>
      </c>
      <c r="AJ97" t="s">
        <v>57</v>
      </c>
      <c r="AK97" t="s">
        <v>57</v>
      </c>
      <c r="AL97" t="s">
        <v>57</v>
      </c>
      <c r="AM97" t="s">
        <v>57</v>
      </c>
      <c r="AN97" t="s">
        <v>57</v>
      </c>
      <c r="AO97" s="24" t="s">
        <v>1991</v>
      </c>
      <c r="AP97" s="24" t="s">
        <v>1992</v>
      </c>
      <c r="AQ97">
        <v>45</v>
      </c>
      <c r="AR97" t="s">
        <v>57</v>
      </c>
      <c r="AS97" t="s">
        <v>57</v>
      </c>
      <c r="AT97" t="s">
        <v>57</v>
      </c>
    </row>
    <row r="98" spans="1:48">
      <c r="A98">
        <v>97</v>
      </c>
      <c r="B98" t="s">
        <v>919</v>
      </c>
      <c r="C98" t="s">
        <v>1382</v>
      </c>
      <c r="D98">
        <v>2023</v>
      </c>
      <c r="E98" t="s">
        <v>187</v>
      </c>
      <c r="F98" s="14" t="s">
        <v>1790</v>
      </c>
      <c r="G98" t="s">
        <v>1993</v>
      </c>
      <c r="H98" s="14" t="s">
        <v>1994</v>
      </c>
      <c r="I98" t="s">
        <v>298</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s="17" t="s">
        <v>1793</v>
      </c>
      <c r="AA98" t="s">
        <v>57</v>
      </c>
      <c r="AB98" t="s">
        <v>57</v>
      </c>
      <c r="AC98" t="s">
        <v>57</v>
      </c>
      <c r="AD98" t="s">
        <v>57</v>
      </c>
      <c r="AE98" t="s">
        <v>57</v>
      </c>
      <c r="AG98" t="s">
        <v>57</v>
      </c>
      <c r="AH98" t="s">
        <v>57</v>
      </c>
      <c r="AI98" t="s">
        <v>57</v>
      </c>
      <c r="AJ98" t="s">
        <v>57</v>
      </c>
      <c r="AK98" t="s">
        <v>57</v>
      </c>
      <c r="AL98" t="s">
        <v>57</v>
      </c>
      <c r="AM98" t="s">
        <v>57</v>
      </c>
      <c r="AN98" t="s">
        <v>57</v>
      </c>
      <c r="AO98" s="24" t="s">
        <v>57</v>
      </c>
      <c r="AP98" s="24" t="s">
        <v>1945</v>
      </c>
      <c r="AQ98" t="s">
        <v>57</v>
      </c>
      <c r="AR98" t="s">
        <v>57</v>
      </c>
      <c r="AS98" t="s">
        <v>57</v>
      </c>
      <c r="AT98" t="s">
        <v>57</v>
      </c>
    </row>
    <row r="99" spans="1:48">
      <c r="A99">
        <v>98</v>
      </c>
      <c r="B99" t="s">
        <v>919</v>
      </c>
      <c r="C99" t="s">
        <v>1382</v>
      </c>
      <c r="D99">
        <v>2023</v>
      </c>
      <c r="E99" t="s">
        <v>187</v>
      </c>
      <c r="F99" s="14" t="s">
        <v>295</v>
      </c>
      <c r="G99" t="s">
        <v>1995</v>
      </c>
      <c r="H99" s="14" t="s">
        <v>1996</v>
      </c>
      <c r="I99" t="s">
        <v>298</v>
      </c>
      <c r="J99">
        <v>25</v>
      </c>
      <c r="K99" t="s">
        <v>57</v>
      </c>
      <c r="L99" t="s">
        <v>57</v>
      </c>
      <c r="M99" t="s">
        <v>57</v>
      </c>
      <c r="N99" t="s">
        <v>57</v>
      </c>
      <c r="O99" t="s">
        <v>57</v>
      </c>
      <c r="P99" t="s">
        <v>57</v>
      </c>
      <c r="Q99" t="s">
        <v>57</v>
      </c>
      <c r="R99" t="s">
        <v>57</v>
      </c>
      <c r="S99" t="s">
        <v>57</v>
      </c>
      <c r="T99" t="s">
        <v>57</v>
      </c>
      <c r="U99" t="s">
        <v>57</v>
      </c>
      <c r="V99" t="s">
        <v>57</v>
      </c>
      <c r="W99" t="s">
        <v>57</v>
      </c>
      <c r="X99" t="s">
        <v>57</v>
      </c>
      <c r="Y99" t="s">
        <v>57</v>
      </c>
      <c r="Z99" t="s">
        <v>1997</v>
      </c>
      <c r="AA99" t="s">
        <v>57</v>
      </c>
      <c r="AB99" t="s">
        <v>57</v>
      </c>
      <c r="AC99" t="s">
        <v>57</v>
      </c>
      <c r="AD99" t="s">
        <v>57</v>
      </c>
      <c r="AE99" t="s">
        <v>57</v>
      </c>
      <c r="AG99" t="s">
        <v>57</v>
      </c>
      <c r="AH99" t="s">
        <v>57</v>
      </c>
      <c r="AI99" t="s">
        <v>57</v>
      </c>
      <c r="AJ99" t="s">
        <v>57</v>
      </c>
      <c r="AK99" t="s">
        <v>57</v>
      </c>
      <c r="AL99" t="s">
        <v>57</v>
      </c>
      <c r="AM99" t="s">
        <v>57</v>
      </c>
      <c r="AN99" t="s">
        <v>57</v>
      </c>
      <c r="AO99" s="24" t="s">
        <v>57</v>
      </c>
      <c r="AP99" s="24" t="s">
        <v>1998</v>
      </c>
      <c r="AQ99" t="s">
        <v>57</v>
      </c>
      <c r="AR99" t="s">
        <v>57</v>
      </c>
      <c r="AS99" t="s">
        <v>57</v>
      </c>
      <c r="AT99" t="s">
        <v>57</v>
      </c>
    </row>
    <row r="100" spans="1:48">
      <c r="A100">
        <v>99</v>
      </c>
      <c r="B100" t="s">
        <v>919</v>
      </c>
      <c r="C100" t="s">
        <v>1382</v>
      </c>
      <c r="D100">
        <v>2023</v>
      </c>
      <c r="E100" t="s">
        <v>187</v>
      </c>
      <c r="F100" s="14" t="s">
        <v>1999</v>
      </c>
      <c r="G100" t="s">
        <v>2000</v>
      </c>
      <c r="H100" s="14" t="s">
        <v>2001</v>
      </c>
      <c r="I100" t="s">
        <v>91</v>
      </c>
      <c r="J100">
        <v>3</v>
      </c>
      <c r="K100" t="s">
        <v>62</v>
      </c>
      <c r="L100" t="s">
        <v>62</v>
      </c>
      <c r="M100" t="s">
        <v>62</v>
      </c>
      <c r="N100" t="s">
        <v>56</v>
      </c>
      <c r="O100">
        <v>1</v>
      </c>
      <c r="P100" t="s">
        <v>114</v>
      </c>
      <c r="Q100" t="s">
        <v>2002</v>
      </c>
      <c r="R100" t="s">
        <v>2003</v>
      </c>
      <c r="S100" t="s">
        <v>56</v>
      </c>
      <c r="T100" t="s">
        <v>2004</v>
      </c>
      <c r="U100" t="s">
        <v>56</v>
      </c>
      <c r="V100" s="8" t="s">
        <v>2005</v>
      </c>
      <c r="W100" t="s">
        <v>56</v>
      </c>
      <c r="X100" s="13" t="s">
        <v>2006</v>
      </c>
      <c r="Y100" t="s">
        <v>56</v>
      </c>
      <c r="Z100" s="17" t="s">
        <v>2007</v>
      </c>
      <c r="AA100" t="s">
        <v>56</v>
      </c>
      <c r="AB100" t="s">
        <v>56</v>
      </c>
      <c r="AC100" t="s">
        <v>56</v>
      </c>
      <c r="AD100" t="s">
        <v>157</v>
      </c>
      <c r="AE100" t="s">
        <v>57</v>
      </c>
      <c r="AG100" t="s">
        <v>56</v>
      </c>
      <c r="AH100">
        <v>201</v>
      </c>
      <c r="AI100" t="s">
        <v>56</v>
      </c>
      <c r="AJ100" t="s">
        <v>109</v>
      </c>
      <c r="AK100" t="s">
        <v>62</v>
      </c>
      <c r="AL100" t="s">
        <v>57</v>
      </c>
      <c r="AM100" t="s">
        <v>57</v>
      </c>
      <c r="AN100" t="s">
        <v>57</v>
      </c>
      <c r="AO100" s="24" t="s">
        <v>2008</v>
      </c>
      <c r="AP100" s="24" t="s">
        <v>805</v>
      </c>
      <c r="AQ100">
        <v>343</v>
      </c>
      <c r="AR100" t="s">
        <v>57</v>
      </c>
      <c r="AS100">
        <v>55</v>
      </c>
      <c r="AT100">
        <v>146</v>
      </c>
    </row>
    <row r="101" spans="1:48">
      <c r="A101">
        <v>100</v>
      </c>
      <c r="B101" t="s">
        <v>919</v>
      </c>
      <c r="C101" t="s">
        <v>1382</v>
      </c>
      <c r="D101">
        <v>2023</v>
      </c>
      <c r="E101" t="s">
        <v>187</v>
      </c>
      <c r="F101" s="14" t="s">
        <v>2009</v>
      </c>
      <c r="G101" t="s">
        <v>2010</v>
      </c>
      <c r="H101" s="14" t="s">
        <v>2011</v>
      </c>
      <c r="I101" t="s">
        <v>1509</v>
      </c>
      <c r="J101">
        <v>7</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2012</v>
      </c>
      <c r="AA101" t="s">
        <v>57</v>
      </c>
      <c r="AB101" t="s">
        <v>57</v>
      </c>
      <c r="AC101" t="s">
        <v>57</v>
      </c>
      <c r="AD101" t="s">
        <v>57</v>
      </c>
      <c r="AE101" t="s">
        <v>57</v>
      </c>
      <c r="AG101" t="s">
        <v>57</v>
      </c>
      <c r="AH101" t="s">
        <v>57</v>
      </c>
      <c r="AI101" t="s">
        <v>57</v>
      </c>
      <c r="AJ101" t="s">
        <v>57</v>
      </c>
      <c r="AK101" t="s">
        <v>57</v>
      </c>
      <c r="AL101" t="s">
        <v>57</v>
      </c>
      <c r="AM101" t="s">
        <v>57</v>
      </c>
      <c r="AN101" t="s">
        <v>57</v>
      </c>
      <c r="AO101" s="24" t="s">
        <v>2013</v>
      </c>
      <c r="AP101" s="24" t="s">
        <v>1980</v>
      </c>
      <c r="AQ101">
        <v>176</v>
      </c>
      <c r="AR101" t="s">
        <v>57</v>
      </c>
      <c r="AS101" t="s">
        <v>57</v>
      </c>
      <c r="AT101" t="s">
        <v>57</v>
      </c>
    </row>
    <row r="102" spans="1:48">
      <c r="A102">
        <v>101</v>
      </c>
      <c r="B102" t="s">
        <v>919</v>
      </c>
      <c r="C102" t="s">
        <v>1382</v>
      </c>
      <c r="D102">
        <v>2023</v>
      </c>
      <c r="E102" t="s">
        <v>187</v>
      </c>
      <c r="F102" s="14" t="s">
        <v>2014</v>
      </c>
      <c r="G102" t="s">
        <v>2015</v>
      </c>
      <c r="H102" s="14" t="s">
        <v>2016</v>
      </c>
      <c r="I102" t="s">
        <v>91</v>
      </c>
      <c r="J102">
        <v>8</v>
      </c>
      <c r="K102" t="s">
        <v>62</v>
      </c>
      <c r="L102" t="s">
        <v>62</v>
      </c>
      <c r="M102" t="s">
        <v>62</v>
      </c>
      <c r="N102" t="s">
        <v>62</v>
      </c>
      <c r="O102" t="s">
        <v>57</v>
      </c>
      <c r="P102" t="s">
        <v>57</v>
      </c>
      <c r="Q102" t="s">
        <v>57</v>
      </c>
      <c r="R102" t="s">
        <v>57</v>
      </c>
      <c r="S102" t="s">
        <v>56</v>
      </c>
      <c r="T102" t="s">
        <v>2017</v>
      </c>
      <c r="U102" t="s">
        <v>62</v>
      </c>
      <c r="V102" t="s">
        <v>57</v>
      </c>
      <c r="W102" t="s">
        <v>56</v>
      </c>
      <c r="X102" t="s">
        <v>1653</v>
      </c>
      <c r="Y102" t="s">
        <v>57</v>
      </c>
      <c r="Z102" t="s">
        <v>2018</v>
      </c>
      <c r="AA102" t="s">
        <v>62</v>
      </c>
      <c r="AB102" t="s">
        <v>62</v>
      </c>
      <c r="AC102" t="s">
        <v>57</v>
      </c>
      <c r="AD102" t="s">
        <v>57</v>
      </c>
      <c r="AE102" t="s">
        <v>57</v>
      </c>
      <c r="AG102" t="s">
        <v>56</v>
      </c>
      <c r="AH102">
        <v>29806</v>
      </c>
      <c r="AI102" t="s">
        <v>62</v>
      </c>
      <c r="AJ102" t="s">
        <v>57</v>
      </c>
      <c r="AK102" t="s">
        <v>62</v>
      </c>
      <c r="AL102" t="s">
        <v>57</v>
      </c>
      <c r="AM102" t="s">
        <v>57</v>
      </c>
      <c r="AN102" t="s">
        <v>57</v>
      </c>
      <c r="AO102" s="24" t="s">
        <v>2019</v>
      </c>
      <c r="AP102" s="24" t="s">
        <v>1848</v>
      </c>
      <c r="AQ102">
        <v>563</v>
      </c>
      <c r="AR102" t="s">
        <v>57</v>
      </c>
      <c r="AS102">
        <v>17374</v>
      </c>
      <c r="AT102">
        <v>12432</v>
      </c>
    </row>
    <row r="103" spans="1:48">
      <c r="A103">
        <v>102</v>
      </c>
      <c r="B103" t="s">
        <v>919</v>
      </c>
      <c r="C103" t="s">
        <v>1382</v>
      </c>
      <c r="D103">
        <v>2023</v>
      </c>
      <c r="E103" t="s">
        <v>187</v>
      </c>
      <c r="F103" s="14" t="s">
        <v>2020</v>
      </c>
      <c r="G103" t="s">
        <v>2021</v>
      </c>
      <c r="H103" t="s">
        <v>2022</v>
      </c>
      <c r="I103" t="s">
        <v>55</v>
      </c>
      <c r="J103">
        <v>14</v>
      </c>
      <c r="K103" t="s">
        <v>56</v>
      </c>
      <c r="L103" t="s">
        <v>56</v>
      </c>
      <c r="M103" t="s">
        <v>57</v>
      </c>
      <c r="N103" t="s">
        <v>57</v>
      </c>
      <c r="O103" t="s">
        <v>57</v>
      </c>
      <c r="P103" t="s">
        <v>57</v>
      </c>
      <c r="Q103" t="s">
        <v>57</v>
      </c>
      <c r="R103" t="s">
        <v>57</v>
      </c>
      <c r="S103" t="s">
        <v>57</v>
      </c>
      <c r="T103" t="s">
        <v>57</v>
      </c>
      <c r="U103" t="s">
        <v>57</v>
      </c>
      <c r="V103" t="s">
        <v>57</v>
      </c>
      <c r="W103" t="s">
        <v>57</v>
      </c>
      <c r="X103" t="s">
        <v>57</v>
      </c>
      <c r="Y103" t="s">
        <v>57</v>
      </c>
      <c r="Z103" t="s">
        <v>2023</v>
      </c>
      <c r="AA103" t="s">
        <v>57</v>
      </c>
      <c r="AB103" t="s">
        <v>57</v>
      </c>
      <c r="AC103" t="s">
        <v>57</v>
      </c>
      <c r="AD103" t="s">
        <v>57</v>
      </c>
      <c r="AE103" t="s">
        <v>57</v>
      </c>
      <c r="AG103" t="s">
        <v>57</v>
      </c>
      <c r="AH103" t="s">
        <v>57</v>
      </c>
      <c r="AI103" t="s">
        <v>57</v>
      </c>
      <c r="AJ103" t="s">
        <v>57</v>
      </c>
      <c r="AK103" t="s">
        <v>57</v>
      </c>
      <c r="AL103" t="s">
        <v>57</v>
      </c>
      <c r="AM103" t="s">
        <v>57</v>
      </c>
      <c r="AN103" t="s">
        <v>57</v>
      </c>
      <c r="AO103" s="24" t="s">
        <v>2024</v>
      </c>
      <c r="AP103" s="24" t="s">
        <v>2025</v>
      </c>
      <c r="AQ103">
        <v>473</v>
      </c>
      <c r="AR103" t="s">
        <v>57</v>
      </c>
      <c r="AS103" t="s">
        <v>57</v>
      </c>
      <c r="AT103" t="s">
        <v>57</v>
      </c>
    </row>
    <row r="104" spans="1:48">
      <c r="A104">
        <v>103</v>
      </c>
      <c r="B104" t="s">
        <v>919</v>
      </c>
      <c r="C104" t="s">
        <v>1382</v>
      </c>
      <c r="D104">
        <v>2023</v>
      </c>
      <c r="E104" t="s">
        <v>187</v>
      </c>
      <c r="F104" s="73" t="s">
        <v>815</v>
      </c>
      <c r="G104" s="17" t="s">
        <v>2026</v>
      </c>
      <c r="H104" t="s">
        <v>2027</v>
      </c>
      <c r="I104" t="s">
        <v>91</v>
      </c>
      <c r="J104">
        <v>14</v>
      </c>
      <c r="K104" t="s">
        <v>62</v>
      </c>
      <c r="L104" t="s">
        <v>62</v>
      </c>
      <c r="M104" t="s">
        <v>62</v>
      </c>
      <c r="N104" t="s">
        <v>62</v>
      </c>
      <c r="O104" t="s">
        <v>57</v>
      </c>
      <c r="P104" t="s">
        <v>57</v>
      </c>
      <c r="Q104" t="s">
        <v>57</v>
      </c>
      <c r="R104" t="s">
        <v>57</v>
      </c>
      <c r="S104" t="s">
        <v>56</v>
      </c>
      <c r="T104" t="s">
        <v>2028</v>
      </c>
      <c r="U104" t="s">
        <v>62</v>
      </c>
      <c r="V104" t="s">
        <v>57</v>
      </c>
      <c r="W104" t="s">
        <v>56</v>
      </c>
      <c r="X104" t="s">
        <v>2029</v>
      </c>
      <c r="Y104" t="s">
        <v>56</v>
      </c>
      <c r="Z104" t="s">
        <v>2030</v>
      </c>
      <c r="AA104" t="s">
        <v>62</v>
      </c>
      <c r="AB104" t="s">
        <v>56</v>
      </c>
      <c r="AC104" t="s">
        <v>56</v>
      </c>
      <c r="AD104" t="s">
        <v>157</v>
      </c>
      <c r="AE104" t="s">
        <v>57</v>
      </c>
      <c r="AG104" t="s">
        <v>56</v>
      </c>
      <c r="AH104">
        <v>6523</v>
      </c>
      <c r="AI104" t="s">
        <v>62</v>
      </c>
      <c r="AJ104" t="s">
        <v>57</v>
      </c>
      <c r="AK104" t="s">
        <v>62</v>
      </c>
      <c r="AL104" t="s">
        <v>57</v>
      </c>
      <c r="AM104" t="s">
        <v>57</v>
      </c>
      <c r="AN104" t="s">
        <v>57</v>
      </c>
      <c r="AO104" s="24" t="s">
        <v>2031</v>
      </c>
      <c r="AP104" s="24" t="s">
        <v>2032</v>
      </c>
      <c r="AQ104">
        <v>276</v>
      </c>
      <c r="AR104" t="s">
        <v>57</v>
      </c>
      <c r="AS104">
        <v>3740</v>
      </c>
      <c r="AT104">
        <v>2783</v>
      </c>
    </row>
    <row r="105" spans="1:48">
      <c r="A105">
        <v>104</v>
      </c>
      <c r="B105" t="s">
        <v>919</v>
      </c>
      <c r="C105" t="s">
        <v>1382</v>
      </c>
      <c r="D105">
        <v>2023</v>
      </c>
      <c r="E105" t="s">
        <v>187</v>
      </c>
      <c r="F105" s="14" t="s">
        <v>2033</v>
      </c>
      <c r="G105" t="s">
        <v>2034</v>
      </c>
      <c r="H105" s="14" t="s">
        <v>2035</v>
      </c>
      <c r="I105" t="s">
        <v>91</v>
      </c>
      <c r="J105">
        <v>17</v>
      </c>
      <c r="K105" t="s">
        <v>62</v>
      </c>
      <c r="L105" t="s">
        <v>62</v>
      </c>
      <c r="M105" t="s">
        <v>62</v>
      </c>
      <c r="N105" t="s">
        <v>62</v>
      </c>
      <c r="O105" t="s">
        <v>57</v>
      </c>
      <c r="P105" t="s">
        <v>57</v>
      </c>
      <c r="Q105" t="s">
        <v>57</v>
      </c>
      <c r="R105" t="s">
        <v>57</v>
      </c>
      <c r="S105" t="s">
        <v>56</v>
      </c>
      <c r="T105" t="s">
        <v>2036</v>
      </c>
      <c r="U105" t="s">
        <v>62</v>
      </c>
      <c r="V105" t="s">
        <v>57</v>
      </c>
      <c r="W105" t="s">
        <v>56</v>
      </c>
      <c r="X105" t="s">
        <v>2037</v>
      </c>
      <c r="Y105" t="s">
        <v>62</v>
      </c>
      <c r="Z105" t="s">
        <v>2038</v>
      </c>
      <c r="AA105" t="s">
        <v>62</v>
      </c>
      <c r="AB105" t="s">
        <v>56</v>
      </c>
      <c r="AC105" t="s">
        <v>56</v>
      </c>
      <c r="AD105" t="s">
        <v>216</v>
      </c>
      <c r="AE105" t="s">
        <v>1933</v>
      </c>
      <c r="AG105" t="s">
        <v>56</v>
      </c>
      <c r="AH105">
        <v>28</v>
      </c>
      <c r="AI105" t="s">
        <v>56</v>
      </c>
      <c r="AJ105" t="s">
        <v>109</v>
      </c>
      <c r="AK105" t="s">
        <v>62</v>
      </c>
      <c r="AL105" t="s">
        <v>57</v>
      </c>
      <c r="AM105" t="s">
        <v>57</v>
      </c>
      <c r="AN105" t="s">
        <v>57</v>
      </c>
      <c r="AO105" s="24" t="s">
        <v>660</v>
      </c>
      <c r="AP105" s="24" t="s">
        <v>746</v>
      </c>
      <c r="AQ105">
        <v>193</v>
      </c>
      <c r="AR105" t="s">
        <v>57</v>
      </c>
      <c r="AS105">
        <v>28</v>
      </c>
      <c r="AT105" t="s">
        <v>57</v>
      </c>
      <c r="AV105" t="s">
        <v>1208</v>
      </c>
    </row>
    <row r="106" spans="1:48">
      <c r="A106">
        <v>105</v>
      </c>
      <c r="B106" t="s">
        <v>919</v>
      </c>
      <c r="C106" t="s">
        <v>1382</v>
      </c>
      <c r="D106">
        <v>2023</v>
      </c>
      <c r="E106" t="s">
        <v>187</v>
      </c>
      <c r="F106" s="73" t="s">
        <v>2039</v>
      </c>
      <c r="G106" t="s">
        <v>2040</v>
      </c>
      <c r="H106" t="s">
        <v>2041</v>
      </c>
      <c r="I106" t="s">
        <v>1509</v>
      </c>
      <c r="J106">
        <v>17</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2042</v>
      </c>
      <c r="AA106" t="s">
        <v>57</v>
      </c>
      <c r="AB106" t="s">
        <v>57</v>
      </c>
      <c r="AC106" t="s">
        <v>57</v>
      </c>
      <c r="AD106" t="s">
        <v>57</v>
      </c>
      <c r="AE106" t="s">
        <v>57</v>
      </c>
      <c r="AG106" t="s">
        <v>57</v>
      </c>
      <c r="AH106" t="s">
        <v>57</v>
      </c>
      <c r="AI106" t="s">
        <v>57</v>
      </c>
      <c r="AJ106" t="s">
        <v>57</v>
      </c>
      <c r="AK106" t="s">
        <v>57</v>
      </c>
      <c r="AL106" t="s">
        <v>57</v>
      </c>
      <c r="AM106" t="s">
        <v>57</v>
      </c>
      <c r="AN106" t="s">
        <v>57</v>
      </c>
      <c r="AO106" s="24" t="s">
        <v>2043</v>
      </c>
      <c r="AP106" s="24" t="s">
        <v>2044</v>
      </c>
      <c r="AQ106">
        <v>275</v>
      </c>
      <c r="AR106" t="s">
        <v>57</v>
      </c>
      <c r="AS106" t="s">
        <v>57</v>
      </c>
      <c r="AT106" t="s">
        <v>57</v>
      </c>
    </row>
    <row r="107" spans="1:48">
      <c r="A107">
        <v>106</v>
      </c>
      <c r="B107" t="s">
        <v>919</v>
      </c>
      <c r="C107" t="s">
        <v>1382</v>
      </c>
      <c r="D107">
        <v>2023</v>
      </c>
      <c r="E107" t="s">
        <v>187</v>
      </c>
      <c r="F107" s="73" t="s">
        <v>2045</v>
      </c>
      <c r="G107" t="s">
        <v>2046</v>
      </c>
      <c r="H107" t="s">
        <v>2047</v>
      </c>
      <c r="I107" t="s">
        <v>1509</v>
      </c>
      <c r="J107">
        <v>18</v>
      </c>
      <c r="K107" t="s">
        <v>57</v>
      </c>
      <c r="L107" t="s">
        <v>57</v>
      </c>
      <c r="M107" t="s">
        <v>57</v>
      </c>
      <c r="N107" t="s">
        <v>57</v>
      </c>
      <c r="O107" t="s">
        <v>57</v>
      </c>
      <c r="P107" t="s">
        <v>57</v>
      </c>
      <c r="Q107" t="s">
        <v>57</v>
      </c>
      <c r="R107" t="s">
        <v>57</v>
      </c>
      <c r="S107" t="s">
        <v>57</v>
      </c>
      <c r="T107" t="s">
        <v>57</v>
      </c>
      <c r="U107" t="s">
        <v>57</v>
      </c>
      <c r="V107" t="s">
        <v>57</v>
      </c>
      <c r="W107" t="s">
        <v>57</v>
      </c>
      <c r="X107" t="s">
        <v>57</v>
      </c>
      <c r="Y107" t="s">
        <v>57</v>
      </c>
      <c r="Z107" t="s">
        <v>2048</v>
      </c>
      <c r="AA107" t="s">
        <v>57</v>
      </c>
      <c r="AB107" t="s">
        <v>57</v>
      </c>
      <c r="AC107" t="s">
        <v>57</v>
      </c>
      <c r="AD107" t="s">
        <v>57</v>
      </c>
      <c r="AE107" t="s">
        <v>57</v>
      </c>
      <c r="AG107" t="s">
        <v>57</v>
      </c>
      <c r="AH107" t="s">
        <v>57</v>
      </c>
      <c r="AI107" t="s">
        <v>57</v>
      </c>
      <c r="AJ107" t="s">
        <v>57</v>
      </c>
      <c r="AK107" t="s">
        <v>57</v>
      </c>
      <c r="AL107" t="s">
        <v>57</v>
      </c>
      <c r="AM107" t="s">
        <v>57</v>
      </c>
      <c r="AN107" t="s">
        <v>57</v>
      </c>
      <c r="AO107" s="24" t="s">
        <v>2049</v>
      </c>
      <c r="AP107" s="24" t="s">
        <v>1945</v>
      </c>
      <c r="AQ107">
        <v>244</v>
      </c>
      <c r="AR107" t="s">
        <v>57</v>
      </c>
      <c r="AS107" t="s">
        <v>57</v>
      </c>
      <c r="AT107" t="s">
        <v>57</v>
      </c>
    </row>
    <row r="108" spans="1:48">
      <c r="A108">
        <v>107</v>
      </c>
      <c r="B108" t="s">
        <v>919</v>
      </c>
      <c r="C108" t="s">
        <v>1382</v>
      </c>
      <c r="D108">
        <v>2023</v>
      </c>
      <c r="E108" t="s">
        <v>187</v>
      </c>
      <c r="F108" s="73" t="s">
        <v>2050</v>
      </c>
      <c r="G108" t="s">
        <v>2051</v>
      </c>
      <c r="H108" t="s">
        <v>2052</v>
      </c>
      <c r="I108" t="s">
        <v>91</v>
      </c>
      <c r="J108">
        <v>24</v>
      </c>
      <c r="K108" t="s">
        <v>62</v>
      </c>
      <c r="L108" t="s">
        <v>62</v>
      </c>
      <c r="M108" t="s">
        <v>62</v>
      </c>
      <c r="N108" t="s">
        <v>62</v>
      </c>
      <c r="O108" t="s">
        <v>57</v>
      </c>
      <c r="P108" t="s">
        <v>57</v>
      </c>
      <c r="Q108" t="s">
        <v>57</v>
      </c>
      <c r="R108" t="s">
        <v>57</v>
      </c>
      <c r="S108" t="s">
        <v>56</v>
      </c>
      <c r="T108" t="s">
        <v>2053</v>
      </c>
      <c r="U108" t="s">
        <v>56</v>
      </c>
      <c r="V108" s="13" t="s">
        <v>2054</v>
      </c>
      <c r="W108" t="s">
        <v>56</v>
      </c>
      <c r="X108" t="s">
        <v>2055</v>
      </c>
      <c r="Y108" t="s">
        <v>56</v>
      </c>
      <c r="Z108" s="17" t="s">
        <v>2056</v>
      </c>
      <c r="AA108" t="s">
        <v>62</v>
      </c>
      <c r="AB108" t="s">
        <v>56</v>
      </c>
      <c r="AC108" t="s">
        <v>56</v>
      </c>
      <c r="AD108" t="s">
        <v>216</v>
      </c>
      <c r="AE108" t="s">
        <v>1955</v>
      </c>
      <c r="AG108" t="s">
        <v>56</v>
      </c>
      <c r="AH108">
        <v>186</v>
      </c>
      <c r="AI108" t="s">
        <v>62</v>
      </c>
      <c r="AJ108" t="s">
        <v>57</v>
      </c>
      <c r="AK108" t="s">
        <v>62</v>
      </c>
      <c r="AL108" t="s">
        <v>57</v>
      </c>
      <c r="AM108" t="s">
        <v>57</v>
      </c>
      <c r="AN108" t="s">
        <v>57</v>
      </c>
      <c r="AO108" s="24" t="s">
        <v>2057</v>
      </c>
      <c r="AP108" s="24" t="s">
        <v>2044</v>
      </c>
      <c r="AQ108">
        <v>452</v>
      </c>
      <c r="AR108" t="s">
        <v>57</v>
      </c>
      <c r="AS108">
        <v>186</v>
      </c>
      <c r="AT108" t="s">
        <v>57</v>
      </c>
      <c r="AV108" t="s">
        <v>1208</v>
      </c>
    </row>
    <row r="109" spans="1:48">
      <c r="A109">
        <v>108</v>
      </c>
      <c r="B109" t="s">
        <v>919</v>
      </c>
      <c r="C109" t="s">
        <v>1382</v>
      </c>
      <c r="D109">
        <v>2023</v>
      </c>
      <c r="E109" t="s">
        <v>187</v>
      </c>
      <c r="F109" s="73" t="s">
        <v>57</v>
      </c>
      <c r="G109" t="s">
        <v>2058</v>
      </c>
      <c r="H109" t="s">
        <v>2059</v>
      </c>
      <c r="I109" t="s">
        <v>1467</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s="24" t="s">
        <v>57</v>
      </c>
      <c r="AP109" s="24" t="s">
        <v>2060</v>
      </c>
      <c r="AQ109" t="s">
        <v>57</v>
      </c>
      <c r="AR109" t="s">
        <v>57</v>
      </c>
      <c r="AS109" t="s">
        <v>57</v>
      </c>
      <c r="AT109" t="s">
        <v>57</v>
      </c>
    </row>
    <row r="110" spans="1:48">
      <c r="A110">
        <v>109</v>
      </c>
      <c r="B110" t="s">
        <v>919</v>
      </c>
      <c r="C110" t="s">
        <v>1382</v>
      </c>
      <c r="D110">
        <v>2023</v>
      </c>
      <c r="E110" t="s">
        <v>824</v>
      </c>
      <c r="F110" s="73" t="s">
        <v>94</v>
      </c>
      <c r="G110" t="s">
        <v>2061</v>
      </c>
      <c r="H110" t="s">
        <v>2062</v>
      </c>
      <c r="I110" t="s">
        <v>2063</v>
      </c>
      <c r="J110">
        <v>25</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t="s">
        <v>2064</v>
      </c>
      <c r="AA110" t="s">
        <v>57</v>
      </c>
      <c r="AB110" t="s">
        <v>57</v>
      </c>
      <c r="AC110" t="s">
        <v>57</v>
      </c>
      <c r="AD110" t="s">
        <v>57</v>
      </c>
      <c r="AE110" t="s">
        <v>57</v>
      </c>
      <c r="AG110" t="s">
        <v>57</v>
      </c>
      <c r="AH110" t="s">
        <v>57</v>
      </c>
      <c r="AI110" t="s">
        <v>57</v>
      </c>
      <c r="AJ110" t="s">
        <v>57</v>
      </c>
      <c r="AK110" t="s">
        <v>57</v>
      </c>
      <c r="AL110" t="s">
        <v>57</v>
      </c>
      <c r="AM110" t="s">
        <v>57</v>
      </c>
      <c r="AN110" t="s">
        <v>57</v>
      </c>
      <c r="AO110" s="24" t="s">
        <v>1576</v>
      </c>
      <c r="AP110" s="24" t="s">
        <v>2065</v>
      </c>
      <c r="AQ110">
        <v>152</v>
      </c>
      <c r="AR110" t="s">
        <v>57</v>
      </c>
      <c r="AS110" t="s">
        <v>57</v>
      </c>
      <c r="AT110" t="s">
        <v>57</v>
      </c>
    </row>
    <row r="111" spans="1:48">
      <c r="A111">
        <v>110</v>
      </c>
      <c r="B111" t="s">
        <v>919</v>
      </c>
      <c r="C111" t="s">
        <v>1382</v>
      </c>
      <c r="D111">
        <v>2023</v>
      </c>
      <c r="E111" t="s">
        <v>824</v>
      </c>
      <c r="F111" s="73" t="s">
        <v>2066</v>
      </c>
      <c r="G111" t="s">
        <v>2067</v>
      </c>
      <c r="H111" t="s">
        <v>2068</v>
      </c>
      <c r="I111" t="s">
        <v>289</v>
      </c>
      <c r="J111">
        <v>7</v>
      </c>
      <c r="K111" t="s">
        <v>57</v>
      </c>
      <c r="L111" t="s">
        <v>57</v>
      </c>
      <c r="M111" t="s">
        <v>57</v>
      </c>
      <c r="N111" t="s">
        <v>57</v>
      </c>
      <c r="O111" t="s">
        <v>57</v>
      </c>
      <c r="P111" t="s">
        <v>57</v>
      </c>
      <c r="Q111" t="s">
        <v>57</v>
      </c>
      <c r="R111" t="s">
        <v>57</v>
      </c>
      <c r="S111" t="s">
        <v>57</v>
      </c>
      <c r="T111" t="s">
        <v>57</v>
      </c>
      <c r="U111" t="s">
        <v>57</v>
      </c>
      <c r="V111" t="s">
        <v>57</v>
      </c>
      <c r="W111" t="s">
        <v>57</v>
      </c>
      <c r="X111" t="s">
        <v>57</v>
      </c>
      <c r="Y111" t="s">
        <v>57</v>
      </c>
      <c r="Z111" t="s">
        <v>2069</v>
      </c>
      <c r="AA111" t="s">
        <v>57</v>
      </c>
      <c r="AB111" t="s">
        <v>57</v>
      </c>
      <c r="AC111" t="s">
        <v>57</v>
      </c>
      <c r="AD111" t="s">
        <v>57</v>
      </c>
      <c r="AE111" t="s">
        <v>57</v>
      </c>
      <c r="AG111" t="s">
        <v>57</v>
      </c>
      <c r="AH111" t="s">
        <v>57</v>
      </c>
      <c r="AI111" t="s">
        <v>57</v>
      </c>
      <c r="AJ111" t="s">
        <v>57</v>
      </c>
      <c r="AK111" t="s">
        <v>57</v>
      </c>
      <c r="AL111" t="s">
        <v>57</v>
      </c>
      <c r="AM111" t="s">
        <v>57</v>
      </c>
      <c r="AN111" t="s">
        <v>57</v>
      </c>
      <c r="AO111" s="24" t="s">
        <v>1628</v>
      </c>
      <c r="AP111" s="24" t="s">
        <v>2070</v>
      </c>
      <c r="AQ111">
        <v>351</v>
      </c>
      <c r="AR111" t="s">
        <v>57</v>
      </c>
      <c r="AS111" t="s">
        <v>57</v>
      </c>
      <c r="AT111" t="s">
        <v>57</v>
      </c>
    </row>
    <row r="112" spans="1:48">
      <c r="A112">
        <v>111</v>
      </c>
      <c r="B112" t="s">
        <v>919</v>
      </c>
      <c r="C112" t="s">
        <v>1382</v>
      </c>
      <c r="D112">
        <v>2023</v>
      </c>
      <c r="E112" t="s">
        <v>824</v>
      </c>
      <c r="F112" s="73" t="s">
        <v>2071</v>
      </c>
      <c r="G112" t="s">
        <v>2072</v>
      </c>
      <c r="H112" t="s">
        <v>2073</v>
      </c>
      <c r="I112" t="s">
        <v>91</v>
      </c>
      <c r="J112">
        <v>14</v>
      </c>
      <c r="K112" t="s">
        <v>62</v>
      </c>
      <c r="L112" t="s">
        <v>62</v>
      </c>
      <c r="M112" t="s">
        <v>62</v>
      </c>
      <c r="N112" t="s">
        <v>56</v>
      </c>
      <c r="O112">
        <v>1</v>
      </c>
      <c r="P112" t="s">
        <v>170</v>
      </c>
      <c r="Q112" t="s">
        <v>2074</v>
      </c>
      <c r="R112" t="s">
        <v>2075</v>
      </c>
      <c r="S112" t="s">
        <v>56</v>
      </c>
      <c r="T112" t="s">
        <v>2076</v>
      </c>
      <c r="U112" t="s">
        <v>56</v>
      </c>
      <c r="V112" s="13" t="s">
        <v>2077</v>
      </c>
      <c r="W112" t="s">
        <v>56</v>
      </c>
      <c r="X112" t="s">
        <v>2078</v>
      </c>
      <c r="Y112" t="s">
        <v>62</v>
      </c>
      <c r="Z112" t="s">
        <v>2079</v>
      </c>
      <c r="AA112" t="s">
        <v>56</v>
      </c>
      <c r="AB112" t="s">
        <v>56</v>
      </c>
      <c r="AC112" t="s">
        <v>56</v>
      </c>
      <c r="AD112" t="s">
        <v>216</v>
      </c>
      <c r="AE112" t="s">
        <v>1955</v>
      </c>
      <c r="AG112" t="s">
        <v>56</v>
      </c>
      <c r="AH112">
        <v>52</v>
      </c>
      <c r="AI112" t="s">
        <v>56</v>
      </c>
      <c r="AJ112" t="s">
        <v>856</v>
      </c>
      <c r="AK112" t="s">
        <v>62</v>
      </c>
      <c r="AL112" t="s">
        <v>57</v>
      </c>
      <c r="AM112" t="s">
        <v>57</v>
      </c>
      <c r="AN112" t="s">
        <v>57</v>
      </c>
      <c r="AO112" s="24" t="s">
        <v>2080</v>
      </c>
      <c r="AP112" s="24" t="s">
        <v>242</v>
      </c>
      <c r="AQ112">
        <v>559</v>
      </c>
      <c r="AR112" t="s">
        <v>57</v>
      </c>
      <c r="AS112">
        <v>41</v>
      </c>
      <c r="AT112">
        <v>11</v>
      </c>
    </row>
    <row r="113" spans="1:48">
      <c r="A113">
        <v>112</v>
      </c>
      <c r="B113" t="s">
        <v>919</v>
      </c>
      <c r="C113" t="s">
        <v>1382</v>
      </c>
      <c r="D113">
        <v>2023</v>
      </c>
      <c r="E113" t="s">
        <v>824</v>
      </c>
      <c r="F113" s="73" t="s">
        <v>2081</v>
      </c>
      <c r="G113" t="s">
        <v>2082</v>
      </c>
      <c r="H113" t="s">
        <v>2083</v>
      </c>
      <c r="I113" t="s">
        <v>91</v>
      </c>
      <c r="J113">
        <v>14</v>
      </c>
      <c r="K113" t="s">
        <v>62</v>
      </c>
      <c r="L113" t="s">
        <v>62</v>
      </c>
      <c r="M113" t="s">
        <v>62</v>
      </c>
      <c r="N113" t="s">
        <v>56</v>
      </c>
      <c r="O113">
        <v>1</v>
      </c>
      <c r="P113" t="s">
        <v>170</v>
      </c>
      <c r="Q113" t="s">
        <v>2084</v>
      </c>
      <c r="R113" t="s">
        <v>2085</v>
      </c>
      <c r="S113" t="s">
        <v>56</v>
      </c>
      <c r="T113" t="s">
        <v>2086</v>
      </c>
      <c r="U113" t="s">
        <v>62</v>
      </c>
      <c r="V113" t="s">
        <v>57</v>
      </c>
      <c r="W113" t="s">
        <v>56</v>
      </c>
      <c r="X113" t="s">
        <v>2087</v>
      </c>
      <c r="Y113" t="s">
        <v>56</v>
      </c>
      <c r="Z113" t="s">
        <v>2088</v>
      </c>
      <c r="AA113" t="s">
        <v>56</v>
      </c>
      <c r="AB113" t="s">
        <v>56</v>
      </c>
      <c r="AC113" t="s">
        <v>56</v>
      </c>
      <c r="AD113" t="s">
        <v>157</v>
      </c>
      <c r="AE113" t="s">
        <v>57</v>
      </c>
      <c r="AG113" t="s">
        <v>62</v>
      </c>
      <c r="AH113">
        <v>95</v>
      </c>
      <c r="AI113" t="s">
        <v>62</v>
      </c>
      <c r="AJ113" t="s">
        <v>57</v>
      </c>
      <c r="AK113" t="s">
        <v>62</v>
      </c>
      <c r="AL113" t="s">
        <v>57</v>
      </c>
      <c r="AM113" t="s">
        <v>57</v>
      </c>
      <c r="AN113" t="s">
        <v>57</v>
      </c>
      <c r="AO113" s="24" t="s">
        <v>2089</v>
      </c>
      <c r="AP113" s="24" t="s">
        <v>2090</v>
      </c>
      <c r="AQ113">
        <v>337</v>
      </c>
      <c r="AR113" t="s">
        <v>57</v>
      </c>
      <c r="AS113">
        <v>49</v>
      </c>
      <c r="AT113">
        <v>46</v>
      </c>
    </row>
    <row r="114" spans="1:48">
      <c r="A114">
        <v>113</v>
      </c>
      <c r="B114" t="s">
        <v>919</v>
      </c>
      <c r="C114" t="s">
        <v>1382</v>
      </c>
      <c r="D114">
        <v>2023</v>
      </c>
      <c r="E114" t="s">
        <v>824</v>
      </c>
      <c r="F114" s="73" t="s">
        <v>2091</v>
      </c>
      <c r="G114" t="s">
        <v>2092</v>
      </c>
      <c r="H114" t="s">
        <v>2093</v>
      </c>
      <c r="I114" t="s">
        <v>2094</v>
      </c>
      <c r="J114">
        <v>14</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2095</v>
      </c>
      <c r="AA114" t="s">
        <v>57</v>
      </c>
      <c r="AB114" t="s">
        <v>57</v>
      </c>
      <c r="AC114" t="s">
        <v>57</v>
      </c>
      <c r="AD114" t="s">
        <v>57</v>
      </c>
      <c r="AE114" t="s">
        <v>57</v>
      </c>
      <c r="AG114" t="s">
        <v>57</v>
      </c>
      <c r="AH114" t="s">
        <v>57</v>
      </c>
      <c r="AI114" t="s">
        <v>57</v>
      </c>
      <c r="AJ114" t="s">
        <v>57</v>
      </c>
      <c r="AK114" t="s">
        <v>57</v>
      </c>
      <c r="AL114" t="s">
        <v>57</v>
      </c>
      <c r="AM114" t="s">
        <v>57</v>
      </c>
      <c r="AN114" t="s">
        <v>57</v>
      </c>
      <c r="AO114" s="24" t="s">
        <v>2096</v>
      </c>
      <c r="AP114" s="24" t="s">
        <v>2097</v>
      </c>
      <c r="AQ114">
        <v>245</v>
      </c>
      <c r="AR114" t="s">
        <v>57</v>
      </c>
      <c r="AS114" t="s">
        <v>57</v>
      </c>
      <c r="AT114" t="s">
        <v>2098</v>
      </c>
    </row>
    <row r="115" spans="1:48">
      <c r="A115">
        <v>114</v>
      </c>
      <c r="B115" t="s">
        <v>919</v>
      </c>
      <c r="C115" t="s">
        <v>1382</v>
      </c>
      <c r="D115">
        <v>2023</v>
      </c>
      <c r="E115" t="s">
        <v>824</v>
      </c>
      <c r="F115" s="73" t="s">
        <v>2099</v>
      </c>
      <c r="G115" t="s">
        <v>2100</v>
      </c>
      <c r="H115" t="s">
        <v>2101</v>
      </c>
      <c r="I115" t="s">
        <v>91</v>
      </c>
      <c r="J115">
        <v>15</v>
      </c>
      <c r="K115" t="s">
        <v>62</v>
      </c>
      <c r="L115" t="s">
        <v>62</v>
      </c>
      <c r="M115" t="s">
        <v>62</v>
      </c>
      <c r="N115" t="s">
        <v>62</v>
      </c>
      <c r="O115" t="s">
        <v>57</v>
      </c>
      <c r="P115" t="s">
        <v>57</v>
      </c>
      <c r="Q115" t="s">
        <v>57</v>
      </c>
      <c r="R115" t="s">
        <v>57</v>
      </c>
      <c r="S115" t="s">
        <v>56</v>
      </c>
      <c r="T115" t="s">
        <v>2102</v>
      </c>
      <c r="U115" t="s">
        <v>62</v>
      </c>
      <c r="V115" t="s">
        <v>57</v>
      </c>
      <c r="W115" t="s">
        <v>56</v>
      </c>
      <c r="X115" t="s">
        <v>2103</v>
      </c>
      <c r="Y115" t="s">
        <v>57</v>
      </c>
      <c r="Z115" t="s">
        <v>2104</v>
      </c>
      <c r="AA115" t="s">
        <v>62</v>
      </c>
      <c r="AB115" t="s">
        <v>62</v>
      </c>
      <c r="AC115" t="s">
        <v>57</v>
      </c>
      <c r="AD115" t="s">
        <v>57</v>
      </c>
      <c r="AE115" t="s">
        <v>57</v>
      </c>
      <c r="AG115" t="s">
        <v>56</v>
      </c>
      <c r="AH115">
        <v>14</v>
      </c>
      <c r="AI115" t="s">
        <v>56</v>
      </c>
      <c r="AJ115" t="s">
        <v>109</v>
      </c>
      <c r="AK115" t="s">
        <v>62</v>
      </c>
      <c r="AL115" t="s">
        <v>57</v>
      </c>
      <c r="AM115" t="s">
        <v>57</v>
      </c>
      <c r="AN115" t="s">
        <v>57</v>
      </c>
      <c r="AO115" s="24" t="s">
        <v>2013</v>
      </c>
      <c r="AP115" s="24" t="s">
        <v>2070</v>
      </c>
      <c r="AQ115">
        <v>183</v>
      </c>
      <c r="AR115" t="s">
        <v>57</v>
      </c>
      <c r="AS115">
        <v>7</v>
      </c>
      <c r="AT115">
        <v>7</v>
      </c>
    </row>
    <row r="116" spans="1:48">
      <c r="A116">
        <v>115</v>
      </c>
      <c r="B116" t="s">
        <v>919</v>
      </c>
      <c r="C116" t="s">
        <v>1382</v>
      </c>
      <c r="D116">
        <v>2023</v>
      </c>
      <c r="E116" t="s">
        <v>824</v>
      </c>
      <c r="F116" s="73" t="s">
        <v>2105</v>
      </c>
      <c r="G116" t="s">
        <v>2106</v>
      </c>
      <c r="H116" t="s">
        <v>2107</v>
      </c>
      <c r="I116" t="s">
        <v>289</v>
      </c>
      <c r="J116">
        <v>18</v>
      </c>
      <c r="K116" t="s">
        <v>57</v>
      </c>
      <c r="L116" t="s">
        <v>57</v>
      </c>
      <c r="M116" t="s">
        <v>57</v>
      </c>
      <c r="N116" t="s">
        <v>57</v>
      </c>
      <c r="O116" t="s">
        <v>57</v>
      </c>
      <c r="P116" t="s">
        <v>57</v>
      </c>
      <c r="Q116" t="s">
        <v>57</v>
      </c>
      <c r="R116" t="s">
        <v>57</v>
      </c>
      <c r="S116" t="s">
        <v>57</v>
      </c>
      <c r="T116" t="s">
        <v>57</v>
      </c>
      <c r="U116" t="s">
        <v>57</v>
      </c>
      <c r="V116" t="s">
        <v>57</v>
      </c>
      <c r="W116" t="s">
        <v>57</v>
      </c>
      <c r="X116" t="s">
        <v>57</v>
      </c>
      <c r="Y116" t="s">
        <v>57</v>
      </c>
      <c r="Z116" t="s">
        <v>2108</v>
      </c>
      <c r="AA116" t="s">
        <v>57</v>
      </c>
      <c r="AB116" t="s">
        <v>57</v>
      </c>
      <c r="AC116" t="s">
        <v>57</v>
      </c>
      <c r="AD116" t="s">
        <v>57</v>
      </c>
      <c r="AE116" t="s">
        <v>57</v>
      </c>
      <c r="AG116" t="s">
        <v>57</v>
      </c>
      <c r="AH116" t="s">
        <v>57</v>
      </c>
      <c r="AI116" t="s">
        <v>57</v>
      </c>
      <c r="AJ116" t="s">
        <v>57</v>
      </c>
      <c r="AK116" t="s">
        <v>57</v>
      </c>
      <c r="AL116" t="s">
        <v>57</v>
      </c>
      <c r="AM116" t="s">
        <v>57</v>
      </c>
      <c r="AN116" t="s">
        <v>57</v>
      </c>
      <c r="AO116" s="24" t="s">
        <v>2109</v>
      </c>
      <c r="AP116" s="24" t="s">
        <v>764</v>
      </c>
      <c r="AQ116">
        <v>316</v>
      </c>
      <c r="AR116" t="s">
        <v>57</v>
      </c>
      <c r="AS116" t="s">
        <v>57</v>
      </c>
      <c r="AT116" t="s">
        <v>57</v>
      </c>
    </row>
    <row r="117" spans="1:48">
      <c r="A117">
        <v>116</v>
      </c>
      <c r="B117" t="s">
        <v>919</v>
      </c>
      <c r="C117" t="s">
        <v>1382</v>
      </c>
      <c r="D117">
        <v>2023</v>
      </c>
      <c r="E117" t="s">
        <v>824</v>
      </c>
      <c r="F117" s="73" t="s">
        <v>2110</v>
      </c>
      <c r="G117" t="s">
        <v>2111</v>
      </c>
      <c r="H117" t="s">
        <v>2112</v>
      </c>
      <c r="I117" t="s">
        <v>91</v>
      </c>
      <c r="J117">
        <v>21</v>
      </c>
      <c r="K117" t="s">
        <v>62</v>
      </c>
      <c r="L117" t="s">
        <v>62</v>
      </c>
      <c r="M117" t="s">
        <v>62</v>
      </c>
      <c r="N117" t="s">
        <v>62</v>
      </c>
      <c r="O117" t="s">
        <v>57</v>
      </c>
      <c r="P117" t="s">
        <v>57</v>
      </c>
      <c r="Q117" t="s">
        <v>57</v>
      </c>
      <c r="R117" t="s">
        <v>57</v>
      </c>
      <c r="S117" t="s">
        <v>56</v>
      </c>
      <c r="T117" t="s">
        <v>2113</v>
      </c>
      <c r="U117" t="s">
        <v>62</v>
      </c>
      <c r="V117" t="s">
        <v>57</v>
      </c>
      <c r="W117" t="s">
        <v>56</v>
      </c>
      <c r="X117" t="s">
        <v>2114</v>
      </c>
      <c r="Y117" t="s">
        <v>56</v>
      </c>
      <c r="Z117" t="s">
        <v>2115</v>
      </c>
      <c r="AA117" t="s">
        <v>56</v>
      </c>
      <c r="AB117" t="s">
        <v>56</v>
      </c>
      <c r="AC117" t="s">
        <v>56</v>
      </c>
      <c r="AD117" t="s">
        <v>157</v>
      </c>
      <c r="AE117" t="s">
        <v>57</v>
      </c>
      <c r="AG117" t="s">
        <v>56</v>
      </c>
      <c r="AH117">
        <v>8236</v>
      </c>
      <c r="AI117" t="s">
        <v>62</v>
      </c>
      <c r="AJ117" t="s">
        <v>57</v>
      </c>
      <c r="AK117" t="s">
        <v>62</v>
      </c>
      <c r="AL117" t="s">
        <v>57</v>
      </c>
      <c r="AM117" t="s">
        <v>57</v>
      </c>
      <c r="AN117" t="s">
        <v>57</v>
      </c>
      <c r="AO117" s="24" t="s">
        <v>2116</v>
      </c>
      <c r="AP117" s="24" t="s">
        <v>742</v>
      </c>
      <c r="AQ117">
        <v>274</v>
      </c>
      <c r="AR117" t="s">
        <v>57</v>
      </c>
      <c r="AS117">
        <v>4590</v>
      </c>
      <c r="AT117">
        <v>3646</v>
      </c>
    </row>
    <row r="118" spans="1:48">
      <c r="A118">
        <v>117</v>
      </c>
      <c r="B118" t="s">
        <v>919</v>
      </c>
      <c r="C118" t="s">
        <v>1382</v>
      </c>
      <c r="D118">
        <v>2023</v>
      </c>
      <c r="E118" t="s">
        <v>824</v>
      </c>
      <c r="F118" s="73" t="s">
        <v>2117</v>
      </c>
      <c r="G118" t="s">
        <v>2118</v>
      </c>
      <c r="H118" t="s">
        <v>2119</v>
      </c>
      <c r="I118" t="s">
        <v>289</v>
      </c>
      <c r="J118">
        <v>22</v>
      </c>
      <c r="K118" t="s">
        <v>57</v>
      </c>
      <c r="L118" t="s">
        <v>57</v>
      </c>
      <c r="M118" t="s">
        <v>57</v>
      </c>
      <c r="N118" t="s">
        <v>57</v>
      </c>
      <c r="O118" t="s">
        <v>57</v>
      </c>
      <c r="P118" t="s">
        <v>57</v>
      </c>
      <c r="Q118" t="s">
        <v>57</v>
      </c>
      <c r="R118" t="s">
        <v>57</v>
      </c>
      <c r="S118" t="s">
        <v>57</v>
      </c>
      <c r="T118" t="s">
        <v>57</v>
      </c>
      <c r="U118" t="s">
        <v>57</v>
      </c>
      <c r="V118" t="s">
        <v>57</v>
      </c>
      <c r="W118" t="s">
        <v>57</v>
      </c>
      <c r="X118" t="s">
        <v>57</v>
      </c>
      <c r="Y118" t="s">
        <v>57</v>
      </c>
      <c r="Z118" t="s">
        <v>2120</v>
      </c>
      <c r="AA118" t="s">
        <v>57</v>
      </c>
      <c r="AB118" t="s">
        <v>57</v>
      </c>
      <c r="AC118" t="s">
        <v>57</v>
      </c>
      <c r="AD118" t="s">
        <v>57</v>
      </c>
      <c r="AE118" t="s">
        <v>57</v>
      </c>
      <c r="AG118" t="s">
        <v>57</v>
      </c>
      <c r="AH118" t="s">
        <v>57</v>
      </c>
      <c r="AI118" t="s">
        <v>57</v>
      </c>
      <c r="AJ118" t="s">
        <v>57</v>
      </c>
      <c r="AK118" t="s">
        <v>57</v>
      </c>
      <c r="AL118" t="s">
        <v>57</v>
      </c>
      <c r="AM118" t="s">
        <v>57</v>
      </c>
      <c r="AN118" t="s">
        <v>57</v>
      </c>
      <c r="AO118" s="24" t="s">
        <v>386</v>
      </c>
      <c r="AP118" s="24" t="s">
        <v>2121</v>
      </c>
      <c r="AQ118">
        <v>138</v>
      </c>
      <c r="AR118" t="s">
        <v>57</v>
      </c>
      <c r="AS118" t="s">
        <v>57</v>
      </c>
      <c r="AT118" t="s">
        <v>57</v>
      </c>
    </row>
    <row r="119" spans="1:48">
      <c r="A119">
        <v>118</v>
      </c>
      <c r="B119" t="s">
        <v>919</v>
      </c>
      <c r="C119" t="s">
        <v>1382</v>
      </c>
      <c r="D119">
        <v>2023</v>
      </c>
      <c r="E119" t="s">
        <v>824</v>
      </c>
      <c r="F119" s="73" t="s">
        <v>2122</v>
      </c>
      <c r="G119" t="s">
        <v>2123</v>
      </c>
      <c r="H119" t="s">
        <v>2124</v>
      </c>
      <c r="I119" t="s">
        <v>91</v>
      </c>
      <c r="J119">
        <v>24</v>
      </c>
      <c r="K119" t="s">
        <v>62</v>
      </c>
      <c r="L119" t="s">
        <v>62</v>
      </c>
      <c r="M119" t="s">
        <v>62</v>
      </c>
      <c r="N119" t="s">
        <v>62</v>
      </c>
      <c r="O119" t="s">
        <v>57</v>
      </c>
      <c r="P119" t="s">
        <v>57</v>
      </c>
      <c r="Q119" t="s">
        <v>57</v>
      </c>
      <c r="R119" t="s">
        <v>57</v>
      </c>
      <c r="S119" t="s">
        <v>56</v>
      </c>
      <c r="T119" t="s">
        <v>2125</v>
      </c>
      <c r="U119" t="s">
        <v>62</v>
      </c>
      <c r="V119" t="s">
        <v>57</v>
      </c>
      <c r="W119" t="s">
        <v>56</v>
      </c>
      <c r="X119" t="s">
        <v>2126</v>
      </c>
      <c r="Y119" t="s">
        <v>62</v>
      </c>
      <c r="Z119" t="s">
        <v>2127</v>
      </c>
      <c r="AA119" t="s">
        <v>56</v>
      </c>
      <c r="AB119" t="s">
        <v>56</v>
      </c>
      <c r="AC119" t="s">
        <v>56</v>
      </c>
      <c r="AD119" t="s">
        <v>216</v>
      </c>
      <c r="AE119" t="s">
        <v>1540</v>
      </c>
      <c r="AG119" t="s">
        <v>56</v>
      </c>
      <c r="AH119">
        <v>241</v>
      </c>
      <c r="AI119" t="s">
        <v>62</v>
      </c>
      <c r="AJ119" t="s">
        <v>57</v>
      </c>
      <c r="AK119" t="s">
        <v>62</v>
      </c>
      <c r="AL119" t="s">
        <v>57</v>
      </c>
      <c r="AM119" t="s">
        <v>57</v>
      </c>
      <c r="AN119" t="s">
        <v>57</v>
      </c>
      <c r="AO119" s="24" t="s">
        <v>1889</v>
      </c>
      <c r="AP119" s="24" t="s">
        <v>1998</v>
      </c>
      <c r="AQ119">
        <v>421</v>
      </c>
      <c r="AR119" t="s">
        <v>57</v>
      </c>
      <c r="AS119">
        <v>241</v>
      </c>
      <c r="AT119" t="s">
        <v>57</v>
      </c>
      <c r="AV119" t="s">
        <v>1208</v>
      </c>
    </row>
    <row r="120" spans="1:48">
      <c r="A120">
        <v>119</v>
      </c>
      <c r="B120" t="s">
        <v>919</v>
      </c>
      <c r="C120" t="s">
        <v>1382</v>
      </c>
      <c r="D120">
        <v>2023</v>
      </c>
      <c r="E120" t="s">
        <v>824</v>
      </c>
      <c r="F120" s="73" t="s">
        <v>2128</v>
      </c>
      <c r="G120" t="s">
        <v>2129</v>
      </c>
      <c r="H120" t="s">
        <v>2130</v>
      </c>
      <c r="I120" t="s">
        <v>289</v>
      </c>
      <c r="J120">
        <v>13</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2131</v>
      </c>
      <c r="AA120" t="s">
        <v>57</v>
      </c>
      <c r="AB120" t="s">
        <v>57</v>
      </c>
      <c r="AC120" t="s">
        <v>57</v>
      </c>
      <c r="AD120" t="s">
        <v>57</v>
      </c>
      <c r="AE120" t="s">
        <v>57</v>
      </c>
      <c r="AG120" t="s">
        <v>57</v>
      </c>
      <c r="AH120" t="s">
        <v>57</v>
      </c>
      <c r="AI120" t="s">
        <v>57</v>
      </c>
      <c r="AJ120" t="s">
        <v>57</v>
      </c>
      <c r="AK120" t="s">
        <v>57</v>
      </c>
      <c r="AL120" t="s">
        <v>57</v>
      </c>
      <c r="AM120" t="s">
        <v>57</v>
      </c>
      <c r="AN120" t="s">
        <v>57</v>
      </c>
      <c r="AO120" s="24" t="s">
        <v>2132</v>
      </c>
      <c r="AP120" s="24" t="s">
        <v>1945</v>
      </c>
      <c r="AQ120">
        <v>523</v>
      </c>
      <c r="AR120" t="s">
        <v>57</v>
      </c>
      <c r="AS120" t="s">
        <v>57</v>
      </c>
      <c r="AT120" t="s">
        <v>57</v>
      </c>
    </row>
    <row r="121" spans="1:48">
      <c r="A121">
        <v>120</v>
      </c>
      <c r="B121" t="s">
        <v>919</v>
      </c>
      <c r="C121" t="s">
        <v>1382</v>
      </c>
      <c r="D121">
        <v>2023</v>
      </c>
      <c r="E121" t="s">
        <v>824</v>
      </c>
      <c r="F121" s="73" t="s">
        <v>1890</v>
      </c>
      <c r="G121" t="s">
        <v>2133</v>
      </c>
      <c r="H121" t="s">
        <v>2134</v>
      </c>
      <c r="I121" t="s">
        <v>91</v>
      </c>
      <c r="J121">
        <v>13</v>
      </c>
      <c r="K121" t="s">
        <v>62</v>
      </c>
      <c r="L121" t="s">
        <v>62</v>
      </c>
      <c r="M121" t="s">
        <v>62</v>
      </c>
      <c r="N121" t="s">
        <v>62</v>
      </c>
      <c r="O121" t="s">
        <v>57</v>
      </c>
      <c r="P121" t="s">
        <v>57</v>
      </c>
      <c r="Q121" t="s">
        <v>57</v>
      </c>
      <c r="R121" t="s">
        <v>57</v>
      </c>
      <c r="S121" t="s">
        <v>56</v>
      </c>
      <c r="T121" t="s">
        <v>2135</v>
      </c>
      <c r="U121" t="s">
        <v>62</v>
      </c>
      <c r="V121" t="s">
        <v>57</v>
      </c>
      <c r="W121" t="s">
        <v>56</v>
      </c>
      <c r="X121" t="s">
        <v>1894</v>
      </c>
      <c r="Y121" t="s">
        <v>62</v>
      </c>
      <c r="Z121" s="8" t="s">
        <v>1895</v>
      </c>
      <c r="AA121" t="s">
        <v>62</v>
      </c>
      <c r="AB121" t="s">
        <v>56</v>
      </c>
      <c r="AC121" t="s">
        <v>56</v>
      </c>
      <c r="AD121" t="s">
        <v>216</v>
      </c>
      <c r="AE121" t="s">
        <v>1955</v>
      </c>
      <c r="AG121" t="s">
        <v>56</v>
      </c>
      <c r="AH121">
        <v>4894</v>
      </c>
      <c r="AI121" t="s">
        <v>62</v>
      </c>
      <c r="AJ121" t="s">
        <v>57</v>
      </c>
      <c r="AK121" t="s">
        <v>62</v>
      </c>
      <c r="AL121" t="s">
        <v>57</v>
      </c>
      <c r="AM121" t="s">
        <v>57</v>
      </c>
      <c r="AN121" t="s">
        <v>57</v>
      </c>
      <c r="AO121" s="24" t="s">
        <v>2136</v>
      </c>
      <c r="AP121" s="24" t="s">
        <v>2137</v>
      </c>
      <c r="AQ121">
        <v>480</v>
      </c>
      <c r="AR121" t="s">
        <v>57</v>
      </c>
      <c r="AS121">
        <v>3358</v>
      </c>
      <c r="AT121">
        <v>1536</v>
      </c>
    </row>
    <row r="122" spans="1:48">
      <c r="A122">
        <v>121</v>
      </c>
      <c r="B122" t="s">
        <v>919</v>
      </c>
      <c r="C122" t="s">
        <v>1382</v>
      </c>
      <c r="D122">
        <v>2023</v>
      </c>
      <c r="E122" t="s">
        <v>824</v>
      </c>
      <c r="F122" s="73" t="s">
        <v>2138</v>
      </c>
      <c r="G122" t="s">
        <v>2139</v>
      </c>
      <c r="H122" t="s">
        <v>2140</v>
      </c>
      <c r="I122" t="s">
        <v>246</v>
      </c>
      <c r="J122">
        <v>25</v>
      </c>
      <c r="K122" t="s">
        <v>57</v>
      </c>
      <c r="L122" t="s">
        <v>57</v>
      </c>
      <c r="M122" t="s">
        <v>57</v>
      </c>
      <c r="N122" t="s">
        <v>57</v>
      </c>
      <c r="O122" t="s">
        <v>57</v>
      </c>
      <c r="P122" t="s">
        <v>57</v>
      </c>
      <c r="Q122" t="s">
        <v>57</v>
      </c>
      <c r="R122" t="s">
        <v>57</v>
      </c>
      <c r="S122" t="s">
        <v>57</v>
      </c>
      <c r="T122" t="s">
        <v>57</v>
      </c>
      <c r="U122" t="s">
        <v>57</v>
      </c>
      <c r="V122" t="s">
        <v>57</v>
      </c>
      <c r="W122" t="s">
        <v>57</v>
      </c>
      <c r="X122" t="s">
        <v>57</v>
      </c>
      <c r="Y122" t="s">
        <v>57</v>
      </c>
      <c r="Z122" t="s">
        <v>2141</v>
      </c>
      <c r="AA122" t="s">
        <v>57</v>
      </c>
      <c r="AB122" t="s">
        <v>57</v>
      </c>
      <c r="AC122" t="s">
        <v>57</v>
      </c>
      <c r="AD122" t="s">
        <v>57</v>
      </c>
      <c r="AE122" t="s">
        <v>57</v>
      </c>
      <c r="AG122" t="s">
        <v>57</v>
      </c>
      <c r="AH122" t="s">
        <v>57</v>
      </c>
      <c r="AI122" t="s">
        <v>57</v>
      </c>
      <c r="AJ122" t="s">
        <v>57</v>
      </c>
      <c r="AK122" t="s">
        <v>57</v>
      </c>
      <c r="AL122" t="s">
        <v>57</v>
      </c>
      <c r="AM122" t="s">
        <v>57</v>
      </c>
      <c r="AN122" t="s">
        <v>57</v>
      </c>
      <c r="AO122" s="24" t="s">
        <v>2142</v>
      </c>
      <c r="AP122" s="24">
        <v>38283</v>
      </c>
      <c r="AQ122">
        <v>104</v>
      </c>
      <c r="AR122" t="s">
        <v>57</v>
      </c>
      <c r="AS122" t="s">
        <v>57</v>
      </c>
      <c r="AT122" t="s">
        <v>57</v>
      </c>
    </row>
    <row r="123" spans="1:48">
      <c r="A123">
        <v>122</v>
      </c>
      <c r="B123" t="s">
        <v>919</v>
      </c>
      <c r="C123" t="s">
        <v>1382</v>
      </c>
      <c r="D123">
        <v>2023</v>
      </c>
      <c r="E123" t="s">
        <v>824</v>
      </c>
      <c r="F123" t="s">
        <v>57</v>
      </c>
      <c r="G123" s="17" t="s">
        <v>2143</v>
      </c>
      <c r="H123" t="s">
        <v>2144</v>
      </c>
      <c r="I123" t="s">
        <v>1467</v>
      </c>
      <c r="J123">
        <v>25</v>
      </c>
      <c r="K123" t="s">
        <v>57</v>
      </c>
      <c r="L123" t="s">
        <v>57</v>
      </c>
      <c r="M123" t="s">
        <v>57</v>
      </c>
      <c r="N123" t="s">
        <v>57</v>
      </c>
      <c r="O123" t="s">
        <v>57</v>
      </c>
      <c r="P123" t="s">
        <v>57</v>
      </c>
      <c r="Q123" t="s">
        <v>57</v>
      </c>
      <c r="R123" t="s">
        <v>57</v>
      </c>
      <c r="S123" t="s">
        <v>57</v>
      </c>
      <c r="T123" t="s">
        <v>57</v>
      </c>
      <c r="U123" t="s">
        <v>57</v>
      </c>
      <c r="V123" t="s">
        <v>57</v>
      </c>
      <c r="W123" t="s">
        <v>57</v>
      </c>
      <c r="X123" t="s">
        <v>57</v>
      </c>
      <c r="Y123" t="s">
        <v>57</v>
      </c>
      <c r="Z123" t="s">
        <v>57</v>
      </c>
      <c r="AA123" t="s">
        <v>57</v>
      </c>
      <c r="AB123" t="s">
        <v>57</v>
      </c>
      <c r="AC123" t="s">
        <v>57</v>
      </c>
      <c r="AD123" t="s">
        <v>57</v>
      </c>
      <c r="AE123" t="s">
        <v>57</v>
      </c>
      <c r="AG123" t="s">
        <v>57</v>
      </c>
      <c r="AH123" t="s">
        <v>57</v>
      </c>
      <c r="AI123" t="s">
        <v>57</v>
      </c>
      <c r="AJ123" t="s">
        <v>57</v>
      </c>
      <c r="AK123" t="s">
        <v>57</v>
      </c>
      <c r="AL123" t="s">
        <v>57</v>
      </c>
      <c r="AM123" t="s">
        <v>57</v>
      </c>
      <c r="AN123" t="s">
        <v>57</v>
      </c>
      <c r="AO123" s="24" t="s">
        <v>455</v>
      </c>
      <c r="AP123" s="24" t="s">
        <v>2145</v>
      </c>
      <c r="AQ123">
        <v>46</v>
      </c>
      <c r="AR123" t="s">
        <v>57</v>
      </c>
      <c r="AS123" t="s">
        <v>57</v>
      </c>
      <c r="AT123" t="s">
        <v>57</v>
      </c>
    </row>
    <row r="124" spans="1:48">
      <c r="A124">
        <v>123</v>
      </c>
      <c r="B124" t="s">
        <v>919</v>
      </c>
      <c r="C124" t="s">
        <v>1382</v>
      </c>
      <c r="D124">
        <v>2023</v>
      </c>
      <c r="E124" t="s">
        <v>512</v>
      </c>
      <c r="F124" t="s">
        <v>1790</v>
      </c>
      <c r="G124" s="17" t="s">
        <v>2146</v>
      </c>
      <c r="H124" t="s">
        <v>2147</v>
      </c>
      <c r="I124" t="s">
        <v>298</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1793</v>
      </c>
      <c r="AA124" t="s">
        <v>57</v>
      </c>
      <c r="AB124" t="s">
        <v>57</v>
      </c>
      <c r="AC124" t="s">
        <v>57</v>
      </c>
      <c r="AD124" t="s">
        <v>57</v>
      </c>
      <c r="AE124" t="s">
        <v>57</v>
      </c>
      <c r="AG124" t="s">
        <v>57</v>
      </c>
      <c r="AH124" t="s">
        <v>57</v>
      </c>
      <c r="AI124" t="s">
        <v>57</v>
      </c>
      <c r="AJ124" t="s">
        <v>57</v>
      </c>
      <c r="AK124" t="s">
        <v>57</v>
      </c>
      <c r="AL124" t="s">
        <v>57</v>
      </c>
      <c r="AM124" t="s">
        <v>57</v>
      </c>
      <c r="AN124" t="s">
        <v>57</v>
      </c>
      <c r="AO124" s="24" t="s">
        <v>57</v>
      </c>
      <c r="AP124" s="24" t="s">
        <v>2148</v>
      </c>
      <c r="AQ124" t="s">
        <v>57</v>
      </c>
      <c r="AR124" t="s">
        <v>57</v>
      </c>
      <c r="AS124" t="s">
        <v>57</v>
      </c>
      <c r="AT124" t="s">
        <v>57</v>
      </c>
    </row>
    <row r="125" spans="1:48">
      <c r="A125">
        <v>124</v>
      </c>
      <c r="B125" t="s">
        <v>919</v>
      </c>
      <c r="C125" t="s">
        <v>1382</v>
      </c>
      <c r="D125">
        <v>2023</v>
      </c>
      <c r="E125" t="s">
        <v>512</v>
      </c>
      <c r="F125" t="s">
        <v>2149</v>
      </c>
      <c r="G125" s="17" t="s">
        <v>2150</v>
      </c>
      <c r="H125" t="s">
        <v>2151</v>
      </c>
      <c r="I125" t="s">
        <v>289</v>
      </c>
      <c r="J125">
        <v>25</v>
      </c>
      <c r="K125" t="s">
        <v>57</v>
      </c>
      <c r="L125" t="s">
        <v>57</v>
      </c>
      <c r="M125" t="s">
        <v>57</v>
      </c>
      <c r="N125" t="s">
        <v>57</v>
      </c>
      <c r="O125" t="s">
        <v>57</v>
      </c>
      <c r="P125" t="s">
        <v>57</v>
      </c>
      <c r="Q125" t="s">
        <v>57</v>
      </c>
      <c r="R125" t="s">
        <v>57</v>
      </c>
      <c r="S125" t="s">
        <v>57</v>
      </c>
      <c r="T125" t="s">
        <v>57</v>
      </c>
      <c r="U125" t="s">
        <v>57</v>
      </c>
      <c r="V125" t="s">
        <v>57</v>
      </c>
      <c r="W125" t="s">
        <v>57</v>
      </c>
      <c r="X125" t="s">
        <v>57</v>
      </c>
      <c r="Y125" t="s">
        <v>57</v>
      </c>
      <c r="Z125" t="s">
        <v>2152</v>
      </c>
      <c r="AA125" t="s">
        <v>57</v>
      </c>
      <c r="AB125" t="s">
        <v>57</v>
      </c>
      <c r="AC125" t="s">
        <v>57</v>
      </c>
      <c r="AD125" t="s">
        <v>57</v>
      </c>
      <c r="AE125" t="s">
        <v>57</v>
      </c>
      <c r="AG125" t="s">
        <v>57</v>
      </c>
      <c r="AH125" t="s">
        <v>57</v>
      </c>
      <c r="AI125" t="s">
        <v>57</v>
      </c>
      <c r="AJ125" t="s">
        <v>57</v>
      </c>
      <c r="AK125" t="s">
        <v>57</v>
      </c>
      <c r="AL125" t="s">
        <v>57</v>
      </c>
      <c r="AM125" t="s">
        <v>57</v>
      </c>
      <c r="AN125" t="s">
        <v>57</v>
      </c>
      <c r="AO125" s="24" t="s">
        <v>1833</v>
      </c>
      <c r="AP125" s="24" t="s">
        <v>2153</v>
      </c>
      <c r="AQ125">
        <v>249</v>
      </c>
      <c r="AR125" t="s">
        <v>57</v>
      </c>
      <c r="AS125" t="s">
        <v>57</v>
      </c>
      <c r="AT125" t="s">
        <v>57</v>
      </c>
    </row>
    <row r="126" spans="1:48">
      <c r="A126">
        <v>125</v>
      </c>
      <c r="B126" t="s">
        <v>919</v>
      </c>
      <c r="C126" t="s">
        <v>1382</v>
      </c>
      <c r="D126">
        <v>2023</v>
      </c>
      <c r="E126" t="s">
        <v>512</v>
      </c>
      <c r="F126" t="s">
        <v>2154</v>
      </c>
      <c r="G126" t="s">
        <v>2155</v>
      </c>
      <c r="H126" t="s">
        <v>2156</v>
      </c>
      <c r="I126" t="s">
        <v>55</v>
      </c>
      <c r="J126">
        <v>3</v>
      </c>
      <c r="K126" t="s">
        <v>56</v>
      </c>
      <c r="L126" t="s">
        <v>56</v>
      </c>
      <c r="M126" t="s">
        <v>57</v>
      </c>
      <c r="N126" t="s">
        <v>57</v>
      </c>
      <c r="O126" t="s">
        <v>57</v>
      </c>
      <c r="P126" t="s">
        <v>57</v>
      </c>
      <c r="Q126" t="s">
        <v>57</v>
      </c>
      <c r="R126" t="s">
        <v>57</v>
      </c>
      <c r="S126" t="s">
        <v>57</v>
      </c>
      <c r="T126" t="s">
        <v>57</v>
      </c>
      <c r="U126" t="s">
        <v>57</v>
      </c>
      <c r="V126" t="s">
        <v>57</v>
      </c>
      <c r="W126" t="s">
        <v>57</v>
      </c>
      <c r="X126" t="s">
        <v>57</v>
      </c>
      <c r="Y126" t="s">
        <v>57</v>
      </c>
      <c r="Z126" t="s">
        <v>2157</v>
      </c>
      <c r="AA126" t="s">
        <v>57</v>
      </c>
      <c r="AB126" t="s">
        <v>57</v>
      </c>
      <c r="AC126" t="s">
        <v>57</v>
      </c>
      <c r="AD126" t="s">
        <v>57</v>
      </c>
      <c r="AE126" t="s">
        <v>57</v>
      </c>
      <c r="AG126" t="s">
        <v>57</v>
      </c>
      <c r="AH126" t="s">
        <v>57</v>
      </c>
      <c r="AI126" t="s">
        <v>57</v>
      </c>
      <c r="AJ126" t="s">
        <v>57</v>
      </c>
      <c r="AK126" t="s">
        <v>57</v>
      </c>
      <c r="AL126" t="s">
        <v>57</v>
      </c>
      <c r="AM126" t="s">
        <v>57</v>
      </c>
      <c r="AN126" t="s">
        <v>57</v>
      </c>
      <c r="AO126" s="24" t="s">
        <v>1969</v>
      </c>
      <c r="AP126" s="24" t="s">
        <v>2158</v>
      </c>
      <c r="AQ126">
        <v>349</v>
      </c>
      <c r="AR126" t="s">
        <v>57</v>
      </c>
      <c r="AS126" t="s">
        <v>57</v>
      </c>
      <c r="AT126" t="s">
        <v>57</v>
      </c>
    </row>
    <row r="127" spans="1:48">
      <c r="A127">
        <v>126</v>
      </c>
      <c r="B127" t="s">
        <v>919</v>
      </c>
      <c r="C127" t="s">
        <v>1382</v>
      </c>
      <c r="D127">
        <v>2023</v>
      </c>
      <c r="E127" t="s">
        <v>512</v>
      </c>
      <c r="F127" t="s">
        <v>2159</v>
      </c>
      <c r="G127" t="s">
        <v>2160</v>
      </c>
      <c r="H127" t="s">
        <v>2161</v>
      </c>
      <c r="I127" t="s">
        <v>91</v>
      </c>
      <c r="J127">
        <v>3</v>
      </c>
      <c r="K127" t="s">
        <v>62</v>
      </c>
      <c r="L127" t="s">
        <v>62</v>
      </c>
      <c r="M127" t="s">
        <v>62</v>
      </c>
      <c r="N127" t="s">
        <v>62</v>
      </c>
      <c r="O127" t="s">
        <v>57</v>
      </c>
      <c r="P127" t="s">
        <v>57</v>
      </c>
      <c r="Q127" t="s">
        <v>57</v>
      </c>
      <c r="R127" t="s">
        <v>57</v>
      </c>
      <c r="S127" t="s">
        <v>56</v>
      </c>
      <c r="T127" t="s">
        <v>2162</v>
      </c>
      <c r="U127" t="s">
        <v>56</v>
      </c>
      <c r="V127" s="13" t="s">
        <v>2163</v>
      </c>
      <c r="W127" t="s">
        <v>56</v>
      </c>
      <c r="X127" t="s">
        <v>2164</v>
      </c>
      <c r="Y127" t="s">
        <v>62</v>
      </c>
      <c r="Z127" t="s">
        <v>2165</v>
      </c>
      <c r="AA127" t="s">
        <v>56</v>
      </c>
      <c r="AB127" t="s">
        <v>56</v>
      </c>
      <c r="AC127" t="s">
        <v>56</v>
      </c>
      <c r="AD127" t="s">
        <v>216</v>
      </c>
      <c r="AE127" t="s">
        <v>2166</v>
      </c>
      <c r="AG127" t="s">
        <v>56</v>
      </c>
      <c r="AH127">
        <v>166</v>
      </c>
      <c r="AI127" t="s">
        <v>62</v>
      </c>
      <c r="AJ127" t="s">
        <v>57</v>
      </c>
      <c r="AK127" t="s">
        <v>62</v>
      </c>
      <c r="AL127" t="s">
        <v>57</v>
      </c>
      <c r="AM127" t="s">
        <v>57</v>
      </c>
      <c r="AN127" t="s">
        <v>57</v>
      </c>
      <c r="AO127" s="24" t="s">
        <v>2043</v>
      </c>
      <c r="AP127" s="24" t="s">
        <v>2167</v>
      </c>
      <c r="AQ127">
        <v>307</v>
      </c>
      <c r="AR127" t="s">
        <v>57</v>
      </c>
      <c r="AS127">
        <v>68</v>
      </c>
      <c r="AT127">
        <v>98</v>
      </c>
    </row>
    <row r="128" spans="1:48">
      <c r="A128">
        <v>127</v>
      </c>
      <c r="B128" t="s">
        <v>919</v>
      </c>
      <c r="C128" t="s">
        <v>1382</v>
      </c>
      <c r="D128">
        <v>2023</v>
      </c>
      <c r="E128" t="s">
        <v>512</v>
      </c>
      <c r="F128" t="s">
        <v>2168</v>
      </c>
      <c r="G128" t="s">
        <v>2169</v>
      </c>
      <c r="H128" t="s">
        <v>2170</v>
      </c>
      <c r="I128" t="s">
        <v>91</v>
      </c>
      <c r="J128">
        <v>4</v>
      </c>
      <c r="K128" t="s">
        <v>62</v>
      </c>
      <c r="L128" t="s">
        <v>62</v>
      </c>
      <c r="M128" t="s">
        <v>62</v>
      </c>
      <c r="N128" t="s">
        <v>56</v>
      </c>
      <c r="O128">
        <v>1</v>
      </c>
      <c r="P128" t="s">
        <v>438</v>
      </c>
      <c r="Q128" t="s">
        <v>2171</v>
      </c>
      <c r="R128" t="s">
        <v>2172</v>
      </c>
      <c r="S128" t="s">
        <v>56</v>
      </c>
      <c r="T128" t="s">
        <v>2173</v>
      </c>
      <c r="U128" t="s">
        <v>56</v>
      </c>
      <c r="V128" s="13" t="s">
        <v>2174</v>
      </c>
      <c r="W128" t="s">
        <v>56</v>
      </c>
      <c r="X128" t="s">
        <v>2175</v>
      </c>
      <c r="Y128" t="s">
        <v>62</v>
      </c>
      <c r="Z128" t="s">
        <v>2176</v>
      </c>
      <c r="AA128" t="s">
        <v>56</v>
      </c>
      <c r="AB128" t="s">
        <v>56</v>
      </c>
      <c r="AC128" t="s">
        <v>56</v>
      </c>
      <c r="AD128" t="s">
        <v>216</v>
      </c>
      <c r="AE128" t="s">
        <v>2177</v>
      </c>
      <c r="AG128" t="s">
        <v>56</v>
      </c>
      <c r="AH128">
        <v>43</v>
      </c>
      <c r="AI128" t="s">
        <v>56</v>
      </c>
      <c r="AJ128" t="s">
        <v>109</v>
      </c>
      <c r="AK128" t="s">
        <v>62</v>
      </c>
      <c r="AL128" t="s">
        <v>57</v>
      </c>
      <c r="AM128" t="s">
        <v>57</v>
      </c>
      <c r="AN128" t="s">
        <v>57</v>
      </c>
      <c r="AO128" s="24" t="s">
        <v>2178</v>
      </c>
      <c r="AP128" s="24" t="s">
        <v>2179</v>
      </c>
      <c r="AQ128">
        <v>342</v>
      </c>
      <c r="AR128" t="s">
        <v>57</v>
      </c>
      <c r="AS128">
        <v>34</v>
      </c>
      <c r="AT128">
        <v>9</v>
      </c>
    </row>
    <row r="129" spans="1:46">
      <c r="A129">
        <v>128</v>
      </c>
      <c r="B129" t="s">
        <v>919</v>
      </c>
      <c r="C129" t="s">
        <v>1382</v>
      </c>
      <c r="D129">
        <v>2023</v>
      </c>
      <c r="E129" t="s">
        <v>512</v>
      </c>
      <c r="F129" t="s">
        <v>2180</v>
      </c>
      <c r="G129" t="s">
        <v>2181</v>
      </c>
      <c r="H129" t="s">
        <v>2182</v>
      </c>
      <c r="I129" t="s">
        <v>91</v>
      </c>
      <c r="J129">
        <v>14</v>
      </c>
      <c r="K129" t="s">
        <v>62</v>
      </c>
      <c r="L129" t="s">
        <v>62</v>
      </c>
      <c r="M129" t="s">
        <v>62</v>
      </c>
      <c r="N129" t="s">
        <v>62</v>
      </c>
      <c r="O129" t="s">
        <v>57</v>
      </c>
      <c r="P129" t="s">
        <v>57</v>
      </c>
      <c r="Q129" t="s">
        <v>57</v>
      </c>
      <c r="R129" t="s">
        <v>57</v>
      </c>
      <c r="S129" t="s">
        <v>56</v>
      </c>
      <c r="T129" t="s">
        <v>2183</v>
      </c>
      <c r="U129" t="s">
        <v>56</v>
      </c>
      <c r="V129" s="13" t="s">
        <v>2184</v>
      </c>
      <c r="W129" t="s">
        <v>56</v>
      </c>
      <c r="X129" t="s">
        <v>2185</v>
      </c>
      <c r="Y129" t="s">
        <v>62</v>
      </c>
      <c r="Z129" t="s">
        <v>2186</v>
      </c>
      <c r="AA129" t="s">
        <v>62</v>
      </c>
      <c r="AB129" t="s">
        <v>56</v>
      </c>
      <c r="AC129" t="s">
        <v>56</v>
      </c>
      <c r="AD129" t="s">
        <v>216</v>
      </c>
      <c r="AE129" t="s">
        <v>2187</v>
      </c>
      <c r="AG129" t="s">
        <v>56</v>
      </c>
      <c r="AH129">
        <v>29</v>
      </c>
      <c r="AI129" t="s">
        <v>56</v>
      </c>
      <c r="AJ129" t="s">
        <v>174</v>
      </c>
      <c r="AK129" t="s">
        <v>62</v>
      </c>
      <c r="AL129" t="s">
        <v>57</v>
      </c>
      <c r="AM129" t="s">
        <v>57</v>
      </c>
      <c r="AN129" t="s">
        <v>57</v>
      </c>
      <c r="AO129" s="24" t="s">
        <v>2188</v>
      </c>
      <c r="AP129" s="24" t="s">
        <v>902</v>
      </c>
      <c r="AQ129">
        <v>355</v>
      </c>
      <c r="AR129" t="s">
        <v>57</v>
      </c>
      <c r="AS129">
        <v>23</v>
      </c>
      <c r="AT129">
        <v>6</v>
      </c>
    </row>
    <row r="130" spans="1:46">
      <c r="A130">
        <v>129</v>
      </c>
      <c r="B130" t="s">
        <v>919</v>
      </c>
      <c r="C130" t="s">
        <v>1382</v>
      </c>
      <c r="D130">
        <v>2023</v>
      </c>
      <c r="E130" t="s">
        <v>512</v>
      </c>
      <c r="F130" t="s">
        <v>2189</v>
      </c>
      <c r="G130" t="s">
        <v>2190</v>
      </c>
      <c r="H130" t="s">
        <v>2191</v>
      </c>
      <c r="I130" t="s">
        <v>91</v>
      </c>
      <c r="J130">
        <v>15</v>
      </c>
      <c r="K130" t="s">
        <v>62</v>
      </c>
      <c r="L130" t="s">
        <v>62</v>
      </c>
      <c r="M130" t="s">
        <v>62</v>
      </c>
      <c r="N130" t="s">
        <v>62</v>
      </c>
      <c r="O130" t="s">
        <v>57</v>
      </c>
      <c r="P130" t="s">
        <v>57</v>
      </c>
      <c r="Q130" t="s">
        <v>57</v>
      </c>
      <c r="R130" t="s">
        <v>57</v>
      </c>
      <c r="S130" t="s">
        <v>56</v>
      </c>
      <c r="T130" t="s">
        <v>2192</v>
      </c>
      <c r="U130" t="s">
        <v>62</v>
      </c>
      <c r="V130" t="s">
        <v>57</v>
      </c>
      <c r="W130" t="s">
        <v>56</v>
      </c>
      <c r="X130" t="s">
        <v>2193</v>
      </c>
      <c r="Y130" t="s">
        <v>62</v>
      </c>
      <c r="Z130" t="s">
        <v>2194</v>
      </c>
      <c r="AA130" t="s">
        <v>62</v>
      </c>
      <c r="AB130" t="s">
        <v>56</v>
      </c>
      <c r="AC130" t="s">
        <v>56</v>
      </c>
      <c r="AD130" t="s">
        <v>157</v>
      </c>
      <c r="AE130" t="s">
        <v>57</v>
      </c>
      <c r="AG130" t="s">
        <v>56</v>
      </c>
      <c r="AH130">
        <v>206</v>
      </c>
      <c r="AI130" t="s">
        <v>62</v>
      </c>
      <c r="AJ130" t="s">
        <v>57</v>
      </c>
      <c r="AK130" t="s">
        <v>62</v>
      </c>
      <c r="AL130" t="s">
        <v>57</v>
      </c>
      <c r="AM130" t="s">
        <v>57</v>
      </c>
      <c r="AN130" t="s">
        <v>57</v>
      </c>
      <c r="AO130" s="24" t="s">
        <v>2195</v>
      </c>
      <c r="AP130" s="24" t="s">
        <v>2196</v>
      </c>
      <c r="AQ130">
        <v>280</v>
      </c>
      <c r="AR130" t="s">
        <v>57</v>
      </c>
      <c r="AS130">
        <v>49</v>
      </c>
      <c r="AT130">
        <v>157</v>
      </c>
    </row>
    <row r="131" spans="1:46">
      <c r="A131">
        <v>130</v>
      </c>
      <c r="B131" t="s">
        <v>919</v>
      </c>
      <c r="C131" t="s">
        <v>1382</v>
      </c>
      <c r="D131">
        <v>2023</v>
      </c>
      <c r="E131" t="s">
        <v>512</v>
      </c>
      <c r="F131" t="s">
        <v>2197</v>
      </c>
      <c r="G131" t="s">
        <v>2198</v>
      </c>
      <c r="H131" t="s">
        <v>2199</v>
      </c>
      <c r="I131" t="s">
        <v>91</v>
      </c>
      <c r="J131">
        <v>15</v>
      </c>
      <c r="K131" t="s">
        <v>62</v>
      </c>
      <c r="L131" t="s">
        <v>62</v>
      </c>
      <c r="M131" t="s">
        <v>62</v>
      </c>
      <c r="N131" t="s">
        <v>62</v>
      </c>
      <c r="O131" t="s">
        <v>57</v>
      </c>
      <c r="P131" t="s">
        <v>57</v>
      </c>
      <c r="Q131" t="s">
        <v>57</v>
      </c>
      <c r="R131" t="s">
        <v>57</v>
      </c>
      <c r="S131" t="s">
        <v>56</v>
      </c>
      <c r="T131" t="s">
        <v>2200</v>
      </c>
      <c r="U131" t="s">
        <v>62</v>
      </c>
      <c r="V131" t="s">
        <v>57</v>
      </c>
      <c r="W131" t="s">
        <v>56</v>
      </c>
      <c r="X131" t="s">
        <v>2201</v>
      </c>
      <c r="Y131" t="s">
        <v>62</v>
      </c>
      <c r="Z131" t="s">
        <v>2202</v>
      </c>
      <c r="AA131" t="s">
        <v>56</v>
      </c>
      <c r="AB131" t="s">
        <v>56</v>
      </c>
      <c r="AC131" t="s">
        <v>56</v>
      </c>
      <c r="AD131" t="s">
        <v>157</v>
      </c>
      <c r="AE131" t="s">
        <v>57</v>
      </c>
      <c r="AG131" t="s">
        <v>56</v>
      </c>
      <c r="AH131">
        <v>58</v>
      </c>
      <c r="AI131" t="s">
        <v>56</v>
      </c>
      <c r="AJ131" t="s">
        <v>174</v>
      </c>
      <c r="AK131" t="s">
        <v>62</v>
      </c>
      <c r="AL131" t="s">
        <v>57</v>
      </c>
      <c r="AM131" t="s">
        <v>57</v>
      </c>
      <c r="AN131" t="s">
        <v>57</v>
      </c>
      <c r="AO131" s="24" t="s">
        <v>2203</v>
      </c>
      <c r="AP131" s="24" t="s">
        <v>2204</v>
      </c>
      <c r="AQ131">
        <v>351</v>
      </c>
      <c r="AR131" t="s">
        <v>57</v>
      </c>
      <c r="AS131">
        <v>24</v>
      </c>
      <c r="AT131">
        <v>34</v>
      </c>
    </row>
    <row r="132" spans="1:46">
      <c r="A132">
        <v>131</v>
      </c>
      <c r="B132" t="s">
        <v>919</v>
      </c>
      <c r="C132" t="s">
        <v>1382</v>
      </c>
      <c r="D132">
        <v>2023</v>
      </c>
      <c r="E132" t="s">
        <v>512</v>
      </c>
      <c r="F132" t="s">
        <v>2205</v>
      </c>
      <c r="G132" t="s">
        <v>2206</v>
      </c>
      <c r="H132" t="s">
        <v>2207</v>
      </c>
      <c r="I132" t="s">
        <v>91</v>
      </c>
      <c r="J132">
        <v>18</v>
      </c>
      <c r="K132" t="s">
        <v>62</v>
      </c>
      <c r="L132" t="s">
        <v>62</v>
      </c>
      <c r="M132" t="s">
        <v>62</v>
      </c>
      <c r="N132" t="s">
        <v>62</v>
      </c>
      <c r="O132" t="s">
        <v>57</v>
      </c>
      <c r="P132" t="s">
        <v>57</v>
      </c>
      <c r="Q132" t="s">
        <v>57</v>
      </c>
      <c r="R132" t="s">
        <v>57</v>
      </c>
      <c r="S132" t="s">
        <v>56</v>
      </c>
      <c r="T132" t="s">
        <v>2208</v>
      </c>
      <c r="U132" t="s">
        <v>62</v>
      </c>
      <c r="V132" t="s">
        <v>57</v>
      </c>
      <c r="W132" t="s">
        <v>56</v>
      </c>
      <c r="X132" t="s">
        <v>2209</v>
      </c>
      <c r="Y132" t="s">
        <v>62</v>
      </c>
      <c r="Z132" t="s">
        <v>2210</v>
      </c>
      <c r="AA132" t="s">
        <v>62</v>
      </c>
      <c r="AB132" t="s">
        <v>62</v>
      </c>
      <c r="AC132" t="s">
        <v>57</v>
      </c>
      <c r="AD132" t="s">
        <v>57</v>
      </c>
      <c r="AE132" t="s">
        <v>57</v>
      </c>
      <c r="AG132" t="s">
        <v>56</v>
      </c>
      <c r="AH132">
        <v>679</v>
      </c>
      <c r="AI132" t="s">
        <v>56</v>
      </c>
      <c r="AJ132" t="s">
        <v>109</v>
      </c>
      <c r="AK132" t="s">
        <v>62</v>
      </c>
      <c r="AL132" t="s">
        <v>57</v>
      </c>
      <c r="AM132" t="s">
        <v>57</v>
      </c>
      <c r="AN132" t="s">
        <v>57</v>
      </c>
      <c r="AO132" s="24" t="s">
        <v>2211</v>
      </c>
      <c r="AP132" s="24" t="s">
        <v>2212</v>
      </c>
      <c r="AQ132">
        <v>351</v>
      </c>
      <c r="AR132" t="s">
        <v>57</v>
      </c>
      <c r="AS132">
        <v>401</v>
      </c>
      <c r="AT132">
        <v>278</v>
      </c>
    </row>
    <row r="133" spans="1:46">
      <c r="A133">
        <v>132</v>
      </c>
      <c r="B133" t="s">
        <v>919</v>
      </c>
      <c r="C133" t="s">
        <v>1382</v>
      </c>
      <c r="D133">
        <v>2023</v>
      </c>
      <c r="E133" t="s">
        <v>512</v>
      </c>
      <c r="F133" t="s">
        <v>2213</v>
      </c>
      <c r="G133" t="s">
        <v>2214</v>
      </c>
      <c r="H133" t="s">
        <v>2215</v>
      </c>
      <c r="I133" t="s">
        <v>91</v>
      </c>
      <c r="J133">
        <v>22</v>
      </c>
      <c r="K133" t="s">
        <v>62</v>
      </c>
      <c r="L133" t="s">
        <v>62</v>
      </c>
      <c r="M133" t="s">
        <v>62</v>
      </c>
      <c r="N133" t="s">
        <v>62</v>
      </c>
      <c r="O133" t="s">
        <v>57</v>
      </c>
      <c r="P133" t="s">
        <v>57</v>
      </c>
      <c r="Q133" t="s">
        <v>57</v>
      </c>
      <c r="R133" t="s">
        <v>57</v>
      </c>
      <c r="S133" t="s">
        <v>62</v>
      </c>
      <c r="T133" t="s">
        <v>57</v>
      </c>
      <c r="U133" t="s">
        <v>62</v>
      </c>
      <c r="V133" t="s">
        <v>57</v>
      </c>
      <c r="W133" t="s">
        <v>56</v>
      </c>
      <c r="X133" t="s">
        <v>1819</v>
      </c>
      <c r="Y133" t="s">
        <v>62</v>
      </c>
      <c r="Z133" t="s">
        <v>2216</v>
      </c>
      <c r="AA133" t="s">
        <v>62</v>
      </c>
      <c r="AB133" t="s">
        <v>62</v>
      </c>
      <c r="AC133" t="s">
        <v>57</v>
      </c>
      <c r="AD133" t="s">
        <v>57</v>
      </c>
      <c r="AE133" t="s">
        <v>57</v>
      </c>
      <c r="AG133" t="s">
        <v>62</v>
      </c>
      <c r="AH133" t="s">
        <v>57</v>
      </c>
      <c r="AI133" t="s">
        <v>57</v>
      </c>
      <c r="AJ133" t="s">
        <v>57</v>
      </c>
      <c r="AK133" t="s">
        <v>62</v>
      </c>
      <c r="AL133" t="s">
        <v>57</v>
      </c>
      <c r="AM133" t="s">
        <v>57</v>
      </c>
      <c r="AN133" t="s">
        <v>57</v>
      </c>
      <c r="AO133" s="24" t="s">
        <v>2217</v>
      </c>
      <c r="AP133" s="24" t="s">
        <v>832</v>
      </c>
      <c r="AQ133">
        <v>240</v>
      </c>
      <c r="AR133" t="s">
        <v>57</v>
      </c>
      <c r="AS133" t="s">
        <v>57</v>
      </c>
      <c r="AT133" t="s">
        <v>57</v>
      </c>
    </row>
    <row r="134" spans="1:46">
      <c r="A134">
        <v>133</v>
      </c>
      <c r="B134" t="s">
        <v>919</v>
      </c>
      <c r="C134" t="s">
        <v>1382</v>
      </c>
      <c r="D134">
        <v>2023</v>
      </c>
      <c r="E134" t="s">
        <v>512</v>
      </c>
      <c r="F134" t="s">
        <v>1553</v>
      </c>
      <c r="G134" t="s">
        <v>2218</v>
      </c>
      <c r="H134" t="s">
        <v>2219</v>
      </c>
      <c r="I134" t="s">
        <v>289</v>
      </c>
      <c r="J134">
        <v>23</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1556</v>
      </c>
      <c r="AA134" t="s">
        <v>57</v>
      </c>
      <c r="AB134" t="s">
        <v>57</v>
      </c>
      <c r="AC134" t="s">
        <v>57</v>
      </c>
      <c r="AD134" t="s">
        <v>57</v>
      </c>
      <c r="AE134" t="s">
        <v>57</v>
      </c>
      <c r="AG134" t="s">
        <v>57</v>
      </c>
      <c r="AH134" t="s">
        <v>57</v>
      </c>
      <c r="AI134" t="s">
        <v>57</v>
      </c>
      <c r="AJ134" t="s">
        <v>57</v>
      </c>
      <c r="AK134" t="s">
        <v>57</v>
      </c>
      <c r="AL134" t="s">
        <v>57</v>
      </c>
      <c r="AM134" t="s">
        <v>57</v>
      </c>
      <c r="AN134" t="s">
        <v>57</v>
      </c>
      <c r="AO134" s="24" t="s">
        <v>2220</v>
      </c>
      <c r="AP134" s="24" t="s">
        <v>2221</v>
      </c>
      <c r="AQ134">
        <v>227</v>
      </c>
      <c r="AR134" t="s">
        <v>57</v>
      </c>
      <c r="AS134" t="s">
        <v>57</v>
      </c>
      <c r="AT134" t="s">
        <v>57</v>
      </c>
    </row>
    <row r="135" spans="1:46">
      <c r="A135">
        <v>134</v>
      </c>
      <c r="B135" t="s">
        <v>919</v>
      </c>
      <c r="C135" t="s">
        <v>1382</v>
      </c>
      <c r="D135">
        <v>2023</v>
      </c>
      <c r="E135" t="s">
        <v>512</v>
      </c>
      <c r="F135" t="s">
        <v>2222</v>
      </c>
      <c r="G135" s="17" t="s">
        <v>2223</v>
      </c>
      <c r="H135" t="s">
        <v>2224</v>
      </c>
      <c r="I135" t="s">
        <v>91</v>
      </c>
      <c r="J135">
        <v>13</v>
      </c>
      <c r="K135" t="s">
        <v>62</v>
      </c>
      <c r="L135" t="s">
        <v>62</v>
      </c>
      <c r="M135" t="s">
        <v>62</v>
      </c>
      <c r="N135" t="s">
        <v>62</v>
      </c>
      <c r="O135" t="s">
        <v>57</v>
      </c>
      <c r="P135" t="s">
        <v>57</v>
      </c>
      <c r="Q135" t="s">
        <v>57</v>
      </c>
      <c r="R135" t="s">
        <v>57</v>
      </c>
      <c r="S135" t="s">
        <v>56</v>
      </c>
      <c r="T135" t="s">
        <v>2225</v>
      </c>
      <c r="U135" t="s">
        <v>62</v>
      </c>
      <c r="V135" t="s">
        <v>57</v>
      </c>
      <c r="W135" t="s">
        <v>56</v>
      </c>
      <c r="X135" t="s">
        <v>2226</v>
      </c>
      <c r="Y135" t="s">
        <v>62</v>
      </c>
      <c r="Z135" t="s">
        <v>2227</v>
      </c>
      <c r="AA135" t="s">
        <v>56</v>
      </c>
      <c r="AB135" t="s">
        <v>56</v>
      </c>
      <c r="AC135" t="s">
        <v>56</v>
      </c>
      <c r="AD135" t="s">
        <v>157</v>
      </c>
      <c r="AE135" t="s">
        <v>57</v>
      </c>
      <c r="AG135" t="s">
        <v>56</v>
      </c>
      <c r="AH135">
        <v>122</v>
      </c>
      <c r="AI135" t="s">
        <v>56</v>
      </c>
      <c r="AJ135" t="s">
        <v>109</v>
      </c>
      <c r="AK135" t="s">
        <v>62</v>
      </c>
      <c r="AL135" t="s">
        <v>57</v>
      </c>
      <c r="AM135" t="s">
        <v>57</v>
      </c>
      <c r="AN135" t="s">
        <v>57</v>
      </c>
      <c r="AO135" s="24" t="s">
        <v>2228</v>
      </c>
      <c r="AP135" s="24" t="s">
        <v>2090</v>
      </c>
      <c r="AQ135">
        <v>263</v>
      </c>
      <c r="AR135" t="s">
        <v>57</v>
      </c>
      <c r="AS135">
        <v>46</v>
      </c>
      <c r="AT135">
        <v>76</v>
      </c>
    </row>
    <row r="136" spans="1:46">
      <c r="A136">
        <v>135</v>
      </c>
      <c r="B136" t="s">
        <v>919</v>
      </c>
      <c r="C136" t="s">
        <v>1382</v>
      </c>
      <c r="D136">
        <v>2023</v>
      </c>
      <c r="E136" t="s">
        <v>512</v>
      </c>
      <c r="F136" t="s">
        <v>2229</v>
      </c>
      <c r="G136" t="s">
        <v>2230</v>
      </c>
      <c r="H136" t="s">
        <v>2231</v>
      </c>
      <c r="I136" t="s">
        <v>91</v>
      </c>
      <c r="J136">
        <v>13</v>
      </c>
      <c r="K136" t="s">
        <v>62</v>
      </c>
      <c r="L136" t="s">
        <v>62</v>
      </c>
      <c r="M136" t="s">
        <v>62</v>
      </c>
      <c r="N136" t="s">
        <v>62</v>
      </c>
      <c r="O136" t="s">
        <v>57</v>
      </c>
      <c r="P136" t="s">
        <v>57</v>
      </c>
      <c r="Q136" t="s">
        <v>57</v>
      </c>
      <c r="R136" t="s">
        <v>57</v>
      </c>
      <c r="S136" t="s">
        <v>56</v>
      </c>
      <c r="T136" t="s">
        <v>2232</v>
      </c>
      <c r="U136" t="s">
        <v>62</v>
      </c>
      <c r="V136" t="s">
        <v>57</v>
      </c>
      <c r="W136" t="s">
        <v>56</v>
      </c>
      <c r="X136" t="s">
        <v>2233</v>
      </c>
      <c r="Y136" t="s">
        <v>165</v>
      </c>
      <c r="Z136" t="s">
        <v>2234</v>
      </c>
      <c r="AA136" t="s">
        <v>56</v>
      </c>
      <c r="AB136" t="s">
        <v>56</v>
      </c>
      <c r="AC136" t="s">
        <v>56</v>
      </c>
      <c r="AD136" t="s">
        <v>157</v>
      </c>
      <c r="AE136" t="s">
        <v>57</v>
      </c>
      <c r="AG136" t="s">
        <v>56</v>
      </c>
      <c r="AH136">
        <v>74</v>
      </c>
      <c r="AI136" t="s">
        <v>62</v>
      </c>
      <c r="AJ136" t="s">
        <v>57</v>
      </c>
      <c r="AK136" t="s">
        <v>62</v>
      </c>
      <c r="AL136" t="s">
        <v>57</v>
      </c>
      <c r="AM136" t="s">
        <v>57</v>
      </c>
      <c r="AN136" t="s">
        <v>57</v>
      </c>
      <c r="AO136" s="24" t="s">
        <v>2235</v>
      </c>
      <c r="AP136" s="24" t="s">
        <v>2236</v>
      </c>
      <c r="AQ136">
        <v>635</v>
      </c>
      <c r="AR136" t="s">
        <v>57</v>
      </c>
      <c r="AS136">
        <v>6</v>
      </c>
      <c r="AT136">
        <v>68</v>
      </c>
    </row>
    <row r="137" spans="1:46">
      <c r="A137">
        <v>136</v>
      </c>
      <c r="B137" t="s">
        <v>919</v>
      </c>
      <c r="C137" t="s">
        <v>1382</v>
      </c>
      <c r="D137">
        <v>2023</v>
      </c>
      <c r="E137" t="s">
        <v>512</v>
      </c>
      <c r="F137" t="s">
        <v>1890</v>
      </c>
      <c r="G137" t="s">
        <v>2237</v>
      </c>
      <c r="H137" t="s">
        <v>2238</v>
      </c>
      <c r="I137" t="s">
        <v>91</v>
      </c>
      <c r="J137">
        <v>13</v>
      </c>
      <c r="K137" t="s">
        <v>62</v>
      </c>
      <c r="L137" t="s">
        <v>62</v>
      </c>
      <c r="M137" t="s">
        <v>62</v>
      </c>
      <c r="N137" t="s">
        <v>62</v>
      </c>
      <c r="O137" t="s">
        <v>57</v>
      </c>
      <c r="P137" t="s">
        <v>57</v>
      </c>
      <c r="Q137" t="s">
        <v>57</v>
      </c>
      <c r="R137" t="s">
        <v>57</v>
      </c>
      <c r="S137" t="s">
        <v>56</v>
      </c>
      <c r="T137" t="s">
        <v>2239</v>
      </c>
      <c r="U137" t="s">
        <v>62</v>
      </c>
      <c r="V137" t="s">
        <v>57</v>
      </c>
      <c r="W137" t="s">
        <v>56</v>
      </c>
      <c r="X137" t="s">
        <v>2240</v>
      </c>
      <c r="Y137" t="s">
        <v>62</v>
      </c>
      <c r="Z137" t="s">
        <v>1895</v>
      </c>
      <c r="AA137" t="s">
        <v>62</v>
      </c>
      <c r="AB137" t="s">
        <v>56</v>
      </c>
      <c r="AC137" t="s">
        <v>56</v>
      </c>
      <c r="AD137" t="s">
        <v>157</v>
      </c>
      <c r="AE137" t="s">
        <v>57</v>
      </c>
      <c r="AG137" t="s">
        <v>56</v>
      </c>
      <c r="AH137">
        <v>4124</v>
      </c>
      <c r="AI137" t="s">
        <v>62</v>
      </c>
      <c r="AJ137" t="s">
        <v>57</v>
      </c>
      <c r="AK137" t="s">
        <v>62</v>
      </c>
      <c r="AL137" t="s">
        <v>57</v>
      </c>
      <c r="AM137" t="s">
        <v>57</v>
      </c>
      <c r="AN137" t="s">
        <v>57</v>
      </c>
      <c r="AO137" s="24" t="s">
        <v>1731</v>
      </c>
      <c r="AP137" s="24" t="s">
        <v>2241</v>
      </c>
      <c r="AQ137">
        <v>439</v>
      </c>
      <c r="AR137" t="s">
        <v>57</v>
      </c>
      <c r="AS137">
        <v>1770</v>
      </c>
      <c r="AT137">
        <v>2354</v>
      </c>
    </row>
    <row r="138" spans="1:46">
      <c r="A138">
        <v>137</v>
      </c>
      <c r="B138" t="s">
        <v>919</v>
      </c>
      <c r="C138" t="s">
        <v>1382</v>
      </c>
      <c r="D138">
        <v>2023</v>
      </c>
      <c r="E138" t="s">
        <v>512</v>
      </c>
      <c r="F138" t="s">
        <v>57</v>
      </c>
      <c r="G138" t="s">
        <v>2242</v>
      </c>
      <c r="H138" t="s">
        <v>2243</v>
      </c>
      <c r="I138" t="s">
        <v>1467</v>
      </c>
      <c r="J138">
        <v>25</v>
      </c>
      <c r="K138" t="s">
        <v>57</v>
      </c>
      <c r="L138" t="s">
        <v>57</v>
      </c>
      <c r="M138" t="s">
        <v>57</v>
      </c>
      <c r="N138" t="s">
        <v>57</v>
      </c>
      <c r="O138" t="s">
        <v>57</v>
      </c>
      <c r="P138" t="s">
        <v>57</v>
      </c>
      <c r="Q138" t="s">
        <v>57</v>
      </c>
      <c r="R138" t="s">
        <v>57</v>
      </c>
      <c r="S138" t="s">
        <v>57</v>
      </c>
      <c r="T138" t="s">
        <v>57</v>
      </c>
      <c r="U138" t="s">
        <v>57</v>
      </c>
      <c r="V138" t="s">
        <v>57</v>
      </c>
      <c r="W138" t="s">
        <v>57</v>
      </c>
      <c r="X138" t="s">
        <v>57</v>
      </c>
      <c r="Y138" t="s">
        <v>57</v>
      </c>
      <c r="Z138" t="s">
        <v>57</v>
      </c>
      <c r="AA138" t="s">
        <v>57</v>
      </c>
      <c r="AB138" t="s">
        <v>57</v>
      </c>
      <c r="AC138" t="s">
        <v>57</v>
      </c>
      <c r="AD138" t="s">
        <v>57</v>
      </c>
      <c r="AE138" t="s">
        <v>57</v>
      </c>
      <c r="AG138" t="s">
        <v>57</v>
      </c>
      <c r="AH138" t="s">
        <v>57</v>
      </c>
      <c r="AI138" t="s">
        <v>57</v>
      </c>
      <c r="AJ138" t="s">
        <v>57</v>
      </c>
      <c r="AK138" t="s">
        <v>57</v>
      </c>
      <c r="AL138" t="s">
        <v>57</v>
      </c>
      <c r="AM138" t="s">
        <v>57</v>
      </c>
      <c r="AN138" t="s">
        <v>57</v>
      </c>
      <c r="AO138" s="24" t="s">
        <v>2244</v>
      </c>
      <c r="AP138" s="24" t="s">
        <v>2153</v>
      </c>
      <c r="AQ138">
        <v>56</v>
      </c>
      <c r="AR138" t="s">
        <v>57</v>
      </c>
      <c r="AS138" t="s">
        <v>57</v>
      </c>
      <c r="AT138" t="s">
        <v>57</v>
      </c>
    </row>
    <row r="139" spans="1:46">
      <c r="A139">
        <v>138</v>
      </c>
      <c r="B139" t="s">
        <v>919</v>
      </c>
      <c r="C139" t="s">
        <v>1382</v>
      </c>
      <c r="D139">
        <v>2023</v>
      </c>
      <c r="E139" t="s">
        <v>251</v>
      </c>
      <c r="F139" t="s">
        <v>2245</v>
      </c>
      <c r="G139" t="s">
        <v>2246</v>
      </c>
      <c r="H139" t="s">
        <v>2247</v>
      </c>
      <c r="I139" t="s">
        <v>298</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s="24" t="s">
        <v>57</v>
      </c>
      <c r="AP139" s="24">
        <v>39074</v>
      </c>
      <c r="AQ139" t="s">
        <v>57</v>
      </c>
      <c r="AR139" t="s">
        <v>57</v>
      </c>
      <c r="AS139" t="s">
        <v>57</v>
      </c>
      <c r="AT139" t="s">
        <v>57</v>
      </c>
    </row>
    <row r="140" spans="1:46">
      <c r="A140">
        <v>139</v>
      </c>
      <c r="B140" t="s">
        <v>919</v>
      </c>
      <c r="C140" t="s">
        <v>1382</v>
      </c>
      <c r="D140">
        <v>2023</v>
      </c>
      <c r="E140" t="s">
        <v>251</v>
      </c>
      <c r="F140" t="s">
        <v>2248</v>
      </c>
      <c r="G140" t="s">
        <v>2249</v>
      </c>
      <c r="H140" t="s">
        <v>2250</v>
      </c>
      <c r="I140" t="s">
        <v>2063</v>
      </c>
      <c r="J140">
        <v>25</v>
      </c>
      <c r="K140" t="s">
        <v>57</v>
      </c>
      <c r="L140" t="s">
        <v>57</v>
      </c>
      <c r="M140" t="s">
        <v>57</v>
      </c>
      <c r="N140" t="s">
        <v>57</v>
      </c>
      <c r="O140" t="s">
        <v>57</v>
      </c>
      <c r="P140" t="s">
        <v>57</v>
      </c>
      <c r="Q140" t="s">
        <v>57</v>
      </c>
      <c r="R140" t="s">
        <v>57</v>
      </c>
      <c r="S140" t="s">
        <v>57</v>
      </c>
      <c r="T140" t="s">
        <v>57</v>
      </c>
      <c r="U140" t="s">
        <v>57</v>
      </c>
      <c r="V140" t="s">
        <v>57</v>
      </c>
      <c r="W140" t="s">
        <v>57</v>
      </c>
      <c r="X140" t="s">
        <v>57</v>
      </c>
      <c r="Y140" t="s">
        <v>57</v>
      </c>
      <c r="Z140" t="s">
        <v>2251</v>
      </c>
      <c r="AA140" t="s">
        <v>57</v>
      </c>
      <c r="AB140" t="s">
        <v>57</v>
      </c>
      <c r="AC140" t="s">
        <v>57</v>
      </c>
      <c r="AD140" t="s">
        <v>57</v>
      </c>
      <c r="AE140" t="s">
        <v>57</v>
      </c>
      <c r="AG140" t="s">
        <v>57</v>
      </c>
      <c r="AH140" t="s">
        <v>57</v>
      </c>
      <c r="AI140" t="s">
        <v>57</v>
      </c>
      <c r="AJ140" t="s">
        <v>57</v>
      </c>
      <c r="AK140" t="s">
        <v>57</v>
      </c>
      <c r="AL140" t="s">
        <v>57</v>
      </c>
      <c r="AM140" t="s">
        <v>57</v>
      </c>
      <c r="AN140" t="s">
        <v>57</v>
      </c>
      <c r="AO140" s="24" t="s">
        <v>2252</v>
      </c>
      <c r="AP140" s="24" t="s">
        <v>2137</v>
      </c>
      <c r="AQ140">
        <v>362</v>
      </c>
      <c r="AR140" t="s">
        <v>57</v>
      </c>
      <c r="AS140" t="s">
        <v>57</v>
      </c>
      <c r="AT140" t="s">
        <v>57</v>
      </c>
    </row>
    <row r="141" spans="1:46">
      <c r="A141">
        <v>140</v>
      </c>
      <c r="B141" t="s">
        <v>919</v>
      </c>
      <c r="C141" t="s">
        <v>1382</v>
      </c>
      <c r="D141">
        <v>2023</v>
      </c>
      <c r="E141" t="s">
        <v>251</v>
      </c>
      <c r="F141" t="s">
        <v>2253</v>
      </c>
      <c r="G141" t="s">
        <v>2254</v>
      </c>
      <c r="H141" t="s">
        <v>2255</v>
      </c>
      <c r="I141" t="s">
        <v>289</v>
      </c>
      <c r="J141">
        <v>1</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2256</v>
      </c>
      <c r="AA141" t="s">
        <v>57</v>
      </c>
      <c r="AB141" t="s">
        <v>57</v>
      </c>
      <c r="AC141" t="s">
        <v>57</v>
      </c>
      <c r="AD141" t="s">
        <v>57</v>
      </c>
      <c r="AE141" t="s">
        <v>57</v>
      </c>
      <c r="AG141" t="s">
        <v>57</v>
      </c>
      <c r="AH141" t="s">
        <v>57</v>
      </c>
      <c r="AI141" t="s">
        <v>57</v>
      </c>
      <c r="AJ141" t="s">
        <v>57</v>
      </c>
      <c r="AK141" t="s">
        <v>57</v>
      </c>
      <c r="AL141" t="s">
        <v>57</v>
      </c>
      <c r="AM141" t="s">
        <v>57</v>
      </c>
      <c r="AN141" t="s">
        <v>57</v>
      </c>
      <c r="AO141" s="24" t="s">
        <v>242</v>
      </c>
      <c r="AP141" s="24" t="s">
        <v>2121</v>
      </c>
      <c r="AQ141">
        <v>87</v>
      </c>
      <c r="AR141" t="s">
        <v>57</v>
      </c>
      <c r="AS141" t="s">
        <v>57</v>
      </c>
      <c r="AT141" t="s">
        <v>57</v>
      </c>
    </row>
    <row r="142" spans="1:46" s="74" customFormat="1">
      <c r="A142">
        <v>141</v>
      </c>
      <c r="B142" t="s">
        <v>919</v>
      </c>
      <c r="C142" t="s">
        <v>1382</v>
      </c>
      <c r="D142">
        <v>2023</v>
      </c>
      <c r="E142" t="s">
        <v>251</v>
      </c>
      <c r="F142" t="s">
        <v>2257</v>
      </c>
      <c r="G142" t="s">
        <v>2258</v>
      </c>
      <c r="H142" t="s">
        <v>2259</v>
      </c>
      <c r="I142" t="s">
        <v>91</v>
      </c>
      <c r="J142">
        <v>4</v>
      </c>
      <c r="K142" t="s">
        <v>62</v>
      </c>
      <c r="L142" t="s">
        <v>62</v>
      </c>
      <c r="M142" t="s">
        <v>62</v>
      </c>
      <c r="N142" t="s">
        <v>62</v>
      </c>
      <c r="O142" t="s">
        <v>57</v>
      </c>
      <c r="P142" t="s">
        <v>57</v>
      </c>
      <c r="Q142" t="s">
        <v>57</v>
      </c>
      <c r="R142" t="s">
        <v>57</v>
      </c>
      <c r="S142" t="s">
        <v>56</v>
      </c>
      <c r="T142" t="s">
        <v>2260</v>
      </c>
      <c r="U142" t="s">
        <v>62</v>
      </c>
      <c r="V142" t="s">
        <v>57</v>
      </c>
      <c r="W142" t="s">
        <v>56</v>
      </c>
      <c r="X142" t="s">
        <v>1819</v>
      </c>
      <c r="Y142" t="s">
        <v>62</v>
      </c>
      <c r="Z142" t="s">
        <v>2261</v>
      </c>
      <c r="AA142" t="s">
        <v>56</v>
      </c>
      <c r="AB142" t="s">
        <v>56</v>
      </c>
      <c r="AC142" t="s">
        <v>56</v>
      </c>
      <c r="AD142" t="s">
        <v>216</v>
      </c>
      <c r="AE142" t="s">
        <v>1933</v>
      </c>
      <c r="AF142"/>
      <c r="AG142" t="s">
        <v>56</v>
      </c>
      <c r="AH142">
        <v>68</v>
      </c>
      <c r="AI142" t="s">
        <v>62</v>
      </c>
      <c r="AJ142" t="s">
        <v>57</v>
      </c>
      <c r="AK142" t="s">
        <v>62</v>
      </c>
      <c r="AL142" t="s">
        <v>57</v>
      </c>
      <c r="AM142" t="s">
        <v>57</v>
      </c>
      <c r="AN142" t="s">
        <v>57</v>
      </c>
      <c r="AO142" s="24" t="s">
        <v>2262</v>
      </c>
      <c r="AP142" s="24" t="s">
        <v>2158</v>
      </c>
      <c r="AQ142">
        <v>391</v>
      </c>
      <c r="AR142" t="s">
        <v>57</v>
      </c>
      <c r="AS142">
        <v>28</v>
      </c>
      <c r="AT142">
        <v>40</v>
      </c>
    </row>
    <row r="143" spans="1:46">
      <c r="A143">
        <v>142</v>
      </c>
      <c r="B143" t="s">
        <v>919</v>
      </c>
      <c r="C143" t="s">
        <v>1382</v>
      </c>
      <c r="D143">
        <v>2023</v>
      </c>
      <c r="E143" t="s">
        <v>251</v>
      </c>
      <c r="F143" t="s">
        <v>2263</v>
      </c>
      <c r="G143" t="s">
        <v>2264</v>
      </c>
      <c r="H143" t="s">
        <v>2265</v>
      </c>
      <c r="I143" t="s">
        <v>289</v>
      </c>
      <c r="J143">
        <v>6</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2141</v>
      </c>
      <c r="AA143" t="s">
        <v>57</v>
      </c>
      <c r="AB143" t="s">
        <v>57</v>
      </c>
      <c r="AC143" t="s">
        <v>57</v>
      </c>
      <c r="AD143" t="s">
        <v>57</v>
      </c>
      <c r="AE143" t="s">
        <v>57</v>
      </c>
      <c r="AG143" t="s">
        <v>57</v>
      </c>
      <c r="AH143" t="s">
        <v>57</v>
      </c>
      <c r="AI143" t="s">
        <v>57</v>
      </c>
      <c r="AJ143" t="s">
        <v>57</v>
      </c>
      <c r="AK143" t="s">
        <v>57</v>
      </c>
      <c r="AL143" t="s">
        <v>57</v>
      </c>
      <c r="AM143" t="s">
        <v>57</v>
      </c>
      <c r="AN143" t="s">
        <v>57</v>
      </c>
      <c r="AO143" s="24" t="s">
        <v>1956</v>
      </c>
      <c r="AP143" s="24" t="s">
        <v>2266</v>
      </c>
      <c r="AQ143">
        <v>245</v>
      </c>
      <c r="AR143" t="s">
        <v>57</v>
      </c>
      <c r="AS143" t="s">
        <v>57</v>
      </c>
      <c r="AT143" t="s">
        <v>57</v>
      </c>
    </row>
    <row r="144" spans="1:46">
      <c r="A144">
        <v>143</v>
      </c>
      <c r="B144" t="s">
        <v>919</v>
      </c>
      <c r="C144" t="s">
        <v>1382</v>
      </c>
      <c r="D144">
        <v>2023</v>
      </c>
      <c r="E144" t="s">
        <v>251</v>
      </c>
      <c r="F144" t="s">
        <v>2267</v>
      </c>
      <c r="G144" t="s">
        <v>2268</v>
      </c>
      <c r="H144" t="s">
        <v>2269</v>
      </c>
      <c r="I144" t="s">
        <v>91</v>
      </c>
      <c r="J144">
        <v>6</v>
      </c>
      <c r="K144" t="s">
        <v>62</v>
      </c>
      <c r="L144" t="s">
        <v>62</v>
      </c>
      <c r="M144" t="s">
        <v>62</v>
      </c>
      <c r="N144" t="s">
        <v>62</v>
      </c>
      <c r="O144" t="s">
        <v>57</v>
      </c>
      <c r="P144" t="s">
        <v>57</v>
      </c>
      <c r="Q144" t="s">
        <v>57</v>
      </c>
      <c r="R144" t="s">
        <v>57</v>
      </c>
      <c r="S144" t="s">
        <v>62</v>
      </c>
      <c r="T144" t="s">
        <v>57</v>
      </c>
      <c r="U144" t="s">
        <v>62</v>
      </c>
      <c r="V144" t="s">
        <v>57</v>
      </c>
      <c r="W144" t="s">
        <v>56</v>
      </c>
      <c r="X144" t="s">
        <v>2270</v>
      </c>
      <c r="Y144" t="s">
        <v>56</v>
      </c>
      <c r="Z144" t="s">
        <v>2271</v>
      </c>
      <c r="AA144" t="s">
        <v>62</v>
      </c>
      <c r="AB144" t="s">
        <v>62</v>
      </c>
      <c r="AC144" t="s">
        <v>57</v>
      </c>
      <c r="AD144" t="s">
        <v>57</v>
      </c>
      <c r="AE144" t="s">
        <v>57</v>
      </c>
      <c r="AG144" t="s">
        <v>56</v>
      </c>
      <c r="AH144">
        <v>123</v>
      </c>
      <c r="AI144" t="s">
        <v>62</v>
      </c>
      <c r="AJ144" t="s">
        <v>57</v>
      </c>
      <c r="AK144" t="s">
        <v>62</v>
      </c>
      <c r="AL144" t="s">
        <v>57</v>
      </c>
      <c r="AM144" t="s">
        <v>57</v>
      </c>
      <c r="AN144" t="s">
        <v>57</v>
      </c>
      <c r="AO144" s="24" t="s">
        <v>2272</v>
      </c>
      <c r="AP144" s="24" t="s">
        <v>2273</v>
      </c>
      <c r="AQ144">
        <v>428</v>
      </c>
      <c r="AR144" t="s">
        <v>57</v>
      </c>
      <c r="AS144" t="s">
        <v>62</v>
      </c>
      <c r="AT144" t="s">
        <v>62</v>
      </c>
    </row>
    <row r="145" spans="1:46">
      <c r="A145">
        <v>144</v>
      </c>
      <c r="B145" t="s">
        <v>919</v>
      </c>
      <c r="C145" t="s">
        <v>1382</v>
      </c>
      <c r="D145">
        <v>2023</v>
      </c>
      <c r="E145" t="s">
        <v>251</v>
      </c>
      <c r="F145" t="s">
        <v>2274</v>
      </c>
      <c r="G145" t="s">
        <v>2275</v>
      </c>
      <c r="H145" t="s">
        <v>2276</v>
      </c>
      <c r="I145" t="s">
        <v>91</v>
      </c>
      <c r="J145">
        <v>6</v>
      </c>
      <c r="K145" t="s">
        <v>62</v>
      </c>
      <c r="L145" t="s">
        <v>62</v>
      </c>
      <c r="M145" t="s">
        <v>62</v>
      </c>
      <c r="N145" t="s">
        <v>62</v>
      </c>
      <c r="O145" t="s">
        <v>57</v>
      </c>
      <c r="P145" t="s">
        <v>57</v>
      </c>
      <c r="Q145" t="s">
        <v>57</v>
      </c>
      <c r="R145" t="s">
        <v>57</v>
      </c>
      <c r="S145" t="s">
        <v>62</v>
      </c>
      <c r="T145" t="s">
        <v>57</v>
      </c>
      <c r="U145" t="s">
        <v>62</v>
      </c>
      <c r="V145" t="s">
        <v>57</v>
      </c>
      <c r="W145" t="s">
        <v>56</v>
      </c>
      <c r="X145" t="s">
        <v>2277</v>
      </c>
      <c r="Y145" t="s">
        <v>62</v>
      </c>
      <c r="Z145" t="s">
        <v>2278</v>
      </c>
      <c r="AA145" t="s">
        <v>62</v>
      </c>
      <c r="AB145" t="s">
        <v>62</v>
      </c>
      <c r="AC145" t="s">
        <v>57</v>
      </c>
      <c r="AD145" t="s">
        <v>57</v>
      </c>
      <c r="AE145" t="s">
        <v>57</v>
      </c>
      <c r="AG145" t="s">
        <v>56</v>
      </c>
      <c r="AH145">
        <v>32</v>
      </c>
      <c r="AI145" t="s">
        <v>62</v>
      </c>
      <c r="AJ145" t="s">
        <v>57</v>
      </c>
      <c r="AK145" t="s">
        <v>62</v>
      </c>
      <c r="AL145" t="s">
        <v>57</v>
      </c>
      <c r="AM145" t="s">
        <v>57</v>
      </c>
      <c r="AN145" t="s">
        <v>57</v>
      </c>
      <c r="AO145" s="24" t="s">
        <v>61</v>
      </c>
      <c r="AP145" s="24" t="s">
        <v>280</v>
      </c>
      <c r="AQ145">
        <v>235</v>
      </c>
      <c r="AR145" t="s">
        <v>57</v>
      </c>
      <c r="AS145" t="s">
        <v>62</v>
      </c>
      <c r="AT145" t="s">
        <v>62</v>
      </c>
    </row>
    <row r="146" spans="1:46">
      <c r="A146">
        <v>145</v>
      </c>
      <c r="B146" t="s">
        <v>919</v>
      </c>
      <c r="C146" t="s">
        <v>1382</v>
      </c>
      <c r="D146">
        <v>2023</v>
      </c>
      <c r="E146" t="s">
        <v>251</v>
      </c>
      <c r="F146" t="s">
        <v>2279</v>
      </c>
      <c r="G146" t="s">
        <v>2280</v>
      </c>
      <c r="H146" t="s">
        <v>2281</v>
      </c>
      <c r="I146" t="s">
        <v>91</v>
      </c>
      <c r="J146">
        <v>8</v>
      </c>
      <c r="K146" t="s">
        <v>62</v>
      </c>
      <c r="L146" t="s">
        <v>62</v>
      </c>
      <c r="M146" t="s">
        <v>62</v>
      </c>
      <c r="N146" t="s">
        <v>56</v>
      </c>
      <c r="O146">
        <v>2</v>
      </c>
      <c r="P146" t="s">
        <v>170</v>
      </c>
      <c r="Q146" t="s">
        <v>2282</v>
      </c>
      <c r="R146" t="s">
        <v>2283</v>
      </c>
      <c r="S146" t="s">
        <v>56</v>
      </c>
      <c r="T146" t="s">
        <v>2284</v>
      </c>
      <c r="U146" t="s">
        <v>62</v>
      </c>
      <c r="V146" t="s">
        <v>57</v>
      </c>
      <c r="W146" t="s">
        <v>56</v>
      </c>
      <c r="X146" t="s">
        <v>1819</v>
      </c>
      <c r="Y146" t="s">
        <v>62</v>
      </c>
      <c r="Z146" t="s">
        <v>1583</v>
      </c>
      <c r="AA146" t="s">
        <v>62</v>
      </c>
      <c r="AB146" t="s">
        <v>56</v>
      </c>
      <c r="AC146" t="s">
        <v>56</v>
      </c>
      <c r="AD146" t="s">
        <v>157</v>
      </c>
      <c r="AE146" t="s">
        <v>57</v>
      </c>
      <c r="AG146" t="s">
        <v>56</v>
      </c>
      <c r="AH146">
        <v>161615</v>
      </c>
      <c r="AI146" t="s">
        <v>62</v>
      </c>
      <c r="AJ146" t="s">
        <v>57</v>
      </c>
      <c r="AK146" t="s">
        <v>62</v>
      </c>
      <c r="AL146" t="s">
        <v>57</v>
      </c>
      <c r="AM146" t="s">
        <v>57</v>
      </c>
      <c r="AN146" t="s">
        <v>57</v>
      </c>
      <c r="AO146" s="24" t="s">
        <v>1762</v>
      </c>
      <c r="AP146" s="24" t="s">
        <v>2285</v>
      </c>
      <c r="AQ146">
        <v>272</v>
      </c>
      <c r="AR146" t="s">
        <v>57</v>
      </c>
      <c r="AS146">
        <v>102566</v>
      </c>
      <c r="AT146">
        <v>59049</v>
      </c>
    </row>
    <row r="147" spans="1:46">
      <c r="A147">
        <v>146</v>
      </c>
      <c r="B147" t="s">
        <v>919</v>
      </c>
      <c r="C147" t="s">
        <v>1382</v>
      </c>
      <c r="D147">
        <v>2023</v>
      </c>
      <c r="E147" t="s">
        <v>251</v>
      </c>
      <c r="F147" t="s">
        <v>2286</v>
      </c>
      <c r="G147" t="s">
        <v>2287</v>
      </c>
      <c r="H147" t="s">
        <v>2288</v>
      </c>
      <c r="I147" t="s">
        <v>91</v>
      </c>
      <c r="J147">
        <v>14</v>
      </c>
      <c r="K147" t="s">
        <v>62</v>
      </c>
      <c r="L147" t="s">
        <v>62</v>
      </c>
      <c r="M147" t="s">
        <v>62</v>
      </c>
      <c r="N147" t="s">
        <v>62</v>
      </c>
      <c r="O147" t="s">
        <v>62</v>
      </c>
      <c r="P147" t="s">
        <v>57</v>
      </c>
      <c r="Q147" t="s">
        <v>57</v>
      </c>
      <c r="R147" t="s">
        <v>57</v>
      </c>
      <c r="S147" t="s">
        <v>62</v>
      </c>
      <c r="T147" t="s">
        <v>57</v>
      </c>
      <c r="U147" t="s">
        <v>62</v>
      </c>
      <c r="V147" t="s">
        <v>57</v>
      </c>
      <c r="W147" t="s">
        <v>56</v>
      </c>
      <c r="X147" t="s">
        <v>2289</v>
      </c>
      <c r="Y147" t="s">
        <v>62</v>
      </c>
      <c r="Z147" t="s">
        <v>2290</v>
      </c>
      <c r="AA147" t="s">
        <v>62</v>
      </c>
      <c r="AB147" t="s">
        <v>62</v>
      </c>
      <c r="AC147" t="s">
        <v>57</v>
      </c>
      <c r="AD147" t="s">
        <v>57</v>
      </c>
      <c r="AE147" t="s">
        <v>57</v>
      </c>
      <c r="AG147" t="s">
        <v>56</v>
      </c>
      <c r="AH147">
        <v>11</v>
      </c>
      <c r="AI147" t="s">
        <v>56</v>
      </c>
      <c r="AJ147" t="s">
        <v>109</v>
      </c>
      <c r="AK147" t="s">
        <v>62</v>
      </c>
      <c r="AL147" t="s">
        <v>57</v>
      </c>
      <c r="AM147" t="s">
        <v>57</v>
      </c>
      <c r="AN147" t="s">
        <v>57</v>
      </c>
      <c r="AO147" s="24" t="s">
        <v>708</v>
      </c>
      <c r="AP147" s="24" t="s">
        <v>1964</v>
      </c>
      <c r="AQ147">
        <v>135</v>
      </c>
      <c r="AR147" t="s">
        <v>57</v>
      </c>
      <c r="AS147">
        <v>5</v>
      </c>
      <c r="AT147">
        <v>6</v>
      </c>
    </row>
    <row r="148" spans="1:46">
      <c r="A148">
        <v>147</v>
      </c>
      <c r="B148" t="s">
        <v>919</v>
      </c>
      <c r="C148" t="s">
        <v>1382</v>
      </c>
      <c r="D148">
        <v>2023</v>
      </c>
      <c r="E148" t="s">
        <v>251</v>
      </c>
      <c r="F148" t="s">
        <v>2291</v>
      </c>
      <c r="G148" t="s">
        <v>2292</v>
      </c>
      <c r="H148" t="s">
        <v>2293</v>
      </c>
      <c r="I148" t="s">
        <v>91</v>
      </c>
      <c r="J148">
        <v>14</v>
      </c>
      <c r="K148" t="s">
        <v>62</v>
      </c>
      <c r="L148" t="s">
        <v>62</v>
      </c>
      <c r="M148" t="s">
        <v>62</v>
      </c>
      <c r="N148" t="s">
        <v>62</v>
      </c>
      <c r="O148" t="s">
        <v>57</v>
      </c>
      <c r="P148" t="s">
        <v>57</v>
      </c>
      <c r="Q148" t="s">
        <v>57</v>
      </c>
      <c r="R148" t="s">
        <v>57</v>
      </c>
      <c r="S148" t="s">
        <v>56</v>
      </c>
      <c r="T148" s="14" t="s">
        <v>2294</v>
      </c>
      <c r="U148" t="s">
        <v>62</v>
      </c>
      <c r="V148" t="s">
        <v>57</v>
      </c>
      <c r="W148" t="s">
        <v>56</v>
      </c>
      <c r="X148" t="s">
        <v>2295</v>
      </c>
      <c r="Y148" t="s">
        <v>62</v>
      </c>
      <c r="Z148" t="s">
        <v>2296</v>
      </c>
      <c r="AA148" t="s">
        <v>62</v>
      </c>
      <c r="AB148" t="s">
        <v>56</v>
      </c>
      <c r="AC148" t="s">
        <v>62</v>
      </c>
      <c r="AD148" t="s">
        <v>157</v>
      </c>
      <c r="AE148" t="s">
        <v>57</v>
      </c>
      <c r="AF148" t="s">
        <v>56</v>
      </c>
      <c r="AG148" t="s">
        <v>56</v>
      </c>
      <c r="AH148">
        <v>173</v>
      </c>
      <c r="AI148" t="s">
        <v>62</v>
      </c>
      <c r="AJ148" t="s">
        <v>57</v>
      </c>
      <c r="AK148" t="s">
        <v>62</v>
      </c>
      <c r="AL148" t="s">
        <v>57</v>
      </c>
      <c r="AM148" t="s">
        <v>57</v>
      </c>
      <c r="AN148" t="s">
        <v>57</v>
      </c>
      <c r="AO148" s="24" t="s">
        <v>2297</v>
      </c>
      <c r="AP148" s="24" t="s">
        <v>2097</v>
      </c>
      <c r="AQ148">
        <v>271</v>
      </c>
      <c r="AR148" t="s">
        <v>57</v>
      </c>
      <c r="AS148">
        <v>88</v>
      </c>
      <c r="AT148">
        <v>85</v>
      </c>
    </row>
    <row r="149" spans="1:46">
      <c r="A149">
        <v>148</v>
      </c>
      <c r="B149" t="s">
        <v>919</v>
      </c>
      <c r="C149" t="s">
        <v>1382</v>
      </c>
      <c r="D149">
        <v>2023</v>
      </c>
      <c r="E149" t="s">
        <v>251</v>
      </c>
      <c r="F149" t="s">
        <v>2298</v>
      </c>
      <c r="G149" t="s">
        <v>2299</v>
      </c>
      <c r="H149" t="s">
        <v>2300</v>
      </c>
      <c r="I149" t="s">
        <v>55</v>
      </c>
      <c r="J149">
        <v>15</v>
      </c>
      <c r="K149" t="s">
        <v>62</v>
      </c>
      <c r="L149" t="s">
        <v>62</v>
      </c>
      <c r="M149" t="s">
        <v>57</v>
      </c>
      <c r="N149" t="s">
        <v>57</v>
      </c>
      <c r="O149" t="s">
        <v>57</v>
      </c>
      <c r="P149" t="s">
        <v>57</v>
      </c>
      <c r="Q149" t="s">
        <v>57</v>
      </c>
      <c r="R149" t="s">
        <v>57</v>
      </c>
      <c r="S149" t="s">
        <v>57</v>
      </c>
      <c r="T149" t="s">
        <v>57</v>
      </c>
      <c r="U149" t="s">
        <v>57</v>
      </c>
      <c r="V149" t="s">
        <v>57</v>
      </c>
      <c r="W149" t="s">
        <v>57</v>
      </c>
      <c r="X149" t="s">
        <v>57</v>
      </c>
      <c r="Y149" t="s">
        <v>57</v>
      </c>
      <c r="Z149" t="s">
        <v>2301</v>
      </c>
      <c r="AA149" t="s">
        <v>57</v>
      </c>
      <c r="AB149" t="s">
        <v>57</v>
      </c>
      <c r="AC149" t="s">
        <v>57</v>
      </c>
      <c r="AD149" t="s">
        <v>57</v>
      </c>
      <c r="AE149" t="s">
        <v>57</v>
      </c>
      <c r="AG149" t="s">
        <v>57</v>
      </c>
      <c r="AH149" t="s">
        <v>57</v>
      </c>
      <c r="AI149" t="s">
        <v>57</v>
      </c>
      <c r="AJ149" t="s">
        <v>57</v>
      </c>
      <c r="AK149" t="s">
        <v>57</v>
      </c>
      <c r="AL149" t="s">
        <v>57</v>
      </c>
      <c r="AM149" t="s">
        <v>57</v>
      </c>
      <c r="AN149" t="s">
        <v>57</v>
      </c>
      <c r="AO149" s="24" t="s">
        <v>2302</v>
      </c>
      <c r="AP149" s="24" t="s">
        <v>2303</v>
      </c>
      <c r="AQ149">
        <v>213</v>
      </c>
      <c r="AR149" t="s">
        <v>57</v>
      </c>
      <c r="AS149" t="s">
        <v>57</v>
      </c>
      <c r="AT149" t="s">
        <v>57</v>
      </c>
    </row>
    <row r="150" spans="1:46">
      <c r="A150">
        <v>149</v>
      </c>
      <c r="B150" t="s">
        <v>919</v>
      </c>
      <c r="C150" t="s">
        <v>1382</v>
      </c>
      <c r="D150">
        <v>2023</v>
      </c>
      <c r="E150" t="s">
        <v>251</v>
      </c>
      <c r="F150" t="s">
        <v>2304</v>
      </c>
      <c r="G150" t="s">
        <v>2305</v>
      </c>
      <c r="H150" t="s">
        <v>2306</v>
      </c>
      <c r="I150" t="s">
        <v>91</v>
      </c>
      <c r="J150">
        <v>15</v>
      </c>
      <c r="K150" t="s">
        <v>62</v>
      </c>
      <c r="L150" t="s">
        <v>62</v>
      </c>
      <c r="M150" t="s">
        <v>62</v>
      </c>
      <c r="N150" t="s">
        <v>62</v>
      </c>
      <c r="O150" t="s">
        <v>57</v>
      </c>
      <c r="P150" t="s">
        <v>57</v>
      </c>
      <c r="Q150" t="s">
        <v>57</v>
      </c>
      <c r="R150" t="s">
        <v>57</v>
      </c>
      <c r="S150" t="s">
        <v>56</v>
      </c>
      <c r="T150" t="s">
        <v>2307</v>
      </c>
      <c r="U150" t="s">
        <v>56</v>
      </c>
      <c r="V150" s="13" t="s">
        <v>2308</v>
      </c>
      <c r="W150" t="s">
        <v>56</v>
      </c>
      <c r="X150" t="s">
        <v>2309</v>
      </c>
      <c r="Y150" t="s">
        <v>62</v>
      </c>
      <c r="Z150" s="17" t="s">
        <v>2310</v>
      </c>
      <c r="AA150" t="s">
        <v>56</v>
      </c>
      <c r="AB150" t="s">
        <v>56</v>
      </c>
      <c r="AC150" t="s">
        <v>56</v>
      </c>
      <c r="AD150" t="s">
        <v>157</v>
      </c>
      <c r="AE150" t="s">
        <v>57</v>
      </c>
      <c r="AG150" t="s">
        <v>56</v>
      </c>
      <c r="AH150">
        <v>453</v>
      </c>
      <c r="AI150" t="s">
        <v>62</v>
      </c>
      <c r="AJ150" t="s">
        <v>57</v>
      </c>
      <c r="AK150" t="s">
        <v>62</v>
      </c>
      <c r="AL150" t="s">
        <v>57</v>
      </c>
      <c r="AM150" t="s">
        <v>57</v>
      </c>
      <c r="AN150" t="s">
        <v>57</v>
      </c>
      <c r="AO150" s="24" t="s">
        <v>2311</v>
      </c>
      <c r="AP150" s="24" t="s">
        <v>1964</v>
      </c>
      <c r="AQ150">
        <v>403</v>
      </c>
      <c r="AR150" t="s">
        <v>57</v>
      </c>
      <c r="AS150">
        <v>193</v>
      </c>
      <c r="AT150">
        <v>260</v>
      </c>
    </row>
    <row r="151" spans="1:46">
      <c r="A151">
        <v>150</v>
      </c>
      <c r="B151" t="s">
        <v>919</v>
      </c>
      <c r="C151" t="s">
        <v>1382</v>
      </c>
      <c r="D151">
        <v>2023</v>
      </c>
      <c r="E151" t="s">
        <v>251</v>
      </c>
      <c r="F151" t="s">
        <v>2312</v>
      </c>
      <c r="G151" t="s">
        <v>2313</v>
      </c>
      <c r="H151" t="s">
        <v>2314</v>
      </c>
      <c r="I151" t="s">
        <v>539</v>
      </c>
      <c r="J151">
        <v>15</v>
      </c>
      <c r="K151" t="s">
        <v>57</v>
      </c>
      <c r="L151" t="s">
        <v>57</v>
      </c>
      <c r="M151" t="s">
        <v>57</v>
      </c>
      <c r="N151" t="s">
        <v>57</v>
      </c>
      <c r="O151" t="s">
        <v>57</v>
      </c>
      <c r="P151" t="s">
        <v>57</v>
      </c>
      <c r="Q151" t="s">
        <v>57</v>
      </c>
      <c r="R151" t="s">
        <v>57</v>
      </c>
      <c r="S151" t="s">
        <v>57</v>
      </c>
      <c r="T151" t="s">
        <v>57</v>
      </c>
      <c r="U151" t="s">
        <v>57</v>
      </c>
      <c r="V151" t="s">
        <v>57</v>
      </c>
      <c r="W151" t="s">
        <v>57</v>
      </c>
      <c r="X151" t="s">
        <v>57</v>
      </c>
      <c r="Y151" t="s">
        <v>57</v>
      </c>
      <c r="Z151" t="s">
        <v>2315</v>
      </c>
      <c r="AA151" t="s">
        <v>57</v>
      </c>
      <c r="AB151" t="s">
        <v>57</v>
      </c>
      <c r="AC151" t="s">
        <v>57</v>
      </c>
      <c r="AD151" t="s">
        <v>57</v>
      </c>
      <c r="AE151" t="s">
        <v>57</v>
      </c>
      <c r="AG151" t="s">
        <v>57</v>
      </c>
      <c r="AH151" t="s">
        <v>57</v>
      </c>
      <c r="AI151" t="s">
        <v>57</v>
      </c>
      <c r="AJ151" t="s">
        <v>57</v>
      </c>
      <c r="AK151" t="s">
        <v>57</v>
      </c>
      <c r="AL151" t="s">
        <v>57</v>
      </c>
      <c r="AM151" t="s">
        <v>57</v>
      </c>
      <c r="AN151" t="s">
        <v>57</v>
      </c>
      <c r="AO151" s="24" t="s">
        <v>2316</v>
      </c>
      <c r="AP151" s="24" t="s">
        <v>2097</v>
      </c>
      <c r="AQ151">
        <v>274</v>
      </c>
      <c r="AR151" t="s">
        <v>57</v>
      </c>
      <c r="AS151" t="s">
        <v>57</v>
      </c>
      <c r="AT151" t="s">
        <v>57</v>
      </c>
    </row>
    <row r="152" spans="1:46">
      <c r="A152">
        <v>151</v>
      </c>
      <c r="B152" t="s">
        <v>919</v>
      </c>
      <c r="C152" t="s">
        <v>1382</v>
      </c>
      <c r="D152">
        <v>2023</v>
      </c>
      <c r="E152" t="s">
        <v>251</v>
      </c>
      <c r="F152" t="s">
        <v>2317</v>
      </c>
      <c r="G152" t="s">
        <v>2318</v>
      </c>
      <c r="H152" t="s">
        <v>2319</v>
      </c>
      <c r="I152" t="s">
        <v>91</v>
      </c>
      <c r="J152">
        <v>18</v>
      </c>
      <c r="K152" t="s">
        <v>62</v>
      </c>
      <c r="L152" t="s">
        <v>62</v>
      </c>
      <c r="M152" t="s">
        <v>62</v>
      </c>
      <c r="N152" t="s">
        <v>56</v>
      </c>
      <c r="O152">
        <v>1</v>
      </c>
      <c r="P152" t="s">
        <v>170</v>
      </c>
      <c r="Q152" t="s">
        <v>2320</v>
      </c>
      <c r="R152" t="s">
        <v>2321</v>
      </c>
      <c r="S152" t="s">
        <v>56</v>
      </c>
      <c r="T152" t="s">
        <v>2322</v>
      </c>
      <c r="U152" t="s">
        <v>62</v>
      </c>
      <c r="V152" t="s">
        <v>57</v>
      </c>
      <c r="W152" t="s">
        <v>56</v>
      </c>
      <c r="X152" t="s">
        <v>2323</v>
      </c>
      <c r="Y152" t="s">
        <v>62</v>
      </c>
      <c r="Z152" t="s">
        <v>2324</v>
      </c>
      <c r="AA152" t="s">
        <v>62</v>
      </c>
      <c r="AB152" t="s">
        <v>62</v>
      </c>
      <c r="AC152" t="s">
        <v>57</v>
      </c>
      <c r="AD152" t="s">
        <v>57</v>
      </c>
      <c r="AE152" t="s">
        <v>57</v>
      </c>
      <c r="AG152" t="s">
        <v>56</v>
      </c>
      <c r="AH152">
        <v>9</v>
      </c>
      <c r="AI152" t="s">
        <v>62</v>
      </c>
      <c r="AJ152" t="s">
        <v>57</v>
      </c>
      <c r="AK152" t="s">
        <v>62</v>
      </c>
      <c r="AL152" t="s">
        <v>57</v>
      </c>
      <c r="AM152" t="s">
        <v>57</v>
      </c>
      <c r="AN152" t="s">
        <v>57</v>
      </c>
      <c r="AO152" s="24" t="s">
        <v>1406</v>
      </c>
      <c r="AP152" s="24" t="s">
        <v>2325</v>
      </c>
      <c r="AQ152">
        <v>310</v>
      </c>
      <c r="AR152" t="s">
        <v>57</v>
      </c>
      <c r="AS152">
        <v>9</v>
      </c>
      <c r="AT152">
        <v>0</v>
      </c>
    </row>
    <row r="153" spans="1:46">
      <c r="A153">
        <v>152</v>
      </c>
      <c r="B153" t="s">
        <v>919</v>
      </c>
      <c r="C153" t="s">
        <v>1382</v>
      </c>
      <c r="D153">
        <v>2023</v>
      </c>
      <c r="E153" t="s">
        <v>251</v>
      </c>
      <c r="F153" t="s">
        <v>2326</v>
      </c>
      <c r="G153" t="s">
        <v>2327</v>
      </c>
      <c r="H153" t="s">
        <v>2328</v>
      </c>
      <c r="I153" t="s">
        <v>289</v>
      </c>
      <c r="J153">
        <v>22</v>
      </c>
      <c r="K153" t="s">
        <v>57</v>
      </c>
      <c r="L153" t="s">
        <v>57</v>
      </c>
      <c r="M153" t="s">
        <v>57</v>
      </c>
      <c r="N153" t="s">
        <v>57</v>
      </c>
      <c r="O153" t="s">
        <v>57</v>
      </c>
      <c r="P153" t="s">
        <v>57</v>
      </c>
      <c r="Q153" t="s">
        <v>57</v>
      </c>
      <c r="R153" t="s">
        <v>57</v>
      </c>
      <c r="S153" t="s">
        <v>57</v>
      </c>
      <c r="T153" t="s">
        <v>57</v>
      </c>
      <c r="U153" t="s">
        <v>57</v>
      </c>
      <c r="V153" t="s">
        <v>57</v>
      </c>
      <c r="W153" t="s">
        <v>57</v>
      </c>
      <c r="X153" t="s">
        <v>57</v>
      </c>
      <c r="Y153" t="s">
        <v>57</v>
      </c>
      <c r="Z153" t="s">
        <v>2329</v>
      </c>
      <c r="AA153" t="s">
        <v>57</v>
      </c>
      <c r="AB153" t="s">
        <v>57</v>
      </c>
      <c r="AC153" t="s">
        <v>57</v>
      </c>
      <c r="AD153" t="s">
        <v>57</v>
      </c>
      <c r="AE153" t="s">
        <v>57</v>
      </c>
      <c r="AG153" t="s">
        <v>57</v>
      </c>
      <c r="AH153" t="s">
        <v>57</v>
      </c>
      <c r="AI153" t="s">
        <v>57</v>
      </c>
      <c r="AJ153" t="s">
        <v>57</v>
      </c>
      <c r="AK153" t="s">
        <v>57</v>
      </c>
      <c r="AL153" t="s">
        <v>57</v>
      </c>
      <c r="AM153" t="s">
        <v>57</v>
      </c>
      <c r="AN153" t="s">
        <v>57</v>
      </c>
      <c r="AO153" s="24" t="s">
        <v>2330</v>
      </c>
      <c r="AP153" s="24" t="s">
        <v>2331</v>
      </c>
      <c r="AQ153">
        <v>286</v>
      </c>
      <c r="AR153" t="s">
        <v>57</v>
      </c>
      <c r="AS153" t="s">
        <v>57</v>
      </c>
      <c r="AT153" t="s">
        <v>57</v>
      </c>
    </row>
    <row r="154" spans="1:46">
      <c r="A154">
        <v>153</v>
      </c>
      <c r="B154" t="s">
        <v>919</v>
      </c>
      <c r="C154" t="s">
        <v>1382</v>
      </c>
      <c r="D154">
        <v>2023</v>
      </c>
      <c r="E154" t="s">
        <v>251</v>
      </c>
      <c r="F154" t="s">
        <v>2332</v>
      </c>
      <c r="G154" t="s">
        <v>2333</v>
      </c>
      <c r="H154" t="s">
        <v>2334</v>
      </c>
      <c r="I154" t="s">
        <v>91</v>
      </c>
      <c r="J154">
        <v>22</v>
      </c>
      <c r="K154" t="s">
        <v>62</v>
      </c>
      <c r="L154" t="s">
        <v>62</v>
      </c>
      <c r="M154" t="s">
        <v>62</v>
      </c>
      <c r="N154" t="s">
        <v>56</v>
      </c>
      <c r="O154">
        <v>1</v>
      </c>
      <c r="P154" t="s">
        <v>438</v>
      </c>
      <c r="Q154" t="s">
        <v>2335</v>
      </c>
      <c r="R154" t="s">
        <v>2336</v>
      </c>
      <c r="S154" t="s">
        <v>56</v>
      </c>
      <c r="T154" t="s">
        <v>2337</v>
      </c>
      <c r="U154" t="s">
        <v>62</v>
      </c>
      <c r="V154" t="s">
        <v>57</v>
      </c>
      <c r="W154" t="s">
        <v>56</v>
      </c>
      <c r="X154" t="s">
        <v>2338</v>
      </c>
      <c r="Y154" t="s">
        <v>56</v>
      </c>
      <c r="Z154" t="s">
        <v>2339</v>
      </c>
      <c r="AA154" t="s">
        <v>62</v>
      </c>
      <c r="AB154" t="s">
        <v>56</v>
      </c>
      <c r="AC154" t="s">
        <v>56</v>
      </c>
      <c r="AD154" t="s">
        <v>157</v>
      </c>
      <c r="AE154" t="s">
        <v>57</v>
      </c>
      <c r="AG154" t="s">
        <v>56</v>
      </c>
      <c r="AH154">
        <v>26984</v>
      </c>
      <c r="AI154" t="s">
        <v>62</v>
      </c>
      <c r="AJ154" t="s">
        <v>57</v>
      </c>
      <c r="AK154" t="s">
        <v>62</v>
      </c>
      <c r="AL154" t="s">
        <v>57</v>
      </c>
      <c r="AM154" t="s">
        <v>57</v>
      </c>
      <c r="AN154" t="s">
        <v>57</v>
      </c>
      <c r="AO154" s="24" t="s">
        <v>1448</v>
      </c>
      <c r="AP154" s="24" t="s">
        <v>1964</v>
      </c>
      <c r="AQ154">
        <v>253</v>
      </c>
      <c r="AR154" t="s">
        <v>57</v>
      </c>
      <c r="AS154" t="s">
        <v>57</v>
      </c>
      <c r="AT154" t="s">
        <v>57</v>
      </c>
    </row>
    <row r="155" spans="1:46">
      <c r="A155">
        <v>154</v>
      </c>
      <c r="B155" t="s">
        <v>919</v>
      </c>
      <c r="C155" t="s">
        <v>1382</v>
      </c>
      <c r="D155">
        <v>2023</v>
      </c>
      <c r="E155" t="s">
        <v>251</v>
      </c>
      <c r="F155" t="s">
        <v>2340</v>
      </c>
      <c r="G155" t="s">
        <v>2341</v>
      </c>
      <c r="H155" t="s">
        <v>2342</v>
      </c>
      <c r="I155" t="s">
        <v>91</v>
      </c>
      <c r="J155">
        <v>13</v>
      </c>
      <c r="K155" t="s">
        <v>62</v>
      </c>
      <c r="L155" t="s">
        <v>62</v>
      </c>
      <c r="M155" t="s">
        <v>62</v>
      </c>
      <c r="N155" t="s">
        <v>56</v>
      </c>
      <c r="O155">
        <v>1</v>
      </c>
      <c r="P155" t="s">
        <v>170</v>
      </c>
      <c r="Q155" t="s">
        <v>2343</v>
      </c>
      <c r="R155" t="s">
        <v>2344</v>
      </c>
      <c r="S155" t="s">
        <v>56</v>
      </c>
      <c r="T155" t="s">
        <v>2345</v>
      </c>
      <c r="U155" t="s">
        <v>62</v>
      </c>
      <c r="V155" t="s">
        <v>57</v>
      </c>
      <c r="W155" t="s">
        <v>56</v>
      </c>
      <c r="X155" t="s">
        <v>2346</v>
      </c>
      <c r="Y155" t="s">
        <v>62</v>
      </c>
      <c r="Z155" t="s">
        <v>2347</v>
      </c>
      <c r="AA155" t="s">
        <v>62</v>
      </c>
      <c r="AB155" t="s">
        <v>56</v>
      </c>
      <c r="AC155" t="s">
        <v>56</v>
      </c>
      <c r="AD155" t="s">
        <v>234</v>
      </c>
      <c r="AE155" t="s">
        <v>2348</v>
      </c>
      <c r="AG155" t="s">
        <v>56</v>
      </c>
      <c r="AH155">
        <v>100</v>
      </c>
      <c r="AI155" t="s">
        <v>62</v>
      </c>
      <c r="AJ155" t="s">
        <v>57</v>
      </c>
      <c r="AK155" t="s">
        <v>62</v>
      </c>
      <c r="AL155" t="s">
        <v>57</v>
      </c>
      <c r="AM155" t="s">
        <v>57</v>
      </c>
      <c r="AN155" t="s">
        <v>57</v>
      </c>
      <c r="AO155" s="24" t="s">
        <v>2349</v>
      </c>
      <c r="AP155" s="24" t="s">
        <v>2204</v>
      </c>
      <c r="AQ155">
        <v>333</v>
      </c>
      <c r="AR155" t="s">
        <v>57</v>
      </c>
      <c r="AS155">
        <v>57</v>
      </c>
      <c r="AT155">
        <v>43</v>
      </c>
    </row>
    <row r="156" spans="1:46">
      <c r="A156">
        <v>155</v>
      </c>
      <c r="B156" t="s">
        <v>919</v>
      </c>
      <c r="C156" t="s">
        <v>1382</v>
      </c>
      <c r="D156">
        <v>2023</v>
      </c>
      <c r="E156" t="s">
        <v>251</v>
      </c>
      <c r="F156" t="s">
        <v>1935</v>
      </c>
      <c r="G156" t="s">
        <v>2350</v>
      </c>
      <c r="H156" t="s">
        <v>2351</v>
      </c>
      <c r="I156" t="s">
        <v>91</v>
      </c>
      <c r="J156">
        <v>13</v>
      </c>
      <c r="K156" t="s">
        <v>62</v>
      </c>
      <c r="L156" t="s">
        <v>62</v>
      </c>
      <c r="M156" t="s">
        <v>62</v>
      </c>
      <c r="N156" t="s">
        <v>56</v>
      </c>
      <c r="O156">
        <v>1</v>
      </c>
      <c r="P156" t="s">
        <v>170</v>
      </c>
      <c r="Q156" t="s">
        <v>2352</v>
      </c>
      <c r="R156" t="s">
        <v>2353</v>
      </c>
      <c r="S156" t="s">
        <v>56</v>
      </c>
      <c r="T156" t="s">
        <v>2354</v>
      </c>
      <c r="U156" t="s">
        <v>62</v>
      </c>
      <c r="V156" t="s">
        <v>57</v>
      </c>
      <c r="W156" t="s">
        <v>56</v>
      </c>
      <c r="X156" t="s">
        <v>1942</v>
      </c>
      <c r="Y156" t="s">
        <v>62</v>
      </c>
      <c r="Z156" t="s">
        <v>1943</v>
      </c>
      <c r="AA156" t="s">
        <v>62</v>
      </c>
      <c r="AB156" t="s">
        <v>56</v>
      </c>
      <c r="AC156" t="s">
        <v>56</v>
      </c>
      <c r="AD156" t="s">
        <v>157</v>
      </c>
      <c r="AE156" t="s">
        <v>57</v>
      </c>
      <c r="AG156" t="s">
        <v>56</v>
      </c>
      <c r="AH156">
        <v>100</v>
      </c>
      <c r="AI156" t="s">
        <v>62</v>
      </c>
      <c r="AJ156" t="s">
        <v>57</v>
      </c>
      <c r="AK156" t="s">
        <v>62</v>
      </c>
      <c r="AL156" t="s">
        <v>57</v>
      </c>
      <c r="AM156" t="s">
        <v>57</v>
      </c>
      <c r="AN156" t="s">
        <v>57</v>
      </c>
      <c r="AO156" s="24" t="s">
        <v>1851</v>
      </c>
      <c r="AP156" s="24" t="s">
        <v>2167</v>
      </c>
      <c r="AQ156">
        <v>182</v>
      </c>
      <c r="AR156" t="s">
        <v>57</v>
      </c>
      <c r="AS156">
        <v>73</v>
      </c>
      <c r="AT156">
        <v>27</v>
      </c>
    </row>
    <row r="157" spans="1:46">
      <c r="A157">
        <v>156</v>
      </c>
      <c r="B157" t="s">
        <v>919</v>
      </c>
      <c r="C157" t="s">
        <v>1382</v>
      </c>
      <c r="D157">
        <v>2023</v>
      </c>
      <c r="E157" t="s">
        <v>251</v>
      </c>
      <c r="F157" t="s">
        <v>57</v>
      </c>
      <c r="G157" t="s">
        <v>2355</v>
      </c>
      <c r="H157" t="s">
        <v>2356</v>
      </c>
      <c r="I157" t="s">
        <v>1467</v>
      </c>
      <c r="J157">
        <v>25</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G157" t="s">
        <v>57</v>
      </c>
      <c r="AH157" t="s">
        <v>57</v>
      </c>
      <c r="AI157" t="s">
        <v>57</v>
      </c>
      <c r="AJ157" t="s">
        <v>57</v>
      </c>
      <c r="AK157" t="s">
        <v>57</v>
      </c>
      <c r="AL157" t="s">
        <v>57</v>
      </c>
      <c r="AM157" t="s">
        <v>57</v>
      </c>
      <c r="AN157" t="s">
        <v>57</v>
      </c>
      <c r="AO157" s="24" t="s">
        <v>57</v>
      </c>
      <c r="AP157" s="24" t="s">
        <v>2357</v>
      </c>
      <c r="AQ157" t="s">
        <v>57</v>
      </c>
      <c r="AR157" t="s">
        <v>57</v>
      </c>
      <c r="AS157" t="s">
        <v>57</v>
      </c>
      <c r="AT157" t="s">
        <v>57</v>
      </c>
    </row>
  </sheetData>
  <conditionalFormatting sqref="G2:G157">
    <cfRule type="duplicateValues" dxfId="55" priority="1"/>
  </conditionalFormatting>
  <hyperlinks>
    <hyperlink ref="V11" r:id="rId1" xr:uid="{D3FFF73C-DAF5-497B-B904-D400F82D4596}"/>
    <hyperlink ref="V17" r:id="rId2" xr:uid="{4896B297-0A3D-45E9-AE7E-F840D48E90E2}"/>
    <hyperlink ref="V22" r:id="rId3" xr:uid="{57EB1228-DD7C-42C4-901F-354984EF0E06}"/>
    <hyperlink ref="V41" r:id="rId4" xr:uid="{F07B0D33-61AC-45D8-879C-3223651EA9AA}"/>
    <hyperlink ref="V59" r:id="rId5" xr:uid="{A679EB8C-A483-4F72-9496-1C3A695D71B3}"/>
    <hyperlink ref="V70" r:id="rId6" xr:uid="{363A547A-C4D2-4794-9CC5-471A4F34B1A1}"/>
    <hyperlink ref="V90" r:id="rId7" xr:uid="{261BB292-FD66-4AF7-B409-152D491B2D6A}"/>
    <hyperlink ref="V91" r:id="rId8" xr:uid="{5C67B1E9-0288-4219-9AE6-B8C595E5497F}"/>
    <hyperlink ref="V100" r:id="rId9" display="https://trialsearch.who.int/" xr:uid="{C3B9FE37-A50D-4806-8943-7B38E0FA808E}"/>
    <hyperlink ref="X100" r:id="rId10" xr:uid="{B33D25B6-00D7-4946-AA0D-8851ACC5C4C4}"/>
    <hyperlink ref="V108" r:id="rId11" xr:uid="{8A17486A-3DDE-4327-AA74-3570351A569D}"/>
    <hyperlink ref="V112" r:id="rId12" xr:uid="{2C58A935-10BC-4A28-86F4-0E102452405E}"/>
    <hyperlink ref="V127" r:id="rId13" xr:uid="{0F07FA92-B720-4A29-AAAC-C1E4F0A50622}"/>
    <hyperlink ref="V128" r:id="rId14" xr:uid="{42FBDBD1-6AB5-4328-A6DC-C995C3E4337B}"/>
    <hyperlink ref="V129" r:id="rId15" xr:uid="{1A79FD6B-CB67-4849-9DA7-0437ECBB6105}"/>
    <hyperlink ref="Z150" r:id="rId16" xr:uid="{2244FFFA-AEEE-40FA-8ACA-B9FCCC3FF15C}"/>
    <hyperlink ref="V150" r:id="rId17" xr:uid="{55B2BE19-FFA7-4CCB-9F9A-BFCA72087538}"/>
    <hyperlink ref="G2" r:id="rId18" display="https://doi.org/10.1093/ptj/pzac130" xr:uid="{8F0332C6-8CFE-4B65-AE7C-60B8FC792278}"/>
    <hyperlink ref="Z19" r:id="rId19" xr:uid="{9AD31BC3-8608-4B9D-9D56-80E6A1FAD831}"/>
    <hyperlink ref="Z121" r:id="rId20" xr:uid="{ABC18B99-8F5C-4883-941A-A683F0B65004}"/>
  </hyperlinks>
  <pageMargins left="0.7" right="0.7" top="0.75" bottom="0.75" header="0.3" footer="0.3"/>
  <pageSetup paperSize="9" orientation="portrait" horizontalDpi="300" verticalDpi="300" r:id="rId21"/>
  <tableParts count="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4E7B5-A069-409C-AF5E-3C6CECCEE20C}">
  <dimension ref="A1:AZ157"/>
  <sheetViews>
    <sheetView workbookViewId="0">
      <pane ySplit="1" topLeftCell="A105" activePane="bottomLeft" state="frozen"/>
      <selection activeCell="A46" sqref="A46:XFD46"/>
      <selection pane="bottomLeft" activeCell="A46" sqref="A46:XFD46"/>
    </sheetView>
  </sheetViews>
  <sheetFormatPr defaultColWidth="8.7109375" defaultRowHeight="15"/>
  <cols>
    <col min="1" max="1" width="12.28515625" bestFit="1" customWidth="1"/>
    <col min="2" max="2" width="16.140625" bestFit="1" customWidth="1"/>
    <col min="3" max="3" width="9.85546875" bestFit="1" customWidth="1"/>
    <col min="5" max="5" width="9.42578125" bestFit="1" customWidth="1"/>
    <col min="6" max="6" width="14" customWidth="1"/>
    <col min="7" max="7" width="19.28515625" bestFit="1" customWidth="1"/>
    <col min="8" max="8" width="17.42578125" customWidth="1"/>
    <col min="9" max="9" width="11.7109375" customWidth="1"/>
    <col min="10" max="10" width="11.42578125" bestFit="1" customWidth="1"/>
    <col min="11" max="11" width="20.28515625" bestFit="1" customWidth="1"/>
    <col min="12" max="12" width="16.28515625" bestFit="1" customWidth="1"/>
    <col min="13" max="13" width="13.28515625" bestFit="1" customWidth="1"/>
    <col min="14" max="14" width="15" bestFit="1" customWidth="1"/>
    <col min="15" max="15" width="12.28515625" bestFit="1" customWidth="1"/>
    <col min="16" max="16" width="20.5703125" bestFit="1" customWidth="1"/>
    <col min="17" max="17" width="12.5703125" customWidth="1"/>
    <col min="18" max="18" width="12.7109375" customWidth="1"/>
    <col min="19" max="19" width="13.28515625" bestFit="1" customWidth="1"/>
    <col min="20" max="20" width="18" customWidth="1"/>
    <col min="21" max="21" width="10.28515625" customWidth="1"/>
    <col min="22" max="22" width="13.42578125" customWidth="1"/>
    <col min="23" max="23" width="13.28515625" bestFit="1" customWidth="1"/>
    <col min="24" max="24" width="77.7109375" customWidth="1"/>
    <col min="25" max="25" width="13.42578125" bestFit="1" customWidth="1"/>
    <col min="26" max="26" width="25.140625" customWidth="1"/>
    <col min="27" max="27" width="11.28515625" bestFit="1" customWidth="1"/>
    <col min="28" max="28" width="10.42578125" bestFit="1" customWidth="1"/>
    <col min="29" max="29" width="10.7109375" bestFit="1" customWidth="1"/>
    <col min="30" max="30" width="12.5703125" bestFit="1" customWidth="1"/>
    <col min="31" max="31" width="10.7109375" bestFit="1" customWidth="1"/>
    <col min="32" max="32" width="19.5703125" bestFit="1" customWidth="1"/>
    <col min="33" max="33" width="14.85546875" bestFit="1" customWidth="1"/>
    <col min="35" max="35" width="16.7109375" bestFit="1" customWidth="1"/>
    <col min="36" max="36" width="108.7109375" customWidth="1"/>
    <col min="37" max="37" width="11" bestFit="1" customWidth="1"/>
    <col min="38" max="38" width="18" bestFit="1" customWidth="1"/>
    <col min="39" max="39" width="15.7109375" bestFit="1" customWidth="1"/>
    <col min="40" max="40" width="13.85546875" customWidth="1"/>
    <col min="41" max="41" width="18.5703125" bestFit="1" customWidth="1"/>
    <col min="42" max="42" width="19" bestFit="1" customWidth="1"/>
    <col min="43" max="43" width="23.7109375" bestFit="1" customWidth="1"/>
    <col min="44" max="44" width="21" bestFit="1" customWidth="1"/>
    <col min="45" max="45" width="10.28515625" bestFit="1" customWidth="1"/>
    <col min="47" max="47" width="21.42578125" bestFit="1" customWidth="1"/>
    <col min="48" max="48" width="21.5703125" bestFit="1" customWidth="1"/>
    <col min="49" max="49" width="21.85546875" bestFit="1" customWidth="1"/>
    <col min="50" max="50" width="23.85546875" bestFit="1" customWidth="1"/>
  </cols>
  <sheetData>
    <row r="1" spans="1:51" ht="15.75">
      <c r="A1" s="75" t="s">
        <v>1381</v>
      </c>
      <c r="B1" s="75" t="s">
        <v>0</v>
      </c>
      <c r="C1" s="75" t="s">
        <v>1</v>
      </c>
      <c r="D1" s="75" t="s">
        <v>2</v>
      </c>
      <c r="E1" s="75" t="s">
        <v>3</v>
      </c>
      <c r="F1" s="75" t="s">
        <v>4</v>
      </c>
      <c r="G1" s="75" t="s">
        <v>5</v>
      </c>
      <c r="H1" s="75" t="s">
        <v>6</v>
      </c>
      <c r="I1" s="75"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76" t="s">
        <v>39</v>
      </c>
      <c r="AP1" s="77" t="s">
        <v>40</v>
      </c>
      <c r="AQ1" s="48" t="s">
        <v>41</v>
      </c>
      <c r="AR1" s="48" t="s">
        <v>42</v>
      </c>
      <c r="AS1" s="48" t="s">
        <v>43</v>
      </c>
      <c r="AT1" s="48" t="s">
        <v>44</v>
      </c>
      <c r="AU1" s="75" t="s">
        <v>45</v>
      </c>
      <c r="AV1" s="75" t="s">
        <v>46</v>
      </c>
      <c r="AW1" s="75" t="s">
        <v>47</v>
      </c>
      <c r="AX1" s="75" t="s">
        <v>48</v>
      </c>
      <c r="AY1" s="48" t="s">
        <v>918</v>
      </c>
    </row>
    <row r="2" spans="1:51" ht="29.25" customHeight="1">
      <c r="A2">
        <v>1</v>
      </c>
      <c r="B2" t="s">
        <v>2358</v>
      </c>
      <c r="C2" t="s">
        <v>1382</v>
      </c>
      <c r="D2">
        <v>2023</v>
      </c>
      <c r="E2" t="s">
        <v>925</v>
      </c>
      <c r="F2" t="s">
        <v>1383</v>
      </c>
      <c r="G2" s="78" t="s">
        <v>1384</v>
      </c>
      <c r="H2" s="56" t="s">
        <v>1385</v>
      </c>
      <c r="I2" t="s">
        <v>2359</v>
      </c>
      <c r="J2">
        <v>3</v>
      </c>
      <c r="K2" t="s">
        <v>57</v>
      </c>
      <c r="L2" t="s">
        <v>57</v>
      </c>
      <c r="M2" t="s">
        <v>57</v>
      </c>
      <c r="N2" t="s">
        <v>57</v>
      </c>
      <c r="O2" t="str">
        <f t="shared" ref="O2:R9" si="0">IF(OR($N2="No",$N2="NA"),"NA","à Remplir")</f>
        <v>NA</v>
      </c>
      <c r="P2" t="str">
        <f t="shared" si="0"/>
        <v>NA</v>
      </c>
      <c r="Q2" t="str">
        <f t="shared" si="0"/>
        <v>NA</v>
      </c>
      <c r="R2" t="str">
        <f t="shared" si="0"/>
        <v>NA</v>
      </c>
      <c r="S2" s="30" t="s">
        <v>57</v>
      </c>
      <c r="T2" t="str">
        <f t="shared" ref="T2:T8" si="1">IF(OR(S2="No",S2="NA"),"NA","à Remplir")</f>
        <v>NA</v>
      </c>
      <c r="U2" t="s">
        <v>57</v>
      </c>
      <c r="V2" t="str">
        <f>IF(OR(U2="No",U2="NA"),"NA","à Remplir")</f>
        <v>NA</v>
      </c>
      <c r="W2" t="s">
        <v>57</v>
      </c>
      <c r="X2" t="str">
        <f t="shared" ref="X2:Y7" si="2">IF(OR($W2="No",$W2="NA"),"NA","à Remplir")</f>
        <v>NA</v>
      </c>
      <c r="Y2" t="str">
        <f t="shared" si="2"/>
        <v>NA</v>
      </c>
      <c r="Z2" s="8" t="s">
        <v>1386</v>
      </c>
      <c r="AA2" t="s">
        <v>57</v>
      </c>
      <c r="AB2" t="s">
        <v>1374</v>
      </c>
      <c r="AC2" t="str">
        <f t="shared" ref="AC2:AD5" si="3">IF(OR($AB2="No",$AB2="NA"),"NA","à Remplir")</f>
        <v>NA</v>
      </c>
      <c r="AD2" t="str">
        <f t="shared" si="3"/>
        <v>NA</v>
      </c>
      <c r="AE2" t="str">
        <f t="shared" ref="AE2:AE9" si="4">IF(OR($AB2="No",$AB2="NA"),"NA",IF(AD2="Exact","NA","À Remplir"))</f>
        <v>NA</v>
      </c>
      <c r="AF2" t="s">
        <v>57</v>
      </c>
      <c r="AG2" t="s">
        <v>57</v>
      </c>
      <c r="AH2" t="str">
        <f t="shared" ref="AH2:AI5" si="5">IF(OR($AG2="No",$AG2="NA"),"NA","à Remplir")</f>
        <v>NA</v>
      </c>
      <c r="AI2" t="str">
        <f t="shared" si="5"/>
        <v>NA</v>
      </c>
      <c r="AJ2" t="str">
        <f t="shared" ref="AJ2:AJ9" si="6">IF(OR($AG2="No",$AG2="NA"),"NA",IF(AI2="No","NA","À remplir"))</f>
        <v>NA</v>
      </c>
      <c r="AK2" s="30" t="s">
        <v>57</v>
      </c>
      <c r="AL2" t="str">
        <f t="shared" ref="AL2:AN7" si="7">IF(OR($AK2="No",$AK2="NA"),"NA","à Remplir")</f>
        <v>NA</v>
      </c>
      <c r="AM2" t="str">
        <f t="shared" si="7"/>
        <v>NA</v>
      </c>
      <c r="AN2" t="str">
        <f t="shared" si="7"/>
        <v>NA</v>
      </c>
      <c r="AO2" s="12">
        <v>44761</v>
      </c>
      <c r="AP2" s="12">
        <v>44833</v>
      </c>
      <c r="AQ2">
        <f t="shared" ref="AQ2:AQ65" si="8">IFERROR(AP2-AO2,"NA")</f>
        <v>72</v>
      </c>
      <c r="AR2" t="str">
        <f t="shared" ref="AR2:AR51" si="9">IFERROR(AP2-AM2,"NA")</f>
        <v>NA</v>
      </c>
      <c r="AS2" t="str">
        <f>IF(OR($AG2="No",$AG2="NA"),"NA",($AH2-$AT2))</f>
        <v>NA</v>
      </c>
      <c r="AT2" t="str">
        <f t="shared" ref="AT2:AT9" si="10">IF(OR($AG2="No",$AG2="NA"),"NA",($AH2-$AS2))</f>
        <v>NA</v>
      </c>
      <c r="AU2" t="str">
        <f t="shared" ref="AU2:AX5" si="11">IF(OR($AG2="No",$AG2="NA"),"NA","à Remplir")</f>
        <v>NA</v>
      </c>
      <c r="AV2" t="str">
        <f t="shared" si="11"/>
        <v>NA</v>
      </c>
      <c r="AW2" t="str">
        <f t="shared" si="11"/>
        <v>NA</v>
      </c>
      <c r="AX2" t="str">
        <f t="shared" si="11"/>
        <v>NA</v>
      </c>
      <c r="AY2" s="79" t="s">
        <v>2360</v>
      </c>
    </row>
    <row r="3" spans="1:51" ht="25.5" customHeight="1">
      <c r="A3">
        <v>2</v>
      </c>
      <c r="B3" t="s">
        <v>2361</v>
      </c>
      <c r="C3" t="s">
        <v>1382</v>
      </c>
      <c r="D3">
        <v>2023</v>
      </c>
      <c r="E3" t="s">
        <v>925</v>
      </c>
      <c r="F3" s="80" t="s">
        <v>1389</v>
      </c>
      <c r="G3" s="8" t="s">
        <v>1390</v>
      </c>
      <c r="H3" s="81" t="s">
        <v>1391</v>
      </c>
      <c r="I3" t="s">
        <v>2359</v>
      </c>
      <c r="J3">
        <v>22</v>
      </c>
      <c r="K3" t="s">
        <v>57</v>
      </c>
      <c r="L3" t="s">
        <v>57</v>
      </c>
      <c r="M3" t="s">
        <v>57</v>
      </c>
      <c r="N3" t="s">
        <v>57</v>
      </c>
      <c r="O3" t="str">
        <f t="shared" si="0"/>
        <v>NA</v>
      </c>
      <c r="P3" t="str">
        <f t="shared" si="0"/>
        <v>NA</v>
      </c>
      <c r="Q3" t="str">
        <f t="shared" si="0"/>
        <v>NA</v>
      </c>
      <c r="R3" t="str">
        <f t="shared" si="0"/>
        <v>NA</v>
      </c>
      <c r="S3" s="30" t="s">
        <v>57</v>
      </c>
      <c r="T3" s="51" t="str">
        <f t="shared" si="1"/>
        <v>NA</v>
      </c>
      <c r="U3" t="s">
        <v>57</v>
      </c>
      <c r="V3" s="51" t="str">
        <f>IF(OR(U3="No",U3="NA"),"NA","à Remplir")</f>
        <v>NA</v>
      </c>
      <c r="W3" t="s">
        <v>57</v>
      </c>
      <c r="X3" s="51" t="str">
        <f t="shared" si="2"/>
        <v>NA</v>
      </c>
      <c r="Y3" s="51" t="str">
        <f t="shared" si="2"/>
        <v>NA</v>
      </c>
      <c r="Z3" s="8" t="s">
        <v>1392</v>
      </c>
      <c r="AA3" t="s">
        <v>57</v>
      </c>
      <c r="AB3" t="s">
        <v>1374</v>
      </c>
      <c r="AC3" s="51" t="str">
        <f t="shared" si="3"/>
        <v>NA</v>
      </c>
      <c r="AD3" s="51" t="str">
        <f t="shared" si="3"/>
        <v>NA</v>
      </c>
      <c r="AE3" t="str">
        <f t="shared" si="4"/>
        <v>NA</v>
      </c>
      <c r="AF3" t="s">
        <v>57</v>
      </c>
      <c r="AG3" t="s">
        <v>57</v>
      </c>
      <c r="AH3" s="51" t="str">
        <f t="shared" si="5"/>
        <v>NA</v>
      </c>
      <c r="AI3" s="51" t="str">
        <f t="shared" si="5"/>
        <v>NA</v>
      </c>
      <c r="AJ3" s="51" t="str">
        <f t="shared" si="6"/>
        <v>NA</v>
      </c>
      <c r="AK3" s="30" t="s">
        <v>57</v>
      </c>
      <c r="AL3" s="51" t="str">
        <f t="shared" si="7"/>
        <v>NA</v>
      </c>
      <c r="AM3" s="51" t="str">
        <f t="shared" si="7"/>
        <v>NA</v>
      </c>
      <c r="AN3" s="51" t="str">
        <f t="shared" si="7"/>
        <v>NA</v>
      </c>
      <c r="AO3" s="52">
        <v>44432</v>
      </c>
      <c r="AP3" s="52">
        <v>44840</v>
      </c>
      <c r="AQ3" s="51">
        <f t="shared" si="8"/>
        <v>408</v>
      </c>
      <c r="AR3" s="51" t="str">
        <f t="shared" si="9"/>
        <v>NA</v>
      </c>
      <c r="AS3" s="51" t="str">
        <f>IF(OR($AG3="No",$AG3="NA"),"NA",($AH3-$AT3))</f>
        <v>NA</v>
      </c>
      <c r="AT3" s="51" t="str">
        <f t="shared" si="10"/>
        <v>NA</v>
      </c>
      <c r="AU3" s="51" t="str">
        <f t="shared" si="11"/>
        <v>NA</v>
      </c>
      <c r="AV3" s="51" t="str">
        <f t="shared" si="11"/>
        <v>NA</v>
      </c>
      <c r="AW3" s="51" t="str">
        <f t="shared" si="11"/>
        <v>NA</v>
      </c>
      <c r="AX3" s="51" t="str">
        <f t="shared" si="11"/>
        <v>NA</v>
      </c>
    </row>
    <row r="4" spans="1:51" ht="25.5" customHeight="1">
      <c r="A4">
        <v>3</v>
      </c>
      <c r="B4" t="s">
        <v>2361</v>
      </c>
      <c r="C4" t="s">
        <v>1382</v>
      </c>
      <c r="D4">
        <v>2023</v>
      </c>
      <c r="E4" t="s">
        <v>925</v>
      </c>
      <c r="F4" s="80" t="s">
        <v>1395</v>
      </c>
      <c r="G4" s="8" t="s">
        <v>1396</v>
      </c>
      <c r="H4" s="81" t="s">
        <v>1397</v>
      </c>
      <c r="I4" t="s">
        <v>2359</v>
      </c>
      <c r="J4">
        <v>22</v>
      </c>
      <c r="K4" t="s">
        <v>57</v>
      </c>
      <c r="L4" t="s">
        <v>57</v>
      </c>
      <c r="M4" t="s">
        <v>57</v>
      </c>
      <c r="N4" t="s">
        <v>57</v>
      </c>
      <c r="O4" t="str">
        <f t="shared" si="0"/>
        <v>NA</v>
      </c>
      <c r="P4" t="str">
        <f t="shared" si="0"/>
        <v>NA</v>
      </c>
      <c r="Q4" t="str">
        <f t="shared" si="0"/>
        <v>NA</v>
      </c>
      <c r="R4" t="str">
        <f t="shared" si="0"/>
        <v>NA</v>
      </c>
      <c r="S4" s="30" t="s">
        <v>57</v>
      </c>
      <c r="T4" s="51" t="str">
        <f t="shared" si="1"/>
        <v>NA</v>
      </c>
      <c r="U4" t="s">
        <v>57</v>
      </c>
      <c r="V4" s="51" t="str">
        <f>IF(OR(U4="No",U4="NA"),"NA","à Remplir")</f>
        <v>NA</v>
      </c>
      <c r="W4" t="s">
        <v>57</v>
      </c>
      <c r="X4" s="51" t="str">
        <f t="shared" si="2"/>
        <v>NA</v>
      </c>
      <c r="Y4" s="51" t="str">
        <f t="shared" si="2"/>
        <v>NA</v>
      </c>
      <c r="Z4" s="8" t="s">
        <v>1398</v>
      </c>
      <c r="AA4" t="s">
        <v>57</v>
      </c>
      <c r="AB4" t="s">
        <v>1374</v>
      </c>
      <c r="AC4" s="51" t="str">
        <f t="shared" si="3"/>
        <v>NA</v>
      </c>
      <c r="AD4" s="51" t="str">
        <f t="shared" si="3"/>
        <v>NA</v>
      </c>
      <c r="AE4" t="str">
        <f t="shared" si="4"/>
        <v>NA</v>
      </c>
      <c r="AF4" t="s">
        <v>57</v>
      </c>
      <c r="AG4" t="s">
        <v>57</v>
      </c>
      <c r="AH4" s="51" t="str">
        <f t="shared" si="5"/>
        <v>NA</v>
      </c>
      <c r="AI4" s="51" t="str">
        <f t="shared" si="5"/>
        <v>NA</v>
      </c>
      <c r="AJ4" s="51" t="str">
        <f t="shared" si="6"/>
        <v>NA</v>
      </c>
      <c r="AK4" s="30" t="s">
        <v>57</v>
      </c>
      <c r="AL4" s="51" t="str">
        <f t="shared" si="7"/>
        <v>NA</v>
      </c>
      <c r="AM4" s="51" t="str">
        <f t="shared" si="7"/>
        <v>NA</v>
      </c>
      <c r="AN4" s="51" t="str">
        <f t="shared" si="7"/>
        <v>NA</v>
      </c>
      <c r="AO4" s="52">
        <v>44811</v>
      </c>
      <c r="AP4" s="52">
        <v>44861</v>
      </c>
      <c r="AQ4" s="51">
        <f t="shared" si="8"/>
        <v>50</v>
      </c>
      <c r="AR4" s="51" t="str">
        <f t="shared" si="9"/>
        <v>NA</v>
      </c>
      <c r="AS4" s="51" t="str">
        <f>IF(OR($AG4="No",$AG4="NA"),"NA",($AH4-$AT4))</f>
        <v>NA</v>
      </c>
      <c r="AT4" s="51" t="str">
        <f t="shared" si="10"/>
        <v>NA</v>
      </c>
      <c r="AU4" s="51" t="str">
        <f t="shared" si="11"/>
        <v>NA</v>
      </c>
      <c r="AV4" s="51" t="str">
        <f t="shared" si="11"/>
        <v>NA</v>
      </c>
      <c r="AW4" s="51" t="str">
        <f t="shared" si="11"/>
        <v>NA</v>
      </c>
      <c r="AX4" s="51" t="str">
        <f t="shared" si="11"/>
        <v>NA</v>
      </c>
    </row>
    <row r="5" spans="1:51" ht="25.5" customHeight="1">
      <c r="A5">
        <v>4</v>
      </c>
      <c r="B5" t="s">
        <v>2361</v>
      </c>
      <c r="C5" t="s">
        <v>1382</v>
      </c>
      <c r="D5">
        <v>2023</v>
      </c>
      <c r="E5" t="s">
        <v>925</v>
      </c>
      <c r="F5" s="80" t="s">
        <v>1401</v>
      </c>
      <c r="G5" s="8" t="s">
        <v>1402</v>
      </c>
      <c r="H5" s="81" t="s">
        <v>1403</v>
      </c>
      <c r="I5" t="s">
        <v>975</v>
      </c>
      <c r="J5">
        <v>3</v>
      </c>
      <c r="K5" t="str" cm="1">
        <f t="array" ref="K5">IF($I5="Review","À Trouver",_xlfn.IFS($I5="Letter to the Editor","NA",$I5="Author response","NA",$I5="Scholarships","NA",$I5="Original","No",$I5="Study protocol","No",$I5="Commentary","NA",$I5="Opinions","NA",$I5="Editorial","NA",$I5="Perspective","NA",$I5="Author response","NA",$I5="Essay","NA",$I5="Guidelines","No",$I5="Case Report","No"))</f>
        <v>NA</v>
      </c>
      <c r="L5" t="str" cm="1">
        <f t="array" ref="L5">IF($I5="Review","À Trouver",_xlfn.IFS($I5="Letter to the Editor","NA",$I5="Author response","NA",$I5="Scholarships","NA",$I5="Original","No",$I5="Study protocol","No",$I5="Commentary","NA",$I5="Opinions","NA",$I5="Editorial","NA",$I5="Perspective","NA",$I5="Author response","NA",$I5="Essay","NA",$I5="Guidelines","No",$I5="Case Report","No"))</f>
        <v>NA</v>
      </c>
      <c r="M5" t="str" cm="1">
        <f t="array" ref="M5">IF($I5="Review","NA",_xlfn.IFS($I5="Letter to the Editor","NA",$I5="Author response","NA",$I5="Scholarships","NA",$I5="Original","À Trouver",$I5="Study protocol","À Trouver",$I5="Commentary","NA",$I5="Opinions","NA",$I5="Editorial","NA",$I5="Perspective","NA",$I5="Author response","NA",$I5="Essay","NA",$I5="Guidelines","À Trouver",$I5="Case Report","À Trouver"))</f>
        <v>NA</v>
      </c>
      <c r="N5" s="51" t="str" cm="1">
        <f t="array" ref="N5">IF($I5="Review","NA",_xlfn.IFS($I5="Letter to the Editor","NA",$I5="Author response","NA",$I5="Scholarships","NA",$I5="Original","À Trouver",$I5="Study protocol","NA",$I5="Commentary","NA",$I5="Opinions","NA",$I5="Editorial","NA",$I5="Perspective","NA",$I5="Author response","NA",$I5="Essay","NA",$I5="Guidelines","NA",$I5="Case Report","À Trouver"))</f>
        <v>NA</v>
      </c>
      <c r="O5" s="51" t="str">
        <f t="shared" si="0"/>
        <v>NA</v>
      </c>
      <c r="P5" s="51" t="str">
        <f t="shared" si="0"/>
        <v>NA</v>
      </c>
      <c r="Q5" s="51" t="str">
        <f t="shared" si="0"/>
        <v>NA</v>
      </c>
      <c r="R5" s="51" t="str">
        <f t="shared" si="0"/>
        <v>NA</v>
      </c>
      <c r="S5" s="30" t="str" cm="1">
        <f t="array" ref="S5">IF($I5="Review","NA",_xlfn.IFS($I5="Letter to the Editor","NA",$I5="Author response","NA",$I5="Scholarships","NA",$I5="Original","À Trouver",$I5="Study protocol","NA",$I5="Commentary","NA",$I5="Opinions","NA",$I5="Editorial","NA",$I5="Perspective","NA",$I5="Author response","NA",$I5="Essay","NA",$I5="Guidelines","NA",$I5="Case Report","À Trouver"))</f>
        <v>NA</v>
      </c>
      <c r="T5" s="51" t="str">
        <f t="shared" si="1"/>
        <v>NA</v>
      </c>
      <c r="U5" s="51" t="str" cm="1">
        <f t="array" ref="U5">IF($I5="Review","À Trouver",_xlfn.IFS($I5="Letter to the Editor","NA",$I5="Author response","NA",$I5="Scholarships","NA",$I5="Original","À Trouver",$I5="Study protocol","À Trouver",$I5="Commentary","NA",$I5="Opinions","NA",$I5="Editorial","NA",$I5="Perspective","NA",$I5="Author response","NA",$I5="Essay","NA",$I5="Guidelines","À Trouver",$I5="Case Report","À Trouver"))</f>
        <v>NA</v>
      </c>
      <c r="V5" s="51" t="str">
        <f>IF(OR(U5="No",U5="NA"),"NA","à Remplir")</f>
        <v>NA</v>
      </c>
      <c r="W5" s="51" t="str" cm="1">
        <f t="array" ref="W5">IF($I5="Review","À Trouver",_xlfn.IFS($I5="Letter to the Editor","NA",$I5="Author response","NA",$I5="Scholarships","NA",$I5="Original","À Trouver",$I5="Study protocol","NA",$I5="Commentary","NA",$I5="Opinions","NA",$I5="Editorial","NA",$I5="Perspective","NA",$I5="Author response","NA",$I5="Essay","NA",$I5="Guidelines","À Trouver",$I5="Case Report","À Trouver"))</f>
        <v>NA</v>
      </c>
      <c r="X5" s="51" t="str">
        <f t="shared" si="2"/>
        <v>NA</v>
      </c>
      <c r="Y5" s="51" t="str">
        <f t="shared" si="2"/>
        <v>NA</v>
      </c>
      <c r="Z5" s="8" t="s">
        <v>2362</v>
      </c>
      <c r="AA5" s="51" t="str" cm="1">
        <f t="array" ref="AA5">IF($I5="Review","NA",_xlfn.IFS($I5="Letter to the Editor","NA",$I5="Author response","NA",$I5="Scholarships","NA",$I5="Original","À Trouver",$I5="Study protocol","NA",$I5="Commentary","NA",$I5="Opinions","NA",$I5="Editorial","NA",$I5="Perspective","NA",$I5="Author response","NA",$I5="Essay","NA",$I5="Guidelines","NA",$I5="Case Report","À Trouver"))</f>
        <v>NA</v>
      </c>
      <c r="AB5" s="51" t="str" cm="1">
        <f t="array" ref="AB5">IF($I5="Review","NA",_xlfn.IFS($I5="Letter to the Editor","NA",$I5="Author response","NA",$I5="Scholarships","NA",$I5="Original",_xlfn.IFS($AA5="No","NA",$AA5="Yes","À Remplir"),$I5="Study protocol","NA",$I5="Commentary","NA",$I5="Opinions","NA",$I5="Editorial","NA",$I5="Perspective","NA",$I5="Author response","NA",$I5="Essay","NA",$I5="Guidelines","NA",$I5="Case Report",_xlfn.IFS($AA5="No","No",$AA5="Yes","À Remplir")))</f>
        <v>NA</v>
      </c>
      <c r="AC5" s="51" t="str">
        <f t="shared" si="3"/>
        <v>NA</v>
      </c>
      <c r="AD5" s="51" t="str">
        <f t="shared" si="3"/>
        <v>NA</v>
      </c>
      <c r="AE5" t="str">
        <f t="shared" si="4"/>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NA</v>
      </c>
      <c r="AG5" s="51" t="str" cm="1">
        <f t="array" ref="AG5">IF($I5="Review","NA",_xlfn.IFS($I5="Letter to the Editor","NA",$I5="Author response","NA",$I5="Scholarships","NA",$I5="Original","À Trouver",$I5="Study protocol","NA",$I5="Commentary","NA",$I5="Opinions","NA",$I5="Editorial","NA",$I5="Perspective","NA",$I5="Author response","NA",$I5="Essay","NA",$I5="Guidelines","NA",$I5="Case Report","À Trouver"))</f>
        <v>NA</v>
      </c>
      <c r="AH5" s="51" t="str">
        <f t="shared" si="5"/>
        <v>NA</v>
      </c>
      <c r="AI5" s="51" t="str">
        <f t="shared" si="5"/>
        <v>NA</v>
      </c>
      <c r="AJ5" s="51" t="str">
        <f t="shared" si="6"/>
        <v>NA</v>
      </c>
      <c r="AK5" s="30" t="str" cm="1">
        <f t="array" ref="AK5">IF($I5="Review","À Trouver",_xlfn.IFS($I5="Letter to the Editor","NA",$I5="Author response","NA",$I5="Scholarships","NA",$I5="Original","À Trouver",$I5="Study protocol","NA",$I5="Commentary","NA",$I5="Opinions","NA",$I5="Editorial","NA",$I5="Perspective","NA",$I5="Author response","NA",$I5="Essay","NA",$I5="Guidelines","À Trouver",$I5="Case Report","À Trouver"))</f>
        <v>NA</v>
      </c>
      <c r="AL5" s="51" t="str">
        <f t="shared" si="7"/>
        <v>NA</v>
      </c>
      <c r="AM5" s="51" t="str">
        <f t="shared" si="7"/>
        <v>NA</v>
      </c>
      <c r="AN5" s="51" t="str">
        <f t="shared" si="7"/>
        <v>NA</v>
      </c>
      <c r="AO5" s="52">
        <v>44619</v>
      </c>
      <c r="AP5" s="52">
        <v>44838</v>
      </c>
      <c r="AQ5" s="51">
        <f t="shared" si="8"/>
        <v>219</v>
      </c>
      <c r="AR5" s="51" t="str">
        <f t="shared" si="9"/>
        <v>NA</v>
      </c>
      <c r="AS5" s="51" t="str">
        <f>IF(OR($AG5="No",$AG5="NA"),"NA",($AH5-$AT5))</f>
        <v>NA</v>
      </c>
      <c r="AT5" s="51" t="str">
        <f t="shared" si="10"/>
        <v>NA</v>
      </c>
      <c r="AU5" s="51" t="str">
        <f t="shared" si="11"/>
        <v>NA</v>
      </c>
      <c r="AV5" s="51" t="str">
        <f t="shared" si="11"/>
        <v>NA</v>
      </c>
      <c r="AW5" s="51" t="str">
        <f t="shared" si="11"/>
        <v>NA</v>
      </c>
      <c r="AX5" s="51" t="str">
        <f t="shared" si="11"/>
        <v>NA</v>
      </c>
    </row>
    <row r="6" spans="1:51" ht="18" customHeight="1">
      <c r="A6">
        <v>5</v>
      </c>
      <c r="B6" t="s">
        <v>2361</v>
      </c>
      <c r="C6" t="s">
        <v>1382</v>
      </c>
      <c r="D6">
        <v>2023</v>
      </c>
      <c r="E6" t="s">
        <v>925</v>
      </c>
      <c r="F6" s="80" t="s">
        <v>1407</v>
      </c>
      <c r="G6" s="8" t="s">
        <v>1408</v>
      </c>
      <c r="H6" s="81" t="s">
        <v>1409</v>
      </c>
      <c r="I6" t="s">
        <v>935</v>
      </c>
      <c r="J6" t="s">
        <v>2363</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62</v>
      </c>
      <c r="O6" s="51" t="str">
        <f t="shared" si="0"/>
        <v>NA</v>
      </c>
      <c r="P6" s="51" t="str">
        <f t="shared" si="0"/>
        <v>NA</v>
      </c>
      <c r="Q6" s="51" t="str">
        <f t="shared" si="0"/>
        <v>NA</v>
      </c>
      <c r="R6" s="51" t="str">
        <f t="shared" si="0"/>
        <v>NA</v>
      </c>
      <c r="S6" s="30" t="s">
        <v>62</v>
      </c>
      <c r="T6" s="51" t="str">
        <f t="shared" si="1"/>
        <v>NA</v>
      </c>
      <c r="U6" s="51" t="s">
        <v>62</v>
      </c>
      <c r="V6" s="51" t="str">
        <f>IF(OR(U6="No",U6="NA"),"NA","à Remplir")</f>
        <v>NA</v>
      </c>
      <c r="W6" s="51" t="s">
        <v>62</v>
      </c>
      <c r="X6" s="51" t="str">
        <f t="shared" si="2"/>
        <v>NA</v>
      </c>
      <c r="Y6" s="51" t="str">
        <f t="shared" si="2"/>
        <v>NA</v>
      </c>
      <c r="Z6" s="8" t="s">
        <v>1411</v>
      </c>
      <c r="AA6" s="51" t="s">
        <v>56</v>
      </c>
      <c r="AB6" s="51" t="s">
        <v>56</v>
      </c>
      <c r="AC6" s="51" t="s">
        <v>56</v>
      </c>
      <c r="AD6" s="51" t="s">
        <v>984</v>
      </c>
      <c r="AE6" t="str">
        <f t="shared" si="4"/>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No</v>
      </c>
      <c r="AG6" s="51" t="s">
        <v>56</v>
      </c>
      <c r="AH6" s="51">
        <v>272</v>
      </c>
      <c r="AI6" s="51" t="s">
        <v>62</v>
      </c>
      <c r="AJ6" s="51" t="str">
        <f t="shared" si="6"/>
        <v>NA</v>
      </c>
      <c r="AK6" s="30" t="s">
        <v>62</v>
      </c>
      <c r="AL6" s="51" t="str">
        <f t="shared" si="7"/>
        <v>NA</v>
      </c>
      <c r="AM6" s="51" t="str">
        <f t="shared" si="7"/>
        <v>NA</v>
      </c>
      <c r="AN6" s="51" t="str">
        <f t="shared" si="7"/>
        <v>NA</v>
      </c>
      <c r="AO6" s="52">
        <v>44510</v>
      </c>
      <c r="AP6" s="52">
        <v>44840</v>
      </c>
      <c r="AQ6" s="51">
        <f t="shared" si="8"/>
        <v>330</v>
      </c>
      <c r="AR6" s="51" t="str">
        <f t="shared" si="9"/>
        <v>NA</v>
      </c>
      <c r="AS6" s="51">
        <v>190</v>
      </c>
      <c r="AT6" s="51">
        <f t="shared" si="10"/>
        <v>82</v>
      </c>
      <c r="AU6" s="51" t="s">
        <v>62</v>
      </c>
      <c r="AV6" s="51" t="s">
        <v>56</v>
      </c>
      <c r="AW6" s="51" t="s">
        <v>56</v>
      </c>
      <c r="AX6" s="51" t="s">
        <v>62</v>
      </c>
    </row>
    <row r="7" spans="1:51" ht="25.5" customHeight="1">
      <c r="A7">
        <v>6</v>
      </c>
      <c r="B7" t="s">
        <v>2358</v>
      </c>
      <c r="C7" t="s">
        <v>1382</v>
      </c>
      <c r="D7">
        <v>2023</v>
      </c>
      <c r="E7" t="s">
        <v>925</v>
      </c>
      <c r="F7" s="60" t="s">
        <v>1413</v>
      </c>
      <c r="G7" s="8" t="s">
        <v>1414</v>
      </c>
      <c r="H7" s="56" t="s">
        <v>1415</v>
      </c>
      <c r="I7" t="s">
        <v>929</v>
      </c>
      <c r="J7">
        <v>15</v>
      </c>
      <c r="K7" t="s">
        <v>56</v>
      </c>
      <c r="L7" t="s">
        <v>56</v>
      </c>
      <c r="M7" t="str" cm="1">
        <f t="array" ref="M7">IF($I7="Review","NA",_xlfn.IFS($I7="Letter to the Editor","NA",$I7="Author response","NA",$I7="Scholarships","NA",$I7="Original","À Trouver",$I7="Study protocol","À Trouver",$I7="Commentary","NA",$I7="Opinions","NA",$I7="Editorial","NA",$I7="Perspective","NA",$I7="Author response","NA",$I7="Essay","NA",$I7="Guidelines","À Trouver",$I7="Case Report","À Trouver"))</f>
        <v>NA</v>
      </c>
      <c r="N7" s="51" t="str" cm="1">
        <f t="array" ref="N7">IF($I7="Review","NA",_xlfn.IFS($I7="Letter to the Editor","NA",$I7="Author response","NA",$I7="Scholarships","NA",$I7="Original","À Trouver",$I7="Study protocol","NA",$I7="Commentary","NA",$I7="Opinions","NA",$I7="Editorial","NA",$I7="Perspective","NA",$I7="Author response","NA",$I7="Essay","NA",$I7="Guidelines","NA",$I7="Case Report","À Trouver"))</f>
        <v>NA</v>
      </c>
      <c r="O7" s="51" t="str">
        <f t="shared" si="0"/>
        <v>NA</v>
      </c>
      <c r="P7" s="51" t="str">
        <f t="shared" si="0"/>
        <v>NA</v>
      </c>
      <c r="Q7" s="51" t="str">
        <f t="shared" si="0"/>
        <v>NA</v>
      </c>
      <c r="R7" s="51" t="str">
        <f t="shared" si="0"/>
        <v>NA</v>
      </c>
      <c r="S7" s="30" t="str" cm="1">
        <f t="array" ref="S7">IF($I7="Review","NA",_xlfn.IFS($I7="Letter to the Editor","NA",$I7="Author response","NA",$I7="Scholarships","NA",$I7="Original","À Trouver",$I7="Study protocol","NA",$I7="Commentary","NA",$I7="Opinions","NA",$I7="Editorial","NA",$I7="Perspective","NA",$I7="Author response","NA",$I7="Essay","NA",$I7="Guidelines","NA",$I7="Case Report","À Trouver"))</f>
        <v>NA</v>
      </c>
      <c r="T7" s="51" t="str">
        <f t="shared" si="1"/>
        <v>NA</v>
      </c>
      <c r="U7" s="82" t="s">
        <v>56</v>
      </c>
      <c r="V7" s="82" t="s">
        <v>2364</v>
      </c>
      <c r="W7" t="s">
        <v>62</v>
      </c>
      <c r="X7" s="51" t="str">
        <f t="shared" si="2"/>
        <v>NA</v>
      </c>
      <c r="Y7" s="51" t="str">
        <f t="shared" si="2"/>
        <v>NA</v>
      </c>
      <c r="Z7" s="8" t="s">
        <v>1416</v>
      </c>
      <c r="AA7" s="51" t="str" cm="1">
        <f t="array" ref="AA7">IF($I7="Review","NA",_xlfn.IFS($I7="Letter to the Editor","NA",$I7="Author response","NA",$I7="Scholarships","NA",$I7="Original","À Trouver",$I7="Study protocol","NA",$I7="Commentary","NA",$I7="Opinions","NA",$I7="Editorial","NA",$I7="Perspective","NA",$I7="Author response","NA",$I7="Essay","NA",$I7="Guidelines","NA",$I7="Case Report","À Trouver"))</f>
        <v>NA</v>
      </c>
      <c r="AB7" s="51" t="str" cm="1">
        <f t="array" ref="AB7">IF($I7="Review","NA",_xlfn.IFS($I7="Letter to the Editor","NA",$I7="Author response","NA",$I7="Scholarships","NA",$I7="Original",_xlfn.IFS($AA7="No","NA",$AA7="Yes","À Remplir"),$I7="Study protocol","NA",$I7="Commentary","NA",$I7="Opinions","NA",$I7="Editorial","NA",$I7="Perspective","NA",$I7="Author response","NA",$I7="Essay","NA",$I7="Guidelines","NA",$I7="Case Report",_xlfn.IFS($AA7="No","No",$AA7="Yes","À Remplir")))</f>
        <v>NA</v>
      </c>
      <c r="AC7" s="51" t="str">
        <f>IF(OR($AB7="No",$AB7="NA"),"NA","à Remplir")</f>
        <v>NA</v>
      </c>
      <c r="AD7" s="51" t="str">
        <f>IF(OR($AB7="No",$AB7="NA"),"NA","à Remplir")</f>
        <v>NA</v>
      </c>
      <c r="AE7" t="str">
        <f t="shared" si="4"/>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tr" cm="1">
        <f t="array" ref="AG7">IF($I7="Review","NA",_xlfn.IFS($I7="Letter to the Editor","NA",$I7="Author response","NA",$I7="Scholarships","NA",$I7="Original","À Trouver",$I7="Study protocol","NA",$I7="Commentary","NA",$I7="Opinions","NA",$I7="Editorial","NA",$I7="Perspective","NA",$I7="Author response","NA",$I7="Essay","NA",$I7="Guidelines","NA",$I7="Case Report","À Trouver"))</f>
        <v>NA</v>
      </c>
      <c r="AH7" s="51" t="str">
        <f>IF(OR($AG7="No",$AG7="NA"),"NA","à Remplir")</f>
        <v>NA</v>
      </c>
      <c r="AI7" s="51" t="str">
        <f>IF(OR($AG7="No",$AG7="NA"),"NA","à Remplir")</f>
        <v>NA</v>
      </c>
      <c r="AJ7" s="51" t="str">
        <f t="shared" si="6"/>
        <v>NA</v>
      </c>
      <c r="AK7" s="30" t="s">
        <v>62</v>
      </c>
      <c r="AL7" s="51" t="str">
        <f t="shared" si="7"/>
        <v>NA</v>
      </c>
      <c r="AM7" s="51" t="str">
        <f t="shared" si="7"/>
        <v>NA</v>
      </c>
      <c r="AN7" s="51" t="str">
        <f t="shared" si="7"/>
        <v>NA</v>
      </c>
      <c r="AO7" s="52">
        <v>44385</v>
      </c>
      <c r="AP7" s="52">
        <v>44872</v>
      </c>
      <c r="AQ7" s="51">
        <f t="shared" si="8"/>
        <v>487</v>
      </c>
      <c r="AR7" s="51" t="str">
        <f t="shared" si="9"/>
        <v>NA</v>
      </c>
      <c r="AS7" s="51" t="str">
        <f>IF(OR($AG7="No",$AG7="NA"),"NA",($AH7-$AT7))</f>
        <v>NA</v>
      </c>
      <c r="AT7" s="51" t="str">
        <f t="shared" si="10"/>
        <v>NA</v>
      </c>
      <c r="AU7" s="51" t="str">
        <f t="shared" ref="AU7:AX8" si="12">IF(OR($AG7="No",$AG7="NA"),"NA","à Remplir")</f>
        <v>NA</v>
      </c>
      <c r="AV7" s="51" t="str">
        <f t="shared" si="12"/>
        <v>NA</v>
      </c>
      <c r="AW7" s="51" t="str">
        <f t="shared" si="12"/>
        <v>NA</v>
      </c>
      <c r="AX7" s="51" t="str">
        <f t="shared" si="12"/>
        <v>NA</v>
      </c>
    </row>
    <row r="8" spans="1:51" ht="18" customHeight="1">
      <c r="A8">
        <v>7</v>
      </c>
      <c r="B8" t="s">
        <v>2361</v>
      </c>
      <c r="C8" t="s">
        <v>1382</v>
      </c>
      <c r="D8">
        <v>2023</v>
      </c>
      <c r="E8" t="s">
        <v>925</v>
      </c>
      <c r="F8" s="80" t="s">
        <v>1419</v>
      </c>
      <c r="G8" s="8" t="s">
        <v>1420</v>
      </c>
      <c r="H8" s="81" t="s">
        <v>1421</v>
      </c>
      <c r="I8" t="s">
        <v>929</v>
      </c>
      <c r="J8">
        <v>15</v>
      </c>
      <c r="K8" t="s">
        <v>56</v>
      </c>
      <c r="L8" t="s">
        <v>56</v>
      </c>
      <c r="M8" t="str" cm="1">
        <f t="array" ref="M8">IF($I8="Review","NA",_xlfn.IFS($I8="Letter to the Editor","NA",$I8="Author response","NA",$I8="Scholarships","NA",$I8="Original","À Trouver",$I8="Study protocol","À Trouver",$I8="Commentary","NA",$I8="Opinions","NA",$I8="Editorial","NA",$I8="Perspective","NA",$I8="Author response","NA",$I8="Essay","NA",$I8="Guidelines","À Trouver",$I8="Case Report","À Trouver"))</f>
        <v>NA</v>
      </c>
      <c r="N8" s="51" t="str" cm="1">
        <f t="array" ref="N8">IF($I8="Review","NA",_xlfn.IFS($I8="Letter to the Editor","NA",$I8="Author response","NA",$I8="Scholarships","NA",$I8="Original","À Trouver",$I8="Study protocol","NA",$I8="Commentary","NA",$I8="Opinions","NA",$I8="Editorial","NA",$I8="Perspective","NA",$I8="Author response","NA",$I8="Essay","NA",$I8="Guidelines","NA",$I8="Case Report","À Trouver"))</f>
        <v>NA</v>
      </c>
      <c r="O8" s="51" t="str">
        <f t="shared" si="0"/>
        <v>NA</v>
      </c>
      <c r="P8" s="51" t="str">
        <f t="shared" si="0"/>
        <v>NA</v>
      </c>
      <c r="Q8" s="51" t="str">
        <f t="shared" si="0"/>
        <v>NA</v>
      </c>
      <c r="R8" s="51" t="str">
        <f t="shared" si="0"/>
        <v>NA</v>
      </c>
      <c r="S8" s="30" t="str" cm="1">
        <f t="array" ref="S8">IF($I8="Review","NA",_xlfn.IFS($I8="Letter to the Editor","NA",$I8="Author response","NA",$I8="Scholarships","NA",$I8="Original","À Trouver",$I8="Study protocol","NA",$I8="Commentary","NA",$I8="Opinions","NA",$I8="Editorial","NA",$I8="Perspective","NA",$I8="Author response","NA",$I8="Essay","NA",$I8="Guidelines","NA",$I8="Case Report","À Trouver"))</f>
        <v>NA</v>
      </c>
      <c r="T8" s="51" t="str">
        <f t="shared" si="1"/>
        <v>NA</v>
      </c>
      <c r="U8" s="51" t="s">
        <v>56</v>
      </c>
      <c r="V8" s="83" t="s">
        <v>2365</v>
      </c>
      <c r="W8" s="51" t="s">
        <v>56</v>
      </c>
      <c r="X8" s="83" t="s">
        <v>2366</v>
      </c>
      <c r="Y8" s="51" t="s">
        <v>62</v>
      </c>
      <c r="Z8" s="8" t="s">
        <v>1422</v>
      </c>
      <c r="AA8" s="51" t="str" cm="1">
        <f t="array" ref="AA8">IF($I8="Review","NA",_xlfn.IFS($I8="Letter to the Editor","NA",$I8="Author response","NA",$I8="Scholarships","NA",$I8="Original","À Trouver",$I8="Study protocol","NA",$I8="Commentary","NA",$I8="Opinions","NA",$I8="Editorial","NA",$I8="Perspective","NA",$I8="Author response","NA",$I8="Essay","NA",$I8="Guidelines","NA",$I8="Case Report","À Trouver"))</f>
        <v>NA</v>
      </c>
      <c r="AB8" s="51" t="str" cm="1">
        <f t="array" ref="AB8">IF($I8="Review","NA",_xlfn.IFS($I8="Letter to the Editor","NA",$I8="Author response","NA",$I8="Scholarships","NA",$I8="Original",_xlfn.IFS($AA8="No","NA",$AA8="Yes","À Remplir"),$I8="Study protocol","NA",$I8="Commentary","NA",$I8="Opinions","NA",$I8="Editorial","NA",$I8="Perspective","NA",$I8="Author response","NA",$I8="Essay","NA",$I8="Guidelines","NA",$I8="Case Report",_xlfn.IFS($AA8="No","No",$AA8="Yes","À Remplir")))</f>
        <v>NA</v>
      </c>
      <c r="AC8" s="51" t="str">
        <f>IF(OR($AB8="No",$AB8="NA"),"NA","à Remplir")</f>
        <v>NA</v>
      </c>
      <c r="AD8" s="51" t="str">
        <f>IF(OR($AB8="No",$AB8="NA"),"NA","à Remplir")</f>
        <v>NA</v>
      </c>
      <c r="AE8" t="str">
        <f t="shared" si="4"/>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tr" cm="1">
        <f t="array" ref="AG8">IF($I8="Review","NA",_xlfn.IFS($I8="Letter to the Editor","NA",$I8="Author response","NA",$I8="Scholarships","NA",$I8="Original","À Trouver",$I8="Study protocol","NA",$I8="Commentary","NA",$I8="Opinions","NA",$I8="Editorial","NA",$I8="Perspective","NA",$I8="Author response","NA",$I8="Essay","NA",$I8="Guidelines","NA",$I8="Case Report","À Trouver"))</f>
        <v>NA</v>
      </c>
      <c r="AH8" s="51" t="str">
        <f>IF(OR($AG8="No",$AG8="NA"),"NA","à Remplir")</f>
        <v>NA</v>
      </c>
      <c r="AI8" s="51" t="str">
        <f>IF(OR($AG8="No",$AG8="NA"),"NA","à Remplir")</f>
        <v>NA</v>
      </c>
      <c r="AJ8" s="51" t="str">
        <f t="shared" si="6"/>
        <v>NA</v>
      </c>
      <c r="AK8" s="30" t="s">
        <v>56</v>
      </c>
      <c r="AL8" s="83" t="s">
        <v>2367</v>
      </c>
      <c r="AM8" s="84">
        <v>44602</v>
      </c>
      <c r="AN8" s="8" t="s">
        <v>2368</v>
      </c>
      <c r="AO8" s="52">
        <v>44592</v>
      </c>
      <c r="AP8" s="52">
        <v>44874</v>
      </c>
      <c r="AQ8" s="51">
        <f t="shared" si="8"/>
        <v>282</v>
      </c>
      <c r="AR8" s="51">
        <f t="shared" si="9"/>
        <v>272</v>
      </c>
      <c r="AS8" s="51" t="str">
        <f>IF(OR($AG8="No",$AG8="NA"),"NA",($AH8-$AT8))</f>
        <v>NA</v>
      </c>
      <c r="AT8" s="51" t="str">
        <f t="shared" si="10"/>
        <v>NA</v>
      </c>
      <c r="AU8" s="51" t="str">
        <f t="shared" si="12"/>
        <v>NA</v>
      </c>
      <c r="AV8" s="51" t="str">
        <f t="shared" si="12"/>
        <v>NA</v>
      </c>
      <c r="AW8" s="51" t="str">
        <f t="shared" si="12"/>
        <v>NA</v>
      </c>
      <c r="AX8" s="51" t="str">
        <f t="shared" si="12"/>
        <v>NA</v>
      </c>
    </row>
    <row r="9" spans="1:51" ht="25.5" customHeight="1">
      <c r="A9">
        <v>8</v>
      </c>
      <c r="B9" t="s">
        <v>2358</v>
      </c>
      <c r="C9" t="s">
        <v>1382</v>
      </c>
      <c r="D9">
        <v>2023</v>
      </c>
      <c r="E9" t="s">
        <v>925</v>
      </c>
      <c r="F9" s="60" t="s">
        <v>1425</v>
      </c>
      <c r="G9" s="8" t="s">
        <v>1426</v>
      </c>
      <c r="H9" s="56" t="s">
        <v>1427</v>
      </c>
      <c r="I9" t="s">
        <v>935</v>
      </c>
      <c r="J9">
        <v>15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t="s">
        <v>62</v>
      </c>
      <c r="O9" s="51" t="str">
        <f t="shared" si="0"/>
        <v>NA</v>
      </c>
      <c r="P9" s="51" t="str">
        <f t="shared" si="0"/>
        <v>NA</v>
      </c>
      <c r="Q9" s="51" t="str">
        <f t="shared" si="0"/>
        <v>NA</v>
      </c>
      <c r="R9" s="51" t="str">
        <f t="shared" si="0"/>
        <v>NA</v>
      </c>
      <c r="S9" s="30" t="s">
        <v>56</v>
      </c>
      <c r="T9" s="82" t="s">
        <v>2369</v>
      </c>
      <c r="U9" t="s">
        <v>56</v>
      </c>
      <c r="V9" s="82" t="s">
        <v>2370</v>
      </c>
      <c r="W9" t="s">
        <v>62</v>
      </c>
      <c r="X9" s="51" t="str">
        <f t="shared" ref="X9:Y14" si="13">IF(OR($W9="No",$W9="NA"),"NA","à Remplir")</f>
        <v>NA</v>
      </c>
      <c r="Y9" s="51" t="str">
        <f t="shared" si="13"/>
        <v>NA</v>
      </c>
      <c r="Z9" s="8" t="s">
        <v>1429</v>
      </c>
      <c r="AA9" t="s">
        <v>56</v>
      </c>
      <c r="AB9" t="s">
        <v>1223</v>
      </c>
      <c r="AC9" s="51" t="s">
        <v>56</v>
      </c>
      <c r="AD9" s="51" t="s">
        <v>984</v>
      </c>
      <c r="AE9" t="str">
        <f t="shared" si="4"/>
        <v>NA</v>
      </c>
      <c r="AF9" t="str" cm="1">
        <f t="array" ref="AF9">_xlfn.IFS($I9="Review","NA",$I9="Letter to the Editor","NA",$I9="Author response","NA",$I9="Scholarships","NA",$I9="Original",_xlfn.IFS($AC9="Yes","No",$AC9="both","No",$AC9="NA","NA",$AC9="No","À Trouver"),$I9="Study protocol","NA",$I9="Commentary","NA",$I9="Opinions","NA",$I9="Editorial","NA",$I9="Perspective","NA",$I9="Author response","NA",$I9="Essay","NA",$I9="Guidelines","NA",$I9="Case Report",_xlfn.IFS($AC9="Yes","No",$AC9="both","No",$AC9="NA","NA",$AC9="No","À Trouver"))</f>
        <v>No</v>
      </c>
      <c r="AG9" t="s">
        <v>56</v>
      </c>
      <c r="AH9" s="51">
        <v>5</v>
      </c>
      <c r="AI9" s="51" t="s">
        <v>62</v>
      </c>
      <c r="AJ9" s="51" t="str">
        <f t="shared" si="6"/>
        <v>NA</v>
      </c>
      <c r="AK9" s="30" t="s">
        <v>62</v>
      </c>
      <c r="AL9" s="51" t="str">
        <f t="shared" ref="AL9:AN14" si="14">IF(OR($AK9="No",$AK9="NA"),"NA","à Remplir")</f>
        <v>NA</v>
      </c>
      <c r="AM9" s="51" t="str">
        <f t="shared" si="14"/>
        <v>NA</v>
      </c>
      <c r="AN9" s="51" t="str">
        <f t="shared" si="14"/>
        <v>NA</v>
      </c>
      <c r="AO9" s="52">
        <v>44614</v>
      </c>
      <c r="AP9" s="52">
        <v>44846</v>
      </c>
      <c r="AQ9" s="51">
        <f t="shared" si="8"/>
        <v>232</v>
      </c>
      <c r="AR9" s="51" t="str">
        <f t="shared" si="9"/>
        <v>NA</v>
      </c>
      <c r="AS9" s="51">
        <v>3</v>
      </c>
      <c r="AT9" s="51">
        <f t="shared" si="10"/>
        <v>2</v>
      </c>
      <c r="AU9" s="51" t="s">
        <v>62</v>
      </c>
      <c r="AV9" s="51" t="s">
        <v>62</v>
      </c>
      <c r="AW9" s="51" t="s">
        <v>62</v>
      </c>
      <c r="AX9" s="51" t="s">
        <v>62</v>
      </c>
    </row>
    <row r="10" spans="1:51" ht="18" customHeight="1">
      <c r="A10">
        <v>9</v>
      </c>
      <c r="B10" t="s">
        <v>2361</v>
      </c>
      <c r="C10" t="s">
        <v>1382</v>
      </c>
      <c r="D10">
        <v>2023</v>
      </c>
      <c r="E10" t="s">
        <v>925</v>
      </c>
      <c r="F10" s="80" t="s">
        <v>1432</v>
      </c>
      <c r="G10" s="8" t="s">
        <v>1433</v>
      </c>
      <c r="H10" s="81" t="s">
        <v>1434</v>
      </c>
      <c r="I10" t="s">
        <v>935</v>
      </c>
      <c r="J10">
        <v>17</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s="51" t="s">
        <v>56</v>
      </c>
      <c r="O10" s="51">
        <v>3</v>
      </c>
      <c r="P10" s="51" t="s">
        <v>170</v>
      </c>
      <c r="Q10" s="83" t="s">
        <v>2371</v>
      </c>
      <c r="R10" s="83" t="s">
        <v>2372</v>
      </c>
      <c r="S10" s="30" t="s">
        <v>62</v>
      </c>
      <c r="T10" s="51" t="str">
        <f>IF(OR(S10="No",S10="NA"),"NA","à Remplir")</f>
        <v>NA</v>
      </c>
      <c r="U10" s="51" t="s">
        <v>62</v>
      </c>
      <c r="V10" s="51" t="str">
        <f>IF(OR(U10="No",U10="NA"),"NA","à Remplir")</f>
        <v>NA</v>
      </c>
      <c r="W10" s="51" t="s">
        <v>62</v>
      </c>
      <c r="X10" s="51" t="str">
        <f t="shared" si="13"/>
        <v>NA</v>
      </c>
      <c r="Y10" s="51" t="str">
        <f t="shared" si="13"/>
        <v>NA</v>
      </c>
      <c r="Z10" s="8" t="s">
        <v>1438</v>
      </c>
      <c r="AA10" s="51" t="s">
        <v>62</v>
      </c>
      <c r="AB10" s="51" t="s">
        <v>1223</v>
      </c>
      <c r="AC10" s="51" t="s">
        <v>56</v>
      </c>
      <c r="AD10" s="51" t="s">
        <v>2373</v>
      </c>
      <c r="AE10" s="85" t="s">
        <v>2374</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No</v>
      </c>
      <c r="AG10" s="51" t="s">
        <v>56</v>
      </c>
      <c r="AH10" s="51">
        <v>58</v>
      </c>
      <c r="AI10" s="51" t="s">
        <v>56</v>
      </c>
      <c r="AJ10" s="51" t="s">
        <v>405</v>
      </c>
      <c r="AK10" s="30" t="s">
        <v>62</v>
      </c>
      <c r="AL10" s="51" t="str">
        <f t="shared" si="14"/>
        <v>NA</v>
      </c>
      <c r="AM10" s="51" t="str">
        <f t="shared" si="14"/>
        <v>NA</v>
      </c>
      <c r="AN10" s="51" t="str">
        <f t="shared" si="14"/>
        <v>NA</v>
      </c>
      <c r="AO10" s="52">
        <v>44701</v>
      </c>
      <c r="AP10" s="52">
        <v>44846</v>
      </c>
      <c r="AQ10" s="51">
        <f t="shared" si="8"/>
        <v>145</v>
      </c>
      <c r="AR10" s="51" t="str">
        <f t="shared" si="9"/>
        <v>NA</v>
      </c>
      <c r="AS10" s="51" t="s">
        <v>62</v>
      </c>
      <c r="AT10" s="51" t="s">
        <v>62</v>
      </c>
      <c r="AU10" s="51" t="s">
        <v>62</v>
      </c>
      <c r="AV10" s="51" t="s">
        <v>62</v>
      </c>
      <c r="AW10" s="51" t="s">
        <v>62</v>
      </c>
      <c r="AX10" s="51" t="s">
        <v>62</v>
      </c>
    </row>
    <row r="11" spans="1:51" ht="25.5" customHeight="1">
      <c r="A11">
        <v>10</v>
      </c>
      <c r="B11" t="s">
        <v>2358</v>
      </c>
      <c r="C11" t="s">
        <v>1382</v>
      </c>
      <c r="D11">
        <v>2023</v>
      </c>
      <c r="E11" t="s">
        <v>925</v>
      </c>
      <c r="F11" s="60" t="s">
        <v>1441</v>
      </c>
      <c r="G11" s="8" t="s">
        <v>1442</v>
      </c>
      <c r="H11" s="56" t="s">
        <v>2375</v>
      </c>
      <c r="I11" t="s">
        <v>935</v>
      </c>
      <c r="J11" t="s">
        <v>2376</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t="s">
        <v>62</v>
      </c>
      <c r="O11" s="51" t="str">
        <f t="shared" ref="O11:R14" si="15">IF(OR($N11="No",$N11="NA"),"NA","à Remplir")</f>
        <v>NA</v>
      </c>
      <c r="P11" s="51" t="str">
        <f t="shared" si="15"/>
        <v>NA</v>
      </c>
      <c r="Q11" s="51" t="str">
        <f t="shared" si="15"/>
        <v>NA</v>
      </c>
      <c r="R11" s="51" t="str">
        <f t="shared" si="15"/>
        <v>NA</v>
      </c>
      <c r="S11" s="30" t="s">
        <v>62</v>
      </c>
      <c r="T11" s="51" t="str">
        <f>IF(OR(S11="No",S11="NA"),"NA","à Remplir")</f>
        <v>NA</v>
      </c>
      <c r="U11" t="s">
        <v>56</v>
      </c>
      <c r="V11" s="82" t="s">
        <v>2377</v>
      </c>
      <c r="W11" t="s">
        <v>62</v>
      </c>
      <c r="X11" s="51" t="str">
        <f t="shared" si="13"/>
        <v>NA</v>
      </c>
      <c r="Y11" s="51" t="str">
        <f t="shared" si="13"/>
        <v>NA</v>
      </c>
      <c r="Z11" s="8" t="s">
        <v>1446</v>
      </c>
      <c r="AA11" t="s">
        <v>56</v>
      </c>
      <c r="AB11" t="s">
        <v>1223</v>
      </c>
      <c r="AC11" s="51" t="s">
        <v>56</v>
      </c>
      <c r="AD11" s="51" t="s">
        <v>984</v>
      </c>
      <c r="AE11" t="str">
        <f>IF(OR($AB11="No",$AB11="NA"),"NA",IF(AD11="Exact","NA","À Remplir"))</f>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No</v>
      </c>
      <c r="AG11" t="s">
        <v>56</v>
      </c>
      <c r="AH11" s="51">
        <v>504</v>
      </c>
      <c r="AI11" s="51" t="s">
        <v>62</v>
      </c>
      <c r="AJ11" s="51" t="str">
        <f>IF(OR($AG11="No",$AG11="NA"),"NA",IF(AI11="No","NA","À remplir"))</f>
        <v>NA</v>
      </c>
      <c r="AK11" s="30" t="s">
        <v>62</v>
      </c>
      <c r="AL11" s="51" t="str">
        <f t="shared" si="14"/>
        <v>NA</v>
      </c>
      <c r="AM11" s="51" t="str">
        <f t="shared" si="14"/>
        <v>NA</v>
      </c>
      <c r="AN11" s="51" t="str">
        <f t="shared" si="14"/>
        <v>NA</v>
      </c>
      <c r="AO11" s="52">
        <v>44530</v>
      </c>
      <c r="AP11" s="52">
        <v>44868</v>
      </c>
      <c r="AQ11" s="51">
        <f t="shared" si="8"/>
        <v>338</v>
      </c>
      <c r="AR11" s="51" t="str">
        <f t="shared" si="9"/>
        <v>NA</v>
      </c>
      <c r="AS11" s="51">
        <v>504</v>
      </c>
      <c r="AT11" s="51">
        <f>IF(OR($AG11="No",$AG11="NA"),"NA",($AH11-$AS11))</f>
        <v>0</v>
      </c>
      <c r="AU11" s="51" t="s">
        <v>62</v>
      </c>
      <c r="AV11" s="51" t="s">
        <v>56</v>
      </c>
      <c r="AW11" s="51" t="s">
        <v>62</v>
      </c>
      <c r="AX11" s="51" t="s">
        <v>62</v>
      </c>
    </row>
    <row r="12" spans="1:51" ht="18" customHeight="1">
      <c r="A12">
        <v>11</v>
      </c>
      <c r="B12" t="s">
        <v>2361</v>
      </c>
      <c r="C12" t="s">
        <v>1382</v>
      </c>
      <c r="D12">
        <v>2023</v>
      </c>
      <c r="E12" t="s">
        <v>925</v>
      </c>
      <c r="F12" s="80" t="s">
        <v>1449</v>
      </c>
      <c r="G12" s="8" t="s">
        <v>1450</v>
      </c>
      <c r="H12" s="81" t="s">
        <v>1451</v>
      </c>
      <c r="I12" t="s">
        <v>975</v>
      </c>
      <c r="J12" t="s">
        <v>2378</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NA</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NA</v>
      </c>
      <c r="M12" t="str" cm="1">
        <f t="array" ref="M12">IF($I12="Review","NA",_xlfn.IFS($I12="Letter to the Editor","NA",$I12="Author response","NA",$I12="Scholarships","NA",$I12="Original","À Trouver",$I12="Study protocol","À Trouver",$I12="Commentary","NA",$I12="Opinions","NA",$I12="Editorial","NA",$I12="Perspective","NA",$I12="Author response","NA",$I12="Essay","NA",$I12="Guidelines","À Trouver",$I12="Case Report","À Trouver"))</f>
        <v>NA</v>
      </c>
      <c r="N12" s="51" t="str" cm="1">
        <f t="array" ref="N12">IF($I12="Review","NA",_xlfn.IFS($I12="Letter to the Editor","NA",$I12="Author response","NA",$I12="Scholarships","NA",$I12="Original","À Trouver",$I12="Study protocol","NA",$I12="Commentary","NA",$I12="Opinions","NA",$I12="Editorial","NA",$I12="Perspective","NA",$I12="Author response","NA",$I12="Essay","NA",$I12="Guidelines","NA",$I12="Case Report","À Trouver"))</f>
        <v>NA</v>
      </c>
      <c r="O12" s="51" t="str">
        <f t="shared" si="15"/>
        <v>NA</v>
      </c>
      <c r="P12" s="51" t="str">
        <f t="shared" si="15"/>
        <v>NA</v>
      </c>
      <c r="Q12" s="51" t="str">
        <f t="shared" si="15"/>
        <v>NA</v>
      </c>
      <c r="R12" s="51" t="str">
        <f t="shared" si="15"/>
        <v>NA</v>
      </c>
      <c r="S12" s="30" t="str" cm="1">
        <f t="array" ref="S12">IF($I12="Review","NA",_xlfn.IFS($I12="Letter to the Editor","NA",$I12="Author response","NA",$I12="Scholarships","NA",$I12="Original","À Trouver",$I12="Study protocol","NA",$I12="Commentary","NA",$I12="Opinions","NA",$I12="Editorial","NA",$I12="Perspective","NA",$I12="Author response","NA",$I12="Essay","NA",$I12="Guidelines","NA",$I12="Case Report","À Trouver"))</f>
        <v>NA</v>
      </c>
      <c r="T12" s="51" t="str">
        <f>IF(OR(S12="No",S12="NA"),"NA","à Remplir")</f>
        <v>NA</v>
      </c>
      <c r="U12" s="51" t="str" cm="1">
        <f t="array" ref="U12">IF($I12="Review","À Trouver",_xlfn.IFS($I12="Letter to the Editor","NA",$I12="Author response","NA",$I12="Scholarships","NA",$I12="Original","À Trouver",$I12="Study protocol","À Trouver",$I12="Commentary","NA",$I12="Opinions","NA",$I12="Editorial","NA",$I12="Perspective","NA",$I12="Author response","NA",$I12="Essay","NA",$I12="Guidelines","À Trouver",$I12="Case Report","À Trouver"))</f>
        <v>NA</v>
      </c>
      <c r="V12" s="51" t="str">
        <f>IF(OR(U12="No",U12="NA"),"NA","à Remplir")</f>
        <v>NA</v>
      </c>
      <c r="W12" s="51" t="str" cm="1">
        <f t="array" ref="W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X12" s="51" t="str">
        <f t="shared" si="13"/>
        <v>NA</v>
      </c>
      <c r="Y12" s="51" t="str">
        <f t="shared" si="13"/>
        <v>NA</v>
      </c>
      <c r="Z12" s="8" t="s">
        <v>1452</v>
      </c>
      <c r="AA12" s="51" t="str" cm="1">
        <f t="array" ref="AA12">IF($I12="Review","NA",_xlfn.IFS($I12="Letter to the Editor","NA",$I12="Author response","NA",$I12="Scholarships","NA",$I12="Original","À Trouver",$I12="Study protocol","NA",$I12="Commentary","NA",$I12="Opinions","NA",$I12="Editorial","NA",$I12="Perspective","NA",$I12="Author response","NA",$I12="Essay","NA",$I12="Guidelines","NA",$I12="Case Report","À Trouver"))</f>
        <v>NA</v>
      </c>
      <c r="AB12" s="51" t="str" cm="1">
        <f t="array" ref="AB12">IF($I12="Review","NA",_xlfn.IFS($I12="Letter to the Editor","NA",$I12="Author response","NA",$I12="Scholarships","NA",$I12="Original",_xlfn.IFS($AA12="No","NA",$AA12="Yes","À Remplir"),$I12="Study protocol","NA",$I12="Commentary","NA",$I12="Opinions","NA",$I12="Editorial","NA",$I12="Perspective","NA",$I12="Author response","NA",$I12="Essay","NA",$I12="Guidelines","NA",$I12="Case Report",_xlfn.IFS($AA12="No","No",$AA12="Yes","À Remplir")))</f>
        <v>NA</v>
      </c>
      <c r="AC12" s="51" t="str">
        <f t="shared" ref="AC12:AD14" si="16">IF(OR($AB12="No",$AB12="NA"),"NA","à Remplir")</f>
        <v>NA</v>
      </c>
      <c r="AD12" s="51" t="str">
        <f t="shared" si="16"/>
        <v>NA</v>
      </c>
      <c r="AE12" t="str">
        <f>IF(OR($AB12="No",$AB12="NA"),"NA",IF(AD12="Exact","NA","À Remplir"))</f>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tr" cm="1">
        <f t="array" ref="AG12">IF($I12="Review","NA",_xlfn.IFS($I12="Letter to the Editor","NA",$I12="Author response","NA",$I12="Scholarships","NA",$I12="Original","À Trouver",$I12="Study protocol","NA",$I12="Commentary","NA",$I12="Opinions","NA",$I12="Editorial","NA",$I12="Perspective","NA",$I12="Author response","NA",$I12="Essay","NA",$I12="Guidelines","NA",$I12="Case Report","À Trouver"))</f>
        <v>NA</v>
      </c>
      <c r="AH12" s="51" t="str">
        <f>IF(OR($AG12="No",$AG12="NA"),"NA","à Remplir")</f>
        <v>NA</v>
      </c>
      <c r="AI12" s="51" t="str">
        <f>IF(OR($AG12="No",$AG12="NA"),"NA","à Remplir")</f>
        <v>NA</v>
      </c>
      <c r="AJ12" s="51" t="str">
        <f>IF(OR($AG12="No",$AG12="NA"),"NA",IF(AI12="No","NA","À remplir"))</f>
        <v>NA</v>
      </c>
      <c r="AK12" s="30" t="str" cm="1">
        <f t="array" ref="AK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AL12" s="51" t="str">
        <f t="shared" si="14"/>
        <v>NA</v>
      </c>
      <c r="AM12" s="51" t="str">
        <f t="shared" si="14"/>
        <v>NA</v>
      </c>
      <c r="AN12" s="51" t="str">
        <f t="shared" si="14"/>
        <v>NA</v>
      </c>
      <c r="AO12" s="52">
        <v>44576</v>
      </c>
      <c r="AP12" s="52">
        <v>44844</v>
      </c>
      <c r="AQ12" s="51">
        <f t="shared" si="8"/>
        <v>268</v>
      </c>
      <c r="AR12" s="51" t="str">
        <f t="shared" si="9"/>
        <v>NA</v>
      </c>
      <c r="AS12" s="51" t="str">
        <f>IF(OR($AG12="No",$AG12="NA"),"NA",($AH12-$AT12))</f>
        <v>NA</v>
      </c>
      <c r="AT12" s="51" t="str">
        <f>IF(OR($AG12="No",$AG12="NA"),"NA",($AH12-$AS12))</f>
        <v>NA</v>
      </c>
      <c r="AU12" s="51" t="str">
        <f>IF(OR($AG12="No",$AG12="NA"),"NA","à Remplir")</f>
        <v>NA</v>
      </c>
      <c r="AV12" s="51" t="str">
        <f>IF(OR($AG12="No",$AG12="NA"),"NA","à Remplir")</f>
        <v>NA</v>
      </c>
      <c r="AW12" s="51" t="str">
        <f>IF(OR($AG12="No",$AG12="NA"),"NA","à Remplir")</f>
        <v>NA</v>
      </c>
      <c r="AX12" s="51" t="str">
        <f>IF(OR($AG12="No",$AG12="NA"),"NA","à Remplir")</f>
        <v>NA</v>
      </c>
    </row>
    <row r="13" spans="1:51" ht="25.5" customHeight="1">
      <c r="A13">
        <v>12</v>
      </c>
      <c r="B13" t="s">
        <v>2361</v>
      </c>
      <c r="C13" t="s">
        <v>1382</v>
      </c>
      <c r="D13">
        <v>2023</v>
      </c>
      <c r="E13" t="s">
        <v>925</v>
      </c>
      <c r="F13" s="80" t="s">
        <v>1455</v>
      </c>
      <c r="G13" s="8" t="s">
        <v>1456</v>
      </c>
      <c r="H13" s="81" t="s">
        <v>1457</v>
      </c>
      <c r="I13" t="s">
        <v>935</v>
      </c>
      <c r="J13" t="s">
        <v>1017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si="15"/>
        <v>NA</v>
      </c>
      <c r="P13" s="51" t="str">
        <f t="shared" si="15"/>
        <v>NA</v>
      </c>
      <c r="Q13" s="51" t="str">
        <f t="shared" si="15"/>
        <v>NA</v>
      </c>
      <c r="R13" s="51" t="str">
        <f t="shared" si="15"/>
        <v>NA</v>
      </c>
      <c r="S13" s="30" t="s">
        <v>57</v>
      </c>
      <c r="T13" s="51" t="str">
        <f>IF(OR(S13="No",S13="NA"),"NA","à Remplir")</f>
        <v>NA</v>
      </c>
      <c r="U13" s="51" t="s">
        <v>62</v>
      </c>
      <c r="V13" s="51" t="str">
        <f>IF(OR(U13="No",U13="NA"),"NA","à Remplir")</f>
        <v>NA</v>
      </c>
      <c r="W13" s="51" t="s">
        <v>62</v>
      </c>
      <c r="X13" s="51" t="str">
        <f t="shared" si="13"/>
        <v>NA</v>
      </c>
      <c r="Y13" s="51" t="str">
        <f t="shared" si="13"/>
        <v>NA</v>
      </c>
      <c r="Z13" s="8" t="s">
        <v>1458</v>
      </c>
      <c r="AA13" s="51" t="s">
        <v>62</v>
      </c>
      <c r="AB13" s="51" t="str" cm="1">
        <f t="array" ref="AB13">IF($I13="Review","NA",_xlfn.IFS($I13="Letter to the Editor","NA",$I13="Author response","NA",$I13="Scholarships","NA",$I13="Original",_xlfn.IFS($AA13="No","NA",$AA13="Yes","À Remplir"),$I13="Study protocol","NA",$I13="Commentary","NA",$I13="Opinions","NA",$I13="Editorial","NA",$I13="Perspective","NA",$I13="Author response","NA",$I13="Essay","NA",$I13="Guidelines","NA",$I13="Case Report",_xlfn.IFS($AA13="No","No",$AA13="Yes","À Remplir")))</f>
        <v>NA</v>
      </c>
      <c r="AC13" s="51" t="str">
        <f t="shared" si="16"/>
        <v>NA</v>
      </c>
      <c r="AD13" s="51" t="str">
        <f t="shared" si="16"/>
        <v>NA</v>
      </c>
      <c r="AE13" t="str">
        <f>IF(OR($AB13="No",$AB13="NA"),"NA",IF(AD13="Exact","NA","À Remplir"))</f>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v>42</v>
      </c>
      <c r="AI13" s="51" t="s">
        <v>62</v>
      </c>
      <c r="AJ13" s="51" t="str">
        <f>IF(OR($AG13="No",$AG13="NA"),"NA",IF(AI13="No","NA","À remplir"))</f>
        <v>NA</v>
      </c>
      <c r="AK13" s="30" t="s">
        <v>62</v>
      </c>
      <c r="AL13" s="51" t="str">
        <f t="shared" si="14"/>
        <v>NA</v>
      </c>
      <c r="AM13" s="51" t="str">
        <f t="shared" si="14"/>
        <v>NA</v>
      </c>
      <c r="AN13" s="51" t="str">
        <f t="shared" si="14"/>
        <v>NA</v>
      </c>
      <c r="AO13" s="52">
        <v>44676</v>
      </c>
      <c r="AP13" s="52">
        <v>44846</v>
      </c>
      <c r="AQ13" s="51">
        <f t="shared" si="8"/>
        <v>170</v>
      </c>
      <c r="AR13" s="51" t="str">
        <f t="shared" si="9"/>
        <v>NA</v>
      </c>
      <c r="AS13" s="51">
        <f>IF(OR($AG13="No",$AG13="NA"),"NA",($AH13-$AT13))</f>
        <v>34</v>
      </c>
      <c r="AT13" s="51">
        <v>8</v>
      </c>
      <c r="AU13" s="51" t="s">
        <v>56</v>
      </c>
      <c r="AV13" s="51" t="s">
        <v>62</v>
      </c>
      <c r="AW13" s="51" t="s">
        <v>62</v>
      </c>
      <c r="AX13" s="51" t="s">
        <v>62</v>
      </c>
    </row>
    <row r="14" spans="1:51" ht="25.5" customHeight="1">
      <c r="A14">
        <v>13</v>
      </c>
      <c r="B14" t="s">
        <v>2358</v>
      </c>
      <c r="C14" t="s">
        <v>1382</v>
      </c>
      <c r="D14">
        <v>2023</v>
      </c>
      <c r="E14" t="s">
        <v>925</v>
      </c>
      <c r="F14" s="60" t="s">
        <v>1460</v>
      </c>
      <c r="G14" s="8" t="s">
        <v>1461</v>
      </c>
      <c r="H14" s="56" t="s">
        <v>1462</v>
      </c>
      <c r="I14" t="s">
        <v>929</v>
      </c>
      <c r="J14">
        <v>14</v>
      </c>
      <c r="K14" t="s">
        <v>56</v>
      </c>
      <c r="L14" t="s">
        <v>62</v>
      </c>
      <c r="M14" t="str" cm="1">
        <f t="array" ref="M14">IF($I14="Review","NA",_xlfn.IFS($I14="Letter to the Editor","NA",$I14="Author response","NA",$I14="Scholarships","NA",$I14="Original","À Trouver",$I14="Study protocol","À Trouver",$I14="Commentary","NA",$I14="Opinions","NA",$I14="Editorial","NA",$I14="Perspective","NA",$I14="Author response","NA",$I14="Essay","NA",$I14="Guidelines","À Trouver",$I14="Case Report","À Trouver"))</f>
        <v>NA</v>
      </c>
      <c r="N14" s="51" t="str" cm="1">
        <f t="array" ref="N14">IF($I14="Review","NA",_xlfn.IFS($I14="Letter to the Editor","NA",$I14="Author response","NA",$I14="Scholarships","NA",$I14="Original","À Trouver",$I14="Study protocol","NA",$I14="Commentary","NA",$I14="Opinions","NA",$I14="Editorial","NA",$I14="Perspective","NA",$I14="Author response","NA",$I14="Essay","NA",$I14="Guidelines","NA",$I14="Case Report","À Trouver"))</f>
        <v>NA</v>
      </c>
      <c r="O14" s="51" t="str">
        <f t="shared" si="15"/>
        <v>NA</v>
      </c>
      <c r="P14" s="51" t="str">
        <f t="shared" si="15"/>
        <v>NA</v>
      </c>
      <c r="Q14" s="51" t="str">
        <f t="shared" si="15"/>
        <v>NA</v>
      </c>
      <c r="R14" s="51" t="str">
        <f t="shared" si="15"/>
        <v>NA</v>
      </c>
      <c r="S14" s="30" t="str" cm="1">
        <f t="array" ref="S14">IF($I14="Review","NA",_xlfn.IFS($I14="Letter to the Editor","NA",$I14="Author response","NA",$I14="Scholarships","NA",$I14="Original","À Trouver",$I14="Study protocol","NA",$I14="Commentary","NA",$I14="Opinions","NA",$I14="Editorial","NA",$I14="Perspective","NA",$I14="Author response","NA",$I14="Essay","NA",$I14="Guidelines","NA",$I14="Case Report","À Trouver"))</f>
        <v>NA</v>
      </c>
      <c r="T14" s="51" t="str">
        <f>IF(OR(S14="No",S14="NA"),"NA","à Remplir")</f>
        <v>NA</v>
      </c>
      <c r="U14" t="s">
        <v>62</v>
      </c>
      <c r="V14" s="51" t="str">
        <f>IF(OR(U14="No",U14="NA"),"NA","à Remplir")</f>
        <v>NA</v>
      </c>
      <c r="W14" t="s">
        <v>62</v>
      </c>
      <c r="X14" s="51" t="str">
        <f t="shared" si="13"/>
        <v>NA</v>
      </c>
      <c r="Y14" s="51" t="str">
        <f t="shared" si="13"/>
        <v>NA</v>
      </c>
      <c r="Z14" s="8" t="s">
        <v>1463</v>
      </c>
      <c r="AA14" s="51" t="str" cm="1">
        <f t="array" ref="AA14">IF($I14="Review","NA",_xlfn.IFS($I14="Letter to the Editor","NA",$I14="Author response","NA",$I14="Scholarships","NA",$I14="Original","À Trouver",$I14="Study protocol","NA",$I14="Commentary","NA",$I14="Opinions","NA",$I14="Editorial","NA",$I14="Perspective","NA",$I14="Author response","NA",$I14="Essay","NA",$I14="Guidelines","NA",$I14="Case Report","À Trouver"))</f>
        <v>NA</v>
      </c>
      <c r="AB14" s="51" t="str" cm="1">
        <f t="array" ref="AB14">IF($I14="Review","NA",_xlfn.IFS($I14="Letter to the Editor","NA",$I14="Author response","NA",$I14="Scholarships","NA",$I14="Original",_xlfn.IFS($AA14="No","NA",$AA14="Yes","À Remplir"),$I14="Study protocol","NA",$I14="Commentary","NA",$I14="Opinions","NA",$I14="Editorial","NA",$I14="Perspective","NA",$I14="Author response","NA",$I14="Essay","NA",$I14="Guidelines","NA",$I14="Case Report",_xlfn.IFS($AA14="No","No",$AA14="Yes","À Remplir")))</f>
        <v>NA</v>
      </c>
      <c r="AC14" s="51" t="str">
        <f t="shared" si="16"/>
        <v>NA</v>
      </c>
      <c r="AD14" s="51" t="str">
        <f t="shared" si="16"/>
        <v>NA</v>
      </c>
      <c r="AE14" t="str">
        <f>IF(OR($AB14="No",$AB14="NA"),"NA",IF(AD14="Exact","NA","À Remplir"))</f>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tr" cm="1">
        <f t="array" ref="AG14">IF($I14="Review","NA",_xlfn.IFS($I14="Letter to the Editor","NA",$I14="Author response","NA",$I14="Scholarships","NA",$I14="Original","À Trouver",$I14="Study protocol","NA",$I14="Commentary","NA",$I14="Opinions","NA",$I14="Editorial","NA",$I14="Perspective","NA",$I14="Author response","NA",$I14="Essay","NA",$I14="Guidelines","NA",$I14="Case Report","À Trouver"))</f>
        <v>NA</v>
      </c>
      <c r="AH14" s="51" t="str">
        <f>IF(OR($AG14="No",$AG14="NA"),"NA","à Remplir")</f>
        <v>NA</v>
      </c>
      <c r="AI14" s="51" t="str">
        <f>IF(OR($AG14="No",$AG14="NA"),"NA","à Remplir")</f>
        <v>NA</v>
      </c>
      <c r="AJ14" s="51" t="str">
        <f>IF(OR($AG14="No",$AG14="NA"),"NA",IF(AI14="No","NA","À remplir"))</f>
        <v>NA</v>
      </c>
      <c r="AK14" s="30" t="s">
        <v>62</v>
      </c>
      <c r="AL14" s="51" t="str">
        <f t="shared" si="14"/>
        <v>NA</v>
      </c>
      <c r="AM14" s="51" t="str">
        <f t="shared" si="14"/>
        <v>NA</v>
      </c>
      <c r="AN14" s="51" t="str">
        <f t="shared" si="14"/>
        <v>NA</v>
      </c>
      <c r="AO14" s="52">
        <v>44548</v>
      </c>
      <c r="AP14" s="52">
        <v>44846</v>
      </c>
      <c r="AQ14" s="51">
        <f t="shared" si="8"/>
        <v>298</v>
      </c>
      <c r="AR14" s="51" t="str">
        <f t="shared" si="9"/>
        <v>NA</v>
      </c>
      <c r="AS14" s="51" t="str">
        <f>IF(OR($AG14="No",$AG14="NA"),"NA",($AH14-$AT14))</f>
        <v>NA</v>
      </c>
      <c r="AT14" s="51" t="str">
        <f>IF(OR($AG14="No",$AG14="NA"),"NA",($AH14-$AS14))</f>
        <v>NA</v>
      </c>
      <c r="AU14" s="51" t="str">
        <f>IF(OR($AG14="No",$AG14="NA"),"NA","à Remplir")</f>
        <v>NA</v>
      </c>
      <c r="AV14" s="51" t="str">
        <f>IF(OR($AG14="No",$AG14="NA"),"NA","à Remplir")</f>
        <v>NA</v>
      </c>
      <c r="AW14" s="51" t="str">
        <f>IF(OR($AG14="No",$AG14="NA"),"NA","à Remplir")</f>
        <v>NA</v>
      </c>
      <c r="AX14" s="51" t="str">
        <f>IF(OR($AG14="No",$AG14="NA"),"NA","à Remplir")</f>
        <v>NA</v>
      </c>
      <c r="AY14" s="7"/>
    </row>
    <row r="15" spans="1:51" ht="17.25">
      <c r="A15">
        <v>14</v>
      </c>
      <c r="B15" t="s">
        <v>2358</v>
      </c>
      <c r="C15" t="s">
        <v>1382</v>
      </c>
      <c r="D15">
        <v>2023</v>
      </c>
      <c r="E15" t="s">
        <v>925</v>
      </c>
      <c r="F15" t="s">
        <v>57</v>
      </c>
      <c r="G15" s="8" t="s">
        <v>1465</v>
      </c>
      <c r="H15" s="56" t="s">
        <v>1466</v>
      </c>
      <c r="I15" s="74" t="s">
        <v>2379</v>
      </c>
      <c r="J15">
        <v>22</v>
      </c>
      <c r="K15" t="s">
        <v>57</v>
      </c>
      <c r="L15" t="s">
        <v>57</v>
      </c>
      <c r="M15" t="s">
        <v>57</v>
      </c>
      <c r="N15" t="s">
        <v>57</v>
      </c>
      <c r="O15" t="s">
        <v>57</v>
      </c>
      <c r="P15" t="s">
        <v>57</v>
      </c>
      <c r="Q15" t="s">
        <v>57</v>
      </c>
      <c r="R15" t="s">
        <v>57</v>
      </c>
      <c r="S15" t="s">
        <v>57</v>
      </c>
      <c r="T15" t="s">
        <v>57</v>
      </c>
      <c r="U15" t="s">
        <v>62</v>
      </c>
      <c r="V15" t="s">
        <v>57</v>
      </c>
      <c r="W15" t="s">
        <v>62</v>
      </c>
      <c r="X15" t="s">
        <v>57</v>
      </c>
      <c r="Y15" t="s">
        <v>57</v>
      </c>
      <c r="Z15" t="s">
        <v>57</v>
      </c>
      <c r="AA15" t="s">
        <v>57</v>
      </c>
      <c r="AB15" t="s">
        <v>57</v>
      </c>
      <c r="AC15" t="s">
        <v>57</v>
      </c>
      <c r="AD15" t="s">
        <v>57</v>
      </c>
      <c r="AE15" t="s">
        <v>57</v>
      </c>
      <c r="AF15" t="s">
        <v>57</v>
      </c>
      <c r="AG15" t="s">
        <v>57</v>
      </c>
      <c r="AH15" t="s">
        <v>57</v>
      </c>
      <c r="AI15" t="s">
        <v>57</v>
      </c>
      <c r="AJ15" t="s">
        <v>57</v>
      </c>
      <c r="AK15" t="s">
        <v>62</v>
      </c>
      <c r="AL15" t="s">
        <v>57</v>
      </c>
      <c r="AM15" t="s">
        <v>57</v>
      </c>
      <c r="AN15" t="s">
        <v>57</v>
      </c>
      <c r="AO15" s="86">
        <v>44902</v>
      </c>
      <c r="AP15" s="86">
        <v>44942</v>
      </c>
      <c r="AQ15">
        <f t="shared" si="8"/>
        <v>40</v>
      </c>
      <c r="AR15" t="str">
        <f t="shared" si="9"/>
        <v>NA</v>
      </c>
      <c r="AS15" t="s">
        <v>57</v>
      </c>
      <c r="AT15" t="s">
        <v>57</v>
      </c>
      <c r="AU15" t="s">
        <v>57</v>
      </c>
      <c r="AV15" t="s">
        <v>57</v>
      </c>
      <c r="AW15" t="s">
        <v>57</v>
      </c>
      <c r="AX15" t="s">
        <v>57</v>
      </c>
    </row>
    <row r="16" spans="1:51" ht="18" customHeight="1">
      <c r="A16">
        <v>15</v>
      </c>
      <c r="B16" t="s">
        <v>2361</v>
      </c>
      <c r="C16" t="s">
        <v>1382</v>
      </c>
      <c r="D16">
        <v>2023</v>
      </c>
      <c r="E16" t="s">
        <v>1047</v>
      </c>
      <c r="F16" s="80" t="s">
        <v>1469</v>
      </c>
      <c r="G16" s="8" t="s">
        <v>1470</v>
      </c>
      <c r="H16" s="81" t="s">
        <v>1471</v>
      </c>
      <c r="I16" t="s">
        <v>935</v>
      </c>
      <c r="J16">
        <v>4</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7" si="17">IF(OR($N16="No",$N16="NA"),"NA","à Remplir")</f>
        <v>NA</v>
      </c>
      <c r="P16" s="51" t="str">
        <f t="shared" si="17"/>
        <v>NA</v>
      </c>
      <c r="Q16" s="51" t="str">
        <f t="shared" si="17"/>
        <v>NA</v>
      </c>
      <c r="R16" s="51" t="str">
        <f t="shared" si="17"/>
        <v>NA</v>
      </c>
      <c r="S16" s="30" t="s">
        <v>62</v>
      </c>
      <c r="T16" s="51" t="str">
        <f>IF(OR(S16="No",S16="NA"),"NA","à Remplir")</f>
        <v>NA</v>
      </c>
      <c r="U16" s="51" t="s">
        <v>62</v>
      </c>
      <c r="V16" s="51" t="str">
        <f>IF(OR(U16="No",U16="NA"),"NA","à Remplir")</f>
        <v>NA</v>
      </c>
      <c r="W16" s="51" t="s">
        <v>56</v>
      </c>
      <c r="X16" s="83" t="s">
        <v>2380</v>
      </c>
      <c r="Y16" s="51" t="s">
        <v>62</v>
      </c>
      <c r="Z16" s="8" t="s">
        <v>1476</v>
      </c>
      <c r="AA16" s="51" t="s">
        <v>56</v>
      </c>
      <c r="AB16" s="51" t="s">
        <v>56</v>
      </c>
      <c r="AC16" s="51" t="s">
        <v>56</v>
      </c>
      <c r="AD16" s="51" t="s">
        <v>984</v>
      </c>
      <c r="AE16" t="str">
        <f>IF(OR($AB16="No",$AB16="NA"),"NA",IF(AD16="Exact","NA","À Remplir"))</f>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No</v>
      </c>
      <c r="AG16" s="51" t="s">
        <v>56</v>
      </c>
      <c r="AH16" s="51">
        <v>168</v>
      </c>
      <c r="AI16" s="51" t="s">
        <v>62</v>
      </c>
      <c r="AJ16" s="51" t="str">
        <f>IF(OR($AG16="No",$AG16="NA"),"NA",IF(AI16="No","NA","À remplir"))</f>
        <v>NA</v>
      </c>
      <c r="AK16" s="30" t="s">
        <v>62</v>
      </c>
      <c r="AL16" s="51" t="str">
        <f t="shared" ref="AL16:AN17" si="18">IF(OR($AK16="No",$AK16="NA"),"NA","à Remplir")</f>
        <v>NA</v>
      </c>
      <c r="AM16" s="51" t="str">
        <f t="shared" si="18"/>
        <v>NA</v>
      </c>
      <c r="AN16" s="51" t="str">
        <f t="shared" si="18"/>
        <v>NA</v>
      </c>
      <c r="AO16" s="52">
        <v>44711</v>
      </c>
      <c r="AP16" s="52">
        <v>44874</v>
      </c>
      <c r="AQ16" s="51">
        <f t="shared" si="8"/>
        <v>163</v>
      </c>
      <c r="AR16" s="51" t="str">
        <f t="shared" si="9"/>
        <v>NA</v>
      </c>
      <c r="AS16" s="51">
        <v>43</v>
      </c>
      <c r="AT16" s="51">
        <f>IF(OR($AG16="No",$AG16="NA"),"NA",($AH16-$AS16))</f>
        <v>125</v>
      </c>
      <c r="AU16" s="51" t="s">
        <v>62</v>
      </c>
      <c r="AV16" s="51" t="s">
        <v>62</v>
      </c>
      <c r="AW16" s="51" t="s">
        <v>62</v>
      </c>
      <c r="AX16" s="51" t="s">
        <v>62</v>
      </c>
    </row>
    <row r="17" spans="1:50" ht="25.5" customHeight="1">
      <c r="A17">
        <v>16</v>
      </c>
      <c r="B17" t="s">
        <v>2358</v>
      </c>
      <c r="C17" t="s">
        <v>1382</v>
      </c>
      <c r="D17">
        <v>2023</v>
      </c>
      <c r="E17" t="s">
        <v>1047</v>
      </c>
      <c r="F17" s="60" t="s">
        <v>1479</v>
      </c>
      <c r="G17" s="8" t="s">
        <v>1480</v>
      </c>
      <c r="H17" s="56" t="s">
        <v>2381</v>
      </c>
      <c r="I17" t="s">
        <v>935</v>
      </c>
      <c r="J17" t="s">
        <v>2382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t="s">
        <v>62</v>
      </c>
      <c r="O17" s="51" t="str">
        <f t="shared" si="17"/>
        <v>NA</v>
      </c>
      <c r="P17" s="51" t="str">
        <f t="shared" si="17"/>
        <v>NA</v>
      </c>
      <c r="Q17" s="51" t="str">
        <f t="shared" si="17"/>
        <v>NA</v>
      </c>
      <c r="R17" s="51" t="str">
        <f t="shared" si="17"/>
        <v>NA</v>
      </c>
      <c r="S17" s="30" t="s">
        <v>56</v>
      </c>
      <c r="T17" s="82" t="s">
        <v>2383</v>
      </c>
      <c r="U17" t="s">
        <v>56</v>
      </c>
      <c r="V17" s="82" t="s">
        <v>2384</v>
      </c>
      <c r="W17" t="s">
        <v>62</v>
      </c>
      <c r="X17" s="82" t="s">
        <v>1484</v>
      </c>
      <c r="Y17" s="51" t="s">
        <v>62</v>
      </c>
      <c r="Z17" s="8" t="s">
        <v>1485</v>
      </c>
      <c r="AA17" t="s">
        <v>56</v>
      </c>
      <c r="AB17" t="s">
        <v>1223</v>
      </c>
      <c r="AC17" s="51" t="s">
        <v>56</v>
      </c>
      <c r="AD17" s="51" t="s">
        <v>2373</v>
      </c>
      <c r="AE17" s="85" t="s">
        <v>2374</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t="s">
        <v>56</v>
      </c>
      <c r="AH17" s="51">
        <v>63</v>
      </c>
      <c r="AI17" s="51" t="s">
        <v>62</v>
      </c>
      <c r="AJ17" s="51" t="str">
        <f>IF(OR($AG17="No",$AG17="NA"),"NA",IF(AI17="No","NA","À remplir"))</f>
        <v>NA</v>
      </c>
      <c r="AK17" s="30" t="s">
        <v>62</v>
      </c>
      <c r="AL17" s="51" t="str">
        <f t="shared" si="18"/>
        <v>NA</v>
      </c>
      <c r="AM17" s="51" t="str">
        <f t="shared" si="18"/>
        <v>NA</v>
      </c>
      <c r="AN17" s="51" t="str">
        <f t="shared" si="18"/>
        <v>NA</v>
      </c>
      <c r="AO17" s="52">
        <v>44557</v>
      </c>
      <c r="AP17" s="52">
        <v>44985</v>
      </c>
      <c r="AQ17" s="51">
        <f t="shared" si="8"/>
        <v>428</v>
      </c>
      <c r="AR17" s="51" t="str">
        <f t="shared" si="9"/>
        <v>NA</v>
      </c>
      <c r="AS17" s="51">
        <f>IF(OR($AG17="No",$AG17="NA"),"NA",($AH17-$AT17))</f>
        <v>29</v>
      </c>
      <c r="AT17" s="51">
        <v>34</v>
      </c>
      <c r="AU17" s="51" t="s">
        <v>62</v>
      </c>
      <c r="AV17" s="51" t="s">
        <v>62</v>
      </c>
      <c r="AW17" s="51" t="s">
        <v>62</v>
      </c>
      <c r="AX17" s="51" t="s">
        <v>62</v>
      </c>
    </row>
    <row r="18" spans="1:50" ht="25.5" customHeight="1">
      <c r="A18">
        <v>17</v>
      </c>
      <c r="B18" t="s">
        <v>2358</v>
      </c>
      <c r="C18" t="s">
        <v>1382</v>
      </c>
      <c r="D18">
        <v>2023</v>
      </c>
      <c r="E18" t="s">
        <v>301</v>
      </c>
      <c r="F18" t="s">
        <v>1488</v>
      </c>
      <c r="G18" s="8" t="s">
        <v>1489</v>
      </c>
      <c r="H18" s="56" t="s">
        <v>1490</v>
      </c>
      <c r="I18" t="s">
        <v>935</v>
      </c>
      <c r="J18">
        <v>9</v>
      </c>
      <c r="K18" t="s">
        <v>57</v>
      </c>
      <c r="L18" t="s">
        <v>57</v>
      </c>
      <c r="M18" t="s">
        <v>62</v>
      </c>
      <c r="N18" t="s">
        <v>62</v>
      </c>
      <c r="O18" t="s">
        <v>57</v>
      </c>
      <c r="P18" t="s">
        <v>57</v>
      </c>
      <c r="Q18" t="s">
        <v>57</v>
      </c>
      <c r="R18" t="s">
        <v>57</v>
      </c>
      <c r="S18" t="s">
        <v>62</v>
      </c>
      <c r="T18" t="s">
        <v>57</v>
      </c>
      <c r="U18" t="s">
        <v>62</v>
      </c>
      <c r="V18" t="s">
        <v>57</v>
      </c>
      <c r="W18" t="s">
        <v>62</v>
      </c>
      <c r="X18" t="s">
        <v>2385</v>
      </c>
      <c r="Y18" t="s">
        <v>57</v>
      </c>
      <c r="Z18" s="8" t="s">
        <v>1491</v>
      </c>
      <c r="AA18" t="s">
        <v>62</v>
      </c>
      <c r="AB18" t="s">
        <v>62</v>
      </c>
      <c r="AC18" t="s">
        <v>57</v>
      </c>
      <c r="AD18" t="s">
        <v>57</v>
      </c>
      <c r="AE18" t="s">
        <v>57</v>
      </c>
      <c r="AF18" t="s">
        <v>57</v>
      </c>
      <c r="AG18" t="s">
        <v>56</v>
      </c>
      <c r="AH18">
        <v>21</v>
      </c>
      <c r="AI18" t="s">
        <v>62</v>
      </c>
      <c r="AJ18" t="s">
        <v>57</v>
      </c>
      <c r="AK18" t="s">
        <v>62</v>
      </c>
      <c r="AL18" t="s">
        <v>57</v>
      </c>
      <c r="AM18" t="s">
        <v>57</v>
      </c>
      <c r="AN18" t="s">
        <v>57</v>
      </c>
      <c r="AO18" s="86">
        <v>44600</v>
      </c>
      <c r="AP18" s="86">
        <v>44928</v>
      </c>
      <c r="AQ18">
        <f t="shared" si="8"/>
        <v>328</v>
      </c>
      <c r="AR18" t="str">
        <f t="shared" si="9"/>
        <v>NA</v>
      </c>
      <c r="AS18" t="s">
        <v>57</v>
      </c>
      <c r="AT18" t="s">
        <v>57</v>
      </c>
      <c r="AU18" t="s">
        <v>62</v>
      </c>
      <c r="AV18" t="s">
        <v>62</v>
      </c>
      <c r="AW18" t="s">
        <v>62</v>
      </c>
      <c r="AX18" t="s">
        <v>62</v>
      </c>
    </row>
    <row r="19" spans="1:50" ht="18" customHeight="1">
      <c r="A19">
        <v>18</v>
      </c>
      <c r="B19" t="s">
        <v>2361</v>
      </c>
      <c r="C19" t="s">
        <v>1382</v>
      </c>
      <c r="D19">
        <v>2023</v>
      </c>
      <c r="E19" t="s">
        <v>1047</v>
      </c>
      <c r="F19" s="80" t="s">
        <v>1494</v>
      </c>
      <c r="G19" s="8" t="s">
        <v>1495</v>
      </c>
      <c r="H19" s="81" t="s">
        <v>1496</v>
      </c>
      <c r="I19" t="s">
        <v>975</v>
      </c>
      <c r="J19" t="s">
        <v>1017</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NA</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NA</v>
      </c>
      <c r="M19" t="str" cm="1">
        <f t="array" ref="M19">IF($I19="Review","NA",_xlfn.IFS($I19="Letter to the Editor","NA",$I19="Author response","NA",$I19="Scholarships","NA",$I19="Original","À Trouver",$I19="Study protocol","À Trouver",$I19="Commentary","NA",$I19="Opinions","NA",$I19="Editorial","NA",$I19="Perspective","NA",$I19="Author response","NA",$I19="Essay","NA",$I19="Guidelines","À Trouver",$I19="Case Report","À Trouver"))</f>
        <v>NA</v>
      </c>
      <c r="N19" s="51" t="str" cm="1">
        <f t="array" ref="N19">IF($I19="Review","NA",_xlfn.IFS($I19="Letter to the Editor","NA",$I19="Author response","NA",$I19="Scholarships","NA",$I19="Original","À Trouver",$I19="Study protocol","NA",$I19="Commentary","NA",$I19="Opinions","NA",$I19="Editorial","NA",$I19="Perspective","NA",$I19="Author response","NA",$I19="Essay","NA",$I19="Guidelines","NA",$I19="Case Report","À Trouver"))</f>
        <v>NA</v>
      </c>
      <c r="O19" s="51" t="str">
        <f t="shared" ref="O19:R21" si="19">IF(OR($N19="No",$N19="NA"),"NA","à Remplir")</f>
        <v>NA</v>
      </c>
      <c r="P19" s="51" t="str">
        <f t="shared" si="19"/>
        <v>NA</v>
      </c>
      <c r="Q19" s="51" t="str">
        <f t="shared" si="19"/>
        <v>NA</v>
      </c>
      <c r="R19" s="51" t="str">
        <f t="shared" si="19"/>
        <v>NA</v>
      </c>
      <c r="S19" s="30" t="str" cm="1">
        <f t="array" ref="S19">IF($I19="Review","NA",_xlfn.IFS($I19="Letter to the Editor","NA",$I19="Author response","NA",$I19="Scholarships","NA",$I19="Original","À Trouver",$I19="Study protocol","NA",$I19="Commentary","NA",$I19="Opinions","NA",$I19="Editorial","NA",$I19="Perspective","NA",$I19="Author response","NA",$I19="Essay","NA",$I19="Guidelines","NA",$I19="Case Report","À Trouver"))</f>
        <v>NA</v>
      </c>
      <c r="T19" s="51" t="str">
        <f t="shared" ref="T19:T24" si="20">IF(OR(S19="No",S19="NA"),"NA","à Remplir")</f>
        <v>NA</v>
      </c>
      <c r="U19" s="51" t="str" cm="1">
        <f t="array" ref="U19">IF($I19="Review","À Trouver",_xlfn.IFS($I19="Letter to the Editor","NA",$I19="Author response","NA",$I19="Scholarships","NA",$I19="Original","À Trouver",$I19="Study protocol","À Trouver",$I19="Commentary","NA",$I19="Opinions","NA",$I19="Editorial","NA",$I19="Perspective","NA",$I19="Author response","NA",$I19="Essay","NA",$I19="Guidelines","À Trouver",$I19="Case Report","À Trouver"))</f>
        <v>NA</v>
      </c>
      <c r="V19" s="51" t="str">
        <f>IF(OR(U19="No",U19="NA"),"NA","à Remplir")</f>
        <v>NA</v>
      </c>
      <c r="W19" s="51" t="str" cm="1">
        <f t="array" ref="W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X19" s="51" t="str">
        <f>IF(OR($W19="No",$W19="NA"),"NA","à Remplir")</f>
        <v>NA</v>
      </c>
      <c r="Y19" s="51" t="str">
        <f>IF(OR($W19="No",$W19="NA"),"NA","à Remplir")</f>
        <v>NA</v>
      </c>
      <c r="Z19" s="8" t="s">
        <v>2386</v>
      </c>
      <c r="AA19" s="51" t="str" cm="1">
        <f t="array" ref="AA19">IF($I19="Review","NA",_xlfn.IFS($I19="Letter to the Editor","NA",$I19="Author response","NA",$I19="Scholarships","NA",$I19="Original","À Trouver",$I19="Study protocol","NA",$I19="Commentary","NA",$I19="Opinions","NA",$I19="Editorial","NA",$I19="Perspective","NA",$I19="Author response","NA",$I19="Essay","NA",$I19="Guidelines","NA",$I19="Case Report","À Trouver"))</f>
        <v>NA</v>
      </c>
      <c r="AB19" s="51" t="str" cm="1">
        <f t="array" ref="AB19">IF($I19="Review","NA",_xlfn.IFS($I19="Letter to the Editor","NA",$I19="Author response","NA",$I19="Scholarships","NA",$I19="Original",_xlfn.IFS($AA19="No","NA",$AA19="Yes","À Remplir"),$I19="Study protocol","NA",$I19="Commentary","NA",$I19="Opinions","NA",$I19="Editorial","NA",$I19="Perspective","NA",$I19="Author response","NA",$I19="Essay","NA",$I19="Guidelines","NA",$I19="Case Report",_xlfn.IFS($AA19="No","No",$AA19="Yes","À Remplir")))</f>
        <v>NA</v>
      </c>
      <c r="AC19" s="51" t="str">
        <f t="shared" ref="AC19:AD21" si="21">IF(OR($AB19="No",$AB19="NA"),"NA","à Remplir")</f>
        <v>NA</v>
      </c>
      <c r="AD19" s="51" t="str">
        <f t="shared" si="21"/>
        <v>NA</v>
      </c>
      <c r="AE19" t="str">
        <f t="shared" ref="AE19:AE24" si="22">IF(OR($AB19="No",$AB19="NA"),"NA",IF(AD19="Exact","NA","À Remplir"))</f>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NA</v>
      </c>
      <c r="AG19" s="51" t="str" cm="1">
        <f t="array" ref="AG19">IF($I19="Review","NA",_xlfn.IFS($I19="Letter to the Editor","NA",$I19="Author response","NA",$I19="Scholarships","NA",$I19="Original","À Trouver",$I19="Study protocol","NA",$I19="Commentary","NA",$I19="Opinions","NA",$I19="Editorial","NA",$I19="Perspective","NA",$I19="Author response","NA",$I19="Essay","NA",$I19="Guidelines","NA",$I19="Case Report","À Trouver"))</f>
        <v>NA</v>
      </c>
      <c r="AH19" s="51" t="str">
        <f t="shared" ref="AH19:AI21" si="23">IF(OR($AG19="No",$AG19="NA"),"NA","à Remplir")</f>
        <v>NA</v>
      </c>
      <c r="AI19" s="51" t="str">
        <f t="shared" si="23"/>
        <v>NA</v>
      </c>
      <c r="AJ19" s="51" t="str">
        <f t="shared" ref="AJ19:AJ29" si="24">IF(OR($AG19="No",$AG19="NA"),"NA",IF(AI19="No","NA","À remplir"))</f>
        <v>NA</v>
      </c>
      <c r="AK19" s="30" t="str" cm="1">
        <f t="array" ref="AK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AL19" s="51" t="str">
        <f t="shared" ref="AL19:AN29" si="25">IF(OR($AK19="No",$AK19="NA"),"NA","à Remplir")</f>
        <v>NA</v>
      </c>
      <c r="AM19" s="51" t="str">
        <f t="shared" si="25"/>
        <v>NA</v>
      </c>
      <c r="AN19" s="51" t="str">
        <f t="shared" si="25"/>
        <v>NA</v>
      </c>
      <c r="AO19" s="52">
        <v>44594</v>
      </c>
      <c r="AP19" s="52">
        <v>44866</v>
      </c>
      <c r="AQ19" s="51">
        <f t="shared" si="8"/>
        <v>272</v>
      </c>
      <c r="AR19" s="51" t="str">
        <f t="shared" si="9"/>
        <v>NA</v>
      </c>
      <c r="AS19" s="51" t="str">
        <f>IF(OR($AG19="No",$AG19="NA"),"NA",($AH19-$AT19))</f>
        <v>NA</v>
      </c>
      <c r="AT19" s="51" t="str">
        <f>IF(OR($AG19="No",$AG19="NA"),"NA",($AH19-$AS19))</f>
        <v>NA</v>
      </c>
      <c r="AU19" s="51" t="str">
        <f t="shared" ref="AU19:AX21" si="26">IF(OR($AG19="No",$AG19="NA"),"NA","à Remplir")</f>
        <v>NA</v>
      </c>
      <c r="AV19" s="51" t="str">
        <f t="shared" si="26"/>
        <v>NA</v>
      </c>
      <c r="AW19" s="51" t="str">
        <f t="shared" si="26"/>
        <v>NA</v>
      </c>
      <c r="AX19" s="51" t="str">
        <f t="shared" si="26"/>
        <v>NA</v>
      </c>
    </row>
    <row r="20" spans="1:50" ht="25.5" customHeight="1">
      <c r="A20">
        <v>19</v>
      </c>
      <c r="B20" t="s">
        <v>2358</v>
      </c>
      <c r="C20" t="s">
        <v>1382</v>
      </c>
      <c r="D20">
        <v>2023</v>
      </c>
      <c r="E20" t="s">
        <v>1047</v>
      </c>
      <c r="F20" s="60" t="s">
        <v>1500</v>
      </c>
      <c r="G20" s="8" t="s">
        <v>1501</v>
      </c>
      <c r="H20" s="56" t="s">
        <v>1502</v>
      </c>
      <c r="I20" t="s">
        <v>929</v>
      </c>
      <c r="J20" t="s">
        <v>1017</v>
      </c>
      <c r="K20" t="s">
        <v>56</v>
      </c>
      <c r="L20" t="s">
        <v>62</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si="19"/>
        <v>NA</v>
      </c>
      <c r="P20" s="51" t="str">
        <f t="shared" si="19"/>
        <v>NA</v>
      </c>
      <c r="Q20" s="51" t="str">
        <f t="shared" si="19"/>
        <v>NA</v>
      </c>
      <c r="R20" s="51" t="str">
        <f t="shared" si="19"/>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si="20"/>
        <v>NA</v>
      </c>
      <c r="U20" t="s">
        <v>56</v>
      </c>
      <c r="V20" s="82" t="s">
        <v>2387</v>
      </c>
      <c r="W20" t="s">
        <v>56</v>
      </c>
      <c r="X20" s="82" t="s">
        <v>2388</v>
      </c>
      <c r="Y20" s="51" t="s">
        <v>62</v>
      </c>
      <c r="Z20" s="8" t="s">
        <v>1503</v>
      </c>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Report",_xlfn.IFS($AA20="No","No",$AA20="Yes","À Remplir")))</f>
        <v>NA</v>
      </c>
      <c r="AC20" s="51" t="str">
        <f t="shared" si="21"/>
        <v>NA</v>
      </c>
      <c r="AD20" s="51" t="str">
        <f t="shared" si="21"/>
        <v>NA</v>
      </c>
      <c r="AE20" t="str">
        <f t="shared" si="22"/>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si="23"/>
        <v>NA</v>
      </c>
      <c r="AI20" s="51" t="str">
        <f t="shared" si="23"/>
        <v>NA</v>
      </c>
      <c r="AJ20" s="51" t="str">
        <f t="shared" si="24"/>
        <v>NA</v>
      </c>
      <c r="AK20" s="30" t="s">
        <v>62</v>
      </c>
      <c r="AL20" s="51" t="str">
        <f t="shared" si="25"/>
        <v>NA</v>
      </c>
      <c r="AM20" s="51" t="str">
        <f t="shared" si="25"/>
        <v>NA</v>
      </c>
      <c r="AN20" s="51" t="str">
        <f t="shared" si="25"/>
        <v>NA</v>
      </c>
      <c r="AO20" s="52">
        <v>44521</v>
      </c>
      <c r="AP20" s="52">
        <v>44877</v>
      </c>
      <c r="AQ20" s="51">
        <f t="shared" si="8"/>
        <v>356</v>
      </c>
      <c r="AR20" s="51" t="str">
        <f t="shared" si="9"/>
        <v>NA</v>
      </c>
      <c r="AS20" s="51" t="str">
        <f>IF(OR($AG20="No",$AG20="NA"),"NA",($AH20-$AT20))</f>
        <v>NA</v>
      </c>
      <c r="AT20" s="51" t="str">
        <f>IF(OR($AG20="No",$AG20="NA"),"NA",($AH20-$AS20))</f>
        <v>NA</v>
      </c>
      <c r="AU20" s="51" t="str">
        <f t="shared" si="26"/>
        <v>NA</v>
      </c>
      <c r="AV20" s="51" t="str">
        <f t="shared" si="26"/>
        <v>NA</v>
      </c>
      <c r="AW20" s="51" t="str">
        <f t="shared" si="26"/>
        <v>NA</v>
      </c>
      <c r="AX20" s="51" t="str">
        <f t="shared" si="26"/>
        <v>NA</v>
      </c>
    </row>
    <row r="21" spans="1:50" ht="17.25">
      <c r="A21">
        <v>20</v>
      </c>
      <c r="B21" t="s">
        <v>2358</v>
      </c>
      <c r="C21" t="s">
        <v>1382</v>
      </c>
      <c r="D21">
        <v>2023</v>
      </c>
      <c r="E21" t="s">
        <v>1047</v>
      </c>
      <c r="F21" s="60" t="s">
        <v>1506</v>
      </c>
      <c r="G21" s="8" t="s">
        <v>1507</v>
      </c>
      <c r="H21" s="56" t="s">
        <v>1508</v>
      </c>
      <c r="I21" t="s">
        <v>2389</v>
      </c>
      <c r="J21">
        <v>14</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tr" cm="1">
        <f t="array" ref="N21">IF($I21="Review","NA",_xlfn.IFS($I21="Letter to the Editor","NA",$I21="Author response","NA",$I21="Scholarships","NA",$I21="Original","À Trouver",$I21="Study protocol","NA",$I21="Commentary","NA",$I21="Opinions","NA",$I21="Editorial","NA",$I21="Perspective","NA",$I21="Author response","NA",$I21="Essay","NA",$I21="Guidelines","NA",$I21="Case Report","À Trouver"))</f>
        <v>NA</v>
      </c>
      <c r="O21" s="51" t="str">
        <f t="shared" si="19"/>
        <v>NA</v>
      </c>
      <c r="P21" s="51" t="str">
        <f t="shared" si="19"/>
        <v>NA</v>
      </c>
      <c r="Q21" s="51" t="str">
        <f t="shared" si="19"/>
        <v>NA</v>
      </c>
      <c r="R21" s="51" t="str">
        <f t="shared" si="19"/>
        <v>NA</v>
      </c>
      <c r="S21" s="30" t="str" cm="1">
        <f t="array" ref="S21">IF($I21="Review","NA",_xlfn.IFS($I21="Letter to the Editor","NA",$I21="Author response","NA",$I21="Scholarships","NA",$I21="Original","À Trouver",$I21="Study protocol","NA",$I21="Commentary","NA",$I21="Opinions","NA",$I21="Editorial","NA",$I21="Perspective","NA",$I21="Author response","NA",$I21="Essay","NA",$I21="Guidelines","NA",$I21="Case Report","À Trouver"))</f>
        <v>NA</v>
      </c>
      <c r="T21" s="51" t="str">
        <f t="shared" si="20"/>
        <v>NA</v>
      </c>
      <c r="U21" t="s">
        <v>56</v>
      </c>
      <c r="V21" s="82" t="s">
        <v>2390</v>
      </c>
      <c r="W21" s="51" t="str" cm="1">
        <f t="array" ref="W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X21" s="51" t="str">
        <f>IF(OR($W21="No",$W21="NA"),"NA","à Remplir")</f>
        <v>NA</v>
      </c>
      <c r="Y21" s="51" t="str">
        <f>IF(OR($W21="No",$W21="NA"),"NA","à Remplir")</f>
        <v>NA</v>
      </c>
      <c r="Z21" s="8" t="s">
        <v>2391</v>
      </c>
      <c r="AA21" s="51" t="str" cm="1">
        <f t="array" ref="AA21">IF($I21="Review","NA",_xlfn.IFS($I21="Letter to the Editor","NA",$I21="Author response","NA",$I21="Scholarships","NA",$I21="Original","À Trouver",$I21="Study protocol","NA",$I21="Commentary","NA",$I21="Opinions","NA",$I21="Editorial","NA",$I21="Perspective","NA",$I21="Author response","NA",$I21="Essay","NA",$I21="Guidelines","NA",$I21="Case Report","À Trouver"))</f>
        <v>NA</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Report",_xlfn.IFS($AA21="No","No",$AA21="Yes","À Remplir")))</f>
        <v>NA</v>
      </c>
      <c r="AC21" s="51" t="str">
        <f t="shared" si="21"/>
        <v>NA</v>
      </c>
      <c r="AD21" s="51" t="str">
        <f t="shared" si="21"/>
        <v>NA</v>
      </c>
      <c r="AE21" t="str">
        <f t="shared" si="22"/>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tr" cm="1">
        <f t="array" ref="AG21">IF($I21="Review","NA",_xlfn.IFS($I21="Letter to the Editor","NA",$I21="Author response","NA",$I21="Scholarships","NA",$I21="Original","À Trouver",$I21="Study protocol","NA",$I21="Commentary","NA",$I21="Opinions","NA",$I21="Editorial","NA",$I21="Perspective","NA",$I21="Author response","NA",$I21="Essay","NA",$I21="Guidelines","NA",$I21="Case Report","À Trouver"))</f>
        <v>NA</v>
      </c>
      <c r="AH21" s="51" t="str">
        <f t="shared" si="23"/>
        <v>NA</v>
      </c>
      <c r="AI21" s="51" t="str">
        <f t="shared" si="23"/>
        <v>NA</v>
      </c>
      <c r="AJ21" s="51" t="str">
        <f t="shared" si="24"/>
        <v>NA</v>
      </c>
      <c r="AK21" s="30" t="str" cm="1">
        <f t="array" ref="AK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AL21" s="51" t="str">
        <f t="shared" si="25"/>
        <v>NA</v>
      </c>
      <c r="AM21" s="51" t="str">
        <f t="shared" si="25"/>
        <v>NA</v>
      </c>
      <c r="AN21" s="51" t="str">
        <f t="shared" si="25"/>
        <v>NA</v>
      </c>
      <c r="AO21" s="52">
        <v>44616</v>
      </c>
      <c r="AP21" s="52">
        <v>44840</v>
      </c>
      <c r="AQ21" s="51">
        <f t="shared" si="8"/>
        <v>224</v>
      </c>
      <c r="AR21" s="51" t="str">
        <f t="shared" si="9"/>
        <v>NA</v>
      </c>
      <c r="AS21" s="51" t="str">
        <f>IF(OR($AG21="No",$AG21="NA"),"NA",($AH21-$AT21))</f>
        <v>NA</v>
      </c>
      <c r="AT21" s="51" t="str">
        <f>IF(OR($AG21="No",$AG21="NA"),"NA",($AH21-$AS21))</f>
        <v>NA</v>
      </c>
      <c r="AU21" s="51" t="str">
        <f t="shared" si="26"/>
        <v>NA</v>
      </c>
      <c r="AV21" s="51" t="str">
        <f t="shared" si="26"/>
        <v>NA</v>
      </c>
      <c r="AW21" s="51" t="str">
        <f t="shared" si="26"/>
        <v>NA</v>
      </c>
      <c r="AX21" s="51" t="str">
        <f t="shared" si="26"/>
        <v>NA</v>
      </c>
    </row>
    <row r="22" spans="1:50" ht="17.25">
      <c r="A22">
        <v>21</v>
      </c>
      <c r="B22" t="s">
        <v>2358</v>
      </c>
      <c r="C22" t="s">
        <v>1382</v>
      </c>
      <c r="D22">
        <v>2023</v>
      </c>
      <c r="E22" t="s">
        <v>1047</v>
      </c>
      <c r="F22" s="60" t="s">
        <v>1513</v>
      </c>
      <c r="G22" s="8" t="s">
        <v>1514</v>
      </c>
      <c r="H22" s="56" t="s">
        <v>1515</v>
      </c>
      <c r="I22" t="s">
        <v>935</v>
      </c>
      <c r="J22" t="s">
        <v>1017</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
        <v>57</v>
      </c>
      <c r="P22" s="51" t="str">
        <f>IF(OR($N22="No",$N22="NA"),"NA","à Remplir")</f>
        <v>NA</v>
      </c>
      <c r="Q22" t="str">
        <f>IF(OR($N22="No",$N22="NA"),"NA","à Remplir")</f>
        <v>NA</v>
      </c>
      <c r="R22" s="51" t="str">
        <f>IF(OR($N22="No",$N22="NA"),"NA","à Remplir")</f>
        <v>NA</v>
      </c>
      <c r="S22" s="30" t="s">
        <v>62</v>
      </c>
      <c r="T22" s="51" t="str">
        <f t="shared" si="20"/>
        <v>NA</v>
      </c>
      <c r="U22" t="s">
        <v>56</v>
      </c>
      <c r="V22" s="82" t="s">
        <v>2392</v>
      </c>
      <c r="W22" t="s">
        <v>56</v>
      </c>
      <c r="X22" s="82" t="s">
        <v>1518</v>
      </c>
      <c r="Y22" s="51" t="s">
        <v>62</v>
      </c>
      <c r="Z22" s="8" t="s">
        <v>1519</v>
      </c>
      <c r="AA22" t="s">
        <v>56</v>
      </c>
      <c r="AB22" t="s">
        <v>1223</v>
      </c>
      <c r="AC22" s="51" t="s">
        <v>56</v>
      </c>
      <c r="AD22" s="51" t="s">
        <v>984</v>
      </c>
      <c r="AE22" t="str">
        <f t="shared" si="22"/>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No</v>
      </c>
      <c r="AG22" t="s">
        <v>56</v>
      </c>
      <c r="AH22" s="51">
        <v>269</v>
      </c>
      <c r="AI22" s="51" t="s">
        <v>62</v>
      </c>
      <c r="AJ22" s="51" t="str">
        <f t="shared" si="24"/>
        <v>NA</v>
      </c>
      <c r="AK22" s="30" t="s">
        <v>62</v>
      </c>
      <c r="AL22" s="51" t="str">
        <f t="shared" si="25"/>
        <v>NA</v>
      </c>
      <c r="AM22" s="51" t="str">
        <f t="shared" si="25"/>
        <v>NA</v>
      </c>
      <c r="AN22" s="51" t="str">
        <f t="shared" si="25"/>
        <v>NA</v>
      </c>
      <c r="AO22" s="52">
        <v>44464</v>
      </c>
      <c r="AP22" s="52">
        <v>44910</v>
      </c>
      <c r="AQ22" s="51">
        <f t="shared" si="8"/>
        <v>446</v>
      </c>
      <c r="AR22" s="51" t="str">
        <f t="shared" si="9"/>
        <v>NA</v>
      </c>
      <c r="AS22" s="51">
        <f>IF(OR($AG22="No",$AG22="NA"),"NA",($AH22-$AT22))</f>
        <v>166</v>
      </c>
      <c r="AT22" s="51">
        <v>103</v>
      </c>
      <c r="AU22" s="51" t="s">
        <v>62</v>
      </c>
      <c r="AV22" s="51" t="s">
        <v>62</v>
      </c>
      <c r="AW22" s="51" t="s">
        <v>62</v>
      </c>
      <c r="AX22" s="51" t="s">
        <v>62</v>
      </c>
    </row>
    <row r="23" spans="1:50" ht="15.6" customHeight="1">
      <c r="A23">
        <v>22</v>
      </c>
      <c r="B23" t="s">
        <v>2361</v>
      </c>
      <c r="C23" t="s">
        <v>1382</v>
      </c>
      <c r="D23">
        <v>2023</v>
      </c>
      <c r="E23" t="s">
        <v>1047</v>
      </c>
      <c r="F23" s="80" t="s">
        <v>1522</v>
      </c>
      <c r="G23" s="8" t="s">
        <v>1523</v>
      </c>
      <c r="H23" s="81" t="s">
        <v>1524</v>
      </c>
      <c r="I23" t="s">
        <v>935</v>
      </c>
      <c r="J23">
        <v>19</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56</v>
      </c>
      <c r="O23" s="51">
        <v>2</v>
      </c>
      <c r="P23" s="51" t="s">
        <v>1076</v>
      </c>
      <c r="Q23" s="83" t="s">
        <v>2393</v>
      </c>
      <c r="R23" s="58" t="s">
        <v>2394</v>
      </c>
      <c r="S23" s="30" t="s">
        <v>62</v>
      </c>
      <c r="T23" s="51" t="str">
        <f t="shared" si="20"/>
        <v>NA</v>
      </c>
      <c r="U23" s="51" t="s">
        <v>62</v>
      </c>
      <c r="V23" s="51" t="str">
        <f t="shared" ref="V23:V29" si="27">IF(OR(U23="No",U23="NA"),"NA","à Remplir")</f>
        <v>NA</v>
      </c>
      <c r="W23" s="51" t="s">
        <v>56</v>
      </c>
      <c r="X23" s="83" t="s">
        <v>1526</v>
      </c>
      <c r="Y23" s="51" t="s">
        <v>62</v>
      </c>
      <c r="Z23" s="8" t="s">
        <v>1527</v>
      </c>
      <c r="AA23" s="51" t="s">
        <v>56</v>
      </c>
      <c r="AB23" s="51" t="s">
        <v>56</v>
      </c>
      <c r="AC23" s="51" t="s">
        <v>56</v>
      </c>
      <c r="AD23" s="51" t="s">
        <v>984</v>
      </c>
      <c r="AE23" t="str">
        <f t="shared" si="22"/>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No</v>
      </c>
      <c r="AG23" s="51" t="s">
        <v>56</v>
      </c>
      <c r="AH23" s="51">
        <v>106</v>
      </c>
      <c r="AI23" s="51" t="s">
        <v>62</v>
      </c>
      <c r="AJ23" s="51" t="str">
        <f t="shared" si="24"/>
        <v>NA</v>
      </c>
      <c r="AK23" s="30" t="s">
        <v>62</v>
      </c>
      <c r="AL23" s="51" t="str">
        <f t="shared" si="25"/>
        <v>NA</v>
      </c>
      <c r="AM23" s="51" t="str">
        <f t="shared" si="25"/>
        <v>NA</v>
      </c>
      <c r="AN23" s="51" t="str">
        <f t="shared" si="25"/>
        <v>NA</v>
      </c>
      <c r="AO23" s="52">
        <v>44354</v>
      </c>
      <c r="AP23" s="52">
        <v>44876</v>
      </c>
      <c r="AQ23" s="51">
        <f t="shared" si="8"/>
        <v>522</v>
      </c>
      <c r="AR23" s="51" t="str">
        <f t="shared" si="9"/>
        <v>NA</v>
      </c>
      <c r="AS23" s="51">
        <v>46</v>
      </c>
      <c r="AT23" s="51">
        <f>IF(OR($AG23="No",$AG23="NA"),"NA",($AH23-$AS23))</f>
        <v>60</v>
      </c>
      <c r="AU23" s="51" t="s">
        <v>62</v>
      </c>
      <c r="AV23" s="51" t="s">
        <v>62</v>
      </c>
      <c r="AW23" s="51" t="s">
        <v>62</v>
      </c>
      <c r="AX23" s="51" t="s">
        <v>62</v>
      </c>
    </row>
    <row r="24" spans="1:50" ht="18" customHeight="1">
      <c r="A24">
        <v>23</v>
      </c>
      <c r="B24" t="s">
        <v>2358</v>
      </c>
      <c r="C24" t="s">
        <v>1382</v>
      </c>
      <c r="D24">
        <v>2023</v>
      </c>
      <c r="E24" t="s">
        <v>1047</v>
      </c>
      <c r="F24" s="60" t="s">
        <v>1530</v>
      </c>
      <c r="G24" s="8" t="s">
        <v>1531</v>
      </c>
      <c r="H24" s="56" t="s">
        <v>1532</v>
      </c>
      <c r="I24" t="s">
        <v>975</v>
      </c>
      <c r="J24" t="s">
        <v>2395</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NA</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NA</v>
      </c>
      <c r="M24" t="str" cm="1">
        <f t="array" ref="M24">IF($I24="Review","NA",_xlfn.IFS($I24="Letter to the Editor","NA",$I24="Author response","NA",$I24="Scholarships","NA",$I24="Original","À Trouver",$I24="Study protocol","À Trouver",$I24="Commentary","NA",$I24="Opinions","NA",$I24="Editorial","NA",$I24="Perspective","NA",$I24="Author response","NA",$I24="Essay","NA",$I24="Guidelines","À Trouver",$I24="Case Report","À Trouver"))</f>
        <v>NA</v>
      </c>
      <c r="N24" s="51" t="str" cm="1">
        <f t="array" ref="N24">IF($I24="Review","NA",_xlfn.IFS($I24="Letter to the Editor","NA",$I24="Author response","NA",$I24="Scholarships","NA",$I24="Original","À Trouver",$I24="Study protocol","NA",$I24="Commentary","NA",$I24="Opinions","NA",$I24="Editorial","NA",$I24="Perspective","NA",$I24="Author response","NA",$I24="Essay","NA",$I24="Guidelines","NA",$I24="Case Report","À Trouver"))</f>
        <v>NA</v>
      </c>
      <c r="O24" s="51" t="str">
        <f t="shared" ref="O24:R29" si="28">IF(OR($N24="No",$N24="NA"),"NA","à Remplir")</f>
        <v>NA</v>
      </c>
      <c r="P24" s="51" t="str">
        <f t="shared" si="28"/>
        <v>NA</v>
      </c>
      <c r="Q24" s="51" t="str">
        <f t="shared" si="28"/>
        <v>NA</v>
      </c>
      <c r="R24" s="51" t="str">
        <f t="shared" si="28"/>
        <v>NA</v>
      </c>
      <c r="S24" s="30" t="str" cm="1">
        <f t="array" ref="S24">IF($I24="Review","NA",_xlfn.IFS($I24="Letter to the Editor","NA",$I24="Author response","NA",$I24="Scholarships","NA",$I24="Original","À Trouver",$I24="Study protocol","NA",$I24="Commentary","NA",$I24="Opinions","NA",$I24="Editorial","NA",$I24="Perspective","NA",$I24="Author response","NA",$I24="Essay","NA",$I24="Guidelines","NA",$I24="Case Report","À Trouver"))</f>
        <v>NA</v>
      </c>
      <c r="T24" s="51" t="str">
        <f t="shared" si="20"/>
        <v>NA</v>
      </c>
      <c r="U24" s="51" t="str" cm="1">
        <f t="array" ref="U24">IF($I24="Review","À Trouver",_xlfn.IFS($I24="Letter to the Editor","NA",$I24="Author response","NA",$I24="Scholarships","NA",$I24="Original","À Trouver",$I24="Study protocol","À Trouver",$I24="Commentary","NA",$I24="Opinions","NA",$I24="Editorial","NA",$I24="Perspective","NA",$I24="Author response","NA",$I24="Essay","NA",$I24="Guidelines","À Trouver",$I24="Case Report","À Trouver"))</f>
        <v>NA</v>
      </c>
      <c r="V24" s="51" t="str">
        <f t="shared" si="27"/>
        <v>NA</v>
      </c>
      <c r="W24" s="51" t="str" cm="1">
        <f t="array" ref="W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X24" s="51" t="str">
        <f t="shared" ref="X24:Y29" si="29">IF(OR($W24="No",$W24="NA"),"NA","à Remplir")</f>
        <v>NA</v>
      </c>
      <c r="Y24" s="51" t="str">
        <f t="shared" si="29"/>
        <v>NA</v>
      </c>
      <c r="Z24" s="8" t="s">
        <v>1533</v>
      </c>
      <c r="AA24" s="51" t="str" cm="1">
        <f t="array" ref="AA24">IF($I24="Review","NA",_xlfn.IFS($I24="Letter to the Editor","NA",$I24="Author response","NA",$I24="Scholarships","NA",$I24="Original","À Trouver",$I24="Study protocol","NA",$I24="Commentary","NA",$I24="Opinions","NA",$I24="Editorial","NA",$I24="Perspective","NA",$I24="Author response","NA",$I24="Essay","NA",$I24="Guidelines","NA",$I24="Case Report","À Trouver"))</f>
        <v>NA</v>
      </c>
      <c r="AB24" s="51" t="str" cm="1">
        <f t="array" ref="AB24">IF($I24="Review","NA",_xlfn.IFS($I24="Letter to the Editor","NA",$I24="Author response","NA",$I24="Scholarships","NA",$I24="Original",_xlfn.IFS($AA24="No","NA",$AA24="Yes","À Remplir"),$I24="Study protocol","NA",$I24="Commentary","NA",$I24="Opinions","NA",$I24="Editorial","NA",$I24="Perspective","NA",$I24="Author response","NA",$I24="Essay","NA",$I24="Guidelines","NA",$I24="Case Report",_xlfn.IFS($AA24="No","No",$AA24="Yes","À Remplir")))</f>
        <v>NA</v>
      </c>
      <c r="AC24" s="51" t="str">
        <f>IF(OR($AB24="No",$AB24="NA"),"NA","à Remplir")</f>
        <v>NA</v>
      </c>
      <c r="AD24" s="51" t="str">
        <f>IF(OR($AB24="No",$AB24="NA"),"NA","à Remplir")</f>
        <v>NA</v>
      </c>
      <c r="AE24" t="str">
        <f t="shared" si="22"/>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NA</v>
      </c>
      <c r="AG24" s="51" t="str" cm="1">
        <f t="array" ref="AG24">IF($I24="Review","NA",_xlfn.IFS($I24="Letter to the Editor","NA",$I24="Author response","NA",$I24="Scholarships","NA",$I24="Original","À Trouver",$I24="Study protocol","NA",$I24="Commentary","NA",$I24="Opinions","NA",$I24="Editorial","NA",$I24="Perspective","NA",$I24="Author response","NA",$I24="Essay","NA",$I24="Guidelines","NA",$I24="Case Report","À Trouver"))</f>
        <v>NA</v>
      </c>
      <c r="AH24" s="51" t="str">
        <f>IF(OR($AG24="No",$AG24="NA"),"NA","à Remplir")</f>
        <v>NA</v>
      </c>
      <c r="AI24" s="51" t="str">
        <f>IF(OR($AG24="No",$AG24="NA"),"NA","à Remplir")</f>
        <v>NA</v>
      </c>
      <c r="AJ24" s="51" t="str">
        <f t="shared" si="24"/>
        <v>NA</v>
      </c>
      <c r="AK24" s="30" t="str" cm="1">
        <f t="array" ref="AK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AL24" s="51" t="str">
        <f t="shared" si="25"/>
        <v>NA</v>
      </c>
      <c r="AM24" s="51" t="str">
        <f t="shared" si="25"/>
        <v>NA</v>
      </c>
      <c r="AN24" s="51" t="str">
        <f t="shared" si="25"/>
        <v>NA</v>
      </c>
      <c r="AO24" s="52">
        <v>44691</v>
      </c>
      <c r="AP24" s="52">
        <v>44874</v>
      </c>
      <c r="AQ24" s="51">
        <f t="shared" si="8"/>
        <v>183</v>
      </c>
      <c r="AR24" s="51" t="str">
        <f t="shared" si="9"/>
        <v>NA</v>
      </c>
      <c r="AS24" s="51" t="str">
        <f t="shared" ref="AS24:AS29" si="30">IF(OR($AG24="No",$AG24="NA"),"NA",($AH24-$AT24))</f>
        <v>NA</v>
      </c>
      <c r="AT24" s="51" t="str">
        <f>IF(OR($AG24="No",$AG24="NA"),"NA",($AH24-$AS24))</f>
        <v>NA</v>
      </c>
      <c r="AU24" s="51" t="str">
        <f>IF(OR($AG24="No",$AG24="NA"),"NA","à Remplir")</f>
        <v>NA</v>
      </c>
      <c r="AV24" s="51" t="str">
        <f>IF(OR($AG24="No",$AG24="NA"),"NA","à Remplir")</f>
        <v>NA</v>
      </c>
      <c r="AW24" s="51" t="str">
        <f>IF(OR($AG24="No",$AG24="NA"),"NA","à Remplir")</f>
        <v>NA</v>
      </c>
      <c r="AX24" s="51" t="str">
        <f>IF(OR($AG24="No",$AG24="NA"),"NA","à Remplir")</f>
        <v>NA</v>
      </c>
    </row>
    <row r="25" spans="1:50" ht="15.6" customHeight="1">
      <c r="A25">
        <v>24</v>
      </c>
      <c r="B25" t="s">
        <v>2358</v>
      </c>
      <c r="C25" t="s">
        <v>1382</v>
      </c>
      <c r="D25">
        <v>2023</v>
      </c>
      <c r="E25" t="s">
        <v>1047</v>
      </c>
      <c r="F25" s="60" t="s">
        <v>1535</v>
      </c>
      <c r="G25" s="8" t="s">
        <v>1536</v>
      </c>
      <c r="H25" s="56" t="s">
        <v>1537</v>
      </c>
      <c r="I25" t="s">
        <v>935</v>
      </c>
      <c r="J25" t="s">
        <v>2396</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t="s">
        <v>62</v>
      </c>
      <c r="O25" s="51" t="str">
        <f t="shared" si="28"/>
        <v>NA</v>
      </c>
      <c r="P25" s="51" t="str">
        <f t="shared" si="28"/>
        <v>NA</v>
      </c>
      <c r="Q25" s="51" t="str">
        <f t="shared" si="28"/>
        <v>NA</v>
      </c>
      <c r="R25" s="51" t="str">
        <f t="shared" si="28"/>
        <v>NA</v>
      </c>
      <c r="S25" s="30" t="s">
        <v>56</v>
      </c>
      <c r="T25" s="82" t="s">
        <v>2397</v>
      </c>
      <c r="U25" t="s">
        <v>62</v>
      </c>
      <c r="V25" s="51" t="str">
        <f t="shared" si="27"/>
        <v>NA</v>
      </c>
      <c r="W25" t="s">
        <v>62</v>
      </c>
      <c r="X25" s="51" t="str">
        <f t="shared" si="29"/>
        <v>NA</v>
      </c>
      <c r="Y25" s="51" t="str">
        <f t="shared" si="29"/>
        <v>NA</v>
      </c>
      <c r="Z25" s="8" t="s">
        <v>1539</v>
      </c>
      <c r="AA25" t="s">
        <v>56</v>
      </c>
      <c r="AB25" s="51" t="s">
        <v>56</v>
      </c>
      <c r="AC25" s="51" t="s">
        <v>56</v>
      </c>
      <c r="AD25" s="51" t="s">
        <v>962</v>
      </c>
      <c r="AE25" t="s">
        <v>1540</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104</v>
      </c>
      <c r="AI25" s="51" t="s">
        <v>62</v>
      </c>
      <c r="AJ25" s="51" t="str">
        <f t="shared" si="24"/>
        <v>NA</v>
      </c>
      <c r="AK25" s="30" t="s">
        <v>62</v>
      </c>
      <c r="AL25" s="51" t="str">
        <f t="shared" si="25"/>
        <v>NA</v>
      </c>
      <c r="AM25" s="51" t="str">
        <f t="shared" si="25"/>
        <v>NA</v>
      </c>
      <c r="AN25" s="51" t="str">
        <f t="shared" si="25"/>
        <v>NA</v>
      </c>
      <c r="AO25" s="52">
        <v>44519</v>
      </c>
      <c r="AP25" s="52">
        <v>44861</v>
      </c>
      <c r="AQ25" s="51">
        <f t="shared" si="8"/>
        <v>342</v>
      </c>
      <c r="AR25" s="51" t="str">
        <f t="shared" si="9"/>
        <v>NA</v>
      </c>
      <c r="AS25" s="51">
        <f t="shared" si="30"/>
        <v>46</v>
      </c>
      <c r="AT25" s="51">
        <v>58</v>
      </c>
      <c r="AU25" s="51" t="s">
        <v>62</v>
      </c>
      <c r="AV25" s="51" t="s">
        <v>62</v>
      </c>
      <c r="AW25" s="51" t="s">
        <v>62</v>
      </c>
      <c r="AX25" s="51" t="s">
        <v>62</v>
      </c>
    </row>
    <row r="26" spans="1:50" ht="18" customHeight="1">
      <c r="A26">
        <v>25</v>
      </c>
      <c r="B26" t="s">
        <v>2358</v>
      </c>
      <c r="C26" t="s">
        <v>1382</v>
      </c>
      <c r="D26">
        <v>2023</v>
      </c>
      <c r="E26" t="s">
        <v>1047</v>
      </c>
      <c r="F26" s="60" t="s">
        <v>1542</v>
      </c>
      <c r="G26" s="8" t="s">
        <v>1543</v>
      </c>
      <c r="H26" t="s">
        <v>2398</v>
      </c>
      <c r="I26" t="s">
        <v>2399</v>
      </c>
      <c r="J26" t="s">
        <v>1017</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NA</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NA</v>
      </c>
      <c r="M26" t="str" cm="1">
        <f t="array" ref="M26">IF($I26="Review","NA",_xlfn.IFS($I26="Letter to the Editor","NA",$I26="Author response","NA",$I26="Scholarships","NA",$I26="Original","À Trouver",$I26="Study protocol","À Trouver",$I26="Commentary","NA",$I26="Opinions","NA",$I26="Editorial","NA",$I26="Perspective","NA",$I26="Author response","NA",$I26="Essay","NA",$I26="Guidelines","À Trouver",$I26="Case Report","À Trouver"))</f>
        <v>NA</v>
      </c>
      <c r="N26" s="51" t="str" cm="1">
        <f t="array" ref="N26">IF($I26="Review","NA",_xlfn.IFS($I26="Letter to the Editor","NA",$I26="Author response","NA",$I26="Scholarships","NA",$I26="Original","À Trouver",$I26="Study protocol","NA",$I26="Commentary","NA",$I26="Opinions","NA",$I26="Editorial","NA",$I26="Perspective","NA",$I26="Author response","NA",$I26="Essay","NA",$I26="Guidelines","NA",$I26="Case Report","À Trouver"))</f>
        <v>NA</v>
      </c>
      <c r="O26" s="51" t="str">
        <f t="shared" si="28"/>
        <v>NA</v>
      </c>
      <c r="P26" s="51" t="str">
        <f t="shared" si="28"/>
        <v>NA</v>
      </c>
      <c r="Q26" s="51" t="str">
        <f t="shared" si="28"/>
        <v>NA</v>
      </c>
      <c r="R26" s="51" t="str">
        <f t="shared" si="28"/>
        <v>NA</v>
      </c>
      <c r="S26" s="30" t="str" cm="1">
        <f t="array" ref="S26">IF($I26="Review","NA",_xlfn.IFS($I26="Letter to the Editor","NA",$I26="Author response","NA",$I26="Scholarships","NA",$I26="Original","À Trouver",$I26="Study protocol","NA",$I26="Commentary","NA",$I26="Opinions","NA",$I26="Editorial","NA",$I26="Perspective","NA",$I26="Author response","NA",$I26="Essay","NA",$I26="Guidelines","NA",$I26="Case Report","À Trouver"))</f>
        <v>NA</v>
      </c>
      <c r="T26" s="51" t="str">
        <f>IF(OR(S26="No",S26="NA"),"NA","à Remplir")</f>
        <v>NA</v>
      </c>
      <c r="U26" s="51" t="str" cm="1">
        <f t="array" ref="U26">IF($I26="Review","À Trouver",_xlfn.IFS($I26="Letter to the Editor","NA",$I26="Author response","NA",$I26="Scholarships","NA",$I26="Original","À Trouver",$I26="Study protocol","À Trouver",$I26="Commentary","NA",$I26="Opinions","NA",$I26="Editorial","NA",$I26="Perspective","NA",$I26="Author response","NA",$I26="Essay","NA",$I26="Guidelines","À Trouver",$I26="Case Report","À Trouver"))</f>
        <v>NA</v>
      </c>
      <c r="V26" s="51" t="str">
        <f t="shared" si="27"/>
        <v>NA</v>
      </c>
      <c r="W26" s="51" t="str" cm="1">
        <f t="array" ref="W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X26" s="51" t="str">
        <f t="shared" si="29"/>
        <v>NA</v>
      </c>
      <c r="Y26" s="51" t="str">
        <f t="shared" si="29"/>
        <v>NA</v>
      </c>
      <c r="Z26" s="8" t="s">
        <v>1546</v>
      </c>
      <c r="AA26" s="51" t="str" cm="1">
        <f t="array" ref="AA26">IF($I26="Review","NA",_xlfn.IFS($I26="Letter to the Editor","NA",$I26="Author response","NA",$I26="Scholarships","NA",$I26="Original","À Trouver",$I26="Study protocol","NA",$I26="Commentary","NA",$I26="Opinions","NA",$I26="Editorial","NA",$I26="Perspective","NA",$I26="Author response","NA",$I26="Essay","NA",$I26="Guidelines","NA",$I26="Case Report","À Trouver"))</f>
        <v>NA</v>
      </c>
      <c r="AB26" s="51" t="str" cm="1">
        <f t="array" ref="AB26">IF($I26="Review","NA",_xlfn.IFS($I26="Letter to the Editor","NA",$I26="Author response","NA",$I26="Scholarships","NA",$I26="Original",_xlfn.IFS($AA26="No","NA",$AA26="Yes","À Remplir"),$I26="Study protocol","NA",$I26="Commentary","NA",$I26="Opinions","NA",$I26="Editorial","NA",$I26="Perspective","NA",$I26="Author response","NA",$I26="Essay","NA",$I26="Guidelines","NA",$I26="Case Report",_xlfn.IFS($AA26="No","No",$AA26="Yes","À Remplir")))</f>
        <v>NA</v>
      </c>
      <c r="AC26" s="51" t="str">
        <f t="shared" ref="AC26:AD29" si="31">IF(OR($AB26="No",$AB26="NA"),"NA","à Remplir")</f>
        <v>NA</v>
      </c>
      <c r="AD26" s="51" t="str">
        <f t="shared" si="31"/>
        <v>NA</v>
      </c>
      <c r="AE26" t="str">
        <f>IF(OR($AB26="No",$AB26="NA"),"NA",IF(AD26="Exact","NA","À Remplir"))</f>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NA</v>
      </c>
      <c r="AG26" s="51" t="str" cm="1">
        <f t="array" ref="AG26">IF($I26="Review","NA",_xlfn.IFS($I26="Letter to the Editor","NA",$I26="Author response","NA",$I26="Scholarships","NA",$I26="Original","À Trouver",$I26="Study protocol","NA",$I26="Commentary","NA",$I26="Opinions","NA",$I26="Editorial","NA",$I26="Perspective","NA",$I26="Author response","NA",$I26="Essay","NA",$I26="Guidelines","NA",$I26="Case Report","À Trouver"))</f>
        <v>NA</v>
      </c>
      <c r="AH26" s="51" t="str">
        <f t="shared" ref="AH26:AI29" si="32">IF(OR($AG26="No",$AG26="NA"),"NA","à Remplir")</f>
        <v>NA</v>
      </c>
      <c r="AI26" s="51" t="str">
        <f t="shared" si="32"/>
        <v>NA</v>
      </c>
      <c r="AJ26" s="51" t="str">
        <f t="shared" si="24"/>
        <v>NA</v>
      </c>
      <c r="AK26" s="30" t="str" cm="1">
        <f t="array" ref="AK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AL26" s="51" t="str">
        <f t="shared" si="25"/>
        <v>NA</v>
      </c>
      <c r="AM26" s="51" t="str">
        <f t="shared" si="25"/>
        <v>NA</v>
      </c>
      <c r="AN26" s="51" t="str">
        <f t="shared" si="25"/>
        <v>NA</v>
      </c>
      <c r="AO26" s="52">
        <v>44730</v>
      </c>
      <c r="AP26" s="52">
        <v>44893</v>
      </c>
      <c r="AQ26" s="51">
        <f t="shared" si="8"/>
        <v>163</v>
      </c>
      <c r="AR26" s="51" t="str">
        <f t="shared" si="9"/>
        <v>NA</v>
      </c>
      <c r="AS26" s="51" t="str">
        <f t="shared" si="30"/>
        <v>NA</v>
      </c>
      <c r="AT26" s="51" t="str">
        <f>IF(OR($AG26="No",$AG26="NA"),"NA",($AH26-$AS26))</f>
        <v>NA</v>
      </c>
      <c r="AU26" s="51" t="str">
        <f t="shared" ref="AU26:AX29" si="33">IF(OR($AG26="No",$AG26="NA"),"NA","à Remplir")</f>
        <v>NA</v>
      </c>
      <c r="AV26" s="51" t="str">
        <f t="shared" si="33"/>
        <v>NA</v>
      </c>
      <c r="AW26" s="51" t="str">
        <f t="shared" si="33"/>
        <v>NA</v>
      </c>
      <c r="AX26" s="51" t="str">
        <f t="shared" si="33"/>
        <v>NA</v>
      </c>
    </row>
    <row r="27" spans="1:50" ht="18" customHeight="1">
      <c r="A27">
        <v>26</v>
      </c>
      <c r="B27" t="s">
        <v>2358</v>
      </c>
      <c r="C27" t="s">
        <v>1382</v>
      </c>
      <c r="D27">
        <v>2023</v>
      </c>
      <c r="E27" t="s">
        <v>1047</v>
      </c>
      <c r="F27" s="60" t="s">
        <v>1549</v>
      </c>
      <c r="G27" s="8" t="s">
        <v>1550</v>
      </c>
      <c r="H27" s="56" t="s">
        <v>1551</v>
      </c>
      <c r="I27" t="s">
        <v>1007</v>
      </c>
      <c r="J27">
        <v>22</v>
      </c>
      <c r="K27" t="str" cm="1">
        <f t="array" ref="K27">IF($I27="Review","À Trouver",_xlfn.IFS($I27="Letter to the Editor","NA",$I27="Author response","NA",$I27="Scholarships","NA",$I27="Original","No",$I27="Study protocol","No",$I27="Commentary","NA",$I27="Opinions","NA",$I27="Editorial","NA",$I27="Perspective","NA",$I27="Author response","NA",$I27="Essay","NA",$I27="Guidelines","No",$I27="Case Report","No"))</f>
        <v>NA</v>
      </c>
      <c r="L27" t="str" cm="1">
        <f t="array" ref="L27">IF($I27="Review","À Trouver",_xlfn.IFS($I27="Letter to the Editor","NA",$I27="Author response","NA",$I27="Scholarships","NA",$I27="Original","No",$I27="Study protocol","No",$I27="Commentary","NA",$I27="Opinions","NA",$I27="Editorial","NA",$I27="Perspective","NA",$I27="Author response","NA",$I27="Essay","NA",$I27="Guidelines","No",$I27="Case Report","No"))</f>
        <v>NA</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si="28"/>
        <v>NA</v>
      </c>
      <c r="P27" s="51" t="str">
        <f t="shared" si="28"/>
        <v>NA</v>
      </c>
      <c r="Q27" s="51" t="str">
        <f t="shared" si="28"/>
        <v>NA</v>
      </c>
      <c r="R27" s="51" t="str">
        <f t="shared" si="28"/>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IF(OR(S27="No",S27="NA"),"NA","à Remplir")</f>
        <v>NA</v>
      </c>
      <c r="U27" s="51" t="str" cm="1">
        <f t="array" ref="U27">IF($I27="Review","À Trouver",_xlfn.IFS($I27="Letter to the Editor","NA",$I27="Author response","NA",$I27="Scholarships","NA",$I27="Original","À Trouver",$I27="Study protocol","À Trouver",$I27="Commentary","NA",$I27="Opinions","NA",$I27="Editorial","NA",$I27="Perspective","NA",$I27="Author response","NA",$I27="Essay","NA",$I27="Guidelines","À Trouver",$I27="Case Report","À Trouver"))</f>
        <v>NA</v>
      </c>
      <c r="V27" s="51" t="str">
        <f t="shared" si="27"/>
        <v>NA</v>
      </c>
      <c r="W27" s="51" t="str" cm="1">
        <f t="array" ref="W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X27" s="51" t="str">
        <f t="shared" si="29"/>
        <v>NA</v>
      </c>
      <c r="Y27" s="51" t="str">
        <f t="shared" si="29"/>
        <v>NA</v>
      </c>
      <c r="Z27" s="8" t="s">
        <v>1552</v>
      </c>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Report",_xlfn.IFS($AA27="No","No",$AA27="Yes","À Remplir")))</f>
        <v>NA</v>
      </c>
      <c r="AC27" s="51" t="str">
        <f t="shared" si="31"/>
        <v>NA</v>
      </c>
      <c r="AD27" s="51" t="str">
        <f t="shared" si="31"/>
        <v>NA</v>
      </c>
      <c r="AE27" t="str">
        <f>IF(OR($AB27="No",$AB27="NA"),"NA",IF(AD27="Exact","NA","À Remplir"))</f>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si="32"/>
        <v>NA</v>
      </c>
      <c r="AI27" s="51" t="str">
        <f t="shared" si="32"/>
        <v>NA</v>
      </c>
      <c r="AJ27" s="51" t="str">
        <f t="shared" si="24"/>
        <v>NA</v>
      </c>
      <c r="AK27" s="30" t="str" cm="1">
        <f t="array" ref="AK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AL27" s="51" t="str">
        <f t="shared" si="25"/>
        <v>NA</v>
      </c>
      <c r="AM27" s="51" t="str">
        <f t="shared" si="25"/>
        <v>NA</v>
      </c>
      <c r="AN27" s="51" t="str">
        <f t="shared" si="25"/>
        <v>NA</v>
      </c>
      <c r="AO27" s="52">
        <v>44761</v>
      </c>
      <c r="AP27" s="52">
        <v>44893</v>
      </c>
      <c r="AQ27" s="51">
        <f t="shared" si="8"/>
        <v>132</v>
      </c>
      <c r="AR27" s="51" t="str">
        <f t="shared" si="9"/>
        <v>NA</v>
      </c>
      <c r="AS27" s="51" t="str">
        <f t="shared" si="30"/>
        <v>NA</v>
      </c>
      <c r="AT27" s="51" t="str">
        <f>IF(OR($AG27="No",$AG27="NA"),"NA",($AH27-$AS27))</f>
        <v>NA</v>
      </c>
      <c r="AU27" s="51" t="str">
        <f t="shared" si="33"/>
        <v>NA</v>
      </c>
      <c r="AV27" s="51" t="str">
        <f t="shared" si="33"/>
        <v>NA</v>
      </c>
      <c r="AW27" s="51" t="str">
        <f t="shared" si="33"/>
        <v>NA</v>
      </c>
      <c r="AX27" s="51" t="str">
        <f t="shared" si="33"/>
        <v>NA</v>
      </c>
    </row>
    <row r="28" spans="1:50" ht="18" customHeight="1">
      <c r="A28">
        <v>27</v>
      </c>
      <c r="B28" t="s">
        <v>2358</v>
      </c>
      <c r="C28" t="s">
        <v>1382</v>
      </c>
      <c r="D28">
        <v>2023</v>
      </c>
      <c r="E28" t="s">
        <v>1047</v>
      </c>
      <c r="F28" s="60" t="s">
        <v>1553</v>
      </c>
      <c r="G28" s="8" t="s">
        <v>1554</v>
      </c>
      <c r="H28" t="s">
        <v>2400</v>
      </c>
      <c r="I28" t="s">
        <v>2399</v>
      </c>
      <c r="J28">
        <v>23</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NA</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NA</v>
      </c>
      <c r="M28" t="str" cm="1">
        <f t="array" ref="M28">IF($I28="Review","NA",_xlfn.IFS($I28="Letter to the Editor","NA",$I28="Author response","NA",$I28="Scholarships","NA",$I28="Original","À Trouver",$I28="Study protocol","À Trouver",$I28="Commentary","NA",$I28="Opinions","NA",$I28="Editorial","NA",$I28="Perspective","NA",$I28="Author response","NA",$I28="Essay","NA",$I28="Guidelines","À Trouver",$I28="Case Report","À Trouver"))</f>
        <v>NA</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28"/>
        <v>NA</v>
      </c>
      <c r="P28" s="51" t="str">
        <f t="shared" si="28"/>
        <v>NA</v>
      </c>
      <c r="Q28" s="51" t="str">
        <f t="shared" si="28"/>
        <v>NA</v>
      </c>
      <c r="R28" s="51" t="str">
        <f t="shared" si="28"/>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IF(OR(S28="No",S28="NA"),"NA","à Remplir")</f>
        <v>NA</v>
      </c>
      <c r="U28" s="51" t="str" cm="1">
        <f t="array" ref="U28">IF($I28="Review","À Trouver",_xlfn.IFS($I28="Letter to the Editor","NA",$I28="Author response","NA",$I28="Scholarships","NA",$I28="Original","À Trouver",$I28="Study protocol","À Trouver",$I28="Commentary","NA",$I28="Opinions","NA",$I28="Editorial","NA",$I28="Perspective","NA",$I28="Author response","NA",$I28="Essay","NA",$I28="Guidelines","À Trouver",$I28="Case Report","À Trouver"))</f>
        <v>NA</v>
      </c>
      <c r="V28" s="51" t="str">
        <f t="shared" si="27"/>
        <v>NA</v>
      </c>
      <c r="W28" s="51" t="str" cm="1">
        <f t="array" ref="W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X28" s="51" t="str">
        <f t="shared" si="29"/>
        <v>NA</v>
      </c>
      <c r="Y28" s="51" t="str">
        <f t="shared" si="29"/>
        <v>NA</v>
      </c>
      <c r="Z28" s="8" t="s">
        <v>1556</v>
      </c>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Report",_xlfn.IFS($AA28="No","No",$AA28="Yes","À Remplir")))</f>
        <v>NA</v>
      </c>
      <c r="AC28" s="51" t="str">
        <f t="shared" si="31"/>
        <v>NA</v>
      </c>
      <c r="AD28" s="51" t="str">
        <f t="shared" si="31"/>
        <v>NA</v>
      </c>
      <c r="AE28" t="str">
        <f>IF(OR($AB28="No",$AB28="NA"),"NA",IF(AD28="Exact","NA","À Remplir"))</f>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32"/>
        <v>NA</v>
      </c>
      <c r="AI28" s="51" t="str">
        <f t="shared" si="32"/>
        <v>NA</v>
      </c>
      <c r="AJ28" s="51" t="str">
        <f t="shared" si="24"/>
        <v>NA</v>
      </c>
      <c r="AK28" s="30" t="str" cm="1">
        <f t="array" ref="AK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AL28" s="51" t="str">
        <f t="shared" si="25"/>
        <v>NA</v>
      </c>
      <c r="AM28" s="51" t="str">
        <f t="shared" si="25"/>
        <v>NA</v>
      </c>
      <c r="AN28" s="51" t="str">
        <f t="shared" si="25"/>
        <v>NA</v>
      </c>
      <c r="AO28" s="52">
        <v>44787</v>
      </c>
      <c r="AP28" s="52">
        <v>44903</v>
      </c>
      <c r="AQ28" s="51">
        <f t="shared" si="8"/>
        <v>116</v>
      </c>
      <c r="AR28" s="51" t="str">
        <f t="shared" si="9"/>
        <v>NA</v>
      </c>
      <c r="AS28" s="51" t="str">
        <f t="shared" si="30"/>
        <v>NA</v>
      </c>
      <c r="AT28" s="51" t="str">
        <f>IF(OR($AG28="No",$AG28="NA"),"NA",($AH28-$AS28))</f>
        <v>NA</v>
      </c>
      <c r="AU28" s="51" t="str">
        <f t="shared" si="33"/>
        <v>NA</v>
      </c>
      <c r="AV28" s="51" t="str">
        <f t="shared" si="33"/>
        <v>NA</v>
      </c>
      <c r="AW28" s="51" t="str">
        <f t="shared" si="33"/>
        <v>NA</v>
      </c>
      <c r="AX28" s="51" t="str">
        <f t="shared" si="33"/>
        <v>NA</v>
      </c>
    </row>
    <row r="29" spans="1:50" ht="18" customHeight="1">
      <c r="A29">
        <v>28</v>
      </c>
      <c r="B29" t="s">
        <v>2358</v>
      </c>
      <c r="C29" t="s">
        <v>1382</v>
      </c>
      <c r="D29">
        <v>2023</v>
      </c>
      <c r="E29" t="s">
        <v>1047</v>
      </c>
      <c r="F29" s="60" t="s">
        <v>1559</v>
      </c>
      <c r="G29" s="8" t="s">
        <v>1560</v>
      </c>
      <c r="H29" s="56" t="s">
        <v>1561</v>
      </c>
      <c r="I29" t="s">
        <v>1007</v>
      </c>
      <c r="J29">
        <v>23</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NA</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NA</v>
      </c>
      <c r="M29" t="str" cm="1">
        <f t="array" ref="M29">IF($I29="Review","NA",_xlfn.IFS($I29="Letter to the Editor","NA",$I29="Author response","NA",$I29="Scholarships","NA",$I29="Original","À Trouver",$I29="Study protocol","À Trouver",$I29="Commentary","NA",$I29="Opinions","NA",$I29="Editorial","NA",$I29="Perspective","NA",$I29="Author response","NA",$I29="Essay","NA",$I29="Guidelines","À Trouver",$I29="Case Report","À Trouver"))</f>
        <v>NA</v>
      </c>
      <c r="N29" s="51" t="str" cm="1">
        <f t="array" ref="N29">IF($I29="Review","NA",_xlfn.IFS($I29="Letter to the Editor","NA",$I29="Author response","NA",$I29="Scholarships","NA",$I29="Original","À Trouver",$I29="Study protocol","NA",$I29="Commentary","NA",$I29="Opinions","NA",$I29="Editorial","NA",$I29="Perspective","NA",$I29="Author response","NA",$I29="Essay","NA",$I29="Guidelines","NA",$I29="Case Report","À Trouver"))</f>
        <v>NA</v>
      </c>
      <c r="O29" s="51" t="str">
        <f t="shared" si="28"/>
        <v>NA</v>
      </c>
      <c r="P29" s="51" t="str">
        <f t="shared" si="28"/>
        <v>NA</v>
      </c>
      <c r="Q29" s="51" t="str">
        <f t="shared" si="28"/>
        <v>NA</v>
      </c>
      <c r="R29" s="51" t="str">
        <f t="shared" si="28"/>
        <v>NA</v>
      </c>
      <c r="S29" s="30" t="str" cm="1">
        <f t="array" ref="S29">IF($I29="Review","NA",_xlfn.IFS($I29="Letter to the Editor","NA",$I29="Author response","NA",$I29="Scholarships","NA",$I29="Original","À Trouver",$I29="Study protocol","NA",$I29="Commentary","NA",$I29="Opinions","NA",$I29="Editorial","NA",$I29="Perspective","NA",$I29="Author response","NA",$I29="Essay","NA",$I29="Guidelines","NA",$I29="Case Report","À Trouver"))</f>
        <v>NA</v>
      </c>
      <c r="T29" s="51" t="str">
        <f>IF(OR(S29="No",S29="NA"),"NA","à Remplir")</f>
        <v>NA</v>
      </c>
      <c r="U29" s="51" t="str" cm="1">
        <f t="array" ref="U29">IF($I29="Review","À Trouver",_xlfn.IFS($I29="Letter to the Editor","NA",$I29="Author response","NA",$I29="Scholarships","NA",$I29="Original","À Trouver",$I29="Study protocol","À Trouver",$I29="Commentary","NA",$I29="Opinions","NA",$I29="Editorial","NA",$I29="Perspective","NA",$I29="Author response","NA",$I29="Essay","NA",$I29="Guidelines","À Trouver",$I29="Case Report","À Trouver"))</f>
        <v>NA</v>
      </c>
      <c r="V29" s="51" t="str">
        <f t="shared" si="27"/>
        <v>NA</v>
      </c>
      <c r="W29" s="51" t="str" cm="1">
        <f t="array" ref="W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X29" s="51" t="str">
        <f t="shared" si="29"/>
        <v>NA</v>
      </c>
      <c r="Y29" s="51" t="str">
        <f t="shared" si="29"/>
        <v>NA</v>
      </c>
      <c r="Z29" s="8" t="s">
        <v>1562</v>
      </c>
      <c r="AA29" s="51" t="str" cm="1">
        <f t="array" ref="AA29">IF($I29="Review","NA",_xlfn.IFS($I29="Letter to the Editor","NA",$I29="Author response","NA",$I29="Scholarships","NA",$I29="Original","À Trouver",$I29="Study protocol","NA",$I29="Commentary","NA",$I29="Opinions","NA",$I29="Editorial","NA",$I29="Perspective","NA",$I29="Author response","NA",$I29="Essay","NA",$I29="Guidelines","NA",$I29="Case Report","À Trouver"))</f>
        <v>NA</v>
      </c>
      <c r="AB29" s="51" t="str" cm="1">
        <f t="array" ref="AB29">IF($I29="Review","NA",_xlfn.IFS($I29="Letter to the Editor","NA",$I29="Author response","NA",$I29="Scholarships","NA",$I29="Original",_xlfn.IFS($AA29="No","NA",$AA29="Yes","À Remplir"),$I29="Study protocol","NA",$I29="Commentary","NA",$I29="Opinions","NA",$I29="Editorial","NA",$I29="Perspective","NA",$I29="Author response","NA",$I29="Essay","NA",$I29="Guidelines","NA",$I29="Case Report",_xlfn.IFS($AA29="No","No",$AA29="Yes","À Remplir")))</f>
        <v>NA</v>
      </c>
      <c r="AC29" s="51" t="str">
        <f t="shared" si="31"/>
        <v>NA</v>
      </c>
      <c r="AD29" s="51" t="str">
        <f t="shared" si="31"/>
        <v>NA</v>
      </c>
      <c r="AE29" t="str">
        <f>IF(OR($AB29="No",$AB29="NA"),"NA",IF(AD29="Exact","NA","À Remplir"))</f>
        <v>NA</v>
      </c>
      <c r="AF29" t="str" cm="1">
        <f t="array" ref="AF29">_xlfn.IFS($I29="Review","NA",$I29="Letter to the Editor","NA",$I29="Author response","NA",$I29="Scholarships","NA",$I29="Original",_xlfn.IFS($AC29="Yes","No",$AC29="both","No",$AC29="NA","NA",$AC29="No","À Trouver"),$I29="Study protocol","NA",$I29="Commentary","NA",$I29="Opinions","NA",$I29="Editorial","NA",$I29="Perspective","NA",$I29="Author response","NA",$I29="Essay","NA",$I29="Guidelines","NA",$I29="Case Report",_xlfn.IFS($AC29="Yes","No",$AC29="both","No",$AC29="NA","NA",$AC29="No","À Trouver"))</f>
        <v>NA</v>
      </c>
      <c r="AG29" s="51" t="str" cm="1">
        <f t="array" ref="AG29">IF($I29="Review","NA",_xlfn.IFS($I29="Letter to the Editor","NA",$I29="Author response","NA",$I29="Scholarships","NA",$I29="Original","À Trouver",$I29="Study protocol","NA",$I29="Commentary","NA",$I29="Opinions","NA",$I29="Editorial","NA",$I29="Perspective","NA",$I29="Author response","NA",$I29="Essay","NA",$I29="Guidelines","NA",$I29="Case Report","À Trouver"))</f>
        <v>NA</v>
      </c>
      <c r="AH29" s="51" t="str">
        <f t="shared" si="32"/>
        <v>NA</v>
      </c>
      <c r="AI29" s="51" t="str">
        <f t="shared" si="32"/>
        <v>NA</v>
      </c>
      <c r="AJ29" s="51" t="str">
        <f t="shared" si="24"/>
        <v>NA</v>
      </c>
      <c r="AK29" s="30" t="str" cm="1">
        <f t="array" ref="AK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AL29" s="51" t="str">
        <f t="shared" si="25"/>
        <v>NA</v>
      </c>
      <c r="AM29" s="51" t="str">
        <f t="shared" si="25"/>
        <v>NA</v>
      </c>
      <c r="AN29" s="51" t="str">
        <f t="shared" si="25"/>
        <v>NA</v>
      </c>
      <c r="AO29" s="52">
        <v>44820</v>
      </c>
      <c r="AP29" s="52">
        <v>44908</v>
      </c>
      <c r="AQ29" s="51">
        <f t="shared" si="8"/>
        <v>88</v>
      </c>
      <c r="AR29" s="51" t="str">
        <f t="shared" si="9"/>
        <v>NA</v>
      </c>
      <c r="AS29" s="51" t="str">
        <f t="shared" si="30"/>
        <v>NA</v>
      </c>
      <c r="AT29" s="51" t="str">
        <f>IF(OR($AG29="No",$AG29="NA"),"NA",($AH29-$AS29))</f>
        <v>NA</v>
      </c>
      <c r="AU29" s="51" t="str">
        <f t="shared" si="33"/>
        <v>NA</v>
      </c>
      <c r="AV29" s="51" t="str">
        <f t="shared" si="33"/>
        <v>NA</v>
      </c>
      <c r="AW29" s="51" t="str">
        <f t="shared" si="33"/>
        <v>NA</v>
      </c>
      <c r="AX29" s="51" t="str">
        <f t="shared" si="33"/>
        <v>NA</v>
      </c>
    </row>
    <row r="30" spans="1:50" ht="17.25">
      <c r="A30">
        <v>29</v>
      </c>
      <c r="B30" t="s">
        <v>2358</v>
      </c>
      <c r="C30" t="s">
        <v>1382</v>
      </c>
      <c r="D30">
        <v>2023</v>
      </c>
      <c r="E30" t="s">
        <v>1047</v>
      </c>
      <c r="F30" t="s">
        <v>57</v>
      </c>
      <c r="G30" s="8" t="s">
        <v>1565</v>
      </c>
      <c r="H30" s="56" t="s">
        <v>1566</v>
      </c>
      <c r="I30" s="74" t="s">
        <v>2379</v>
      </c>
      <c r="J30">
        <v>22</v>
      </c>
      <c r="K30" t="s">
        <v>57</v>
      </c>
      <c r="L30" t="s">
        <v>57</v>
      </c>
      <c r="M30" t="s">
        <v>57</v>
      </c>
      <c r="N30" t="s">
        <v>57</v>
      </c>
      <c r="O30" t="s">
        <v>57</v>
      </c>
      <c r="P30" t="s">
        <v>57</v>
      </c>
      <c r="Q30" t="s">
        <v>57</v>
      </c>
      <c r="R30" t="s">
        <v>57</v>
      </c>
      <c r="S30" t="s">
        <v>57</v>
      </c>
      <c r="T30" t="s">
        <v>57</v>
      </c>
      <c r="U30" t="s">
        <v>62</v>
      </c>
      <c r="V30" t="s">
        <v>57</v>
      </c>
      <c r="W30" t="s">
        <v>62</v>
      </c>
      <c r="X30" t="s">
        <v>57</v>
      </c>
      <c r="Y30" t="s">
        <v>57</v>
      </c>
      <c r="Z30" t="s">
        <v>57</v>
      </c>
      <c r="AA30" t="s">
        <v>57</v>
      </c>
      <c r="AB30" t="s">
        <v>57</v>
      </c>
      <c r="AC30" t="s">
        <v>57</v>
      </c>
      <c r="AD30" t="s">
        <v>57</v>
      </c>
      <c r="AE30" t="s">
        <v>57</v>
      </c>
      <c r="AF30" t="s">
        <v>57</v>
      </c>
      <c r="AG30" t="s">
        <v>57</v>
      </c>
      <c r="AH30" t="s">
        <v>57</v>
      </c>
      <c r="AI30" t="s">
        <v>57</v>
      </c>
      <c r="AJ30" t="s">
        <v>57</v>
      </c>
      <c r="AK30" t="s">
        <v>62</v>
      </c>
      <c r="AL30" t="s">
        <v>57</v>
      </c>
      <c r="AM30" t="s">
        <v>57</v>
      </c>
      <c r="AN30" t="s">
        <v>57</v>
      </c>
      <c r="AO30" s="86">
        <v>44931</v>
      </c>
      <c r="AP30" s="86">
        <v>44963</v>
      </c>
      <c r="AQ30">
        <f t="shared" si="8"/>
        <v>32</v>
      </c>
      <c r="AR30" t="str">
        <f t="shared" si="9"/>
        <v>NA</v>
      </c>
      <c r="AS30" t="s">
        <v>57</v>
      </c>
      <c r="AT30" t="s">
        <v>57</v>
      </c>
      <c r="AU30" t="s">
        <v>57</v>
      </c>
      <c r="AV30" t="s">
        <v>57</v>
      </c>
      <c r="AW30" t="s">
        <v>57</v>
      </c>
      <c r="AX30" t="s">
        <v>57</v>
      </c>
    </row>
    <row r="31" spans="1:50" ht="17.25">
      <c r="A31">
        <v>30</v>
      </c>
      <c r="B31" t="s">
        <v>2358</v>
      </c>
      <c r="C31" t="s">
        <v>1382</v>
      </c>
      <c r="D31">
        <v>2023</v>
      </c>
      <c r="E31" t="s">
        <v>954</v>
      </c>
      <c r="F31" t="s">
        <v>1569</v>
      </c>
      <c r="G31" s="8" t="s">
        <v>1570</v>
      </c>
      <c r="H31" s="56" t="s">
        <v>1571</v>
      </c>
      <c r="I31" t="s">
        <v>935</v>
      </c>
      <c r="J31" t="s">
        <v>2401</v>
      </c>
      <c r="K31" t="s">
        <v>57</v>
      </c>
      <c r="L31" t="s">
        <v>57</v>
      </c>
      <c r="M31" t="s">
        <v>62</v>
      </c>
      <c r="N31" t="s">
        <v>62</v>
      </c>
      <c r="O31" t="s">
        <v>57</v>
      </c>
      <c r="P31" t="s">
        <v>57</v>
      </c>
      <c r="Q31" t="s">
        <v>57</v>
      </c>
      <c r="R31" t="s">
        <v>57</v>
      </c>
      <c r="S31" t="s">
        <v>56</v>
      </c>
      <c r="T31" s="82" t="s">
        <v>2402</v>
      </c>
      <c r="U31" t="s">
        <v>62</v>
      </c>
      <c r="V31" t="s">
        <v>57</v>
      </c>
      <c r="W31" t="s">
        <v>62</v>
      </c>
      <c r="X31" s="82" t="s">
        <v>57</v>
      </c>
      <c r="Y31" t="s">
        <v>57</v>
      </c>
      <c r="Z31" t="s">
        <v>1574</v>
      </c>
      <c r="AA31" t="s">
        <v>56</v>
      </c>
      <c r="AB31" t="s">
        <v>56</v>
      </c>
      <c r="AC31" s="74" t="s">
        <v>2403</v>
      </c>
      <c r="AD31" t="s">
        <v>984</v>
      </c>
      <c r="AE31" t="s">
        <v>57</v>
      </c>
      <c r="AF31" s="74" t="s">
        <v>56</v>
      </c>
      <c r="AG31" t="s">
        <v>56</v>
      </c>
      <c r="AH31">
        <v>1397</v>
      </c>
      <c r="AI31" t="s">
        <v>62</v>
      </c>
      <c r="AJ31" t="s">
        <v>57</v>
      </c>
      <c r="AK31" t="s">
        <v>62</v>
      </c>
      <c r="AL31" t="s">
        <v>57</v>
      </c>
      <c r="AM31" t="s">
        <v>57</v>
      </c>
      <c r="AN31" t="s">
        <v>57</v>
      </c>
      <c r="AO31" s="86">
        <v>44560</v>
      </c>
      <c r="AP31" s="86">
        <v>44945</v>
      </c>
      <c r="AQ31">
        <f t="shared" si="8"/>
        <v>385</v>
      </c>
      <c r="AR31" t="str">
        <f t="shared" si="9"/>
        <v>NA</v>
      </c>
      <c r="AS31">
        <v>671</v>
      </c>
      <c r="AT31">
        <v>726</v>
      </c>
      <c r="AU31" t="s">
        <v>56</v>
      </c>
      <c r="AV31" t="s">
        <v>57</v>
      </c>
      <c r="AW31" t="s">
        <v>57</v>
      </c>
      <c r="AX31" t="s">
        <v>57</v>
      </c>
    </row>
    <row r="32" spans="1:50" ht="30.6" customHeight="1">
      <c r="A32">
        <v>31</v>
      </c>
      <c r="B32" t="s">
        <v>2358</v>
      </c>
      <c r="C32" t="s">
        <v>1382</v>
      </c>
      <c r="D32">
        <v>2023</v>
      </c>
      <c r="E32" t="s">
        <v>954</v>
      </c>
      <c r="F32" t="s">
        <v>100</v>
      </c>
      <c r="G32" s="8" t="s">
        <v>1577</v>
      </c>
      <c r="H32" s="56" t="s">
        <v>1578</v>
      </c>
      <c r="I32" t="s">
        <v>935</v>
      </c>
      <c r="J32">
        <v>7</v>
      </c>
      <c r="K32" t="s">
        <v>57</v>
      </c>
      <c r="L32" t="s">
        <v>57</v>
      </c>
      <c r="M32" t="s">
        <v>62</v>
      </c>
      <c r="N32" t="s">
        <v>56</v>
      </c>
      <c r="O32">
        <v>1</v>
      </c>
      <c r="P32" t="s">
        <v>170</v>
      </c>
      <c r="Q32" t="s">
        <v>1579</v>
      </c>
      <c r="R32" t="s">
        <v>2404</v>
      </c>
      <c r="S32" t="s">
        <v>62</v>
      </c>
      <c r="T32" t="s">
        <v>57</v>
      </c>
      <c r="U32" t="s">
        <v>62</v>
      </c>
      <c r="V32" t="s">
        <v>57</v>
      </c>
      <c r="W32" t="s">
        <v>56</v>
      </c>
      <c r="X32" t="s">
        <v>2405</v>
      </c>
      <c r="Y32" t="s">
        <v>62</v>
      </c>
      <c r="Z32" s="8" t="s">
        <v>1583</v>
      </c>
      <c r="AA32" t="s">
        <v>56</v>
      </c>
      <c r="AB32" t="s">
        <v>56</v>
      </c>
      <c r="AC32" t="s">
        <v>56</v>
      </c>
      <c r="AD32" t="s">
        <v>984</v>
      </c>
      <c r="AE32" t="s">
        <v>57</v>
      </c>
      <c r="AF32" t="s">
        <v>62</v>
      </c>
      <c r="AG32" t="s">
        <v>56</v>
      </c>
      <c r="AH32">
        <v>131127</v>
      </c>
      <c r="AI32" t="s">
        <v>62</v>
      </c>
      <c r="AJ32" t="s">
        <v>57</v>
      </c>
      <c r="AK32" t="s">
        <v>62</v>
      </c>
      <c r="AL32" t="s">
        <v>57</v>
      </c>
      <c r="AM32" t="s">
        <v>57</v>
      </c>
      <c r="AN32" t="s">
        <v>2385</v>
      </c>
      <c r="AO32" s="86">
        <v>44608</v>
      </c>
      <c r="AP32" s="86">
        <v>44931</v>
      </c>
      <c r="AQ32">
        <f t="shared" si="8"/>
        <v>323</v>
      </c>
      <c r="AR32" t="str">
        <f t="shared" si="9"/>
        <v>NA</v>
      </c>
      <c r="AS32">
        <v>98739</v>
      </c>
      <c r="AT32">
        <f>AH32-AS32</f>
        <v>32388</v>
      </c>
      <c r="AU32" t="s">
        <v>56</v>
      </c>
      <c r="AV32" t="s">
        <v>62</v>
      </c>
      <c r="AW32" t="s">
        <v>62</v>
      </c>
      <c r="AX32" t="s">
        <v>62</v>
      </c>
    </row>
    <row r="33" spans="1:50" ht="18" customHeight="1">
      <c r="A33">
        <v>32</v>
      </c>
      <c r="B33" t="s">
        <v>2358</v>
      </c>
      <c r="C33" t="s">
        <v>1382</v>
      </c>
      <c r="D33">
        <v>2023</v>
      </c>
      <c r="E33" t="s">
        <v>954</v>
      </c>
      <c r="F33" t="s">
        <v>1585</v>
      </c>
      <c r="G33" s="8" t="s">
        <v>1586</v>
      </c>
      <c r="H33" s="56" t="s">
        <v>1587</v>
      </c>
      <c r="I33" t="s">
        <v>935</v>
      </c>
      <c r="J33">
        <v>15</v>
      </c>
      <c r="K33" t="s">
        <v>57</v>
      </c>
      <c r="L33" t="s">
        <v>57</v>
      </c>
      <c r="M33" t="s">
        <v>62</v>
      </c>
      <c r="N33" t="s">
        <v>56</v>
      </c>
      <c r="O33">
        <v>2</v>
      </c>
      <c r="P33" t="s">
        <v>170</v>
      </c>
      <c r="Q33" s="82" t="s">
        <v>1588</v>
      </c>
      <c r="R33" s="82" t="s">
        <v>2406</v>
      </c>
      <c r="S33" t="s">
        <v>56</v>
      </c>
      <c r="T33" s="82" t="s">
        <v>2407</v>
      </c>
      <c r="U33" s="87" t="s">
        <v>2408</v>
      </c>
      <c r="V33" s="74"/>
      <c r="W33" t="s">
        <v>56</v>
      </c>
      <c r="X33" s="82" t="s">
        <v>1592</v>
      </c>
      <c r="Y33" t="s">
        <v>62</v>
      </c>
      <c r="Z33" s="8" t="s">
        <v>1593</v>
      </c>
      <c r="AA33" t="s">
        <v>56</v>
      </c>
      <c r="AB33" t="s">
        <v>56</v>
      </c>
      <c r="AC33" t="s">
        <v>56</v>
      </c>
      <c r="AD33" t="s">
        <v>2373</v>
      </c>
      <c r="AE33" t="s">
        <v>2409</v>
      </c>
      <c r="AF33" t="s">
        <v>62</v>
      </c>
      <c r="AG33" t="s">
        <v>56</v>
      </c>
      <c r="AH33">
        <v>101</v>
      </c>
      <c r="AI33" t="s">
        <v>62</v>
      </c>
      <c r="AJ33" t="s">
        <v>57</v>
      </c>
      <c r="AK33" t="s">
        <v>62</v>
      </c>
      <c r="AL33" t="s">
        <v>57</v>
      </c>
      <c r="AM33" t="s">
        <v>57</v>
      </c>
      <c r="AN33" t="s">
        <v>57</v>
      </c>
      <c r="AO33" s="86">
        <v>44306</v>
      </c>
      <c r="AP33" s="86">
        <v>44942</v>
      </c>
      <c r="AQ33">
        <f t="shared" si="8"/>
        <v>636</v>
      </c>
      <c r="AR33" t="str">
        <f t="shared" si="9"/>
        <v>NA</v>
      </c>
      <c r="AS33">
        <v>74</v>
      </c>
      <c r="AT33">
        <v>23</v>
      </c>
      <c r="AU33" t="s">
        <v>57</v>
      </c>
      <c r="AV33" t="s">
        <v>57</v>
      </c>
      <c r="AW33" t="s">
        <v>57</v>
      </c>
      <c r="AX33" t="s">
        <v>57</v>
      </c>
    </row>
    <row r="34" spans="1:50" ht="18" customHeight="1">
      <c r="A34">
        <v>33</v>
      </c>
      <c r="B34" t="s">
        <v>2358</v>
      </c>
      <c r="C34" t="s">
        <v>1382</v>
      </c>
      <c r="D34">
        <v>2023</v>
      </c>
      <c r="E34" t="s">
        <v>954</v>
      </c>
      <c r="F34" t="s">
        <v>1596</v>
      </c>
      <c r="G34" s="8" t="s">
        <v>1597</v>
      </c>
      <c r="H34" s="56" t="s">
        <v>1598</v>
      </c>
      <c r="I34" t="s">
        <v>935</v>
      </c>
      <c r="J34">
        <v>3</v>
      </c>
      <c r="K34" t="s">
        <v>57</v>
      </c>
      <c r="L34" t="s">
        <v>57</v>
      </c>
      <c r="M34" t="s">
        <v>62</v>
      </c>
      <c r="N34" t="s">
        <v>56</v>
      </c>
      <c r="O34">
        <v>1</v>
      </c>
      <c r="P34" t="s">
        <v>2410</v>
      </c>
      <c r="Q34" t="s">
        <v>1599</v>
      </c>
      <c r="R34" t="s">
        <v>2411</v>
      </c>
      <c r="S34" t="s">
        <v>56</v>
      </c>
      <c r="T34" t="s">
        <v>57</v>
      </c>
      <c r="U34" t="s">
        <v>62</v>
      </c>
      <c r="V34" t="s">
        <v>62</v>
      </c>
      <c r="W34" t="s">
        <v>56</v>
      </c>
      <c r="X34" t="s">
        <v>2412</v>
      </c>
      <c r="Y34" t="s">
        <v>62</v>
      </c>
      <c r="Z34" t="s">
        <v>1603</v>
      </c>
      <c r="AA34" t="s">
        <v>62</v>
      </c>
      <c r="AB34" t="s">
        <v>56</v>
      </c>
      <c r="AC34" t="s">
        <v>56</v>
      </c>
      <c r="AD34" t="s">
        <v>2373</v>
      </c>
      <c r="AE34" t="s">
        <v>2413</v>
      </c>
      <c r="AF34" t="s">
        <v>62</v>
      </c>
      <c r="AG34" t="s">
        <v>56</v>
      </c>
      <c r="AH34">
        <v>1549</v>
      </c>
      <c r="AI34" t="s">
        <v>62</v>
      </c>
      <c r="AJ34" t="s">
        <v>57</v>
      </c>
      <c r="AK34" t="s">
        <v>62</v>
      </c>
      <c r="AL34" t="s">
        <v>57</v>
      </c>
      <c r="AM34" t="s">
        <v>57</v>
      </c>
      <c r="AN34" t="s">
        <v>57</v>
      </c>
      <c r="AO34" s="86">
        <v>44536</v>
      </c>
      <c r="AP34" s="86">
        <v>44933</v>
      </c>
      <c r="AQ34">
        <f t="shared" si="8"/>
        <v>397</v>
      </c>
      <c r="AR34" t="str">
        <f t="shared" si="9"/>
        <v>NA</v>
      </c>
      <c r="AS34">
        <v>756</v>
      </c>
      <c r="AT34">
        <v>793</v>
      </c>
      <c r="AU34" t="s">
        <v>56</v>
      </c>
      <c r="AV34" t="s">
        <v>62</v>
      </c>
      <c r="AW34" t="s">
        <v>62</v>
      </c>
      <c r="AX34" t="s">
        <v>62</v>
      </c>
    </row>
    <row r="35" spans="1:50" ht="18" customHeight="1">
      <c r="A35">
        <v>34</v>
      </c>
      <c r="B35" t="s">
        <v>2358</v>
      </c>
      <c r="C35" t="s">
        <v>1382</v>
      </c>
      <c r="D35">
        <v>2023</v>
      </c>
      <c r="E35" t="s">
        <v>954</v>
      </c>
      <c r="F35" t="s">
        <v>1607</v>
      </c>
      <c r="G35" s="8" t="s">
        <v>1608</v>
      </c>
      <c r="H35" s="56" t="s">
        <v>1609</v>
      </c>
      <c r="I35" t="s">
        <v>929</v>
      </c>
      <c r="J35" t="s">
        <v>1017</v>
      </c>
      <c r="K35" t="s">
        <v>56</v>
      </c>
      <c r="L35" t="s">
        <v>56</v>
      </c>
      <c r="M35" t="s">
        <v>57</v>
      </c>
      <c r="N35" t="s">
        <v>57</v>
      </c>
      <c r="O35" t="s">
        <v>57</v>
      </c>
      <c r="P35" t="s">
        <v>57</v>
      </c>
      <c r="Q35" t="s">
        <v>57</v>
      </c>
      <c r="R35" t="s">
        <v>57</v>
      </c>
      <c r="S35" t="s">
        <v>57</v>
      </c>
      <c r="T35" t="s">
        <v>57</v>
      </c>
      <c r="U35" t="s">
        <v>62</v>
      </c>
      <c r="V35" t="s">
        <v>57</v>
      </c>
      <c r="W35" t="s">
        <v>56</v>
      </c>
      <c r="X35" s="82" t="s">
        <v>2414</v>
      </c>
      <c r="Y35" t="s">
        <v>62</v>
      </c>
      <c r="Z35" t="s">
        <v>1610</v>
      </c>
      <c r="AA35" t="s">
        <v>57</v>
      </c>
      <c r="AB35" t="s">
        <v>57</v>
      </c>
      <c r="AC35" t="s">
        <v>57</v>
      </c>
      <c r="AD35" t="s">
        <v>57</v>
      </c>
      <c r="AE35" t="s">
        <v>57</v>
      </c>
      <c r="AF35" t="s">
        <v>57</v>
      </c>
      <c r="AG35" t="s">
        <v>57</v>
      </c>
      <c r="AH35" t="s">
        <v>57</v>
      </c>
      <c r="AI35" t="s">
        <v>57</v>
      </c>
      <c r="AJ35" t="s">
        <v>57</v>
      </c>
      <c r="AK35" t="s">
        <v>62</v>
      </c>
      <c r="AL35" t="s">
        <v>57</v>
      </c>
      <c r="AM35" t="s">
        <v>57</v>
      </c>
      <c r="AN35" t="s">
        <v>57</v>
      </c>
      <c r="AO35" s="86">
        <v>44706</v>
      </c>
      <c r="AP35" s="86">
        <v>44935</v>
      </c>
      <c r="AQ35">
        <f t="shared" si="8"/>
        <v>229</v>
      </c>
      <c r="AR35" t="str">
        <f t="shared" si="9"/>
        <v>NA</v>
      </c>
      <c r="AS35" s="12" t="s">
        <v>57</v>
      </c>
      <c r="AT35" s="12" t="s">
        <v>57</v>
      </c>
      <c r="AU35" s="12" t="s">
        <v>57</v>
      </c>
      <c r="AV35" s="12" t="s">
        <v>57</v>
      </c>
      <c r="AW35" s="12" t="s">
        <v>57</v>
      </c>
      <c r="AX35" s="12" t="s">
        <v>57</v>
      </c>
    </row>
    <row r="36" spans="1:50" ht="18" customHeight="1">
      <c r="A36">
        <v>35</v>
      </c>
      <c r="B36" t="s">
        <v>2358</v>
      </c>
      <c r="C36" t="s">
        <v>1382</v>
      </c>
      <c r="D36">
        <v>2023</v>
      </c>
      <c r="E36" t="s">
        <v>954</v>
      </c>
      <c r="F36" s="60" t="s">
        <v>1613</v>
      </c>
      <c r="G36" s="8" t="s">
        <v>1614</v>
      </c>
      <c r="H36" s="56" t="s">
        <v>1615</v>
      </c>
      <c r="I36" t="s">
        <v>929</v>
      </c>
      <c r="J36" t="s">
        <v>2415</v>
      </c>
      <c r="K36" t="s">
        <v>56</v>
      </c>
      <c r="L36" t="s">
        <v>56</v>
      </c>
      <c r="M36" t="s">
        <v>62</v>
      </c>
      <c r="N36" s="51" t="str" cm="1">
        <f t="array" ref="N36">IF($I36="Review","NA",_xlfn.IFS($I36="Letter to the Editor","NA",$I36="Author response","NA",$I36="Scholarships","NA",$I36="Original","À Trouver",$I36="Study protocol","NA",$I36="Commentary","NA",$I36="Opinions","NA",$I36="Editorial","NA",$I36="Perspective","NA",$I36="Author response","NA",$I36="Essay","NA",$I36="Guidelines","NA",$I36="Case Report","À Trouver"))</f>
        <v>NA</v>
      </c>
      <c r="O36" s="51" t="str">
        <f>IF(OR($N36="No",$N36="NA"),"NA","à Remplir")</f>
        <v>NA</v>
      </c>
      <c r="P36" s="51" t="str">
        <f>IF(OR($N36="No",$N36="NA"),"NA","à Remplir")</f>
        <v>NA</v>
      </c>
      <c r="Q36" s="51" t="str">
        <f>IF(OR($N36="No",$N36="NA"),"NA","à Remplir")</f>
        <v>NA</v>
      </c>
      <c r="R36" s="51" t="str">
        <f>IF(OR($N36="No",$N36="NA"),"NA","à Remplir")</f>
        <v>NA</v>
      </c>
      <c r="S36" s="30" t="str" cm="1">
        <f t="array" ref="S36">IF($I36="Review","NA",_xlfn.IFS($I36="Letter to the Editor","NA",$I36="Author response","NA",$I36="Scholarships","NA",$I36="Original","À Trouver",$I36="Study protocol","NA",$I36="Commentary","NA",$I36="Opinions","NA",$I36="Editorial","NA",$I36="Perspective","NA",$I36="Author response","NA",$I36="Essay","NA",$I36="Guidelines","NA",$I36="Case Report","À Trouver"))</f>
        <v>NA</v>
      </c>
      <c r="T36" s="51" t="str">
        <f>IF(OR(S36="No",S36="NA"),"NA","à Remplir")</f>
        <v>NA</v>
      </c>
      <c r="U36" s="82" t="s">
        <v>56</v>
      </c>
      <c r="V36" s="82" t="s">
        <v>2416</v>
      </c>
      <c r="W36" t="s">
        <v>56</v>
      </c>
      <c r="X36" s="82" t="s">
        <v>2417</v>
      </c>
      <c r="Y36" s="51" t="s">
        <v>62</v>
      </c>
      <c r="Z36" s="8" t="s">
        <v>1616</v>
      </c>
      <c r="AA36" s="51" t="str" cm="1">
        <f t="array" ref="AA36">IF($I36="Review","NA",_xlfn.IFS($I36="Letter to the Editor","NA",$I36="Author response","NA",$I36="Scholarships","NA",$I36="Original","À Trouver",$I36="Study protocol","NA",$I36="Commentary","NA",$I36="Opinions","NA",$I36="Editorial","NA",$I36="Perspective","NA",$I36="Author response","NA",$I36="Essay","NA",$I36="Guidelines","NA",$I36="Case Report","À Trouver"))</f>
        <v>NA</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Report",_xlfn.IFS($AA36="No","No",$AA36="Yes","À Remplir")))</f>
        <v>NA</v>
      </c>
      <c r="AC36" s="51" t="str">
        <f>IF(OR($AB36="No",$AB36="NA"),"NA","à Remplir")</f>
        <v>NA</v>
      </c>
      <c r="AD36" s="51" t="str">
        <f>IF(OR($AB36="No",$AB36="NA"),"NA","à Remplir")</f>
        <v>NA</v>
      </c>
      <c r="AE36" t="str">
        <f>IF(OR($AB36="No",$AB36="NA"),"NA",IF(AD36="Exact","NA","À Remplir"))</f>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tr" cm="1">
        <f t="array" ref="AG36">IF($I36="Review","NA",_xlfn.IFS($I36="Letter to the Editor","NA",$I36="Author response","NA",$I36="Scholarships","NA",$I36="Original","À Trouver",$I36="Study protocol","NA",$I36="Commentary","NA",$I36="Opinions","NA",$I36="Editorial","NA",$I36="Perspective","NA",$I36="Author response","NA",$I36="Essay","NA",$I36="Guidelines","NA",$I36="Case Report","À Trouver"))</f>
        <v>NA</v>
      </c>
      <c r="AH36" s="51" t="str">
        <f>IF(OR($AG36="No",$AG36="NA"),"NA","à Remplir")</f>
        <v>NA</v>
      </c>
      <c r="AI36" s="51" t="str">
        <f>IF(OR($AG36="No",$AG36="NA"),"NA","à Remplir")</f>
        <v>NA</v>
      </c>
      <c r="AJ36" s="51" t="str">
        <f>IF(OR($AG36="No",$AG36="NA"),"NA",IF(AI36="No","NA","À remplir"))</f>
        <v>NA</v>
      </c>
      <c r="AK36" s="30" t="s">
        <v>62</v>
      </c>
      <c r="AL36" s="51" t="str">
        <f>IF(OR($AK36="No",$AK36="NA"),"NA","à Remplir")</f>
        <v>NA</v>
      </c>
      <c r="AM36" s="51" t="str">
        <f>IF(OR($AK36="No",$AK36="NA"),"NA","à Remplir")</f>
        <v>NA</v>
      </c>
      <c r="AN36" s="51" t="str">
        <f>IF(OR($AK36="No",$AK36="NA"),"NA","à Remplir")</f>
        <v>NA</v>
      </c>
      <c r="AO36" s="52">
        <v>44396</v>
      </c>
      <c r="AP36" s="52">
        <v>44922</v>
      </c>
      <c r="AQ36" s="51">
        <f t="shared" si="8"/>
        <v>526</v>
      </c>
      <c r="AR36" s="51" t="str">
        <f t="shared" si="9"/>
        <v>NA</v>
      </c>
      <c r="AS36" s="51" t="str">
        <f>IF(OR($AG36="No",$AG36="NA"),"NA",($AH36-$AT36))</f>
        <v>NA</v>
      </c>
      <c r="AT36" s="51" t="str">
        <f>IF(OR($AG36="No",$AG36="NA"),"NA",($AH36-$AS36))</f>
        <v>NA</v>
      </c>
      <c r="AU36" s="51" t="str">
        <f>IF(OR($AG36="No",$AG36="NA"),"NA","à Remplir")</f>
        <v>NA</v>
      </c>
      <c r="AV36" s="51" t="str">
        <f>IF(OR($AG36="No",$AG36="NA"),"NA","à Remplir")</f>
        <v>NA</v>
      </c>
      <c r="AW36" s="51" t="str">
        <f>IF(OR($AG36="No",$AG36="NA"),"NA","à Remplir")</f>
        <v>NA</v>
      </c>
      <c r="AX36" s="51" t="str">
        <f>IF(OR($AG36="No",$AG36="NA"),"NA","à Remplir")</f>
        <v>NA</v>
      </c>
    </row>
    <row r="37" spans="1:50" ht="18" customHeight="1">
      <c r="A37">
        <v>36</v>
      </c>
      <c r="B37" t="s">
        <v>2358</v>
      </c>
      <c r="C37" t="s">
        <v>1382</v>
      </c>
      <c r="D37">
        <v>2023</v>
      </c>
      <c r="E37" t="s">
        <v>954</v>
      </c>
      <c r="F37" t="s">
        <v>1619</v>
      </c>
      <c r="G37" s="8" t="s">
        <v>1620</v>
      </c>
      <c r="H37" s="56" t="s">
        <v>1621</v>
      </c>
      <c r="I37" t="s">
        <v>935</v>
      </c>
      <c r="J37">
        <v>14</v>
      </c>
      <c r="K37" t="s">
        <v>57</v>
      </c>
      <c r="L37" t="s">
        <v>57</v>
      </c>
      <c r="M37" t="s">
        <v>62</v>
      </c>
      <c r="N37" t="s">
        <v>56</v>
      </c>
      <c r="O37">
        <v>1</v>
      </c>
      <c r="P37" t="s">
        <v>170</v>
      </c>
      <c r="Q37" t="s">
        <v>1622</v>
      </c>
      <c r="R37" t="s">
        <v>1623</v>
      </c>
      <c r="S37" t="s">
        <v>62</v>
      </c>
      <c r="T37" t="s">
        <v>57</v>
      </c>
      <c r="U37" t="s">
        <v>56</v>
      </c>
      <c r="V37" s="1" t="s">
        <v>2418</v>
      </c>
      <c r="W37" t="s">
        <v>56</v>
      </c>
      <c r="X37" t="s">
        <v>2419</v>
      </c>
      <c r="Y37" t="s">
        <v>56</v>
      </c>
      <c r="Z37" s="8" t="s">
        <v>1627</v>
      </c>
      <c r="AA37" t="s">
        <v>56</v>
      </c>
      <c r="AB37" t="s">
        <v>56</v>
      </c>
      <c r="AC37" t="s">
        <v>56</v>
      </c>
      <c r="AD37" t="s">
        <v>2373</v>
      </c>
      <c r="AE37" t="s">
        <v>2413</v>
      </c>
      <c r="AF37" t="s">
        <v>62</v>
      </c>
      <c r="AG37" t="s">
        <v>56</v>
      </c>
      <c r="AH37">
        <v>66</v>
      </c>
      <c r="AI37" t="s">
        <v>62</v>
      </c>
      <c r="AJ37" t="s">
        <v>57</v>
      </c>
      <c r="AK37" t="s">
        <v>62</v>
      </c>
      <c r="AL37" t="s">
        <v>57</v>
      </c>
      <c r="AM37" t="s">
        <v>57</v>
      </c>
      <c r="AN37" s="12" t="s">
        <v>57</v>
      </c>
      <c r="AO37" s="86">
        <v>44763</v>
      </c>
      <c r="AP37" s="86">
        <v>44928</v>
      </c>
      <c r="AQ37">
        <f t="shared" si="8"/>
        <v>165</v>
      </c>
      <c r="AR37" t="str">
        <f t="shared" si="9"/>
        <v>NA</v>
      </c>
      <c r="AS37">
        <v>37</v>
      </c>
      <c r="AT37">
        <v>29</v>
      </c>
      <c r="AU37" t="s">
        <v>56</v>
      </c>
      <c r="AV37" t="s">
        <v>56</v>
      </c>
      <c r="AW37" t="s">
        <v>62</v>
      </c>
      <c r="AX37" t="s">
        <v>62</v>
      </c>
    </row>
    <row r="38" spans="1:50" ht="18" customHeight="1">
      <c r="A38">
        <v>37</v>
      </c>
      <c r="B38" t="s">
        <v>2358</v>
      </c>
      <c r="C38" t="s">
        <v>1382</v>
      </c>
      <c r="D38">
        <v>2023</v>
      </c>
      <c r="E38" t="s">
        <v>954</v>
      </c>
      <c r="F38" t="s">
        <v>1629</v>
      </c>
      <c r="G38" s="8" t="s">
        <v>1630</v>
      </c>
      <c r="H38" s="56" t="s">
        <v>1631</v>
      </c>
      <c r="I38" t="s">
        <v>935</v>
      </c>
      <c r="J38" t="s">
        <v>1017</v>
      </c>
      <c r="K38" t="s">
        <v>57</v>
      </c>
      <c r="L38" t="s">
        <v>57</v>
      </c>
      <c r="M38" t="s">
        <v>62</v>
      </c>
      <c r="N38" t="s">
        <v>56</v>
      </c>
      <c r="O38">
        <v>3</v>
      </c>
      <c r="P38" t="s">
        <v>170</v>
      </c>
      <c r="Q38" s="82" t="s">
        <v>2420</v>
      </c>
      <c r="R38" s="82" t="s">
        <v>2421</v>
      </c>
      <c r="S38" t="s">
        <v>56</v>
      </c>
      <c r="T38" s="82" t="s">
        <v>2422</v>
      </c>
      <c r="U38" s="82" t="s">
        <v>62</v>
      </c>
      <c r="V38" t="s">
        <v>57</v>
      </c>
      <c r="W38" s="82" t="s">
        <v>56</v>
      </c>
      <c r="X38" s="82" t="s">
        <v>1635</v>
      </c>
      <c r="Y38" s="82" t="s">
        <v>62</v>
      </c>
      <c r="Z38" t="s">
        <v>1636</v>
      </c>
      <c r="AA38" t="s">
        <v>56</v>
      </c>
      <c r="AB38" s="82" t="s">
        <v>56</v>
      </c>
      <c r="AC38" s="82" t="s">
        <v>56</v>
      </c>
      <c r="AD38" t="s">
        <v>2373</v>
      </c>
      <c r="AE38" t="s">
        <v>2423</v>
      </c>
      <c r="AF38" t="s">
        <v>62</v>
      </c>
      <c r="AG38" t="s">
        <v>56</v>
      </c>
      <c r="AH38">
        <v>136</v>
      </c>
      <c r="AI38" t="s">
        <v>56</v>
      </c>
      <c r="AJ38" s="87" t="s">
        <v>2424</v>
      </c>
      <c r="AK38" t="s">
        <v>62</v>
      </c>
      <c r="AL38" t="s">
        <v>57</v>
      </c>
      <c r="AM38" t="s">
        <v>57</v>
      </c>
      <c r="AN38" t="s">
        <v>57</v>
      </c>
      <c r="AO38" s="86">
        <v>44620</v>
      </c>
      <c r="AP38" s="86">
        <v>44956</v>
      </c>
      <c r="AQ38">
        <f t="shared" si="8"/>
        <v>336</v>
      </c>
      <c r="AR38" t="str">
        <f t="shared" si="9"/>
        <v>NA</v>
      </c>
      <c r="AS38">
        <v>74</v>
      </c>
      <c r="AT38">
        <v>62</v>
      </c>
      <c r="AU38" t="s">
        <v>57</v>
      </c>
      <c r="AV38" t="s">
        <v>57</v>
      </c>
      <c r="AW38" t="s">
        <v>57</v>
      </c>
      <c r="AX38" t="s">
        <v>57</v>
      </c>
    </row>
    <row r="39" spans="1:50" ht="18" customHeight="1">
      <c r="A39">
        <v>38</v>
      </c>
      <c r="B39" t="s">
        <v>2358</v>
      </c>
      <c r="C39" t="s">
        <v>1382</v>
      </c>
      <c r="D39">
        <v>2023</v>
      </c>
      <c r="E39" t="s">
        <v>954</v>
      </c>
      <c r="F39" t="s">
        <v>657</v>
      </c>
      <c r="G39" s="8" t="s">
        <v>1640</v>
      </c>
      <c r="H39" s="8" t="s">
        <v>2425</v>
      </c>
      <c r="I39" s="74" t="s">
        <v>2399</v>
      </c>
      <c r="J39">
        <v>15</v>
      </c>
      <c r="K39" t="s">
        <v>57</v>
      </c>
      <c r="L39" t="s">
        <v>57</v>
      </c>
      <c r="M39" t="s">
        <v>57</v>
      </c>
      <c r="N39" t="s">
        <v>57</v>
      </c>
      <c r="O39" t="s">
        <v>57</v>
      </c>
      <c r="P39" t="s">
        <v>57</v>
      </c>
      <c r="Q39" t="s">
        <v>57</v>
      </c>
      <c r="R39" t="s">
        <v>57</v>
      </c>
      <c r="S39" t="s">
        <v>57</v>
      </c>
      <c r="T39" t="s">
        <v>57</v>
      </c>
      <c r="U39" t="s">
        <v>62</v>
      </c>
      <c r="V39" t="s">
        <v>57</v>
      </c>
      <c r="W39" t="s">
        <v>62</v>
      </c>
      <c r="X39" t="s">
        <v>57</v>
      </c>
      <c r="Y39" t="s">
        <v>57</v>
      </c>
      <c r="Z39" t="s">
        <v>57</v>
      </c>
      <c r="AA39" t="s">
        <v>57</v>
      </c>
      <c r="AB39" t="s">
        <v>57</v>
      </c>
      <c r="AC39" t="s">
        <v>57</v>
      </c>
      <c r="AD39" t="s">
        <v>57</v>
      </c>
      <c r="AE39" t="s">
        <v>57</v>
      </c>
      <c r="AF39" t="s">
        <v>57</v>
      </c>
      <c r="AG39" t="s">
        <v>57</v>
      </c>
      <c r="AH39" t="s">
        <v>57</v>
      </c>
      <c r="AI39" t="s">
        <v>57</v>
      </c>
      <c r="AJ39" t="s">
        <v>57</v>
      </c>
      <c r="AK39" t="s">
        <v>62</v>
      </c>
      <c r="AL39" t="s">
        <v>57</v>
      </c>
      <c r="AM39" t="s">
        <v>57</v>
      </c>
      <c r="AN39" t="s">
        <v>57</v>
      </c>
      <c r="AO39" s="86">
        <v>44842</v>
      </c>
      <c r="AP39" s="86">
        <v>44966</v>
      </c>
      <c r="AQ39">
        <f t="shared" si="8"/>
        <v>124</v>
      </c>
      <c r="AR39" t="str">
        <f t="shared" si="9"/>
        <v>NA</v>
      </c>
      <c r="AS39" t="s">
        <v>57</v>
      </c>
      <c r="AT39" t="s">
        <v>57</v>
      </c>
      <c r="AU39" t="s">
        <v>57</v>
      </c>
      <c r="AV39" t="s">
        <v>57</v>
      </c>
      <c r="AW39" t="s">
        <v>57</v>
      </c>
      <c r="AX39" t="s">
        <v>57</v>
      </c>
    </row>
    <row r="40" spans="1:50" ht="14.45" customHeight="1">
      <c r="A40">
        <v>39</v>
      </c>
      <c r="B40" t="s">
        <v>2358</v>
      </c>
      <c r="C40" t="s">
        <v>1382</v>
      </c>
      <c r="D40">
        <v>2023</v>
      </c>
      <c r="E40" t="s">
        <v>954</v>
      </c>
      <c r="F40" t="s">
        <v>57</v>
      </c>
      <c r="G40" s="8" t="s">
        <v>1645</v>
      </c>
      <c r="H40" s="56" t="s">
        <v>1646</v>
      </c>
      <c r="I40" s="74" t="s">
        <v>2379</v>
      </c>
      <c r="J40">
        <v>22</v>
      </c>
      <c r="K40" s="51" t="str" cm="1">
        <f t="array" ref="K40">IF($I40="Review","À Trouver",_xlfn.IFS($I40="Letter to the Editor","NA",$I40="Author response","NA",$I40="Scholarships","NA",$I40="Original","No",$I40="Study protocol","No",$I40="Commentary","NA",$I40="Opinions","NA",$I40="Editorial","NA",$I40="Perspective","NA",$I40="Author response","NA"))</f>
        <v>NA</v>
      </c>
      <c r="L40" s="51" t="str" cm="1">
        <f t="array" ref="L40">IF($I40="Review","À Trouver",_xlfn.IFS($I40="Letter to the Editor","NA",$I40="Author response","NA",$I40="Scholarships","NA",$I40="Original","No",$I40="Study protocol","No",$I40="Commentary","NA",$I40="Opinions","NA",$I40="Editorial","NA",$I40="Perspective","NA",$I40="Author response","NA"))</f>
        <v>NA</v>
      </c>
      <c r="M40" s="51" t="str" cm="1">
        <f t="array" ref="M40">IF($I40="Review","NA",_xlfn.IFS($I40="Letter to the Editor","NA",$I40="Author response","NA",$I40="Scholarships","NA",$I40="Original","À Trouver",$I40="Study protocol","À Trouver",$I40="Commentary","NA",$I40="Opinions","NA",$I40="Editorial","NA",$I40="Perspective","NA",$I40="Author response","NA"))</f>
        <v>NA</v>
      </c>
      <c r="N40" s="51" t="str" cm="1">
        <f t="array" ref="N40">IF($I40="Review","NA",_xlfn.IFS($I40="Letter to the Editor","NA",$I40="Author response","NA",$I40="Scholarships","NA",$I40="Original","À Trouver",$I40="Study protocol","NA",$I40="Commentary","NA",$I40="Opinions","NA",$I40="Editorial","NA",$I40="Perspective","NA",$I40="Author response","NA"))</f>
        <v>NA</v>
      </c>
      <c r="O40" s="51" t="str">
        <f>IF(OR($N40="No",$N40="NA"),"NA","à Remplir")</f>
        <v>NA</v>
      </c>
      <c r="P40" s="51" t="str">
        <f>IF(OR($N40="No",$N40="NA"),"NA","à Remplir")</f>
        <v>NA</v>
      </c>
      <c r="Q40" s="51" t="str">
        <f>IF(OR($N40="No",$N40="NA"),"NA","à Remplir")</f>
        <v>NA</v>
      </c>
      <c r="R40" s="51" t="str">
        <f>IF(OR($N40="No",$N40="NA"),"NA","à Remplir")</f>
        <v>NA</v>
      </c>
      <c r="S40" s="30" t="str" cm="1">
        <f t="array" ref="S40">IF($I40="Review","NA",_xlfn.IFS($I40="Letter to the Editor","NA",$I40="Author response","NA",$I40="Scholarships","NA",$I40="Original","À Trouver",$I40="Study protocol","NA",$I40="Commentary","NA",$I40="Opinions","NA",$I40="Editorial","NA",$I40="Perspective","NA",$I40="Author response","NA"))</f>
        <v>NA</v>
      </c>
      <c r="T40" s="51" t="str">
        <f>IF(OR(S40="No",S40="NA"),"NA","à Remplir")</f>
        <v>NA</v>
      </c>
      <c r="U40" s="51" t="str" cm="1">
        <f t="array" ref="U40">IF($I40="Review","À Trouver",_xlfn.IFS($I40="Letter to the Editor","NA",$I40="Author response","NA",$I40="Scholarships","NA",$I40="Original","À Trouver",$I40="Study protocol","À Trouver",$I40="Commentary","NA",$I40="Opinions","NA",$I40="Editorial","NA",$I40="Perspective","NA",$I40="Author response","NA"))</f>
        <v>NA</v>
      </c>
      <c r="V40" s="51" t="str">
        <f>IF(OR(U40="No",U40="NA"),"NA","à Remplir")</f>
        <v>NA</v>
      </c>
      <c r="W40" s="51" t="str" cm="1">
        <f t="array" ref="W40">IF($I40="Review","À Trouver",_xlfn.IFS($I40="Letter to the Editor","NA",$I40="Author response","NA",$I40="Scholarships","NA",$I40="Original","À Trouver",$I40="Study protocol","NA",$I40="Commentary","NA",$I40="Opinions","NA",$I40="Editorial","NA",$I40="Perspective","NA",$I40="Author response","NA"))</f>
        <v>NA</v>
      </c>
      <c r="X40" s="51" t="str">
        <f>IF(OR($W40="No",$W40="NA"),"NA","à Remplir")</f>
        <v>NA</v>
      </c>
      <c r="Y40" s="51" t="str">
        <f>IF(OR($W40="No",$W40="NA"),"NA","à Remplir")</f>
        <v>NA</v>
      </c>
      <c r="Z40" t="s">
        <v>57</v>
      </c>
      <c r="AA40" s="51" t="str" cm="1">
        <f t="array" ref="AA40">IF($I40="Review","NA",_xlfn.IFS($I40="Letter to the Editor","NA",$I40="Author response","NA",$I40="Scholarships","NA",$I40="Original","À Trouver",$I40="Study protocol","NA",$I40="Commentary","NA",$I40="Opinions","NA",$I40="Editorial","NA",$I40="Perspective","NA",$I40="Author response","NA"))</f>
        <v>NA</v>
      </c>
      <c r="AB40" s="51" t="str" cm="1">
        <f t="array" ref="AB40">IF($I40="Review","NA",_xlfn.IFS($I40="Letter to the Editor","NA",$I40="Author response","NA",$I40="Scholarships","NA",$I40="Original","À Trouver",$I40="Study protocol","NA",$I40="Commentary","NA",$I40="Opinions","NA",$I40="Editorial","NA",$I40="Perspective","NA",$I40="Author response","NA"))</f>
        <v>NA</v>
      </c>
      <c r="AC40" s="51" t="str">
        <f>IF(OR($AB40="No",$AB40="NA"),"NA","à Remplir")</f>
        <v>NA</v>
      </c>
      <c r="AD40" s="51" t="str">
        <f>IF(OR($AB40="No",$AB40="NA"),"NA","à Remplir")</f>
        <v>NA</v>
      </c>
      <c r="AE40" t="str">
        <f>IF(OR($AB40="No",$AB40="NA"),"NA",IF(AD40="Exact","NA","À Remplir"))</f>
        <v>NA</v>
      </c>
      <c r="AF40" t="str" cm="1">
        <f t="array" ref="AF40">_xlfn.IFS($I40="Review","NA",$I40="Letter to the Editor","NA",$I40="Author response","NA",$I40="Scholarships","NA",$I40="Original",_xlfn.IFS($AC40="Yes","No",$AC40="both","No",$AC40="NA","NA",$AC40="No","À Trouver"),$I40="Study protocol","NA",$I40="Commentary","NA",$I40="Opinions","NA",$I40="Editorial","NA",$I40="Perspective","NA",$I40="Author response","NA")</f>
        <v>NA</v>
      </c>
      <c r="AG40" s="51" t="str" cm="1">
        <f t="array" ref="AG40">IF($I40="Review","NA",_xlfn.IFS($I40="Letter to the Editor","NA",$I40="Author response","NA",$I40="Scholarships","NA",$I40="Original","À Trouver",$I40="Study protocol","NA",$I40="Commentary","NA",$I40="Opinions","NA",$I40="Editorial","NA",$I40="Perspective","NA",$I40="Author response","NA"))</f>
        <v>NA</v>
      </c>
      <c r="AH40" s="51" t="str">
        <f>IF(OR($AG40="No",$AG40="NA"),"NA","à Remplir")</f>
        <v>NA</v>
      </c>
      <c r="AI40" s="51" t="str">
        <f>IF(OR($AG40="No",$AG40="NA"),"NA","à Remplir")</f>
        <v>NA</v>
      </c>
      <c r="AJ40" s="51" t="str">
        <f>IF(OR($AG40="No",$AG40="NA"),"NA",IF(AI40="No","NA","À remplir"))</f>
        <v>NA</v>
      </c>
      <c r="AK40" s="30" t="str" cm="1">
        <f t="array" ref="AK40">IF($I40="Review","À Trouver",_xlfn.IFS($I40="Letter to the Editor","NA",$I40="Author response","NA",$I40="Scholarships","NA",$I40="Original","À Trouver",$I40="Study protocol","NA",$I40="Commentary","NA",$I40="Opinions","NA",$I40="Editorial","NA",$I40="Perspective","NA",$I40="Author response","NA"))</f>
        <v>NA</v>
      </c>
      <c r="AL40" s="51" t="str">
        <f>IF(OR($AK40="No",$AK40="NA"),"NA","à Remplir")</f>
        <v>NA</v>
      </c>
      <c r="AM40" s="51" t="str">
        <f>IF(OR($AK40="No",$AK40="NA"),"NA","à Remplir")</f>
        <v>NA</v>
      </c>
      <c r="AN40" s="51" t="str">
        <f>IF(OR($AK40="No",$AK40="NA"),"NA","à Remplir")</f>
        <v>NA</v>
      </c>
      <c r="AO40" s="12" t="s">
        <v>57</v>
      </c>
      <c r="AP40" s="12" t="s">
        <v>57</v>
      </c>
      <c r="AQ40" s="51" t="str">
        <f t="shared" si="8"/>
        <v>NA</v>
      </c>
      <c r="AR40" s="51" t="str">
        <f t="shared" si="9"/>
        <v>NA</v>
      </c>
      <c r="AS40" s="51" t="str">
        <f>IF(OR($AG40="No",$AG40="NA"),"NA",($AH40-$AT40))</f>
        <v>NA</v>
      </c>
      <c r="AT40" s="51" t="str">
        <f>IF(OR($AG40="No",$AG40="NA"),"NA",($AH40-$AS40))</f>
        <v>NA</v>
      </c>
      <c r="AU40" s="51" t="str">
        <f>IF(OR($AG40="No",$AG40="NA"),"NA","à Remplir")</f>
        <v>NA</v>
      </c>
      <c r="AV40" s="51" t="str">
        <f>IF(OR($AG40="No",$AG40="NA"),"NA","à Remplir")</f>
        <v>NA</v>
      </c>
      <c r="AW40" s="51" t="str">
        <f>IF(OR($AG40="No",$AG40="NA"),"NA","à Remplir")</f>
        <v>NA</v>
      </c>
      <c r="AX40" s="51" t="str">
        <f>IF(OR($AG40="No",$AG40="NA"),"NA","à Remplir")</f>
        <v>NA</v>
      </c>
    </row>
    <row r="41" spans="1:50" ht="18" customHeight="1">
      <c r="A41">
        <v>40</v>
      </c>
      <c r="B41" t="s">
        <v>2358</v>
      </c>
      <c r="C41" t="s">
        <v>1382</v>
      </c>
      <c r="D41">
        <v>2023</v>
      </c>
      <c r="E41" t="s">
        <v>2426</v>
      </c>
      <c r="F41" t="s">
        <v>1648</v>
      </c>
      <c r="G41" s="8" t="s">
        <v>1649</v>
      </c>
      <c r="H41" s="56" t="s">
        <v>1650</v>
      </c>
      <c r="I41" t="s">
        <v>935</v>
      </c>
      <c r="J41">
        <v>3</v>
      </c>
      <c r="K41" t="s">
        <v>57</v>
      </c>
      <c r="L41" t="s">
        <v>57</v>
      </c>
      <c r="M41" t="s">
        <v>62</v>
      </c>
      <c r="N41" t="s">
        <v>62</v>
      </c>
      <c r="O41" t="s">
        <v>57</v>
      </c>
      <c r="P41" t="s">
        <v>57</v>
      </c>
      <c r="Q41" t="s">
        <v>57</v>
      </c>
      <c r="R41" t="s">
        <v>57</v>
      </c>
      <c r="S41" t="s">
        <v>56</v>
      </c>
      <c r="T41" s="87" t="s">
        <v>2427</v>
      </c>
      <c r="U41" t="s">
        <v>56</v>
      </c>
      <c r="V41" t="s">
        <v>2428</v>
      </c>
      <c r="W41" t="s">
        <v>56</v>
      </c>
      <c r="X41" s="82" t="s">
        <v>1653</v>
      </c>
      <c r="Y41" t="s">
        <v>62</v>
      </c>
      <c r="Z41" t="s">
        <v>1654</v>
      </c>
      <c r="AA41" t="s">
        <v>56</v>
      </c>
      <c r="AB41" t="s">
        <v>56</v>
      </c>
      <c r="AC41" s="74" t="s">
        <v>2403</v>
      </c>
      <c r="AD41" t="s">
        <v>2373</v>
      </c>
      <c r="AE41" t="s">
        <v>2413</v>
      </c>
      <c r="AF41" t="s">
        <v>62</v>
      </c>
      <c r="AG41" t="s">
        <v>56</v>
      </c>
      <c r="AH41">
        <v>48</v>
      </c>
      <c r="AI41" t="s">
        <v>56</v>
      </c>
      <c r="AJ41" s="82" t="s">
        <v>2429</v>
      </c>
      <c r="AK41" t="s">
        <v>62</v>
      </c>
      <c r="AL41" t="s">
        <v>57</v>
      </c>
      <c r="AM41" t="s">
        <v>57</v>
      </c>
      <c r="AN41" t="s">
        <v>57</v>
      </c>
      <c r="AO41" s="86">
        <v>44678</v>
      </c>
      <c r="AP41" s="86">
        <v>44958</v>
      </c>
      <c r="AQ41">
        <f t="shared" si="8"/>
        <v>280</v>
      </c>
      <c r="AR41" t="str">
        <f t="shared" si="9"/>
        <v>NA</v>
      </c>
      <c r="AS41">
        <v>29</v>
      </c>
      <c r="AT41">
        <v>19</v>
      </c>
      <c r="AU41" t="s">
        <v>57</v>
      </c>
      <c r="AV41" t="s">
        <v>57</v>
      </c>
      <c r="AW41" t="s">
        <v>57</v>
      </c>
      <c r="AX41" t="s">
        <v>57</v>
      </c>
    </row>
    <row r="42" spans="1:50" ht="17.25">
      <c r="A42">
        <v>41</v>
      </c>
      <c r="B42" t="s">
        <v>2358</v>
      </c>
      <c r="C42" t="s">
        <v>1382</v>
      </c>
      <c r="D42">
        <v>2023</v>
      </c>
      <c r="E42" t="s">
        <v>2426</v>
      </c>
      <c r="F42" t="s">
        <v>1658</v>
      </c>
      <c r="G42" s="8" t="s">
        <v>1659</v>
      </c>
      <c r="H42" s="56" t="s">
        <v>1660</v>
      </c>
      <c r="I42" t="s">
        <v>2430</v>
      </c>
      <c r="J42">
        <v>4</v>
      </c>
      <c r="K42" t="s">
        <v>62</v>
      </c>
      <c r="L42" t="s">
        <v>62</v>
      </c>
      <c r="M42" t="s">
        <v>62</v>
      </c>
      <c r="N42" t="s">
        <v>62</v>
      </c>
      <c r="O42" t="s">
        <v>57</v>
      </c>
      <c r="P42" t="s">
        <v>57</v>
      </c>
      <c r="Q42" t="s">
        <v>57</v>
      </c>
      <c r="R42" t="s">
        <v>57</v>
      </c>
      <c r="S42" t="s">
        <v>57</v>
      </c>
      <c r="T42" t="s">
        <v>57</v>
      </c>
      <c r="U42" t="s">
        <v>62</v>
      </c>
      <c r="V42" t="s">
        <v>57</v>
      </c>
      <c r="W42" t="s">
        <v>56</v>
      </c>
      <c r="X42" s="82" t="s">
        <v>1666</v>
      </c>
      <c r="Y42" s="74" t="s">
        <v>56</v>
      </c>
      <c r="Z42" t="s">
        <v>1661</v>
      </c>
      <c r="AA42" t="s">
        <v>62</v>
      </c>
      <c r="AB42" t="s">
        <v>62</v>
      </c>
      <c r="AC42" t="s">
        <v>57</v>
      </c>
      <c r="AD42" t="s">
        <v>57</v>
      </c>
      <c r="AE42" t="s">
        <v>57</v>
      </c>
      <c r="AF42" t="s">
        <v>57</v>
      </c>
      <c r="AG42" t="s">
        <v>56</v>
      </c>
      <c r="AH42">
        <v>1</v>
      </c>
      <c r="AI42" t="s">
        <v>62</v>
      </c>
      <c r="AJ42" t="s">
        <v>57</v>
      </c>
      <c r="AK42" t="s">
        <v>62</v>
      </c>
      <c r="AL42" t="s">
        <v>57</v>
      </c>
      <c r="AM42" t="s">
        <v>57</v>
      </c>
      <c r="AN42" t="s">
        <v>57</v>
      </c>
      <c r="AO42" s="86">
        <v>44711</v>
      </c>
      <c r="AP42" s="86">
        <v>44974</v>
      </c>
      <c r="AQ42">
        <f t="shared" si="8"/>
        <v>263</v>
      </c>
      <c r="AR42" t="str">
        <f t="shared" si="9"/>
        <v>NA</v>
      </c>
      <c r="AS42">
        <v>1</v>
      </c>
      <c r="AT42">
        <v>0</v>
      </c>
      <c r="AU42" t="s">
        <v>62</v>
      </c>
      <c r="AV42" s="74" t="s">
        <v>62</v>
      </c>
      <c r="AW42" t="s">
        <v>62</v>
      </c>
      <c r="AX42" t="s">
        <v>62</v>
      </c>
    </row>
    <row r="43" spans="1:50" ht="17.25">
      <c r="A43">
        <v>42</v>
      </c>
      <c r="B43" t="s">
        <v>2358</v>
      </c>
      <c r="C43" t="s">
        <v>1382</v>
      </c>
      <c r="D43">
        <v>2023</v>
      </c>
      <c r="E43" t="s">
        <v>2426</v>
      </c>
      <c r="F43" t="s">
        <v>1663</v>
      </c>
      <c r="G43" s="8" t="s">
        <v>1664</v>
      </c>
      <c r="H43" s="56" t="s">
        <v>1665</v>
      </c>
      <c r="I43" s="74" t="s">
        <v>2431</v>
      </c>
      <c r="J43">
        <v>6</v>
      </c>
      <c r="K43" t="s">
        <v>62</v>
      </c>
      <c r="L43" t="s">
        <v>62</v>
      </c>
      <c r="M43" t="s">
        <v>62</v>
      </c>
      <c r="N43" t="s">
        <v>62</v>
      </c>
      <c r="O43" t="s">
        <v>57</v>
      </c>
      <c r="P43" t="s">
        <v>57</v>
      </c>
      <c r="Q43" t="s">
        <v>57</v>
      </c>
      <c r="R43" t="s">
        <v>57</v>
      </c>
      <c r="S43" t="s">
        <v>62</v>
      </c>
      <c r="T43" t="s">
        <v>57</v>
      </c>
      <c r="U43" t="s">
        <v>62</v>
      </c>
      <c r="V43" t="s">
        <v>57</v>
      </c>
      <c r="W43" s="88" t="s">
        <v>56</v>
      </c>
      <c r="X43" s="82" t="s">
        <v>1666</v>
      </c>
      <c r="Y43" s="74" t="s">
        <v>56</v>
      </c>
      <c r="Z43" s="8" t="s">
        <v>1667</v>
      </c>
      <c r="AA43" t="s">
        <v>62</v>
      </c>
      <c r="AB43" t="s">
        <v>57</v>
      </c>
      <c r="AC43" t="s">
        <v>57</v>
      </c>
      <c r="AD43" t="s">
        <v>57</v>
      </c>
      <c r="AE43" t="s">
        <v>57</v>
      </c>
      <c r="AF43" t="s">
        <v>57</v>
      </c>
      <c r="AG43" t="s">
        <v>56</v>
      </c>
      <c r="AH43">
        <v>75</v>
      </c>
      <c r="AI43" t="s">
        <v>62</v>
      </c>
      <c r="AJ43" t="s">
        <v>57</v>
      </c>
      <c r="AK43" t="s">
        <v>62</v>
      </c>
      <c r="AL43" t="s">
        <v>57</v>
      </c>
      <c r="AM43" t="s">
        <v>57</v>
      </c>
      <c r="AN43" t="s">
        <v>57</v>
      </c>
      <c r="AO43" s="86">
        <v>44658</v>
      </c>
      <c r="AP43" s="86">
        <v>44977</v>
      </c>
      <c r="AQ43">
        <f t="shared" si="8"/>
        <v>319</v>
      </c>
      <c r="AR43" t="str">
        <f t="shared" si="9"/>
        <v>NA</v>
      </c>
      <c r="AS43" t="s">
        <v>62</v>
      </c>
      <c r="AT43" t="s">
        <v>62</v>
      </c>
      <c r="AU43" t="s">
        <v>62</v>
      </c>
      <c r="AV43" t="s">
        <v>56</v>
      </c>
      <c r="AW43" t="s">
        <v>56</v>
      </c>
      <c r="AX43" t="s">
        <v>62</v>
      </c>
    </row>
    <row r="44" spans="1:50" ht="17.25">
      <c r="A44">
        <v>43</v>
      </c>
      <c r="B44" t="s">
        <v>2358</v>
      </c>
      <c r="C44" t="s">
        <v>1382</v>
      </c>
      <c r="D44">
        <v>2023</v>
      </c>
      <c r="E44" t="s">
        <v>2426</v>
      </c>
      <c r="F44" t="s">
        <v>1670</v>
      </c>
      <c r="G44" s="8" t="s">
        <v>1671</v>
      </c>
      <c r="H44" s="56" t="s">
        <v>1672</v>
      </c>
      <c r="I44" t="s">
        <v>935</v>
      </c>
      <c r="J44" t="s">
        <v>2432</v>
      </c>
      <c r="K44" t="s">
        <v>62</v>
      </c>
      <c r="L44" t="s">
        <v>62</v>
      </c>
      <c r="M44" t="s">
        <v>62</v>
      </c>
      <c r="N44" t="s">
        <v>62</v>
      </c>
      <c r="O44" t="s">
        <v>57</v>
      </c>
      <c r="P44" t="s">
        <v>57</v>
      </c>
      <c r="Q44" t="s">
        <v>57</v>
      </c>
      <c r="R44" t="s">
        <v>57</v>
      </c>
      <c r="S44" t="s">
        <v>62</v>
      </c>
      <c r="T44" s="82" t="s">
        <v>57</v>
      </c>
      <c r="U44" t="s">
        <v>62</v>
      </c>
      <c r="V44" t="s">
        <v>57</v>
      </c>
      <c r="W44" t="s">
        <v>56</v>
      </c>
      <c r="X44" s="82" t="s">
        <v>1673</v>
      </c>
      <c r="Y44" t="s">
        <v>62</v>
      </c>
      <c r="Z44" t="s">
        <v>1674</v>
      </c>
      <c r="AA44" t="s">
        <v>62</v>
      </c>
      <c r="AB44" t="s">
        <v>57</v>
      </c>
      <c r="AC44" t="s">
        <v>57</v>
      </c>
      <c r="AD44" t="s">
        <v>57</v>
      </c>
      <c r="AE44" t="s">
        <v>57</v>
      </c>
      <c r="AF44" t="s">
        <v>57</v>
      </c>
      <c r="AG44" t="s">
        <v>56</v>
      </c>
      <c r="AH44">
        <v>410</v>
      </c>
      <c r="AI44" t="s">
        <v>62</v>
      </c>
      <c r="AJ44" t="s">
        <v>57</v>
      </c>
      <c r="AK44" t="s">
        <v>62</v>
      </c>
      <c r="AL44" t="s">
        <v>57</v>
      </c>
      <c r="AM44" t="s">
        <v>57</v>
      </c>
      <c r="AN44" t="s">
        <v>57</v>
      </c>
      <c r="AO44" s="86">
        <v>44750</v>
      </c>
      <c r="AP44" s="86">
        <v>44961</v>
      </c>
      <c r="AQ44">
        <f t="shared" si="8"/>
        <v>211</v>
      </c>
      <c r="AR44" t="str">
        <f t="shared" si="9"/>
        <v>NA</v>
      </c>
      <c r="AS44">
        <v>224</v>
      </c>
      <c r="AT44">
        <v>73</v>
      </c>
      <c r="AU44" t="s">
        <v>56</v>
      </c>
      <c r="AV44" t="s">
        <v>56</v>
      </c>
      <c r="AW44" t="s">
        <v>56</v>
      </c>
      <c r="AX44" t="s">
        <v>56</v>
      </c>
    </row>
    <row r="45" spans="1:50" ht="17.25">
      <c r="A45">
        <v>44</v>
      </c>
      <c r="B45" t="s">
        <v>2358</v>
      </c>
      <c r="C45" t="s">
        <v>1382</v>
      </c>
      <c r="D45">
        <v>2023</v>
      </c>
      <c r="E45" t="s">
        <v>2426</v>
      </c>
      <c r="F45" t="s">
        <v>1677</v>
      </c>
      <c r="G45" s="8" t="s">
        <v>1678</v>
      </c>
      <c r="H45" s="56" t="s">
        <v>1679</v>
      </c>
      <c r="I45" t="s">
        <v>929</v>
      </c>
      <c r="J45">
        <v>15</v>
      </c>
      <c r="K45" t="s">
        <v>56</v>
      </c>
      <c r="L45" t="s">
        <v>62</v>
      </c>
      <c r="M45" t="s">
        <v>57</v>
      </c>
      <c r="N45" t="s">
        <v>57</v>
      </c>
      <c r="O45" t="s">
        <v>57</v>
      </c>
      <c r="P45" t="s">
        <v>57</v>
      </c>
      <c r="Q45" t="s">
        <v>57</v>
      </c>
      <c r="R45" t="s">
        <v>57</v>
      </c>
      <c r="S45" t="s">
        <v>57</v>
      </c>
      <c r="T45" t="s">
        <v>57</v>
      </c>
      <c r="U45" t="s">
        <v>62</v>
      </c>
      <c r="V45" t="s">
        <v>57</v>
      </c>
      <c r="W45" t="s">
        <v>56</v>
      </c>
      <c r="X45" s="82" t="s">
        <v>2433</v>
      </c>
      <c r="Y45" t="s">
        <v>62</v>
      </c>
      <c r="Z45" t="s">
        <v>1680</v>
      </c>
      <c r="AA45" t="s">
        <v>57</v>
      </c>
      <c r="AB45" t="s">
        <v>57</v>
      </c>
      <c r="AC45" t="s">
        <v>57</v>
      </c>
      <c r="AD45" t="s">
        <v>57</v>
      </c>
      <c r="AE45" t="s">
        <v>57</v>
      </c>
      <c r="AF45" t="s">
        <v>57</v>
      </c>
      <c r="AG45" t="s">
        <v>57</v>
      </c>
      <c r="AH45" t="s">
        <v>57</v>
      </c>
      <c r="AI45" t="s">
        <v>57</v>
      </c>
      <c r="AJ45" t="s">
        <v>57</v>
      </c>
      <c r="AK45" t="s">
        <v>62</v>
      </c>
      <c r="AL45" t="s">
        <v>57</v>
      </c>
      <c r="AM45" t="s">
        <v>57</v>
      </c>
      <c r="AN45" t="s">
        <v>57</v>
      </c>
      <c r="AO45" s="86">
        <v>44652</v>
      </c>
      <c r="AP45" s="86">
        <v>44939</v>
      </c>
      <c r="AQ45">
        <f t="shared" si="8"/>
        <v>287</v>
      </c>
      <c r="AR45" t="str">
        <f t="shared" si="9"/>
        <v>NA</v>
      </c>
      <c r="AS45" s="12" t="s">
        <v>57</v>
      </c>
      <c r="AT45" s="12" t="s">
        <v>57</v>
      </c>
      <c r="AU45" s="12" t="s">
        <v>57</v>
      </c>
      <c r="AV45" s="12" t="s">
        <v>57</v>
      </c>
      <c r="AW45" s="12" t="s">
        <v>57</v>
      </c>
      <c r="AX45" s="12" t="s">
        <v>57</v>
      </c>
    </row>
    <row r="46" spans="1:50" ht="18" customHeight="1">
      <c r="A46">
        <v>45</v>
      </c>
      <c r="B46" t="s">
        <v>2358</v>
      </c>
      <c r="C46" t="s">
        <v>1382</v>
      </c>
      <c r="D46">
        <v>2023</v>
      </c>
      <c r="E46" t="s">
        <v>2426</v>
      </c>
      <c r="F46" t="s">
        <v>1683</v>
      </c>
      <c r="G46" s="8" t="s">
        <v>1684</v>
      </c>
      <c r="H46" s="56" t="s">
        <v>1685</v>
      </c>
      <c r="I46" t="s">
        <v>935</v>
      </c>
      <c r="J46" t="s">
        <v>2434</v>
      </c>
      <c r="K46" t="s">
        <v>57</v>
      </c>
      <c r="L46" t="s">
        <v>57</v>
      </c>
      <c r="M46" t="s">
        <v>62</v>
      </c>
      <c r="N46" t="s">
        <v>56</v>
      </c>
      <c r="O46">
        <v>1</v>
      </c>
      <c r="P46" t="s">
        <v>1076</v>
      </c>
      <c r="Q46" s="82" t="s">
        <v>1686</v>
      </c>
      <c r="R46" s="82" t="s">
        <v>2435</v>
      </c>
      <c r="S46" t="s">
        <v>62</v>
      </c>
      <c r="T46" s="82" t="s">
        <v>57</v>
      </c>
      <c r="U46" s="82" t="s">
        <v>62</v>
      </c>
      <c r="V46" s="82" t="s">
        <v>57</v>
      </c>
      <c r="W46" s="82" t="s">
        <v>56</v>
      </c>
      <c r="X46" s="82" t="s">
        <v>1653</v>
      </c>
      <c r="Y46" s="82" t="s">
        <v>62</v>
      </c>
      <c r="Z46" s="8" t="s">
        <v>1689</v>
      </c>
      <c r="AA46" s="82" t="s">
        <v>62</v>
      </c>
      <c r="AB46" s="82" t="s">
        <v>56</v>
      </c>
      <c r="AC46" s="82" t="s">
        <v>56</v>
      </c>
      <c r="AD46" s="82" t="s">
        <v>2373</v>
      </c>
      <c r="AE46" t="s">
        <v>2413</v>
      </c>
      <c r="AF46" s="82" t="s">
        <v>62</v>
      </c>
      <c r="AG46" s="82" t="s">
        <v>56</v>
      </c>
      <c r="AH46">
        <v>14281</v>
      </c>
      <c r="AI46" s="82" t="s">
        <v>62</v>
      </c>
      <c r="AJ46" s="82" t="s">
        <v>57</v>
      </c>
      <c r="AK46" s="82" t="s">
        <v>62</v>
      </c>
      <c r="AL46" s="82" t="s">
        <v>57</v>
      </c>
      <c r="AM46" s="82" t="s">
        <v>57</v>
      </c>
      <c r="AN46" s="82" t="s">
        <v>57</v>
      </c>
      <c r="AO46" s="86">
        <v>44575</v>
      </c>
      <c r="AP46" s="86">
        <v>44957</v>
      </c>
      <c r="AQ46">
        <f t="shared" si="8"/>
        <v>382</v>
      </c>
      <c r="AR46" t="str">
        <f t="shared" si="9"/>
        <v>NA</v>
      </c>
      <c r="AS46">
        <f>AH46-AT46</f>
        <v>8087</v>
      </c>
      <c r="AT46">
        <v>6194</v>
      </c>
      <c r="AU46" t="s">
        <v>57</v>
      </c>
      <c r="AV46" t="s">
        <v>57</v>
      </c>
      <c r="AW46" t="s">
        <v>57</v>
      </c>
      <c r="AX46" t="s">
        <v>57</v>
      </c>
    </row>
    <row r="47" spans="1:50" ht="18" customHeight="1">
      <c r="A47">
        <v>46</v>
      </c>
      <c r="B47" t="s">
        <v>2358</v>
      </c>
      <c r="C47" t="s">
        <v>1382</v>
      </c>
      <c r="D47">
        <v>2023</v>
      </c>
      <c r="E47" t="s">
        <v>2426</v>
      </c>
      <c r="F47" t="s">
        <v>2436</v>
      </c>
      <c r="G47" s="8" t="s">
        <v>1694</v>
      </c>
      <c r="H47" s="56" t="s">
        <v>1695</v>
      </c>
      <c r="I47" t="s">
        <v>935</v>
      </c>
      <c r="J47">
        <v>19</v>
      </c>
      <c r="K47" t="s">
        <v>62</v>
      </c>
      <c r="L47" t="s">
        <v>62</v>
      </c>
      <c r="M47" t="s">
        <v>62</v>
      </c>
      <c r="N47" t="s">
        <v>56</v>
      </c>
      <c r="O47">
        <v>2</v>
      </c>
      <c r="P47" t="s">
        <v>1076</v>
      </c>
      <c r="Q47" s="82" t="s">
        <v>1696</v>
      </c>
      <c r="R47" s="82" t="s">
        <v>2437</v>
      </c>
      <c r="S47" t="s">
        <v>56</v>
      </c>
      <c r="T47" s="82" t="s">
        <v>2438</v>
      </c>
      <c r="U47" s="82" t="s">
        <v>62</v>
      </c>
      <c r="V47" s="82" t="s">
        <v>57</v>
      </c>
      <c r="W47" s="82" t="s">
        <v>56</v>
      </c>
      <c r="X47" s="82" t="s">
        <v>1699</v>
      </c>
      <c r="Y47" s="82" t="s">
        <v>62</v>
      </c>
      <c r="Z47" t="s">
        <v>1700</v>
      </c>
      <c r="AA47" t="s">
        <v>56</v>
      </c>
      <c r="AB47" t="s">
        <v>56</v>
      </c>
      <c r="AC47" t="s">
        <v>56</v>
      </c>
      <c r="AD47" t="s">
        <v>2373</v>
      </c>
      <c r="AE47" t="s">
        <v>2413</v>
      </c>
      <c r="AF47" s="74" t="s">
        <v>62</v>
      </c>
      <c r="AG47" t="s">
        <v>56</v>
      </c>
      <c r="AH47" s="57">
        <v>37</v>
      </c>
      <c r="AI47" t="s">
        <v>56</v>
      </c>
      <c r="AJ47" s="82" t="s">
        <v>2439</v>
      </c>
      <c r="AK47" t="s">
        <v>62</v>
      </c>
      <c r="AL47" t="s">
        <v>57</v>
      </c>
      <c r="AM47" t="s">
        <v>57</v>
      </c>
      <c r="AN47" t="s">
        <v>57</v>
      </c>
      <c r="AO47" s="86">
        <v>44539</v>
      </c>
      <c r="AP47" s="86">
        <v>44974</v>
      </c>
      <c r="AQ47">
        <f t="shared" si="8"/>
        <v>435</v>
      </c>
      <c r="AR47" t="str">
        <f t="shared" si="9"/>
        <v>NA</v>
      </c>
      <c r="AS47">
        <v>19</v>
      </c>
      <c r="AT47">
        <v>18</v>
      </c>
      <c r="AU47" t="s">
        <v>62</v>
      </c>
      <c r="AV47" t="s">
        <v>62</v>
      </c>
      <c r="AW47" t="s">
        <v>62</v>
      </c>
      <c r="AX47" t="s">
        <v>62</v>
      </c>
    </row>
    <row r="48" spans="1:50" ht="17.25">
      <c r="A48">
        <v>47</v>
      </c>
      <c r="B48" t="s">
        <v>2358</v>
      </c>
      <c r="C48" t="s">
        <v>1382</v>
      </c>
      <c r="D48">
        <v>2023</v>
      </c>
      <c r="E48" t="s">
        <v>2426</v>
      </c>
      <c r="F48" t="s">
        <v>1702</v>
      </c>
      <c r="G48" s="8" t="s">
        <v>1703</v>
      </c>
      <c r="H48" s="56" t="s">
        <v>1704</v>
      </c>
      <c r="I48" t="s">
        <v>935</v>
      </c>
      <c r="J48">
        <v>15</v>
      </c>
      <c r="K48" t="s">
        <v>57</v>
      </c>
      <c r="L48" t="s">
        <v>57</v>
      </c>
      <c r="M48" t="s">
        <v>62</v>
      </c>
      <c r="N48" t="s">
        <v>62</v>
      </c>
      <c r="O48" t="s">
        <v>57</v>
      </c>
      <c r="P48" t="s">
        <v>57</v>
      </c>
      <c r="Q48" t="s">
        <v>57</v>
      </c>
      <c r="R48" t="s">
        <v>57</v>
      </c>
      <c r="S48" s="74" t="s">
        <v>56</v>
      </c>
      <c r="T48" s="82" t="s">
        <v>2440</v>
      </c>
      <c r="U48" t="s">
        <v>62</v>
      </c>
      <c r="V48" t="s">
        <v>57</v>
      </c>
      <c r="W48" t="s">
        <v>62</v>
      </c>
      <c r="X48" s="82" t="s">
        <v>57</v>
      </c>
      <c r="Y48" t="s">
        <v>57</v>
      </c>
      <c r="Z48" s="8" t="s">
        <v>1706</v>
      </c>
      <c r="AA48" t="s">
        <v>62</v>
      </c>
      <c r="AB48" t="s">
        <v>62</v>
      </c>
      <c r="AC48" t="s">
        <v>57</v>
      </c>
      <c r="AD48" t="s">
        <v>57</v>
      </c>
      <c r="AE48" t="s">
        <v>57</v>
      </c>
      <c r="AF48" t="s">
        <v>57</v>
      </c>
      <c r="AG48" t="s">
        <v>56</v>
      </c>
      <c r="AH48">
        <v>24</v>
      </c>
      <c r="AI48" t="s">
        <v>62</v>
      </c>
      <c r="AJ48" t="s">
        <v>57</v>
      </c>
      <c r="AK48" t="s">
        <v>62</v>
      </c>
      <c r="AL48" t="s">
        <v>57</v>
      </c>
      <c r="AM48" t="s">
        <v>57</v>
      </c>
      <c r="AN48" t="s">
        <v>57</v>
      </c>
      <c r="AO48" s="86">
        <v>44647</v>
      </c>
      <c r="AP48" s="86">
        <v>44957</v>
      </c>
      <c r="AQ48">
        <f t="shared" si="8"/>
        <v>310</v>
      </c>
      <c r="AR48" t="str">
        <f t="shared" si="9"/>
        <v>NA</v>
      </c>
      <c r="AS48">
        <v>8</v>
      </c>
      <c r="AT48">
        <v>16</v>
      </c>
      <c r="AU48" t="s">
        <v>57</v>
      </c>
      <c r="AV48" t="s">
        <v>57</v>
      </c>
      <c r="AW48" t="s">
        <v>57</v>
      </c>
      <c r="AX48" t="s">
        <v>57</v>
      </c>
    </row>
    <row r="49" spans="1:50" ht="18" customHeight="1">
      <c r="A49">
        <v>48</v>
      </c>
      <c r="B49" t="s">
        <v>2358</v>
      </c>
      <c r="C49" t="s">
        <v>1382</v>
      </c>
      <c r="D49">
        <v>2023</v>
      </c>
      <c r="E49" t="s">
        <v>2426</v>
      </c>
      <c r="F49" t="s">
        <v>1708</v>
      </c>
      <c r="G49" s="8" t="s">
        <v>1709</v>
      </c>
      <c r="H49" s="8" t="s">
        <v>2441</v>
      </c>
      <c r="I49" t="s">
        <v>2399</v>
      </c>
      <c r="J49" t="s">
        <v>2442</v>
      </c>
      <c r="K49" t="s">
        <v>57</v>
      </c>
      <c r="L49" t="s">
        <v>57</v>
      </c>
      <c r="M49" t="s">
        <v>57</v>
      </c>
      <c r="N49" t="s">
        <v>57</v>
      </c>
      <c r="O49" t="s">
        <v>57</v>
      </c>
      <c r="P49" t="s">
        <v>57</v>
      </c>
      <c r="Q49" t="s">
        <v>57</v>
      </c>
      <c r="R49" t="s">
        <v>57</v>
      </c>
      <c r="S49" t="s">
        <v>57</v>
      </c>
      <c r="T49" t="s">
        <v>57</v>
      </c>
      <c r="U49" t="s">
        <v>62</v>
      </c>
      <c r="V49" t="s">
        <v>57</v>
      </c>
      <c r="W49" t="s">
        <v>62</v>
      </c>
      <c r="X49" t="s">
        <v>57</v>
      </c>
      <c r="Y49" t="s">
        <v>57</v>
      </c>
      <c r="Z49" t="s">
        <v>57</v>
      </c>
      <c r="AA49" t="s">
        <v>57</v>
      </c>
      <c r="AB49" t="s">
        <v>57</v>
      </c>
      <c r="AC49" t="s">
        <v>57</v>
      </c>
      <c r="AD49" t="s">
        <v>57</v>
      </c>
      <c r="AE49" t="s">
        <v>57</v>
      </c>
      <c r="AF49" t="s">
        <v>57</v>
      </c>
      <c r="AG49" t="s">
        <v>57</v>
      </c>
      <c r="AH49" t="s">
        <v>57</v>
      </c>
      <c r="AI49" t="s">
        <v>57</v>
      </c>
      <c r="AJ49" t="s">
        <v>57</v>
      </c>
      <c r="AK49" t="s">
        <v>62</v>
      </c>
      <c r="AL49" t="s">
        <v>57</v>
      </c>
      <c r="AM49" t="s">
        <v>57</v>
      </c>
      <c r="AN49" t="s">
        <v>57</v>
      </c>
      <c r="AO49" s="86">
        <v>44858</v>
      </c>
      <c r="AP49" s="86">
        <v>44972</v>
      </c>
      <c r="AQ49">
        <f t="shared" si="8"/>
        <v>114</v>
      </c>
      <c r="AR49" t="str">
        <f t="shared" si="9"/>
        <v>NA</v>
      </c>
      <c r="AS49" t="s">
        <v>57</v>
      </c>
      <c r="AT49" t="s">
        <v>57</v>
      </c>
      <c r="AU49" t="s">
        <v>57</v>
      </c>
      <c r="AV49" t="s">
        <v>57</v>
      </c>
      <c r="AW49" t="s">
        <v>57</v>
      </c>
      <c r="AX49" t="s">
        <v>57</v>
      </c>
    </row>
    <row r="50" spans="1:50" ht="14.45" customHeight="1">
      <c r="A50">
        <v>49</v>
      </c>
      <c r="B50" t="s">
        <v>2358</v>
      </c>
      <c r="C50" t="s">
        <v>1382</v>
      </c>
      <c r="D50">
        <v>2023</v>
      </c>
      <c r="E50" t="s">
        <v>2426</v>
      </c>
      <c r="F50" t="s">
        <v>1714</v>
      </c>
      <c r="G50" s="8" t="s">
        <v>1715</v>
      </c>
      <c r="H50" s="56" t="s">
        <v>1716</v>
      </c>
      <c r="I50" s="74" t="s">
        <v>1007</v>
      </c>
      <c r="J50">
        <v>24</v>
      </c>
      <c r="K50" t="s">
        <v>57</v>
      </c>
      <c r="L50" t="s">
        <v>57</v>
      </c>
      <c r="M50" t="s">
        <v>57</v>
      </c>
      <c r="N50" t="s">
        <v>57</v>
      </c>
      <c r="O50" t="s">
        <v>57</v>
      </c>
      <c r="P50" t="s">
        <v>57</v>
      </c>
      <c r="Q50" t="s">
        <v>57</v>
      </c>
      <c r="R50" t="s">
        <v>57</v>
      </c>
      <c r="S50" t="s">
        <v>57</v>
      </c>
      <c r="T50" t="s">
        <v>57</v>
      </c>
      <c r="U50" t="s">
        <v>62</v>
      </c>
      <c r="V50" t="s">
        <v>57</v>
      </c>
      <c r="W50" t="s">
        <v>62</v>
      </c>
      <c r="X50" t="s">
        <v>57</v>
      </c>
      <c r="Y50" t="s">
        <v>57</v>
      </c>
      <c r="Z50" t="s">
        <v>57</v>
      </c>
      <c r="AA50" t="s">
        <v>57</v>
      </c>
      <c r="AB50" t="s">
        <v>57</v>
      </c>
      <c r="AC50" t="s">
        <v>57</v>
      </c>
      <c r="AD50" t="s">
        <v>57</v>
      </c>
      <c r="AE50" t="s">
        <v>57</v>
      </c>
      <c r="AF50" t="s">
        <v>57</v>
      </c>
      <c r="AG50" t="s">
        <v>57</v>
      </c>
      <c r="AH50" t="s">
        <v>57</v>
      </c>
      <c r="AI50" t="s">
        <v>57</v>
      </c>
      <c r="AJ50" t="s">
        <v>57</v>
      </c>
      <c r="AK50" t="s">
        <v>62</v>
      </c>
      <c r="AL50" t="s">
        <v>57</v>
      </c>
      <c r="AM50" t="s">
        <v>57</v>
      </c>
      <c r="AN50" t="s">
        <v>57</v>
      </c>
      <c r="AO50" s="86">
        <v>44907</v>
      </c>
      <c r="AP50" s="86">
        <v>44980</v>
      </c>
      <c r="AQ50">
        <f t="shared" si="8"/>
        <v>73</v>
      </c>
      <c r="AR50" t="str">
        <f t="shared" si="9"/>
        <v>NA</v>
      </c>
      <c r="AS50" t="s">
        <v>57</v>
      </c>
      <c r="AT50" t="s">
        <v>57</v>
      </c>
      <c r="AU50" t="s">
        <v>57</v>
      </c>
      <c r="AV50" t="s">
        <v>57</v>
      </c>
      <c r="AW50" t="s">
        <v>57</v>
      </c>
      <c r="AX50" t="s">
        <v>57</v>
      </c>
    </row>
    <row r="51" spans="1:50" ht="17.25">
      <c r="A51">
        <v>50</v>
      </c>
      <c r="B51" t="s">
        <v>2358</v>
      </c>
      <c r="C51" t="s">
        <v>1382</v>
      </c>
      <c r="D51">
        <v>2023</v>
      </c>
      <c r="E51" t="s">
        <v>2426</v>
      </c>
      <c r="F51" t="s">
        <v>57</v>
      </c>
      <c r="G51" s="8" t="s">
        <v>1719</v>
      </c>
      <c r="H51" s="56" t="s">
        <v>1720</v>
      </c>
      <c r="I51" t="s">
        <v>2379</v>
      </c>
      <c r="J51" t="s">
        <v>57</v>
      </c>
      <c r="K51" t="str" cm="1">
        <f t="array" ref="K51">IF($I51="Review","À Trouver",_xlfn.IFS($I51="Letter to the Editor","NA",$I51="Author response","NA",$I51="Scholarships","NA",$I51="Original","No",$I51="Study protocol","No",$I51="Commentary","NA",$I51="Opinions","NA",$I51="Editorial","NA",$I51="Perspective","NA",$I51="Author response","NA",$I51="Essay","NA",$I51="Guidelines","No"))</f>
        <v>NA</v>
      </c>
      <c r="L51" t="str" cm="1">
        <f t="array" ref="L51">IF($I51="Review","À Trouver",_xlfn.IFS($I51="Letter to the Editor","NA",$I51="Author response","NA",$I51="Scholarships","NA",$I51="Original","No",$I51="Study protocol","No",$I51="Commentary","NA",$I51="Opinions","NA",$I51="Editorial","NA",$I51="Perspective","NA",$I51="Author response","NA",$I51="Essay","NA",$I51="Guidelines","No"))</f>
        <v>NA</v>
      </c>
      <c r="M51" t="str" cm="1">
        <f t="array" ref="M51">IF($I51="Review","NA",_xlfn.IFS($I51="Letter to the Editor","NA",$I51="Author response","NA",$I51="Scholarships","NA",$I51="Original","À Trouver",$I51="Study protocol","À Trouver",$I51="Commentary","NA",$I51="Opinions","NA",$I51="Editorial","NA",$I51="Perspective","NA",$I51="Author response","NA",$I51="Essay","NA",$I51="Guidelines","À Trouver"))</f>
        <v>NA</v>
      </c>
      <c r="N51" s="51" t="str" cm="1">
        <f t="array" ref="N51">IF($I51="Review","NA",_xlfn.IFS($I51="Letter to the Editor","NA",$I51="Author response","NA",$I51="Scholarships","NA",$I51="Original","À Trouver",$I51="Study protocol","NA",$I51="Commentary","NA",$I51="Opinions","NA",$I51="Editorial","NA",$I51="Perspective","NA",$I51="Author response","NA",$I51="Essay","NA",$I51="Guidelines","NA"))</f>
        <v>NA</v>
      </c>
      <c r="O51" s="51" t="str">
        <f>IF(OR($N51="No",$N51="NA"),"NA","à Remplir")</f>
        <v>NA</v>
      </c>
      <c r="P51" s="51" t="str">
        <f>IF(OR($N51="No",$N51="NA"),"NA","à Remplir")</f>
        <v>NA</v>
      </c>
      <c r="Q51" s="51" t="str">
        <f>IF(OR($N51="No",$N51="NA"),"NA","à Remplir")</f>
        <v>NA</v>
      </c>
      <c r="R51" s="51" t="str">
        <f>IF(OR($N51="No",$N51="NA"),"NA","à Remplir")</f>
        <v>NA</v>
      </c>
      <c r="S51" s="30" t="str" cm="1">
        <f t="array" ref="S51">IF($I51="Review","NA",_xlfn.IFS($I51="Letter to the Editor","NA",$I51="Author response","NA",$I51="Scholarships","NA",$I51="Original","À Trouver",$I51="Study protocol","NA",$I51="Commentary","NA",$I51="Opinions","NA",$I51="Editorial","NA",$I51="Perspective","NA",$I51="Author response","NA",$I51="Essay","NA",$I51="Guidelines","NA"))</f>
        <v>NA</v>
      </c>
      <c r="T51" s="51" t="str">
        <f>IF(OR(S51="No",S51="NA"),"NA","à Remplir")</f>
        <v>NA</v>
      </c>
      <c r="U51" s="51" t="str" cm="1">
        <f t="array" ref="U51">IF($I51="Review","À Trouver",_xlfn.IFS($I51="Letter to the Editor","NA",$I51="Author response","NA",$I51="Scholarships","NA",$I51="Original","À Trouver",$I51="Study protocol","À Trouver",$I51="Commentary","NA",$I51="Opinions","NA",$I51="Editorial","NA",$I51="Perspective","NA",$I51="Author response","NA",$I51="Essay","NA",$I51="Guidelines","À Trouver"))</f>
        <v>NA</v>
      </c>
      <c r="V51" s="51" t="str">
        <f>IF(OR(U51="No",U51="NA"),"NA","à Remplir")</f>
        <v>NA</v>
      </c>
      <c r="W51" s="51" t="str" cm="1">
        <f t="array" ref="W51">IF($I51="Review","À Trouver",_xlfn.IFS($I51="Letter to the Editor","NA",$I51="Author response","NA",$I51="Scholarships","NA",$I51="Original","À Trouver",$I51="Study protocol","NA",$I51="Commentary","NA",$I51="Opinions","NA",$I51="Editorial","NA",$I51="Perspective","NA",$I51="Author response","NA",$I51="Essay","NA",$I51="Guidelines","À Trouver"))</f>
        <v>NA</v>
      </c>
      <c r="X51" s="51" t="str">
        <f>IF(OR($W51="No",$W51="NA"),"NA","à Remplir")</f>
        <v>NA</v>
      </c>
      <c r="Y51" s="51" t="str">
        <f>IF(OR($W51="No",$W51="NA"),"NA","à Remplir")</f>
        <v>NA</v>
      </c>
      <c r="Z51" s="89" t="s">
        <v>57</v>
      </c>
      <c r="AA51" s="51" t="str" cm="1">
        <f t="array" ref="AA51">IF($I51="Review","NA",_xlfn.IFS($I51="Letter to the Editor","NA",$I51="Author response","NA",$I51="Scholarships","NA",$I51="Original","À Trouver",$I51="Study protocol","NA",$I51="Commentary","NA",$I51="Opinions","NA",$I51="Editorial","NA",$I51="Perspective","NA",$I51="Author response","NA",$I51="Essay","NA",$I51="Guidelines","NA"))</f>
        <v>NA</v>
      </c>
      <c r="AB51" s="51" t="str" cm="1">
        <f t="array" ref="AB51">IF($I51="Review","NA",_xlfn.IFS($I51="Letter to the Editor","NA",$I51="Author response","NA",$I51="Scholarships","NA",$I51="Original","À Trouver",$I51="Study protocol","NA",$I51="Commentary","NA",$I51="Opinions","NA",$I51="Editorial","NA",$I51="Perspective","NA",$I51="Author response","NA",$I51="Essay","NA",$I51="Guidelines","NA"))</f>
        <v>NA</v>
      </c>
      <c r="AC51" s="51" t="str">
        <f>IF(OR($AB51="No",$AB51="NA"),"NA","à Remplir")</f>
        <v>NA</v>
      </c>
      <c r="AD51" s="51" t="str">
        <f>IF(OR($AB51="No",$AB51="NA"),"NA","à Remplir")</f>
        <v>NA</v>
      </c>
      <c r="AE51" t="str">
        <f>IF(OR($AB51="No",$AB51="NA"),"NA",IF(AD51="Exact","NA","À Remplir"))</f>
        <v>NA</v>
      </c>
      <c r="AF51" t="str" cm="1">
        <f t="array" ref="AF51">_xlfn.IFS($I51="Review","NA",$I51="Letter to the Editor","NA",$I51="Author response","NA",$I51="Scholarships","NA",$I51="Original",_xlfn.IFS($AC51="Yes","No",$AC51="both","No",$AC51="NA","NA",$AC51="No","À Trouver"),$I51="Study protocol","NA",$I51="Commentary","NA",$I51="Opinions","NA",$I51="Editorial","NA",$I51="Perspective","NA",$I51="Author response","NA",$I51="Essay","NA",$I51="Guidelines","NA")</f>
        <v>NA</v>
      </c>
      <c r="AG51" s="51" t="str" cm="1">
        <f t="array" ref="AG51">IF($I51="Review","NA",_xlfn.IFS($I51="Letter to the Editor","NA",$I51="Author response","NA",$I51="Scholarships","NA",$I51="Original","À Trouver",$I51="Study protocol","NA",$I51="Commentary","NA",$I51="Opinions","NA",$I51="Editorial","NA",$I51="Perspective","NA",$I51="Author response","NA",$I51="Essay","NA",$I51="Guidelines","NA"))</f>
        <v>NA</v>
      </c>
      <c r="AH51" s="51" t="str">
        <f>IF(OR($AG51="No",$AG51="NA"),"NA","à Remplir")</f>
        <v>NA</v>
      </c>
      <c r="AI51" s="51" t="str">
        <f>IF(OR($AG51="No",$AG51="NA"),"NA","à Remplir")</f>
        <v>NA</v>
      </c>
      <c r="AJ51" s="51" t="str">
        <f>IF(OR($AG51="No",$AG51="NA"),"NA",IF(AI51="No","NA","À remplir"))</f>
        <v>NA</v>
      </c>
      <c r="AK51" s="30" t="str" cm="1">
        <f t="array" ref="AK51">IF($I51="Review","À Trouver",_xlfn.IFS($I51="Letter to the Editor","NA",$I51="Author response","NA",$I51="Scholarships","NA",$I51="Original","À Trouver",$I51="Study protocol","NA",$I51="Commentary","NA",$I51="Opinions","NA",$I51="Editorial","NA",$I51="Perspective","NA",$I51="Author response","NA",$I51="Essay","NA",$I51="Guidelines","À Trouver"))</f>
        <v>NA</v>
      </c>
      <c r="AL51" s="51" t="str">
        <f>IF(OR($AK51="No",$AK51="NA"),"NA","à Remplir")</f>
        <v>NA</v>
      </c>
      <c r="AM51" s="51" t="str">
        <f>IF(OR($AK51="No",$AK51="NA"),"NA","à Remplir")</f>
        <v>NA</v>
      </c>
      <c r="AN51" s="51" t="str">
        <f>IF(OR($AK51="No",$AK51="NA"),"NA","à Remplir")</f>
        <v>NA</v>
      </c>
      <c r="AO51" t="s">
        <v>57</v>
      </c>
      <c r="AP51" s="52">
        <v>45045</v>
      </c>
      <c r="AQ51" s="51" t="str">
        <f t="shared" si="8"/>
        <v>NA</v>
      </c>
      <c r="AR51" s="51" t="str">
        <f t="shared" si="9"/>
        <v>NA</v>
      </c>
      <c r="AS51" s="51" t="str">
        <f>IF(OR($AG51="No",$AG51="NA"),"NA",($AH51-$AT51))</f>
        <v>NA</v>
      </c>
      <c r="AT51" s="51" t="str">
        <f>IF(OR($AG51="No",$AG51="NA"),"NA",($AH51-$AS51))</f>
        <v>NA</v>
      </c>
      <c r="AU51" s="51" t="str">
        <f>IF(OR($AG51="No",$AG51="NA"),"NA","à Remplir")</f>
        <v>NA</v>
      </c>
      <c r="AV51" s="51" t="str">
        <f>IF(OR($AG51="No",$AG51="NA"),"NA","à Remplir")</f>
        <v>NA</v>
      </c>
      <c r="AW51" s="51" t="str">
        <f>IF(OR($AG51="No",$AG51="NA"),"NA","à Remplir")</f>
        <v>NA</v>
      </c>
      <c r="AX51" s="51" t="str">
        <f>IF(OR($AG51="No",$AG51="NA"),"NA","à Remplir")</f>
        <v>NA</v>
      </c>
    </row>
    <row r="52" spans="1:50" ht="18" customHeight="1">
      <c r="A52">
        <v>51</v>
      </c>
      <c r="B52" t="s">
        <v>2358</v>
      </c>
      <c r="C52" t="s">
        <v>1382</v>
      </c>
      <c r="D52">
        <v>2023</v>
      </c>
      <c r="E52" t="s">
        <v>286</v>
      </c>
      <c r="F52" s="19" t="s">
        <v>2443</v>
      </c>
      <c r="G52" s="8" t="s">
        <v>1723</v>
      </c>
      <c r="H52" s="56" t="s">
        <v>1724</v>
      </c>
      <c r="I52" t="s">
        <v>929</v>
      </c>
      <c r="J52" t="s">
        <v>2444</v>
      </c>
      <c r="K52" t="s">
        <v>62</v>
      </c>
      <c r="L52" t="s">
        <v>62</v>
      </c>
      <c r="M52" t="s">
        <v>57</v>
      </c>
      <c r="N52" t="s">
        <v>57</v>
      </c>
      <c r="O52" t="s">
        <v>57</v>
      </c>
      <c r="P52" t="s">
        <v>57</v>
      </c>
      <c r="Q52" t="s">
        <v>57</v>
      </c>
      <c r="R52" t="s">
        <v>57</v>
      </c>
      <c r="S52" t="s">
        <v>57</v>
      </c>
      <c r="T52" t="s">
        <v>57</v>
      </c>
      <c r="U52" t="s">
        <v>62</v>
      </c>
      <c r="V52" t="s">
        <v>57</v>
      </c>
      <c r="W52" t="s">
        <v>56</v>
      </c>
      <c r="X52" s="82" t="s">
        <v>1666</v>
      </c>
      <c r="Y52" s="74" t="s">
        <v>56</v>
      </c>
      <c r="Z52" s="8" t="s">
        <v>1725</v>
      </c>
      <c r="AA52" t="s">
        <v>57</v>
      </c>
      <c r="AB52" t="s">
        <v>57</v>
      </c>
      <c r="AC52" t="s">
        <v>57</v>
      </c>
      <c r="AD52" t="s">
        <v>57</v>
      </c>
      <c r="AE52" t="s">
        <v>57</v>
      </c>
      <c r="AF52" t="s">
        <v>57</v>
      </c>
      <c r="AG52" t="s">
        <v>57</v>
      </c>
      <c r="AH52" t="s">
        <v>57</v>
      </c>
      <c r="AI52" t="s">
        <v>57</v>
      </c>
      <c r="AJ52" s="51" t="str">
        <f>IF(OR($AG52="No",$AG52="NA"),"NA",IF(AI52="No","NA","À remplir"))</f>
        <v>NA</v>
      </c>
      <c r="AK52" t="s">
        <v>62</v>
      </c>
      <c r="AL52" t="s">
        <v>57</v>
      </c>
      <c r="AM52" t="s">
        <v>57</v>
      </c>
      <c r="AN52" t="s">
        <v>57</v>
      </c>
      <c r="AO52" s="12">
        <v>44525</v>
      </c>
      <c r="AP52" s="12">
        <v>44988</v>
      </c>
      <c r="AQ52">
        <f t="shared" si="8"/>
        <v>463</v>
      </c>
      <c r="AR52" t="s">
        <v>57</v>
      </c>
      <c r="AS52" t="s">
        <v>57</v>
      </c>
      <c r="AT52" t="s">
        <v>57</v>
      </c>
      <c r="AU52" t="s">
        <v>57</v>
      </c>
      <c r="AV52" t="s">
        <v>57</v>
      </c>
      <c r="AW52" t="s">
        <v>57</v>
      </c>
      <c r="AX52" t="s">
        <v>57</v>
      </c>
    </row>
    <row r="53" spans="1:50" ht="17.25">
      <c r="A53">
        <v>52</v>
      </c>
      <c r="B53" t="s">
        <v>2358</v>
      </c>
      <c r="C53" t="s">
        <v>1382</v>
      </c>
      <c r="D53">
        <v>2023</v>
      </c>
      <c r="E53" t="s">
        <v>286</v>
      </c>
      <c r="F53" t="s">
        <v>1727</v>
      </c>
      <c r="G53" s="8" t="s">
        <v>1728</v>
      </c>
      <c r="H53" s="56" t="s">
        <v>1729</v>
      </c>
      <c r="I53" t="s">
        <v>929</v>
      </c>
      <c r="J53">
        <v>3</v>
      </c>
      <c r="K53" t="s">
        <v>56</v>
      </c>
      <c r="L53" t="s">
        <v>56</v>
      </c>
      <c r="M53" t="s">
        <v>57</v>
      </c>
      <c r="N53" t="s">
        <v>57</v>
      </c>
      <c r="O53" t="s">
        <v>57</v>
      </c>
      <c r="P53" t="s">
        <v>57</v>
      </c>
      <c r="Q53" t="s">
        <v>57</v>
      </c>
      <c r="R53" t="s">
        <v>57</v>
      </c>
      <c r="S53" t="s">
        <v>57</v>
      </c>
      <c r="T53" t="s">
        <v>57</v>
      </c>
      <c r="U53" t="s">
        <v>56</v>
      </c>
      <c r="V53" s="82" t="s">
        <v>2445</v>
      </c>
      <c r="W53" t="s">
        <v>56</v>
      </c>
      <c r="X53" s="82" t="s">
        <v>2446</v>
      </c>
      <c r="Y53" t="s">
        <v>62</v>
      </c>
      <c r="Z53" t="s">
        <v>1730</v>
      </c>
      <c r="AA53" t="s">
        <v>57</v>
      </c>
      <c r="AB53" t="s">
        <v>57</v>
      </c>
      <c r="AC53" t="s">
        <v>57</v>
      </c>
      <c r="AD53" t="s">
        <v>57</v>
      </c>
      <c r="AE53" t="s">
        <v>57</v>
      </c>
      <c r="AF53" t="s">
        <v>57</v>
      </c>
      <c r="AG53" t="s">
        <v>57</v>
      </c>
      <c r="AH53" t="s">
        <v>57</v>
      </c>
      <c r="AI53" t="s">
        <v>57</v>
      </c>
      <c r="AJ53" t="s">
        <v>57</v>
      </c>
      <c r="AK53" t="s">
        <v>62</v>
      </c>
      <c r="AL53" t="s">
        <v>57</v>
      </c>
      <c r="AM53" t="s">
        <v>57</v>
      </c>
      <c r="AN53" t="s">
        <v>57</v>
      </c>
      <c r="AO53" s="86">
        <v>44712</v>
      </c>
      <c r="AP53" s="86">
        <v>44966</v>
      </c>
      <c r="AQ53">
        <f t="shared" si="8"/>
        <v>254</v>
      </c>
      <c r="AR53" t="str">
        <f>IFERROR(AP53-AM53,"NA")</f>
        <v>NA</v>
      </c>
      <c r="AS53" t="s">
        <v>57</v>
      </c>
      <c r="AT53" t="s">
        <v>57</v>
      </c>
      <c r="AU53" t="s">
        <v>57</v>
      </c>
      <c r="AV53" t="s">
        <v>57</v>
      </c>
      <c r="AW53" t="s">
        <v>57</v>
      </c>
      <c r="AX53" t="s">
        <v>57</v>
      </c>
    </row>
    <row r="54" spans="1:50" ht="18" customHeight="1">
      <c r="A54">
        <v>53</v>
      </c>
      <c r="B54" t="s">
        <v>2358</v>
      </c>
      <c r="C54" t="s">
        <v>1382</v>
      </c>
      <c r="D54">
        <v>2023</v>
      </c>
      <c r="E54" t="s">
        <v>286</v>
      </c>
      <c r="F54" t="s">
        <v>1732</v>
      </c>
      <c r="G54" s="8" t="s">
        <v>1733</v>
      </c>
      <c r="H54" s="56" t="s">
        <v>1734</v>
      </c>
      <c r="I54" t="s">
        <v>935</v>
      </c>
      <c r="J54" t="s">
        <v>1097</v>
      </c>
      <c r="K54" t="s">
        <v>62</v>
      </c>
      <c r="L54" t="s">
        <v>62</v>
      </c>
      <c r="M54" t="s">
        <v>62</v>
      </c>
      <c r="N54" t="s">
        <v>62</v>
      </c>
      <c r="O54" t="s">
        <v>57</v>
      </c>
      <c r="P54" t="s">
        <v>57</v>
      </c>
      <c r="Q54" t="s">
        <v>57</v>
      </c>
      <c r="R54" t="s">
        <v>57</v>
      </c>
      <c r="S54" t="s">
        <v>56</v>
      </c>
      <c r="T54" s="82" t="s">
        <v>2447</v>
      </c>
      <c r="U54" t="s">
        <v>62</v>
      </c>
      <c r="V54" t="s">
        <v>57</v>
      </c>
      <c r="W54" t="s">
        <v>62</v>
      </c>
      <c r="X54" s="82" t="s">
        <v>57</v>
      </c>
      <c r="Y54" t="s">
        <v>57</v>
      </c>
      <c r="Z54" t="s">
        <v>1737</v>
      </c>
      <c r="AA54" t="s">
        <v>56</v>
      </c>
      <c r="AB54" t="s">
        <v>56</v>
      </c>
      <c r="AC54" s="74" t="s">
        <v>2403</v>
      </c>
      <c r="AD54" t="s">
        <v>2373</v>
      </c>
      <c r="AE54" t="s">
        <v>2413</v>
      </c>
      <c r="AF54" s="82" t="s">
        <v>62</v>
      </c>
      <c r="AG54" t="s">
        <v>56</v>
      </c>
      <c r="AH54">
        <v>125</v>
      </c>
      <c r="AI54" t="s">
        <v>62</v>
      </c>
      <c r="AJ54" t="s">
        <v>57</v>
      </c>
      <c r="AK54" t="s">
        <v>62</v>
      </c>
      <c r="AL54" t="s">
        <v>57</v>
      </c>
      <c r="AM54" t="s">
        <v>57</v>
      </c>
      <c r="AN54" t="s">
        <v>57</v>
      </c>
      <c r="AO54" s="86">
        <v>44774</v>
      </c>
      <c r="AP54" s="86">
        <v>44986</v>
      </c>
      <c r="AQ54">
        <f t="shared" si="8"/>
        <v>212</v>
      </c>
      <c r="AR54" t="str">
        <f>IFERROR(AP54-AM54,"NA")</f>
        <v>NA</v>
      </c>
      <c r="AS54">
        <v>90</v>
      </c>
      <c r="AT54">
        <v>35</v>
      </c>
      <c r="AU54" t="s">
        <v>62</v>
      </c>
      <c r="AV54" t="s">
        <v>56</v>
      </c>
      <c r="AW54" t="s">
        <v>62</v>
      </c>
      <c r="AX54" t="s">
        <v>62</v>
      </c>
    </row>
    <row r="55" spans="1:50" ht="17.25">
      <c r="A55">
        <v>54</v>
      </c>
      <c r="B55" t="s">
        <v>2358</v>
      </c>
      <c r="C55" t="s">
        <v>1382</v>
      </c>
      <c r="D55">
        <v>2023</v>
      </c>
      <c r="E55" t="s">
        <v>286</v>
      </c>
      <c r="F55" s="19" t="s">
        <v>2448</v>
      </c>
      <c r="G55" s="8" t="s">
        <v>1741</v>
      </c>
      <c r="H55" s="56" t="s">
        <v>1742</v>
      </c>
      <c r="I55" t="s">
        <v>2449</v>
      </c>
      <c r="J55" t="s">
        <v>2450</v>
      </c>
      <c r="K55" t="s">
        <v>57</v>
      </c>
      <c r="L55" t="s">
        <v>57</v>
      </c>
      <c r="M55" t="s">
        <v>57</v>
      </c>
      <c r="N55" t="s">
        <v>57</v>
      </c>
      <c r="O55" t="s">
        <v>57</v>
      </c>
      <c r="P55" t="s">
        <v>57</v>
      </c>
      <c r="Q55" t="s">
        <v>57</v>
      </c>
      <c r="R55" t="s">
        <v>57</v>
      </c>
      <c r="S55" t="s">
        <v>57</v>
      </c>
      <c r="T55" t="s">
        <v>57</v>
      </c>
      <c r="U55" t="s">
        <v>56</v>
      </c>
      <c r="V55" s="82" t="s">
        <v>2451</v>
      </c>
      <c r="W55" t="s">
        <v>56</v>
      </c>
      <c r="X55" s="82" t="s">
        <v>2452</v>
      </c>
      <c r="Y55" s="74" t="s">
        <v>56</v>
      </c>
      <c r="Z55" t="s">
        <v>1743</v>
      </c>
      <c r="AA55" t="s">
        <v>57</v>
      </c>
      <c r="AB55" t="s">
        <v>57</v>
      </c>
      <c r="AC55" t="s">
        <v>57</v>
      </c>
      <c r="AD55" t="s">
        <v>57</v>
      </c>
      <c r="AE55" t="s">
        <v>57</v>
      </c>
      <c r="AF55" t="s">
        <v>57</v>
      </c>
      <c r="AG55" t="s">
        <v>57</v>
      </c>
      <c r="AH55" t="s">
        <v>57</v>
      </c>
      <c r="AI55" t="s">
        <v>57</v>
      </c>
      <c r="AJ55" s="51" t="str">
        <f>IF(OR($AG55="No",$AG55="NA"),"NA",IF(AI55="No","NA","À remplir"))</f>
        <v>NA</v>
      </c>
      <c r="AK55" t="s">
        <v>62</v>
      </c>
      <c r="AL55" t="s">
        <v>57</v>
      </c>
      <c r="AM55" t="s">
        <v>57</v>
      </c>
      <c r="AN55" t="s">
        <v>57</v>
      </c>
      <c r="AO55" s="12">
        <v>44733</v>
      </c>
      <c r="AP55" s="12">
        <v>44988</v>
      </c>
      <c r="AQ55">
        <f t="shared" si="8"/>
        <v>255</v>
      </c>
      <c r="AR55" t="s">
        <v>57</v>
      </c>
      <c r="AS55" t="s">
        <v>57</v>
      </c>
      <c r="AT55" t="s">
        <v>57</v>
      </c>
      <c r="AU55" t="s">
        <v>57</v>
      </c>
      <c r="AV55" t="s">
        <v>57</v>
      </c>
      <c r="AW55" t="s">
        <v>57</v>
      </c>
      <c r="AX55" t="s">
        <v>57</v>
      </c>
    </row>
    <row r="56" spans="1:50" ht="17.25">
      <c r="A56">
        <v>55</v>
      </c>
      <c r="B56" t="s">
        <v>2358</v>
      </c>
      <c r="C56" t="s">
        <v>1382</v>
      </c>
      <c r="D56">
        <v>2023</v>
      </c>
      <c r="E56" t="s">
        <v>286</v>
      </c>
      <c r="F56" t="s">
        <v>1745</v>
      </c>
      <c r="G56" s="8" t="s">
        <v>1746</v>
      </c>
      <c r="H56" s="56" t="s">
        <v>1747</v>
      </c>
      <c r="I56" t="s">
        <v>1181</v>
      </c>
      <c r="J56" t="s">
        <v>2450</v>
      </c>
      <c r="K56" t="s">
        <v>62</v>
      </c>
      <c r="L56" t="s">
        <v>62</v>
      </c>
      <c r="M56" t="s">
        <v>62</v>
      </c>
      <c r="N56" t="s">
        <v>62</v>
      </c>
      <c r="O56" t="s">
        <v>57</v>
      </c>
      <c r="P56" t="s">
        <v>57</v>
      </c>
      <c r="Q56" t="s">
        <v>57</v>
      </c>
      <c r="R56" t="s">
        <v>57</v>
      </c>
      <c r="S56" t="s">
        <v>57</v>
      </c>
      <c r="T56" t="s">
        <v>57</v>
      </c>
      <c r="U56" t="s">
        <v>62</v>
      </c>
      <c r="V56" t="s">
        <v>57</v>
      </c>
      <c r="W56" t="s">
        <v>56</v>
      </c>
      <c r="X56" s="82" t="s">
        <v>1475</v>
      </c>
      <c r="Y56" t="s">
        <v>62</v>
      </c>
      <c r="Z56" t="s">
        <v>1748</v>
      </c>
      <c r="AA56" t="s">
        <v>62</v>
      </c>
      <c r="AB56" t="s">
        <v>57</v>
      </c>
      <c r="AC56" t="s">
        <v>57</v>
      </c>
      <c r="AD56" t="s">
        <v>57</v>
      </c>
      <c r="AE56" t="s">
        <v>57</v>
      </c>
      <c r="AF56" t="s">
        <v>57</v>
      </c>
      <c r="AG56" t="s">
        <v>56</v>
      </c>
      <c r="AH56">
        <v>9</v>
      </c>
      <c r="AI56" t="s">
        <v>62</v>
      </c>
      <c r="AJ56" t="s">
        <v>57</v>
      </c>
      <c r="AK56" t="s">
        <v>62</v>
      </c>
      <c r="AL56" t="s">
        <v>57</v>
      </c>
      <c r="AM56" t="s">
        <v>57</v>
      </c>
      <c r="AN56" t="s">
        <v>57</v>
      </c>
      <c r="AO56" s="86">
        <v>44649</v>
      </c>
      <c r="AP56" s="86">
        <v>44988</v>
      </c>
      <c r="AQ56">
        <f t="shared" si="8"/>
        <v>339</v>
      </c>
      <c r="AR56" t="str">
        <f>IFERROR(AP56-AM56,"NA")</f>
        <v>NA</v>
      </c>
      <c r="AS56">
        <v>3</v>
      </c>
      <c r="AT56">
        <v>6</v>
      </c>
      <c r="AU56" t="s">
        <v>56</v>
      </c>
      <c r="AV56" t="s">
        <v>62</v>
      </c>
      <c r="AW56" t="s">
        <v>62</v>
      </c>
      <c r="AX56" t="s">
        <v>62</v>
      </c>
    </row>
    <row r="57" spans="1:50" ht="17.25">
      <c r="A57">
        <v>56</v>
      </c>
      <c r="B57" t="s">
        <v>2358</v>
      </c>
      <c r="C57" t="s">
        <v>1382</v>
      </c>
      <c r="D57">
        <v>2023</v>
      </c>
      <c r="E57" t="s">
        <v>286</v>
      </c>
      <c r="F57" t="s">
        <v>1750</v>
      </c>
      <c r="G57" s="8" t="s">
        <v>1751</v>
      </c>
      <c r="H57" s="56" t="s">
        <v>1752</v>
      </c>
      <c r="I57" t="s">
        <v>929</v>
      </c>
      <c r="J57" t="s">
        <v>2453</v>
      </c>
      <c r="K57" t="s">
        <v>56</v>
      </c>
      <c r="L57" t="s">
        <v>62</v>
      </c>
      <c r="M57" t="s">
        <v>57</v>
      </c>
      <c r="N57" t="s">
        <v>57</v>
      </c>
      <c r="O57" t="s">
        <v>57</v>
      </c>
      <c r="P57" t="s">
        <v>57</v>
      </c>
      <c r="Q57" t="s">
        <v>57</v>
      </c>
      <c r="R57" t="s">
        <v>57</v>
      </c>
      <c r="S57" t="s">
        <v>57</v>
      </c>
      <c r="T57" t="s">
        <v>57</v>
      </c>
      <c r="U57" t="s">
        <v>62</v>
      </c>
      <c r="V57" t="s">
        <v>57</v>
      </c>
      <c r="W57" t="s">
        <v>56</v>
      </c>
      <c r="X57" s="82" t="s">
        <v>2454</v>
      </c>
      <c r="Y57" t="s">
        <v>62</v>
      </c>
      <c r="Z57" t="s">
        <v>1753</v>
      </c>
      <c r="AA57" t="s">
        <v>57</v>
      </c>
      <c r="AB57" t="s">
        <v>57</v>
      </c>
      <c r="AC57" t="s">
        <v>57</v>
      </c>
      <c r="AD57" t="s">
        <v>57</v>
      </c>
      <c r="AE57" t="s">
        <v>57</v>
      </c>
      <c r="AF57" t="s">
        <v>57</v>
      </c>
      <c r="AG57" t="s">
        <v>57</v>
      </c>
      <c r="AH57" t="s">
        <v>57</v>
      </c>
      <c r="AI57" t="s">
        <v>57</v>
      </c>
      <c r="AJ57" t="s">
        <v>57</v>
      </c>
      <c r="AK57" t="s">
        <v>62</v>
      </c>
      <c r="AL57" t="s">
        <v>57</v>
      </c>
      <c r="AM57" t="s">
        <v>57</v>
      </c>
      <c r="AN57" t="s">
        <v>57</v>
      </c>
      <c r="AO57" s="86">
        <v>44624</v>
      </c>
      <c r="AP57" s="86">
        <v>44986</v>
      </c>
      <c r="AQ57">
        <f t="shared" si="8"/>
        <v>362</v>
      </c>
      <c r="AR57" t="str">
        <f>IFERROR(AP57-AM57,"NA")</f>
        <v>NA</v>
      </c>
      <c r="AS57" t="s">
        <v>57</v>
      </c>
      <c r="AT57" t="s">
        <v>57</v>
      </c>
      <c r="AU57" t="s">
        <v>57</v>
      </c>
      <c r="AV57" t="s">
        <v>57</v>
      </c>
      <c r="AW57" t="s">
        <v>57</v>
      </c>
      <c r="AX57" t="s">
        <v>57</v>
      </c>
    </row>
    <row r="58" spans="1:50" ht="17.25">
      <c r="A58">
        <v>57</v>
      </c>
      <c r="B58" t="s">
        <v>2358</v>
      </c>
      <c r="C58" t="s">
        <v>1382</v>
      </c>
      <c r="D58">
        <v>2023</v>
      </c>
      <c r="E58" t="s">
        <v>286</v>
      </c>
      <c r="F58" t="s">
        <v>1755</v>
      </c>
      <c r="G58" s="8" t="s">
        <v>1756</v>
      </c>
      <c r="H58" s="56" t="s">
        <v>1757</v>
      </c>
      <c r="I58" t="s">
        <v>935</v>
      </c>
      <c r="J58">
        <v>15</v>
      </c>
      <c r="K58" t="s">
        <v>62</v>
      </c>
      <c r="L58" t="s">
        <v>62</v>
      </c>
      <c r="M58" t="s">
        <v>62</v>
      </c>
      <c r="N58" t="s">
        <v>62</v>
      </c>
      <c r="O58" t="s">
        <v>57</v>
      </c>
      <c r="P58" t="s">
        <v>57</v>
      </c>
      <c r="Q58" t="s">
        <v>57</v>
      </c>
      <c r="R58" t="s">
        <v>57</v>
      </c>
      <c r="S58" t="s">
        <v>62</v>
      </c>
      <c r="T58" t="s">
        <v>57</v>
      </c>
      <c r="U58" t="s">
        <v>62</v>
      </c>
      <c r="V58" t="s">
        <v>57</v>
      </c>
      <c r="W58" t="s">
        <v>56</v>
      </c>
      <c r="X58" s="82" t="s">
        <v>2455</v>
      </c>
      <c r="Y58" t="s">
        <v>62</v>
      </c>
      <c r="Z58" t="s">
        <v>1760</v>
      </c>
      <c r="AA58" t="s">
        <v>56</v>
      </c>
      <c r="AB58" t="s">
        <v>56</v>
      </c>
      <c r="AC58" t="s">
        <v>56</v>
      </c>
      <c r="AD58" t="s">
        <v>2373</v>
      </c>
      <c r="AE58" t="s">
        <v>2456</v>
      </c>
      <c r="AF58" t="s">
        <v>62</v>
      </c>
      <c r="AG58" t="s">
        <v>56</v>
      </c>
      <c r="AH58">
        <v>71</v>
      </c>
      <c r="AI58" t="s">
        <v>62</v>
      </c>
      <c r="AJ58" t="s">
        <v>57</v>
      </c>
      <c r="AK58" t="s">
        <v>62</v>
      </c>
      <c r="AL58" t="s">
        <v>57</v>
      </c>
      <c r="AM58" t="s">
        <v>57</v>
      </c>
      <c r="AN58" t="s">
        <v>57</v>
      </c>
      <c r="AO58" s="86">
        <v>44644</v>
      </c>
      <c r="AP58" s="86">
        <v>44970</v>
      </c>
      <c r="AQ58">
        <f t="shared" si="8"/>
        <v>326</v>
      </c>
      <c r="AR58" t="str">
        <f>IFERROR(AP58-AM58,"NA")</f>
        <v>NA</v>
      </c>
      <c r="AS58">
        <v>25</v>
      </c>
      <c r="AT58">
        <v>46</v>
      </c>
      <c r="AU58" t="s">
        <v>62</v>
      </c>
      <c r="AV58" t="s">
        <v>56</v>
      </c>
      <c r="AW58" t="s">
        <v>62</v>
      </c>
      <c r="AX58" t="s">
        <v>62</v>
      </c>
    </row>
    <row r="59" spans="1:50" ht="17.25">
      <c r="A59">
        <v>58</v>
      </c>
      <c r="B59" t="s">
        <v>2358</v>
      </c>
      <c r="C59" t="s">
        <v>1382</v>
      </c>
      <c r="D59">
        <v>2023</v>
      </c>
      <c r="E59" t="s">
        <v>286</v>
      </c>
      <c r="F59" s="19" t="s">
        <v>1763</v>
      </c>
      <c r="G59" s="8" t="s">
        <v>1764</v>
      </c>
      <c r="H59" s="56" t="s">
        <v>1765</v>
      </c>
      <c r="I59" t="s">
        <v>935</v>
      </c>
      <c r="J59">
        <v>15</v>
      </c>
      <c r="K59" s="51" t="str" cm="1">
        <f t="array" ref="K59">IF($I59="Review","À Trouver",_xlfn.IFS($I59="Letter to the Editor","NA",$I59="Author response","NA",$I59="Scholarships","NA",$I59="Original","No",$I59="Study protocol","No"))</f>
        <v>No</v>
      </c>
      <c r="L59" s="51" t="str" cm="1">
        <f t="array" ref="L59">IF($I59="Review","À Trouver",_xlfn.IFS($I59="Letter to the Editor","NA",$I59="Author response","NA",$I59="Scholarships","NA",$I59="Original","No",$I59="Study protocol","No"))</f>
        <v>No</v>
      </c>
      <c r="M59" t="s">
        <v>62</v>
      </c>
      <c r="N59" t="s">
        <v>56</v>
      </c>
      <c r="O59" s="51">
        <v>2</v>
      </c>
      <c r="P59" t="s">
        <v>1076</v>
      </c>
      <c r="Q59" s="82" t="s">
        <v>1766</v>
      </c>
      <c r="R59" s="82" t="s">
        <v>2457</v>
      </c>
      <c r="S59" t="s">
        <v>56</v>
      </c>
      <c r="T59" s="82" t="s">
        <v>2458</v>
      </c>
      <c r="U59" t="s">
        <v>56</v>
      </c>
      <c r="V59" s="82" t="s">
        <v>2459</v>
      </c>
      <c r="W59" t="s">
        <v>56</v>
      </c>
      <c r="X59" s="82" t="s">
        <v>2460</v>
      </c>
      <c r="Y59" t="s">
        <v>62</v>
      </c>
      <c r="Z59" s="8" t="s">
        <v>1770</v>
      </c>
      <c r="AA59" t="s">
        <v>56</v>
      </c>
      <c r="AB59" t="s">
        <v>56</v>
      </c>
      <c r="AC59" s="74" t="s">
        <v>2403</v>
      </c>
      <c r="AD59" t="s">
        <v>984</v>
      </c>
      <c r="AE59" t="s">
        <v>57</v>
      </c>
      <c r="AF59" t="str" cm="1">
        <f t="array" ref="AF59">_xlfn.IFS($I59="Review","NA",$I59="Letter to the Editor","NA",$I59="Author response","NA",$I59="Scholarships","NA",$I59="Original",_xlfn.IFS($AC59="Yes","No",$AC59="both","No",$AC59="NA","NA",$AC59="No","À Trouver"),$I59="Study protocol","NA")</f>
        <v>No</v>
      </c>
      <c r="AG59" t="s">
        <v>56</v>
      </c>
      <c r="AH59" s="51">
        <v>99</v>
      </c>
      <c r="AI59" t="s">
        <v>62</v>
      </c>
      <c r="AJ59" s="51" t="str">
        <f t="shared" ref="AJ59:AJ68" si="34">IF(OR($AG59="No",$AG59="NA"),"NA",IF(AI59="No","NA","À remplir"))</f>
        <v>NA</v>
      </c>
      <c r="AK59" t="s">
        <v>62</v>
      </c>
      <c r="AL59" s="51" t="str">
        <f t="shared" ref="AL59:AN60" si="35">IF(OR($AK59="No",$AK59="NA"),"NA","à Remplir")</f>
        <v>NA</v>
      </c>
      <c r="AM59" s="51" t="str">
        <f t="shared" si="35"/>
        <v>NA</v>
      </c>
      <c r="AN59" t="str">
        <f t="shared" si="35"/>
        <v>NA</v>
      </c>
      <c r="AO59" s="52">
        <v>44691</v>
      </c>
      <c r="AP59" s="52">
        <v>44992</v>
      </c>
      <c r="AQ59" s="51">
        <f t="shared" si="8"/>
        <v>301</v>
      </c>
      <c r="AR59" s="51" t="str">
        <f>IFERROR(AP59-AM59,"NA")</f>
        <v>NA</v>
      </c>
      <c r="AS59" s="51">
        <v>73</v>
      </c>
      <c r="AT59" s="51">
        <f>IF(OR($AG59="No",$AG59="NA"),"NA",($AH59-$AS59))</f>
        <v>26</v>
      </c>
      <c r="AU59" t="s">
        <v>62</v>
      </c>
      <c r="AV59" t="s">
        <v>62</v>
      </c>
      <c r="AW59" t="s">
        <v>62</v>
      </c>
      <c r="AX59" t="s">
        <v>62</v>
      </c>
    </row>
    <row r="60" spans="1:50" ht="18" customHeight="1">
      <c r="A60">
        <v>59</v>
      </c>
      <c r="B60" t="s">
        <v>2358</v>
      </c>
      <c r="C60" t="s">
        <v>1382</v>
      </c>
      <c r="D60">
        <v>2023</v>
      </c>
      <c r="E60" t="s">
        <v>286</v>
      </c>
      <c r="F60" t="s">
        <v>1773</v>
      </c>
      <c r="G60" s="8" t="s">
        <v>1774</v>
      </c>
      <c r="H60" s="56" t="s">
        <v>1775</v>
      </c>
      <c r="I60" t="s">
        <v>975</v>
      </c>
      <c r="J60">
        <v>22</v>
      </c>
      <c r="K60" s="51" t="str" cm="1">
        <f t="array" ref="K60">IF($I60="Review","À Trouver",_xlfn.IFS($I60="Letter to the Editor","NA",$I60="Author response","NA",$I60="Scholarships","NA",$I60="Original","No",$I60="Study protocol","No",$I60="Commentary","NA",$I60="Opinions","NA",$I60="Editorial","NA",$I60="Perspective","NA",$I60="Author response","NA"))</f>
        <v>NA</v>
      </c>
      <c r="L60" s="51" t="str" cm="1">
        <f t="array" ref="L60">IF($I60="Review","À Trouver",_xlfn.IFS($I60="Letter to the Editor","NA",$I60="Author response","NA",$I60="Scholarships","NA",$I60="Original","No",$I60="Study protocol","No",$I60="Commentary","NA",$I60="Opinions","NA",$I60="Editorial","NA",$I60="Perspective","NA",$I60="Author response","NA"))</f>
        <v>NA</v>
      </c>
      <c r="M60" s="51" t="str" cm="1">
        <f t="array" ref="M60">IF($I60="Review","NA",_xlfn.IFS($I60="Letter to the Editor","NA",$I60="Author response","NA",$I60="Scholarships","NA",$I60="Original","À Trouver",$I60="Study protocol","À Trouver",$I60="Commentary","NA",$I60="Opinions","NA",$I60="Editorial","NA",$I60="Perspective","NA",$I60="Author response","NA"))</f>
        <v>NA</v>
      </c>
      <c r="N60" s="51" t="str" cm="1">
        <f t="array" ref="N60">IF($I60="Review","NA",_xlfn.IFS($I60="Letter to the Editor","NA",$I60="Author response","NA",$I60="Scholarships","NA",$I60="Original","À Trouver",$I60="Study protocol","NA",$I60="Commentary","NA",$I60="Opinions","NA",$I60="Editorial","NA",$I60="Perspective","NA",$I60="Author response","NA"))</f>
        <v>NA</v>
      </c>
      <c r="O60" s="51" t="str">
        <f>IF(OR($N60="No",$N60="NA"),"NA","à Remplir")</f>
        <v>NA</v>
      </c>
      <c r="P60" s="51" t="str">
        <f>IF(OR($N60="No",$N60="NA"),"NA","à Remplir")</f>
        <v>NA</v>
      </c>
      <c r="Q60" s="51" t="str">
        <f>IF(OR($N60="No",$N60="NA"),"NA","à Remplir")</f>
        <v>NA</v>
      </c>
      <c r="R60" s="51" t="str">
        <f>IF(OR($N60="No",$N60="NA"),"NA","à Remplir")</f>
        <v>NA</v>
      </c>
      <c r="S60" s="30" t="str" cm="1">
        <f t="array" ref="S60">IF($I60="Review","NA",_xlfn.IFS($I60="Letter to the Editor","NA",$I60="Author response","NA",$I60="Scholarships","NA",$I60="Original","À Trouver",$I60="Study protocol","NA",$I60="Commentary","NA",$I60="Opinions","NA",$I60="Editorial","NA",$I60="Perspective","NA",$I60="Author response","NA"))</f>
        <v>NA</v>
      </c>
      <c r="T60" s="51" t="str">
        <f>IF(OR(S60="No",S60="NA"),"NA","à Remplir")</f>
        <v>NA</v>
      </c>
      <c r="U60" s="51" t="str" cm="1">
        <f t="array" ref="U60">IF($I60="Review","À Trouver",_xlfn.IFS($I60="Letter to the Editor","NA",$I60="Author response","NA",$I60="Scholarships","NA",$I60="Original","À Trouver",$I60="Study protocol","À Trouver",$I60="Commentary","NA",$I60="Opinions","NA",$I60="Editorial","NA",$I60="Perspective","NA",$I60="Author response","NA"))</f>
        <v>NA</v>
      </c>
      <c r="V60" s="51" t="str">
        <f>IF(OR(U60="No",U60="NA"),"NA","à Remplir")</f>
        <v>NA</v>
      </c>
      <c r="W60" s="51" t="str" cm="1">
        <f t="array" ref="W60">IF($I60="Review","À Trouver",_xlfn.IFS($I60="Letter to the Editor","NA",$I60="Author response","NA",$I60="Scholarships","NA",$I60="Original","À Trouver",$I60="Study protocol","NA",$I60="Commentary","NA",$I60="Opinions","NA",$I60="Editorial","NA",$I60="Perspective","NA",$I60="Author response","NA"))</f>
        <v>NA</v>
      </c>
      <c r="X60" s="51" t="str">
        <f>IF(OR($W60="No",$W60="NA"),"NA","à Remplir")</f>
        <v>NA</v>
      </c>
      <c r="Y60" s="51" t="str">
        <f>IF(OR($W60="No",$W60="NA"),"NA","à Remplir")</f>
        <v>NA</v>
      </c>
      <c r="Z60" s="8" t="s">
        <v>1776</v>
      </c>
      <c r="AA60" s="51" t="str" cm="1">
        <f t="array" ref="AA60">IF($I60="Review","NA",_xlfn.IFS($I60="Letter to the Editor","NA",$I60="Author response","NA",$I60="Scholarships","NA",$I60="Original","À Trouver",$I60="Study protocol","NA",$I60="Commentary","NA",$I60="Opinions","NA",$I60="Editorial","NA",$I60="Perspective","NA",$I60="Author response","NA"))</f>
        <v>NA</v>
      </c>
      <c r="AB60" s="51" t="str" cm="1">
        <f t="array" ref="AB60">IF($I60="Review","NA",_xlfn.IFS($I60="Letter to the Editor","NA",$I60="Author response","NA",$I60="Scholarships","NA",$I60="Original","À Trouver",$I60="Study protocol","NA",$I60="Commentary","NA",$I60="Opinions","NA",$I60="Editorial","NA",$I60="Perspective","NA",$I60="Author response","NA"))</f>
        <v>NA</v>
      </c>
      <c r="AC60" s="51" t="str">
        <f>IF(OR($AB60="No",$AB60="NA"),"NA","à Remplir")</f>
        <v>NA</v>
      </c>
      <c r="AD60" s="51" t="str">
        <f>IF(OR($AB60="No",$AB60="NA"),"NA","à Remplir")</f>
        <v>NA</v>
      </c>
      <c r="AE60" t="str">
        <f>IF(OR($AB60="No",$AB60="NA"),"NA",IF(AD60="Exact","NA","À Remplir"))</f>
        <v>NA</v>
      </c>
      <c r="AF60" t="str" cm="1">
        <f t="array" ref="AF60">_xlfn.IFS($I60="Review","NA",$I60="Letter to the Editor","NA",$I60="Author response","NA",$I60="Scholarships","NA",$I60="Original",_xlfn.IFS($AC60="Yes","No",$AC60="both","No",$AC60="NA","NA",$AC60="No","À Trouver"),$I60="Study protocol","NA",$I60="Commentary","NA",$I60="Opinions","NA",$I60="Editorial","NA",$I60="Perspective","NA",$I60="Author response","NA")</f>
        <v>NA</v>
      </c>
      <c r="AG60" s="51" t="str" cm="1">
        <f t="array" ref="AG60">IF($I60="Review","NA",_xlfn.IFS($I60="Letter to the Editor","NA",$I60="Author response","NA",$I60="Scholarships","NA",$I60="Original","À Trouver",$I60="Study protocol","NA",$I60="Commentary","NA",$I60="Opinions","NA",$I60="Editorial","NA",$I60="Perspective","NA",$I60="Author response","NA"))</f>
        <v>NA</v>
      </c>
      <c r="AH60" s="51" t="str">
        <f>IF(OR($AG60="No",$AG60="NA"),"NA","à Remplir")</f>
        <v>NA</v>
      </c>
      <c r="AI60" s="51" t="str">
        <f>IF(OR($AG60="No",$AG60="NA"),"NA","à Remplir")</f>
        <v>NA</v>
      </c>
      <c r="AJ60" s="51" t="str">
        <f t="shared" si="34"/>
        <v>NA</v>
      </c>
      <c r="AK60" s="30" t="str" cm="1">
        <f t="array" ref="AK60">IF($I60="Review","À Trouver",_xlfn.IFS($I60="Letter to the Editor","NA",$I60="Author response","NA",$I60="Scholarships","NA",$I60="Original","À Trouver",$I60="Study protocol","NA",$I60="Commentary","NA",$I60="Opinions","NA",$I60="Editorial","NA",$I60="Perspective","NA",$I60="Author response","NA"))</f>
        <v>NA</v>
      </c>
      <c r="AL60" s="51" t="str">
        <f t="shared" si="35"/>
        <v>NA</v>
      </c>
      <c r="AM60" s="51" t="str">
        <f t="shared" si="35"/>
        <v>NA</v>
      </c>
      <c r="AN60" s="51" t="str">
        <f t="shared" si="35"/>
        <v>NA</v>
      </c>
      <c r="AO60" s="52">
        <v>44815</v>
      </c>
      <c r="AP60" s="52">
        <v>44995</v>
      </c>
      <c r="AQ60" s="51">
        <f t="shared" si="8"/>
        <v>180</v>
      </c>
      <c r="AR60" s="51" t="str">
        <f>IFERROR(AP60-AM60,"NA")</f>
        <v>NA</v>
      </c>
      <c r="AS60" s="51" t="str">
        <f>IF(OR($AG60="No",$AG60="NA"),"NA",($AH60-$AT60))</f>
        <v>NA</v>
      </c>
      <c r="AT60" s="51" t="str">
        <f>IF(OR($AG60="No",$AG60="NA"),"NA",($AH60-$AS60))</f>
        <v>NA</v>
      </c>
      <c r="AU60" s="51" t="str">
        <f>IF(OR($AG60="No",$AG60="NA"),"NA","à Remplir")</f>
        <v>NA</v>
      </c>
      <c r="AV60" s="51" t="str">
        <f>IF(OR($AG60="No",$AG60="NA"),"NA","à Remplir")</f>
        <v>NA</v>
      </c>
      <c r="AW60" s="51" t="str">
        <f>IF(OR($AG60="No",$AG60="NA"),"NA","à Remplir")</f>
        <v>NA</v>
      </c>
      <c r="AX60" s="51" t="str">
        <f>IF(OR($AG60="No",$AG60="NA"),"NA","à Remplir")</f>
        <v>NA</v>
      </c>
    </row>
    <row r="61" spans="1:50" ht="18" customHeight="1">
      <c r="A61">
        <v>60</v>
      </c>
      <c r="B61" t="s">
        <v>2358</v>
      </c>
      <c r="C61" t="s">
        <v>1382</v>
      </c>
      <c r="D61">
        <v>2023</v>
      </c>
      <c r="E61" t="s">
        <v>286</v>
      </c>
      <c r="F61" s="19" t="s">
        <v>1777</v>
      </c>
      <c r="G61" s="8" t="s">
        <v>1778</v>
      </c>
      <c r="H61" s="56" t="s">
        <v>1779</v>
      </c>
      <c r="I61" t="s">
        <v>935</v>
      </c>
      <c r="J61" t="s">
        <v>2461</v>
      </c>
      <c r="K61" t="s">
        <v>62</v>
      </c>
      <c r="L61" t="s">
        <v>62</v>
      </c>
      <c r="M61" t="s">
        <v>62</v>
      </c>
      <c r="N61" t="s">
        <v>62</v>
      </c>
      <c r="O61" t="s">
        <v>57</v>
      </c>
      <c r="P61" t="s">
        <v>57</v>
      </c>
      <c r="Q61" t="s">
        <v>57</v>
      </c>
      <c r="R61" t="s">
        <v>57</v>
      </c>
      <c r="S61" t="s">
        <v>56</v>
      </c>
      <c r="T61" s="82" t="s">
        <v>2462</v>
      </c>
      <c r="U61" t="s">
        <v>62</v>
      </c>
      <c r="V61" t="s">
        <v>57</v>
      </c>
      <c r="W61" t="s">
        <v>56</v>
      </c>
      <c r="X61" s="82" t="s">
        <v>1781</v>
      </c>
      <c r="Y61" t="s">
        <v>62</v>
      </c>
      <c r="Z61" s="8" t="s">
        <v>1782</v>
      </c>
      <c r="AA61" t="s">
        <v>56</v>
      </c>
      <c r="AB61" t="s">
        <v>56</v>
      </c>
      <c r="AC61" s="74" t="s">
        <v>2403</v>
      </c>
      <c r="AD61" t="s">
        <v>984</v>
      </c>
      <c r="AE61" t="s">
        <v>57</v>
      </c>
      <c r="AF61" t="s">
        <v>62</v>
      </c>
      <c r="AG61" t="s">
        <v>56</v>
      </c>
      <c r="AH61">
        <v>23</v>
      </c>
      <c r="AI61" t="s">
        <v>62</v>
      </c>
      <c r="AJ61" s="51" t="str">
        <f t="shared" si="34"/>
        <v>NA</v>
      </c>
      <c r="AK61" t="s">
        <v>62</v>
      </c>
      <c r="AL61" t="s">
        <v>57</v>
      </c>
      <c r="AM61" t="s">
        <v>57</v>
      </c>
      <c r="AN61" t="s">
        <v>57</v>
      </c>
      <c r="AO61" s="12">
        <v>44612</v>
      </c>
      <c r="AP61" s="12">
        <v>44988</v>
      </c>
      <c r="AQ61">
        <f t="shared" si="8"/>
        <v>376</v>
      </c>
      <c r="AR61" t="s">
        <v>57</v>
      </c>
      <c r="AS61">
        <v>15</v>
      </c>
      <c r="AT61">
        <v>8</v>
      </c>
      <c r="AU61" t="s">
        <v>62</v>
      </c>
      <c r="AV61" s="74" t="s">
        <v>62</v>
      </c>
      <c r="AW61" s="74" t="s">
        <v>62</v>
      </c>
      <c r="AX61" t="s">
        <v>62</v>
      </c>
    </row>
    <row r="62" spans="1:50" ht="18" customHeight="1">
      <c r="A62">
        <v>61</v>
      </c>
      <c r="B62" t="s">
        <v>2358</v>
      </c>
      <c r="C62" t="s">
        <v>1382</v>
      </c>
      <c r="D62">
        <v>2023</v>
      </c>
      <c r="E62" t="s">
        <v>286</v>
      </c>
      <c r="F62" s="19" t="s">
        <v>243</v>
      </c>
      <c r="G62" s="8" t="s">
        <v>1784</v>
      </c>
      <c r="H62" s="56" t="s">
        <v>2463</v>
      </c>
      <c r="I62" t="s">
        <v>2399</v>
      </c>
      <c r="J62" t="s">
        <v>2432</v>
      </c>
      <c r="K62" s="51" t="str" cm="1">
        <f t="array" ref="K62">IF($I62="Review","À Trouver",_xlfn.IFS($I62="Letter to the Editor","NA",$I62="Author response","NA",$I62="Scholarships","NA",$I62="Original","No",$I62="Study protocol","No"))</f>
        <v>NA</v>
      </c>
      <c r="L62" s="51" t="str" cm="1">
        <f t="array" ref="L62">IF($I62="Review","À Trouver",_xlfn.IFS($I62="Letter to the Editor","NA",$I62="Author response","NA",$I62="Scholarships","NA",$I62="Original","No",$I62="Study protocol","No"))</f>
        <v>NA</v>
      </c>
      <c r="M62" s="51" t="str" cm="1">
        <f t="array" ref="M62">IF($I62="Review","NA",_xlfn.IFS($I62="Letter to the Editor","NA",$I62="Author response","NA",$I62="Scholarships","NA",$I62="Original","À Trouver",$I62="Study protocol","À Trouver"))</f>
        <v>NA</v>
      </c>
      <c r="N62" s="51" t="str" cm="1">
        <f t="array" ref="N62">IF($I62="Review","NA",_xlfn.IFS($I62="Letter to the Editor","NA",$I62="Author response","NA",$I62="Scholarships","NA",$I62="Original","À Trouver",$I62="Study protocol","NA"))</f>
        <v>NA</v>
      </c>
      <c r="O62" s="51" t="str">
        <f t="shared" ref="O62:R69" si="36">IF(OR($N62="No",$N62="NA"),"NA","à Remplir")</f>
        <v>NA</v>
      </c>
      <c r="P62" s="51" t="str">
        <f t="shared" si="36"/>
        <v>NA</v>
      </c>
      <c r="Q62" s="51" t="str">
        <f t="shared" si="36"/>
        <v>NA</v>
      </c>
      <c r="R62" s="51" t="str">
        <f t="shared" si="36"/>
        <v>NA</v>
      </c>
      <c r="S62" s="30" t="str" cm="1">
        <f t="array" ref="S62">IF($I62="Review","NA",_xlfn.IFS($I62="Letter to the Editor","NA",$I62="Author response","NA",$I62="Scholarships","NA",$I62="Original","À Trouver",$I62="Study protocol","NA"))</f>
        <v>NA</v>
      </c>
      <c r="T62" s="51" t="str">
        <f t="shared" ref="T62:T69" si="37">IF(OR(S62="No",S62="NA"),"NA","à Remplir")</f>
        <v>NA</v>
      </c>
      <c r="U62" s="51" t="str" cm="1">
        <f t="array" ref="U62">IF($I62="Review","À Trouver",_xlfn.IFS($I62="Letter to the Editor","NA",$I62="Author response","NA",$I62="Scholarships","NA",$I62="Original","À Trouver",$I62="Study protocol","À Trouver"))</f>
        <v>NA</v>
      </c>
      <c r="V62" s="51" t="str">
        <f>IF(OR(U62="No",U62="NA"),"NA","à Remplir")</f>
        <v>NA</v>
      </c>
      <c r="W62" s="51" t="str" cm="1">
        <f t="array" ref="W62">IF($I62="Review","À Trouver",_xlfn.IFS($I62="Letter to the Editor","NA",$I62="Author response","NA",$I62="Scholarships","NA",$I62="Original","À Trouver",$I62="Study protocol","NA"))</f>
        <v>NA</v>
      </c>
      <c r="X62" s="51" t="str">
        <f t="shared" ref="X62:Y65" si="38">IF(OR($W62="No",$W62="NA"),"NA","à Remplir")</f>
        <v>NA</v>
      </c>
      <c r="Y62" s="51" t="str">
        <f t="shared" si="38"/>
        <v>NA</v>
      </c>
      <c r="Z62" s="8" t="s">
        <v>1786</v>
      </c>
      <c r="AA62" s="51" t="str" cm="1">
        <f t="array" ref="AA62">IF($I62="Review","NA",_xlfn.IFS($I62="Letter to the Editor","NA",$I62="Author response","NA",$I62="Scholarships","NA",$I62="Original","À Trouver",$I62="Study protocol","NA"))</f>
        <v>NA</v>
      </c>
      <c r="AB62" s="51" t="str" cm="1">
        <f t="array" ref="AB62">IF($I62="Review","NA",_xlfn.IFS($I62="Letter to the Editor","NA",$I62="Author response","NA",$I62="Scholarships","NA",$I62="Original","À Trouver",$I62="Study protocol","NA"))</f>
        <v>NA</v>
      </c>
      <c r="AC62" s="51" t="str">
        <f t="shared" ref="AC62:AD69" si="39">IF(OR($AB62="No",$AB62="NA"),"NA","à Remplir")</f>
        <v>NA</v>
      </c>
      <c r="AD62" s="51" t="str">
        <f t="shared" si="39"/>
        <v>NA</v>
      </c>
      <c r="AE62" t="str">
        <f t="shared" ref="AE62:AE70" si="40">IF(OR($AB62="No",$AB62="NA"),"NA",IF(AD62="Exact","NA","À Remplir"))</f>
        <v>NA</v>
      </c>
      <c r="AF62" t="str" cm="1">
        <f t="array" ref="AF62">_xlfn.IFS($I62="Review","NA",$I62="Letter to the Editor","NA",$I62="Author response","NA",$I62="Scholarships","NA",$I62="Original",_xlfn.IFS($AC62="Yes","No",$AC62="both","No",$AC62="NA","NA",$AC62="No","À Trouver"),$I62="Study protocol","NA")</f>
        <v>NA</v>
      </c>
      <c r="AG62" s="51" t="str" cm="1">
        <f t="array" ref="AG62">IF($I62="Review","NA",_xlfn.IFS($I62="Letter to the Editor","NA",$I62="Author response","NA",$I62="Scholarships","NA",$I62="Original","À Trouver",$I62="Study protocol","NA"))</f>
        <v>NA</v>
      </c>
      <c r="AH62" s="51" t="str">
        <f t="shared" ref="AH62:AI65" si="41">IF(OR($AG62="No",$AG62="NA"),"NA","à Remplir")</f>
        <v>NA</v>
      </c>
      <c r="AI62" s="51" t="str">
        <f t="shared" si="41"/>
        <v>NA</v>
      </c>
      <c r="AJ62" s="51" t="str">
        <f t="shared" si="34"/>
        <v>NA</v>
      </c>
      <c r="AK62" s="30" t="str" cm="1">
        <f t="array" ref="AK62">IF($I62="Review","À Trouver",_xlfn.IFS($I62="Letter to the Editor","NA",$I62="Author response","NA",$I62="Scholarships","NA",$I62="Original","À Trouver",$I62="Study protocol","NA"))</f>
        <v>NA</v>
      </c>
      <c r="AL62" s="51" t="str">
        <f t="shared" ref="AL62:AN68" si="42">IF(OR($AK62="No",$AK62="NA"),"NA","à Remplir")</f>
        <v>NA</v>
      </c>
      <c r="AM62" s="51" t="str">
        <f t="shared" si="42"/>
        <v>NA</v>
      </c>
      <c r="AN62" s="51" t="str">
        <f t="shared" si="42"/>
        <v>NA</v>
      </c>
      <c r="AO62" s="52">
        <v>44908</v>
      </c>
      <c r="AP62" s="52">
        <v>44992</v>
      </c>
      <c r="AQ62" s="51">
        <f t="shared" si="8"/>
        <v>84</v>
      </c>
      <c r="AR62" s="51" t="str">
        <f t="shared" ref="AR62:AR91" si="43">IFERROR(AP62-AM62,"NA")</f>
        <v>NA</v>
      </c>
      <c r="AS62" s="51" t="str">
        <f t="shared" ref="AS62:AS70" si="44">IF(OR($AG62="No",$AG62="NA"),"NA",($AH62-$AT62))</f>
        <v>NA</v>
      </c>
      <c r="AT62" s="51" t="str">
        <f t="shared" ref="AT62:AT68" si="45">IF(OR($AG62="No",$AG62="NA"),"NA",($AH62-$AS62))</f>
        <v>NA</v>
      </c>
      <c r="AU62" s="51" t="str">
        <f t="shared" ref="AU62:AX68" si="46">IF(OR($AG62="No",$AG62="NA"),"NA","à Remplir")</f>
        <v>NA</v>
      </c>
      <c r="AV62" s="51" t="str">
        <f t="shared" si="46"/>
        <v>NA</v>
      </c>
      <c r="AW62" s="51" t="str">
        <f t="shared" si="46"/>
        <v>NA</v>
      </c>
      <c r="AX62" s="51" t="str">
        <f t="shared" si="46"/>
        <v>NA</v>
      </c>
    </row>
    <row r="63" spans="1:50" ht="18" customHeight="1">
      <c r="A63">
        <v>62</v>
      </c>
      <c r="B63" t="s">
        <v>2358</v>
      </c>
      <c r="C63" t="s">
        <v>1382</v>
      </c>
      <c r="D63">
        <v>2023</v>
      </c>
      <c r="E63" t="s">
        <v>286</v>
      </c>
      <c r="F63" t="s">
        <v>57</v>
      </c>
      <c r="G63" s="8" t="s">
        <v>1787</v>
      </c>
      <c r="H63" s="56" t="s">
        <v>1788</v>
      </c>
      <c r="I63" t="s">
        <v>2379</v>
      </c>
      <c r="J63" t="s">
        <v>57</v>
      </c>
      <c r="K63" t="str" cm="1">
        <f t="array" ref="K63">IF($I63="Review","À Trouver",_xlfn.IFS($I63="Letter to the Editor","NA",$I63="Author response","NA",$I63="Scholarships","NA",$I63="Original","No",$I63="Study protocol","No",$I63="Commentary","NA",$I63="Opinions","NA",$I63="Editorial","NA",$I63="Perspective","NA",$I63="Author response","NA",$I63="Essay","NA",$I63="Guidelines","No",$I63="Case Report","No"))</f>
        <v>NA</v>
      </c>
      <c r="L63" t="str" cm="1">
        <f t="array" ref="L63">IF($I63="Review","À Trouver",_xlfn.IFS($I63="Letter to the Editor","NA",$I63="Author response","NA",$I63="Scholarships","NA",$I63="Original","No",$I63="Study protocol","No",$I63="Commentary","NA",$I63="Opinions","NA",$I63="Editorial","NA",$I63="Perspective","NA",$I63="Author response","NA",$I63="Essay","NA",$I63="Guidelines","No",$I63="Case Report","No"))</f>
        <v>NA</v>
      </c>
      <c r="M63" t="str" cm="1">
        <f t="array" ref="M63">IF($I63="Review","NA",_xlfn.IFS($I63="Letter to the Editor","NA",$I63="Author response","NA",$I63="Scholarships","NA",$I63="Original","À Trouver",$I63="Study protocol","À Trouver",$I63="Commentary","NA",$I63="Opinions","NA",$I63="Editorial","NA",$I63="Perspective","NA",$I63="Author response","NA",$I63="Essay","NA",$I63="Guidelines","À Trouver",$I63="Case Report","À Trouver"))</f>
        <v>NA</v>
      </c>
      <c r="N63" s="51" t="str" cm="1">
        <f t="array" ref="N63">IF($I63="Review","NA",_xlfn.IFS($I63="Letter to the Editor","NA",$I63="Author response","NA",$I63="Scholarships","NA",$I63="Original","À Trouver",$I63="Study protocol","NA",$I63="Commentary","NA",$I63="Opinions","NA",$I63="Editorial","NA",$I63="Perspective","NA",$I63="Author response","NA",$I63="Essay","NA",$I63="Guidelines","NA",$I63="Case Report","À Trouver"))</f>
        <v>NA</v>
      </c>
      <c r="O63" s="51" t="str">
        <f t="shared" si="36"/>
        <v>NA</v>
      </c>
      <c r="P63" s="51" t="str">
        <f t="shared" si="36"/>
        <v>NA</v>
      </c>
      <c r="Q63" s="51" t="str">
        <f t="shared" si="36"/>
        <v>NA</v>
      </c>
      <c r="R63" s="51" t="str">
        <f t="shared" si="36"/>
        <v>NA</v>
      </c>
      <c r="S63" s="30" t="str" cm="1">
        <f t="array" ref="S63">IF($I63="Review","NA",_xlfn.IFS($I63="Letter to the Editor","NA",$I63="Author response","NA",$I63="Scholarships","NA",$I63="Original","À Trouver",$I63="Study protocol","NA",$I63="Commentary","NA",$I63="Opinions","NA",$I63="Editorial","NA",$I63="Perspective","NA",$I63="Author response","NA",$I63="Essay","NA",$I63="Guidelines","NA",$I63="Case Report","À Trouver"))</f>
        <v>NA</v>
      </c>
      <c r="T63" s="51" t="str">
        <f t="shared" si="37"/>
        <v>NA</v>
      </c>
      <c r="U63" s="51" t="str" cm="1">
        <f t="array" ref="U63">IF($I63="Review","À Trouver",_xlfn.IFS($I63="Letter to the Editor","NA",$I63="Author response","NA",$I63="Scholarships","NA",$I63="Original","À Trouver",$I63="Study protocol","À Trouver",$I63="Commentary","NA",$I63="Opinions","NA",$I63="Editorial","NA",$I63="Perspective","NA",$I63="Author response","NA",$I63="Essay","NA",$I63="Guidelines","À Trouver",$I63="Case Report","À Trouver"))</f>
        <v>NA</v>
      </c>
      <c r="V63" s="51" t="str">
        <f>IF(OR(U63="No",U63="NA"),"NA","à Remplir")</f>
        <v>NA</v>
      </c>
      <c r="W63" s="51" t="str" cm="1">
        <f t="array" ref="W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X63" s="51" t="str">
        <f t="shared" si="38"/>
        <v>NA</v>
      </c>
      <c r="Y63" s="51" t="str">
        <f t="shared" si="38"/>
        <v>NA</v>
      </c>
      <c r="Z63" s="90" t="s">
        <v>57</v>
      </c>
      <c r="AA63" s="51" t="str" cm="1">
        <f t="array" ref="AA63">IF($I63="Review","NA",_xlfn.IFS($I63="Letter to the Editor","NA",$I63="Author response","NA",$I63="Scholarships","NA",$I63="Original","À Trouver",$I63="Study protocol","NA",$I63="Commentary","NA",$I63="Opinions","NA",$I63="Editorial","NA",$I63="Perspective","NA",$I63="Author response","NA",$I63="Essay","NA",$I63="Guidelines","NA",$I63="Case Report","À Trouver"))</f>
        <v>NA</v>
      </c>
      <c r="AB63" s="51" t="str" cm="1">
        <f t="array" ref="AB63">IF($I63="Review","NA",_xlfn.IFS($I63="Letter to the Editor","NA",$I63="Author response","NA",$I63="Scholarships","NA",$I63="Original",_xlfn.IFS($AA63="No","NA",$AA63="Yes","À Remplir"),$I63="Study protocol","NA",$I63="Commentary","NA",$I63="Opinions","NA",$I63="Editorial","NA",$I63="Perspective","NA",$I63="Author response","NA",$I63="Essay","NA",$I63="Guidelines","NA",$I63="Case Report",_xlfn.IFS($AA63="No","No",$AA63="Yes","À Remplir")))</f>
        <v>NA</v>
      </c>
      <c r="AC63" s="51" t="str">
        <f t="shared" si="39"/>
        <v>NA</v>
      </c>
      <c r="AD63" s="51" t="str">
        <f t="shared" si="39"/>
        <v>NA</v>
      </c>
      <c r="AE63" t="str">
        <f t="shared" si="40"/>
        <v>NA</v>
      </c>
      <c r="AF63" t="str" cm="1">
        <f t="array" ref="AF63">_xlfn.IFS($I63="Review","NA",$I63="Letter to the Editor","NA",$I63="Author response","NA",$I63="Scholarships","NA",$I63="Original",_xlfn.IFS($AC63="Yes","No",$AC63="both","No",$AC63="NA","NA",$AC63="No","À Trouver"),$I63="Study protocol","NA",$I63="Commentary","NA",$I63="Opinions","NA",$I63="Editorial","NA",$I63="Perspective","NA",$I63="Author response","NA",$I63="Essay","NA",$I63="Guidelines","NA",$I63="Case Report",_xlfn.IFS($AC63="Yes","No",$AC63="both","No",$AC63="NA","NA",$AC63="No","À Trouver"))</f>
        <v>NA</v>
      </c>
      <c r="AG63" s="51" t="str" cm="1">
        <f t="array" ref="AG63">IF($I63="Review","NA",_xlfn.IFS($I63="Letter to the Editor","NA",$I63="Author response","NA",$I63="Scholarships","NA",$I63="Original","À Trouver",$I63="Study protocol","NA",$I63="Commentary","NA",$I63="Opinions","NA",$I63="Editorial","NA",$I63="Perspective","NA",$I63="Author response","NA",$I63="Essay","NA",$I63="Guidelines","NA",$I63="Case Report","À Trouver"))</f>
        <v>NA</v>
      </c>
      <c r="AH63" s="51" t="str">
        <f t="shared" si="41"/>
        <v>NA</v>
      </c>
      <c r="AI63" s="51" t="str">
        <f t="shared" si="41"/>
        <v>NA</v>
      </c>
      <c r="AJ63" s="51" t="str">
        <f t="shared" si="34"/>
        <v>NA</v>
      </c>
      <c r="AK63" s="30" t="str" cm="1">
        <f t="array" ref="AK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AL63" s="51" t="str">
        <f t="shared" si="42"/>
        <v>NA</v>
      </c>
      <c r="AM63" s="51" t="str">
        <f t="shared" si="42"/>
        <v>NA</v>
      </c>
      <c r="AN63" s="51" t="str">
        <f t="shared" si="42"/>
        <v>NA</v>
      </c>
      <c r="AO63" s="12" t="s">
        <v>57</v>
      </c>
      <c r="AP63" s="52">
        <v>45075</v>
      </c>
      <c r="AQ63" s="51" t="str">
        <f t="shared" si="8"/>
        <v>NA</v>
      </c>
      <c r="AR63" s="51" t="str">
        <f t="shared" si="43"/>
        <v>NA</v>
      </c>
      <c r="AS63" s="51" t="str">
        <f t="shared" si="44"/>
        <v>NA</v>
      </c>
      <c r="AT63" s="51" t="str">
        <f t="shared" si="45"/>
        <v>NA</v>
      </c>
      <c r="AU63" s="51" t="str">
        <f t="shared" si="46"/>
        <v>NA</v>
      </c>
      <c r="AV63" s="51" t="str">
        <f t="shared" si="46"/>
        <v>NA</v>
      </c>
      <c r="AW63" s="51" t="str">
        <f t="shared" si="46"/>
        <v>NA</v>
      </c>
      <c r="AX63" s="51" t="str">
        <f t="shared" si="46"/>
        <v>NA</v>
      </c>
    </row>
    <row r="64" spans="1:50" ht="17.25">
      <c r="A64">
        <v>63</v>
      </c>
      <c r="B64" t="s">
        <v>2358</v>
      </c>
      <c r="C64" t="s">
        <v>1382</v>
      </c>
      <c r="D64">
        <v>2023</v>
      </c>
      <c r="E64" t="s">
        <v>977</v>
      </c>
      <c r="F64" t="s">
        <v>1790</v>
      </c>
      <c r="G64" s="8" t="s">
        <v>1791</v>
      </c>
      <c r="H64" s="56" t="s">
        <v>1792</v>
      </c>
      <c r="I64" t="s">
        <v>926</v>
      </c>
      <c r="J64" t="s">
        <v>57</v>
      </c>
      <c r="K64" t="str" cm="1">
        <f t="array" ref="K64">IF($I64="Review","À Trouver",_xlfn.IFS($I64="Letter to the Editor","NA",$I64="Author response","NA",$I64="Scholarships","NA",$I64="Original","No",$I64="Study protocol","No",$I64="Commentary","NA",$I64="Opinions","NA",$I64="Editorial","NA",$I64="Perspective","NA",$I64="Author response","NA",$I64="Essay","NA",$I64="Guidelines","No",$I64="Case Report","No"))</f>
        <v>NA</v>
      </c>
      <c r="L64" t="str" cm="1">
        <f t="array" ref="L64">IF($I64="Review","À Trouver",_xlfn.IFS($I64="Letter to the Editor","NA",$I64="Author response","NA",$I64="Scholarships","NA",$I64="Original","No",$I64="Study protocol","No",$I64="Commentary","NA",$I64="Opinions","NA",$I64="Editorial","NA",$I64="Perspective","NA",$I64="Author response","NA",$I64="Essay","NA",$I64="Guidelines","No",$I64="Case Report","No"))</f>
        <v>NA</v>
      </c>
      <c r="M64" t="str" cm="1">
        <f t="array" ref="M64">IF($I64="Review","NA",_xlfn.IFS($I64="Letter to the Editor","NA",$I64="Author response","NA",$I64="Scholarships","NA",$I64="Original","À Trouver",$I64="Study protocol","À Trouver",$I64="Commentary","NA",$I64="Opinions","NA",$I64="Editorial","NA",$I64="Perspective","NA",$I64="Author response","NA",$I64="Essay","NA",$I64="Guidelines","À Trouver",$I64="Case Report","À Trouver"))</f>
        <v>NA</v>
      </c>
      <c r="N64" s="51" t="str" cm="1">
        <f t="array" ref="N64">IF($I64="Review","NA",_xlfn.IFS($I64="Letter to the Editor","NA",$I64="Author response","NA",$I64="Scholarships","NA",$I64="Original","À Trouver",$I64="Study protocol","NA",$I64="Commentary","NA",$I64="Opinions","NA",$I64="Editorial","NA",$I64="Perspective","NA",$I64="Author response","NA",$I64="Essay","NA",$I64="Guidelines","NA",$I64="Case Report","À Trouver"))</f>
        <v>NA</v>
      </c>
      <c r="O64" s="51" t="str">
        <f t="shared" si="36"/>
        <v>NA</v>
      </c>
      <c r="P64" s="51" t="str">
        <f t="shared" si="36"/>
        <v>NA</v>
      </c>
      <c r="Q64" s="51" t="str">
        <f t="shared" si="36"/>
        <v>NA</v>
      </c>
      <c r="R64" s="51" t="str">
        <f t="shared" si="36"/>
        <v>NA</v>
      </c>
      <c r="S64" s="30" t="str" cm="1">
        <f t="array" ref="S64">IF($I64="Review","NA",_xlfn.IFS($I64="Letter to the Editor","NA",$I64="Author response","NA",$I64="Scholarships","NA",$I64="Original","À Trouver",$I64="Study protocol","NA",$I64="Commentary","NA",$I64="Opinions","NA",$I64="Editorial","NA",$I64="Perspective","NA",$I64="Author response","NA",$I64="Essay","NA",$I64="Guidelines","NA",$I64="Case Report","À Trouver"))</f>
        <v>NA</v>
      </c>
      <c r="T64" s="51" t="str">
        <f t="shared" si="37"/>
        <v>NA</v>
      </c>
      <c r="U64" s="51" t="str" cm="1">
        <f t="array" ref="U64">IF($I64="Review","À Trouver",_xlfn.IFS($I64="Letter to the Editor","NA",$I64="Author response","NA",$I64="Scholarships","NA",$I64="Original","À Trouver",$I64="Study protocol","À Trouver",$I64="Commentary","NA",$I64="Opinions","NA",$I64="Editorial","NA",$I64="Perspective","NA",$I64="Author response","NA",$I64="Essay","NA",$I64="Guidelines","À Trouver",$I64="Case Report","À Trouver"))</f>
        <v>NA</v>
      </c>
      <c r="V64" s="51" t="str">
        <f>IF(OR(U64="No",U64="NA"),"NA","à Remplir")</f>
        <v>NA</v>
      </c>
      <c r="W64" s="51" t="str" cm="1">
        <f t="array" ref="W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X64" s="51" t="str">
        <f t="shared" si="38"/>
        <v>NA</v>
      </c>
      <c r="Y64" s="51" t="str">
        <f t="shared" si="38"/>
        <v>NA</v>
      </c>
      <c r="Z64" s="8" t="s">
        <v>1793</v>
      </c>
      <c r="AA64" s="51" t="str" cm="1">
        <f t="array" ref="AA64">IF($I64="Review","NA",_xlfn.IFS($I64="Letter to the Editor","NA",$I64="Author response","NA",$I64="Scholarships","NA",$I64="Original","À Trouver",$I64="Study protocol","NA",$I64="Commentary","NA",$I64="Opinions","NA",$I64="Editorial","NA",$I64="Perspective","NA",$I64="Author response","NA",$I64="Essay","NA",$I64="Guidelines","NA",$I64="Case Report","À Trouver"))</f>
        <v>NA</v>
      </c>
      <c r="AB64" s="51" t="str" cm="1">
        <f t="array" ref="AB64">IF($I64="Review","NA",_xlfn.IFS($I64="Letter to the Editor","NA",$I64="Author response","NA",$I64="Scholarships","NA",$I64="Original",_xlfn.IFS($AA64="No","NA",$AA64="Yes","À Remplir"),$I64="Study protocol","NA",$I64="Commentary","NA",$I64="Opinions","NA",$I64="Editorial","NA",$I64="Perspective","NA",$I64="Author response","NA",$I64="Essay","NA",$I64="Guidelines","NA",$I64="Case Report",_xlfn.IFS($AA64="No","No",$AA64="Yes","À Remplir")))</f>
        <v>NA</v>
      </c>
      <c r="AC64" s="51" t="str">
        <f t="shared" si="39"/>
        <v>NA</v>
      </c>
      <c r="AD64" s="51" t="str">
        <f t="shared" si="39"/>
        <v>NA</v>
      </c>
      <c r="AE64" t="str">
        <f t="shared" si="40"/>
        <v>NA</v>
      </c>
      <c r="AF64" t="str" cm="1">
        <f t="array" ref="AF64">_xlfn.IFS($I64="Review","NA",$I64="Letter to the Editor","NA",$I64="Author response","NA",$I64="Scholarships","NA",$I64="Original",_xlfn.IFS($AC64="Yes","No",$AC64="both","No",$AC64="NA","NA",$AC64="No","À Trouver"),$I64="Study protocol","NA",$I64="Commentary","NA",$I64="Opinions","NA",$I64="Editorial","NA",$I64="Perspective","NA",$I64="Author response","NA",$I64="Essay","NA",$I64="Guidelines","NA",$I64="Case Report",_xlfn.IFS($AC64="Yes","No",$AC64="both","No",$AC64="NA","NA",$AC64="No","À Trouver"))</f>
        <v>NA</v>
      </c>
      <c r="AG64" s="51" t="str" cm="1">
        <f t="array" ref="AG64">IF($I64="Review","NA",_xlfn.IFS($I64="Letter to the Editor","NA",$I64="Author response","NA",$I64="Scholarships","NA",$I64="Original","À Trouver",$I64="Study protocol","NA",$I64="Commentary","NA",$I64="Opinions","NA",$I64="Editorial","NA",$I64="Perspective","NA",$I64="Author response","NA",$I64="Essay","NA",$I64="Guidelines","NA",$I64="Case Report","À Trouver"))</f>
        <v>NA</v>
      </c>
      <c r="AH64" s="51" t="str">
        <f t="shared" si="41"/>
        <v>NA</v>
      </c>
      <c r="AI64" s="51" t="str">
        <f t="shared" si="41"/>
        <v>NA</v>
      </c>
      <c r="AJ64" s="51" t="str">
        <f t="shared" si="34"/>
        <v>NA</v>
      </c>
      <c r="AK64" s="30" t="str" cm="1">
        <f t="array" ref="AK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AL64" s="51" t="str">
        <f t="shared" si="42"/>
        <v>NA</v>
      </c>
      <c r="AM64" s="51" t="str">
        <f t="shared" si="42"/>
        <v>NA</v>
      </c>
      <c r="AN64" s="51" t="str">
        <f t="shared" si="42"/>
        <v>NA</v>
      </c>
      <c r="AO64" s="12" t="s">
        <v>57</v>
      </c>
      <c r="AP64" s="52">
        <v>45060</v>
      </c>
      <c r="AQ64" s="51" t="str">
        <f t="shared" si="8"/>
        <v>NA</v>
      </c>
      <c r="AR64" s="51" t="str">
        <f t="shared" si="43"/>
        <v>NA</v>
      </c>
      <c r="AS64" s="51" t="str">
        <f t="shared" si="44"/>
        <v>NA</v>
      </c>
      <c r="AT64" s="51" t="str">
        <f t="shared" si="45"/>
        <v>NA</v>
      </c>
      <c r="AU64" s="51" t="str">
        <f t="shared" si="46"/>
        <v>NA</v>
      </c>
      <c r="AV64" s="51" t="str">
        <f t="shared" si="46"/>
        <v>NA</v>
      </c>
      <c r="AW64" s="51" t="str">
        <f t="shared" si="46"/>
        <v>NA</v>
      </c>
      <c r="AX64" s="51" t="str">
        <f t="shared" si="46"/>
        <v>NA</v>
      </c>
    </row>
    <row r="65" spans="1:50" ht="18" customHeight="1">
      <c r="A65">
        <v>64</v>
      </c>
      <c r="B65" t="s">
        <v>2358</v>
      </c>
      <c r="C65" t="s">
        <v>1382</v>
      </c>
      <c r="D65">
        <v>2023</v>
      </c>
      <c r="E65" t="s">
        <v>977</v>
      </c>
      <c r="F65" t="s">
        <v>1795</v>
      </c>
      <c r="G65" s="8" t="s">
        <v>1796</v>
      </c>
      <c r="H65" s="56" t="s">
        <v>1797</v>
      </c>
      <c r="I65" t="s">
        <v>2464</v>
      </c>
      <c r="J65" t="s">
        <v>57</v>
      </c>
      <c r="K65" s="51" t="s">
        <v>57</v>
      </c>
      <c r="L65" s="51" t="s">
        <v>57</v>
      </c>
      <c r="M65" s="51" t="s">
        <v>57</v>
      </c>
      <c r="N65" s="51" t="s">
        <v>57</v>
      </c>
      <c r="O65" s="51" t="str">
        <f t="shared" si="36"/>
        <v>NA</v>
      </c>
      <c r="P65" s="51" t="str">
        <f t="shared" si="36"/>
        <v>NA</v>
      </c>
      <c r="Q65" s="51" t="str">
        <f t="shared" si="36"/>
        <v>NA</v>
      </c>
      <c r="R65" s="51" t="str">
        <f t="shared" si="36"/>
        <v>NA</v>
      </c>
      <c r="S65" s="30" t="s">
        <v>57</v>
      </c>
      <c r="T65" s="51" t="str">
        <f t="shared" si="37"/>
        <v>NA</v>
      </c>
      <c r="U65" s="51" t="s">
        <v>57</v>
      </c>
      <c r="V65" s="51" t="str">
        <f>IF(OR(U65="No",U65="NA"),"NA","à Remplir")</f>
        <v>NA</v>
      </c>
      <c r="W65" s="51" t="s">
        <v>57</v>
      </c>
      <c r="X65" s="51" t="str">
        <f t="shared" si="38"/>
        <v>NA</v>
      </c>
      <c r="Y65" s="51" t="str">
        <f t="shared" si="38"/>
        <v>NA</v>
      </c>
      <c r="Z65" s="8" t="s">
        <v>1799</v>
      </c>
      <c r="AA65" t="s">
        <v>57</v>
      </c>
      <c r="AB65" t="s">
        <v>57</v>
      </c>
      <c r="AC65" s="51" t="str">
        <f t="shared" si="39"/>
        <v>NA</v>
      </c>
      <c r="AD65" s="51" t="str">
        <f t="shared" si="39"/>
        <v>NA</v>
      </c>
      <c r="AE65" t="str">
        <f t="shared" si="40"/>
        <v>NA</v>
      </c>
      <c r="AF65" t="s">
        <v>57</v>
      </c>
      <c r="AG65" t="s">
        <v>57</v>
      </c>
      <c r="AH65" s="51" t="str">
        <f t="shared" si="41"/>
        <v>NA</v>
      </c>
      <c r="AI65" s="51" t="str">
        <f t="shared" si="41"/>
        <v>NA</v>
      </c>
      <c r="AJ65" s="51" t="str">
        <f t="shared" si="34"/>
        <v>NA</v>
      </c>
      <c r="AK65" s="30" t="s">
        <v>57</v>
      </c>
      <c r="AL65" s="51" t="str">
        <f t="shared" si="42"/>
        <v>NA</v>
      </c>
      <c r="AM65" s="51" t="str">
        <f t="shared" si="42"/>
        <v>NA</v>
      </c>
      <c r="AN65" s="51" t="str">
        <f t="shared" si="42"/>
        <v>NA</v>
      </c>
      <c r="AO65" s="52">
        <v>44773</v>
      </c>
      <c r="AP65" s="52">
        <v>45036</v>
      </c>
      <c r="AQ65" s="51">
        <f t="shared" si="8"/>
        <v>263</v>
      </c>
      <c r="AR65" s="51" t="str">
        <f t="shared" si="43"/>
        <v>NA</v>
      </c>
      <c r="AS65" s="51" t="str">
        <f t="shared" si="44"/>
        <v>NA</v>
      </c>
      <c r="AT65" s="51" t="str">
        <f t="shared" si="45"/>
        <v>NA</v>
      </c>
      <c r="AU65" s="51" t="str">
        <f t="shared" si="46"/>
        <v>NA</v>
      </c>
      <c r="AV65" s="51" t="str">
        <f t="shared" si="46"/>
        <v>NA</v>
      </c>
      <c r="AW65" s="51" t="str">
        <f t="shared" si="46"/>
        <v>NA</v>
      </c>
      <c r="AX65" s="51" t="str">
        <f t="shared" si="46"/>
        <v>NA</v>
      </c>
    </row>
    <row r="66" spans="1:50" ht="18" customHeight="1">
      <c r="A66">
        <v>65</v>
      </c>
      <c r="B66" t="s">
        <v>2358</v>
      </c>
      <c r="C66" t="s">
        <v>1382</v>
      </c>
      <c r="D66">
        <v>2023</v>
      </c>
      <c r="E66" t="s">
        <v>977</v>
      </c>
      <c r="F66" s="19" t="s">
        <v>1801</v>
      </c>
      <c r="G66" s="8" t="s">
        <v>1802</v>
      </c>
      <c r="H66" s="56" t="s">
        <v>1803</v>
      </c>
      <c r="I66" t="s">
        <v>929</v>
      </c>
      <c r="J66">
        <v>3</v>
      </c>
      <c r="K66" s="51" t="s">
        <v>62</v>
      </c>
      <c r="L66" s="51" t="s">
        <v>62</v>
      </c>
      <c r="M66" s="51" t="s">
        <v>57</v>
      </c>
      <c r="N66" t="s">
        <v>57</v>
      </c>
      <c r="O66" s="51" t="str">
        <f t="shared" si="36"/>
        <v>NA</v>
      </c>
      <c r="P66" s="51" t="str">
        <f t="shared" si="36"/>
        <v>NA</v>
      </c>
      <c r="Q66" s="51" t="str">
        <f t="shared" si="36"/>
        <v>NA</v>
      </c>
      <c r="R66" s="51" t="str">
        <f t="shared" si="36"/>
        <v>NA</v>
      </c>
      <c r="S66" t="s">
        <v>57</v>
      </c>
      <c r="T66" s="51" t="str">
        <f t="shared" si="37"/>
        <v>NA</v>
      </c>
      <c r="U66" s="51" t="s">
        <v>56</v>
      </c>
      <c r="V66" s="82" t="s">
        <v>2465</v>
      </c>
      <c r="W66" t="s">
        <v>56</v>
      </c>
      <c r="X66" s="82" t="s">
        <v>2466</v>
      </c>
      <c r="Y66" t="s">
        <v>62</v>
      </c>
      <c r="Z66" s="8" t="s">
        <v>1804</v>
      </c>
      <c r="AA66" t="s">
        <v>57</v>
      </c>
      <c r="AB66" t="s">
        <v>57</v>
      </c>
      <c r="AC66" s="51" t="str">
        <f t="shared" si="39"/>
        <v>NA</v>
      </c>
      <c r="AD66" s="51" t="str">
        <f t="shared" si="39"/>
        <v>NA</v>
      </c>
      <c r="AE66" t="str">
        <f t="shared" si="40"/>
        <v>NA</v>
      </c>
      <c r="AF66" t="s">
        <v>57</v>
      </c>
      <c r="AG66" t="s">
        <v>57</v>
      </c>
      <c r="AH66" t="s">
        <v>57</v>
      </c>
      <c r="AI66" s="51" t="str">
        <f>IF(OR($AG66="No",$AG66="NA"),"NA","à Remplir")</f>
        <v>NA</v>
      </c>
      <c r="AJ66" s="51" t="str">
        <f t="shared" si="34"/>
        <v>NA</v>
      </c>
      <c r="AK66" t="s">
        <v>62</v>
      </c>
      <c r="AL66" s="51" t="str">
        <f t="shared" si="42"/>
        <v>NA</v>
      </c>
      <c r="AM66" s="51" t="str">
        <f t="shared" si="42"/>
        <v>NA</v>
      </c>
      <c r="AN66" s="51" t="str">
        <f t="shared" si="42"/>
        <v>NA</v>
      </c>
      <c r="AO66" s="52">
        <v>44727</v>
      </c>
      <c r="AP66" s="52">
        <v>44988</v>
      </c>
      <c r="AQ66" s="51">
        <f t="shared" ref="AQ66:AQ129" si="47">IFERROR(AP66-AO66,"NA")</f>
        <v>261</v>
      </c>
      <c r="AR66" s="51" t="str">
        <f t="shared" si="43"/>
        <v>NA</v>
      </c>
      <c r="AS66" s="51" t="str">
        <f t="shared" si="44"/>
        <v>NA</v>
      </c>
      <c r="AT66" s="51" t="str">
        <f t="shared" si="45"/>
        <v>NA</v>
      </c>
      <c r="AU66" s="51" t="str">
        <f t="shared" si="46"/>
        <v>NA</v>
      </c>
      <c r="AV66" s="51" t="str">
        <f t="shared" si="46"/>
        <v>NA</v>
      </c>
      <c r="AW66" s="51" t="str">
        <f t="shared" si="46"/>
        <v>NA</v>
      </c>
      <c r="AX66" s="51" t="str">
        <f t="shared" si="46"/>
        <v>NA</v>
      </c>
    </row>
    <row r="67" spans="1:50" ht="17.25">
      <c r="A67">
        <v>66</v>
      </c>
      <c r="B67" t="s">
        <v>2358</v>
      </c>
      <c r="C67" t="s">
        <v>1382</v>
      </c>
      <c r="D67">
        <v>2023</v>
      </c>
      <c r="E67" t="s">
        <v>977</v>
      </c>
      <c r="F67" t="s">
        <v>1806</v>
      </c>
      <c r="G67" s="8" t="s">
        <v>1807</v>
      </c>
      <c r="H67" s="56" t="s">
        <v>1808</v>
      </c>
      <c r="I67" t="s">
        <v>1163</v>
      </c>
      <c r="J67" s="74" t="s">
        <v>57</v>
      </c>
      <c r="K67" t="str" cm="1">
        <f t="array" ref="K67">IF($I67="Review","À Trouver",_xlfn.IFS($I67="Letter to the Editor","NA",$I67="Author response","NA",$I67="Scholarships","NA",$I67="Original","No",$I67="Study protocol","No",$I67="Commentary","NA",$I67="Opinions","NA",$I67="Editorial","NA",$I67="Perspective","NA",$I67="Author response","NA",$I67="Essay","NA",$I67="Guidelines","No"))</f>
        <v>No</v>
      </c>
      <c r="L67" t="str" cm="1">
        <f t="array" ref="L67">IF($I67="Review","À Trouver",_xlfn.IFS($I67="Letter to the Editor","NA",$I67="Author response","NA",$I67="Scholarships","NA",$I67="Original","No",$I67="Study protocol","No",$I67="Commentary","NA",$I67="Opinions","NA",$I67="Editorial","NA",$I67="Perspective","NA",$I67="Author response","NA",$I67="Essay","NA",$I67="Guidelines","No"))</f>
        <v>No</v>
      </c>
      <c r="M67" t="s">
        <v>62</v>
      </c>
      <c r="N67" s="51" t="str" cm="1">
        <f t="array" ref="N67">IF($I67="Review","NA",_xlfn.IFS($I67="Letter to the Editor","NA",$I67="Author response","NA",$I67="Scholarships","NA",$I67="Original","À Trouver",$I67="Study protocol","NA",$I67="Commentary","NA",$I67="Opinions","NA",$I67="Editorial","NA",$I67="Perspective","NA",$I67="Author response","NA",$I67="Essay","NA",$I67="Guidelines","NA"))</f>
        <v>NA</v>
      </c>
      <c r="O67" s="51" t="str">
        <f t="shared" si="36"/>
        <v>NA</v>
      </c>
      <c r="P67" s="51" t="str">
        <f t="shared" si="36"/>
        <v>NA</v>
      </c>
      <c r="Q67" s="51" t="str">
        <f t="shared" si="36"/>
        <v>NA</v>
      </c>
      <c r="R67" s="51" t="str">
        <f t="shared" si="36"/>
        <v>NA</v>
      </c>
      <c r="S67" s="30" t="str" cm="1">
        <f t="array" ref="S67">IF($I67="Review","NA",_xlfn.IFS($I67="Letter to the Editor","NA",$I67="Author response","NA",$I67="Scholarships","NA",$I67="Original","À Trouver",$I67="Study protocol","NA",$I67="Commentary","NA",$I67="Opinions","NA",$I67="Editorial","NA",$I67="Perspective","NA",$I67="Author response","NA",$I67="Essay","NA",$I67="Guidelines","NA"))</f>
        <v>NA</v>
      </c>
      <c r="T67" s="51" t="str">
        <f t="shared" si="37"/>
        <v>NA</v>
      </c>
      <c r="U67" t="s">
        <v>62</v>
      </c>
      <c r="V67" s="51" t="str">
        <f>IF(OR(U67="No",U67="NA"),"NA","à Remplir")</f>
        <v>NA</v>
      </c>
      <c r="W67" s="51" t="s">
        <v>56</v>
      </c>
      <c r="X67" s="82" t="s">
        <v>2467</v>
      </c>
      <c r="Y67" t="s">
        <v>62</v>
      </c>
      <c r="Z67" s="8" t="s">
        <v>1809</v>
      </c>
      <c r="AA67" s="51" t="str" cm="1">
        <f t="array" ref="AA67">IF($I67="Review","NA",_xlfn.IFS($I67="Letter to the Editor","NA",$I67="Author response","NA",$I67="Scholarships","NA",$I67="Original","À Trouver",$I67="Study protocol","NA",$I67="Commentary","NA",$I67="Opinions","NA",$I67="Editorial","NA",$I67="Perspective","NA",$I67="Author response","NA",$I67="Essay","NA",$I67="Guidelines","NA"))</f>
        <v>NA</v>
      </c>
      <c r="AB67" s="51" t="str" cm="1">
        <f t="array" ref="AB67">IF($I67="Review","NA",_xlfn.IFS($I67="Letter to the Editor","NA",$I67="Author response","NA",$I67="Scholarships","NA",$I67="Original","À Trouver",$I67="Study protocol","NA",$I67="Commentary","NA",$I67="Opinions","NA",$I67="Editorial","NA",$I67="Perspective","NA",$I67="Author response","NA",$I67="Essay","NA",$I67="Guidelines","NA"))</f>
        <v>NA</v>
      </c>
      <c r="AC67" s="51" t="str">
        <f t="shared" si="39"/>
        <v>NA</v>
      </c>
      <c r="AD67" s="51" t="str">
        <f t="shared" si="39"/>
        <v>NA</v>
      </c>
      <c r="AE67" t="str">
        <f t="shared" si="40"/>
        <v>NA</v>
      </c>
      <c r="AF67" t="str" cm="1">
        <f t="array" ref="AF67">_xlfn.IFS($I67="Review","NA",$I67="Letter to the Editor","NA",$I67="Author response","NA",$I67="Scholarships","NA",$I67="Original",_xlfn.IFS($AC67="Yes","No",$AC67="both","No",$AC67="NA","NA",$AC67="No","À Trouver"),$I67="Study protocol","NA",$I67="Commentary","NA",$I67="Opinions","NA",$I67="Editorial","NA",$I67="Perspective","NA",$I67="Author response","NA",$I67="Essay","NA",$I67="Guidelines","NA")</f>
        <v>NA</v>
      </c>
      <c r="AG67" s="51" t="str" cm="1">
        <f t="array" ref="AG67">IF($I67="Review","NA",_xlfn.IFS($I67="Letter to the Editor","NA",$I67="Author response","NA",$I67="Scholarships","NA",$I67="Original","À Trouver",$I67="Study protocol","NA",$I67="Commentary","NA",$I67="Opinions","NA",$I67="Editorial","NA",$I67="Perspective","NA",$I67="Author response","NA",$I67="Essay","NA",$I67="Guidelines","NA"))</f>
        <v>NA</v>
      </c>
      <c r="AH67" s="51" t="str">
        <f>IF(OR($AG67="No",$AG67="NA"),"NA","à Remplir")</f>
        <v>NA</v>
      </c>
      <c r="AI67" s="51" t="str">
        <f>IF(OR($AG67="No",$AG67="NA"),"NA","à Remplir")</f>
        <v>NA</v>
      </c>
      <c r="AJ67" s="51" t="str">
        <f t="shared" si="34"/>
        <v>NA</v>
      </c>
      <c r="AK67" t="s">
        <v>62</v>
      </c>
      <c r="AL67" s="51" t="str">
        <f t="shared" si="42"/>
        <v>NA</v>
      </c>
      <c r="AM67" s="51" t="str">
        <f t="shared" si="42"/>
        <v>NA</v>
      </c>
      <c r="AN67" s="51" t="str">
        <f t="shared" si="42"/>
        <v>NA</v>
      </c>
      <c r="AO67" s="52">
        <v>44872</v>
      </c>
      <c r="AP67" s="52">
        <v>45044</v>
      </c>
      <c r="AQ67" s="51">
        <f t="shared" si="47"/>
        <v>172</v>
      </c>
      <c r="AR67" s="51" t="str">
        <f t="shared" si="43"/>
        <v>NA</v>
      </c>
      <c r="AS67" s="51" t="str">
        <f t="shared" si="44"/>
        <v>NA</v>
      </c>
      <c r="AT67" s="51" t="str">
        <f t="shared" si="45"/>
        <v>NA</v>
      </c>
      <c r="AU67" s="51" t="str">
        <f t="shared" si="46"/>
        <v>NA</v>
      </c>
      <c r="AV67" s="51" t="str">
        <f t="shared" si="46"/>
        <v>NA</v>
      </c>
      <c r="AW67" s="51" t="str">
        <f t="shared" si="46"/>
        <v>NA</v>
      </c>
      <c r="AX67" s="51" t="str">
        <f t="shared" si="46"/>
        <v>NA</v>
      </c>
    </row>
    <row r="68" spans="1:50" ht="18" customHeight="1">
      <c r="A68">
        <v>67</v>
      </c>
      <c r="B68" t="s">
        <v>2358</v>
      </c>
      <c r="C68" t="s">
        <v>1382</v>
      </c>
      <c r="D68">
        <v>2023</v>
      </c>
      <c r="E68" t="s">
        <v>977</v>
      </c>
      <c r="F68" t="s">
        <v>2468</v>
      </c>
      <c r="G68" s="8" t="s">
        <v>1812</v>
      </c>
      <c r="H68" s="56" t="s">
        <v>1813</v>
      </c>
      <c r="I68" t="s">
        <v>929</v>
      </c>
      <c r="J68">
        <v>15</v>
      </c>
      <c r="K68" t="s">
        <v>56</v>
      </c>
      <c r="L68" t="s">
        <v>56</v>
      </c>
      <c r="M68" s="51" t="str" cm="1">
        <f t="array" ref="M68">IF($I68="Review","NA",_xlfn.IFS($I68="Letter to the Editor","NA",$I68="Author response","NA",$I68="Scholarships","NA",$I68="Original","À Trouver",$I68="Study protocol","À Trouver",$I68="Commentary","NA",$I68="Opinions","NA",$I68="Editorial","NA",$I68="Perspective","NA",$I68="Author response","NA"))</f>
        <v>NA</v>
      </c>
      <c r="N68" s="51" t="str" cm="1">
        <f t="array" ref="N68">IF($I68="Review","NA",_xlfn.IFS($I68="Letter to the Editor","NA",$I68="Author response","NA",$I68="Scholarships","NA",$I68="Original","À Trouver",$I68="Study protocol","NA",$I68="Commentary","NA",$I68="Opinions","NA",$I68="Editorial","NA",$I68="Perspective","NA",$I68="Author response","NA"))</f>
        <v>NA</v>
      </c>
      <c r="O68" s="51" t="str">
        <f t="shared" si="36"/>
        <v>NA</v>
      </c>
      <c r="P68" s="51" t="str">
        <f t="shared" si="36"/>
        <v>NA</v>
      </c>
      <c r="Q68" s="51" t="str">
        <f t="shared" si="36"/>
        <v>NA</v>
      </c>
      <c r="R68" s="51" t="str">
        <f t="shared" si="36"/>
        <v>NA</v>
      </c>
      <c r="S68" s="30" t="str" cm="1">
        <f t="array" ref="S68">IF($I68="Review","NA",_xlfn.IFS($I68="Letter to the Editor","NA",$I68="Author response","NA",$I68="Scholarships","NA",$I68="Original","À Trouver",$I68="Study protocol","NA",$I68="Commentary","NA",$I68="Opinions","NA",$I68="Editorial","NA",$I68="Perspective","NA",$I68="Author response","NA"))</f>
        <v>NA</v>
      </c>
      <c r="T68" s="51" t="str">
        <f t="shared" si="37"/>
        <v>NA</v>
      </c>
      <c r="U68" t="s">
        <v>56</v>
      </c>
      <c r="V68" s="82" t="s">
        <v>2469</v>
      </c>
      <c r="W68" t="s">
        <v>56</v>
      </c>
      <c r="X68" s="82" t="s">
        <v>2470</v>
      </c>
      <c r="Y68" s="74" t="s">
        <v>56</v>
      </c>
      <c r="Z68" s="8" t="s">
        <v>1814</v>
      </c>
      <c r="AA68" s="51" t="str" cm="1">
        <f t="array" ref="AA68">IF($I68="Review","NA",_xlfn.IFS($I68="Letter to the Editor","NA",$I68="Author response","NA",$I68="Scholarships","NA",$I68="Original","À Trouver",$I68="Study protocol","NA",$I68="Commentary","NA",$I68="Opinions","NA",$I68="Editorial","NA",$I68="Perspective","NA",$I68="Author response","NA"))</f>
        <v>NA</v>
      </c>
      <c r="AB68" s="51" t="str" cm="1">
        <f t="array" ref="AB68">IF($I68="Review","NA",_xlfn.IFS($I68="Letter to the Editor","NA",$I68="Author response","NA",$I68="Scholarships","NA",$I68="Original","À Trouver",$I68="Study protocol","NA",$I68="Commentary","NA",$I68="Opinions","NA",$I68="Editorial","NA",$I68="Perspective","NA",$I68="Author response","NA"))</f>
        <v>NA</v>
      </c>
      <c r="AC68" s="51" t="str">
        <f t="shared" si="39"/>
        <v>NA</v>
      </c>
      <c r="AD68" s="51" t="str">
        <f t="shared" si="39"/>
        <v>NA</v>
      </c>
      <c r="AE68" t="str">
        <f t="shared" si="40"/>
        <v>NA</v>
      </c>
      <c r="AF68" t="str" cm="1">
        <f t="array" ref="AF68">_xlfn.IFS($I68="Review","NA",$I68="Letter to the Editor","NA",$I68="Author response","NA",$I68="Scholarships","NA",$I68="Original",_xlfn.IFS($AC68="Yes","No",$AC68="both","No",$AC68="NA","NA",$AC68="No","À Trouver"),$I68="Study protocol","NA",$I68="Commentary","NA",$I68="Opinions","NA",$I68="Editorial","NA",$I68="Perspective","NA",$I68="Author response","NA")</f>
        <v>NA</v>
      </c>
      <c r="AG68" s="51" t="str" cm="1">
        <f t="array" ref="AG68">IF($I68="Review","NA",_xlfn.IFS($I68="Letter to the Editor","NA",$I68="Author response","NA",$I68="Scholarships","NA",$I68="Original","À Trouver",$I68="Study protocol","NA",$I68="Commentary","NA",$I68="Opinions","NA",$I68="Editorial","NA",$I68="Perspective","NA",$I68="Author response","NA"))</f>
        <v>NA</v>
      </c>
      <c r="AH68" s="51" t="str">
        <f>IF(OR($AG68="No",$AG68="NA"),"NA","à Remplir")</f>
        <v>NA</v>
      </c>
      <c r="AI68" s="51" t="str">
        <f>IF(OR($AG68="No",$AG68="NA"),"NA","à Remplir")</f>
        <v>NA</v>
      </c>
      <c r="AJ68" s="51" t="str">
        <f t="shared" si="34"/>
        <v>NA</v>
      </c>
      <c r="AK68" s="30" t="s">
        <v>62</v>
      </c>
      <c r="AL68" s="51" t="str">
        <f t="shared" si="42"/>
        <v>NA</v>
      </c>
      <c r="AM68" s="51" t="str">
        <f t="shared" si="42"/>
        <v>NA</v>
      </c>
      <c r="AN68" s="51" t="str">
        <f t="shared" si="42"/>
        <v>NA</v>
      </c>
      <c r="AO68" s="52">
        <v>44762</v>
      </c>
      <c r="AP68" s="52">
        <v>44995</v>
      </c>
      <c r="AQ68" s="51">
        <f t="shared" si="47"/>
        <v>233</v>
      </c>
      <c r="AR68" s="51" t="str">
        <f t="shared" si="43"/>
        <v>NA</v>
      </c>
      <c r="AS68" s="51" t="str">
        <f t="shared" si="44"/>
        <v>NA</v>
      </c>
      <c r="AT68" s="51" t="str">
        <f t="shared" si="45"/>
        <v>NA</v>
      </c>
      <c r="AU68" s="51" t="str">
        <f t="shared" si="46"/>
        <v>NA</v>
      </c>
      <c r="AV68" s="51" t="str">
        <f t="shared" si="46"/>
        <v>NA</v>
      </c>
      <c r="AW68" s="51" t="str">
        <f t="shared" si="46"/>
        <v>NA</v>
      </c>
      <c r="AX68" s="51" t="str">
        <f t="shared" si="46"/>
        <v>NA</v>
      </c>
    </row>
    <row r="69" spans="1:50" ht="17.25">
      <c r="A69">
        <v>68</v>
      </c>
      <c r="B69" t="s">
        <v>2358</v>
      </c>
      <c r="C69" t="s">
        <v>1382</v>
      </c>
      <c r="D69">
        <v>2023</v>
      </c>
      <c r="E69" t="s">
        <v>977</v>
      </c>
      <c r="F69" t="s">
        <v>1816</v>
      </c>
      <c r="G69" s="8" t="s">
        <v>1817</v>
      </c>
      <c r="H69" s="56" t="s">
        <v>1818</v>
      </c>
      <c r="I69" t="s">
        <v>935</v>
      </c>
      <c r="J69" t="s">
        <v>57</v>
      </c>
      <c r="K69" s="51" t="str" cm="1">
        <f t="array" ref="K69">IF($I69="Review","À Trouver",_xlfn.IFS($I69="Letter to the Editor","NA",$I69="Author response","NA",$I69="Scholarships","NA",$I69="Original","No",$I69="Study protocol","No",$I69="Commentary","NA",$I69="Opinions","NA",$I69="Editorial","NA",$I69="Perspective","NA",$I69="Author response","NA"))</f>
        <v>No</v>
      </c>
      <c r="L69" s="51" t="str" cm="1">
        <f t="array" ref="L69">IF($I69="Review","À Trouver",_xlfn.IFS($I69="Letter to the Editor","NA",$I69="Author response","NA",$I69="Scholarships","NA",$I69="Original","No",$I69="Study protocol","No",$I69="Commentary","NA",$I69="Opinions","NA",$I69="Editorial","NA",$I69="Perspective","NA",$I69="Author response","NA"))</f>
        <v>No</v>
      </c>
      <c r="M69" t="s">
        <v>62</v>
      </c>
      <c r="N69" t="s">
        <v>62</v>
      </c>
      <c r="O69" s="51" t="str">
        <f t="shared" si="36"/>
        <v>NA</v>
      </c>
      <c r="P69" s="51" t="str">
        <f t="shared" si="36"/>
        <v>NA</v>
      </c>
      <c r="Q69" s="51" t="str">
        <f t="shared" si="36"/>
        <v>NA</v>
      </c>
      <c r="R69" s="51" t="str">
        <f t="shared" si="36"/>
        <v>NA</v>
      </c>
      <c r="S69" s="30" t="s">
        <v>62</v>
      </c>
      <c r="T69" s="51" t="str">
        <f t="shared" si="37"/>
        <v>NA</v>
      </c>
      <c r="U69" t="s">
        <v>62</v>
      </c>
      <c r="V69" s="51" t="str">
        <f>IF(OR(U69="No",U69="NA"),"NA","à Remplir")</f>
        <v>NA</v>
      </c>
      <c r="W69" t="s">
        <v>56</v>
      </c>
      <c r="X69" s="82" t="s">
        <v>1819</v>
      </c>
      <c r="Y69" t="s">
        <v>62</v>
      </c>
      <c r="Z69" s="8" t="s">
        <v>1820</v>
      </c>
      <c r="AA69" t="s">
        <v>62</v>
      </c>
      <c r="AB69" t="s">
        <v>62</v>
      </c>
      <c r="AC69" s="51" t="str">
        <f t="shared" si="39"/>
        <v>NA</v>
      </c>
      <c r="AD69" s="51" t="str">
        <f t="shared" si="39"/>
        <v>NA</v>
      </c>
      <c r="AE69" t="str">
        <f t="shared" si="40"/>
        <v>NA</v>
      </c>
      <c r="AF69" t="str" cm="1">
        <f t="array" ref="AF69">_xlfn.IFS($I69="Review","NA",$I69="Letter to the Editor","NA",$I69="Author response","NA",$I69="Scholarships","NA",$I69="Original",_xlfn.IFS($AC69="Yes","No",$AC69="both","No",$AC69="NA","NA",$AC69="No","À Trouver"),$I69="Study protocol","NA",$I69="Commentary","NA",$I69="Opinions","NA",$I69="Editorial","NA",$I69="Perspective","NA",$I69="Author response","NA")</f>
        <v>NA</v>
      </c>
      <c r="AG69" t="s">
        <v>56</v>
      </c>
      <c r="AH69" s="51">
        <v>15</v>
      </c>
      <c r="AI69" t="s">
        <v>56</v>
      </c>
      <c r="AJ69" s="82" t="s">
        <v>2471</v>
      </c>
      <c r="AK69" s="30" t="s">
        <v>56</v>
      </c>
      <c r="AL69" t="s">
        <v>1821</v>
      </c>
      <c r="AM69" s="24">
        <v>44672</v>
      </c>
      <c r="AN69" s="8" t="s">
        <v>2472</v>
      </c>
      <c r="AO69" s="52">
        <v>44844</v>
      </c>
      <c r="AP69" s="12">
        <v>45021</v>
      </c>
      <c r="AQ69" s="51">
        <f t="shared" si="47"/>
        <v>177</v>
      </c>
      <c r="AR69" s="51">
        <f t="shared" si="43"/>
        <v>349</v>
      </c>
      <c r="AS69" s="51">
        <f t="shared" si="44"/>
        <v>3</v>
      </c>
      <c r="AT69" s="51">
        <v>12</v>
      </c>
      <c r="AU69" t="s">
        <v>62</v>
      </c>
      <c r="AV69" t="s">
        <v>62</v>
      </c>
      <c r="AW69" t="s">
        <v>62</v>
      </c>
      <c r="AX69" t="s">
        <v>62</v>
      </c>
    </row>
    <row r="70" spans="1:50" ht="17.25">
      <c r="A70">
        <v>69</v>
      </c>
      <c r="B70" t="s">
        <v>2358</v>
      </c>
      <c r="C70" t="s">
        <v>1382</v>
      </c>
      <c r="D70">
        <v>2023</v>
      </c>
      <c r="E70" t="s">
        <v>977</v>
      </c>
      <c r="F70" t="s">
        <v>1824</v>
      </c>
      <c r="G70" s="8" t="s">
        <v>1825</v>
      </c>
      <c r="H70" s="56" t="s">
        <v>1826</v>
      </c>
      <c r="I70" t="s">
        <v>935</v>
      </c>
      <c r="J70" t="s">
        <v>2473</v>
      </c>
      <c r="K70" s="51" t="str" cm="1">
        <f t="array" ref="K70">IF($I70="Review","À Trouver",_xlfn.IFS($I70="Letter to the Editor","NA",$I70="Author response","NA",$I70="Scholarships","NA",$I70="Original","No",$I70="Study protocol","No",$I70="Commentary","NA",$I70="Opinions","NA",$I70="Editorial","NA",$I70="Perspective","NA",$I70="Author response","NA"))</f>
        <v>No</v>
      </c>
      <c r="L70" s="51" t="str" cm="1">
        <f t="array" ref="L70">IF($I70="Review","À Trouver",_xlfn.IFS($I70="Letter to the Editor","NA",$I70="Author response","NA",$I70="Scholarships","NA",$I70="Original","No",$I70="Study protocol","No",$I70="Commentary","NA",$I70="Opinions","NA",$I70="Editorial","NA",$I70="Perspective","NA",$I70="Author response","NA"))</f>
        <v>No</v>
      </c>
      <c r="M70" t="s">
        <v>62</v>
      </c>
      <c r="N70" t="s">
        <v>56</v>
      </c>
      <c r="O70" s="51">
        <v>1</v>
      </c>
      <c r="P70" t="s">
        <v>1076</v>
      </c>
      <c r="Q70" s="82" t="s">
        <v>1827</v>
      </c>
      <c r="R70" s="82" t="s">
        <v>2474</v>
      </c>
      <c r="S70" s="30" t="s">
        <v>56</v>
      </c>
      <c r="T70" s="82" t="s">
        <v>2475</v>
      </c>
      <c r="U70" t="s">
        <v>56</v>
      </c>
      <c r="V70" s="82" t="s">
        <v>2476</v>
      </c>
      <c r="W70" t="s">
        <v>56</v>
      </c>
      <c r="X70" s="82" t="s">
        <v>1831</v>
      </c>
      <c r="Y70" t="s">
        <v>62</v>
      </c>
      <c r="Z70" s="8" t="s">
        <v>1832</v>
      </c>
      <c r="AA70" t="s">
        <v>56</v>
      </c>
      <c r="AB70" s="51" t="s">
        <v>56</v>
      </c>
      <c r="AC70" s="51" t="s">
        <v>56</v>
      </c>
      <c r="AD70" s="51" t="s">
        <v>984</v>
      </c>
      <c r="AE70" t="str">
        <f t="shared" si="40"/>
        <v>NA</v>
      </c>
      <c r="AF70" t="str" cm="1">
        <f t="array" ref="AF70">_xlfn.IFS($I70="Review","NA",$I70="Letter to the Editor","NA",$I70="Author response","NA",$I70="Scholarships","NA",$I70="Original",_xlfn.IFS($AC70="Yes","No",$AC70="both","No",$AC70="NA","NA",$AC70="No","À Trouver"),$I70="Study protocol","NA",$I70="Commentary","NA",$I70="Opinions","NA",$I70="Editorial","NA",$I70="Perspective","NA",$I70="Author response","NA")</f>
        <v>No</v>
      </c>
      <c r="AG70" t="s">
        <v>56</v>
      </c>
      <c r="AH70" s="51">
        <v>94</v>
      </c>
      <c r="AI70" t="s">
        <v>56</v>
      </c>
      <c r="AJ70" s="82" t="s">
        <v>2477</v>
      </c>
      <c r="AK70" s="30" t="s">
        <v>62</v>
      </c>
      <c r="AL70" s="51" t="str">
        <f>IF(OR($AK70="No",$AK70="NA"),"NA","à Remplir")</f>
        <v>NA</v>
      </c>
      <c r="AM70" s="51" t="str">
        <f>IF(OR($AK70="No",$AK70="NA"),"NA","à Remplir")</f>
        <v>NA</v>
      </c>
      <c r="AN70" s="51" t="str">
        <f>IF(OR($AK70="No",$AK70="NA"),"NA","à Remplir")</f>
        <v>NA</v>
      </c>
      <c r="AO70" s="52">
        <v>44507</v>
      </c>
      <c r="AP70" s="52">
        <v>45012</v>
      </c>
      <c r="AQ70" s="51">
        <f t="shared" si="47"/>
        <v>505</v>
      </c>
      <c r="AR70" s="51" t="str">
        <f t="shared" si="43"/>
        <v>NA</v>
      </c>
      <c r="AS70" s="51">
        <f t="shared" si="44"/>
        <v>88</v>
      </c>
      <c r="AT70" s="51">
        <v>6</v>
      </c>
      <c r="AU70" s="51" t="s">
        <v>56</v>
      </c>
      <c r="AV70" s="51" t="s">
        <v>62</v>
      </c>
      <c r="AW70" s="51" t="s">
        <v>62</v>
      </c>
      <c r="AX70" s="51" t="s">
        <v>62</v>
      </c>
    </row>
    <row r="71" spans="1:50" ht="18" customHeight="1">
      <c r="A71">
        <v>70</v>
      </c>
      <c r="B71" t="s">
        <v>2358</v>
      </c>
      <c r="C71" t="s">
        <v>1382</v>
      </c>
      <c r="D71">
        <v>2023</v>
      </c>
      <c r="E71" t="s">
        <v>977</v>
      </c>
      <c r="F71" t="s">
        <v>1834</v>
      </c>
      <c r="G71" s="8" t="s">
        <v>1835</v>
      </c>
      <c r="H71" s="56" t="s">
        <v>1836</v>
      </c>
      <c r="I71" t="s">
        <v>929</v>
      </c>
      <c r="J71" t="s">
        <v>2453</v>
      </c>
      <c r="K71" t="s">
        <v>56</v>
      </c>
      <c r="L71" t="s">
        <v>62</v>
      </c>
      <c r="M71" t="s">
        <v>57</v>
      </c>
      <c r="N71" t="s">
        <v>57</v>
      </c>
      <c r="O71" t="s">
        <v>57</v>
      </c>
      <c r="P71" t="s">
        <v>57</v>
      </c>
      <c r="Q71" t="s">
        <v>57</v>
      </c>
      <c r="R71" t="s">
        <v>57</v>
      </c>
      <c r="S71" t="s">
        <v>57</v>
      </c>
      <c r="T71" t="s">
        <v>57</v>
      </c>
      <c r="U71" t="s">
        <v>62</v>
      </c>
      <c r="V71" t="s">
        <v>57</v>
      </c>
      <c r="W71" t="s">
        <v>56</v>
      </c>
      <c r="X71" s="82" t="s">
        <v>2478</v>
      </c>
      <c r="Y71" t="s">
        <v>62</v>
      </c>
      <c r="Z71" s="82" t="s">
        <v>1837</v>
      </c>
      <c r="AA71" t="s">
        <v>57</v>
      </c>
      <c r="AB71" t="s">
        <v>57</v>
      </c>
      <c r="AC71" t="s">
        <v>57</v>
      </c>
      <c r="AD71" t="s">
        <v>57</v>
      </c>
      <c r="AE71" t="s">
        <v>57</v>
      </c>
      <c r="AF71" t="s">
        <v>57</v>
      </c>
      <c r="AG71" t="s">
        <v>57</v>
      </c>
      <c r="AH71" t="s">
        <v>57</v>
      </c>
      <c r="AI71" t="s">
        <v>57</v>
      </c>
      <c r="AJ71" t="s">
        <v>57</v>
      </c>
      <c r="AK71" t="s">
        <v>62</v>
      </c>
      <c r="AL71" t="s">
        <v>57</v>
      </c>
      <c r="AM71" t="s">
        <v>57</v>
      </c>
      <c r="AN71" t="s">
        <v>57</v>
      </c>
      <c r="AO71" s="86">
        <v>44649</v>
      </c>
      <c r="AP71" s="86">
        <v>44987</v>
      </c>
      <c r="AQ71">
        <f t="shared" si="47"/>
        <v>338</v>
      </c>
      <c r="AR71" t="str">
        <f t="shared" si="43"/>
        <v>NA</v>
      </c>
      <c r="AS71" t="s">
        <v>57</v>
      </c>
      <c r="AT71" t="s">
        <v>57</v>
      </c>
      <c r="AU71" t="s">
        <v>57</v>
      </c>
      <c r="AV71" t="s">
        <v>57</v>
      </c>
      <c r="AW71" t="s">
        <v>57</v>
      </c>
      <c r="AX71" t="s">
        <v>57</v>
      </c>
    </row>
    <row r="72" spans="1:50" ht="17.25">
      <c r="A72">
        <v>71</v>
      </c>
      <c r="B72" t="s">
        <v>2358</v>
      </c>
      <c r="C72" t="s">
        <v>1382</v>
      </c>
      <c r="D72">
        <v>2023</v>
      </c>
      <c r="E72" t="s">
        <v>977</v>
      </c>
      <c r="F72" t="s">
        <v>1839</v>
      </c>
      <c r="G72" s="8" t="s">
        <v>1840</v>
      </c>
      <c r="H72" s="56" t="s">
        <v>2479</v>
      </c>
      <c r="I72" t="s">
        <v>2399</v>
      </c>
      <c r="J72" t="s">
        <v>57</v>
      </c>
      <c r="K72" s="51" t="str" cm="1">
        <f t="array" ref="K72">IF($I72="Review","À Trouver",_xlfn.IFS($I72="Letter to the Editor","NA",$I72="Author response","NA",$I72="Scholarships","NA",$I72="Original","No",$I72="Study protocol","No",$I72="Commentary","NA",$I72="Opinions","NA",$I72="Editorial","NA",$I72="Perspective","NA",$I72="Author response","NA"))</f>
        <v>NA</v>
      </c>
      <c r="L72" s="51" t="str" cm="1">
        <f t="array" ref="L72">IF($I72="Review","À Trouver",_xlfn.IFS($I72="Letter to the Editor","NA",$I72="Author response","NA",$I72="Scholarships","NA",$I72="Original","No",$I72="Study protocol","No",$I72="Commentary","NA",$I72="Opinions","NA",$I72="Editorial","NA",$I72="Perspective","NA",$I72="Author response","NA"))</f>
        <v>NA</v>
      </c>
      <c r="M72" s="51" t="str" cm="1">
        <f t="array" ref="M72">IF($I72="Review","NA",_xlfn.IFS($I72="Letter to the Editor","NA",$I72="Author response","NA",$I72="Scholarships","NA",$I72="Original","À Trouver",$I72="Study protocol","À Trouver",$I72="Commentary","NA",$I72="Opinions","NA",$I72="Editorial","NA",$I72="Perspective","NA",$I72="Author response","NA"))</f>
        <v>NA</v>
      </c>
      <c r="N72" s="51" t="str" cm="1">
        <f t="array" ref="N72">IF($I72="Review","NA",_xlfn.IFS($I72="Letter to the Editor","NA",$I72="Author response","NA",$I72="Scholarships","NA",$I72="Original","À Trouver",$I72="Study protocol","NA",$I72="Commentary","NA",$I72="Opinions","NA",$I72="Editorial","NA",$I72="Perspective","NA",$I72="Author response","NA"))</f>
        <v>NA</v>
      </c>
      <c r="O72" s="51" t="str">
        <f t="shared" ref="O72:R85" si="48">IF(OR($N72="No",$N72="NA"),"NA","à Remplir")</f>
        <v>NA</v>
      </c>
      <c r="P72" s="51" t="str">
        <f t="shared" si="48"/>
        <v>NA</v>
      </c>
      <c r="Q72" s="51" t="str">
        <f t="shared" si="48"/>
        <v>NA</v>
      </c>
      <c r="R72" s="51" t="str">
        <f t="shared" si="48"/>
        <v>NA</v>
      </c>
      <c r="S72" s="30" t="str" cm="1">
        <f t="array" ref="S72">IF($I72="Review","NA",_xlfn.IFS($I72="Letter to the Editor","NA",$I72="Author response","NA",$I72="Scholarships","NA",$I72="Original","À Trouver",$I72="Study protocol","NA",$I72="Commentary","NA",$I72="Opinions","NA",$I72="Editorial","NA",$I72="Perspective","NA",$I72="Author response","NA"))</f>
        <v>NA</v>
      </c>
      <c r="T72" s="51" t="str">
        <f>IF(OR(S72="No",S72="NA"),"NA","à Remplir")</f>
        <v>NA</v>
      </c>
      <c r="U72" s="51" t="str" cm="1">
        <f t="array" ref="U72">IF($I72="Review","À Trouver",_xlfn.IFS($I72="Letter to the Editor","NA",$I72="Author response","NA",$I72="Scholarships","NA",$I72="Original","À Trouver",$I72="Study protocol","À Trouver",$I72="Commentary","NA",$I72="Opinions","NA",$I72="Editorial","NA",$I72="Perspective","NA",$I72="Author response","NA"))</f>
        <v>NA</v>
      </c>
      <c r="V72" s="51" t="str">
        <f>IF(OR(U72="No",U72="NA"),"NA","à Remplir")</f>
        <v>NA</v>
      </c>
      <c r="W72" s="51" t="str" cm="1">
        <f t="array" ref="W72">IF($I72="Review","À Trouver",_xlfn.IFS($I72="Letter to the Editor","NA",$I72="Author response","NA",$I72="Scholarships","NA",$I72="Original","À Trouver",$I72="Study protocol","NA",$I72="Commentary","NA",$I72="Opinions","NA",$I72="Editorial","NA",$I72="Perspective","NA",$I72="Author response","NA"))</f>
        <v>NA</v>
      </c>
      <c r="X72" s="51" t="str">
        <f t="shared" ref="X72:Y74" si="49">IF(OR($W72="No",$W72="NA"),"NA","à Remplir")</f>
        <v>NA</v>
      </c>
      <c r="Y72" s="51" t="str">
        <f t="shared" si="49"/>
        <v>NA</v>
      </c>
      <c r="Z72" s="8" t="s">
        <v>1842</v>
      </c>
      <c r="AA72" s="51" t="str" cm="1">
        <f t="array" ref="AA72">IF($I72="Review","NA",_xlfn.IFS($I72="Letter to the Editor","NA",$I72="Author response","NA",$I72="Scholarships","NA",$I72="Original","À Trouver",$I72="Study protocol","NA",$I72="Commentary","NA",$I72="Opinions","NA",$I72="Editorial","NA",$I72="Perspective","NA",$I72="Author response","NA"))</f>
        <v>NA</v>
      </c>
      <c r="AB72" s="51" t="str" cm="1">
        <f t="array" ref="AB72">IF($I72="Review","NA",_xlfn.IFS($I72="Letter to the Editor","NA",$I72="Author response","NA",$I72="Scholarships","NA",$I72="Original","À Trouver",$I72="Study protocol","NA",$I72="Commentary","NA",$I72="Opinions","NA",$I72="Editorial","NA",$I72="Perspective","NA",$I72="Author response","NA"))</f>
        <v>NA</v>
      </c>
      <c r="AC72" s="51" t="str">
        <f t="shared" ref="AC72:AD75" si="50">IF(OR($AB72="No",$AB72="NA"),"NA","à Remplir")</f>
        <v>NA</v>
      </c>
      <c r="AD72" s="51" t="str">
        <f t="shared" si="50"/>
        <v>NA</v>
      </c>
      <c r="AE72" t="str">
        <f t="shared" ref="AE72:AE85" si="51">IF(OR($AB72="No",$AB72="NA"),"NA",IF(AD72="Exact","NA","À Remplir"))</f>
        <v>NA</v>
      </c>
      <c r="AF72" t="str" cm="1">
        <f t="array" ref="AF72">_xlfn.IFS($I72="Review","NA",$I72="Letter to the Editor","NA",$I72="Author response","NA",$I72="Scholarships","NA",$I72="Original",_xlfn.IFS($AC72="Yes","No",$AC72="both","No",$AC72="NA","NA",$AC72="No","À Trouver"),$I72="Study protocol","NA",$I72="Commentary","NA",$I72="Opinions","NA",$I72="Editorial","NA",$I72="Perspective","NA",$I72="Author response","NA")</f>
        <v>NA</v>
      </c>
      <c r="AG72" s="51" t="str" cm="1">
        <f t="array" ref="AG72">IF($I72="Review","NA",_xlfn.IFS($I72="Letter to the Editor","NA",$I72="Author response","NA",$I72="Scholarships","NA",$I72="Original","À Trouver",$I72="Study protocol","NA",$I72="Commentary","NA",$I72="Opinions","NA",$I72="Editorial","NA",$I72="Perspective","NA",$I72="Author response","NA"))</f>
        <v>NA</v>
      </c>
      <c r="AH72" s="51" t="str">
        <f t="shared" ref="AH72:AI75" si="52">IF(OR($AG72="No",$AG72="NA"),"NA","à Remplir")</f>
        <v>NA</v>
      </c>
      <c r="AI72" s="51" t="str">
        <f t="shared" si="52"/>
        <v>NA</v>
      </c>
      <c r="AJ72" s="51" t="str">
        <f>IF(OR($AG72="No",$AG72="NA"),"NA",IF(AI72="No","NA","À remplir"))</f>
        <v>NA</v>
      </c>
      <c r="AK72" s="30" t="str" cm="1">
        <f t="array" ref="AK72">IF($I72="Review","À Trouver",_xlfn.IFS($I72="Letter to the Editor","NA",$I72="Author response","NA",$I72="Scholarships","NA",$I72="Original","À Trouver",$I72="Study protocol","NA",$I72="Commentary","NA",$I72="Opinions","NA",$I72="Editorial","NA",$I72="Perspective","NA",$I72="Author response","NA"))</f>
        <v>NA</v>
      </c>
      <c r="AL72" s="51" t="str">
        <f t="shared" ref="AL72:AN85" si="53">IF(OR($AK72="No",$AK72="NA"),"NA","à Remplir")</f>
        <v>NA</v>
      </c>
      <c r="AM72" s="51" t="str">
        <f t="shared" si="53"/>
        <v>NA</v>
      </c>
      <c r="AN72" s="51" t="str">
        <f t="shared" si="53"/>
        <v>NA</v>
      </c>
      <c r="AO72" s="52">
        <v>44831</v>
      </c>
      <c r="AP72" s="52">
        <v>45027</v>
      </c>
      <c r="AQ72" s="51">
        <f t="shared" si="47"/>
        <v>196</v>
      </c>
      <c r="AR72" s="51" t="str">
        <f t="shared" si="43"/>
        <v>NA</v>
      </c>
      <c r="AS72" s="51" t="str">
        <f>IF(OR($AG72="No",$AG72="NA"),"NA",($AH72-$AT72))</f>
        <v>NA</v>
      </c>
      <c r="AT72" s="51" t="str">
        <f t="shared" ref="AT72:AT87" si="54">IF(OR($AG72="No",$AG72="NA"),"NA",($AH72-$AS72))</f>
        <v>NA</v>
      </c>
      <c r="AU72" s="51" t="str">
        <f t="shared" ref="AU72:AX75" si="55">IF(OR($AG72="No",$AG72="NA"),"NA","à Remplir")</f>
        <v>NA</v>
      </c>
      <c r="AV72" s="51" t="str">
        <f t="shared" si="55"/>
        <v>NA</v>
      </c>
      <c r="AW72" s="51" t="str">
        <f t="shared" si="55"/>
        <v>NA</v>
      </c>
      <c r="AX72" s="51" t="str">
        <f t="shared" si="55"/>
        <v>NA</v>
      </c>
    </row>
    <row r="73" spans="1:50" ht="17.25">
      <c r="A73">
        <v>72</v>
      </c>
      <c r="B73" t="s">
        <v>2358</v>
      </c>
      <c r="C73" t="s">
        <v>1382</v>
      </c>
      <c r="D73">
        <v>2023</v>
      </c>
      <c r="E73" t="s">
        <v>977</v>
      </c>
      <c r="F73" t="s">
        <v>57</v>
      </c>
      <c r="G73" s="8" t="s">
        <v>1845</v>
      </c>
      <c r="H73" s="56" t="s">
        <v>1846</v>
      </c>
      <c r="I73" t="s">
        <v>2379</v>
      </c>
      <c r="J73" t="s">
        <v>57</v>
      </c>
      <c r="K73" t="str" cm="1">
        <f t="array" ref="K73">IF($I73="Review","À Trouver",_xlfn.IFS($I73="Letter to the Editor","NA",$I73="Author response","NA",$I73="Scholarships","NA",$I73="Original","No",$I73="Study protocol","No",$I73="Commentary","NA",$I73="Opinions","NA",$I73="Editorial","NA",$I73="Perspective","NA",$I73="Author response","NA",$I73="Essay","NA",$I73="Guidelines","No",$I73="Case Report","No"))</f>
        <v>NA</v>
      </c>
      <c r="L73" t="str" cm="1">
        <f t="array" ref="L73">IF($I73="Review","À Trouver",_xlfn.IFS($I73="Letter to the Editor","NA",$I73="Author response","NA",$I73="Scholarships","NA",$I73="Original","No",$I73="Study protocol","No",$I73="Commentary","NA",$I73="Opinions","NA",$I73="Editorial","NA",$I73="Perspective","NA",$I73="Author response","NA",$I73="Essay","NA",$I73="Guidelines","No",$I73="Case Report","No"))</f>
        <v>NA</v>
      </c>
      <c r="M73" t="str" cm="1">
        <f t="array" ref="M73">IF($I73="Review","NA",_xlfn.IFS($I73="Letter to the Editor","NA",$I73="Author response","NA",$I73="Scholarships","NA",$I73="Original","À Trouver",$I73="Study protocol","À Trouver",$I73="Commentary","NA",$I73="Opinions","NA",$I73="Editorial","NA",$I73="Perspective","NA",$I73="Author response","NA",$I73="Essay","NA",$I73="Guidelines","À Trouver",$I73="Case Report","À Trouver"))</f>
        <v>NA</v>
      </c>
      <c r="N73" s="51" t="str" cm="1">
        <f t="array" ref="N73">IF($I73="Review","NA",_xlfn.IFS($I73="Letter to the Editor","NA",$I73="Author response","NA",$I73="Scholarships","NA",$I73="Original","À Trouver",$I73="Study protocol","NA",$I73="Commentary","NA",$I73="Opinions","NA",$I73="Editorial","NA",$I73="Perspective","NA",$I73="Author response","NA",$I73="Essay","NA",$I73="Guidelines","NA",$I73="Case Report","À Trouver"))</f>
        <v>NA</v>
      </c>
      <c r="O73" s="51" t="str">
        <f t="shared" si="48"/>
        <v>NA</v>
      </c>
      <c r="P73" s="51" t="str">
        <f t="shared" si="48"/>
        <v>NA</v>
      </c>
      <c r="Q73" s="51" t="str">
        <f t="shared" si="48"/>
        <v>NA</v>
      </c>
      <c r="R73" s="51" t="str">
        <f t="shared" si="48"/>
        <v>NA</v>
      </c>
      <c r="S73" s="30" t="str" cm="1">
        <f t="array" ref="S73">IF($I73="Review","NA",_xlfn.IFS($I73="Letter to the Editor","NA",$I73="Author response","NA",$I73="Scholarships","NA",$I73="Original","À Trouver",$I73="Study protocol","NA",$I73="Commentary","NA",$I73="Opinions","NA",$I73="Editorial","NA",$I73="Perspective","NA",$I73="Author response","NA",$I73="Essay","NA",$I73="Guidelines","NA",$I73="Case Report","À Trouver"))</f>
        <v>NA</v>
      </c>
      <c r="T73" s="51" t="str">
        <f>IF(OR(S73="No",S73="NA"),"NA","à Remplir")</f>
        <v>NA</v>
      </c>
      <c r="U73" s="51" t="str" cm="1">
        <f t="array" ref="U73">IF($I73="Review","À Trouver",_xlfn.IFS($I73="Letter to the Editor","NA",$I73="Author response","NA",$I73="Scholarships","NA",$I73="Original","À Trouver",$I73="Study protocol","À Trouver",$I73="Commentary","NA",$I73="Opinions","NA",$I73="Editorial","NA",$I73="Perspective","NA",$I73="Author response","NA",$I73="Essay","NA",$I73="Guidelines","À Trouver",$I73="Case Report","À Trouver"))</f>
        <v>NA</v>
      </c>
      <c r="V73" s="51" t="str">
        <f>IF(OR(U73="No",U73="NA"),"NA","à Remplir")</f>
        <v>NA</v>
      </c>
      <c r="W73" s="51" t="str" cm="1">
        <f t="array" ref="W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X73" s="51" t="str">
        <f t="shared" si="49"/>
        <v>NA</v>
      </c>
      <c r="Y73" s="51" t="str">
        <f t="shared" si="49"/>
        <v>NA</v>
      </c>
      <c r="Z73" s="90" t="s">
        <v>57</v>
      </c>
      <c r="AA73" s="51" t="str" cm="1">
        <f t="array" ref="AA73">IF($I73="Review","NA",_xlfn.IFS($I73="Letter to the Editor","NA",$I73="Author response","NA",$I73="Scholarships","NA",$I73="Original","À Trouver",$I73="Study protocol","NA",$I73="Commentary","NA",$I73="Opinions","NA",$I73="Editorial","NA",$I73="Perspective","NA",$I73="Author response","NA",$I73="Essay","NA",$I73="Guidelines","NA",$I73="Case Report","À Trouver"))</f>
        <v>NA</v>
      </c>
      <c r="AB73" s="51" t="str" cm="1">
        <f t="array" ref="AB73">IF($I73="Review","NA",_xlfn.IFS($I73="Letter to the Editor","NA",$I73="Author response","NA",$I73="Scholarships","NA",$I73="Original",_xlfn.IFS($AA73="No","NA",$AA73="Yes","À Remplir"),$I73="Study protocol","NA",$I73="Commentary","NA",$I73="Opinions","NA",$I73="Editorial","NA",$I73="Perspective","NA",$I73="Author response","NA",$I73="Essay","NA",$I73="Guidelines","NA",$I73="Case Report",_xlfn.IFS($AA73="No","No",$AA73="Yes","À Remplir")))</f>
        <v>NA</v>
      </c>
      <c r="AC73" s="51" t="str">
        <f t="shared" si="50"/>
        <v>NA</v>
      </c>
      <c r="AD73" s="51" t="str">
        <f t="shared" si="50"/>
        <v>NA</v>
      </c>
      <c r="AE73" t="str">
        <f t="shared" si="51"/>
        <v>NA</v>
      </c>
      <c r="AF73" t="str" cm="1">
        <f t="array" ref="AF73">_xlfn.IFS($I73="Review","NA",$I73="Letter to the Editor","NA",$I73="Author response","NA",$I73="Scholarships","NA",$I73="Original",_xlfn.IFS($AC73="Yes","No",$AC73="both","No",$AC73="NA","NA",$AC73="No","À Trouver"),$I73="Study protocol","NA",$I73="Commentary","NA",$I73="Opinions","NA",$I73="Editorial","NA",$I73="Perspective","NA",$I73="Author response","NA",$I73="Essay","NA",$I73="Guidelines","NA",$I73="Case Report",_xlfn.IFS($AC73="Yes","No",$AC73="both","No",$AC73="NA","NA",$AC73="No","À Trouver"))</f>
        <v>NA</v>
      </c>
      <c r="AG73" s="51" t="str" cm="1">
        <f t="array" ref="AG73">IF($I73="Review","NA",_xlfn.IFS($I73="Letter to the Editor","NA",$I73="Author response","NA",$I73="Scholarships","NA",$I73="Original","À Trouver",$I73="Study protocol","NA",$I73="Commentary","NA",$I73="Opinions","NA",$I73="Editorial","NA",$I73="Perspective","NA",$I73="Author response","NA",$I73="Essay","NA",$I73="Guidelines","NA",$I73="Case Report","À Trouver"))</f>
        <v>NA</v>
      </c>
      <c r="AH73" s="51" t="str">
        <f t="shared" si="52"/>
        <v>NA</v>
      </c>
      <c r="AI73" s="51" t="str">
        <f t="shared" si="52"/>
        <v>NA</v>
      </c>
      <c r="AJ73" s="51" t="str">
        <f>IF(OR($AG73="No",$AG73="NA"),"NA",IF(AI73="No","NA","À remplir"))</f>
        <v>NA</v>
      </c>
      <c r="AK73" s="30" t="str" cm="1">
        <f t="array" ref="AK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AL73" s="51" t="str">
        <f t="shared" si="53"/>
        <v>NA</v>
      </c>
      <c r="AM73" s="51" t="str">
        <f t="shared" si="53"/>
        <v>NA</v>
      </c>
      <c r="AN73" s="51" t="str">
        <f t="shared" si="53"/>
        <v>NA</v>
      </c>
      <c r="AO73" s="52">
        <v>45071</v>
      </c>
      <c r="AP73" s="52">
        <v>45105</v>
      </c>
      <c r="AQ73" s="51">
        <f t="shared" si="47"/>
        <v>34</v>
      </c>
      <c r="AR73" s="51" t="str">
        <f t="shared" si="43"/>
        <v>NA</v>
      </c>
      <c r="AS73" s="51" t="str">
        <f>IF(OR($AG73="No",$AG73="NA"),"NA",($AH73-$AT73))</f>
        <v>NA</v>
      </c>
      <c r="AT73" s="51" t="str">
        <f t="shared" si="54"/>
        <v>NA</v>
      </c>
      <c r="AU73" s="51" t="str">
        <f t="shared" si="55"/>
        <v>NA</v>
      </c>
      <c r="AV73" s="51" t="str">
        <f t="shared" si="55"/>
        <v>NA</v>
      </c>
      <c r="AW73" s="51" t="str">
        <f t="shared" si="55"/>
        <v>NA</v>
      </c>
      <c r="AX73" s="51" t="str">
        <f t="shared" si="55"/>
        <v>NA</v>
      </c>
    </row>
    <row r="74" spans="1:50" ht="17.25">
      <c r="A74">
        <v>73</v>
      </c>
      <c r="B74" t="s">
        <v>2358</v>
      </c>
      <c r="C74" t="s">
        <v>1382</v>
      </c>
      <c r="D74">
        <v>2023</v>
      </c>
      <c r="E74" t="s">
        <v>2480</v>
      </c>
      <c r="F74" t="s">
        <v>1773</v>
      </c>
      <c r="G74" s="8" t="s">
        <v>1849</v>
      </c>
      <c r="H74" s="56" t="s">
        <v>1850</v>
      </c>
      <c r="I74" t="s">
        <v>2359</v>
      </c>
      <c r="J74" t="s">
        <v>57</v>
      </c>
      <c r="K74" t="s">
        <v>57</v>
      </c>
      <c r="L74" t="s">
        <v>2385</v>
      </c>
      <c r="M74" t="s">
        <v>57</v>
      </c>
      <c r="N74" s="51" t="s">
        <v>57</v>
      </c>
      <c r="O74" s="51" t="str">
        <f t="shared" si="48"/>
        <v>NA</v>
      </c>
      <c r="P74" s="51" t="str">
        <f t="shared" si="48"/>
        <v>NA</v>
      </c>
      <c r="Q74" s="51" t="str">
        <f t="shared" si="48"/>
        <v>NA</v>
      </c>
      <c r="R74" s="51" t="str">
        <f t="shared" si="48"/>
        <v>NA</v>
      </c>
      <c r="S74" s="30" t="s">
        <v>57</v>
      </c>
      <c r="T74" s="51" t="str">
        <f>IF(OR(S74="No",S74="NA"),"NA","à Remplir")</f>
        <v>NA</v>
      </c>
      <c r="U74" s="51" t="s">
        <v>57</v>
      </c>
      <c r="V74" s="51" t="str">
        <f>IF(OR(U74="No",U74="NA"),"NA","à Remplir")</f>
        <v>NA</v>
      </c>
      <c r="W74" s="51" t="s">
        <v>57</v>
      </c>
      <c r="X74" s="51" t="str">
        <f t="shared" si="49"/>
        <v>NA</v>
      </c>
      <c r="Y74" s="51" t="str">
        <f t="shared" si="49"/>
        <v>NA</v>
      </c>
      <c r="Z74" s="8" t="s">
        <v>1776</v>
      </c>
      <c r="AA74" s="51" t="s">
        <v>57</v>
      </c>
      <c r="AB74" t="s">
        <v>57</v>
      </c>
      <c r="AC74" s="51" t="str">
        <f t="shared" si="50"/>
        <v>NA</v>
      </c>
      <c r="AD74" s="51" t="str">
        <f t="shared" si="50"/>
        <v>NA</v>
      </c>
      <c r="AE74" t="str">
        <f t="shared" si="51"/>
        <v>NA</v>
      </c>
      <c r="AF74" t="s">
        <v>57</v>
      </c>
      <c r="AG74" s="51" t="s">
        <v>57</v>
      </c>
      <c r="AH74" s="51" t="str">
        <f t="shared" si="52"/>
        <v>NA</v>
      </c>
      <c r="AI74" s="51" t="str">
        <f t="shared" si="52"/>
        <v>NA</v>
      </c>
      <c r="AJ74" s="51" t="str">
        <f>IF(OR($AG74="No",$AG74="NA"),"NA",IF(AI74="No","NA","À remplir"))</f>
        <v>NA</v>
      </c>
      <c r="AK74" s="30" t="s">
        <v>57</v>
      </c>
      <c r="AL74" s="51" t="str">
        <f t="shared" si="53"/>
        <v>NA</v>
      </c>
      <c r="AM74" s="51" t="str">
        <f t="shared" si="53"/>
        <v>NA</v>
      </c>
      <c r="AN74" s="51" t="str">
        <f t="shared" si="53"/>
        <v>NA</v>
      </c>
      <c r="AO74" s="52">
        <v>44943</v>
      </c>
      <c r="AP74" s="52">
        <v>45050</v>
      </c>
      <c r="AQ74" s="51">
        <f t="shared" si="47"/>
        <v>107</v>
      </c>
      <c r="AR74" s="51" t="str">
        <f t="shared" si="43"/>
        <v>NA</v>
      </c>
      <c r="AS74" s="51" t="str">
        <f>IF(OR($AG74="No",$AG74="NA"),"NA",($AH74-$AT74))</f>
        <v>NA</v>
      </c>
      <c r="AT74" s="51" t="str">
        <f t="shared" si="54"/>
        <v>NA</v>
      </c>
      <c r="AU74" s="51" t="str">
        <f t="shared" si="55"/>
        <v>NA</v>
      </c>
      <c r="AV74" s="51" t="str">
        <f t="shared" si="55"/>
        <v>NA</v>
      </c>
      <c r="AW74" s="51" t="str">
        <f t="shared" si="55"/>
        <v>NA</v>
      </c>
      <c r="AX74" s="51" t="str">
        <f t="shared" si="55"/>
        <v>NA</v>
      </c>
    </row>
    <row r="75" spans="1:50" ht="17.25">
      <c r="A75">
        <v>74</v>
      </c>
      <c r="B75" t="s">
        <v>2358</v>
      </c>
      <c r="C75" t="s">
        <v>1382</v>
      </c>
      <c r="D75">
        <v>2023</v>
      </c>
      <c r="E75" t="s">
        <v>2480</v>
      </c>
      <c r="F75" t="s">
        <v>1853</v>
      </c>
      <c r="G75" s="8" t="s">
        <v>1854</v>
      </c>
      <c r="H75" s="56" t="s">
        <v>1855</v>
      </c>
      <c r="I75" t="s">
        <v>2389</v>
      </c>
      <c r="J75" s="74" t="s">
        <v>57</v>
      </c>
      <c r="K75" t="str" cm="1">
        <f t="array" ref="K75">IF($I75="Review","À Trouver",_xlfn.IFS($I75="Letter to the Editor","NA",$I75="Author response","NA",$I75="Scholarships","NA",$I75="Original","No",$I75="Study protocol","No",$I75="Commentary","NA",$I75="Opinions","NA",$I75="Editorial","NA",$I75="Perspective","NA",$I75="Author response","NA",$I75="Essay","NA",$I75="Guidelines","No"))</f>
        <v>No</v>
      </c>
      <c r="L75" t="str" cm="1">
        <f t="array" ref="L75">IF($I75="Review","À Trouver",_xlfn.IFS($I75="Letter to the Editor","NA",$I75="Author response","NA",$I75="Scholarships","NA",$I75="Original","No",$I75="Study protocol","No",$I75="Commentary","NA",$I75="Opinions","NA",$I75="Editorial","NA",$I75="Perspective","NA",$I75="Author response","NA",$I75="Essay","NA",$I75="Guidelines","No"))</f>
        <v>No</v>
      </c>
      <c r="M75" t="s">
        <v>62</v>
      </c>
      <c r="N75" s="51" t="str" cm="1">
        <f t="array" ref="N75">IF($I75="Review","NA",_xlfn.IFS($I75="Letter to the Editor","NA",$I75="Author response","NA",$I75="Scholarships","NA",$I75="Original","À Trouver",$I75="Study protocol","NA",$I75="Commentary","NA",$I75="Opinions","NA",$I75="Editorial","NA",$I75="Perspective","NA",$I75="Author response","NA",$I75="Essay","NA",$I75="Guidelines","NA"))</f>
        <v>NA</v>
      </c>
      <c r="O75" s="51" t="str">
        <f t="shared" si="48"/>
        <v>NA</v>
      </c>
      <c r="P75" s="51" t="str">
        <f t="shared" si="48"/>
        <v>NA</v>
      </c>
      <c r="Q75" s="51" t="str">
        <f t="shared" si="48"/>
        <v>NA</v>
      </c>
      <c r="R75" s="51" t="str">
        <f t="shared" si="48"/>
        <v>NA</v>
      </c>
      <c r="S75" s="30" t="str" cm="1">
        <f t="array" ref="S75">IF($I75="Review","NA",_xlfn.IFS($I75="Letter to the Editor","NA",$I75="Author response","NA",$I75="Scholarships","NA",$I75="Original","À Trouver",$I75="Study protocol","NA",$I75="Commentary","NA",$I75="Opinions","NA",$I75="Editorial","NA",$I75="Perspective","NA",$I75="Author response","NA",$I75="Essay","NA",$I75="Guidelines","NA"))</f>
        <v>NA</v>
      </c>
      <c r="T75" s="51" t="str">
        <f>IF(OR(S75="No",S75="NA"),"NA","à Remplir")</f>
        <v>NA</v>
      </c>
      <c r="U75" t="s">
        <v>56</v>
      </c>
      <c r="V75" s="82" t="s">
        <v>2481</v>
      </c>
      <c r="W75" t="s">
        <v>56</v>
      </c>
      <c r="X75" s="82" t="s">
        <v>2482</v>
      </c>
      <c r="Y75" t="s">
        <v>62</v>
      </c>
      <c r="Z75" s="8" t="s">
        <v>1856</v>
      </c>
      <c r="AA75" s="51" t="str" cm="1">
        <f t="array" ref="AA75">IF($I75="Review","NA",_xlfn.IFS($I75="Letter to the Editor","NA",$I75="Author response","NA",$I75="Scholarships","NA",$I75="Original","À Trouver",$I75="Study protocol","NA",$I75="Commentary","NA",$I75="Opinions","NA",$I75="Editorial","NA",$I75="Perspective","NA",$I75="Author response","NA",$I75="Essay","NA",$I75="Guidelines","NA"))</f>
        <v>NA</v>
      </c>
      <c r="AB75" s="51" t="str" cm="1">
        <f t="array" ref="AB75">IF($I75="Review","NA",_xlfn.IFS($I75="Letter to the Editor","NA",$I75="Author response","NA",$I75="Scholarships","NA",$I75="Original","À Trouver",$I75="Study protocol","NA",$I75="Commentary","NA",$I75="Opinions","NA",$I75="Editorial","NA",$I75="Perspective","NA",$I75="Author response","NA",$I75="Essay","NA",$I75="Guidelines","NA"))</f>
        <v>NA</v>
      </c>
      <c r="AC75" s="51" t="str">
        <f t="shared" si="50"/>
        <v>NA</v>
      </c>
      <c r="AD75" s="51" t="str">
        <f t="shared" si="50"/>
        <v>NA</v>
      </c>
      <c r="AE75" t="str">
        <f t="shared" si="51"/>
        <v>NA</v>
      </c>
      <c r="AF75" t="str" cm="1">
        <f t="array" ref="AF75">_xlfn.IFS($I75="Review","NA",$I75="Letter to the Editor","NA",$I75="Author response","NA",$I75="Scholarships","NA",$I75="Original",_xlfn.IFS($AC75="Yes","No",$AC75="both","No",$AC75="NA","NA",$AC75="No","À Trouver"),$I75="Study protocol","NA",$I75="Commentary","NA",$I75="Opinions","NA",$I75="Editorial","NA",$I75="Perspective","NA",$I75="Author response","NA",$I75="Essay","NA",$I75="Guidelines","NA")</f>
        <v>NA</v>
      </c>
      <c r="AG75" s="51" t="str" cm="1">
        <f t="array" ref="AG75">IF($I75="Review","NA",_xlfn.IFS($I75="Letter to the Editor","NA",$I75="Author response","NA",$I75="Scholarships","NA",$I75="Original","À Trouver",$I75="Study protocol","NA",$I75="Commentary","NA",$I75="Opinions","NA",$I75="Editorial","NA",$I75="Perspective","NA",$I75="Author response","NA",$I75="Essay","NA",$I75="Guidelines","NA"))</f>
        <v>NA</v>
      </c>
      <c r="AH75" s="51" t="str">
        <f t="shared" si="52"/>
        <v>NA</v>
      </c>
      <c r="AI75" s="51" t="str">
        <f t="shared" si="52"/>
        <v>NA</v>
      </c>
      <c r="AJ75" s="51" t="str">
        <f>IF(OR($AG75="No",$AG75="NA"),"NA",IF(AI75="No","NA","À remplir"))</f>
        <v>NA</v>
      </c>
      <c r="AK75" s="30" t="str" cm="1">
        <f t="array" ref="AK75">IF($I75="Review","À Trouver",_xlfn.IFS($I75="Letter to the Editor","NA",$I75="Author response","NA",$I75="Scholarships","NA",$I75="Original","À Trouver",$I75="Study protocol","NA",$I75="Commentary","NA",$I75="Opinions","NA",$I75="Editorial","NA",$I75="Perspective","NA",$I75="Author response","NA",$I75="Essay","NA",$I75="Guidelines","À Trouver"))</f>
        <v>NA</v>
      </c>
      <c r="AL75" s="51" t="str">
        <f t="shared" si="53"/>
        <v>NA</v>
      </c>
      <c r="AM75" s="51" t="str">
        <f t="shared" si="53"/>
        <v>NA</v>
      </c>
      <c r="AN75" s="51" t="str">
        <f t="shared" si="53"/>
        <v>NA</v>
      </c>
      <c r="AO75" s="52">
        <v>44895</v>
      </c>
      <c r="AP75" s="52">
        <v>45049</v>
      </c>
      <c r="AQ75" s="51">
        <f t="shared" si="47"/>
        <v>154</v>
      </c>
      <c r="AR75" s="51" t="str">
        <f t="shared" si="43"/>
        <v>NA</v>
      </c>
      <c r="AS75" s="51" t="str">
        <f>IF(OR($AG75="No",$AG75="NA"),"NA",($AH75-$AT75))</f>
        <v>NA</v>
      </c>
      <c r="AT75" s="51" t="str">
        <f t="shared" si="54"/>
        <v>NA</v>
      </c>
      <c r="AU75" s="51" t="str">
        <f t="shared" si="55"/>
        <v>NA</v>
      </c>
      <c r="AV75" s="51" t="str">
        <f t="shared" si="55"/>
        <v>NA</v>
      </c>
      <c r="AW75" s="51" t="str">
        <f t="shared" si="55"/>
        <v>NA</v>
      </c>
      <c r="AX75" s="51" t="str">
        <f t="shared" si="55"/>
        <v>NA</v>
      </c>
    </row>
    <row r="76" spans="1:50" ht="17.25">
      <c r="A76">
        <v>75</v>
      </c>
      <c r="B76" t="s">
        <v>2358</v>
      </c>
      <c r="C76" t="s">
        <v>1382</v>
      </c>
      <c r="D76">
        <v>2023</v>
      </c>
      <c r="E76" t="s">
        <v>2480</v>
      </c>
      <c r="F76" t="s">
        <v>1859</v>
      </c>
      <c r="G76" s="8" t="s">
        <v>1860</v>
      </c>
      <c r="H76" s="56" t="s">
        <v>2483</v>
      </c>
      <c r="I76" t="s">
        <v>935</v>
      </c>
      <c r="J76" s="74" t="s">
        <v>57</v>
      </c>
      <c r="K76" s="51" t="str" cm="1">
        <f t="array" ref="K76">IF($I76="Review","À Trouver",_xlfn.IFS($I76="Letter to the Editor","NA",$I76="Author response","NA",$I76="Scholarships","NA",$I76="Original","No",$I76="Study protocol","No",$I76="Commentary","NA",$I76="Opinions","NA",$I76="Editorial","NA",$I76="Perspective","NA",$I76="Author response","NA"))</f>
        <v>No</v>
      </c>
      <c r="L76" s="51" t="str" cm="1">
        <f t="array" ref="L76">IF($I76="Review","À Trouver",_xlfn.IFS($I76="Letter to the Editor","NA",$I76="Author response","NA",$I76="Scholarships","NA",$I76="Original","No",$I76="Study protocol","No",$I76="Commentary","NA",$I76="Opinions","NA",$I76="Editorial","NA",$I76="Perspective","NA",$I76="Author response","NA"))</f>
        <v>No</v>
      </c>
      <c r="M76" t="s">
        <v>62</v>
      </c>
      <c r="N76" t="s">
        <v>62</v>
      </c>
      <c r="O76" s="51" t="str">
        <f t="shared" si="48"/>
        <v>NA</v>
      </c>
      <c r="P76" s="51" t="str">
        <f t="shared" si="48"/>
        <v>NA</v>
      </c>
      <c r="Q76" s="51" t="str">
        <f t="shared" si="48"/>
        <v>NA</v>
      </c>
      <c r="R76" s="51" t="str">
        <f t="shared" si="48"/>
        <v>NA</v>
      </c>
      <c r="S76" s="30" t="s">
        <v>56</v>
      </c>
      <c r="T76" s="82" t="s">
        <v>2484</v>
      </c>
      <c r="U76" t="s">
        <v>62</v>
      </c>
      <c r="V76" s="51" t="str">
        <f>IF(OR(U76="No",U76="NA"),"NA","à Remplir")</f>
        <v>NA</v>
      </c>
      <c r="W76" t="s">
        <v>62</v>
      </c>
      <c r="X76" s="51" t="str">
        <f t="shared" ref="X76:Y80" si="56">IF(OR($W76="No",$W76="NA"),"NA","à Remplir")</f>
        <v>NA</v>
      </c>
      <c r="Y76" s="51" t="str">
        <f t="shared" si="56"/>
        <v>NA</v>
      </c>
      <c r="Z76" s="8" t="s">
        <v>1863</v>
      </c>
      <c r="AA76" t="s">
        <v>56</v>
      </c>
      <c r="AB76" t="s">
        <v>56</v>
      </c>
      <c r="AC76" s="74" t="s">
        <v>2403</v>
      </c>
      <c r="AD76" t="s">
        <v>984</v>
      </c>
      <c r="AE76" t="str">
        <f t="shared" si="51"/>
        <v>NA</v>
      </c>
      <c r="AF76" t="str" cm="1">
        <f t="array" ref="AF76">_xlfn.IFS($I76="Review","NA",$I76="Letter to the Editor","NA",$I76="Author response","NA",$I76="Scholarships","NA",$I76="Original",_xlfn.IFS($AC76="Yes","No",$AC76="both","No",$AC76="NA","NA",$AC76="No","À Trouver"),$I76="Study protocol","NA",$I76="Commentary","NA",$I76="Opinions","NA",$I76="Editorial","NA",$I76="Perspective","NA",$I76="Author response","NA")</f>
        <v>No</v>
      </c>
      <c r="AG76" t="s">
        <v>56</v>
      </c>
      <c r="AH76" s="51">
        <v>183</v>
      </c>
      <c r="AI76" t="s">
        <v>56</v>
      </c>
      <c r="AJ76" s="82" t="s">
        <v>2485</v>
      </c>
      <c r="AK76" s="30" t="s">
        <v>62</v>
      </c>
      <c r="AL76" s="51" t="str">
        <f t="shared" si="53"/>
        <v>NA</v>
      </c>
      <c r="AM76" s="51" t="str">
        <f t="shared" si="53"/>
        <v>NA</v>
      </c>
      <c r="AN76" s="51" t="str">
        <f t="shared" si="53"/>
        <v>NA</v>
      </c>
      <c r="AO76" s="52">
        <v>44693</v>
      </c>
      <c r="AP76" s="52">
        <v>45036</v>
      </c>
      <c r="AQ76" s="51">
        <f t="shared" si="47"/>
        <v>343</v>
      </c>
      <c r="AR76" s="51" t="str">
        <f t="shared" si="43"/>
        <v>NA</v>
      </c>
      <c r="AS76" s="51">
        <v>57</v>
      </c>
      <c r="AT76" s="51">
        <f t="shared" si="54"/>
        <v>126</v>
      </c>
      <c r="AU76" t="s">
        <v>62</v>
      </c>
      <c r="AV76" t="s">
        <v>62</v>
      </c>
      <c r="AW76" t="s">
        <v>62</v>
      </c>
      <c r="AX76" t="s">
        <v>62</v>
      </c>
    </row>
    <row r="77" spans="1:50" ht="25.5" customHeight="1">
      <c r="A77">
        <v>76</v>
      </c>
      <c r="B77" t="s">
        <v>2358</v>
      </c>
      <c r="C77" t="s">
        <v>1382</v>
      </c>
      <c r="D77">
        <v>2023</v>
      </c>
      <c r="E77" t="s">
        <v>2480</v>
      </c>
      <c r="F77" t="s">
        <v>1866</v>
      </c>
      <c r="G77" s="8" t="s">
        <v>1867</v>
      </c>
      <c r="H77" s="56" t="s">
        <v>1868</v>
      </c>
      <c r="I77" t="s">
        <v>975</v>
      </c>
      <c r="J77" t="s">
        <v>57</v>
      </c>
      <c r="K77" t="str" cm="1">
        <f t="array" ref="K77">IF($I77="Review","À Trouver",_xlfn.IFS($I77="Letter to the Editor","NA",$I77="Author response","NA",$I77="Scholarships","NA",$I77="Original","No",$I77="Study protocol","No",$I77="Commentary","NA",$I77="Opinions","NA",$I77="Editorial","NA",$I77="Perspective","NA",$I77="Author response","NA",$I77="Essay","NA",$I77="Guidelines","No",$I77="Case Report","No"))</f>
        <v>NA</v>
      </c>
      <c r="L77" t="str" cm="1">
        <f t="array" ref="L77">IF($I77="Review","À Trouver",_xlfn.IFS($I77="Letter to the Editor","NA",$I77="Author response","NA",$I77="Scholarships","NA",$I77="Original","No",$I77="Study protocol","No",$I77="Commentary","NA",$I77="Opinions","NA",$I77="Editorial","NA",$I77="Perspective","NA",$I77="Author response","NA",$I77="Essay","NA",$I77="Guidelines","No",$I77="Case Report","No"))</f>
        <v>NA</v>
      </c>
      <c r="M77" t="str" cm="1">
        <f t="array" ref="M77">IF($I77="Review","NA",_xlfn.IFS($I77="Letter to the Editor","NA",$I77="Author response","NA",$I77="Scholarships","NA",$I77="Original","À Trouver",$I77="Study protocol","À Trouver",$I77="Commentary","NA",$I77="Opinions","NA",$I77="Editorial","NA",$I77="Perspective","NA",$I77="Author response","NA",$I77="Essay","NA",$I77="Guidelines","À Trouver",$I77="Case Report","À Trouver"))</f>
        <v>NA</v>
      </c>
      <c r="N77" s="51" t="str" cm="1">
        <f t="array" ref="N77">IF($I77="Review","NA",_xlfn.IFS($I77="Letter to the Editor","NA",$I77="Author response","NA",$I77="Scholarships","NA",$I77="Original","À Trouver",$I77="Study protocol","NA",$I77="Commentary","NA",$I77="Opinions","NA",$I77="Editorial","NA",$I77="Perspective","NA",$I77="Author response","NA",$I77="Essay","NA",$I77="Guidelines","NA",$I77="Case Report","À Trouver"))</f>
        <v>NA</v>
      </c>
      <c r="O77" s="51" t="str">
        <f t="shared" si="48"/>
        <v>NA</v>
      </c>
      <c r="P77" s="51" t="str">
        <f t="shared" si="48"/>
        <v>NA</v>
      </c>
      <c r="Q77" s="51" t="str">
        <f t="shared" si="48"/>
        <v>NA</v>
      </c>
      <c r="R77" s="51" t="str">
        <f t="shared" si="48"/>
        <v>NA</v>
      </c>
      <c r="S77" s="30" t="str" cm="1">
        <f t="array" ref="S77">IF($I77="Review","NA",_xlfn.IFS($I77="Letter to the Editor","NA",$I77="Author response","NA",$I77="Scholarships","NA",$I77="Original","À Trouver",$I77="Study protocol","NA",$I77="Commentary","NA",$I77="Opinions","NA",$I77="Editorial","NA",$I77="Perspective","NA",$I77="Author response","NA",$I77="Essay","NA",$I77="Guidelines","NA",$I77="Case Report","À Trouver"))</f>
        <v>NA</v>
      </c>
      <c r="T77" s="51" t="str">
        <f>IF(OR(S77="No",S77="NA"),"NA","à Remplir")</f>
        <v>NA</v>
      </c>
      <c r="U77" s="51" t="str" cm="1">
        <f t="array" ref="U77">IF($I77="Review","À Trouver",_xlfn.IFS($I77="Letter to the Editor","NA",$I77="Author response","NA",$I77="Scholarships","NA",$I77="Original","À Trouver",$I77="Study protocol","À Trouver",$I77="Commentary","NA",$I77="Opinions","NA",$I77="Editorial","NA",$I77="Perspective","NA",$I77="Author response","NA",$I77="Essay","NA",$I77="Guidelines","À Trouver",$I77="Case Report","À Trouver"))</f>
        <v>NA</v>
      </c>
      <c r="V77" s="51" t="str">
        <f>IF(OR(U77="No",U77="NA"),"NA","à Remplir")</f>
        <v>NA</v>
      </c>
      <c r="W77" s="51" t="str" cm="1">
        <f t="array" ref="W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X77" s="51" t="str">
        <f t="shared" si="56"/>
        <v>NA</v>
      </c>
      <c r="Y77" s="51" t="str">
        <f t="shared" si="56"/>
        <v>NA</v>
      </c>
      <c r="Z77" s="8" t="s">
        <v>1869</v>
      </c>
      <c r="AA77" s="51" t="str" cm="1">
        <f t="array" ref="AA77">IF($I77="Review","NA",_xlfn.IFS($I77="Letter to the Editor","NA",$I77="Author response","NA",$I77="Scholarships","NA",$I77="Original","À Trouver",$I77="Study protocol","NA",$I77="Commentary","NA",$I77="Opinions","NA",$I77="Editorial","NA",$I77="Perspective","NA",$I77="Author response","NA",$I77="Essay","NA",$I77="Guidelines","NA",$I77="Case Report","À Trouver"))</f>
        <v>NA</v>
      </c>
      <c r="AB77" s="51" t="str" cm="1">
        <f t="array" ref="AB77">IF($I77="Review","NA",_xlfn.IFS($I77="Letter to the Editor","NA",$I77="Author response","NA",$I77="Scholarships","NA",$I77="Original",_xlfn.IFS($AA77="No","NA",$AA77="Yes","À Remplir"),$I77="Study protocol","NA",$I77="Commentary","NA",$I77="Opinions","NA",$I77="Editorial","NA",$I77="Perspective","NA",$I77="Author response","NA",$I77="Essay","NA",$I77="Guidelines","NA",$I77="Case Report",_xlfn.IFS($AA77="No","No",$AA77="Yes","À Remplir")))</f>
        <v>NA</v>
      </c>
      <c r="AC77" s="51" t="str">
        <f t="shared" ref="AC77:AD81" si="57">IF(OR($AB77="No",$AB77="NA"),"NA","à Remplir")</f>
        <v>NA</v>
      </c>
      <c r="AD77" s="51" t="str">
        <f t="shared" si="57"/>
        <v>NA</v>
      </c>
      <c r="AE77" t="str">
        <f t="shared" si="51"/>
        <v>NA</v>
      </c>
      <c r="AF77" t="str" cm="1">
        <f t="array" ref="AF77">_xlfn.IFS($I77="Review","NA",$I77="Letter to the Editor","NA",$I77="Author response","NA",$I77="Scholarships","NA",$I77="Original",_xlfn.IFS($AC77="Yes","No",$AC77="both","No",$AC77="NA","NA",$AC77="No","À Trouver"),$I77="Study protocol","NA",$I77="Commentary","NA",$I77="Opinions","NA",$I77="Editorial","NA",$I77="Perspective","NA",$I77="Author response","NA",$I77="Essay","NA",$I77="Guidelines","NA",$I77="Case Report",_xlfn.IFS($AC77="Yes","No",$AC77="both","No",$AC77="NA","NA",$AC77="No","À Trouver"))</f>
        <v>NA</v>
      </c>
      <c r="AG77" s="51" t="str" cm="1">
        <f t="array" ref="AG77">IF($I77="Review","NA",_xlfn.IFS($I77="Letter to the Editor","NA",$I77="Author response","NA",$I77="Scholarships","NA",$I77="Original","À Trouver",$I77="Study protocol","NA",$I77="Commentary","NA",$I77="Opinions","NA",$I77="Editorial","NA",$I77="Perspective","NA",$I77="Author response","NA",$I77="Essay","NA",$I77="Guidelines","NA",$I77="Case Report","À Trouver"))</f>
        <v>NA</v>
      </c>
      <c r="AH77" s="51" t="str">
        <f t="shared" ref="AH77:AI81" si="58">IF(OR($AG77="No",$AG77="NA"),"NA","à Remplir")</f>
        <v>NA</v>
      </c>
      <c r="AI77" s="51" t="str">
        <f t="shared" si="58"/>
        <v>NA</v>
      </c>
      <c r="AJ77" s="51" t="str">
        <f t="shared" ref="AJ77:AJ85" si="59">IF(OR($AG77="No",$AG77="NA"),"NA",IF(AI77="No","NA","À remplir"))</f>
        <v>NA</v>
      </c>
      <c r="AK77" s="30" t="str" cm="1">
        <f t="array" ref="AK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AL77" s="51" t="str">
        <f t="shared" si="53"/>
        <v>NA</v>
      </c>
      <c r="AM77" s="51" t="str">
        <f t="shared" si="53"/>
        <v>NA</v>
      </c>
      <c r="AN77" s="51" t="str">
        <f t="shared" si="53"/>
        <v>NA</v>
      </c>
      <c r="AO77" s="52">
        <v>44747</v>
      </c>
      <c r="AP77" s="52">
        <v>45076</v>
      </c>
      <c r="AQ77" s="51">
        <f t="shared" si="47"/>
        <v>329</v>
      </c>
      <c r="AR77" s="51" t="str">
        <f t="shared" si="43"/>
        <v>NA</v>
      </c>
      <c r="AS77" s="51" t="str">
        <f>IF(OR($AG77="No",$AG77="NA"),"NA",($AH77-$AT77))</f>
        <v>NA</v>
      </c>
      <c r="AT77" s="51" t="str">
        <f t="shared" si="54"/>
        <v>NA</v>
      </c>
      <c r="AU77" s="51" t="str">
        <f t="shared" ref="AU77:AX81" si="60">IF(OR($AG77="No",$AG77="NA"),"NA","à Remplir")</f>
        <v>NA</v>
      </c>
      <c r="AV77" s="51" t="str">
        <f t="shared" si="60"/>
        <v>NA</v>
      </c>
      <c r="AW77" s="51" t="str">
        <f t="shared" si="60"/>
        <v>NA</v>
      </c>
      <c r="AX77" s="51" t="str">
        <f t="shared" si="60"/>
        <v>NA</v>
      </c>
    </row>
    <row r="78" spans="1:50" ht="18" customHeight="1">
      <c r="A78">
        <v>77</v>
      </c>
      <c r="B78" t="s">
        <v>2358</v>
      </c>
      <c r="C78" t="s">
        <v>1382</v>
      </c>
      <c r="D78">
        <v>2023</v>
      </c>
      <c r="E78" t="s">
        <v>2480</v>
      </c>
      <c r="F78" t="s">
        <v>1871</v>
      </c>
      <c r="G78" s="8" t="s">
        <v>1872</v>
      </c>
      <c r="H78" s="56" t="s">
        <v>1873</v>
      </c>
      <c r="I78" t="s">
        <v>975</v>
      </c>
      <c r="J78" t="s">
        <v>57</v>
      </c>
      <c r="K78" t="str" cm="1">
        <f t="array" ref="K78">IF($I78="Review","À Trouver",_xlfn.IFS($I78="Letter to the Editor","NA",$I78="Author response","NA",$I78="Scholarships","NA",$I78="Original","No",$I78="Study protocol","No",$I78="Commentary","NA",$I78="Opinions","NA",$I78="Editorial","NA",$I78="Perspective","NA",$I78="Author response","NA",$I78="Essay","NA",$I78="Guidelines","No",$I78="Case Report","No"))</f>
        <v>NA</v>
      </c>
      <c r="L78" t="str" cm="1">
        <f t="array" ref="L78">IF($I78="Review","À Trouver",_xlfn.IFS($I78="Letter to the Editor","NA",$I78="Author response","NA",$I78="Scholarships","NA",$I78="Original","No",$I78="Study protocol","No",$I78="Commentary","NA",$I78="Opinions","NA",$I78="Editorial","NA",$I78="Perspective","NA",$I78="Author response","NA",$I78="Essay","NA",$I78="Guidelines","No",$I78="Case Report","No"))</f>
        <v>NA</v>
      </c>
      <c r="M78" t="str" cm="1">
        <f t="array" ref="M78">IF($I78="Review","NA",_xlfn.IFS($I78="Letter to the Editor","NA",$I78="Author response","NA",$I78="Scholarships","NA",$I78="Original","À Trouver",$I78="Study protocol","À Trouver",$I78="Commentary","NA",$I78="Opinions","NA",$I78="Editorial","NA",$I78="Perspective","NA",$I78="Author response","NA",$I78="Essay","NA",$I78="Guidelines","À Trouver",$I78="Case Report","À Trouver"))</f>
        <v>NA</v>
      </c>
      <c r="N78" s="51" t="str" cm="1">
        <f t="array" ref="N78">IF($I78="Review","NA",_xlfn.IFS($I78="Letter to the Editor","NA",$I78="Author response","NA",$I78="Scholarships","NA",$I78="Original","À Trouver",$I78="Study protocol","NA",$I78="Commentary","NA",$I78="Opinions","NA",$I78="Editorial","NA",$I78="Perspective","NA",$I78="Author response","NA",$I78="Essay","NA",$I78="Guidelines","NA",$I78="Case Report","À Trouver"))</f>
        <v>NA</v>
      </c>
      <c r="O78" s="51" t="str">
        <f t="shared" si="48"/>
        <v>NA</v>
      </c>
      <c r="P78" s="51" t="str">
        <f t="shared" si="48"/>
        <v>NA</v>
      </c>
      <c r="Q78" s="51" t="str">
        <f t="shared" si="48"/>
        <v>NA</v>
      </c>
      <c r="R78" s="51" t="str">
        <f t="shared" si="48"/>
        <v>NA</v>
      </c>
      <c r="S78" s="30" t="str" cm="1">
        <f t="array" ref="S78">IF($I78="Review","NA",_xlfn.IFS($I78="Letter to the Editor","NA",$I78="Author response","NA",$I78="Scholarships","NA",$I78="Original","À Trouver",$I78="Study protocol","NA",$I78="Commentary","NA",$I78="Opinions","NA",$I78="Editorial","NA",$I78="Perspective","NA",$I78="Author response","NA",$I78="Essay","NA",$I78="Guidelines","NA",$I78="Case Report","À Trouver"))</f>
        <v>NA</v>
      </c>
      <c r="T78" s="51" t="str">
        <f>IF(OR(S78="No",S78="NA"),"NA","à Remplir")</f>
        <v>NA</v>
      </c>
      <c r="U78" s="51" t="str" cm="1">
        <f t="array" ref="U78">IF($I78="Review","À Trouver",_xlfn.IFS($I78="Letter to the Editor","NA",$I78="Author response","NA",$I78="Scholarships","NA",$I78="Original","À Trouver",$I78="Study protocol","À Trouver",$I78="Commentary","NA",$I78="Opinions","NA",$I78="Editorial","NA",$I78="Perspective","NA",$I78="Author response","NA",$I78="Essay","NA",$I78="Guidelines","À Trouver",$I78="Case Report","À Trouver"))</f>
        <v>NA</v>
      </c>
      <c r="V78" s="51" t="str">
        <f>IF(OR(U78="No",U78="NA"),"NA","à Remplir")</f>
        <v>NA</v>
      </c>
      <c r="W78" s="51" t="str" cm="1">
        <f t="array" ref="W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X78" s="51" t="str">
        <f t="shared" si="56"/>
        <v>NA</v>
      </c>
      <c r="Y78" s="51" t="str">
        <f t="shared" si="56"/>
        <v>NA</v>
      </c>
      <c r="Z78" s="8" t="s">
        <v>1874</v>
      </c>
      <c r="AA78" s="51" t="str" cm="1">
        <f t="array" ref="AA78">IF($I78="Review","NA",_xlfn.IFS($I78="Letter to the Editor","NA",$I78="Author response","NA",$I78="Scholarships","NA",$I78="Original","À Trouver",$I78="Study protocol","NA",$I78="Commentary","NA",$I78="Opinions","NA",$I78="Editorial","NA",$I78="Perspective","NA",$I78="Author response","NA",$I78="Essay","NA",$I78="Guidelines","NA",$I78="Case Report","À Trouver"))</f>
        <v>NA</v>
      </c>
      <c r="AB78" s="51" t="str" cm="1">
        <f t="array" ref="AB78">IF($I78="Review","NA",_xlfn.IFS($I78="Letter to the Editor","NA",$I78="Author response","NA",$I78="Scholarships","NA",$I78="Original",_xlfn.IFS($AA78="No","NA",$AA78="Yes","À Remplir"),$I78="Study protocol","NA",$I78="Commentary","NA",$I78="Opinions","NA",$I78="Editorial","NA",$I78="Perspective","NA",$I78="Author response","NA",$I78="Essay","NA",$I78="Guidelines","NA",$I78="Case Report",_xlfn.IFS($AA78="No","No",$AA78="Yes","À Remplir")))</f>
        <v>NA</v>
      </c>
      <c r="AC78" s="51" t="str">
        <f t="shared" si="57"/>
        <v>NA</v>
      </c>
      <c r="AD78" s="51" t="str">
        <f t="shared" si="57"/>
        <v>NA</v>
      </c>
      <c r="AE78" t="str">
        <f t="shared" si="51"/>
        <v>NA</v>
      </c>
      <c r="AF78" t="str" cm="1">
        <f t="array" ref="AF78">_xlfn.IFS($I78="Review","NA",$I78="Letter to the Editor","NA",$I78="Author response","NA",$I78="Scholarships","NA",$I78="Original",_xlfn.IFS($AC78="Yes","No",$AC78="both","No",$AC78="NA","NA",$AC78="No","À Trouver"),$I78="Study protocol","NA",$I78="Commentary","NA",$I78="Opinions","NA",$I78="Editorial","NA",$I78="Perspective","NA",$I78="Author response","NA",$I78="Essay","NA",$I78="Guidelines","NA",$I78="Case Report",_xlfn.IFS($AC78="Yes","No",$AC78="both","No",$AC78="NA","NA",$AC78="No","À Trouver"))</f>
        <v>NA</v>
      </c>
      <c r="AG78" s="51" t="str" cm="1">
        <f t="array" ref="AG78">IF($I78="Review","NA",_xlfn.IFS($I78="Letter to the Editor","NA",$I78="Author response","NA",$I78="Scholarships","NA",$I78="Original","À Trouver",$I78="Study protocol","NA",$I78="Commentary","NA",$I78="Opinions","NA",$I78="Editorial","NA",$I78="Perspective","NA",$I78="Author response","NA",$I78="Essay","NA",$I78="Guidelines","NA",$I78="Case Report","À Trouver"))</f>
        <v>NA</v>
      </c>
      <c r="AH78" s="51" t="str">
        <f t="shared" si="58"/>
        <v>NA</v>
      </c>
      <c r="AI78" s="51" t="str">
        <f t="shared" si="58"/>
        <v>NA</v>
      </c>
      <c r="AJ78" s="51" t="str">
        <f t="shared" si="59"/>
        <v>NA</v>
      </c>
      <c r="AK78" s="30" t="str" cm="1">
        <f t="array" ref="AK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AL78" s="51" t="str">
        <f t="shared" si="53"/>
        <v>NA</v>
      </c>
      <c r="AM78" s="51" t="str">
        <f t="shared" si="53"/>
        <v>NA</v>
      </c>
      <c r="AN78" s="51" t="str">
        <f t="shared" si="53"/>
        <v>NA</v>
      </c>
      <c r="AO78" s="52">
        <v>44846</v>
      </c>
      <c r="AP78" s="52">
        <v>45051</v>
      </c>
      <c r="AQ78" s="51">
        <f t="shared" si="47"/>
        <v>205</v>
      </c>
      <c r="AR78" s="51" t="str">
        <f t="shared" si="43"/>
        <v>NA</v>
      </c>
      <c r="AS78" s="51" t="str">
        <f>IF(OR($AG78="No",$AG78="NA"),"NA",($AH78-$AT78))</f>
        <v>NA</v>
      </c>
      <c r="AT78" s="51" t="str">
        <f t="shared" si="54"/>
        <v>NA</v>
      </c>
      <c r="AU78" s="51" t="str">
        <f t="shared" si="60"/>
        <v>NA</v>
      </c>
      <c r="AV78" s="51" t="str">
        <f t="shared" si="60"/>
        <v>NA</v>
      </c>
      <c r="AW78" s="51" t="str">
        <f t="shared" si="60"/>
        <v>NA</v>
      </c>
      <c r="AX78" s="51" t="str">
        <f t="shared" si="60"/>
        <v>NA</v>
      </c>
    </row>
    <row r="79" spans="1:50" ht="17.25">
      <c r="A79">
        <v>78</v>
      </c>
      <c r="B79" t="s">
        <v>2358</v>
      </c>
      <c r="C79" t="s">
        <v>1382</v>
      </c>
      <c r="D79">
        <v>2023</v>
      </c>
      <c r="E79" t="s">
        <v>2480</v>
      </c>
      <c r="F79" t="s">
        <v>1871</v>
      </c>
      <c r="G79" s="8" t="s">
        <v>1876</v>
      </c>
      <c r="H79" s="56" t="s">
        <v>1877</v>
      </c>
      <c r="I79" t="s">
        <v>975</v>
      </c>
      <c r="J79" t="s">
        <v>57</v>
      </c>
      <c r="K79" t="str" cm="1">
        <f t="array" ref="K79">IF($I79="Review","À Trouver",_xlfn.IFS($I79="Letter to the Editor","NA",$I79="Author response","NA",$I79="Scholarships","NA",$I79="Original","No",$I79="Study protocol","No",$I79="Commentary","NA",$I79="Opinions","NA",$I79="Editorial","NA",$I79="Perspective","NA",$I79="Author response","NA",$I79="Essay","NA",$I79="Guidelines","No",$I79="Case Report","No"))</f>
        <v>NA</v>
      </c>
      <c r="L79" t="str" cm="1">
        <f t="array" ref="L79">IF($I79="Review","À Trouver",_xlfn.IFS($I79="Letter to the Editor","NA",$I79="Author response","NA",$I79="Scholarships","NA",$I79="Original","No",$I79="Study protocol","No",$I79="Commentary","NA",$I79="Opinions","NA",$I79="Editorial","NA",$I79="Perspective","NA",$I79="Author response","NA",$I79="Essay","NA",$I79="Guidelines","No",$I79="Case Report","No"))</f>
        <v>NA</v>
      </c>
      <c r="M79" t="str" cm="1">
        <f t="array" ref="M79">IF($I79="Review","NA",_xlfn.IFS($I79="Letter to the Editor","NA",$I79="Author response","NA",$I79="Scholarships","NA",$I79="Original","À Trouver",$I79="Study protocol","À Trouver",$I79="Commentary","NA",$I79="Opinions","NA",$I79="Editorial","NA",$I79="Perspective","NA",$I79="Author response","NA",$I79="Essay","NA",$I79="Guidelines","À Trouver",$I79="Case Report","À Trouver"))</f>
        <v>NA</v>
      </c>
      <c r="N79" s="51" t="str" cm="1">
        <f t="array" ref="N79">IF($I79="Review","NA",_xlfn.IFS($I79="Letter to the Editor","NA",$I79="Author response","NA",$I79="Scholarships","NA",$I79="Original","À Trouver",$I79="Study protocol","NA",$I79="Commentary","NA",$I79="Opinions","NA",$I79="Editorial","NA",$I79="Perspective","NA",$I79="Author response","NA",$I79="Essay","NA",$I79="Guidelines","NA",$I79="Case Report","À Trouver"))</f>
        <v>NA</v>
      </c>
      <c r="O79" s="51" t="str">
        <f t="shared" si="48"/>
        <v>NA</v>
      </c>
      <c r="P79" s="51" t="str">
        <f t="shared" si="48"/>
        <v>NA</v>
      </c>
      <c r="Q79" s="51" t="str">
        <f t="shared" si="48"/>
        <v>NA</v>
      </c>
      <c r="R79" s="51" t="str">
        <f t="shared" si="48"/>
        <v>NA</v>
      </c>
      <c r="S79" s="30" t="str" cm="1">
        <f t="array" ref="S79">IF($I79="Review","NA",_xlfn.IFS($I79="Letter to the Editor","NA",$I79="Author response","NA",$I79="Scholarships","NA",$I79="Original","À Trouver",$I79="Study protocol","NA",$I79="Commentary","NA",$I79="Opinions","NA",$I79="Editorial","NA",$I79="Perspective","NA",$I79="Author response","NA",$I79="Essay","NA",$I79="Guidelines","NA",$I79="Case Report","À Trouver"))</f>
        <v>NA</v>
      </c>
      <c r="T79" s="51" t="str">
        <f>IF(OR(S79="No",S79="NA"),"NA","à Remplir")</f>
        <v>NA</v>
      </c>
      <c r="U79" s="51" t="str" cm="1">
        <f t="array" ref="U79">IF($I79="Review","À Trouver",_xlfn.IFS($I79="Letter to the Editor","NA",$I79="Author response","NA",$I79="Scholarships","NA",$I79="Original","À Trouver",$I79="Study protocol","À Trouver",$I79="Commentary","NA",$I79="Opinions","NA",$I79="Editorial","NA",$I79="Perspective","NA",$I79="Author response","NA",$I79="Essay","NA",$I79="Guidelines","À Trouver",$I79="Case Report","À Trouver"))</f>
        <v>NA</v>
      </c>
      <c r="V79" s="51" t="str">
        <f>IF(OR(U79="No",U79="NA"),"NA","à Remplir")</f>
        <v>NA</v>
      </c>
      <c r="W79" s="51" t="str" cm="1">
        <f t="array" ref="W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X79" s="51" t="str">
        <f t="shared" si="56"/>
        <v>NA</v>
      </c>
      <c r="Y79" s="51" t="str">
        <f t="shared" si="56"/>
        <v>NA</v>
      </c>
      <c r="Z79" s="8" t="s">
        <v>1878</v>
      </c>
      <c r="AA79" s="51" t="str" cm="1">
        <f t="array" ref="AA79">IF($I79="Review","NA",_xlfn.IFS($I79="Letter to the Editor","NA",$I79="Author response","NA",$I79="Scholarships","NA",$I79="Original","À Trouver",$I79="Study protocol","NA",$I79="Commentary","NA",$I79="Opinions","NA",$I79="Editorial","NA",$I79="Perspective","NA",$I79="Author response","NA",$I79="Essay","NA",$I79="Guidelines","NA",$I79="Case Report","À Trouver"))</f>
        <v>NA</v>
      </c>
      <c r="AB79" s="51" t="str" cm="1">
        <f t="array" ref="AB79">IF($I79="Review","NA",_xlfn.IFS($I79="Letter to the Editor","NA",$I79="Author response","NA",$I79="Scholarships","NA",$I79="Original",_xlfn.IFS($AA79="No","NA",$AA79="Yes","À Remplir"),$I79="Study protocol","NA",$I79="Commentary","NA",$I79="Opinions","NA",$I79="Editorial","NA",$I79="Perspective","NA",$I79="Author response","NA",$I79="Essay","NA",$I79="Guidelines","NA",$I79="Case Report",_xlfn.IFS($AA79="No","No",$AA79="Yes","À Remplir")))</f>
        <v>NA</v>
      </c>
      <c r="AC79" s="51" t="str">
        <f t="shared" si="57"/>
        <v>NA</v>
      </c>
      <c r="AD79" s="51" t="str">
        <f t="shared" si="57"/>
        <v>NA</v>
      </c>
      <c r="AE79" t="str">
        <f t="shared" si="51"/>
        <v>NA</v>
      </c>
      <c r="AF79" t="str" cm="1">
        <f t="array" ref="AF79">_xlfn.IFS($I79="Review","NA",$I79="Letter to the Editor","NA",$I79="Author response","NA",$I79="Scholarships","NA",$I79="Original",_xlfn.IFS($AC79="Yes","No",$AC79="both","No",$AC79="NA","NA",$AC79="No","À Trouver"),$I79="Study protocol","NA",$I79="Commentary","NA",$I79="Opinions","NA",$I79="Editorial","NA",$I79="Perspective","NA",$I79="Author response","NA",$I79="Essay","NA",$I79="Guidelines","NA",$I79="Case Report",_xlfn.IFS($AC79="Yes","No",$AC79="both","No",$AC79="NA","NA",$AC79="No","À Trouver"))</f>
        <v>NA</v>
      </c>
      <c r="AG79" s="51" t="str" cm="1">
        <f t="array" ref="AG79">IF($I79="Review","NA",_xlfn.IFS($I79="Letter to the Editor","NA",$I79="Author response","NA",$I79="Scholarships","NA",$I79="Original","À Trouver",$I79="Study protocol","NA",$I79="Commentary","NA",$I79="Opinions","NA",$I79="Editorial","NA",$I79="Perspective","NA",$I79="Author response","NA",$I79="Essay","NA",$I79="Guidelines","NA",$I79="Case Report","À Trouver"))</f>
        <v>NA</v>
      </c>
      <c r="AH79" s="51" t="str">
        <f t="shared" si="58"/>
        <v>NA</v>
      </c>
      <c r="AI79" s="51" t="str">
        <f t="shared" si="58"/>
        <v>NA</v>
      </c>
      <c r="AJ79" s="51" t="str">
        <f t="shared" si="59"/>
        <v>NA</v>
      </c>
      <c r="AK79" s="30" t="str" cm="1">
        <f t="array" ref="AK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AL79" s="51" t="str">
        <f t="shared" si="53"/>
        <v>NA</v>
      </c>
      <c r="AM79" s="51" t="str">
        <f t="shared" si="53"/>
        <v>NA</v>
      </c>
      <c r="AN79" s="51" t="str">
        <f t="shared" si="53"/>
        <v>NA</v>
      </c>
      <c r="AO79" s="52">
        <v>44846</v>
      </c>
      <c r="AP79" s="52">
        <v>45055</v>
      </c>
      <c r="AQ79" s="51">
        <f t="shared" si="47"/>
        <v>209</v>
      </c>
      <c r="AR79" s="51" t="str">
        <f t="shared" si="43"/>
        <v>NA</v>
      </c>
      <c r="AS79" s="51" t="str">
        <f>IF(OR($AG79="No",$AG79="NA"),"NA",($AH79-$AT79))</f>
        <v>NA</v>
      </c>
      <c r="AT79" s="51" t="str">
        <f t="shared" si="54"/>
        <v>NA</v>
      </c>
      <c r="AU79" s="51" t="str">
        <f t="shared" si="60"/>
        <v>NA</v>
      </c>
      <c r="AV79" s="51" t="str">
        <f t="shared" si="60"/>
        <v>NA</v>
      </c>
      <c r="AW79" s="51" t="str">
        <f t="shared" si="60"/>
        <v>NA</v>
      </c>
      <c r="AX79" s="51" t="str">
        <f t="shared" si="60"/>
        <v>NA</v>
      </c>
    </row>
    <row r="80" spans="1:50" ht="18" customHeight="1">
      <c r="A80">
        <v>79</v>
      </c>
      <c r="B80" t="s">
        <v>2361</v>
      </c>
      <c r="C80" t="s">
        <v>1382</v>
      </c>
      <c r="D80">
        <v>2024</v>
      </c>
      <c r="E80" t="s">
        <v>2480</v>
      </c>
      <c r="F80" s="80" t="s">
        <v>1880</v>
      </c>
      <c r="G80" s="8" t="s">
        <v>1881</v>
      </c>
      <c r="H80" s="81" t="s">
        <v>1882</v>
      </c>
      <c r="I80" t="s">
        <v>929</v>
      </c>
      <c r="J80">
        <v>25</v>
      </c>
      <c r="K80" t="s">
        <v>56</v>
      </c>
      <c r="L80" t="s">
        <v>62</v>
      </c>
      <c r="M80" t="str" cm="1">
        <f t="array" ref="M80">IF($I80="Review","NA",_xlfn.IFS($I80="Letter to the Editor","NA",$I80="Author response","NA",$I80="Scholarships","NA",$I80="Original","À Trouver",$I80="Study protocol","À Trouver",$I80="Commentary","NA",$I80="Opinions","NA",$I80="Editorial","NA",$I80="Perspective","NA",$I80="Author response","NA",$I80="Essay","NA",$I80="Guidelines","À Trouver",$I80="Case Report","À Trouver"))</f>
        <v>NA</v>
      </c>
      <c r="N80" s="51" t="str" cm="1">
        <f t="array" ref="N80">IF($I80="Review","NA",_xlfn.IFS($I80="Letter to the Editor","NA",$I80="Author response","NA",$I80="Scholarships","NA",$I80="Original","À Trouver",$I80="Study protocol","NA",$I80="Commentary","NA",$I80="Opinions","NA",$I80="Editorial","NA",$I80="Perspective","NA",$I80="Author response","NA",$I80="Essay","NA",$I80="Guidelines","NA",$I80="Case Report","À Trouver"))</f>
        <v>NA</v>
      </c>
      <c r="O80" s="51" t="str">
        <f t="shared" si="48"/>
        <v>NA</v>
      </c>
      <c r="P80" s="51" t="str">
        <f t="shared" si="48"/>
        <v>NA</v>
      </c>
      <c r="Q80" s="51" t="str">
        <f t="shared" si="48"/>
        <v>NA</v>
      </c>
      <c r="R80" s="51" t="str">
        <f t="shared" si="48"/>
        <v>NA</v>
      </c>
      <c r="S80" s="30" t="str" cm="1">
        <f t="array" ref="S80">IF($I80="Review","NA",_xlfn.IFS($I80="Letter to the Editor","NA",$I80="Author response","NA",$I80="Scholarships","NA",$I80="Original","À Trouver",$I80="Study protocol","NA",$I80="Commentary","NA",$I80="Opinions","NA",$I80="Editorial","NA",$I80="Perspective","NA",$I80="Author response","NA",$I80="Essay","NA",$I80="Guidelines","NA",$I80="Case Report","À Trouver"))</f>
        <v>NA</v>
      </c>
      <c r="T80" s="51" t="str">
        <f>IF(OR(S80="No",S80="NA"),"NA","à Remplir")</f>
        <v>NA</v>
      </c>
      <c r="U80" s="51" t="s">
        <v>56</v>
      </c>
      <c r="V80" s="83" t="s">
        <v>2486</v>
      </c>
      <c r="W80" s="51" t="s">
        <v>62</v>
      </c>
      <c r="X80" s="51" t="str">
        <f t="shared" si="56"/>
        <v>NA</v>
      </c>
      <c r="Y80" s="51" t="str">
        <f t="shared" si="56"/>
        <v>NA</v>
      </c>
      <c r="Z80" s="91" t="s">
        <v>1883</v>
      </c>
      <c r="AA80" s="51" t="str" cm="1">
        <f t="array" ref="AA80">IF($I80="Review","NA",_xlfn.IFS($I80="Letter to the Editor","NA",$I80="Author response","NA",$I80="Scholarships","NA",$I80="Original","À Trouver",$I80="Study protocol","NA",$I80="Commentary","NA",$I80="Opinions","NA",$I80="Editorial","NA",$I80="Perspective","NA",$I80="Author response","NA",$I80="Essay","NA",$I80="Guidelines","NA",$I80="Case Report","À Trouver"))</f>
        <v>NA</v>
      </c>
      <c r="AB80" s="51" t="str" cm="1">
        <f t="array" ref="AB80">IF($I80="Review","NA",_xlfn.IFS($I80="Letter to the Editor","NA",$I80="Author response","NA",$I80="Scholarships","NA",$I80="Original",_xlfn.IFS($AA80="No","NA",$AA80="Yes","À Remplir"),$I80="Study protocol","NA",$I80="Commentary","NA",$I80="Opinions","NA",$I80="Editorial","NA",$I80="Perspective","NA",$I80="Author response","NA",$I80="Essay","NA",$I80="Guidelines","NA",$I80="Case Report",_xlfn.IFS($AA80="No","No",$AA80="Yes","À Remplir")))</f>
        <v>NA</v>
      </c>
      <c r="AC80" s="51" t="str">
        <f t="shared" si="57"/>
        <v>NA</v>
      </c>
      <c r="AD80" s="51" t="str">
        <f t="shared" si="57"/>
        <v>NA</v>
      </c>
      <c r="AE80" t="str">
        <f t="shared" si="51"/>
        <v>NA</v>
      </c>
      <c r="AF80" t="str" cm="1">
        <f t="array" ref="AF80">_xlfn.IFS($I80="Review","NA",$I80="Letter to the Editor","NA",$I80="Author response","NA",$I80="Scholarships","NA",$I80="Original",_xlfn.IFS($AC80="Yes","No",$AC80="both","No",$AC80="NA","NA",$AC80="No","À Trouver"),$I80="Study protocol","NA",$I80="Commentary","NA",$I80="Opinions","NA",$I80="Editorial","NA",$I80="Perspective","NA",$I80="Author response","NA",$I80="Essay","NA",$I80="Guidelines","NA",$I80="Case Report",_xlfn.IFS($AC80="Yes","No",$AC80="both","No",$AC80="NA","NA",$AC80="No","À Trouver"))</f>
        <v>NA</v>
      </c>
      <c r="AG80" s="51" t="str" cm="1">
        <f t="array" ref="AG80">IF($I80="Review","NA",_xlfn.IFS($I80="Letter to the Editor","NA",$I80="Author response","NA",$I80="Scholarships","NA",$I80="Original","À Trouver",$I80="Study protocol","NA",$I80="Commentary","NA",$I80="Opinions","NA",$I80="Editorial","NA",$I80="Perspective","NA",$I80="Author response","NA",$I80="Essay","NA",$I80="Guidelines","NA",$I80="Case Report","À Trouver"))</f>
        <v>NA</v>
      </c>
      <c r="AH80" s="51" t="str">
        <f t="shared" si="58"/>
        <v>NA</v>
      </c>
      <c r="AI80" s="51" t="str">
        <f t="shared" si="58"/>
        <v>NA</v>
      </c>
      <c r="AJ80" s="51" t="str">
        <f t="shared" si="59"/>
        <v>NA</v>
      </c>
      <c r="AK80" s="30" t="s">
        <v>62</v>
      </c>
      <c r="AL80" s="51" t="str">
        <f t="shared" si="53"/>
        <v>NA</v>
      </c>
      <c r="AM80" s="51" t="str">
        <f t="shared" si="53"/>
        <v>NA</v>
      </c>
      <c r="AN80" s="51" t="str">
        <f t="shared" si="53"/>
        <v>NA</v>
      </c>
      <c r="AO80" s="52">
        <v>44853</v>
      </c>
      <c r="AP80" s="52">
        <v>45127</v>
      </c>
      <c r="AQ80" s="51">
        <f t="shared" si="47"/>
        <v>274</v>
      </c>
      <c r="AR80" s="51" t="str">
        <f t="shared" si="43"/>
        <v>NA</v>
      </c>
      <c r="AS80" s="51" t="str">
        <f>IF(OR($AG80="No",$AG80="NA"),"NA",($AH80-$AT80))</f>
        <v>NA</v>
      </c>
      <c r="AT80" s="51" t="str">
        <f t="shared" si="54"/>
        <v>NA</v>
      </c>
      <c r="AU80" s="51" t="str">
        <f t="shared" si="60"/>
        <v>NA</v>
      </c>
      <c r="AV80" s="51" t="str">
        <f t="shared" si="60"/>
        <v>NA</v>
      </c>
      <c r="AW80" s="51" t="str">
        <f t="shared" si="60"/>
        <v>NA</v>
      </c>
      <c r="AX80" s="51" t="str">
        <f t="shared" si="60"/>
        <v>NA</v>
      </c>
    </row>
    <row r="81" spans="1:50" ht="17.25">
      <c r="A81">
        <v>80</v>
      </c>
      <c r="B81" t="s">
        <v>2358</v>
      </c>
      <c r="C81" t="s">
        <v>1382</v>
      </c>
      <c r="D81">
        <v>2023</v>
      </c>
      <c r="E81" t="s">
        <v>2480</v>
      </c>
      <c r="F81" t="s">
        <v>1885</v>
      </c>
      <c r="G81" s="8" t="s">
        <v>1886</v>
      </c>
      <c r="H81" s="56" t="s">
        <v>1887</v>
      </c>
      <c r="I81" t="s">
        <v>1181</v>
      </c>
      <c r="J81" t="s">
        <v>57</v>
      </c>
      <c r="K81" t="s">
        <v>62</v>
      </c>
      <c r="L81" t="s">
        <v>62</v>
      </c>
      <c r="M81" t="s">
        <v>62</v>
      </c>
      <c r="N81" t="s">
        <v>62</v>
      </c>
      <c r="O81" s="51" t="str">
        <f t="shared" si="48"/>
        <v>NA</v>
      </c>
      <c r="P81" s="51" t="str">
        <f t="shared" si="48"/>
        <v>NA</v>
      </c>
      <c r="Q81" s="51" t="str">
        <f t="shared" si="48"/>
        <v>NA</v>
      </c>
      <c r="R81" s="51" t="str">
        <f t="shared" si="48"/>
        <v>NA</v>
      </c>
      <c r="S81" s="30" t="s">
        <v>62</v>
      </c>
      <c r="T81" s="51" t="str">
        <f>IF(OR(S81="No",S81="NA"),"NA","à Remplir")</f>
        <v>NA</v>
      </c>
      <c r="U81" t="s">
        <v>62</v>
      </c>
      <c r="V81" s="51" t="str">
        <f>IF(OR(U81="No",U81="NA"),"NA","à Remplir")</f>
        <v>NA</v>
      </c>
      <c r="W81" t="s">
        <v>56</v>
      </c>
      <c r="X81" s="82" t="s">
        <v>2487</v>
      </c>
      <c r="Y81" t="s">
        <v>62</v>
      </c>
      <c r="Z81" s="8" t="s">
        <v>1888</v>
      </c>
      <c r="AA81" t="s">
        <v>62</v>
      </c>
      <c r="AB81" t="s">
        <v>62</v>
      </c>
      <c r="AC81" s="51" t="str">
        <f t="shared" si="57"/>
        <v>NA</v>
      </c>
      <c r="AD81" s="51" t="str">
        <f t="shared" si="57"/>
        <v>NA</v>
      </c>
      <c r="AE81" t="str">
        <f t="shared" si="51"/>
        <v>NA</v>
      </c>
      <c r="AF81" t="s">
        <v>57</v>
      </c>
      <c r="AG81" t="s">
        <v>62</v>
      </c>
      <c r="AH81" s="51" t="str">
        <f t="shared" si="58"/>
        <v>NA</v>
      </c>
      <c r="AI81" s="51" t="str">
        <f t="shared" si="58"/>
        <v>NA</v>
      </c>
      <c r="AJ81" s="51" t="str">
        <f t="shared" si="59"/>
        <v>NA</v>
      </c>
      <c r="AK81" t="s">
        <v>62</v>
      </c>
      <c r="AL81" s="51" t="str">
        <f t="shared" si="53"/>
        <v>NA</v>
      </c>
      <c r="AM81" s="51" t="str">
        <f t="shared" si="53"/>
        <v>NA</v>
      </c>
      <c r="AN81" s="51" t="str">
        <f t="shared" si="53"/>
        <v>NA</v>
      </c>
      <c r="AO81" s="52">
        <v>44778</v>
      </c>
      <c r="AP81" s="52">
        <v>45049</v>
      </c>
      <c r="AQ81" s="51">
        <f t="shared" si="47"/>
        <v>271</v>
      </c>
      <c r="AR81" s="51" t="str">
        <f t="shared" si="43"/>
        <v>NA</v>
      </c>
      <c r="AS81" s="51" t="str">
        <f>IF(OR($AG81="No",$AG81="NA"),"NA",($AH81-$AT81))</f>
        <v>NA</v>
      </c>
      <c r="AT81" s="51" t="str">
        <f t="shared" si="54"/>
        <v>NA</v>
      </c>
      <c r="AU81" s="51" t="str">
        <f t="shared" si="60"/>
        <v>NA</v>
      </c>
      <c r="AV81" s="51" t="str">
        <f t="shared" si="60"/>
        <v>NA</v>
      </c>
      <c r="AW81" s="51" t="str">
        <f t="shared" si="60"/>
        <v>NA</v>
      </c>
      <c r="AX81" s="51" t="str">
        <f t="shared" si="60"/>
        <v>NA</v>
      </c>
    </row>
    <row r="82" spans="1:50" ht="17.25">
      <c r="A82">
        <v>81</v>
      </c>
      <c r="B82" t="s">
        <v>2358</v>
      </c>
      <c r="C82" t="s">
        <v>1382</v>
      </c>
      <c r="D82">
        <v>2023</v>
      </c>
      <c r="E82" t="s">
        <v>2480</v>
      </c>
      <c r="F82" t="s">
        <v>1890</v>
      </c>
      <c r="G82" s="8" t="s">
        <v>1891</v>
      </c>
      <c r="H82" s="56" t="s">
        <v>1892</v>
      </c>
      <c r="I82" t="s">
        <v>935</v>
      </c>
      <c r="J82">
        <v>13</v>
      </c>
      <c r="K82" t="str" cm="1">
        <f t="array" ref="K82">IF($I82="Review","À Trouver",_xlfn.IFS($I82="Letter to the Editor","NA",$I82="Author response","NA",$I82="Scholarships","NA",$I82="Original","No",$I82="Study protocol","No",$I82="Commentary","NA",$I82="Opinions","NA",$I82="Editorial","NA",$I82="Perspective","NA",$I82="Author response","NA",$I82="Essay","NA",$I82="Guidelines","No",$I82="Case Report","No"))</f>
        <v>No</v>
      </c>
      <c r="L82" t="str" cm="1">
        <f t="array" ref="L82">IF($I82="Review","À Trouver",_xlfn.IFS($I82="Letter to the Editor","NA",$I82="Author response","NA",$I82="Scholarships","NA",$I82="Original","No",$I82="Study protocol","No",$I82="Commentary","NA",$I82="Opinions","NA",$I82="Editorial","NA",$I82="Perspective","NA",$I82="Author response","NA",$I82="Essay","NA",$I82="Guidelines","No",$I82="Case Report","No"))</f>
        <v>No</v>
      </c>
      <c r="M82" t="s">
        <v>62</v>
      </c>
      <c r="N82" s="51" t="s">
        <v>62</v>
      </c>
      <c r="O82" s="51" t="str">
        <f t="shared" si="48"/>
        <v>NA</v>
      </c>
      <c r="P82" s="51" t="str">
        <f t="shared" si="48"/>
        <v>NA</v>
      </c>
      <c r="Q82" s="51" t="str">
        <f t="shared" si="48"/>
        <v>NA</v>
      </c>
      <c r="R82" s="51" t="str">
        <f t="shared" si="48"/>
        <v>NA</v>
      </c>
      <c r="S82" s="30" t="s">
        <v>56</v>
      </c>
      <c r="T82" s="82" t="s">
        <v>2488</v>
      </c>
      <c r="U82" s="51" t="s">
        <v>62</v>
      </c>
      <c r="V82" s="51" t="str">
        <f>IF(OR(U82="No",U82="NA"),"NA","à Remplir")</f>
        <v>NA</v>
      </c>
      <c r="W82" s="51" t="s">
        <v>56</v>
      </c>
      <c r="X82" s="82" t="s">
        <v>1894</v>
      </c>
      <c r="Y82" s="51" t="s">
        <v>62</v>
      </c>
      <c r="Z82" s="8" t="s">
        <v>1895</v>
      </c>
      <c r="AA82" s="51" t="s">
        <v>56</v>
      </c>
      <c r="AB82" t="s">
        <v>1223</v>
      </c>
      <c r="AC82" s="51" t="s">
        <v>56</v>
      </c>
      <c r="AD82" s="51" t="s">
        <v>984</v>
      </c>
      <c r="AE82" t="str">
        <f t="shared" si="51"/>
        <v>NA</v>
      </c>
      <c r="AF82" t="str" cm="1">
        <f t="array" ref="AF82">_xlfn.IFS($I82="Review","NA",$I82="Letter to the Editor","NA",$I82="Author response","NA",$I82="Scholarships","NA",$I82="Original",_xlfn.IFS($AC82="Yes","No",$AC82="both","No",$AC82="NA","NA",$AC82="No","À Trouver"),$I82="Study protocol","NA",$I82="Commentary","NA",$I82="Opinions","NA",$I82="Editorial","NA",$I82="Perspective","NA",$I82="Author response","NA",$I82="Essay","NA",$I82="Guidelines","NA",$I82="Case Report",_xlfn.IFS($AC82="Yes","No",$AC82="both","No",$AC82="NA","NA",$AC82="No","À Trouver"))</f>
        <v>No</v>
      </c>
      <c r="AG82" s="51" t="s">
        <v>56</v>
      </c>
      <c r="AH82" s="51">
        <v>14018</v>
      </c>
      <c r="AI82" s="51" t="s">
        <v>62</v>
      </c>
      <c r="AJ82" s="51" t="str">
        <f t="shared" si="59"/>
        <v>NA</v>
      </c>
      <c r="AK82" s="30" t="s">
        <v>62</v>
      </c>
      <c r="AL82" s="51" t="str">
        <f t="shared" si="53"/>
        <v>NA</v>
      </c>
      <c r="AM82" s="51" t="str">
        <f t="shared" si="53"/>
        <v>NA</v>
      </c>
      <c r="AN82" s="51" t="str">
        <f t="shared" si="53"/>
        <v>NA</v>
      </c>
      <c r="AO82" s="52">
        <v>44838</v>
      </c>
      <c r="AP82" s="52">
        <v>45079</v>
      </c>
      <c r="AQ82" s="51">
        <f t="shared" si="47"/>
        <v>241</v>
      </c>
      <c r="AR82" s="51" t="str">
        <f t="shared" si="43"/>
        <v>NA</v>
      </c>
      <c r="AS82" s="51">
        <v>8245</v>
      </c>
      <c r="AT82" s="51">
        <f t="shared" si="54"/>
        <v>5773</v>
      </c>
      <c r="AU82" s="51" t="s">
        <v>62</v>
      </c>
      <c r="AV82" s="51" t="s">
        <v>62</v>
      </c>
      <c r="AW82" s="51" t="s">
        <v>62</v>
      </c>
      <c r="AX82" s="51" t="s">
        <v>62</v>
      </c>
    </row>
    <row r="83" spans="1:50" ht="17.25">
      <c r="A83">
        <v>82</v>
      </c>
      <c r="B83" t="s">
        <v>2358</v>
      </c>
      <c r="C83" t="s">
        <v>1382</v>
      </c>
      <c r="D83">
        <v>2023</v>
      </c>
      <c r="E83" t="s">
        <v>2480</v>
      </c>
      <c r="F83" t="s">
        <v>1896</v>
      </c>
      <c r="G83" s="8" t="s">
        <v>1897</v>
      </c>
      <c r="H83" s="56" t="s">
        <v>2489</v>
      </c>
      <c r="I83" t="s">
        <v>2399</v>
      </c>
      <c r="J83" t="s">
        <v>57</v>
      </c>
      <c r="K83" s="51" t="str" cm="1">
        <f t="array" ref="K83">IF($I83="Review","À Trouver",_xlfn.IFS($I83="Letter to the Editor","NA",$I83="Author response","NA",$I83="Scholarships","NA",$I83="Original","No",$I83="Study protocol","No",$I83="Commentary","NA",$I83="Opinions","NA",$I83="Editorial","NA",$I83="Perspective","NA",$I83="Author response","NA"))</f>
        <v>NA</v>
      </c>
      <c r="L83" s="51" t="str" cm="1">
        <f t="array" ref="L83">IF($I83="Review","À Trouver",_xlfn.IFS($I83="Letter to the Editor","NA",$I83="Author response","NA",$I83="Scholarships","NA",$I83="Original","No",$I83="Study protocol","No",$I83="Commentary","NA",$I83="Opinions","NA",$I83="Editorial","NA",$I83="Perspective","NA",$I83="Author response","NA"))</f>
        <v>NA</v>
      </c>
      <c r="M83" s="51" t="str" cm="1">
        <f t="array" ref="M83">IF($I83="Review","NA",_xlfn.IFS($I83="Letter to the Editor","NA",$I83="Author response","NA",$I83="Scholarships","NA",$I83="Original","À Trouver",$I83="Study protocol","À Trouver",$I83="Commentary","NA",$I83="Opinions","NA",$I83="Editorial","NA",$I83="Perspective","NA",$I83="Author response","NA"))</f>
        <v>NA</v>
      </c>
      <c r="N83" s="51" t="str" cm="1">
        <f t="array" ref="N83">IF($I83="Review","NA",_xlfn.IFS($I83="Letter to the Editor","NA",$I83="Author response","NA",$I83="Scholarships","NA",$I83="Original","À Trouver",$I83="Study protocol","NA",$I83="Commentary","NA",$I83="Opinions","NA",$I83="Editorial","NA",$I83="Perspective","NA",$I83="Author response","NA"))</f>
        <v>NA</v>
      </c>
      <c r="O83" s="51" t="str">
        <f t="shared" si="48"/>
        <v>NA</v>
      </c>
      <c r="P83" s="51" t="str">
        <f t="shared" si="48"/>
        <v>NA</v>
      </c>
      <c r="Q83" s="51" t="str">
        <f t="shared" si="48"/>
        <v>NA</v>
      </c>
      <c r="R83" s="51" t="str">
        <f t="shared" si="48"/>
        <v>NA</v>
      </c>
      <c r="S83" s="30" t="str" cm="1">
        <f t="array" ref="S83">IF($I83="Review","NA",_xlfn.IFS($I83="Letter to the Editor","NA",$I83="Author response","NA",$I83="Scholarships","NA",$I83="Original","À Trouver",$I83="Study protocol","NA",$I83="Commentary","NA",$I83="Opinions","NA",$I83="Editorial","NA",$I83="Perspective","NA",$I83="Author response","NA"))</f>
        <v>NA</v>
      </c>
      <c r="T83" s="51" t="str">
        <f>IF(OR(S83="No",S83="NA"),"NA","à Remplir")</f>
        <v>NA</v>
      </c>
      <c r="U83" s="51" t="str" cm="1">
        <f t="array" ref="U83">IF($I83="Review","À Trouver",_xlfn.IFS($I83="Letter to the Editor","NA",$I83="Author response","NA",$I83="Scholarships","NA",$I83="Original","À Trouver",$I83="Study protocol","À Trouver",$I83="Commentary","NA",$I83="Opinions","NA",$I83="Editorial","NA",$I83="Perspective","NA",$I83="Author response","NA"))</f>
        <v>NA</v>
      </c>
      <c r="V83" s="51" t="str">
        <f>IF(OR(U83="No",U83="NA"),"NA","à Remplir")</f>
        <v>NA</v>
      </c>
      <c r="W83" s="51" t="str" cm="1">
        <f t="array" ref="W83">IF($I83="Review","À Trouver",_xlfn.IFS($I83="Letter to the Editor","NA",$I83="Author response","NA",$I83="Scholarships","NA",$I83="Original","À Trouver",$I83="Study protocol","NA",$I83="Commentary","NA",$I83="Opinions","NA",$I83="Editorial","NA",$I83="Perspective","NA",$I83="Author response","NA"))</f>
        <v>NA</v>
      </c>
      <c r="X83" s="51" t="str">
        <f t="shared" ref="X83:Y85" si="61">IF(OR($W83="No",$W83="NA"),"NA","à Remplir")</f>
        <v>NA</v>
      </c>
      <c r="Y83" s="51" t="str">
        <f t="shared" si="61"/>
        <v>NA</v>
      </c>
      <c r="Z83" s="8" t="s">
        <v>1899</v>
      </c>
      <c r="AA83" s="51" t="str" cm="1">
        <f t="array" ref="AA83">IF($I83="Review","NA",_xlfn.IFS($I83="Letter to the Editor","NA",$I83="Author response","NA",$I83="Scholarships","NA",$I83="Original","À Trouver",$I83="Study protocol","NA",$I83="Commentary","NA",$I83="Opinions","NA",$I83="Editorial","NA",$I83="Perspective","NA",$I83="Author response","NA"))</f>
        <v>NA</v>
      </c>
      <c r="AB83" s="51" t="str" cm="1">
        <f t="array" ref="AB83">IF($I83="Review","NA",_xlfn.IFS($I83="Letter to the Editor","NA",$I83="Author response","NA",$I83="Scholarships","NA",$I83="Original","À Trouver",$I83="Study protocol","NA",$I83="Commentary","NA",$I83="Opinions","NA",$I83="Editorial","NA",$I83="Perspective","NA",$I83="Author response","NA"))</f>
        <v>NA</v>
      </c>
      <c r="AC83" s="51" t="str">
        <f t="shared" ref="AC83:AD85" si="62">IF(OR($AB83="No",$AB83="NA"),"NA","à Remplir")</f>
        <v>NA</v>
      </c>
      <c r="AD83" s="51" t="str">
        <f t="shared" si="62"/>
        <v>NA</v>
      </c>
      <c r="AE83" t="str">
        <f t="shared" si="51"/>
        <v>NA</v>
      </c>
      <c r="AF83" t="str" cm="1">
        <f t="array" ref="AF83">_xlfn.IFS($I83="Review","NA",$I83="Letter to the Editor","NA",$I83="Author response","NA",$I83="Scholarships","NA",$I83="Original",_xlfn.IFS($AC83="Yes","No",$AC83="both","No",$AC83="NA","NA",$AC83="No","À Trouver"),$I83="Study protocol","NA",$I83="Commentary","NA",$I83="Opinions","NA",$I83="Editorial","NA",$I83="Perspective","NA",$I83="Author response","NA")</f>
        <v>NA</v>
      </c>
      <c r="AG83" s="51" t="str" cm="1">
        <f t="array" ref="AG83">IF($I83="Review","NA",_xlfn.IFS($I83="Letter to the Editor","NA",$I83="Author response","NA",$I83="Scholarships","NA",$I83="Original","À Trouver",$I83="Study protocol","NA",$I83="Commentary","NA",$I83="Opinions","NA",$I83="Editorial","NA",$I83="Perspective","NA",$I83="Author response","NA"))</f>
        <v>NA</v>
      </c>
      <c r="AH83" s="51" t="str">
        <f t="shared" ref="AH83:AI85" si="63">IF(OR($AG83="No",$AG83="NA"),"NA","à Remplir")</f>
        <v>NA</v>
      </c>
      <c r="AI83" s="51" t="str">
        <f t="shared" si="63"/>
        <v>NA</v>
      </c>
      <c r="AJ83" s="51" t="str">
        <f t="shared" si="59"/>
        <v>NA</v>
      </c>
      <c r="AK83" s="30" t="str" cm="1">
        <f t="array" ref="AK83">IF($I83="Review","À Trouver",_xlfn.IFS($I83="Letter to the Editor","NA",$I83="Author response","NA",$I83="Scholarships","NA",$I83="Original","À Trouver",$I83="Study protocol","NA",$I83="Commentary","NA",$I83="Opinions","NA",$I83="Editorial","NA",$I83="Perspective","NA",$I83="Author response","NA"))</f>
        <v>NA</v>
      </c>
      <c r="AL83" s="51" t="str">
        <f t="shared" si="53"/>
        <v>NA</v>
      </c>
      <c r="AM83" s="51" t="str">
        <f t="shared" si="53"/>
        <v>NA</v>
      </c>
      <c r="AN83" s="51" t="str">
        <f t="shared" si="53"/>
        <v>NA</v>
      </c>
      <c r="AO83" s="52">
        <v>44859</v>
      </c>
      <c r="AP83" s="52">
        <v>45022</v>
      </c>
      <c r="AQ83" s="51">
        <f t="shared" si="47"/>
        <v>163</v>
      </c>
      <c r="AR83" s="51" t="str">
        <f t="shared" si="43"/>
        <v>NA</v>
      </c>
      <c r="AS83" s="51" t="str">
        <f t="shared" ref="AS83:AS88" si="64">IF(OR($AG83="No",$AG83="NA"),"NA",($AH83-$AT83))</f>
        <v>NA</v>
      </c>
      <c r="AT83" s="51" t="str">
        <f t="shared" si="54"/>
        <v>NA</v>
      </c>
      <c r="AU83" s="51" t="str">
        <f t="shared" ref="AU83:AX87" si="65">IF(OR($AG83="No",$AG83="NA"),"NA","à Remplir")</f>
        <v>NA</v>
      </c>
      <c r="AV83" s="51" t="str">
        <f t="shared" si="65"/>
        <v>NA</v>
      </c>
      <c r="AW83" s="51" t="str">
        <f t="shared" si="65"/>
        <v>NA</v>
      </c>
      <c r="AX83" s="51" t="str">
        <f t="shared" si="65"/>
        <v>NA</v>
      </c>
    </row>
    <row r="84" spans="1:50" ht="18" customHeight="1">
      <c r="A84">
        <v>83</v>
      </c>
      <c r="B84" t="s">
        <v>2358</v>
      </c>
      <c r="C84" t="s">
        <v>1382</v>
      </c>
      <c r="D84">
        <v>2023</v>
      </c>
      <c r="E84" t="s">
        <v>2480</v>
      </c>
      <c r="F84" t="s">
        <v>1902</v>
      </c>
      <c r="G84" s="8" t="s">
        <v>1903</v>
      </c>
      <c r="H84" s="56" t="s">
        <v>1904</v>
      </c>
      <c r="I84" t="s">
        <v>1007</v>
      </c>
      <c r="J84" t="s">
        <v>57</v>
      </c>
      <c r="K84" s="51" t="str" cm="1">
        <f t="array" ref="K84">IF($I84="Review","À Trouver",_xlfn.IFS($I84="Letter to the Editor","NA",$I84="Author response","NA",$I84="Scholarships","NA",$I84="Original","No",$I84="Study protocol","No",$I84="Commentary","NA",$I84="Opinions","NA",$I84="Editorial","NA",$I84="Perspective","NA",$I84="Author response","NA"))</f>
        <v>NA</v>
      </c>
      <c r="L84" s="51" t="str" cm="1">
        <f t="array" ref="L84">IF($I84="Review","À Trouver",_xlfn.IFS($I84="Letter to the Editor","NA",$I84="Author response","NA",$I84="Scholarships","NA",$I84="Original","No",$I84="Study protocol","No",$I84="Commentary","NA",$I84="Opinions","NA",$I84="Editorial","NA",$I84="Perspective","NA",$I84="Author response","NA"))</f>
        <v>NA</v>
      </c>
      <c r="M84" s="51" t="str" cm="1">
        <f t="array" ref="M84">IF($I84="Review","NA",_xlfn.IFS($I84="Letter to the Editor","NA",$I84="Author response","NA",$I84="Scholarships","NA",$I84="Original","À Trouver",$I84="Study protocol","À Trouver",$I84="Commentary","NA",$I84="Opinions","NA",$I84="Editorial","NA",$I84="Perspective","NA",$I84="Author response","NA"))</f>
        <v>NA</v>
      </c>
      <c r="N84" s="51" t="str" cm="1">
        <f t="array" ref="N84">IF($I84="Review","NA",_xlfn.IFS($I84="Letter to the Editor","NA",$I84="Author response","NA",$I84="Scholarships","NA",$I84="Original","À Trouver",$I84="Study protocol","NA",$I84="Commentary","NA",$I84="Opinions","NA",$I84="Editorial","NA",$I84="Perspective","NA",$I84="Author response","NA"))</f>
        <v>NA</v>
      </c>
      <c r="O84" s="51" t="str">
        <f t="shared" si="48"/>
        <v>NA</v>
      </c>
      <c r="P84" s="51" t="str">
        <f t="shared" si="48"/>
        <v>NA</v>
      </c>
      <c r="Q84" s="51" t="str">
        <f t="shared" si="48"/>
        <v>NA</v>
      </c>
      <c r="R84" s="51" t="str">
        <f t="shared" si="48"/>
        <v>NA</v>
      </c>
      <c r="S84" s="30" t="str" cm="1">
        <f t="array" ref="S84">IF($I84="Review","NA",_xlfn.IFS($I84="Letter to the Editor","NA",$I84="Author response","NA",$I84="Scholarships","NA",$I84="Original","À Trouver",$I84="Study protocol","NA",$I84="Commentary","NA",$I84="Opinions","NA",$I84="Editorial","NA",$I84="Perspective","NA",$I84="Author response","NA"))</f>
        <v>NA</v>
      </c>
      <c r="T84" s="51" t="str">
        <f>IF(OR(S84="No",S84="NA"),"NA","à Remplir")</f>
        <v>NA</v>
      </c>
      <c r="U84" s="51" t="str" cm="1">
        <f t="array" ref="U84">IF($I84="Review","À Trouver",_xlfn.IFS($I84="Letter to the Editor","NA",$I84="Author response","NA",$I84="Scholarships","NA",$I84="Original","À Trouver",$I84="Study protocol","À Trouver",$I84="Commentary","NA",$I84="Opinions","NA",$I84="Editorial","NA",$I84="Perspective","NA",$I84="Author response","NA"))</f>
        <v>NA</v>
      </c>
      <c r="V84" s="51" t="str">
        <f>IF(OR(U84="No",U84="NA"),"NA","à Remplir")</f>
        <v>NA</v>
      </c>
      <c r="W84" s="51" t="str" cm="1">
        <f t="array" ref="W84">IF($I84="Review","À Trouver",_xlfn.IFS($I84="Letter to the Editor","NA",$I84="Author response","NA",$I84="Scholarships","NA",$I84="Original","À Trouver",$I84="Study protocol","NA",$I84="Commentary","NA",$I84="Opinions","NA",$I84="Editorial","NA",$I84="Perspective","NA",$I84="Author response","NA"))</f>
        <v>NA</v>
      </c>
      <c r="X84" s="51" t="str">
        <f t="shared" si="61"/>
        <v>NA</v>
      </c>
      <c r="Y84" s="51" t="str">
        <f t="shared" si="61"/>
        <v>NA</v>
      </c>
      <c r="Z84" s="8" t="s">
        <v>1905</v>
      </c>
      <c r="AA84" s="51" t="str" cm="1">
        <f t="array" ref="AA84">IF($I84="Review","NA",_xlfn.IFS($I84="Letter to the Editor","NA",$I84="Author response","NA",$I84="Scholarships","NA",$I84="Original","À Trouver",$I84="Study protocol","NA",$I84="Commentary","NA",$I84="Opinions","NA",$I84="Editorial","NA",$I84="Perspective","NA",$I84="Author response","NA"))</f>
        <v>NA</v>
      </c>
      <c r="AB84" s="51" t="str" cm="1">
        <f t="array" ref="AB84">IF($I84="Review","NA",_xlfn.IFS($I84="Letter to the Editor","NA",$I84="Author response","NA",$I84="Scholarships","NA",$I84="Original","À Trouver",$I84="Study protocol","NA",$I84="Commentary","NA",$I84="Opinions","NA",$I84="Editorial","NA",$I84="Perspective","NA",$I84="Author response","NA"))</f>
        <v>NA</v>
      </c>
      <c r="AC84" s="51" t="str">
        <f t="shared" si="62"/>
        <v>NA</v>
      </c>
      <c r="AD84" s="51" t="str">
        <f t="shared" si="62"/>
        <v>NA</v>
      </c>
      <c r="AE84" t="str">
        <f t="shared" si="51"/>
        <v>NA</v>
      </c>
      <c r="AF84" t="str" cm="1">
        <f t="array" ref="AF84">_xlfn.IFS($I84="Review","NA",$I84="Letter to the Editor","NA",$I84="Author response","NA",$I84="Scholarships","NA",$I84="Original",_xlfn.IFS($AC84="Yes","No",$AC84="both","No",$AC84="NA","NA",$AC84="No","À Trouver"),$I84="Study protocol","NA",$I84="Commentary","NA",$I84="Opinions","NA",$I84="Editorial","NA",$I84="Perspective","NA",$I84="Author response","NA")</f>
        <v>NA</v>
      </c>
      <c r="AG84" s="51" t="str" cm="1">
        <f t="array" ref="AG84">IF($I84="Review","NA",_xlfn.IFS($I84="Letter to the Editor","NA",$I84="Author response","NA",$I84="Scholarships","NA",$I84="Original","À Trouver",$I84="Study protocol","NA",$I84="Commentary","NA",$I84="Opinions","NA",$I84="Editorial","NA",$I84="Perspective","NA",$I84="Author response","NA"))</f>
        <v>NA</v>
      </c>
      <c r="AH84" s="51" t="str">
        <f t="shared" si="63"/>
        <v>NA</v>
      </c>
      <c r="AI84" s="51" t="str">
        <f t="shared" si="63"/>
        <v>NA</v>
      </c>
      <c r="AJ84" s="51" t="str">
        <f t="shared" si="59"/>
        <v>NA</v>
      </c>
      <c r="AK84" s="30" t="str" cm="1">
        <f t="array" ref="AK84">IF($I84="Review","À Trouver",_xlfn.IFS($I84="Letter to the Editor","NA",$I84="Author response","NA",$I84="Scholarships","NA",$I84="Original","À Trouver",$I84="Study protocol","NA",$I84="Commentary","NA",$I84="Opinions","NA",$I84="Editorial","NA",$I84="Perspective","NA",$I84="Author response","NA"))</f>
        <v>NA</v>
      </c>
      <c r="AL84" s="51" t="str">
        <f t="shared" si="53"/>
        <v>NA</v>
      </c>
      <c r="AM84" s="51" t="str">
        <f t="shared" si="53"/>
        <v>NA</v>
      </c>
      <c r="AN84" s="51" t="str">
        <f t="shared" si="53"/>
        <v>NA</v>
      </c>
      <c r="AO84" s="52">
        <v>44913</v>
      </c>
      <c r="AP84" s="52">
        <v>45027</v>
      </c>
      <c r="AQ84" s="51">
        <f t="shared" si="47"/>
        <v>114</v>
      </c>
      <c r="AR84" s="51" t="str">
        <f t="shared" si="43"/>
        <v>NA</v>
      </c>
      <c r="AS84" s="51" t="str">
        <f t="shared" si="64"/>
        <v>NA</v>
      </c>
      <c r="AT84" s="51" t="str">
        <f t="shared" si="54"/>
        <v>NA</v>
      </c>
      <c r="AU84" s="51" t="str">
        <f t="shared" si="65"/>
        <v>NA</v>
      </c>
      <c r="AV84" s="51" t="str">
        <f t="shared" si="65"/>
        <v>NA</v>
      </c>
      <c r="AW84" s="51" t="str">
        <f t="shared" si="65"/>
        <v>NA</v>
      </c>
      <c r="AX84" s="51" t="str">
        <f t="shared" si="65"/>
        <v>NA</v>
      </c>
    </row>
    <row r="85" spans="1:50" ht="18" customHeight="1">
      <c r="A85">
        <v>84</v>
      </c>
      <c r="B85" t="s">
        <v>2361</v>
      </c>
      <c r="C85" t="s">
        <v>1382</v>
      </c>
      <c r="D85">
        <v>2023</v>
      </c>
      <c r="E85" t="s">
        <v>2480</v>
      </c>
      <c r="F85" s="60" t="s">
        <v>57</v>
      </c>
      <c r="G85" s="8" t="s">
        <v>1907</v>
      </c>
      <c r="H85" s="81" t="s">
        <v>1908</v>
      </c>
      <c r="I85" t="s">
        <v>2379</v>
      </c>
      <c r="J85">
        <v>25</v>
      </c>
      <c r="K85" t="str" cm="1">
        <f t="array" ref="K85">IF($I85="Review","À Trouver",_xlfn.IFS($I85="Letter to the Editor","NA",$I85="Author response","NA",$I85="Scholarships","NA",$I85="Original","No",$I85="Study protocol","No",$I85="Commentary","NA",$I85="Opinions","NA",$I85="Editorial","NA",$I85="Perspective","NA",$I85="Author response","NA",$I85="Essay","NA",$I85="Guidelines","No",$I85="Case Report","No"))</f>
        <v>NA</v>
      </c>
      <c r="L85" t="str" cm="1">
        <f t="array" ref="L85">IF($I85="Review","À Trouver",_xlfn.IFS($I85="Letter to the Editor","NA",$I85="Author response","NA",$I85="Scholarships","NA",$I85="Original","No",$I85="Study protocol","No",$I85="Commentary","NA",$I85="Opinions","NA",$I85="Editorial","NA",$I85="Perspective","NA",$I85="Author response","NA",$I85="Essay","NA",$I85="Guidelines","No",$I85="Case Report","No"))</f>
        <v>NA</v>
      </c>
      <c r="M85" t="str" cm="1">
        <f t="array" ref="M85">IF($I85="Review","NA",_xlfn.IFS($I85="Letter to the Editor","NA",$I85="Author response","NA",$I85="Scholarships","NA",$I85="Original","À Trouver",$I85="Study protocol","À Trouver",$I85="Commentary","NA",$I85="Opinions","NA",$I85="Editorial","NA",$I85="Perspective","NA",$I85="Author response","NA",$I85="Essay","NA",$I85="Guidelines","À Trouver",$I85="Case Report","À Trouver"))</f>
        <v>NA</v>
      </c>
      <c r="N85" s="51" t="str" cm="1">
        <f t="array" ref="N85">IF($I85="Review","NA",_xlfn.IFS($I85="Letter to the Editor","NA",$I85="Author response","NA",$I85="Scholarships","NA",$I85="Original","À Trouver",$I85="Study protocol","NA",$I85="Commentary","NA",$I85="Opinions","NA",$I85="Editorial","NA",$I85="Perspective","NA",$I85="Author response","NA",$I85="Essay","NA",$I85="Guidelines","NA",$I85="Case Report","À Trouver"))</f>
        <v>NA</v>
      </c>
      <c r="O85" s="51" t="str">
        <f t="shared" si="48"/>
        <v>NA</v>
      </c>
      <c r="P85" s="51" t="str">
        <f t="shared" si="48"/>
        <v>NA</v>
      </c>
      <c r="Q85" s="51" t="str">
        <f t="shared" si="48"/>
        <v>NA</v>
      </c>
      <c r="R85" s="51" t="str">
        <f t="shared" si="48"/>
        <v>NA</v>
      </c>
      <c r="S85" s="30" t="str" cm="1">
        <f t="array" ref="S85">IF($I85="Review","NA",_xlfn.IFS($I85="Letter to the Editor","NA",$I85="Author response","NA",$I85="Scholarships","NA",$I85="Original","À Trouver",$I85="Study protocol","NA",$I85="Commentary","NA",$I85="Opinions","NA",$I85="Editorial","NA",$I85="Perspective","NA",$I85="Author response","NA",$I85="Essay","NA",$I85="Guidelines","NA",$I85="Case Report","À Trouver"))</f>
        <v>NA</v>
      </c>
      <c r="T85" s="51" t="str">
        <f>IF(OR(S85="No",S85="NA"),"NA","à Remplir")</f>
        <v>NA</v>
      </c>
      <c r="U85" s="51" t="str" cm="1">
        <f t="array" ref="U85">IF($I85="Review","À Trouver",_xlfn.IFS($I85="Letter to the Editor","NA",$I85="Author response","NA",$I85="Scholarships","NA",$I85="Original","À Trouver",$I85="Study protocol","À Trouver",$I85="Commentary","NA",$I85="Opinions","NA",$I85="Editorial","NA",$I85="Perspective","NA",$I85="Author response","NA",$I85="Essay","NA",$I85="Guidelines","À Trouver",$I85="Case Report","À Trouver"))</f>
        <v>NA</v>
      </c>
      <c r="V85" s="51" t="str">
        <f>IF(OR(U85="No",U85="NA"),"NA","à Remplir")</f>
        <v>NA</v>
      </c>
      <c r="W85" s="51" t="str" cm="1">
        <f t="array" ref="W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X85" s="51" t="str">
        <f t="shared" si="61"/>
        <v>NA</v>
      </c>
      <c r="Y85" s="51" t="str">
        <f t="shared" si="61"/>
        <v>NA</v>
      </c>
      <c r="Z85" s="8"/>
      <c r="AA85" s="51" t="str" cm="1">
        <f t="array" ref="AA85">IF($I85="Review","NA",_xlfn.IFS($I85="Letter to the Editor","NA",$I85="Author response","NA",$I85="Scholarships","NA",$I85="Original","À Trouver",$I85="Study protocol","NA",$I85="Commentary","NA",$I85="Opinions","NA",$I85="Editorial","NA",$I85="Perspective","NA",$I85="Author response","NA",$I85="Essay","NA",$I85="Guidelines","NA",$I85="Case Report","À Trouver"))</f>
        <v>NA</v>
      </c>
      <c r="AB85" s="51" t="str" cm="1">
        <f t="array" ref="AB85">IF($I85="Review","NA",_xlfn.IFS($I85="Letter to the Editor","NA",$I85="Author response","NA",$I85="Scholarships","NA",$I85="Original",_xlfn.IFS($AA85="No","NA",$AA85="Yes","À Remplir"),$I85="Study protocol","NA",$I85="Commentary","NA",$I85="Opinions","NA",$I85="Editorial","NA",$I85="Perspective","NA",$I85="Author response","NA",$I85="Essay","NA",$I85="Guidelines","NA",$I85="Case Report",_xlfn.IFS($AA85="No","No",$AA85="Yes","À Remplir")))</f>
        <v>NA</v>
      </c>
      <c r="AC85" s="51" t="str">
        <f t="shared" si="62"/>
        <v>NA</v>
      </c>
      <c r="AD85" s="51" t="str">
        <f t="shared" si="62"/>
        <v>NA</v>
      </c>
      <c r="AE85" t="str">
        <f t="shared" si="51"/>
        <v>NA</v>
      </c>
      <c r="AF85" t="str" cm="1">
        <f t="array" ref="AF85">_xlfn.IFS($I85="Review","NA",$I85="Letter to the Editor","NA",$I85="Author response","NA",$I85="Scholarships","NA",$I85="Original",_xlfn.IFS($AC85="Yes","No",$AC85="both","No",$AC85="NA","NA",$AC85="No","À Trouver"),$I85="Study protocol","NA",$I85="Commentary","NA",$I85="Opinions","NA",$I85="Editorial","NA",$I85="Perspective","NA",$I85="Author response","NA",$I85="Essay","NA",$I85="Guidelines","NA",$I85="Case Report",_xlfn.IFS($AC85="Yes","No",$AC85="both","No",$AC85="NA","NA",$AC85="No","À Trouver"))</f>
        <v>NA</v>
      </c>
      <c r="AG85" s="51" t="str" cm="1">
        <f t="array" ref="AG85">IF($I85="Review","NA",_xlfn.IFS($I85="Letter to the Editor","NA",$I85="Author response","NA",$I85="Scholarships","NA",$I85="Original","À Trouver",$I85="Study protocol","NA",$I85="Commentary","NA",$I85="Opinions","NA",$I85="Editorial","NA",$I85="Perspective","NA",$I85="Author response","NA",$I85="Essay","NA",$I85="Guidelines","NA",$I85="Case Report","À Trouver"))</f>
        <v>NA</v>
      </c>
      <c r="AH85" s="51" t="str">
        <f t="shared" si="63"/>
        <v>NA</v>
      </c>
      <c r="AI85" s="51" t="str">
        <f t="shared" si="63"/>
        <v>NA</v>
      </c>
      <c r="AJ85" s="51" t="str">
        <f t="shared" si="59"/>
        <v>NA</v>
      </c>
      <c r="AK85" s="30" t="str" cm="1">
        <f t="array" ref="AK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AL85" s="51" t="str">
        <f t="shared" si="53"/>
        <v>NA</v>
      </c>
      <c r="AM85" s="51" t="str">
        <f t="shared" si="53"/>
        <v>NA</v>
      </c>
      <c r="AN85" s="51" t="str">
        <f t="shared" si="53"/>
        <v>NA</v>
      </c>
      <c r="AO85" s="52"/>
      <c r="AP85" s="52">
        <v>45138</v>
      </c>
      <c r="AQ85" s="51">
        <f t="shared" si="47"/>
        <v>45138</v>
      </c>
      <c r="AR85" s="51" t="str">
        <f t="shared" si="43"/>
        <v>NA</v>
      </c>
      <c r="AS85" s="51" t="str">
        <f t="shared" si="64"/>
        <v>NA</v>
      </c>
      <c r="AT85" s="51" t="str">
        <f t="shared" si="54"/>
        <v>NA</v>
      </c>
      <c r="AU85" s="51" t="str">
        <f t="shared" si="65"/>
        <v>NA</v>
      </c>
      <c r="AV85" s="51" t="str">
        <f t="shared" si="65"/>
        <v>NA</v>
      </c>
      <c r="AW85" s="51" t="str">
        <f t="shared" si="65"/>
        <v>NA</v>
      </c>
      <c r="AX85" s="51" t="str">
        <f t="shared" si="65"/>
        <v>NA</v>
      </c>
    </row>
    <row r="86" spans="1:50" ht="17.25">
      <c r="A86">
        <v>85</v>
      </c>
      <c r="B86" t="s">
        <v>2358</v>
      </c>
      <c r="C86" t="s">
        <v>1382</v>
      </c>
      <c r="D86">
        <v>2023</v>
      </c>
      <c r="E86" t="s">
        <v>1031</v>
      </c>
      <c r="F86" t="s">
        <v>1910</v>
      </c>
      <c r="G86" s="8" t="s">
        <v>1911</v>
      </c>
      <c r="H86" s="56" t="s">
        <v>1912</v>
      </c>
      <c r="I86" t="s">
        <v>2359</v>
      </c>
      <c r="J86">
        <v>9</v>
      </c>
      <c r="K86" t="s">
        <v>57</v>
      </c>
      <c r="L86" t="s">
        <v>57</v>
      </c>
      <c r="M86" t="s">
        <v>57</v>
      </c>
      <c r="N86" t="s">
        <v>57</v>
      </c>
      <c r="O86" t="s">
        <v>57</v>
      </c>
      <c r="P86" t="s">
        <v>57</v>
      </c>
      <c r="Q86" t="s">
        <v>57</v>
      </c>
      <c r="R86" t="s">
        <v>57</v>
      </c>
      <c r="S86" t="s">
        <v>57</v>
      </c>
      <c r="T86" t="s">
        <v>57</v>
      </c>
      <c r="U86" t="s">
        <v>57</v>
      </c>
      <c r="V86" t="s">
        <v>57</v>
      </c>
      <c r="W86" t="s">
        <v>57</v>
      </c>
      <c r="X86" t="s">
        <v>57</v>
      </c>
      <c r="Y86" t="s">
        <v>57</v>
      </c>
      <c r="Z86" s="8" t="s">
        <v>1913</v>
      </c>
      <c r="AA86" t="s">
        <v>57</v>
      </c>
      <c r="AB86" t="s">
        <v>57</v>
      </c>
      <c r="AC86" t="s">
        <v>57</v>
      </c>
      <c r="AD86" t="s">
        <v>57</v>
      </c>
      <c r="AE86" t="s">
        <v>57</v>
      </c>
      <c r="AF86" t="s">
        <v>57</v>
      </c>
      <c r="AG86" t="s">
        <v>57</v>
      </c>
      <c r="AH86" t="s">
        <v>57</v>
      </c>
      <c r="AI86" t="s">
        <v>57</v>
      </c>
      <c r="AJ86" t="s">
        <v>57</v>
      </c>
      <c r="AK86" t="s">
        <v>57</v>
      </c>
      <c r="AL86" t="s">
        <v>57</v>
      </c>
      <c r="AM86" t="s">
        <v>57</v>
      </c>
      <c r="AN86" t="s">
        <v>57</v>
      </c>
      <c r="AO86" s="52">
        <v>44771</v>
      </c>
      <c r="AP86" s="52">
        <v>45091</v>
      </c>
      <c r="AQ86" s="51">
        <f t="shared" si="47"/>
        <v>320</v>
      </c>
      <c r="AR86" s="51" t="str">
        <f t="shared" si="43"/>
        <v>NA</v>
      </c>
      <c r="AS86" s="51" t="str">
        <f t="shared" si="64"/>
        <v>NA</v>
      </c>
      <c r="AT86" s="51" t="str">
        <f t="shared" si="54"/>
        <v>NA</v>
      </c>
      <c r="AU86" s="51" t="str">
        <f t="shared" si="65"/>
        <v>NA</v>
      </c>
      <c r="AV86" s="51" t="str">
        <f t="shared" si="65"/>
        <v>NA</v>
      </c>
      <c r="AW86" s="51" t="str">
        <f t="shared" si="65"/>
        <v>NA</v>
      </c>
      <c r="AX86" s="51" t="str">
        <f t="shared" si="65"/>
        <v>NA</v>
      </c>
    </row>
    <row r="87" spans="1:50" ht="25.5" customHeight="1">
      <c r="A87">
        <v>86</v>
      </c>
      <c r="B87" t="s">
        <v>2358</v>
      </c>
      <c r="C87" t="s">
        <v>1382</v>
      </c>
      <c r="D87">
        <v>2023</v>
      </c>
      <c r="E87" t="s">
        <v>1031</v>
      </c>
      <c r="F87" t="s">
        <v>1773</v>
      </c>
      <c r="G87" s="8" t="s">
        <v>1915</v>
      </c>
      <c r="H87" s="56" t="s">
        <v>1916</v>
      </c>
      <c r="I87" t="s">
        <v>2464</v>
      </c>
      <c r="J87" t="s">
        <v>57</v>
      </c>
      <c r="K87" t="str" cm="1">
        <f t="array" ref="K87">IF($I87="Review","À Trouver",_xlfn.IFS($I87="Letter to the Editor","NA",$I87="Author response","NA",$I87="Scholarships","NA",$I87="Original","No",$I87="Study protocol","No",$I87="Commentary","NA",$I87="Opinions","NA",$I87="Editorial","NA",$I87="Perspective","NA",$I87="Author response","NA",$I87="Essay","NA",$I87="Guidelines","No",$I87="Case Report","No"))</f>
        <v>NA</v>
      </c>
      <c r="L87" t="str" cm="1">
        <f t="array" ref="L87">IF($I87="Review","À Trouver",_xlfn.IFS($I87="Letter to the Editor","NA",$I87="Author response","NA",$I87="Scholarships","NA",$I87="Original","No",$I87="Study protocol","No",$I87="Commentary","NA",$I87="Opinions","NA",$I87="Editorial","NA",$I87="Perspective","NA",$I87="Author response","NA",$I87="Essay","NA",$I87="Guidelines","No",$I87="Case Report","No"))</f>
        <v>NA</v>
      </c>
      <c r="M87" t="str" cm="1">
        <f t="array" ref="M87">IF($I87="Review","NA",_xlfn.IFS($I87="Letter to the Editor","NA",$I87="Author response","NA",$I87="Scholarships","NA",$I87="Original","À Trouver",$I87="Study protocol","À Trouver",$I87="Commentary","NA",$I87="Opinions","NA",$I87="Editorial","NA",$I87="Perspective","NA",$I87="Author response","NA",$I87="Essay","NA",$I87="Guidelines","À Trouver",$I87="Case Report","À Trouver"))</f>
        <v>NA</v>
      </c>
      <c r="N87" s="51" t="str" cm="1">
        <f t="array" ref="N87">IF($I87="Review","NA",_xlfn.IFS($I87="Letter to the Editor","NA",$I87="Author response","NA",$I87="Scholarships","NA",$I87="Original","À Trouver",$I87="Study protocol","NA",$I87="Commentary","NA",$I87="Opinions","NA",$I87="Editorial","NA",$I87="Perspective","NA",$I87="Author response","NA",$I87="Essay","NA",$I87="Guidelines","NA",$I87="Case Report","À Trouver"))</f>
        <v>NA</v>
      </c>
      <c r="O87" s="51" t="str">
        <f t="shared" ref="O87:R88" si="66">IF(OR($N87="No",$N87="NA"),"NA","à Remplir")</f>
        <v>NA</v>
      </c>
      <c r="P87" s="51" t="str">
        <f t="shared" si="66"/>
        <v>NA</v>
      </c>
      <c r="Q87" s="51" t="str">
        <f t="shared" si="66"/>
        <v>NA</v>
      </c>
      <c r="R87" s="51" t="str">
        <f t="shared" si="66"/>
        <v>NA</v>
      </c>
      <c r="S87" s="30" t="str" cm="1">
        <f t="array" ref="S87">IF($I87="Review","NA",_xlfn.IFS($I87="Letter to the Editor","NA",$I87="Author response","NA",$I87="Scholarships","NA",$I87="Original","À Trouver",$I87="Study protocol","NA",$I87="Commentary","NA",$I87="Opinions","NA",$I87="Editorial","NA",$I87="Perspective","NA",$I87="Author response","NA",$I87="Essay","NA",$I87="Guidelines","NA",$I87="Case Report","À Trouver"))</f>
        <v>NA</v>
      </c>
      <c r="T87" s="51" t="str">
        <f>IF(OR(S87="No",S87="NA"),"NA","à Remplir")</f>
        <v>NA</v>
      </c>
      <c r="U87" s="51" t="str" cm="1">
        <f t="array" ref="U87">IF($I87="Review","À Trouver",_xlfn.IFS($I87="Letter to the Editor","NA",$I87="Author response","NA",$I87="Scholarships","NA",$I87="Original","À Trouver",$I87="Study protocol","À Trouver",$I87="Commentary","NA",$I87="Opinions","NA",$I87="Editorial","NA",$I87="Perspective","NA",$I87="Author response","NA",$I87="Essay","NA",$I87="Guidelines","À Trouver",$I87="Case Report","À Trouver"))</f>
        <v>NA</v>
      </c>
      <c r="V87" s="51" t="str">
        <f>IF(OR(U87="No",U87="NA"),"NA","à Remplir")</f>
        <v>NA</v>
      </c>
      <c r="W87" s="51" t="str" cm="1">
        <f t="array" ref="W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X87" s="51" t="str">
        <f>IF(OR($W87="No",$W87="NA"),"NA","à Remplir")</f>
        <v>NA</v>
      </c>
      <c r="Y87" s="51" t="str">
        <f>IF(OR($W87="No",$W87="NA"),"NA","à Remplir")</f>
        <v>NA</v>
      </c>
      <c r="Z87" s="8" t="s">
        <v>1776</v>
      </c>
      <c r="AA87" s="51" t="str" cm="1">
        <f t="array" ref="AA87">IF($I87="Review","NA",_xlfn.IFS($I87="Letter to the Editor","NA",$I87="Author response","NA",$I87="Scholarships","NA",$I87="Original","À Trouver",$I87="Study protocol","NA",$I87="Commentary","NA",$I87="Opinions","NA",$I87="Editorial","NA",$I87="Perspective","NA",$I87="Author response","NA",$I87="Essay","NA",$I87="Guidelines","NA",$I87="Case Report","À Trouver"))</f>
        <v>NA</v>
      </c>
      <c r="AB87" s="51" t="str" cm="1">
        <f t="array" ref="AB87">IF($I87="Review","NA",_xlfn.IFS($I87="Letter to the Editor","NA",$I87="Author response","NA",$I87="Scholarships","NA",$I87="Original",_xlfn.IFS($AA87="No","NA",$AA87="Yes","À Remplir"),$I87="Study protocol","NA",$I87="Commentary","NA",$I87="Opinions","NA",$I87="Editorial","NA",$I87="Perspective","NA",$I87="Author response","NA",$I87="Essay","NA",$I87="Guidelines","NA",$I87="Case Report",_xlfn.IFS($AA87="No","No",$AA87="Yes","À Remplir")))</f>
        <v>NA</v>
      </c>
      <c r="AC87" s="51" t="str">
        <f>IF(OR($AB87="No",$AB87="NA"),"NA","à Remplir")</f>
        <v>NA</v>
      </c>
      <c r="AD87" s="51" t="str">
        <f>IF(OR($AB87="No",$AB87="NA"),"NA","à Remplir")</f>
        <v>NA</v>
      </c>
      <c r="AE87" t="str">
        <f>IF(OR($AB87="No",$AB87="NA"),"NA",IF(AD87="Exact","NA","À Remplir"))</f>
        <v>NA</v>
      </c>
      <c r="AF87" t="str" cm="1">
        <f t="array" ref="AF87">_xlfn.IFS($I87="Review","NA",$I87="Letter to the Editor","NA",$I87="Author response","NA",$I87="Scholarships","NA",$I87="Original",_xlfn.IFS($AC87="Yes","No",$AC87="both","No",$AC87="NA","NA",$AC87="No","À Trouver"),$I87="Study protocol","NA",$I87="Commentary","NA",$I87="Opinions","NA",$I87="Editorial","NA",$I87="Perspective","NA",$I87="Author response","NA",$I87="Essay","NA",$I87="Guidelines","NA",$I87="Case Report",_xlfn.IFS($AC87="Yes","No",$AC87="both","No",$AC87="NA","NA",$AC87="No","À Trouver"))</f>
        <v>NA</v>
      </c>
      <c r="AG87" s="51" t="str" cm="1">
        <f t="array" ref="AG87">IF($I87="Review","NA",_xlfn.IFS($I87="Letter to the Editor","NA",$I87="Author response","NA",$I87="Scholarships","NA",$I87="Original","À Trouver",$I87="Study protocol","NA",$I87="Commentary","NA",$I87="Opinions","NA",$I87="Editorial","NA",$I87="Perspective","NA",$I87="Author response","NA",$I87="Essay","NA",$I87="Guidelines","NA",$I87="Case Report","À Trouver"))</f>
        <v>NA</v>
      </c>
      <c r="AH87" s="51" t="str">
        <f>IF(OR($AG87="No",$AG87="NA"),"NA","à Remplir")</f>
        <v>NA</v>
      </c>
      <c r="AI87" s="51" t="str">
        <f>IF(OR($AG87="No",$AG87="NA"),"NA","à Remplir")</f>
        <v>NA</v>
      </c>
      <c r="AJ87" s="51" t="str">
        <f>IF(OR($AG87="No",$AG87="NA"),"NA",IF(AI87="No","NA","À remplir"))</f>
        <v>NA</v>
      </c>
      <c r="AK87" s="30" t="str" cm="1">
        <f t="array" ref="AK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AL87" s="51" t="str">
        <f t="shared" ref="AL87:AN109" si="67">IF(OR($AK87="No",$AK87="NA"),"NA","à Remplir")</f>
        <v>NA</v>
      </c>
      <c r="AM87" s="51" t="str">
        <f t="shared" si="67"/>
        <v>NA</v>
      </c>
      <c r="AN87" s="51" t="str">
        <f t="shared" si="67"/>
        <v>NA</v>
      </c>
      <c r="AO87" s="52">
        <v>44757</v>
      </c>
      <c r="AP87" s="52">
        <v>45099</v>
      </c>
      <c r="AQ87" s="51">
        <f t="shared" si="47"/>
        <v>342</v>
      </c>
      <c r="AR87" s="51" t="str">
        <f t="shared" si="43"/>
        <v>NA</v>
      </c>
      <c r="AS87" s="51" t="str">
        <f t="shared" si="64"/>
        <v>NA</v>
      </c>
      <c r="AT87" s="51" t="str">
        <f t="shared" si="54"/>
        <v>NA</v>
      </c>
      <c r="AU87" s="51" t="str">
        <f t="shared" si="65"/>
        <v>NA</v>
      </c>
      <c r="AV87" s="51" t="str">
        <f t="shared" si="65"/>
        <v>NA</v>
      </c>
      <c r="AW87" s="51" t="str">
        <f t="shared" si="65"/>
        <v>NA</v>
      </c>
      <c r="AX87" s="51" t="str">
        <f t="shared" si="65"/>
        <v>NA</v>
      </c>
    </row>
    <row r="88" spans="1:50" ht="17.25">
      <c r="A88">
        <v>87</v>
      </c>
      <c r="B88" t="s">
        <v>2358</v>
      </c>
      <c r="C88" t="s">
        <v>1382</v>
      </c>
      <c r="D88">
        <v>2023</v>
      </c>
      <c r="E88" t="s">
        <v>1031</v>
      </c>
      <c r="F88" t="s">
        <v>1918</v>
      </c>
      <c r="G88" s="8" t="s">
        <v>1919</v>
      </c>
      <c r="H88" s="56" t="s">
        <v>1920</v>
      </c>
      <c r="I88" t="s">
        <v>935</v>
      </c>
      <c r="J88">
        <v>2</v>
      </c>
      <c r="K88" t="str" cm="1">
        <f t="array" ref="K88">IF($I88="Review","À Trouver",_xlfn.IFS($I88="Letter to the Editor","NA",$I88="Author response","NA",$I88="Scholarships","NA",$I88="Original","No",$I88="Study protocol","No",$I88="Commentary","NA",$I88="Opinions","NA",$I88="Editorial","NA",$I88="Perspective","NA",$I88="Author response","NA",$I88="Essay","NA",$I88="Guidelines","No",$I88="Case Report","No"))</f>
        <v>No</v>
      </c>
      <c r="L88" t="str" cm="1">
        <f t="array" ref="L88">IF($I88="Review","À Trouver",_xlfn.IFS($I88="Letter to the Editor","NA",$I88="Author response","NA",$I88="Scholarships","NA",$I88="Original","No",$I88="Study protocol","No",$I88="Commentary","NA",$I88="Opinions","NA",$I88="Editorial","NA",$I88="Perspective","NA",$I88="Author response","NA",$I88="Essay","NA",$I88="Guidelines","No",$I88="Case Report","No"))</f>
        <v>No</v>
      </c>
      <c r="M88" t="s">
        <v>62</v>
      </c>
      <c r="N88" s="51" t="s">
        <v>62</v>
      </c>
      <c r="O88" s="51" t="str">
        <f t="shared" si="66"/>
        <v>NA</v>
      </c>
      <c r="P88" s="51" t="str">
        <f t="shared" si="66"/>
        <v>NA</v>
      </c>
      <c r="Q88" s="51" t="str">
        <f t="shared" si="66"/>
        <v>NA</v>
      </c>
      <c r="R88" s="51" t="str">
        <f t="shared" si="66"/>
        <v>NA</v>
      </c>
      <c r="S88" s="30" t="s">
        <v>62</v>
      </c>
      <c r="T88" s="51" t="str">
        <f>IF(OR(S88="No",S88="NA"),"NA","à Remplir")</f>
        <v>NA</v>
      </c>
      <c r="U88" s="51" t="s">
        <v>62</v>
      </c>
      <c r="V88" s="51" t="str">
        <f>IF(OR(U88="No",U88="NA"),"NA","à Remplir")</f>
        <v>NA</v>
      </c>
      <c r="W88" s="51" t="s">
        <v>56</v>
      </c>
      <c r="X88" s="82" t="s">
        <v>1921</v>
      </c>
      <c r="Y88" s="51" t="s">
        <v>62</v>
      </c>
      <c r="Z88" s="8" t="s">
        <v>1922</v>
      </c>
      <c r="AA88" s="51" t="s">
        <v>62</v>
      </c>
      <c r="AB88" s="51" t="str" cm="1">
        <f t="array" ref="AB88">IF($I88="Review","NA",_xlfn.IFS($I88="Letter to the Editor","NA",$I88="Author response","NA",$I88="Scholarships","NA",$I88="Original",_xlfn.IFS($AA88="No","NA",$AA88="Yes","À Remplir"),$I88="Study protocol","NA",$I88="Commentary","NA",$I88="Opinions","NA",$I88="Editorial","NA",$I88="Perspective","NA",$I88="Author response","NA",$I88="Essay","NA",$I88="Guidelines","NA",$I88="Case Report",_xlfn.IFS($AA88="No","No",$AA88="Yes","À Remplir")))</f>
        <v>NA</v>
      </c>
      <c r="AC88" s="51" t="str">
        <f>IF(OR($AB88="No",$AB88="NA"),"NA","à Remplir")</f>
        <v>NA</v>
      </c>
      <c r="AD88" s="51" t="str">
        <f>IF(OR($AB88="No",$AB88="NA"),"NA","à Remplir")</f>
        <v>NA</v>
      </c>
      <c r="AE88" t="str">
        <f>IF(OR($AB88="No",$AB88="NA"),"NA",IF(AD88="Exact","NA","À Remplir"))</f>
        <v>NA</v>
      </c>
      <c r="AF88" t="str" cm="1">
        <f t="array" ref="AF88">_xlfn.IFS($I88="Review","NA",$I88="Letter to the Editor","NA",$I88="Author response","NA",$I88="Scholarships","NA",$I88="Original",_xlfn.IFS($AC88="Yes","No",$AC88="both","No",$AC88="NA","NA",$AC88="No","À Trouver"),$I88="Study protocol","NA",$I88="Commentary","NA",$I88="Opinions","NA",$I88="Editorial","NA",$I88="Perspective","NA",$I88="Author response","NA",$I88="Essay","NA",$I88="Guidelines","NA",$I88="Case Report",_xlfn.IFS($AC88="Yes","No",$AC88="both","No",$AC88="NA","NA",$AC88="No","À Trouver"))</f>
        <v>NA</v>
      </c>
      <c r="AG88" s="51" t="s">
        <v>56</v>
      </c>
      <c r="AH88" s="51">
        <v>16</v>
      </c>
      <c r="AI88" s="51" t="s">
        <v>62</v>
      </c>
      <c r="AJ88" s="51" t="str">
        <f>IF(OR($AG88="No",$AG88="NA"),"NA",IF(AI88="No","NA","À remplir"))</f>
        <v>NA</v>
      </c>
      <c r="AK88" s="30" t="s">
        <v>62</v>
      </c>
      <c r="AL88" s="51" t="str">
        <f t="shared" si="67"/>
        <v>NA</v>
      </c>
      <c r="AM88" s="51" t="str">
        <f t="shared" si="67"/>
        <v>NA</v>
      </c>
      <c r="AN88" s="51" t="str">
        <f t="shared" si="67"/>
        <v>NA</v>
      </c>
      <c r="AO88" s="52">
        <v>44867</v>
      </c>
      <c r="AP88" s="52">
        <v>45097</v>
      </c>
      <c r="AQ88" s="51">
        <f t="shared" si="47"/>
        <v>230</v>
      </c>
      <c r="AR88" s="51" t="str">
        <f t="shared" si="43"/>
        <v>NA</v>
      </c>
      <c r="AS88" s="51">
        <f t="shared" si="64"/>
        <v>12</v>
      </c>
      <c r="AT88" s="51">
        <v>4</v>
      </c>
      <c r="AU88" s="51" t="s">
        <v>62</v>
      </c>
      <c r="AV88" s="51" t="s">
        <v>62</v>
      </c>
      <c r="AW88" s="51" t="s">
        <v>62</v>
      </c>
      <c r="AX88" s="51" t="s">
        <v>62</v>
      </c>
    </row>
    <row r="89" spans="1:50" ht="17.25">
      <c r="A89">
        <v>88</v>
      </c>
      <c r="B89" t="s">
        <v>2358</v>
      </c>
      <c r="C89" t="s">
        <v>1382</v>
      </c>
      <c r="D89">
        <v>2023</v>
      </c>
      <c r="E89" t="s">
        <v>1031</v>
      </c>
      <c r="F89" t="s">
        <v>1925</v>
      </c>
      <c r="G89" s="8" t="s">
        <v>1926</v>
      </c>
      <c r="H89" s="56" t="s">
        <v>1927</v>
      </c>
      <c r="I89" t="s">
        <v>935</v>
      </c>
      <c r="J89" t="s">
        <v>2450</v>
      </c>
      <c r="K89" t="str" cm="1">
        <f t="array" ref="K89">IF($I89="Review","À Trouver",_xlfn.IFS($I89="Letter to the Editor","NA",$I89="Author response","NA",$I89="Scholarships","NA",$I89="Original","No",$I89="Study protocol","No",$I89="Commentary","NA",$I89="Opinions","NA",$I89="Editorial","NA",$I89="Perspective","NA",$I89="Author response","NA",$I89="Essay","NA",$I89="Guidelines","No",$I89="Case Report","No"))</f>
        <v>No</v>
      </c>
      <c r="L89" t="str" cm="1">
        <f t="array" ref="L89">IF($I89="Review","À Trouver",_xlfn.IFS($I89="Letter to the Editor","NA",$I89="Author response","NA",$I89="Scholarships","NA",$I89="Original","No",$I89="Study protocol","No",$I89="Commentary","NA",$I89="Opinions","NA",$I89="Editorial","NA",$I89="Perspective","NA",$I89="Author response","NA",$I89="Essay","NA",$I89="Guidelines","No",$I89="Case Report","No"))</f>
        <v>No</v>
      </c>
      <c r="M89" t="s">
        <v>62</v>
      </c>
      <c r="N89" s="51" t="s">
        <v>56</v>
      </c>
      <c r="O89" s="51">
        <v>1</v>
      </c>
      <c r="P89" s="51" t="s">
        <v>1076</v>
      </c>
      <c r="Q89" s="82" t="s">
        <v>2490</v>
      </c>
      <c r="R89" s="82" t="s">
        <v>2491</v>
      </c>
      <c r="S89" s="30" t="s">
        <v>56</v>
      </c>
      <c r="T89" t="s">
        <v>2492</v>
      </c>
      <c r="U89" s="51" t="s">
        <v>62</v>
      </c>
      <c r="V89" s="51" t="str">
        <f>IF(OR(U89="No",U89="NA"),"NA","à Remplir")</f>
        <v>NA</v>
      </c>
      <c r="W89" s="51" t="s">
        <v>56</v>
      </c>
      <c r="X89" s="82" t="s">
        <v>1931</v>
      </c>
      <c r="Y89" s="51" t="s">
        <v>62</v>
      </c>
      <c r="Z89" s="8" t="s">
        <v>1932</v>
      </c>
      <c r="AA89" s="51" t="s">
        <v>56</v>
      </c>
      <c r="AB89" t="s">
        <v>56</v>
      </c>
      <c r="AC89" s="51" t="s">
        <v>2403</v>
      </c>
      <c r="AD89" s="51" t="s">
        <v>2373</v>
      </c>
      <c r="AE89" t="s">
        <v>2493</v>
      </c>
      <c r="AF89" t="str" cm="1">
        <f t="array" ref="AF89">_xlfn.IFS($I89="Review","NA",$I89="Letter to the Editor","NA",$I89="Author response","NA",$I89="Scholarships","NA",$I89="Original",_xlfn.IFS($AC89="Yes","No",$AC89="both","No",$AC89="NA","NA",$AC89="No","À Trouver"),$I89="Study protocol","NA",$I89="Commentary","NA",$I89="Opinions","NA",$I89="Editorial","NA",$I89="Perspective","NA",$I89="Author response","NA",$I89="Essay","NA",$I89="Guidelines","NA",$I89="Case Report",_xlfn.IFS($AC89="Yes","No",$AC89="both","No",$AC89="NA","NA",$AC89="No","À Trouver"))</f>
        <v>No</v>
      </c>
      <c r="AG89" s="51" t="s">
        <v>56</v>
      </c>
      <c r="AH89" s="51">
        <v>30</v>
      </c>
      <c r="AI89" s="51" t="s">
        <v>62</v>
      </c>
      <c r="AJ89" s="51" t="str">
        <f>IF(OR($AG89="No",$AG89="NA"),"NA",IF(AI89="No","NA","À remplir"))</f>
        <v>NA</v>
      </c>
      <c r="AK89" s="30" t="s">
        <v>62</v>
      </c>
      <c r="AL89" s="51" t="str">
        <f t="shared" si="67"/>
        <v>NA</v>
      </c>
      <c r="AM89" s="51" t="str">
        <f t="shared" si="67"/>
        <v>NA</v>
      </c>
      <c r="AN89" s="51" t="str">
        <f t="shared" si="67"/>
        <v>NA</v>
      </c>
      <c r="AO89" s="52">
        <v>44580</v>
      </c>
      <c r="AP89" s="52">
        <v>45075</v>
      </c>
      <c r="AQ89" s="51">
        <f t="shared" si="47"/>
        <v>495</v>
      </c>
      <c r="AR89" s="51" t="str">
        <f t="shared" si="43"/>
        <v>NA</v>
      </c>
      <c r="AS89" s="51">
        <v>19</v>
      </c>
      <c r="AT89" s="51">
        <f t="shared" ref="AT89:AT94" si="68">IF(OR($AG89="No",$AG89="NA"),"NA",($AH89-$AS89))</f>
        <v>11</v>
      </c>
      <c r="AU89" s="51" t="s">
        <v>57</v>
      </c>
      <c r="AV89" s="51" t="s">
        <v>57</v>
      </c>
      <c r="AW89" s="51" t="s">
        <v>57</v>
      </c>
      <c r="AX89" s="51" t="s">
        <v>57</v>
      </c>
    </row>
    <row r="90" spans="1:50" ht="17.25">
      <c r="A90">
        <v>89</v>
      </c>
      <c r="B90" t="s">
        <v>2358</v>
      </c>
      <c r="C90" t="s">
        <v>1382</v>
      </c>
      <c r="D90">
        <v>2023</v>
      </c>
      <c r="E90" t="s">
        <v>1031</v>
      </c>
      <c r="F90" t="s">
        <v>1935</v>
      </c>
      <c r="G90" s="8" t="s">
        <v>1936</v>
      </c>
      <c r="H90" s="56" t="s">
        <v>1937</v>
      </c>
      <c r="I90" t="s">
        <v>935</v>
      </c>
      <c r="J90" t="s">
        <v>2494</v>
      </c>
      <c r="K90" t="str" cm="1">
        <f t="array" ref="K90">IF($I90="Review","À Trouver",_xlfn.IFS($I90="Letter to the Editor","NA",$I90="Author response","NA",$I90="Scholarships","NA",$I90="Original","No",$I90="Study protocol","No",$I90="Commentary","NA",$I90="Opinions","NA",$I90="Editorial","NA",$I90="Perspective","NA",$I90="Author response","NA",$I90="Essay","NA",$I90="Guidelines","No",$I90="Case Report","No"))</f>
        <v>No</v>
      </c>
      <c r="L90" t="str" cm="1">
        <f t="array" ref="L90">IF($I90="Review","À Trouver",_xlfn.IFS($I90="Letter to the Editor","NA",$I90="Author response","NA",$I90="Scholarships","NA",$I90="Original","No",$I90="Study protocol","No",$I90="Commentary","NA",$I90="Opinions","NA",$I90="Editorial","NA",$I90="Perspective","NA",$I90="Author response","NA",$I90="Essay","NA",$I90="Guidelines","No",$I90="Case Report","No"))</f>
        <v>No</v>
      </c>
      <c r="M90" t="s">
        <v>62</v>
      </c>
      <c r="N90" s="51" t="s">
        <v>56</v>
      </c>
      <c r="O90" s="51">
        <v>1</v>
      </c>
      <c r="P90" s="51" t="s">
        <v>2495</v>
      </c>
      <c r="Q90" s="82" t="s">
        <v>1938</v>
      </c>
      <c r="R90" s="82" t="s">
        <v>2496</v>
      </c>
      <c r="S90" s="92" t="s">
        <v>56</v>
      </c>
      <c r="T90" s="87" t="s">
        <v>2497</v>
      </c>
      <c r="U90" s="51" t="s">
        <v>56</v>
      </c>
      <c r="V90" s="82" t="s">
        <v>2498</v>
      </c>
      <c r="W90" s="51" t="s">
        <v>56</v>
      </c>
      <c r="X90" s="82" t="s">
        <v>1942</v>
      </c>
      <c r="Y90" s="51" t="s">
        <v>62</v>
      </c>
      <c r="Z90" s="8" t="s">
        <v>1943</v>
      </c>
      <c r="AA90" s="51" t="s">
        <v>62</v>
      </c>
      <c r="AB90" s="51" t="str" cm="1">
        <f t="array" ref="AB90">IF($I90="Review","NA",_xlfn.IFS($I90="Letter to the Editor","NA",$I90="Author response","NA",$I90="Scholarships","NA",$I90="Original",_xlfn.IFS($AA90="No","NA",$AA90="Yes","À Remplir"),$I90="Study protocol","NA",$I90="Commentary","NA",$I90="Opinions","NA",$I90="Editorial","NA",$I90="Perspective","NA",$I90="Author response","NA",$I90="Essay","NA",$I90="Guidelines","NA",$I90="Case Report",_xlfn.IFS($AA90="No","No",$AA90="Yes","À Remplir")))</f>
        <v>NA</v>
      </c>
      <c r="AC90" s="51" t="str">
        <f>IF(OR($AB90="No",$AB90="NA"),"NA","à Remplir")</f>
        <v>NA</v>
      </c>
      <c r="AD90" s="51" t="str">
        <f>IF(OR($AB90="No",$AB90="NA"),"NA","à Remplir")</f>
        <v>NA</v>
      </c>
      <c r="AE90" t="str">
        <f>IF(OR($AB90="No",$AB90="NA"),"NA",IF(AD90="Exact","NA","À Remplir"))</f>
        <v>NA</v>
      </c>
      <c r="AF90" t="str" cm="1">
        <f t="array" ref="AF90">_xlfn.IFS($I90="Review","NA",$I90="Letter to the Editor","NA",$I90="Author response","NA",$I90="Scholarships","NA",$I90="Original",_xlfn.IFS($AC90="Yes","No",$AC90="both","No",$AC90="NA","NA",$AC90="No","À Trouver"),$I90="Study protocol","NA",$I90="Commentary","NA",$I90="Opinions","NA",$I90="Editorial","NA",$I90="Perspective","NA",$I90="Author response","NA",$I90="Essay","NA",$I90="Guidelines","NA",$I90="Case Report",_xlfn.IFS($AC90="Yes","No",$AC90="both","No",$AC90="NA","NA",$AC90="No","À Trouver"))</f>
        <v>NA</v>
      </c>
      <c r="AG90" s="51" t="s">
        <v>56</v>
      </c>
      <c r="AH90" s="51">
        <v>166</v>
      </c>
      <c r="AI90" s="51" t="s">
        <v>62</v>
      </c>
      <c r="AJ90" s="51" t="str">
        <f>IF(OR($AG90="No",$AG90="NA"),"NA",IF(AI90="No","NA","À remplir"))</f>
        <v>NA</v>
      </c>
      <c r="AK90" s="30" t="s">
        <v>62</v>
      </c>
      <c r="AL90" s="51" t="str">
        <f t="shared" si="67"/>
        <v>NA</v>
      </c>
      <c r="AM90" s="51" t="str">
        <f t="shared" si="67"/>
        <v>NA</v>
      </c>
      <c r="AN90" s="51" t="str">
        <f t="shared" si="67"/>
        <v>NA</v>
      </c>
      <c r="AO90" s="52">
        <v>44749</v>
      </c>
      <c r="AP90" s="52">
        <v>45103</v>
      </c>
      <c r="AQ90" s="51">
        <f t="shared" si="47"/>
        <v>354</v>
      </c>
      <c r="AR90" s="51" t="str">
        <f t="shared" si="43"/>
        <v>NA</v>
      </c>
      <c r="AS90" s="51">
        <v>108</v>
      </c>
      <c r="AT90" s="51">
        <f t="shared" si="68"/>
        <v>58</v>
      </c>
      <c r="AU90" s="51" t="s">
        <v>62</v>
      </c>
      <c r="AV90" s="51" t="s">
        <v>56</v>
      </c>
      <c r="AW90" s="51" t="s">
        <v>62</v>
      </c>
      <c r="AX90" s="51" t="s">
        <v>62</v>
      </c>
    </row>
    <row r="91" spans="1:50" ht="17.25">
      <c r="A91">
        <v>90</v>
      </c>
      <c r="B91" t="s">
        <v>2358</v>
      </c>
      <c r="C91" t="s">
        <v>1382</v>
      </c>
      <c r="D91">
        <v>2023</v>
      </c>
      <c r="E91" t="s">
        <v>1031</v>
      </c>
      <c r="F91" t="s">
        <v>1946</v>
      </c>
      <c r="G91" s="8" t="s">
        <v>1947</v>
      </c>
      <c r="H91" s="56" t="s">
        <v>1948</v>
      </c>
      <c r="I91" t="s">
        <v>935</v>
      </c>
      <c r="J91">
        <v>25</v>
      </c>
      <c r="K91" t="str" cm="1">
        <f t="array" ref="K91">IF($I91="Review","À Trouver",_xlfn.IFS($I91="Letter to the Editor","NA",$I91="Author response","NA",$I91="Scholarships","NA",$I91="Original","No",$I91="Study protocol","No",$I91="Commentary","NA",$I91="Opinions","NA",$I91="Editorial","NA",$I91="Perspective","NA",$I91="Author response","NA",$I91="Essay","NA",$I91="Guidelines","No",$I91="Case Report","No"))</f>
        <v>No</v>
      </c>
      <c r="L91" t="str" cm="1">
        <f t="array" ref="L91">IF($I91="Review","À Trouver",_xlfn.IFS($I91="Letter to the Editor","NA",$I91="Author response","NA",$I91="Scholarships","NA",$I91="Original","No",$I91="Study protocol","No",$I91="Commentary","NA",$I91="Opinions","NA",$I91="Editorial","NA",$I91="Perspective","NA",$I91="Author response","NA",$I91="Essay","NA",$I91="Guidelines","No",$I91="Case Report","No"))</f>
        <v>No</v>
      </c>
      <c r="M91" t="s">
        <v>62</v>
      </c>
      <c r="N91" s="51" t="s">
        <v>56</v>
      </c>
      <c r="O91" s="51">
        <v>1</v>
      </c>
      <c r="P91" s="51" t="s">
        <v>1076</v>
      </c>
      <c r="Q91" s="82" t="s">
        <v>1949</v>
      </c>
      <c r="R91" s="82" t="s">
        <v>2499</v>
      </c>
      <c r="S91" s="30" t="s">
        <v>56</v>
      </c>
      <c r="T91" s="82" t="s">
        <v>2500</v>
      </c>
      <c r="U91" s="51" t="s">
        <v>56</v>
      </c>
      <c r="V91" s="82" t="s">
        <v>2501</v>
      </c>
      <c r="W91" s="51" t="s">
        <v>56</v>
      </c>
      <c r="X91" s="8" t="s">
        <v>2502</v>
      </c>
      <c r="Y91" s="51" t="s">
        <v>56</v>
      </c>
      <c r="Z91" s="8" t="s">
        <v>1954</v>
      </c>
      <c r="AA91" s="51" t="s">
        <v>56</v>
      </c>
      <c r="AB91" t="s">
        <v>1223</v>
      </c>
      <c r="AC91" s="51" t="s">
        <v>56</v>
      </c>
      <c r="AD91" s="51" t="s">
        <v>984</v>
      </c>
      <c r="AE91" t="str">
        <f>IF(OR($AB91="No",$AB91="NA"),"NA",IF(AD91="Exact","NA","À Remplir"))</f>
        <v>NA</v>
      </c>
      <c r="AF91" t="str" cm="1">
        <f t="array" ref="AF91">_xlfn.IFS($I91="Review","NA",$I91="Letter to the Editor","NA",$I91="Author response","NA",$I91="Scholarships","NA",$I91="Original",_xlfn.IFS($AC91="Yes","No",$AC91="both","No",$AC91="NA","NA",$AC91="No","À Trouver"),$I91="Study protocol","NA",$I91="Commentary","NA",$I91="Opinions","NA",$I91="Editorial","NA",$I91="Perspective","NA",$I91="Author response","NA",$I91="Essay","NA",$I91="Guidelines","NA",$I91="Case Report",_xlfn.IFS($AC91="Yes","No",$AC91="both","No",$AC91="NA","NA",$AC91="No","À Trouver"))</f>
        <v>No</v>
      </c>
      <c r="AG91" s="51" t="s">
        <v>56</v>
      </c>
      <c r="AH91" s="51">
        <v>44</v>
      </c>
      <c r="AI91" s="51" t="s">
        <v>56</v>
      </c>
      <c r="AJ91" s="82" t="s">
        <v>2503</v>
      </c>
      <c r="AK91" s="30" t="s">
        <v>62</v>
      </c>
      <c r="AL91" s="51" t="str">
        <f t="shared" si="67"/>
        <v>NA</v>
      </c>
      <c r="AM91" s="51" t="str">
        <f t="shared" si="67"/>
        <v>NA</v>
      </c>
      <c r="AN91" s="51" t="str">
        <f t="shared" si="67"/>
        <v>NA</v>
      </c>
      <c r="AO91" s="52">
        <v>44862</v>
      </c>
      <c r="AP91" s="52">
        <v>45099</v>
      </c>
      <c r="AQ91" s="51">
        <f t="shared" si="47"/>
        <v>237</v>
      </c>
      <c r="AR91" s="51" t="str">
        <f t="shared" si="43"/>
        <v>NA</v>
      </c>
      <c r="AS91" s="51">
        <v>23</v>
      </c>
      <c r="AT91" s="51">
        <f t="shared" si="68"/>
        <v>21</v>
      </c>
      <c r="AU91" s="51" t="s">
        <v>62</v>
      </c>
      <c r="AV91" s="51" t="s">
        <v>62</v>
      </c>
      <c r="AW91" s="51" t="s">
        <v>62</v>
      </c>
      <c r="AX91" s="51" t="s">
        <v>62</v>
      </c>
    </row>
    <row r="92" spans="1:50" ht="17.25">
      <c r="A92">
        <v>91</v>
      </c>
      <c r="B92" t="s">
        <v>2358</v>
      </c>
      <c r="C92" t="s">
        <v>1382</v>
      </c>
      <c r="D92">
        <v>2023</v>
      </c>
      <c r="E92" t="s">
        <v>1031</v>
      </c>
      <c r="F92" t="s">
        <v>1957</v>
      </c>
      <c r="G92" s="8" t="s">
        <v>1958</v>
      </c>
      <c r="H92" s="56" t="s">
        <v>1959</v>
      </c>
      <c r="I92" t="s">
        <v>935</v>
      </c>
      <c r="J92" t="s">
        <v>2504</v>
      </c>
      <c r="K92" t="str" cm="1">
        <f t="array" ref="K92">IF($I92="Review","À Trouver",_xlfn.IFS($I92="Letter to the Editor","NA",$I92="Author response","NA",$I92="Scholarships","NA",$I92="Original","No",$I92="Study protocol","No",$I92="Commentary","NA",$I92="Opinions","NA",$I92="Editorial","NA",$I92="Perspective","NA",$I92="Author response","NA",$I92="Essay","NA",$I92="Guidelines","No",$I92="Case Report","No"))</f>
        <v>No</v>
      </c>
      <c r="L92" t="str" cm="1">
        <f t="array" ref="L92">IF($I92="Review","À Trouver",_xlfn.IFS($I92="Letter to the Editor","NA",$I92="Author response","NA",$I92="Scholarships","NA",$I92="Original","No",$I92="Study protocol","No",$I92="Commentary","NA",$I92="Opinions","NA",$I92="Editorial","NA",$I92="Perspective","NA",$I92="Author response","NA",$I92="Essay","NA",$I92="Guidelines","No",$I92="Case Report","No"))</f>
        <v>No</v>
      </c>
      <c r="M92" t="s">
        <v>62</v>
      </c>
      <c r="N92" s="51" t="s">
        <v>56</v>
      </c>
      <c r="O92" s="51">
        <v>2</v>
      </c>
      <c r="P92" s="93" t="s">
        <v>2410</v>
      </c>
      <c r="Q92" s="82" t="s">
        <v>2505</v>
      </c>
      <c r="R92" s="82" t="s">
        <v>2506</v>
      </c>
      <c r="S92" s="30" t="s">
        <v>62</v>
      </c>
      <c r="T92" s="51" t="str">
        <f>IF(OR(S92="No",S92="NA"),"NA","à Remplir")</f>
        <v>NA</v>
      </c>
      <c r="U92" s="51" t="s">
        <v>62</v>
      </c>
      <c r="V92" s="51" t="str">
        <f>IF(OR(U92="No",U92="NA"),"NA","à Remplir")</f>
        <v>NA</v>
      </c>
      <c r="W92" s="51" t="s">
        <v>62</v>
      </c>
      <c r="X92" s="51" t="str">
        <f t="shared" ref="X92:Y94" si="69">IF(OR($W92="No",$W92="NA"),"NA","à Remplir")</f>
        <v>NA</v>
      </c>
      <c r="Y92" s="51" t="str">
        <f t="shared" si="69"/>
        <v>NA</v>
      </c>
      <c r="Z92" s="8" t="s">
        <v>1963</v>
      </c>
      <c r="AA92" s="51" t="s">
        <v>56</v>
      </c>
      <c r="AB92" t="s">
        <v>1223</v>
      </c>
      <c r="AC92" s="51" t="s">
        <v>2403</v>
      </c>
      <c r="AD92" s="51" t="s">
        <v>2373</v>
      </c>
      <c r="AE92" t="s">
        <v>2493</v>
      </c>
      <c r="AF92" t="str" cm="1">
        <f t="array" ref="AF92">_xlfn.IFS($I92="Review","NA",$I92="Letter to the Editor","NA",$I92="Author response","NA",$I92="Scholarships","NA",$I92="Original",_xlfn.IFS($AC92="Yes","No",$AC92="both","No",$AC92="NA","NA",$AC92="No","À Trouver"),$I92="Study protocol","NA",$I92="Commentary","NA",$I92="Opinions","NA",$I92="Editorial","NA",$I92="Perspective","NA",$I92="Author response","NA",$I92="Essay","NA",$I92="Guidelines","NA",$I92="Case Report",_xlfn.IFS($AC92="Yes","No",$AC92="both","No",$AC92="NA","NA",$AC92="No","À Trouver"))</f>
        <v>No</v>
      </c>
      <c r="AG92" s="51" t="s">
        <v>56</v>
      </c>
      <c r="AH92" s="51">
        <v>2429</v>
      </c>
      <c r="AI92" s="51" t="s">
        <v>62</v>
      </c>
      <c r="AJ92" s="51" t="str">
        <f>IF(OR($AG92="No",$AG92="NA"),"NA",IF(AI92="No","NA","À remplir"))</f>
        <v>NA</v>
      </c>
      <c r="AK92" s="30" t="s">
        <v>62</v>
      </c>
      <c r="AL92" s="51" t="str">
        <f t="shared" si="67"/>
        <v>NA</v>
      </c>
      <c r="AM92" s="51" t="str">
        <f t="shared" si="67"/>
        <v>NA</v>
      </c>
      <c r="AN92" s="51" t="str">
        <f t="shared" si="67"/>
        <v>NA</v>
      </c>
      <c r="AO92" s="52">
        <v>44970</v>
      </c>
      <c r="AP92" s="52">
        <v>45120</v>
      </c>
      <c r="AQ92" s="51">
        <f t="shared" si="47"/>
        <v>150</v>
      </c>
      <c r="AR92" s="51" t="str">
        <f>IFERROR(#REF!-AM92,"NA")</f>
        <v>NA</v>
      </c>
      <c r="AS92" s="51">
        <v>1356</v>
      </c>
      <c r="AT92" s="51">
        <f t="shared" si="68"/>
        <v>1073</v>
      </c>
      <c r="AU92" s="51" t="s">
        <v>62</v>
      </c>
      <c r="AV92" s="51" t="s">
        <v>62</v>
      </c>
      <c r="AW92" s="51" t="s">
        <v>62</v>
      </c>
      <c r="AX92" s="51" t="s">
        <v>62</v>
      </c>
    </row>
    <row r="93" spans="1:50" ht="17.25">
      <c r="A93">
        <v>92</v>
      </c>
      <c r="B93" t="s">
        <v>2358</v>
      </c>
      <c r="C93" t="s">
        <v>1382</v>
      </c>
      <c r="D93">
        <v>2023</v>
      </c>
      <c r="E93" t="s">
        <v>1031</v>
      </c>
      <c r="F93" t="s">
        <v>1965</v>
      </c>
      <c r="G93" s="8" t="s">
        <v>1966</v>
      </c>
      <c r="H93" s="56" t="s">
        <v>1967</v>
      </c>
      <c r="I93" t="s">
        <v>2389</v>
      </c>
      <c r="J93">
        <v>14</v>
      </c>
      <c r="K93" t="str" cm="1">
        <f t="array" ref="K93">IF($I93="Review","À Trouver",_xlfn.IFS($I93="Letter to the Editor","NA",$I93="Author response","NA",$I93="Scholarships","NA",$I93="Original","No",$I93="Study protocol","No",$I93="Commentary","NA",$I93="Opinions","NA",$I93="Editorial","NA",$I93="Perspective","NA",$I93="Author response","NA",$I93="Essay","NA",$I93="Guidelines","No",$I93="Case Report","No"))</f>
        <v>No</v>
      </c>
      <c r="L93" t="str" cm="1">
        <f t="array" ref="L93">IF($I93="Review","À Trouver",_xlfn.IFS($I93="Letter to the Editor","NA",$I93="Author response","NA",$I93="Scholarships","NA",$I93="Original","No",$I93="Study protocol","No",$I93="Commentary","NA",$I93="Opinions","NA",$I93="Editorial","NA",$I93="Perspective","NA",$I93="Author response","NA",$I93="Essay","NA",$I93="Guidelines","No",$I93="Case Report","No"))</f>
        <v>No</v>
      </c>
      <c r="M93" t="s">
        <v>62</v>
      </c>
      <c r="N93" s="51" t="str" cm="1">
        <f t="array" ref="N93">IF($I93="Review","NA",_xlfn.IFS($I93="Letter to the Editor","NA",$I93="Author response","NA",$I93="Scholarships","NA",$I93="Original","À Trouver",$I93="Study protocol","NA",$I93="Commentary","NA",$I93="Opinions","NA",$I93="Editorial","NA",$I93="Perspective","NA",$I93="Author response","NA",$I93="Essay","NA",$I93="Guidelines","NA",$I93="Case Report","À Trouver"))</f>
        <v>NA</v>
      </c>
      <c r="O93" s="51" t="str">
        <f t="shared" ref="O93:R94" si="70">IF(OR($N93="No",$N93="NA"),"NA","à Remplir")</f>
        <v>NA</v>
      </c>
      <c r="P93" s="51" t="str">
        <f t="shared" si="70"/>
        <v>NA</v>
      </c>
      <c r="Q93" s="51" t="str">
        <f t="shared" si="70"/>
        <v>NA</v>
      </c>
      <c r="R93" s="51" t="str">
        <f t="shared" si="70"/>
        <v>NA</v>
      </c>
      <c r="S93" s="30" t="str" cm="1">
        <f t="array" ref="S93">IF($I93="Review","NA",_xlfn.IFS($I93="Letter to the Editor","NA",$I93="Author response","NA",$I93="Scholarships","NA",$I93="Original","À Trouver",$I93="Study protocol","NA",$I93="Commentary","NA",$I93="Opinions","NA",$I93="Editorial","NA",$I93="Perspective","NA",$I93="Author response","NA",$I93="Essay","NA",$I93="Guidelines","NA",$I93="Case Report","À Trouver"))</f>
        <v>NA</v>
      </c>
      <c r="T93" s="51" t="str">
        <f>IF(OR(S93="No",S93="NA"),"NA","à Remplir")</f>
        <v>NA</v>
      </c>
      <c r="U93" s="51" t="s">
        <v>56</v>
      </c>
      <c r="V93" s="82" t="s">
        <v>2507</v>
      </c>
      <c r="W93" s="51" t="str" cm="1">
        <f t="array" ref="W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X93" s="51" t="str">
        <f t="shared" si="69"/>
        <v>NA</v>
      </c>
      <c r="Y93" s="51" t="str">
        <f t="shared" si="69"/>
        <v>NA</v>
      </c>
      <c r="Z93" s="8" t="s">
        <v>1968</v>
      </c>
      <c r="AA93" s="51" t="str" cm="1">
        <f t="array" ref="AA93">IF($I93="Review","NA",_xlfn.IFS($I93="Letter to the Editor","NA",$I93="Author response","NA",$I93="Scholarships","NA",$I93="Original","À Trouver",$I93="Study protocol","NA",$I93="Commentary","NA",$I93="Opinions","NA",$I93="Editorial","NA",$I93="Perspective","NA",$I93="Author response","NA",$I93="Essay","NA",$I93="Guidelines","NA",$I93="Case Report","À Trouver"))</f>
        <v>NA</v>
      </c>
      <c r="AB93" s="51" t="str" cm="1">
        <f t="array" ref="AB93">IF($I93="Review","NA",_xlfn.IFS($I93="Letter to the Editor","NA",$I93="Author response","NA",$I93="Scholarships","NA",$I93="Original",_xlfn.IFS($AA93="No","NA",$AA93="Yes","À Remplir"),$I93="Study protocol","NA",$I93="Commentary","NA",$I93="Opinions","NA",$I93="Editorial","NA",$I93="Perspective","NA",$I93="Author response","NA",$I93="Essay","NA",$I93="Guidelines","NA",$I93="Case Report",_xlfn.IFS($AA93="No","No",$AA93="Yes","À Remplir")))</f>
        <v>NA</v>
      </c>
      <c r="AC93" s="51" t="str">
        <f>IF(OR($AB93="No",$AB93="NA"),"NA","à Remplir")</f>
        <v>NA</v>
      </c>
      <c r="AD93" s="51" t="str">
        <f>IF(OR($AB93="No",$AB93="NA"),"NA","à Remplir")</f>
        <v>NA</v>
      </c>
      <c r="AE93" t="str">
        <f t="shared" ref="AE93:AE99" si="71">IF(OR($AB93="No",$AB93="NA"),"NA",IF(AD93="Exact","NA","À Remplir"))</f>
        <v>NA</v>
      </c>
      <c r="AF93" t="str" cm="1">
        <f t="array" ref="AF93">_xlfn.IFS($I93="Review","NA",$I93="Letter to the Editor","NA",$I93="Author response","NA",$I93="Scholarships","NA",$I93="Original",_xlfn.IFS($AC93="Yes","No",$AC93="both","No",$AC93="NA","NA",$AC93="No","À Trouver"),$I93="Study protocol","NA",$I93="Commentary","NA",$I93="Opinions","NA",$I93="Editorial","NA",$I93="Perspective","NA",$I93="Author response","NA",$I93="Essay","NA",$I93="Guidelines","NA",$I93="Case Report",_xlfn.IFS($AC93="Yes","No",$AC93="both","No",$AC93="NA","NA",$AC93="No","À Trouver"))</f>
        <v>NA</v>
      </c>
      <c r="AG93" s="51" t="str" cm="1">
        <f t="array" ref="AG93">IF($I93="Review","NA",_xlfn.IFS($I93="Letter to the Editor","NA",$I93="Author response","NA",$I93="Scholarships","NA",$I93="Original","À Trouver",$I93="Study protocol","NA",$I93="Commentary","NA",$I93="Opinions","NA",$I93="Editorial","NA",$I93="Perspective","NA",$I93="Author response","NA",$I93="Essay","NA",$I93="Guidelines","NA",$I93="Case Report","À Trouver"))</f>
        <v>NA</v>
      </c>
      <c r="AH93" s="51" t="str">
        <f>IF(OR($AG93="No",$AG93="NA"),"NA","à Remplir")</f>
        <v>NA</v>
      </c>
      <c r="AI93" s="51" t="str">
        <f>IF(OR($AG93="No",$AG93="NA"),"NA","à Remplir")</f>
        <v>NA</v>
      </c>
      <c r="AJ93" s="51" t="str">
        <f>IF(OR($AG93="No",$AG93="NA"),"NA",IF(AI93="No","NA","À remplir"))</f>
        <v>NA</v>
      </c>
      <c r="AK93" s="30" t="str" cm="1">
        <f t="array" ref="AK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AL93" s="51" t="str">
        <f t="shared" si="67"/>
        <v>NA</v>
      </c>
      <c r="AM93" s="51" t="str">
        <f t="shared" si="67"/>
        <v>NA</v>
      </c>
      <c r="AN93" s="51" t="str">
        <f t="shared" si="67"/>
        <v>NA</v>
      </c>
      <c r="AO93" s="52">
        <v>44823</v>
      </c>
      <c r="AP93" s="52">
        <v>45097</v>
      </c>
      <c r="AQ93" s="51">
        <f t="shared" si="47"/>
        <v>274</v>
      </c>
      <c r="AR93" s="51" t="str">
        <f>IFERROR(AP93-AM93,"NA")</f>
        <v>NA</v>
      </c>
      <c r="AS93" s="51" t="str">
        <f t="shared" ref="AS93:AS101" si="72">IF(OR($AG93="No",$AG93="NA"),"NA",($AH93-$AT93))</f>
        <v>NA</v>
      </c>
      <c r="AT93" s="51" t="str">
        <f t="shared" si="68"/>
        <v>NA</v>
      </c>
      <c r="AU93" s="51" t="str">
        <f t="shared" ref="AU93:AX94" si="73">IF(OR($AG93="No",$AG93="NA"),"NA","à Remplir")</f>
        <v>NA</v>
      </c>
      <c r="AV93" s="51" t="str">
        <f t="shared" si="73"/>
        <v>NA</v>
      </c>
      <c r="AW93" s="51" t="str">
        <f t="shared" si="73"/>
        <v>NA</v>
      </c>
      <c r="AX93" s="51" t="str">
        <f t="shared" si="73"/>
        <v>NA</v>
      </c>
    </row>
    <row r="94" spans="1:50" ht="17.25">
      <c r="A94">
        <v>93</v>
      </c>
      <c r="B94" t="s">
        <v>2358</v>
      </c>
      <c r="C94" t="s">
        <v>1382</v>
      </c>
      <c r="D94">
        <v>2023</v>
      </c>
      <c r="E94" t="s">
        <v>1031</v>
      </c>
      <c r="F94" t="s">
        <v>1970</v>
      </c>
      <c r="G94" s="8" t="s">
        <v>1971</v>
      </c>
      <c r="H94" s="56" t="s">
        <v>1972</v>
      </c>
      <c r="I94" t="s">
        <v>975</v>
      </c>
      <c r="J94">
        <v>25</v>
      </c>
      <c r="K94" t="str" cm="1">
        <f t="array" ref="K94">IF($I94="Review","À Trouver",_xlfn.IFS($I94="Letter to the Editor","NA",$I94="Author response","NA",$I94="Scholarships","NA",$I94="Original","No",$I94="Study protocol","No",$I94="Commentary","NA",$I94="Opinions","NA",$I94="Editorial","NA",$I94="Perspective","NA",$I94="Author response","NA",$I94="Essay","NA",$I94="Guidelines","No",$I94="Case Report","No"))</f>
        <v>NA</v>
      </c>
      <c r="L94" t="str" cm="1">
        <f t="array" ref="L94">IF($I94="Review","À Trouver",_xlfn.IFS($I94="Letter to the Editor","NA",$I94="Author response","NA",$I94="Scholarships","NA",$I94="Original","No",$I94="Study protocol","No",$I94="Commentary","NA",$I94="Opinions","NA",$I94="Editorial","NA",$I94="Perspective","NA",$I94="Author response","NA",$I94="Essay","NA",$I94="Guidelines","No",$I94="Case Report","No"))</f>
        <v>NA</v>
      </c>
      <c r="M94" t="str" cm="1">
        <f t="array" ref="M94">IF($I94="Review","NA",_xlfn.IFS($I94="Letter to the Editor","NA",$I94="Author response","NA",$I94="Scholarships","NA",$I94="Original","À Trouver",$I94="Study protocol","À Trouver",$I94="Commentary","NA",$I94="Opinions","NA",$I94="Editorial","NA",$I94="Perspective","NA",$I94="Author response","NA",$I94="Essay","NA",$I94="Guidelines","À Trouver",$I94="Case Report","À Trouver"))</f>
        <v>NA</v>
      </c>
      <c r="N94" s="51" t="str" cm="1">
        <f t="array" ref="N94">IF($I94="Review","NA",_xlfn.IFS($I94="Letter to the Editor","NA",$I94="Author response","NA",$I94="Scholarships","NA",$I94="Original","À Trouver",$I94="Study protocol","NA",$I94="Commentary","NA",$I94="Opinions","NA",$I94="Editorial","NA",$I94="Perspective","NA",$I94="Author response","NA",$I94="Essay","NA",$I94="Guidelines","NA",$I94="Case Report","À Trouver"))</f>
        <v>NA</v>
      </c>
      <c r="O94" s="51" t="str">
        <f t="shared" si="70"/>
        <v>NA</v>
      </c>
      <c r="P94" s="51" t="str">
        <f t="shared" si="70"/>
        <v>NA</v>
      </c>
      <c r="Q94" s="51" t="str">
        <f t="shared" si="70"/>
        <v>NA</v>
      </c>
      <c r="R94" s="51" t="str">
        <f t="shared" si="70"/>
        <v>NA</v>
      </c>
      <c r="S94" s="30" t="str" cm="1">
        <f t="array" ref="S94">IF($I94="Review","NA",_xlfn.IFS($I94="Letter to the Editor","NA",$I94="Author response","NA",$I94="Scholarships","NA",$I94="Original","À Trouver",$I94="Study protocol","NA",$I94="Commentary","NA",$I94="Opinions","NA",$I94="Editorial","NA",$I94="Perspective","NA",$I94="Author response","NA",$I94="Essay","NA",$I94="Guidelines","NA",$I94="Case Report","À Trouver"))</f>
        <v>NA</v>
      </c>
      <c r="T94" s="51" t="str">
        <f>IF(OR(S94="No",S94="NA"),"NA","à Remplir")</f>
        <v>NA</v>
      </c>
      <c r="U94" s="51" t="str" cm="1">
        <f t="array" ref="U94">IF($I94="Review","À Trouver",_xlfn.IFS($I94="Letter to the Editor","NA",$I94="Author response","NA",$I94="Scholarships","NA",$I94="Original","À Trouver",$I94="Study protocol","À Trouver",$I94="Commentary","NA",$I94="Opinions","NA",$I94="Editorial","NA",$I94="Perspective","NA",$I94="Author response","NA",$I94="Essay","NA",$I94="Guidelines","À Trouver",$I94="Case Report","À Trouver"))</f>
        <v>NA</v>
      </c>
      <c r="V94" s="51" t="str">
        <f t="shared" ref="V94:V99" si="74">IF(OR(U94="No",U94="NA"),"NA","à Remplir")</f>
        <v>NA</v>
      </c>
      <c r="W94" s="51" t="str" cm="1">
        <f t="array" ref="W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X94" s="51" t="str">
        <f t="shared" si="69"/>
        <v>NA</v>
      </c>
      <c r="Y94" s="51" t="str">
        <f t="shared" si="69"/>
        <v>NA</v>
      </c>
      <c r="Z94" s="8" t="s">
        <v>1973</v>
      </c>
      <c r="AA94" s="51" t="str" cm="1">
        <f t="array" ref="AA94">IF($I94="Review","NA",_xlfn.IFS($I94="Letter to the Editor","NA",$I94="Author response","NA",$I94="Scholarships","NA",$I94="Original","À Trouver",$I94="Study protocol","NA",$I94="Commentary","NA",$I94="Opinions","NA",$I94="Editorial","NA",$I94="Perspective","NA",$I94="Author response","NA",$I94="Essay","NA",$I94="Guidelines","NA",$I94="Case Report","À Trouver"))</f>
        <v>NA</v>
      </c>
      <c r="AB94" s="51" t="str" cm="1">
        <f t="array" ref="AB94">IF($I94="Review","NA",_xlfn.IFS($I94="Letter to the Editor","NA",$I94="Author response","NA",$I94="Scholarships","NA",$I94="Original",_xlfn.IFS($AA94="No","NA",$AA94="Yes","À Remplir"),$I94="Study protocol","NA",$I94="Commentary","NA",$I94="Opinions","NA",$I94="Editorial","NA",$I94="Perspective","NA",$I94="Author response","NA",$I94="Essay","NA",$I94="Guidelines","NA",$I94="Case Report",_xlfn.IFS($AA94="No","No",$AA94="Yes","À Remplir")))</f>
        <v>NA</v>
      </c>
      <c r="AC94" s="51" t="str">
        <f>IF(OR($AB94="No",$AB94="NA"),"NA","à Remplir")</f>
        <v>NA</v>
      </c>
      <c r="AD94" s="51" t="str">
        <f>IF(OR($AB94="No",$AB94="NA"),"NA","à Remplir")</f>
        <v>NA</v>
      </c>
      <c r="AE94" t="str">
        <f t="shared" si="71"/>
        <v>NA</v>
      </c>
      <c r="AF94" t="str" cm="1">
        <f t="array" ref="AF94">_xlfn.IFS($I94="Review","NA",$I94="Letter to the Editor","NA",$I94="Author response","NA",$I94="Scholarships","NA",$I94="Original",_xlfn.IFS($AC94="Yes","No",$AC94="both","No",$AC94="NA","NA",$AC94="No","À Trouver"),$I94="Study protocol","NA",$I94="Commentary","NA",$I94="Opinions","NA",$I94="Editorial","NA",$I94="Perspective","NA",$I94="Author response","NA",$I94="Essay","NA",$I94="Guidelines","NA",$I94="Case Report",_xlfn.IFS($AC94="Yes","No",$AC94="both","No",$AC94="NA","NA",$AC94="No","À Trouver"))</f>
        <v>NA</v>
      </c>
      <c r="AG94" s="51" t="str" cm="1">
        <f t="array" ref="AG94">IF($I94="Review","NA",_xlfn.IFS($I94="Letter to the Editor","NA",$I94="Author response","NA",$I94="Scholarships","NA",$I94="Original","À Trouver",$I94="Study protocol","NA",$I94="Commentary","NA",$I94="Opinions","NA",$I94="Editorial","NA",$I94="Perspective","NA",$I94="Author response","NA",$I94="Essay","NA",$I94="Guidelines","NA",$I94="Case Report","À Trouver"))</f>
        <v>NA</v>
      </c>
      <c r="AH94" s="51" t="str">
        <f>IF(OR($AG94="No",$AG94="NA"),"NA","à Remplir")</f>
        <v>NA</v>
      </c>
      <c r="AI94" s="51" t="str">
        <f>IF(OR($AG94="No",$AG94="NA"),"NA","à Remplir")</f>
        <v>NA</v>
      </c>
      <c r="AJ94" s="51" t="str">
        <f>IF(OR($AG94="No",$AG94="NA"),"NA",IF(AI94="No","NA","À remplir"))</f>
        <v>NA</v>
      </c>
      <c r="AK94" s="30" t="str" cm="1">
        <f t="array" ref="AK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AL94" s="51" t="str">
        <f t="shared" si="67"/>
        <v>NA</v>
      </c>
      <c r="AM94" s="51" t="str">
        <f t="shared" si="67"/>
        <v>NA</v>
      </c>
      <c r="AN94" s="51" t="str">
        <f t="shared" si="67"/>
        <v>NA</v>
      </c>
      <c r="AO94" s="24">
        <v>44841</v>
      </c>
      <c r="AP94" s="24">
        <v>45079</v>
      </c>
      <c r="AQ94" s="51">
        <f t="shared" si="47"/>
        <v>238</v>
      </c>
      <c r="AR94" s="51" t="str">
        <f>IFERROR(AP93-AM94,"NA")</f>
        <v>NA</v>
      </c>
      <c r="AS94" s="51" t="str">
        <f t="shared" si="72"/>
        <v>NA</v>
      </c>
      <c r="AT94" s="51" t="str">
        <f t="shared" si="68"/>
        <v>NA</v>
      </c>
      <c r="AU94" s="51" t="str">
        <f t="shared" si="73"/>
        <v>NA</v>
      </c>
      <c r="AV94" s="51" t="str">
        <f t="shared" si="73"/>
        <v>NA</v>
      </c>
      <c r="AW94" s="51" t="str">
        <f t="shared" si="73"/>
        <v>NA</v>
      </c>
      <c r="AX94" s="51" t="str">
        <f t="shared" si="73"/>
        <v>NA</v>
      </c>
    </row>
    <row r="95" spans="1:50" ht="18.75">
      <c r="A95">
        <v>94</v>
      </c>
      <c r="B95" t="s">
        <v>2358</v>
      </c>
      <c r="C95" t="s">
        <v>1382</v>
      </c>
      <c r="D95">
        <v>2023</v>
      </c>
      <c r="E95" t="s">
        <v>1031</v>
      </c>
      <c r="F95" t="s">
        <v>1975</v>
      </c>
      <c r="G95" s="8" t="s">
        <v>1976</v>
      </c>
      <c r="H95" s="56" t="s">
        <v>1977</v>
      </c>
      <c r="I95" t="s">
        <v>935</v>
      </c>
      <c r="J95">
        <v>13</v>
      </c>
      <c r="K95" t="str" cm="1">
        <f t="array" ref="K95">IF($I95="Review","À Trouver",_xlfn.IFS($I95="Letter to the Editor","NA",$I95="Author response","NA",$I95="Scholarships","NA",$I95="Original","No",$I95="Study protocol","No",$I95="Commentary","NA",$I95="Opinions","NA",$I95="Editorial","NA",$I95="Perspective","NA",$I95="Author response","NA",$I95="Essay","NA",$I95="Guidelines","No",$I95="Case Report","No"))</f>
        <v>No</v>
      </c>
      <c r="L95" t="str" cm="1">
        <f t="array" ref="L95">IF($I95="Review","À Trouver",_xlfn.IFS($I95="Letter to the Editor","NA",$I95="Author response","NA",$I95="Scholarships","NA",$I95="Original","No",$I95="Study protocol","No",$I95="Commentary","NA",$I95="Opinions","NA",$I95="Editorial","NA",$I95="Perspective","NA",$I95="Author response","NA",$I95="Essay","NA",$I95="Guidelines","No",$I95="Case Report","No"))</f>
        <v>No</v>
      </c>
      <c r="M95" t="s">
        <v>62</v>
      </c>
      <c r="N95" s="51" t="s">
        <v>56</v>
      </c>
      <c r="O95" s="51">
        <v>1</v>
      </c>
      <c r="P95" s="51" t="s">
        <v>170</v>
      </c>
      <c r="Q95" s="82" t="s">
        <v>2508</v>
      </c>
      <c r="R95" s="82" t="s">
        <v>2509</v>
      </c>
      <c r="S95" s="30" t="s">
        <v>56</v>
      </c>
      <c r="T95" s="82" t="s">
        <v>2510</v>
      </c>
      <c r="U95" s="51" t="s">
        <v>62</v>
      </c>
      <c r="V95" s="51" t="str">
        <f t="shared" si="74"/>
        <v>NA</v>
      </c>
      <c r="W95" s="51" t="s">
        <v>56</v>
      </c>
      <c r="X95" s="82" t="s">
        <v>1653</v>
      </c>
      <c r="Y95" s="51" t="s">
        <v>62</v>
      </c>
      <c r="Z95" s="8" t="s">
        <v>1979</v>
      </c>
      <c r="AA95" s="51" t="s">
        <v>56</v>
      </c>
      <c r="AB95" t="s">
        <v>56</v>
      </c>
      <c r="AC95" s="51" t="s">
        <v>56</v>
      </c>
      <c r="AD95" s="51" t="s">
        <v>984</v>
      </c>
      <c r="AE95" t="str">
        <f t="shared" si="71"/>
        <v>NA</v>
      </c>
      <c r="AF95" t="str" cm="1">
        <f t="array" ref="AF95">_xlfn.IFS($I95="Review","NA",$I95="Letter to the Editor","NA",$I95="Author response","NA",$I95="Scholarships","NA",$I95="Original",_xlfn.IFS($AC95="Yes","No",$AC95="both","No",$AC95="NA","NA",$AC95="No","À Trouver"),$I95="Study protocol","NA",$I95="Commentary","NA",$I95="Opinions","NA",$I95="Editorial","NA",$I95="Perspective","NA",$I95="Author response","NA",$I95="Essay","NA",$I95="Guidelines","NA",$I95="Case Report",_xlfn.IFS($AC95="Yes","No",$AC95="both","No",$AC95="NA","NA",$AC95="No","À Trouver"))</f>
        <v>No</v>
      </c>
      <c r="AG95" s="51" t="s">
        <v>56</v>
      </c>
      <c r="AH95" s="51">
        <v>45</v>
      </c>
      <c r="AI95" s="51" t="s">
        <v>62</v>
      </c>
      <c r="AJ95" s="51" t="str">
        <f>IF(OR($AG95="No",$AG95="NA"),"NA",IF(AI95="No","NA","À remplir"))</f>
        <v>NA</v>
      </c>
      <c r="AK95" s="30" t="s">
        <v>62</v>
      </c>
      <c r="AL95" s="51" t="str">
        <f t="shared" si="67"/>
        <v>NA</v>
      </c>
      <c r="AM95" s="51" t="str">
        <f t="shared" si="67"/>
        <v>NA</v>
      </c>
      <c r="AN95" s="51" t="str">
        <f t="shared" si="67"/>
        <v>NA</v>
      </c>
      <c r="AO95" s="52">
        <v>44557</v>
      </c>
      <c r="AP95" s="52">
        <v>45077</v>
      </c>
      <c r="AQ95" s="51">
        <f t="shared" si="47"/>
        <v>520</v>
      </c>
      <c r="AR95" s="51" t="str">
        <f>IFERROR(AP95-AM95,"NA")</f>
        <v>NA</v>
      </c>
      <c r="AS95" s="51">
        <f t="shared" si="72"/>
        <v>20</v>
      </c>
      <c r="AT95" s="51">
        <v>25</v>
      </c>
      <c r="AU95" s="51" t="s">
        <v>62</v>
      </c>
      <c r="AV95" s="51" t="s">
        <v>56</v>
      </c>
      <c r="AW95" s="51" t="s">
        <v>62</v>
      </c>
      <c r="AX95" s="51" t="s">
        <v>62</v>
      </c>
    </row>
    <row r="96" spans="1:50" ht="17.25">
      <c r="A96">
        <v>95</v>
      </c>
      <c r="B96" t="s">
        <v>2358</v>
      </c>
      <c r="C96" t="s">
        <v>1382</v>
      </c>
      <c r="D96">
        <v>2023</v>
      </c>
      <c r="E96" t="s">
        <v>1031</v>
      </c>
      <c r="F96" t="s">
        <v>1981</v>
      </c>
      <c r="G96" s="8" t="s">
        <v>1982</v>
      </c>
      <c r="H96" s="56" t="s">
        <v>1983</v>
      </c>
      <c r="I96" t="s">
        <v>935</v>
      </c>
      <c r="J96">
        <v>3</v>
      </c>
      <c r="K96" t="str" cm="1">
        <f t="array" ref="K96">IF($I96="Review","À Trouver",_xlfn.IFS($I96="Letter to the Editor","NA",$I96="Author response","NA",$I96="Scholarships","NA",$I96="Original","No",$I96="Study protocol","No",$I96="Commentary","NA",$I96="Opinions","NA",$I96="Editorial","NA",$I96="Perspective","NA",$I96="Author response","NA",$I96="Essay","NA",$I96="Guidelines","No",$I96="Case Report","No"))</f>
        <v>No</v>
      </c>
      <c r="L96" t="str" cm="1">
        <f t="array" ref="L96">IF($I96="Review","À Trouver",_xlfn.IFS($I96="Letter to the Editor","NA",$I96="Author response","NA",$I96="Scholarships","NA",$I96="Original","No",$I96="Study protocol","No",$I96="Commentary","NA",$I96="Opinions","NA",$I96="Editorial","NA",$I96="Perspective","NA",$I96="Author response","NA",$I96="Essay","NA",$I96="Guidelines","No",$I96="Case Report","No"))</f>
        <v>No</v>
      </c>
      <c r="M96" t="s">
        <v>62</v>
      </c>
      <c r="N96" s="51" t="s">
        <v>56</v>
      </c>
      <c r="O96" s="51">
        <v>1</v>
      </c>
      <c r="P96" s="51" t="s">
        <v>1076</v>
      </c>
      <c r="Q96" s="82" t="s">
        <v>1984</v>
      </c>
      <c r="R96" s="82" t="s">
        <v>2511</v>
      </c>
      <c r="S96" s="30" t="s">
        <v>56</v>
      </c>
      <c r="T96" s="82" t="s">
        <v>2512</v>
      </c>
      <c r="U96" s="51" t="s">
        <v>62</v>
      </c>
      <c r="V96" s="51" t="str">
        <f t="shared" si="74"/>
        <v>NA</v>
      </c>
      <c r="W96" s="51" t="s">
        <v>56</v>
      </c>
      <c r="X96" s="82" t="s">
        <v>1653</v>
      </c>
      <c r="Y96" s="51" t="s">
        <v>62</v>
      </c>
      <c r="Z96" s="8" t="s">
        <v>1987</v>
      </c>
      <c r="AA96" s="51" t="s">
        <v>56</v>
      </c>
      <c r="AB96" t="s">
        <v>210</v>
      </c>
      <c r="AC96" s="51" t="str">
        <f t="shared" ref="AC96:AD99" si="75">IF(OR($AB96="No",$AB96="NA"),"NA","à Remplir")</f>
        <v>NA</v>
      </c>
      <c r="AD96" s="51" t="str">
        <f t="shared" si="75"/>
        <v>NA</v>
      </c>
      <c r="AE96" t="str">
        <f t="shared" si="71"/>
        <v>NA</v>
      </c>
      <c r="AF96" t="str" cm="1">
        <f t="array" ref="AF96">_xlfn.IFS($I96="Review","NA",$I96="Letter to the Editor","NA",$I96="Author response","NA",$I96="Scholarships","NA",$I96="Original",_xlfn.IFS($AC96="Yes","No",$AC96="both","No",$AC96="NA","NA",$AC96="No","À Trouver"),$I96="Study protocol","NA",$I96="Commentary","NA",$I96="Opinions","NA",$I96="Editorial","NA",$I96="Perspective","NA",$I96="Author response","NA",$I96="Essay","NA",$I96="Guidelines","NA",$I96="Case Report",_xlfn.IFS($AC96="Yes","No",$AC96="both","No",$AC96="NA","NA",$AC96="No","À Trouver"))</f>
        <v>NA</v>
      </c>
      <c r="AG96" s="51" t="s">
        <v>56</v>
      </c>
      <c r="AH96" s="51">
        <v>97</v>
      </c>
      <c r="AI96" s="51" t="s">
        <v>56</v>
      </c>
      <c r="AJ96" s="82" t="s">
        <v>2513</v>
      </c>
      <c r="AK96" s="30" t="s">
        <v>62</v>
      </c>
      <c r="AL96" s="51" t="str">
        <f t="shared" si="67"/>
        <v>NA</v>
      </c>
      <c r="AM96" s="51" t="str">
        <f t="shared" si="67"/>
        <v>NA</v>
      </c>
      <c r="AN96" s="51" t="str">
        <f t="shared" si="67"/>
        <v>NA</v>
      </c>
      <c r="AO96" s="52">
        <v>44762</v>
      </c>
      <c r="AP96" s="52">
        <v>45094</v>
      </c>
      <c r="AQ96" s="51">
        <f t="shared" si="47"/>
        <v>332</v>
      </c>
      <c r="AR96" s="51" t="str">
        <f>IFERROR(AP96-AM96,"NA")</f>
        <v>NA</v>
      </c>
      <c r="AS96" s="51">
        <f t="shared" si="72"/>
        <v>55</v>
      </c>
      <c r="AT96" s="51">
        <v>42</v>
      </c>
      <c r="AU96" s="51" t="s">
        <v>62</v>
      </c>
      <c r="AV96" s="51" t="s">
        <v>62</v>
      </c>
      <c r="AW96" s="51" t="s">
        <v>62</v>
      </c>
      <c r="AX96" s="51" t="s">
        <v>62</v>
      </c>
    </row>
    <row r="97" spans="1:50" ht="18" customHeight="1">
      <c r="A97">
        <v>96</v>
      </c>
      <c r="B97" t="s">
        <v>2361</v>
      </c>
      <c r="C97" t="s">
        <v>1382</v>
      </c>
      <c r="D97">
        <v>2023</v>
      </c>
      <c r="E97" t="s">
        <v>1031</v>
      </c>
      <c r="F97" s="60" t="s">
        <v>57</v>
      </c>
      <c r="G97" s="8" t="s">
        <v>1989</v>
      </c>
      <c r="H97" s="81" t="s">
        <v>1990</v>
      </c>
      <c r="I97" t="s">
        <v>2379</v>
      </c>
      <c r="J97">
        <v>25</v>
      </c>
      <c r="K97" t="str" cm="1">
        <f t="array" ref="K97">IF($I97="Review","À Trouver",_xlfn.IFS($I97="Letter to the Editor","NA",$I97="Author response","NA",$I97="Scholarships","NA",$I97="Original","No",$I97="Study protocol","No",$I97="Commentary","NA",$I97="Opinions","NA",$I97="Editorial","NA",$I97="Perspective","NA",$I97="Author response","NA",$I97="Essay","NA",$I97="Guidelines","No",$I97="Case Report","No"))</f>
        <v>NA</v>
      </c>
      <c r="L97" t="str" cm="1">
        <f t="array" ref="L97">IF($I97="Review","À Trouver",_xlfn.IFS($I97="Letter to the Editor","NA",$I97="Author response","NA",$I97="Scholarships","NA",$I97="Original","No",$I97="Study protocol","No",$I97="Commentary","NA",$I97="Opinions","NA",$I97="Editorial","NA",$I97="Perspective","NA",$I97="Author response","NA",$I97="Essay","NA",$I97="Guidelines","No",$I97="Case Report","No"))</f>
        <v>NA</v>
      </c>
      <c r="M97" t="str" cm="1">
        <f t="array" ref="M97">IF($I97="Review","NA",_xlfn.IFS($I97="Letter to the Editor","NA",$I97="Author response","NA",$I97="Scholarships","NA",$I97="Original","À Trouver",$I97="Study protocol","À Trouver",$I97="Commentary","NA",$I97="Opinions","NA",$I97="Editorial","NA",$I97="Perspective","NA",$I97="Author response","NA",$I97="Essay","NA",$I97="Guidelines","À Trouver",$I97="Case Report","À Trouver"))</f>
        <v>NA</v>
      </c>
      <c r="N97" s="51" t="str" cm="1">
        <f t="array" ref="N97">IF($I97="Review","NA",_xlfn.IFS($I97="Letter to the Editor","NA",$I97="Author response","NA",$I97="Scholarships","NA",$I97="Original","À Trouver",$I97="Study protocol","NA",$I97="Commentary","NA",$I97="Opinions","NA",$I97="Editorial","NA",$I97="Perspective","NA",$I97="Author response","NA",$I97="Essay","NA",$I97="Guidelines","NA",$I97="Case Report","À Trouver"))</f>
        <v>NA</v>
      </c>
      <c r="O97" s="51" t="str">
        <f t="shared" ref="O97:R99" si="76">IF(OR($N97="No",$N97="NA"),"NA","à Remplir")</f>
        <v>NA</v>
      </c>
      <c r="P97" s="51" t="str">
        <f t="shared" si="76"/>
        <v>NA</v>
      </c>
      <c r="Q97" s="51" t="str">
        <f t="shared" si="76"/>
        <v>NA</v>
      </c>
      <c r="R97" s="51" t="str">
        <f t="shared" si="76"/>
        <v>NA</v>
      </c>
      <c r="S97" s="30" t="str" cm="1">
        <f t="array" ref="S97">IF($I97="Review","NA",_xlfn.IFS($I97="Letter to the Editor","NA",$I97="Author response","NA",$I97="Scholarships","NA",$I97="Original","À Trouver",$I97="Study protocol","NA",$I97="Commentary","NA",$I97="Opinions","NA",$I97="Editorial","NA",$I97="Perspective","NA",$I97="Author response","NA",$I97="Essay","NA",$I97="Guidelines","NA",$I97="Case Report","À Trouver"))</f>
        <v>NA</v>
      </c>
      <c r="T97" s="51" t="str">
        <f t="shared" ref="T97:T109" si="77">IF(OR(S97="No",S97="NA"),"NA","à Remplir")</f>
        <v>NA</v>
      </c>
      <c r="U97" s="51" t="str" cm="1">
        <f t="array" ref="U97">IF($I97="Review","À Trouver",_xlfn.IFS($I97="Letter to the Editor","NA",$I97="Author response","NA",$I97="Scholarships","NA",$I97="Original","À Trouver",$I97="Study protocol","À Trouver",$I97="Commentary","NA",$I97="Opinions","NA",$I97="Editorial","NA",$I97="Perspective","NA",$I97="Author response","NA",$I97="Essay","NA",$I97="Guidelines","À Trouver",$I97="Case Report","À Trouver"))</f>
        <v>NA</v>
      </c>
      <c r="V97" s="51" t="str">
        <f t="shared" si="74"/>
        <v>NA</v>
      </c>
      <c r="W97" s="51" t="str" cm="1">
        <f t="array" ref="W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X97" s="51" t="str">
        <f t="shared" ref="X97:Y99" si="78">IF(OR($W97="No",$W97="NA"),"NA","à Remplir")</f>
        <v>NA</v>
      </c>
      <c r="Y97" s="51" t="str">
        <f t="shared" si="78"/>
        <v>NA</v>
      </c>
      <c r="Z97" s="8" t="s">
        <v>57</v>
      </c>
      <c r="AA97" s="51" t="str" cm="1">
        <f t="array" ref="AA97">IF($I97="Review","NA",_xlfn.IFS($I97="Letter to the Editor","NA",$I97="Author response","NA",$I97="Scholarships","NA",$I97="Original","À Trouver",$I97="Study protocol","NA",$I97="Commentary","NA",$I97="Opinions","NA",$I97="Editorial","NA",$I97="Perspective","NA",$I97="Author response","NA",$I97="Essay","NA",$I97="Guidelines","NA",$I97="Case Report","À Trouver"))</f>
        <v>NA</v>
      </c>
      <c r="AB97" s="51" t="str" cm="1">
        <f t="array" ref="AB97">IF($I97="Review","NA",_xlfn.IFS($I97="Letter to the Editor","NA",$I97="Author response","NA",$I97="Scholarships","NA",$I97="Original",_xlfn.IFS($AA97="No","NA",$AA97="Yes","À Remplir"),$I97="Study protocol","NA",$I97="Commentary","NA",$I97="Opinions","NA",$I97="Editorial","NA",$I97="Perspective","NA",$I97="Author response","NA",$I97="Essay","NA",$I97="Guidelines","NA",$I97="Case Report",_xlfn.IFS($AA97="No","No",$AA97="Yes","À Remplir")))</f>
        <v>NA</v>
      </c>
      <c r="AC97" s="51" t="str">
        <f t="shared" si="75"/>
        <v>NA</v>
      </c>
      <c r="AD97" s="51" t="str">
        <f t="shared" si="75"/>
        <v>NA</v>
      </c>
      <c r="AE97" t="str">
        <f t="shared" si="71"/>
        <v>NA</v>
      </c>
      <c r="AF97" t="str" cm="1">
        <f t="array" ref="AF97">_xlfn.IFS($I97="Review","NA",$I97="Letter to the Editor","NA",$I97="Author response","NA",$I97="Scholarships","NA",$I97="Original",_xlfn.IFS($AC97="Yes","No",$AC97="both","No",$AC97="NA","NA",$AC97="No","À Trouver"),$I97="Study protocol","NA",$I97="Commentary","NA",$I97="Opinions","NA",$I97="Editorial","NA",$I97="Perspective","NA",$I97="Author response","NA",$I97="Essay","NA",$I97="Guidelines","NA",$I97="Case Report",_xlfn.IFS($AC97="Yes","No",$AC97="both","No",$AC97="NA","NA",$AC97="No","À Trouver"))</f>
        <v>NA</v>
      </c>
      <c r="AG97" s="51" t="str" cm="1">
        <f t="array" ref="AG97">IF($I97="Review","NA",_xlfn.IFS($I97="Letter to the Editor","NA",$I97="Author response","NA",$I97="Scholarships","NA",$I97="Original","À Trouver",$I97="Study protocol","NA",$I97="Commentary","NA",$I97="Opinions","NA",$I97="Editorial","NA",$I97="Perspective","NA",$I97="Author response","NA",$I97="Essay","NA",$I97="Guidelines","NA",$I97="Case Report","À Trouver"))</f>
        <v>NA</v>
      </c>
      <c r="AH97" s="51" t="str">
        <f t="shared" ref="AH97:AI99" si="79">IF(OR($AG97="No",$AG97="NA"),"NA","à Remplir")</f>
        <v>NA</v>
      </c>
      <c r="AI97" s="51" t="str">
        <f t="shared" si="79"/>
        <v>NA</v>
      </c>
      <c r="AJ97" s="51" t="str">
        <f>IF(OR($AG97="No",$AG97="NA"),"NA",IF(AI97="No","NA","À remplir"))</f>
        <v>NA</v>
      </c>
      <c r="AK97" s="30" t="str" cm="1">
        <f t="array" ref="AK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AL97" s="51" t="str">
        <f t="shared" si="67"/>
        <v>NA</v>
      </c>
      <c r="AM97" s="51" t="str">
        <f t="shared" si="67"/>
        <v>NA</v>
      </c>
      <c r="AN97" s="51" t="str">
        <f t="shared" si="67"/>
        <v>NA</v>
      </c>
      <c r="AO97" s="52">
        <v>45125</v>
      </c>
      <c r="AP97" s="52">
        <v>45169</v>
      </c>
      <c r="AQ97" s="51">
        <f t="shared" si="47"/>
        <v>44</v>
      </c>
      <c r="AR97" s="51" t="str">
        <f>IFERROR(AP97-AM97,"NA")</f>
        <v>NA</v>
      </c>
      <c r="AS97" s="51" t="str">
        <f t="shared" si="72"/>
        <v>NA</v>
      </c>
      <c r="AT97" s="51" t="str">
        <f>IF(OR($AG97="No",$AG97="NA"),"NA",($AH97-$AS97))</f>
        <v>NA</v>
      </c>
      <c r="AU97" s="51" t="str">
        <f t="shared" ref="AU97:AX99" si="80">IF(OR($AG97="No",$AG97="NA"),"NA","à Remplir")</f>
        <v>NA</v>
      </c>
      <c r="AV97" s="51" t="str">
        <f t="shared" si="80"/>
        <v>NA</v>
      </c>
      <c r="AW97" s="51" t="str">
        <f t="shared" si="80"/>
        <v>NA</v>
      </c>
      <c r="AX97" s="51" t="str">
        <f t="shared" si="80"/>
        <v>NA</v>
      </c>
    </row>
    <row r="98" spans="1:50" ht="17.25">
      <c r="A98">
        <v>97</v>
      </c>
      <c r="B98" t="s">
        <v>2358</v>
      </c>
      <c r="C98" t="s">
        <v>1382</v>
      </c>
      <c r="D98">
        <v>2023</v>
      </c>
      <c r="E98" t="s">
        <v>1008</v>
      </c>
      <c r="F98" t="s">
        <v>1790</v>
      </c>
      <c r="G98" s="8" t="s">
        <v>1993</v>
      </c>
      <c r="H98" s="56" t="s">
        <v>2514</v>
      </c>
      <c r="I98" t="s">
        <v>926</v>
      </c>
      <c r="J98">
        <v>25</v>
      </c>
      <c r="K98" t="str" cm="1">
        <f t="array" ref="K98">IF($I98="Review","À Trouver",_xlfn.IFS($I98="Letter to the Editor","NA",$I98="Author response","NA",$I98="Scholarships","NA",$I98="Original","No",$I98="Study protocol","No",$I98="Commentary","NA",$I98="Opinions","NA",$I98="Editorial","NA",$I98="Perspective","NA",$I98="Author response","NA",$I98="Essay","NA",$I98="Guidelines","No",$I98="Case Report","No"))</f>
        <v>NA</v>
      </c>
      <c r="L98" t="str" cm="1">
        <f t="array" ref="L98">IF($I98="Review","À Trouver",_xlfn.IFS($I98="Letter to the Editor","NA",$I98="Author response","NA",$I98="Scholarships","NA",$I98="Original","No",$I98="Study protocol","No",$I98="Commentary","NA",$I98="Opinions","NA",$I98="Editorial","NA",$I98="Perspective","NA",$I98="Author response","NA",$I98="Essay","NA",$I98="Guidelines","No",$I98="Case Report","No"))</f>
        <v>NA</v>
      </c>
      <c r="M98" t="str" cm="1">
        <f t="array" ref="M98">IF($I98="Review","NA",_xlfn.IFS($I98="Letter to the Editor","NA",$I98="Author response","NA",$I98="Scholarships","NA",$I98="Original","À Trouver",$I98="Study protocol","À Trouver",$I98="Commentary","NA",$I98="Opinions","NA",$I98="Editorial","NA",$I98="Perspective","NA",$I98="Author response","NA",$I98="Essay","NA",$I98="Guidelines","À Trouver",$I98="Case Report","À Trouver"))</f>
        <v>NA</v>
      </c>
      <c r="N98" s="51" t="str" cm="1">
        <f t="array" ref="N98">IF($I98="Review","NA",_xlfn.IFS($I98="Letter to the Editor","NA",$I98="Author response","NA",$I98="Scholarships","NA",$I98="Original","À Trouver",$I98="Study protocol","NA",$I98="Commentary","NA",$I98="Opinions","NA",$I98="Editorial","NA",$I98="Perspective","NA",$I98="Author response","NA",$I98="Essay","NA",$I98="Guidelines","NA",$I98="Case Report","À Trouver"))</f>
        <v>NA</v>
      </c>
      <c r="O98" s="51" t="str">
        <f t="shared" si="76"/>
        <v>NA</v>
      </c>
      <c r="P98" s="51" t="str">
        <f t="shared" si="76"/>
        <v>NA</v>
      </c>
      <c r="Q98" s="51" t="str">
        <f t="shared" si="76"/>
        <v>NA</v>
      </c>
      <c r="R98" s="51" t="str">
        <f t="shared" si="76"/>
        <v>NA</v>
      </c>
      <c r="S98" s="30" t="str" cm="1">
        <f t="array" ref="S98">IF($I98="Review","NA",_xlfn.IFS($I98="Letter to the Editor","NA",$I98="Author response","NA",$I98="Scholarships","NA",$I98="Original","À Trouver",$I98="Study protocol","NA",$I98="Commentary","NA",$I98="Opinions","NA",$I98="Editorial","NA",$I98="Perspective","NA",$I98="Author response","NA",$I98="Essay","NA",$I98="Guidelines","NA",$I98="Case Report","À Trouver"))</f>
        <v>NA</v>
      </c>
      <c r="T98" s="51" t="str">
        <f t="shared" si="77"/>
        <v>NA</v>
      </c>
      <c r="U98" s="51" t="str" cm="1">
        <f t="array" ref="U98">IF($I98="Review","À Trouver",_xlfn.IFS($I98="Letter to the Editor","NA",$I98="Author response","NA",$I98="Scholarships","NA",$I98="Original","À Trouver",$I98="Study protocol","À Trouver",$I98="Commentary","NA",$I98="Opinions","NA",$I98="Editorial","NA",$I98="Perspective","NA",$I98="Author response","NA",$I98="Essay","NA",$I98="Guidelines","À Trouver",$I98="Case Report","À Trouver"))</f>
        <v>NA</v>
      </c>
      <c r="V98" s="51" t="str">
        <f t="shared" si="74"/>
        <v>NA</v>
      </c>
      <c r="W98" s="51" t="str" cm="1">
        <f t="array" ref="W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X98" s="51" t="str">
        <f t="shared" si="78"/>
        <v>NA</v>
      </c>
      <c r="Y98" s="51" t="str">
        <f t="shared" si="78"/>
        <v>NA</v>
      </c>
      <c r="Z98" s="8" t="s">
        <v>2515</v>
      </c>
      <c r="AA98" s="51" t="str" cm="1">
        <f t="array" ref="AA98">IF($I98="Review","NA",_xlfn.IFS($I98="Letter to the Editor","NA",$I98="Author response","NA",$I98="Scholarships","NA",$I98="Original","À Trouver",$I98="Study protocol","NA",$I98="Commentary","NA",$I98="Opinions","NA",$I98="Editorial","NA",$I98="Perspective","NA",$I98="Author response","NA",$I98="Essay","NA",$I98="Guidelines","NA",$I98="Case Report","À Trouver"))</f>
        <v>NA</v>
      </c>
      <c r="AB98" s="51" t="str" cm="1">
        <f t="array" ref="AB98">IF($I98="Review","NA",_xlfn.IFS($I98="Letter to the Editor","NA",$I98="Author response","NA",$I98="Scholarships","NA",$I98="Original",_xlfn.IFS($AA98="No","NA",$AA98="Yes","À Remplir"),$I98="Study protocol","NA",$I98="Commentary","NA",$I98="Opinions","NA",$I98="Editorial","NA",$I98="Perspective","NA",$I98="Author response","NA",$I98="Essay","NA",$I98="Guidelines","NA",$I98="Case Report",_xlfn.IFS($AA98="No","No",$AA98="Yes","À Remplir")))</f>
        <v>NA</v>
      </c>
      <c r="AC98" s="51" t="str">
        <f t="shared" si="75"/>
        <v>NA</v>
      </c>
      <c r="AD98" s="51" t="str">
        <f t="shared" si="75"/>
        <v>NA</v>
      </c>
      <c r="AE98" t="str">
        <f t="shared" si="71"/>
        <v>NA</v>
      </c>
      <c r="AF98" t="str" cm="1">
        <f t="array" ref="AF98">_xlfn.IFS($I98="Review","NA",$I98="Letter to the Editor","NA",$I98="Author response","NA",$I98="Scholarships","NA",$I98="Original",_xlfn.IFS($AC98="Yes","No",$AC98="both","No",$AC98="NA","NA",$AC98="No","À Trouver"),$I98="Study protocol","NA",$I98="Commentary","NA",$I98="Opinions","NA",$I98="Editorial","NA",$I98="Perspective","NA",$I98="Author response","NA",$I98="Essay","NA",$I98="Guidelines","NA",$I98="Case Report",_xlfn.IFS($AC98="Yes","No",$AC98="both","No",$AC98="NA","NA",$AC98="No","À Trouver"))</f>
        <v>NA</v>
      </c>
      <c r="AG98" s="51" t="str" cm="1">
        <f t="array" ref="AG98">IF($I98="Review","NA",_xlfn.IFS($I98="Letter to the Editor","NA",$I98="Author response","NA",$I98="Scholarships","NA",$I98="Original","À Trouver",$I98="Study protocol","NA",$I98="Commentary","NA",$I98="Opinions","NA",$I98="Editorial","NA",$I98="Perspective","NA",$I98="Author response","NA",$I98="Essay","NA",$I98="Guidelines","NA",$I98="Case Report","À Trouver"))</f>
        <v>NA</v>
      </c>
      <c r="AH98" s="51" t="str">
        <f t="shared" si="79"/>
        <v>NA</v>
      </c>
      <c r="AI98" s="51" t="str">
        <f t="shared" si="79"/>
        <v>NA</v>
      </c>
      <c r="AJ98" s="51" t="str">
        <f>IF(OR($AG98="No",$AG98="NA"),"NA",IF(AI98="No","NA","À remplir"))</f>
        <v>NA</v>
      </c>
      <c r="AK98" s="30" t="str" cm="1">
        <f t="array" ref="AK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AL98" s="51" t="str">
        <f t="shared" si="67"/>
        <v>NA</v>
      </c>
      <c r="AM98" s="51" t="str">
        <f t="shared" si="67"/>
        <v>NA</v>
      </c>
      <c r="AN98" s="51" t="str">
        <f t="shared" si="67"/>
        <v>NA</v>
      </c>
      <c r="AO98" s="12" t="s">
        <v>57</v>
      </c>
      <c r="AP98" s="52">
        <v>45103</v>
      </c>
      <c r="AQ98" s="51" t="str">
        <f t="shared" si="47"/>
        <v>NA</v>
      </c>
      <c r="AR98" s="51" t="str">
        <f>IFERROR(AP98-AM98,"NA")</f>
        <v>NA</v>
      </c>
      <c r="AS98" s="51" t="str">
        <f t="shared" si="72"/>
        <v>NA</v>
      </c>
      <c r="AT98" s="51" t="str">
        <f>IF(OR($AG98="No",$AG98="NA"),"NA",($AH98-$AS98))</f>
        <v>NA</v>
      </c>
      <c r="AU98" s="51" t="str">
        <f t="shared" si="80"/>
        <v>NA</v>
      </c>
      <c r="AV98" s="51" t="str">
        <f t="shared" si="80"/>
        <v>NA</v>
      </c>
      <c r="AW98" s="51" t="str">
        <f t="shared" si="80"/>
        <v>NA</v>
      </c>
      <c r="AX98" s="51" t="str">
        <f t="shared" si="80"/>
        <v>NA</v>
      </c>
    </row>
    <row r="99" spans="1:50" ht="18" customHeight="1">
      <c r="A99">
        <v>98</v>
      </c>
      <c r="B99" t="s">
        <v>2361</v>
      </c>
      <c r="C99" t="s">
        <v>1382</v>
      </c>
      <c r="D99">
        <v>2023</v>
      </c>
      <c r="E99" t="s">
        <v>1008</v>
      </c>
      <c r="F99" t="s">
        <v>295</v>
      </c>
      <c r="G99" s="8" t="s">
        <v>1995</v>
      </c>
      <c r="H99" s="81" t="s">
        <v>1996</v>
      </c>
      <c r="I99" t="s">
        <v>926</v>
      </c>
      <c r="J99">
        <v>25</v>
      </c>
      <c r="K99" t="str" cm="1">
        <f t="array" ref="K99">IF($I99="Review","À Trouver",_xlfn.IFS($I99="Letter to the Editor","NA",$I99="Author response","NA",$I99="Scholarships","NA",$I99="Original","No",$I99="Study protocol","No",$I99="Commentary","NA",$I99="Opinions","NA",$I99="Editorial","NA",$I99="Perspective","NA",$I99="Author response","NA",$I99="Essay","NA",$I99="Guidelines","No",$I99="Case Report","No"))</f>
        <v>NA</v>
      </c>
      <c r="L99" t="str" cm="1">
        <f t="array" ref="L99">IF($I99="Review","À Trouver",_xlfn.IFS($I99="Letter to the Editor","NA",$I99="Author response","NA",$I99="Scholarships","NA",$I99="Original","No",$I99="Study protocol","No",$I99="Commentary","NA",$I99="Opinions","NA",$I99="Editorial","NA",$I99="Perspective","NA",$I99="Author response","NA",$I99="Essay","NA",$I99="Guidelines","No",$I99="Case Report","No"))</f>
        <v>NA</v>
      </c>
      <c r="M99" t="str" cm="1">
        <f t="array" ref="M99">IF($I99="Review","NA",_xlfn.IFS($I99="Letter to the Editor","NA",$I99="Author response","NA",$I99="Scholarships","NA",$I99="Original","À Trouver",$I99="Study protocol","À Trouver",$I99="Commentary","NA",$I99="Opinions","NA",$I99="Editorial","NA",$I99="Perspective","NA",$I99="Author response","NA",$I99="Essay","NA",$I99="Guidelines","À Trouver",$I99="Case Report","À Trouver"))</f>
        <v>NA</v>
      </c>
      <c r="N99" s="51" t="str" cm="1">
        <f t="array" ref="N99">IF($I99="Review","NA",_xlfn.IFS($I99="Letter to the Editor","NA",$I99="Author response","NA",$I99="Scholarships","NA",$I99="Original","À Trouver",$I99="Study protocol","NA",$I99="Commentary","NA",$I99="Opinions","NA",$I99="Editorial","NA",$I99="Perspective","NA",$I99="Author response","NA",$I99="Essay","NA",$I99="Guidelines","NA",$I99="Case Report","À Trouver"))</f>
        <v>NA</v>
      </c>
      <c r="O99" s="51" t="str">
        <f t="shared" si="76"/>
        <v>NA</v>
      </c>
      <c r="P99" s="51" t="str">
        <f t="shared" si="76"/>
        <v>NA</v>
      </c>
      <c r="Q99" s="51" t="str">
        <f t="shared" si="76"/>
        <v>NA</v>
      </c>
      <c r="R99" s="51" t="str">
        <f t="shared" si="76"/>
        <v>NA</v>
      </c>
      <c r="S99" s="30" t="str" cm="1">
        <f t="array" ref="S99">IF($I99="Review","NA",_xlfn.IFS($I99="Letter to the Editor","NA",$I99="Author response","NA",$I99="Scholarships","NA",$I99="Original","À Trouver",$I99="Study protocol","NA",$I99="Commentary","NA",$I99="Opinions","NA",$I99="Editorial","NA",$I99="Perspective","NA",$I99="Author response","NA",$I99="Essay","NA",$I99="Guidelines","NA",$I99="Case Report","À Trouver"))</f>
        <v>NA</v>
      </c>
      <c r="T99" s="51" t="str">
        <f t="shared" si="77"/>
        <v>NA</v>
      </c>
      <c r="U99" s="51" t="str" cm="1">
        <f t="array" ref="U99">IF($I99="Review","À Trouver",_xlfn.IFS($I99="Letter to the Editor","NA",$I99="Author response","NA",$I99="Scholarships","NA",$I99="Original","À Trouver",$I99="Study protocol","À Trouver",$I99="Commentary","NA",$I99="Opinions","NA",$I99="Editorial","NA",$I99="Perspective","NA",$I99="Author response","NA",$I99="Essay","NA",$I99="Guidelines","À Trouver",$I99="Case Report","À Trouver"))</f>
        <v>NA</v>
      </c>
      <c r="V99" s="51" t="str">
        <f t="shared" si="74"/>
        <v>NA</v>
      </c>
      <c r="W99" s="51" t="str" cm="1">
        <f t="array" ref="W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X99" s="51" t="str">
        <f t="shared" si="78"/>
        <v>NA</v>
      </c>
      <c r="Y99" s="51" t="str">
        <f t="shared" si="78"/>
        <v>NA</v>
      </c>
      <c r="Z99" s="94" t="s">
        <v>2516</v>
      </c>
      <c r="AA99" s="51" t="str" cm="1">
        <f t="array" ref="AA99">IF($I99="Review","NA",_xlfn.IFS($I99="Letter to the Editor","NA",$I99="Author response","NA",$I99="Scholarships","NA",$I99="Original","À Trouver",$I99="Study protocol","NA",$I99="Commentary","NA",$I99="Opinions","NA",$I99="Editorial","NA",$I99="Perspective","NA",$I99="Author response","NA",$I99="Essay","NA",$I99="Guidelines","NA",$I99="Case Report","À Trouver"))</f>
        <v>NA</v>
      </c>
      <c r="AB99" s="51" t="str" cm="1">
        <f t="array" ref="AB99">IF($I99="Review","NA",_xlfn.IFS($I99="Letter to the Editor","NA",$I99="Author response","NA",$I99="Scholarships","NA",$I99="Original",_xlfn.IFS($AA99="No","NA",$AA99="Yes","À Remplir"),$I99="Study protocol","NA",$I99="Commentary","NA",$I99="Opinions","NA",$I99="Editorial","NA",$I99="Perspective","NA",$I99="Author response","NA",$I99="Essay","NA",$I99="Guidelines","NA",$I99="Case Report",_xlfn.IFS($AA99="No","No",$AA99="Yes","À Remplir")))</f>
        <v>NA</v>
      </c>
      <c r="AC99" s="51" t="str">
        <f t="shared" si="75"/>
        <v>NA</v>
      </c>
      <c r="AD99" s="51" t="str">
        <f t="shared" si="75"/>
        <v>NA</v>
      </c>
      <c r="AE99" t="str">
        <f t="shared" si="71"/>
        <v>NA</v>
      </c>
      <c r="AF99" t="str" cm="1">
        <f t="array" ref="AF99">_xlfn.IFS($I99="Review","NA",$I99="Letter to the Editor","NA",$I99="Author response","NA",$I99="Scholarships","NA",$I99="Original",_xlfn.IFS($AC99="Yes","No",$AC99="both","No",$AC99="NA","NA",$AC99="No","À Trouver"),$I99="Study protocol","NA",$I99="Commentary","NA",$I99="Opinions","NA",$I99="Editorial","NA",$I99="Perspective","NA",$I99="Author response","NA",$I99="Essay","NA",$I99="Guidelines","NA",$I99="Case Report",_xlfn.IFS($AC99="Yes","No",$AC99="both","No",$AC99="NA","NA",$AC99="No","À Trouver"))</f>
        <v>NA</v>
      </c>
      <c r="AG99" s="51" t="str" cm="1">
        <f t="array" ref="AG99">IF($I99="Review","NA",_xlfn.IFS($I99="Letter to the Editor","NA",$I99="Author response","NA",$I99="Scholarships","NA",$I99="Original","À Trouver",$I99="Study protocol","NA",$I99="Commentary","NA",$I99="Opinions","NA",$I99="Editorial","NA",$I99="Perspective","NA",$I99="Author response","NA",$I99="Essay","NA",$I99="Guidelines","NA",$I99="Case Report","À Trouver"))</f>
        <v>NA</v>
      </c>
      <c r="AH99" s="51" t="str">
        <f t="shared" si="79"/>
        <v>NA</v>
      </c>
      <c r="AI99" s="51" t="str">
        <f t="shared" si="79"/>
        <v>NA</v>
      </c>
      <c r="AJ99" s="51" t="str">
        <f>IF(OR($AG99="No",$AG99="NA"),"NA",IF(AI99="No","NA","À remplir"))</f>
        <v>NA</v>
      </c>
      <c r="AK99" s="30" t="str" cm="1">
        <f t="array" ref="AK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AL99" s="51" t="str">
        <f t="shared" si="67"/>
        <v>NA</v>
      </c>
      <c r="AM99" s="51" t="str">
        <f t="shared" si="67"/>
        <v>NA</v>
      </c>
      <c r="AN99" s="51" t="str">
        <f t="shared" si="67"/>
        <v>NA</v>
      </c>
      <c r="AO99" s="52"/>
      <c r="AP99" s="52">
        <v>45198</v>
      </c>
      <c r="AQ99" s="51">
        <f t="shared" si="47"/>
        <v>45198</v>
      </c>
      <c r="AR99" s="51" t="str">
        <f>IFERROR(AP99-AM99,"NA")</f>
        <v>NA</v>
      </c>
      <c r="AS99" s="51" t="str">
        <f t="shared" si="72"/>
        <v>NA</v>
      </c>
      <c r="AT99" s="51" t="str">
        <f>IF(OR($AG99="No",$AG99="NA"),"NA",($AH99-$AS99))</f>
        <v>NA</v>
      </c>
      <c r="AU99" s="51" t="str">
        <f t="shared" si="80"/>
        <v>NA</v>
      </c>
      <c r="AV99" s="51" t="str">
        <f t="shared" si="80"/>
        <v>NA</v>
      </c>
      <c r="AW99" s="51" t="str">
        <f t="shared" si="80"/>
        <v>NA</v>
      </c>
      <c r="AX99" s="51" t="str">
        <f t="shared" si="80"/>
        <v>NA</v>
      </c>
    </row>
    <row r="100" spans="1:50" ht="18" customHeight="1">
      <c r="A100">
        <v>99</v>
      </c>
      <c r="B100" t="s">
        <v>2358</v>
      </c>
      <c r="C100" t="s">
        <v>1382</v>
      </c>
      <c r="D100">
        <v>2023</v>
      </c>
      <c r="E100" t="s">
        <v>1008</v>
      </c>
      <c r="F100" t="s">
        <v>1999</v>
      </c>
      <c r="G100" s="8" t="s">
        <v>2000</v>
      </c>
      <c r="H100" s="81" t="s">
        <v>2001</v>
      </c>
      <c r="I100" t="s">
        <v>935</v>
      </c>
      <c r="J100" t="s">
        <v>2517</v>
      </c>
      <c r="K100" t="str" cm="1">
        <f t="array" ref="K100">IF($I100="Review","À Trouver",_xlfn.IFS($I100="Letter to the Editor","NA",$I100="Author response","NA",$I100="Scholarships","NA",$I100="Original","No",$I100="Study protocol","No",$I100="Commentary","NA",$I100="Opinions","NA",$I100="Editorial","NA",$I100="Perspective","NA",$I100="Author response","NA",$I100="Essay","NA",$I100="Guidelines","No",$I100="Case Report","No"))</f>
        <v>No</v>
      </c>
      <c r="L100" t="str" cm="1">
        <f t="array" ref="L100">IF($I100="Review","À Trouver",_xlfn.IFS($I100="Letter to the Editor","NA",$I100="Author response","NA",$I100="Scholarships","NA",$I100="Original","No",$I100="Study protocol","No",$I100="Commentary","NA",$I100="Opinions","NA",$I100="Editorial","NA",$I100="Perspective","NA",$I100="Author response","NA",$I100="Essay","NA",$I100="Guidelines","No",$I100="Case Report","No"))</f>
        <v>No</v>
      </c>
      <c r="M100" t="s">
        <v>62</v>
      </c>
      <c r="N100" s="51" t="s">
        <v>56</v>
      </c>
      <c r="O100" s="51">
        <v>1</v>
      </c>
      <c r="P100" s="51" t="s">
        <v>2495</v>
      </c>
      <c r="Q100" s="83" t="s">
        <v>2002</v>
      </c>
      <c r="R100" s="83" t="s">
        <v>2518</v>
      </c>
      <c r="S100" s="30" t="s">
        <v>62</v>
      </c>
      <c r="T100" s="51" t="str">
        <f t="shared" si="77"/>
        <v>NA</v>
      </c>
      <c r="U100" s="51" t="s">
        <v>56</v>
      </c>
      <c r="V100" s="82" t="s">
        <v>2519</v>
      </c>
      <c r="W100" s="51" t="s">
        <v>56</v>
      </c>
      <c r="X100" s="8" t="s">
        <v>2520</v>
      </c>
      <c r="Y100" s="51" t="s">
        <v>56</v>
      </c>
      <c r="Z100" s="8" t="s">
        <v>2007</v>
      </c>
      <c r="AA100" s="51" t="s">
        <v>56</v>
      </c>
      <c r="AB100" t="s">
        <v>1223</v>
      </c>
      <c r="AC100" s="51" t="s">
        <v>2403</v>
      </c>
      <c r="AD100" s="51" t="s">
        <v>2373</v>
      </c>
      <c r="AE100" t="s">
        <v>2493</v>
      </c>
      <c r="AF100" t="str" cm="1">
        <f t="array" ref="AF100">_xlfn.IFS($I100="Review","NA",$I100="Letter to the Editor","NA",$I100="Author response","NA",$I100="Scholarships","NA",$I100="Original",_xlfn.IFS($AC100="Yes","No",$AC100="both","No",$AC100="NA","NA",$AC100="No","À Trouver"),$I100="Study protocol","NA",$I100="Commentary","NA",$I100="Opinions","NA",$I100="Editorial","NA",$I100="Perspective","NA",$I100="Author response","NA",$I100="Essay","NA",$I100="Guidelines","NA",$I100="Case Report",_xlfn.IFS($AC100="Yes","No",$AC100="both","No",$AC100="NA","NA",$AC100="No","À Trouver"))</f>
        <v>No</v>
      </c>
      <c r="AG100" s="51" t="s">
        <v>56</v>
      </c>
      <c r="AH100" s="51">
        <v>201</v>
      </c>
      <c r="AI100" s="51" t="s">
        <v>56</v>
      </c>
      <c r="AJ100" t="s">
        <v>2521</v>
      </c>
      <c r="AK100" s="30" t="s">
        <v>62</v>
      </c>
      <c r="AL100" s="51" t="str">
        <f t="shared" si="67"/>
        <v>NA</v>
      </c>
      <c r="AM100" s="51" t="str">
        <f t="shared" si="67"/>
        <v>NA</v>
      </c>
      <c r="AN100" s="51" t="str">
        <f t="shared" si="67"/>
        <v>NA</v>
      </c>
      <c r="AO100" s="24">
        <v>44767</v>
      </c>
      <c r="AP100" s="52">
        <v>45079</v>
      </c>
      <c r="AQ100" s="51">
        <f t="shared" si="47"/>
        <v>312</v>
      </c>
      <c r="AR100" s="51" t="str">
        <f>IFERROR(#REF!-AM100,"NA")</f>
        <v>NA</v>
      </c>
      <c r="AS100" s="51">
        <f t="shared" si="72"/>
        <v>55</v>
      </c>
      <c r="AT100" s="51">
        <v>146</v>
      </c>
      <c r="AU100" s="51" t="s">
        <v>62</v>
      </c>
      <c r="AV100" s="51" t="s">
        <v>56</v>
      </c>
      <c r="AW100" s="51" t="s">
        <v>62</v>
      </c>
      <c r="AX100" s="51" t="s">
        <v>62</v>
      </c>
    </row>
    <row r="101" spans="1:50" ht="17.25">
      <c r="A101">
        <v>100</v>
      </c>
      <c r="B101" t="s">
        <v>2358</v>
      </c>
      <c r="C101" t="s">
        <v>1382</v>
      </c>
      <c r="D101">
        <v>2023</v>
      </c>
      <c r="E101" t="s">
        <v>1008</v>
      </c>
      <c r="F101" t="s">
        <v>2009</v>
      </c>
      <c r="G101" s="8" t="s">
        <v>2010</v>
      </c>
      <c r="H101" s="56" t="s">
        <v>2011</v>
      </c>
      <c r="I101" t="s">
        <v>2389</v>
      </c>
      <c r="J101">
        <v>7</v>
      </c>
      <c r="K101" t="str" cm="1">
        <f t="array" ref="K101">IF($I101="Review","À Trouver",_xlfn.IFS($I101="Letter to the Editor","NA",$I101="Author response","NA",$I101="Scholarships","NA",$I101="Original","No",$I101="Study protocol","No",$I101="Commentary","NA",$I101="Opinions","NA",$I101="Editorial","NA",$I101="Perspective","NA",$I101="Author response","NA",$I101="Essay","NA",$I101="Guidelines","No",$I101="Case Report","No"))</f>
        <v>No</v>
      </c>
      <c r="L101" t="str" cm="1">
        <f t="array" ref="L101">IF($I101="Review","À Trouver",_xlfn.IFS($I101="Letter to the Editor","NA",$I101="Author response","NA",$I101="Scholarships","NA",$I101="Original","No",$I101="Study protocol","No",$I101="Commentary","NA",$I101="Opinions","NA",$I101="Editorial","NA",$I101="Perspective","NA",$I101="Author response","NA",$I101="Essay","NA",$I101="Guidelines","No",$I101="Case Report","No"))</f>
        <v>No</v>
      </c>
      <c r="M101" t="s">
        <v>62</v>
      </c>
      <c r="N101" s="51" t="str" cm="1">
        <f t="array" ref="N101">IF($I101="Review","NA",_xlfn.IFS($I101="Letter to the Editor","NA",$I101="Author response","NA",$I101="Scholarships","NA",$I101="Original","À Trouver",$I101="Study protocol","NA",$I101="Commentary","NA",$I101="Opinions","NA",$I101="Editorial","NA",$I101="Perspective","NA",$I101="Author response","NA",$I101="Essay","NA",$I101="Guidelines","NA",$I101="Case Report","À Trouver"))</f>
        <v>NA</v>
      </c>
      <c r="O101" s="51" t="str">
        <f t="shared" ref="O101:R109" si="81">IF(OR($N101="No",$N101="NA"),"NA","à Remplir")</f>
        <v>NA</v>
      </c>
      <c r="P101" s="51" t="str">
        <f t="shared" si="81"/>
        <v>NA</v>
      </c>
      <c r="Q101" s="51" t="str">
        <f t="shared" si="81"/>
        <v>NA</v>
      </c>
      <c r="R101" s="51" t="str">
        <f t="shared" si="81"/>
        <v>NA</v>
      </c>
      <c r="S101" s="30" t="str" cm="1">
        <f t="array" ref="S101">IF($I101="Review","NA",_xlfn.IFS($I101="Letter to the Editor","NA",$I101="Author response","NA",$I101="Scholarships","NA",$I101="Original","À Trouver",$I101="Study protocol","NA",$I101="Commentary","NA",$I101="Opinions","NA",$I101="Editorial","NA",$I101="Perspective","NA",$I101="Author response","NA",$I101="Essay","NA",$I101="Guidelines","NA",$I101="Case Report","À Trouver"))</f>
        <v>NA</v>
      </c>
      <c r="T101" s="51" t="str">
        <f t="shared" si="77"/>
        <v>NA</v>
      </c>
      <c r="U101" s="51" t="s">
        <v>56</v>
      </c>
      <c r="V101" s="82" t="s">
        <v>2522</v>
      </c>
      <c r="W101" s="51" t="str" cm="1">
        <f t="array" ref="W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X101" s="51" t="str">
        <f>IF(OR($W101="No",$W101="NA"),"NA","à Remplir")</f>
        <v>NA</v>
      </c>
      <c r="Y101" s="51" t="str">
        <f>IF(OR($W101="No",$W101="NA"),"NA","à Remplir")</f>
        <v>NA</v>
      </c>
      <c r="Z101" s="8" t="s">
        <v>2012</v>
      </c>
      <c r="AA101" s="51" t="str" cm="1">
        <f t="array" ref="AA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B101" s="51" t="str" cm="1">
        <f t="array" ref="AB101">IF($I101="Review","NA",_xlfn.IFS($I101="Letter to the Editor","NA",$I101="Author response","NA",$I101="Scholarships","NA",$I101="Original",_xlfn.IFS($AA101="No","NA",$AA101="Yes","À Remplir"),$I101="Study protocol","NA",$I101="Commentary","NA",$I101="Opinions","NA",$I101="Editorial","NA",$I101="Perspective","NA",$I101="Author response","NA",$I101="Essay","NA",$I101="Guidelines","NA",$I101="Case Report",_xlfn.IFS($AA101="No","No",$AA101="Yes","À Remplir")))</f>
        <v>NA</v>
      </c>
      <c r="AC101" s="51" t="str">
        <f t="shared" ref="AC101:AD103" si="82">IF(OR($AB101="No",$AB101="NA"),"NA","à Remplir")</f>
        <v>NA</v>
      </c>
      <c r="AD101" s="51" t="str">
        <f t="shared" si="82"/>
        <v>NA</v>
      </c>
      <c r="AE101" t="str">
        <f>IF(OR($AB101="No",$AB101="NA"),"NA",IF(AD101="Exact","NA","À Remplir"))</f>
        <v>NA</v>
      </c>
      <c r="AF101" t="str" cm="1">
        <f t="array" ref="AF101">_xlfn.IFS($I101="Review","NA",$I101="Letter to the Editor","NA",$I101="Author response","NA",$I101="Scholarships","NA",$I101="Original",_xlfn.IFS($AC101="Yes","No",$AC101="both","No",$AC101="NA","NA",$AC101="No","À Trouver"),$I101="Study protocol","NA",$I101="Commentary","NA",$I101="Opinions","NA",$I101="Editorial","NA",$I101="Perspective","NA",$I101="Author response","NA",$I101="Essay","NA",$I101="Guidelines","NA",$I101="Case Report",_xlfn.IFS($AC101="Yes","No",$AC101="both","No",$AC101="NA","NA",$AC101="No","À Trouver"))</f>
        <v>NA</v>
      </c>
      <c r="AG101" s="51" t="str" cm="1">
        <f t="array" ref="AG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H101" s="51" t="str">
        <f>IF(OR($AG101="No",$AG101="NA"),"NA","à Remplir")</f>
        <v>NA</v>
      </c>
      <c r="AI101" s="51" t="str">
        <f>IF(OR($AG101="No",$AG101="NA"),"NA","à Remplir")</f>
        <v>NA</v>
      </c>
      <c r="AJ101" s="51" t="str">
        <f>IF(OR($AG101="No",$AG101="NA"),"NA",IF(AI101="No","NA","À remplir"))</f>
        <v>NA</v>
      </c>
      <c r="AK101" s="30" t="str" cm="1">
        <f t="array" ref="AK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AL101" s="51" t="str">
        <f t="shared" si="67"/>
        <v>NA</v>
      </c>
      <c r="AM101" s="51" t="str">
        <f t="shared" si="67"/>
        <v>NA</v>
      </c>
      <c r="AN101" s="51" t="str">
        <f t="shared" si="67"/>
        <v>NA</v>
      </c>
      <c r="AO101" s="52">
        <v>44902</v>
      </c>
      <c r="AP101" s="52">
        <v>45077</v>
      </c>
      <c r="AQ101" s="51">
        <f t="shared" si="47"/>
        <v>175</v>
      </c>
      <c r="AR101" s="51" t="str">
        <f t="shared" ref="AR101:AR109" si="83">IFERROR(AP101-AM101,"NA")</f>
        <v>NA</v>
      </c>
      <c r="AS101" s="51" t="str">
        <f t="shared" si="72"/>
        <v>NA</v>
      </c>
      <c r="AT101" s="51" t="str">
        <f t="shared" ref="AT101:AT116" si="84">IF(OR($AG101="No",$AG101="NA"),"NA",($AH101-$AS101))</f>
        <v>NA</v>
      </c>
      <c r="AU101" s="51" t="str">
        <f>IF(OR($AG101="No",$AG101="NA"),"NA","à Remplir")</f>
        <v>NA</v>
      </c>
      <c r="AV101" s="51" t="str">
        <f>IF(OR($AG101="No",$AG101="NA"),"NA","à Remplir")</f>
        <v>NA</v>
      </c>
      <c r="AW101" s="51" t="str">
        <f>IF(OR($AG101="No",$AG101="NA"),"NA","à Remplir")</f>
        <v>NA</v>
      </c>
      <c r="AX101" s="51" t="str">
        <f>IF(OR($AG101="No",$AG101="NA"),"NA","à Remplir")</f>
        <v>NA</v>
      </c>
    </row>
    <row r="102" spans="1:50" ht="17.25">
      <c r="A102">
        <v>101</v>
      </c>
      <c r="B102" t="s">
        <v>2358</v>
      </c>
      <c r="C102" t="s">
        <v>1382</v>
      </c>
      <c r="D102">
        <v>2023</v>
      </c>
      <c r="E102" t="s">
        <v>1008</v>
      </c>
      <c r="F102" t="s">
        <v>2014</v>
      </c>
      <c r="G102" s="8" t="s">
        <v>2015</v>
      </c>
      <c r="H102" s="56" t="s">
        <v>2016</v>
      </c>
      <c r="I102" t="s">
        <v>935</v>
      </c>
      <c r="J102">
        <v>8</v>
      </c>
      <c r="K102" t="str" cm="1">
        <f t="array" ref="K102">IF($I102="Review","À Trouver",_xlfn.IFS($I102="Letter to the Editor","NA",$I102="Author response","NA",$I102="Scholarships","NA",$I102="Original","No",$I102="Study protocol","No",$I102="Commentary","NA",$I102="Opinions","NA",$I102="Editorial","NA",$I102="Perspective","NA",$I102="Author response","NA",$I102="Essay","NA",$I102="Guidelines","No",$I102="Case Report","No"))</f>
        <v>No</v>
      </c>
      <c r="L102" t="str" cm="1">
        <f t="array" ref="L102">IF($I102="Review","À Trouver",_xlfn.IFS($I102="Letter to the Editor","NA",$I102="Author response","NA",$I102="Scholarships","NA",$I102="Original","No",$I102="Study protocol","No",$I102="Commentary","NA",$I102="Opinions","NA",$I102="Editorial","NA",$I102="Perspective","NA",$I102="Author response","NA",$I102="Essay","NA",$I102="Guidelines","No",$I102="Case Report","No"))</f>
        <v>No</v>
      </c>
      <c r="M102" t="s">
        <v>62</v>
      </c>
      <c r="N102" s="51" t="s">
        <v>62</v>
      </c>
      <c r="O102" s="51" t="str">
        <f t="shared" si="81"/>
        <v>NA</v>
      </c>
      <c r="P102" s="51" t="str">
        <f t="shared" si="81"/>
        <v>NA</v>
      </c>
      <c r="Q102" s="51" t="str">
        <f t="shared" si="81"/>
        <v>NA</v>
      </c>
      <c r="R102" s="51" t="str">
        <f t="shared" si="81"/>
        <v>NA</v>
      </c>
      <c r="S102" s="30" t="s">
        <v>62</v>
      </c>
      <c r="T102" s="51" t="str">
        <f t="shared" si="77"/>
        <v>NA</v>
      </c>
      <c r="U102" s="51" t="s">
        <v>62</v>
      </c>
      <c r="V102" s="51" t="str">
        <f>IF(OR(U102="No",U102="NA"),"NA","à Remplir")</f>
        <v>NA</v>
      </c>
      <c r="W102" s="51" t="s">
        <v>56</v>
      </c>
      <c r="X102" s="82" t="s">
        <v>1653</v>
      </c>
      <c r="Y102" s="51" t="s">
        <v>62</v>
      </c>
      <c r="Z102" s="8" t="s">
        <v>2018</v>
      </c>
      <c r="AA102" s="51" t="s">
        <v>62</v>
      </c>
      <c r="AB102" s="51" t="str" cm="1">
        <f t="array" ref="AB102">IF($I102="Review","NA",_xlfn.IFS($I102="Letter to the Editor","NA",$I102="Author response","NA",$I102="Scholarships","NA",$I102="Original",_xlfn.IFS($AA102="No","NA",$AA102="Yes","À Remplir"),$I102="Study protocol","NA",$I102="Commentary","NA",$I102="Opinions","NA",$I102="Editorial","NA",$I102="Perspective","NA",$I102="Author response","NA",$I102="Essay","NA",$I102="Guidelines","NA",$I102="Case Report",_xlfn.IFS($AA102="No","No",$AA102="Yes","À Remplir")))</f>
        <v>NA</v>
      </c>
      <c r="AC102" s="51" t="str">
        <f t="shared" si="82"/>
        <v>NA</v>
      </c>
      <c r="AD102" s="51" t="str">
        <f t="shared" si="82"/>
        <v>NA</v>
      </c>
      <c r="AE102" t="str">
        <f>IF(OR($AB102="No",$AB102="NA"),"NA",IF(AD102="Exact","NA","À Remplir"))</f>
        <v>NA</v>
      </c>
      <c r="AF102" t="str" cm="1">
        <f t="array" ref="AF102">_xlfn.IFS($I102="Review","NA",$I102="Letter to the Editor","NA",$I102="Author response","NA",$I102="Scholarships","NA",$I102="Original",_xlfn.IFS($AC102="Yes","No",$AC102="both","No",$AC102="NA","NA",$AC102="No","À Trouver"),$I102="Study protocol","NA",$I102="Commentary","NA",$I102="Opinions","NA",$I102="Editorial","NA",$I102="Perspective","NA",$I102="Author response","NA",$I102="Essay","NA",$I102="Guidelines","NA",$I102="Case Report",_xlfn.IFS($AC102="Yes","No",$AC102="both","No",$AC102="NA","NA",$AC102="No","À Trouver"))</f>
        <v>NA</v>
      </c>
      <c r="AG102" s="51" t="s">
        <v>56</v>
      </c>
      <c r="AH102" s="51">
        <v>29806</v>
      </c>
      <c r="AI102" s="51" t="s">
        <v>62</v>
      </c>
      <c r="AJ102" s="51" t="str">
        <f>IF(OR($AG102="No",$AG102="NA"),"NA",IF(AI102="No","NA","À remplir"))</f>
        <v>NA</v>
      </c>
      <c r="AK102" s="30" t="s">
        <v>62</v>
      </c>
      <c r="AL102" s="51" t="str">
        <f t="shared" si="67"/>
        <v>NA</v>
      </c>
      <c r="AM102" s="51" t="str">
        <f t="shared" si="67"/>
        <v>NA</v>
      </c>
      <c r="AN102" s="51" t="str">
        <f t="shared" si="67"/>
        <v>NA</v>
      </c>
      <c r="AO102" s="52">
        <v>44543</v>
      </c>
      <c r="AP102" s="52">
        <v>45105</v>
      </c>
      <c r="AQ102" s="51">
        <f t="shared" si="47"/>
        <v>562</v>
      </c>
      <c r="AR102" s="51" t="str">
        <f t="shared" si="83"/>
        <v>NA</v>
      </c>
      <c r="AS102" s="51">
        <v>17374</v>
      </c>
      <c r="AT102" s="51">
        <f t="shared" si="84"/>
        <v>12432</v>
      </c>
      <c r="AU102" s="51" t="s">
        <v>62</v>
      </c>
      <c r="AV102" s="51" t="s">
        <v>62</v>
      </c>
      <c r="AW102" s="51" t="s">
        <v>62</v>
      </c>
      <c r="AX102" s="51" t="s">
        <v>62</v>
      </c>
    </row>
    <row r="103" spans="1:50" ht="18" customHeight="1">
      <c r="A103">
        <v>102</v>
      </c>
      <c r="B103" t="s">
        <v>2358</v>
      </c>
      <c r="C103" t="s">
        <v>1382</v>
      </c>
      <c r="D103">
        <v>2023</v>
      </c>
      <c r="E103" t="s">
        <v>1008</v>
      </c>
      <c r="F103" t="s">
        <v>2020</v>
      </c>
      <c r="G103" s="8" t="s">
        <v>2021</v>
      </c>
      <c r="H103" s="56" t="s">
        <v>2022</v>
      </c>
      <c r="I103" t="s">
        <v>929</v>
      </c>
      <c r="J103">
        <v>14</v>
      </c>
      <c r="K103" t="s">
        <v>56</v>
      </c>
      <c r="L103" t="s">
        <v>56</v>
      </c>
      <c r="M103" t="str" cm="1">
        <f t="array" ref="M103">IF($I103="Review","NA",_xlfn.IFS($I103="Letter to the Editor","NA",$I103="Author response","NA",$I103="Scholarships","NA",$I103="Original","À Trouver",$I103="Study protocol","À Trouver",$I103="Commentary","NA",$I103="Opinions","NA",$I103="Editorial","NA",$I103="Perspective","NA",$I103="Author response","NA",$I103="Essay","NA",$I103="Guidelines","À Trouver",$I103="Case Report","À Trouver"))</f>
        <v>NA</v>
      </c>
      <c r="N103" s="51" t="str" cm="1">
        <f t="array" ref="N103">IF($I103="Review","NA",_xlfn.IFS($I103="Letter to the Editor","NA",$I103="Author response","NA",$I103="Scholarships","NA",$I103="Original","À Trouver",$I103="Study protocol","NA",$I103="Commentary","NA",$I103="Opinions","NA",$I103="Editorial","NA",$I103="Perspective","NA",$I103="Author response","NA",$I103="Essay","NA",$I103="Guidelines","NA",$I103="Case Report","À Trouver"))</f>
        <v>NA</v>
      </c>
      <c r="O103" s="51" t="str">
        <f t="shared" si="81"/>
        <v>NA</v>
      </c>
      <c r="P103" s="51" t="str">
        <f t="shared" si="81"/>
        <v>NA</v>
      </c>
      <c r="Q103" s="51" t="str">
        <f t="shared" si="81"/>
        <v>NA</v>
      </c>
      <c r="R103" s="51" t="str">
        <f t="shared" si="81"/>
        <v>NA</v>
      </c>
      <c r="S103" s="30" t="str" cm="1">
        <f t="array" ref="S103">IF($I103="Review","NA",_xlfn.IFS($I103="Letter to the Editor","NA",$I103="Author response","NA",$I103="Scholarships","NA",$I103="Original","À Trouver",$I103="Study protocol","NA",$I103="Commentary","NA",$I103="Opinions","NA",$I103="Editorial","NA",$I103="Perspective","NA",$I103="Author response","NA",$I103="Essay","NA",$I103="Guidelines","NA",$I103="Case Report","À Trouver"))</f>
        <v>NA</v>
      </c>
      <c r="T103" s="51" t="str">
        <f t="shared" si="77"/>
        <v>NA</v>
      </c>
      <c r="U103" s="51" t="s">
        <v>56</v>
      </c>
      <c r="V103" s="82" t="s">
        <v>2523</v>
      </c>
      <c r="W103" s="51" t="s">
        <v>56</v>
      </c>
      <c r="X103" s="82" t="s">
        <v>2524</v>
      </c>
      <c r="Y103" s="51" t="s">
        <v>62</v>
      </c>
      <c r="Z103" s="8" t="s">
        <v>2023</v>
      </c>
      <c r="AA103" s="51" t="str" cm="1">
        <f t="array" ref="AA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B103" s="51" t="str" cm="1">
        <f t="array" ref="AB103">IF($I103="Review","NA",_xlfn.IFS($I103="Letter to the Editor","NA",$I103="Author response","NA",$I103="Scholarships","NA",$I103="Original",_xlfn.IFS($AA103="No","NA",$AA103="Yes","À Remplir"),$I103="Study protocol","NA",$I103="Commentary","NA",$I103="Opinions","NA",$I103="Editorial","NA",$I103="Perspective","NA",$I103="Author response","NA",$I103="Essay","NA",$I103="Guidelines","NA",$I103="Case Report",_xlfn.IFS($AA103="No","No",$AA103="Yes","À Remplir")))</f>
        <v>NA</v>
      </c>
      <c r="AC103" s="51" t="str">
        <f t="shared" si="82"/>
        <v>NA</v>
      </c>
      <c r="AD103" s="51" t="str">
        <f t="shared" si="82"/>
        <v>NA</v>
      </c>
      <c r="AE103" t="str">
        <f>IF(OR($AB103="No",$AB103="NA"),"NA",IF(AD103="Exact","NA","À Remplir"))</f>
        <v>NA</v>
      </c>
      <c r="AF103" t="str" cm="1">
        <f t="array" ref="AF103">_xlfn.IFS($I103="Review","NA",$I103="Letter to the Editor","NA",$I103="Author response","NA",$I103="Scholarships","NA",$I103="Original",_xlfn.IFS($AC103="Yes","No",$AC103="both","No",$AC103="NA","NA",$AC103="No","À Trouver"),$I103="Study protocol","NA",$I103="Commentary","NA",$I103="Opinions","NA",$I103="Editorial","NA",$I103="Perspective","NA",$I103="Author response","NA",$I103="Essay","NA",$I103="Guidelines","NA",$I103="Case Report",_xlfn.IFS($AC103="Yes","No",$AC103="both","No",$AC103="NA","NA",$AC103="No","À Trouver"))</f>
        <v>NA</v>
      </c>
      <c r="AG103" s="51" t="str" cm="1">
        <f t="array" ref="AG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H103" s="51" t="str">
        <f>IF(OR($AG103="No",$AG103="NA"),"NA","à Remplir")</f>
        <v>NA</v>
      </c>
      <c r="AI103" s="51" t="str">
        <f>IF(OR($AG103="No",$AG103="NA"),"NA","à Remplir")</f>
        <v>NA</v>
      </c>
      <c r="AJ103" s="51" t="str">
        <f>IF(OR($AG103="No",$AG103="NA"),"NA",IF(AI103="No","NA","À remplir"))</f>
        <v>NA</v>
      </c>
      <c r="AK103" s="30" t="s">
        <v>62</v>
      </c>
      <c r="AL103" s="51" t="str">
        <f t="shared" si="67"/>
        <v>NA</v>
      </c>
      <c r="AM103" s="51" t="str">
        <f t="shared" si="67"/>
        <v>NA</v>
      </c>
      <c r="AN103" s="51" t="str">
        <f t="shared" si="67"/>
        <v>NA</v>
      </c>
      <c r="AO103" s="52">
        <v>44629</v>
      </c>
      <c r="AP103" s="52">
        <v>45101</v>
      </c>
      <c r="AQ103" s="51">
        <f t="shared" si="47"/>
        <v>472</v>
      </c>
      <c r="AR103" s="51" t="str">
        <f t="shared" si="83"/>
        <v>NA</v>
      </c>
      <c r="AS103" s="51" t="str">
        <f>IF(OR($AG103="No",$AG103="NA"),"NA",($AH103-$AT103))</f>
        <v>NA</v>
      </c>
      <c r="AT103" s="51" t="str">
        <f t="shared" si="84"/>
        <v>NA</v>
      </c>
      <c r="AU103" s="51" t="str">
        <f>IF(OR($AG103="No",$AG103="NA"),"NA","à Remplir")</f>
        <v>NA</v>
      </c>
      <c r="AV103" s="51" t="str">
        <f>IF(OR($AG103="No",$AG103="NA"),"NA","à Remplir")</f>
        <v>NA</v>
      </c>
      <c r="AW103" s="51" t="str">
        <f>IF(OR($AG103="No",$AG103="NA"),"NA","à Remplir")</f>
        <v>NA</v>
      </c>
      <c r="AX103" s="51" t="str">
        <f>IF(OR($AG103="No",$AG103="NA"),"NA","à Remplir")</f>
        <v>NA</v>
      </c>
    </row>
    <row r="104" spans="1:50" ht="17.25">
      <c r="A104">
        <v>103</v>
      </c>
      <c r="B104" t="s">
        <v>2358</v>
      </c>
      <c r="C104" t="s">
        <v>1382</v>
      </c>
      <c r="D104">
        <v>2023</v>
      </c>
      <c r="E104" t="s">
        <v>1008</v>
      </c>
      <c r="F104" t="s">
        <v>815</v>
      </c>
      <c r="G104" s="8" t="s">
        <v>2026</v>
      </c>
      <c r="H104" s="56" t="s">
        <v>2027</v>
      </c>
      <c r="I104" t="s">
        <v>935</v>
      </c>
      <c r="J104" t="s">
        <v>1017</v>
      </c>
      <c r="K104" t="str" cm="1">
        <f t="array" ref="K104">IF($I104="Review","À Trouver",_xlfn.IFS($I104="Letter to the Editor","NA",$I104="Author response","NA",$I104="Scholarships","NA",$I104="Original","No",$I104="Study protocol","No",$I104="Commentary","NA",$I104="Opinions","NA",$I104="Editorial","NA",$I104="Perspective","NA",$I104="Author response","NA",$I104="Essay","NA",$I104="Guidelines","No",$I104="Case Report","No"))</f>
        <v>No</v>
      </c>
      <c r="L104" t="str" cm="1">
        <f t="array" ref="L104">IF($I104="Review","À Trouver",_xlfn.IFS($I104="Letter to the Editor","NA",$I104="Author response","NA",$I104="Scholarships","NA",$I104="Original","No",$I104="Study protocol","No",$I104="Commentary","NA",$I104="Opinions","NA",$I104="Editorial","NA",$I104="Perspective","NA",$I104="Author response","NA",$I104="Essay","NA",$I104="Guidelines","No",$I104="Case Report","No"))</f>
        <v>No</v>
      </c>
      <c r="M104" t="s">
        <v>62</v>
      </c>
      <c r="N104" s="51" t="s">
        <v>62</v>
      </c>
      <c r="O104" s="51" t="str">
        <f t="shared" si="81"/>
        <v>NA</v>
      </c>
      <c r="P104" s="51" t="str">
        <f t="shared" si="81"/>
        <v>NA</v>
      </c>
      <c r="Q104" s="51" t="str">
        <f t="shared" si="81"/>
        <v>NA</v>
      </c>
      <c r="R104" s="51" t="str">
        <f t="shared" si="81"/>
        <v>NA</v>
      </c>
      <c r="S104" s="30" t="s">
        <v>62</v>
      </c>
      <c r="T104" s="51" t="str">
        <f t="shared" si="77"/>
        <v>NA</v>
      </c>
      <c r="U104" s="51" t="s">
        <v>62</v>
      </c>
      <c r="V104" s="51" t="str">
        <f>IF(OR(U104="No",U104="NA"),"NA","à Remplir")</f>
        <v>NA</v>
      </c>
      <c r="W104" s="51" t="s">
        <v>56</v>
      </c>
      <c r="X104" s="82" t="s">
        <v>2029</v>
      </c>
      <c r="Y104" s="51" t="s">
        <v>56</v>
      </c>
      <c r="Z104" s="8" t="s">
        <v>2030</v>
      </c>
      <c r="AA104" s="51" t="s">
        <v>62</v>
      </c>
      <c r="AB104" s="51" t="str" cm="1">
        <f t="array" ref="AB104">IF($I104="Review","NA",_xlfn.IFS($I104="Letter to the Editor","NA",$I104="Author response","NA",$I104="Scholarships","NA",$I104="Original",_xlfn.IFS($AA104="No","NA",$AA104="Yes","À Remplir"),$I104="Study protocol","NA",$I104="Commentary","NA",$I104="Opinions","NA",$I104="Editorial","NA",$I104="Perspective","NA",$I104="Author response","NA",$I104="Essay","NA",$I104="Guidelines","NA",$I104="Case Report",_xlfn.IFS($AA104="No","No",$AA104="Yes","À Remplir")))</f>
        <v>NA</v>
      </c>
      <c r="AC104" s="51" t="s">
        <v>56</v>
      </c>
      <c r="AD104" s="51" t="s">
        <v>984</v>
      </c>
      <c r="AE104" t="str">
        <f>IF(OR($AB104="No",$AB104="NA"),"NA",IF(AD104="Exact","NA","À Remplir"))</f>
        <v>NA</v>
      </c>
      <c r="AF104" t="str" cm="1">
        <f t="array" ref="AF104">_xlfn.IFS($I104="Review","NA",$I104="Letter to the Editor","NA",$I104="Author response","NA",$I104="Scholarships","NA",$I104="Original",_xlfn.IFS($AC104="Yes","No",$AC104="both","No",$AC104="NA","NA",$AC104="No","À Trouver"),$I104="Study protocol","NA",$I104="Commentary","NA",$I104="Opinions","NA",$I104="Editorial","NA",$I104="Perspective","NA",$I104="Author response","NA",$I104="Essay","NA",$I104="Guidelines","NA",$I104="Case Report",_xlfn.IFS($AC104="Yes","No",$AC104="both","No",$AC104="NA","NA",$AC104="No","À Trouver"))</f>
        <v>No</v>
      </c>
      <c r="AG104" s="51" t="s">
        <v>56</v>
      </c>
      <c r="AH104" s="51">
        <v>6523</v>
      </c>
      <c r="AI104" s="51" t="s">
        <v>62</v>
      </c>
      <c r="AJ104" s="51" t="str">
        <f>IF(OR($AG104="No",$AG104="NA"),"NA",IF(AI104="No","NA","À remplir"))</f>
        <v>NA</v>
      </c>
      <c r="AK104" s="30" t="s">
        <v>62</v>
      </c>
      <c r="AL104" s="51" t="str">
        <f t="shared" si="67"/>
        <v>NA</v>
      </c>
      <c r="AM104" s="51" t="str">
        <f t="shared" si="67"/>
        <v>NA</v>
      </c>
      <c r="AN104" s="51" t="str">
        <f t="shared" si="67"/>
        <v>NA</v>
      </c>
      <c r="AO104" s="52">
        <v>44836</v>
      </c>
      <c r="AP104" s="52">
        <v>45111</v>
      </c>
      <c r="AQ104" s="51">
        <f t="shared" si="47"/>
        <v>275</v>
      </c>
      <c r="AR104" s="51" t="str">
        <f t="shared" si="83"/>
        <v>NA</v>
      </c>
      <c r="AS104" s="51">
        <v>3740</v>
      </c>
      <c r="AT104" s="51">
        <f t="shared" si="84"/>
        <v>2783</v>
      </c>
      <c r="AU104" s="51" t="s">
        <v>56</v>
      </c>
      <c r="AV104" s="51" t="s">
        <v>62</v>
      </c>
      <c r="AW104" s="51" t="s">
        <v>62</v>
      </c>
      <c r="AX104" s="51" t="s">
        <v>62</v>
      </c>
    </row>
    <row r="105" spans="1:50" ht="17.25">
      <c r="A105">
        <v>104</v>
      </c>
      <c r="B105" t="s">
        <v>2358</v>
      </c>
      <c r="C105" t="s">
        <v>1382</v>
      </c>
      <c r="D105">
        <v>2023</v>
      </c>
      <c r="E105" t="s">
        <v>1008</v>
      </c>
      <c r="F105" t="s">
        <v>2033</v>
      </c>
      <c r="G105" s="8" t="s">
        <v>2034</v>
      </c>
      <c r="H105" s="56" t="s">
        <v>2035</v>
      </c>
      <c r="I105" t="s">
        <v>935</v>
      </c>
      <c r="J105">
        <v>17</v>
      </c>
      <c r="K105" t="str" cm="1">
        <f t="array" ref="K105">IF($I105="Review","À Trouver",_xlfn.IFS($I105="Letter to the Editor","NA",$I105="Author response","NA",$I105="Scholarships","NA",$I105="Original","No",$I105="Study protocol","No",$I105="Commentary","NA",$I105="Opinions","NA",$I105="Editorial","NA",$I105="Perspective","NA",$I105="Author response","NA",$I105="Essay","NA",$I105="Guidelines","No",$I105="Case Report","No"))</f>
        <v>No</v>
      </c>
      <c r="L105" t="str" cm="1">
        <f t="array" ref="L105">IF($I105="Review","À Trouver",_xlfn.IFS($I105="Letter to the Editor","NA",$I105="Author response","NA",$I105="Scholarships","NA",$I105="Original","No",$I105="Study protocol","No",$I105="Commentary","NA",$I105="Opinions","NA",$I105="Editorial","NA",$I105="Perspective","NA",$I105="Author response","NA",$I105="Essay","NA",$I105="Guidelines","No",$I105="Case Report","No"))</f>
        <v>No</v>
      </c>
      <c r="M105" t="s">
        <v>62</v>
      </c>
      <c r="N105" s="51" t="s">
        <v>62</v>
      </c>
      <c r="O105" s="51" t="str">
        <f t="shared" si="81"/>
        <v>NA</v>
      </c>
      <c r="P105" s="51" t="str">
        <f t="shared" si="81"/>
        <v>NA</v>
      </c>
      <c r="Q105" s="51" t="str">
        <f t="shared" si="81"/>
        <v>NA</v>
      </c>
      <c r="R105" s="51" t="str">
        <f t="shared" si="81"/>
        <v>NA</v>
      </c>
      <c r="S105" s="30" t="s">
        <v>62</v>
      </c>
      <c r="T105" s="51" t="str">
        <f t="shared" si="77"/>
        <v>NA</v>
      </c>
      <c r="U105" s="51" t="s">
        <v>56</v>
      </c>
      <c r="V105" s="82" t="s">
        <v>2525</v>
      </c>
      <c r="W105" s="51" t="s">
        <v>56</v>
      </c>
      <c r="X105" s="82" t="s">
        <v>2526</v>
      </c>
      <c r="Y105" s="51" t="s">
        <v>62</v>
      </c>
      <c r="Z105" s="8" t="s">
        <v>2038</v>
      </c>
      <c r="AA105" s="51" t="s">
        <v>56</v>
      </c>
      <c r="AB105" t="s">
        <v>1223</v>
      </c>
      <c r="AC105" s="51" t="s">
        <v>56</v>
      </c>
      <c r="AD105" s="51" t="s">
        <v>2373</v>
      </c>
      <c r="AE105" t="s">
        <v>2493</v>
      </c>
      <c r="AF105" t="str" cm="1">
        <f t="array" ref="AF105">_xlfn.IFS($I105="Review","NA",$I105="Letter to the Editor","NA",$I105="Author response","NA",$I105="Scholarships","NA",$I105="Original",_xlfn.IFS($AC105="Yes","No",$AC105="both","No",$AC105="NA","NA",$AC105="No","À Trouver"),$I105="Study protocol","NA",$I105="Commentary","NA",$I105="Opinions","NA",$I105="Editorial","NA",$I105="Perspective","NA",$I105="Author response","NA",$I105="Essay","NA",$I105="Guidelines","NA",$I105="Case Report",_xlfn.IFS($AC105="Yes","No",$AC105="both","No",$AC105="NA","NA",$AC105="No","À Trouver"))</f>
        <v>No</v>
      </c>
      <c r="AG105" s="51" t="s">
        <v>56</v>
      </c>
      <c r="AH105" s="51">
        <v>28</v>
      </c>
      <c r="AI105" s="51" t="s">
        <v>56</v>
      </c>
      <c r="AJ105" s="82" t="s">
        <v>2527</v>
      </c>
      <c r="AK105" s="30" t="s">
        <v>62</v>
      </c>
      <c r="AL105" s="51" t="str">
        <f t="shared" si="67"/>
        <v>NA</v>
      </c>
      <c r="AM105" s="51" t="str">
        <f t="shared" si="67"/>
        <v>NA</v>
      </c>
      <c r="AN105" s="51" t="str">
        <f t="shared" si="67"/>
        <v>NA</v>
      </c>
      <c r="AO105" s="52">
        <v>44907</v>
      </c>
      <c r="AP105" s="52">
        <v>45099</v>
      </c>
      <c r="AQ105" s="51">
        <f t="shared" si="47"/>
        <v>192</v>
      </c>
      <c r="AR105" s="51" t="str">
        <f t="shared" si="83"/>
        <v>NA</v>
      </c>
      <c r="AS105" s="51" t="e">
        <f ca="1">IF(OR($AG105="No",$AG105="NA"),"NA",($AH105-$AT105))</f>
        <v>#N/A</v>
      </c>
      <c r="AT105" s="51" t="e">
        <f t="shared" ca="1" si="84"/>
        <v>#N/A</v>
      </c>
      <c r="AU105" s="51" t="s">
        <v>62</v>
      </c>
      <c r="AV105" s="51" t="s">
        <v>56</v>
      </c>
      <c r="AW105" s="51" t="s">
        <v>62</v>
      </c>
      <c r="AX105" s="51" t="s">
        <v>62</v>
      </c>
    </row>
    <row r="106" spans="1:50" ht="17.25">
      <c r="A106">
        <v>105</v>
      </c>
      <c r="B106" t="s">
        <v>2358</v>
      </c>
      <c r="C106" t="s">
        <v>1382</v>
      </c>
      <c r="D106">
        <v>2023</v>
      </c>
      <c r="E106" t="s">
        <v>1008</v>
      </c>
      <c r="F106" t="s">
        <v>2039</v>
      </c>
      <c r="G106" s="8" t="s">
        <v>2040</v>
      </c>
      <c r="H106" s="56" t="s">
        <v>2041</v>
      </c>
      <c r="I106" t="s">
        <v>2389</v>
      </c>
      <c r="J106">
        <v>17</v>
      </c>
      <c r="K106" t="str" cm="1">
        <f t="array" ref="K106">IF($I106="Review","À Trouver",_xlfn.IFS($I106="Letter to the Editor","NA",$I106="Author response","NA",$I106="Scholarships","NA",$I106="Original","No",$I106="Study protocol","No",$I106="Commentary","NA",$I106="Opinions","NA",$I106="Editorial","NA",$I106="Perspective","NA",$I106="Author response","NA",$I106="Essay","NA",$I106="Guidelines","No",$I106="Case Report","No"))</f>
        <v>No</v>
      </c>
      <c r="L106" t="str" cm="1">
        <f t="array" ref="L106">IF($I106="Review","À Trouver",_xlfn.IFS($I106="Letter to the Editor","NA",$I106="Author response","NA",$I106="Scholarships","NA",$I106="Original","No",$I106="Study protocol","No",$I106="Commentary","NA",$I106="Opinions","NA",$I106="Editorial","NA",$I106="Perspective","NA",$I106="Author response","NA",$I106="Essay","NA",$I106="Guidelines","No",$I106="Case Report","No"))</f>
        <v>No</v>
      </c>
      <c r="M106" s="74" t="s">
        <v>56</v>
      </c>
      <c r="N106" s="51" t="str" cm="1">
        <f t="array" ref="N106">IF($I106="Review","NA",_xlfn.IFS($I106="Letter to the Editor","NA",$I106="Author response","NA",$I106="Scholarships","NA",$I106="Original","À Trouver",$I106="Study protocol","NA",$I106="Commentary","NA",$I106="Opinions","NA",$I106="Editorial","NA",$I106="Perspective","NA",$I106="Author response","NA",$I106="Essay","NA",$I106="Guidelines","NA",$I106="Case Report","À Trouver"))</f>
        <v>NA</v>
      </c>
      <c r="O106" s="51" t="str">
        <f t="shared" si="81"/>
        <v>NA</v>
      </c>
      <c r="P106" s="51" t="str">
        <f t="shared" si="81"/>
        <v>NA</v>
      </c>
      <c r="Q106" s="51" t="str">
        <f t="shared" si="81"/>
        <v>NA</v>
      </c>
      <c r="R106" s="51" t="str">
        <f t="shared" si="81"/>
        <v>NA</v>
      </c>
      <c r="S106" s="30" t="str" cm="1">
        <f t="array" ref="S106">IF($I106="Review","NA",_xlfn.IFS($I106="Letter to the Editor","NA",$I106="Author response","NA",$I106="Scholarships","NA",$I106="Original","À Trouver",$I106="Study protocol","NA",$I106="Commentary","NA",$I106="Opinions","NA",$I106="Editorial","NA",$I106="Perspective","NA",$I106="Author response","NA",$I106="Essay","NA",$I106="Guidelines","NA",$I106="Case Report","À Trouver"))</f>
        <v>NA</v>
      </c>
      <c r="T106" s="51" t="str">
        <f t="shared" si="77"/>
        <v>NA</v>
      </c>
      <c r="U106" s="51" t="s">
        <v>56</v>
      </c>
      <c r="V106" s="82" t="s">
        <v>2528</v>
      </c>
      <c r="W106" s="51" t="str" cm="1">
        <f t="array" ref="W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X106" s="51" t="str">
        <f>IF(OR($W106="No",$W106="NA"),"NA","à Remplir")</f>
        <v>NA</v>
      </c>
      <c r="Y106" s="51" t="str">
        <f>IF(OR($W106="No",$W106="NA"),"NA","à Remplir")</f>
        <v>NA</v>
      </c>
      <c r="Z106" s="8" t="s">
        <v>2042</v>
      </c>
      <c r="AA106" s="51" t="str" cm="1">
        <f t="array" ref="AA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B106" s="51" t="str" cm="1">
        <f t="array" ref="AB106">IF($I106="Review","NA",_xlfn.IFS($I106="Letter to the Editor","NA",$I106="Author response","NA",$I106="Scholarships","NA",$I106="Original",_xlfn.IFS($AA106="No","NA",$AA106="Yes","À Remplir"),$I106="Study protocol","NA",$I106="Commentary","NA",$I106="Opinions","NA",$I106="Editorial","NA",$I106="Perspective","NA",$I106="Author response","NA",$I106="Essay","NA",$I106="Guidelines","NA",$I106="Case Report",_xlfn.IFS($AA106="No","No",$AA106="Yes","À Remplir")))</f>
        <v>NA</v>
      </c>
      <c r="AC106" s="51" t="str">
        <f>IF(OR($AB106="No",$AB106="NA"),"NA","à Remplir")</f>
        <v>NA</v>
      </c>
      <c r="AD106" s="51" t="str">
        <f>IF(OR($AB106="No",$AB106="NA"),"NA","à Remplir")</f>
        <v>NA</v>
      </c>
      <c r="AE106" t="str">
        <f>IF(OR($AB106="No",$AB106="NA"),"NA",IF(AD106="Exact","NA","À Remplir"))</f>
        <v>NA</v>
      </c>
      <c r="AF106" t="str" cm="1">
        <f t="array" ref="AF106">_xlfn.IFS($I106="Review","NA",$I106="Letter to the Editor","NA",$I106="Author response","NA",$I106="Scholarships","NA",$I106="Original",_xlfn.IFS($AC106="Yes","No",$AC106="both","No",$AC106="NA","NA",$AC106="No","À Trouver"),$I106="Study protocol","NA",$I106="Commentary","NA",$I106="Opinions","NA",$I106="Editorial","NA",$I106="Perspective","NA",$I106="Author response","NA",$I106="Essay","NA",$I106="Guidelines","NA",$I106="Case Report",_xlfn.IFS($AC106="Yes","No",$AC106="both","No",$AC106="NA","NA",$AC106="No","À Trouver"))</f>
        <v>NA</v>
      </c>
      <c r="AG106" s="51" t="str" cm="1">
        <f t="array" ref="AG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H106" s="51" t="str">
        <f>IF(OR($AG106="No",$AG106="NA"),"NA","à Remplir")</f>
        <v>NA</v>
      </c>
      <c r="AI106" s="51" t="str">
        <f>IF(OR($AG106="No",$AG106="NA"),"NA","à Remplir")</f>
        <v>NA</v>
      </c>
      <c r="AJ106" s="51" t="str">
        <f>IF(OR($AG106="No",$AG106="NA"),"NA",IF(AI106="No","NA","À remplir"))</f>
        <v>NA</v>
      </c>
      <c r="AK106" s="30" t="str" cm="1">
        <f t="array" ref="AK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AL106" s="51" t="str">
        <f t="shared" si="67"/>
        <v>NA</v>
      </c>
      <c r="AM106" s="51" t="str">
        <f t="shared" si="67"/>
        <v>NA</v>
      </c>
      <c r="AN106" s="51" t="str">
        <f t="shared" si="67"/>
        <v>NA</v>
      </c>
      <c r="AO106" s="52">
        <v>44818</v>
      </c>
      <c r="AP106" s="52">
        <v>45092</v>
      </c>
      <c r="AQ106" s="51">
        <f t="shared" si="47"/>
        <v>274</v>
      </c>
      <c r="AR106" s="51" t="str">
        <f t="shared" si="83"/>
        <v>NA</v>
      </c>
      <c r="AS106" s="51" t="str">
        <f>IF(OR($AG106="No",$AG106="NA"),"NA",($AH106-$AT106))</f>
        <v>NA</v>
      </c>
      <c r="AT106" s="51" t="str">
        <f t="shared" si="84"/>
        <v>NA</v>
      </c>
      <c r="AU106" s="51" t="str">
        <f t="shared" ref="AU106:AX107" si="85">IF(OR($AG106="No",$AG106="NA"),"NA","à Remplir")</f>
        <v>NA</v>
      </c>
      <c r="AV106" s="51" t="str">
        <f t="shared" si="85"/>
        <v>NA</v>
      </c>
      <c r="AW106" s="51" t="str">
        <f t="shared" si="85"/>
        <v>NA</v>
      </c>
      <c r="AX106" s="51" t="str">
        <f t="shared" si="85"/>
        <v>NA</v>
      </c>
    </row>
    <row r="107" spans="1:50" ht="17.25">
      <c r="A107">
        <v>106</v>
      </c>
      <c r="B107" t="s">
        <v>2358</v>
      </c>
      <c r="C107" t="s">
        <v>1382</v>
      </c>
      <c r="D107">
        <v>2023</v>
      </c>
      <c r="E107" t="s">
        <v>1008</v>
      </c>
      <c r="F107" t="s">
        <v>2045</v>
      </c>
      <c r="G107" s="8" t="s">
        <v>2046</v>
      </c>
      <c r="H107" s="56" t="s">
        <v>2047</v>
      </c>
      <c r="I107" t="s">
        <v>2389</v>
      </c>
      <c r="J107" t="s">
        <v>2453</v>
      </c>
      <c r="K107" t="str" cm="1">
        <f t="array" ref="K107">IF($I107="Review","À Trouver",_xlfn.IFS($I107="Letter to the Editor","NA",$I107="Author response","NA",$I107="Scholarships","NA",$I107="Original","No",$I107="Study protocol","No",$I107="Commentary","NA",$I107="Opinions","NA",$I107="Editorial","NA",$I107="Perspective","NA",$I107="Author response","NA",$I107="Essay","NA",$I107="Guidelines","No",$I107="Case Report","No"))</f>
        <v>No</v>
      </c>
      <c r="L107" t="str" cm="1">
        <f t="array" ref="L107">IF($I107="Review","À Trouver",_xlfn.IFS($I107="Letter to the Editor","NA",$I107="Author response","NA",$I107="Scholarships","NA",$I107="Original","No",$I107="Study protocol","No",$I107="Commentary","NA",$I107="Opinions","NA",$I107="Editorial","NA",$I107="Perspective","NA",$I107="Author response","NA",$I107="Essay","NA",$I107="Guidelines","No",$I107="Case Report","No"))</f>
        <v>No</v>
      </c>
      <c r="M107" t="s">
        <v>62</v>
      </c>
      <c r="N107" s="51" t="str" cm="1">
        <f t="array" ref="N107">IF($I107="Review","NA",_xlfn.IFS($I107="Letter to the Editor","NA",$I107="Author response","NA",$I107="Scholarships","NA",$I107="Original","À Trouver",$I107="Study protocol","NA",$I107="Commentary","NA",$I107="Opinions","NA",$I107="Editorial","NA",$I107="Perspective","NA",$I107="Author response","NA",$I107="Essay","NA",$I107="Guidelines","NA",$I107="Case Report","À Trouver"))</f>
        <v>NA</v>
      </c>
      <c r="O107" s="51" t="str">
        <f t="shared" si="81"/>
        <v>NA</v>
      </c>
      <c r="P107" s="51" t="str">
        <f t="shared" si="81"/>
        <v>NA</v>
      </c>
      <c r="Q107" s="51" t="str">
        <f t="shared" si="81"/>
        <v>NA</v>
      </c>
      <c r="R107" s="51" t="str">
        <f t="shared" si="81"/>
        <v>NA</v>
      </c>
      <c r="S107" s="30" t="str" cm="1">
        <f t="array" ref="S107">IF($I107="Review","NA",_xlfn.IFS($I107="Letter to the Editor","NA",$I107="Author response","NA",$I107="Scholarships","NA",$I107="Original","À Trouver",$I107="Study protocol","NA",$I107="Commentary","NA",$I107="Opinions","NA",$I107="Editorial","NA",$I107="Perspective","NA",$I107="Author response","NA",$I107="Essay","NA",$I107="Guidelines","NA",$I107="Case Report","À Trouver"))</f>
        <v>NA</v>
      </c>
      <c r="T107" s="51" t="str">
        <f t="shared" si="77"/>
        <v>NA</v>
      </c>
      <c r="U107" s="51" t="s">
        <v>56</v>
      </c>
      <c r="V107" s="82" t="s">
        <v>2529</v>
      </c>
      <c r="W107" s="51" t="str" cm="1">
        <f t="array" ref="W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X107" s="51" t="str">
        <f>IF(OR($W107="No",$W107="NA"),"NA","à Remplir")</f>
        <v>NA</v>
      </c>
      <c r="Y107" s="51" t="str">
        <f>IF(OR($W107="No",$W107="NA"),"NA","à Remplir")</f>
        <v>NA</v>
      </c>
      <c r="Z107" s="8" t="s">
        <v>2048</v>
      </c>
      <c r="AA107" s="51" t="str" cm="1">
        <f t="array" ref="AA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B107" s="51" t="str" cm="1">
        <f t="array" ref="AB107">IF($I107="Review","NA",_xlfn.IFS($I107="Letter to the Editor","NA",$I107="Author response","NA",$I107="Scholarships","NA",$I107="Original",_xlfn.IFS($AA107="No","NA",$AA107="Yes","À Remplir"),$I107="Study protocol","NA",$I107="Commentary","NA",$I107="Opinions","NA",$I107="Editorial","NA",$I107="Perspective","NA",$I107="Author response","NA",$I107="Essay","NA",$I107="Guidelines","NA",$I107="Case Report",_xlfn.IFS($AA107="No","No",$AA107="Yes","À Remplir")))</f>
        <v>NA</v>
      </c>
      <c r="AC107" s="51" t="str">
        <f>IF(OR($AB107="No",$AB107="NA"),"NA","à Remplir")</f>
        <v>NA</v>
      </c>
      <c r="AD107" s="51" t="str">
        <f>IF(OR($AB107="No",$AB107="NA"),"NA","à Remplir")</f>
        <v>NA</v>
      </c>
      <c r="AE107" t="str">
        <f>IF(OR($AB107="No",$AB107="NA"),"NA",IF(AD107="Exact","NA","À Remplir"))</f>
        <v>NA</v>
      </c>
      <c r="AF107" t="str" cm="1">
        <f t="array" ref="AF107">_xlfn.IFS($I107="Review","NA",$I107="Letter to the Editor","NA",$I107="Author response","NA",$I107="Scholarships","NA",$I107="Original",_xlfn.IFS($AC107="Yes","No",$AC107="both","No",$AC107="NA","NA",$AC107="No","À Trouver"),$I107="Study protocol","NA",$I107="Commentary","NA",$I107="Opinions","NA",$I107="Editorial","NA",$I107="Perspective","NA",$I107="Author response","NA",$I107="Essay","NA",$I107="Guidelines","NA",$I107="Case Report",_xlfn.IFS($AC107="Yes","No",$AC107="both","No",$AC107="NA","NA",$AC107="No","À Trouver"))</f>
        <v>NA</v>
      </c>
      <c r="AG107" s="51" t="str" cm="1">
        <f t="array" ref="AG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H107" s="51" t="str">
        <f>IF(OR($AG107="No",$AG107="NA"),"NA","à Remplir")</f>
        <v>NA</v>
      </c>
      <c r="AI107" s="51" t="str">
        <f>IF(OR($AG107="No",$AG107="NA"),"NA","à Remplir")</f>
        <v>NA</v>
      </c>
      <c r="AJ107" s="51" t="str">
        <f>IF(OR($AG107="No",$AG107="NA"),"NA",IF(AI107="No","NA","À remplir"))</f>
        <v>NA</v>
      </c>
      <c r="AK107" s="30" t="str" cm="1">
        <f t="array" ref="AK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AL107" s="51" t="str">
        <f t="shared" si="67"/>
        <v>NA</v>
      </c>
      <c r="AM107" s="51" t="str">
        <f t="shared" si="67"/>
        <v>NA</v>
      </c>
      <c r="AN107" s="51" t="str">
        <f t="shared" si="67"/>
        <v>NA</v>
      </c>
      <c r="AO107" s="52">
        <v>44860</v>
      </c>
      <c r="AP107" s="52">
        <v>45103</v>
      </c>
      <c r="AQ107" s="51">
        <f t="shared" si="47"/>
        <v>243</v>
      </c>
      <c r="AR107" s="51" t="str">
        <f t="shared" si="83"/>
        <v>NA</v>
      </c>
      <c r="AS107" s="51" t="str">
        <f>IF(OR($AG107="No",$AG107="NA"),"NA",($AH107-$AT107))</f>
        <v>NA</v>
      </c>
      <c r="AT107" s="51" t="str">
        <f t="shared" si="84"/>
        <v>NA</v>
      </c>
      <c r="AU107" s="51" t="str">
        <f t="shared" si="85"/>
        <v>NA</v>
      </c>
      <c r="AV107" s="51" t="str">
        <f t="shared" si="85"/>
        <v>NA</v>
      </c>
      <c r="AW107" s="51" t="str">
        <f t="shared" si="85"/>
        <v>NA</v>
      </c>
      <c r="AX107" s="51" t="str">
        <f t="shared" si="85"/>
        <v>NA</v>
      </c>
    </row>
    <row r="108" spans="1:50" ht="17.25">
      <c r="A108">
        <v>107</v>
      </c>
      <c r="B108" t="s">
        <v>2358</v>
      </c>
      <c r="C108" t="s">
        <v>1382</v>
      </c>
      <c r="D108">
        <v>2023</v>
      </c>
      <c r="E108" t="s">
        <v>1008</v>
      </c>
      <c r="F108" t="s">
        <v>2050</v>
      </c>
      <c r="G108" s="8" t="s">
        <v>2051</v>
      </c>
      <c r="H108" s="56" t="s">
        <v>2052</v>
      </c>
      <c r="I108" t="s">
        <v>935</v>
      </c>
      <c r="J108">
        <v>24</v>
      </c>
      <c r="K108" t="str" cm="1">
        <f t="array" ref="K108">IF($I108="Review","À Trouver",_xlfn.IFS($I108="Letter to the Editor","NA",$I108="Author response","NA",$I108="Scholarships","NA",$I108="Original","No",$I108="Study protocol","No",$I108="Commentary","NA",$I108="Opinions","NA",$I108="Editorial","NA",$I108="Perspective","NA",$I108="Author response","NA",$I108="Essay","NA",$I108="Guidelines","No",$I108="Case Report","No"))</f>
        <v>No</v>
      </c>
      <c r="L108" t="str" cm="1">
        <f t="array" ref="L108">IF($I108="Review","À Trouver",_xlfn.IFS($I108="Letter to the Editor","NA",$I108="Author response","NA",$I108="Scholarships","NA",$I108="Original","No",$I108="Study protocol","No",$I108="Commentary","NA",$I108="Opinions","NA",$I108="Editorial","NA",$I108="Perspective","NA",$I108="Author response","NA",$I108="Essay","NA",$I108="Guidelines","No",$I108="Case Report","No"))</f>
        <v>No</v>
      </c>
      <c r="M108" t="s">
        <v>62</v>
      </c>
      <c r="N108" s="51" t="s">
        <v>62</v>
      </c>
      <c r="O108" s="51" t="str">
        <f t="shared" si="81"/>
        <v>NA</v>
      </c>
      <c r="P108" s="51" t="str">
        <f t="shared" si="81"/>
        <v>NA</v>
      </c>
      <c r="Q108" s="51" t="str">
        <f t="shared" si="81"/>
        <v>NA</v>
      </c>
      <c r="R108" s="51" t="str">
        <f t="shared" si="81"/>
        <v>NA</v>
      </c>
      <c r="S108" s="30" t="s">
        <v>62</v>
      </c>
      <c r="T108" s="51" t="str">
        <f t="shared" si="77"/>
        <v>NA</v>
      </c>
      <c r="U108" s="51" t="s">
        <v>56</v>
      </c>
      <c r="V108" s="82" t="s">
        <v>2530</v>
      </c>
      <c r="W108" s="51" t="s">
        <v>56</v>
      </c>
      <c r="X108" s="8" t="s">
        <v>2531</v>
      </c>
      <c r="Y108" s="51" t="s">
        <v>56</v>
      </c>
      <c r="Z108" s="8" t="s">
        <v>2056</v>
      </c>
      <c r="AA108" s="51" t="s">
        <v>62</v>
      </c>
      <c r="AB108" s="51" t="str" cm="1">
        <f t="array" ref="AB108">IF($I108="Review","NA",_xlfn.IFS($I108="Letter to the Editor","NA",$I108="Author response","NA",$I108="Scholarships","NA",$I108="Original",_xlfn.IFS($AA108="No","NA",$AA108="Yes","À Remplir"),$I108="Study protocol","NA",$I108="Commentary","NA",$I108="Opinions","NA",$I108="Editorial","NA",$I108="Perspective","NA",$I108="Author response","NA",$I108="Essay","NA",$I108="Guidelines","NA",$I108="Case Report",_xlfn.IFS($AA108="No","No",$AA108="Yes","À Remplir")))</f>
        <v>NA</v>
      </c>
      <c r="AC108" s="51" t="s">
        <v>56</v>
      </c>
      <c r="AD108" s="51" t="s">
        <v>984</v>
      </c>
      <c r="AE108" t="str">
        <f>IF(OR($AB108="No",$AB108="NA"),"NA",IF(AD108="Exact","NA","À Remplir"))</f>
        <v>NA</v>
      </c>
      <c r="AF108" t="s">
        <v>56</v>
      </c>
      <c r="AG108" s="51" t="s">
        <v>56</v>
      </c>
      <c r="AH108" s="51">
        <v>186</v>
      </c>
      <c r="AI108" s="51" t="s">
        <v>56</v>
      </c>
      <c r="AJ108" s="82" t="s">
        <v>2532</v>
      </c>
      <c r="AK108" s="30" t="s">
        <v>62</v>
      </c>
      <c r="AL108" s="51" t="str">
        <f t="shared" si="67"/>
        <v>NA</v>
      </c>
      <c r="AM108" s="51" t="str">
        <f t="shared" si="67"/>
        <v>NA</v>
      </c>
      <c r="AN108" s="51" t="str">
        <f t="shared" si="67"/>
        <v>NA</v>
      </c>
      <c r="AO108" s="52">
        <v>44641</v>
      </c>
      <c r="AP108" s="52">
        <v>45092</v>
      </c>
      <c r="AQ108" s="51">
        <f t="shared" si="47"/>
        <v>451</v>
      </c>
      <c r="AR108" s="51" t="str">
        <f t="shared" si="83"/>
        <v>NA</v>
      </c>
      <c r="AS108" s="51">
        <v>186</v>
      </c>
      <c r="AT108" s="51">
        <f t="shared" si="84"/>
        <v>0</v>
      </c>
      <c r="AU108" s="51" t="s">
        <v>56</v>
      </c>
      <c r="AV108" s="51" t="s">
        <v>62</v>
      </c>
      <c r="AW108" s="51" t="s">
        <v>62</v>
      </c>
      <c r="AX108" s="51" t="s">
        <v>62</v>
      </c>
    </row>
    <row r="109" spans="1:50" ht="18" customHeight="1">
      <c r="A109">
        <v>108</v>
      </c>
      <c r="B109" t="s">
        <v>2361</v>
      </c>
      <c r="C109" t="s">
        <v>1382</v>
      </c>
      <c r="D109">
        <v>2023</v>
      </c>
      <c r="E109" t="s">
        <v>1008</v>
      </c>
      <c r="F109" t="s">
        <v>57</v>
      </c>
      <c r="G109" s="8" t="s">
        <v>2058</v>
      </c>
      <c r="H109" s="81" t="s">
        <v>2059</v>
      </c>
      <c r="I109" t="s">
        <v>2379</v>
      </c>
      <c r="J109">
        <v>25</v>
      </c>
      <c r="K109" t="str" cm="1">
        <f t="array" ref="K109">IF($I109="Review","À Trouver",_xlfn.IFS($I109="Letter to the Editor","NA",$I109="Author response","NA",$I109="Scholarships","NA",$I109="Original","No",$I109="Study protocol","No",$I109="Commentary","NA",$I109="Opinions","NA",$I109="Editorial","NA",$I109="Perspective","NA",$I109="Author response","NA",$I109="Essay","NA",$I109="Guidelines","No",$I109="Case Report","No"))</f>
        <v>NA</v>
      </c>
      <c r="L109" t="str" cm="1">
        <f t="array" ref="L109">IF($I109="Review","À Trouver",_xlfn.IFS($I109="Letter to the Editor","NA",$I109="Author response","NA",$I109="Scholarships","NA",$I109="Original","No",$I109="Study protocol","No",$I109="Commentary","NA",$I109="Opinions","NA",$I109="Editorial","NA",$I109="Perspective","NA",$I109="Author response","NA",$I109="Essay","NA",$I109="Guidelines","No",$I109="Case Report","No"))</f>
        <v>NA</v>
      </c>
      <c r="M109" t="str" cm="1">
        <f t="array" ref="M109">IF($I109="Review","NA",_xlfn.IFS($I109="Letter to the Editor","NA",$I109="Author response","NA",$I109="Scholarships","NA",$I109="Original","À Trouver",$I109="Study protocol","À Trouver",$I109="Commentary","NA",$I109="Opinions","NA",$I109="Editorial","NA",$I109="Perspective","NA",$I109="Author response","NA",$I109="Essay","NA",$I109="Guidelines","À Trouver",$I109="Case Report","À Trouver"))</f>
        <v>NA</v>
      </c>
      <c r="N109" s="51" t="str" cm="1">
        <f t="array" ref="N109">IF($I109="Review","NA",_xlfn.IFS($I109="Letter to the Editor","NA",$I109="Author response","NA",$I109="Scholarships","NA",$I109="Original","À Trouver",$I109="Study protocol","NA",$I109="Commentary","NA",$I109="Opinions","NA",$I109="Editorial","NA",$I109="Perspective","NA",$I109="Author response","NA",$I109="Essay","NA",$I109="Guidelines","NA",$I109="Case Report","À Trouver"))</f>
        <v>NA</v>
      </c>
      <c r="O109" s="51" t="str">
        <f t="shared" si="81"/>
        <v>NA</v>
      </c>
      <c r="P109" s="51" t="str">
        <f t="shared" si="81"/>
        <v>NA</v>
      </c>
      <c r="Q109" s="51" t="str">
        <f t="shared" si="81"/>
        <v>NA</v>
      </c>
      <c r="R109" s="51" t="str">
        <f t="shared" si="81"/>
        <v>NA</v>
      </c>
      <c r="S109" s="30" t="str" cm="1">
        <f t="array" ref="S109">IF($I109="Review","NA",_xlfn.IFS($I109="Letter to the Editor","NA",$I109="Author response","NA",$I109="Scholarships","NA",$I109="Original","À Trouver",$I109="Study protocol","NA",$I109="Commentary","NA",$I109="Opinions","NA",$I109="Editorial","NA",$I109="Perspective","NA",$I109="Author response","NA",$I109="Essay","NA",$I109="Guidelines","NA",$I109="Case Report","À Trouver"))</f>
        <v>NA</v>
      </c>
      <c r="T109" s="51" t="str">
        <f t="shared" si="77"/>
        <v>NA</v>
      </c>
      <c r="U109" s="51" t="str" cm="1">
        <f t="array" ref="U109">IF($I109="Review","À Trouver",_xlfn.IFS($I109="Letter to the Editor","NA",$I109="Author response","NA",$I109="Scholarships","NA",$I109="Original","À Trouver",$I109="Study protocol","À Trouver",$I109="Commentary","NA",$I109="Opinions","NA",$I109="Editorial","NA",$I109="Perspective","NA",$I109="Author response","NA",$I109="Essay","NA",$I109="Guidelines","À Trouver",$I109="Case Report","À Trouver"))</f>
        <v>NA</v>
      </c>
      <c r="V109" s="51" t="str">
        <f>IF(OR(U109="No",U109="NA"),"NA","à Remplir")</f>
        <v>NA</v>
      </c>
      <c r="W109" s="51" t="str" cm="1">
        <f t="array" ref="W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X109" s="51" t="str">
        <f>IF(OR($W109="No",$W109="NA"),"NA","à Remplir")</f>
        <v>NA</v>
      </c>
      <c r="Y109" s="51" t="str">
        <f>IF(OR($W109="No",$W109="NA"),"NA","à Remplir")</f>
        <v>NA</v>
      </c>
      <c r="Z109" s="8" t="s">
        <v>57</v>
      </c>
      <c r="AA109" s="51" t="str" cm="1">
        <f t="array" ref="AA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B109" s="51" t="str" cm="1">
        <f t="array" ref="AB109">IF($I109="Review","NA",_xlfn.IFS($I109="Letter to the Editor","NA",$I109="Author response","NA",$I109="Scholarships","NA",$I109="Original",_xlfn.IFS($AA109="No","NA",$AA109="Yes","À Remplir"),$I109="Study protocol","NA",$I109="Commentary","NA",$I109="Opinions","NA",$I109="Editorial","NA",$I109="Perspective","NA",$I109="Author response","NA",$I109="Essay","NA",$I109="Guidelines","NA",$I109="Case Report",_xlfn.IFS($AA109="No","No",$AA109="Yes","À Remplir")))</f>
        <v>NA</v>
      </c>
      <c r="AC109" s="51" t="str">
        <f>IF(OR($AB109="No",$AB109="NA"),"NA","à Remplir")</f>
        <v>NA</v>
      </c>
      <c r="AD109" s="51" t="str">
        <f>IF(OR($AB109="No",$AB109="NA"),"NA","à Remplir")</f>
        <v>NA</v>
      </c>
      <c r="AE109" t="str">
        <f>IF(OR($AB109="No",$AB109="NA"),"NA",IF(AD109="Exact","NA","À Remplir"))</f>
        <v>NA</v>
      </c>
      <c r="AF109" t="str" cm="1">
        <f t="array" ref="AF109">_xlfn.IFS($I109="Review","NA",$I109="Letter to the Editor","NA",$I109="Author response","NA",$I109="Scholarships","NA",$I109="Original",_xlfn.IFS($AC109="Yes","No",$AC109="both","No",$AC109="NA","NA",$AC109="No","À Trouver"),$I109="Study protocol","NA",$I109="Commentary","NA",$I109="Opinions","NA",$I109="Editorial","NA",$I109="Perspective","NA",$I109="Author response","NA",$I109="Essay","NA",$I109="Guidelines","NA",$I109="Case Report",_xlfn.IFS($AC109="Yes","No",$AC109="both","No",$AC109="NA","NA",$AC109="No","À Trouver"))</f>
        <v>NA</v>
      </c>
      <c r="AG109" s="51" t="str" cm="1">
        <f t="array" ref="AG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H109" s="51" t="str">
        <f>IF(OR($AG109="No",$AG109="NA"),"NA","à Remplir")</f>
        <v>NA</v>
      </c>
      <c r="AI109" s="51" t="str">
        <f>IF(OR($AG109="No",$AG109="NA"),"NA","à Remplir")</f>
        <v>NA</v>
      </c>
      <c r="AJ109" s="51" t="str">
        <f>IF(OR($AG109="No",$AG109="NA"),"NA",IF(AI109="No","NA","À remplir"))</f>
        <v>NA</v>
      </c>
      <c r="AK109" s="30" t="str" cm="1">
        <f t="array" ref="AK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AL109" s="51" t="str">
        <f t="shared" si="67"/>
        <v>NA</v>
      </c>
      <c r="AM109" s="51" t="str">
        <f t="shared" si="67"/>
        <v>NA</v>
      </c>
      <c r="AN109" s="51" t="str">
        <f t="shared" si="67"/>
        <v>NA</v>
      </c>
      <c r="AO109" s="52">
        <v>45149</v>
      </c>
      <c r="AP109" s="52">
        <v>45192</v>
      </c>
      <c r="AQ109" s="51">
        <f t="shared" si="47"/>
        <v>43</v>
      </c>
      <c r="AR109" s="51" t="str">
        <f t="shared" si="83"/>
        <v>NA</v>
      </c>
      <c r="AS109" s="51" t="str">
        <f>IF(OR($AG109="No",$AG109="NA"),"NA",($AH109-$AT109))</f>
        <v>NA</v>
      </c>
      <c r="AT109" s="51" t="str">
        <f t="shared" si="84"/>
        <v>NA</v>
      </c>
      <c r="AU109" s="51" t="str">
        <f t="shared" ref="AU109:AX111" si="86">IF(OR($AG109="No",$AG109="NA"),"NA","à Remplir")</f>
        <v>NA</v>
      </c>
      <c r="AV109" s="51" t="str">
        <f t="shared" si="86"/>
        <v>NA</v>
      </c>
      <c r="AW109" s="51" t="str">
        <f t="shared" si="86"/>
        <v>NA</v>
      </c>
      <c r="AX109" s="51" t="str">
        <f t="shared" si="86"/>
        <v>NA</v>
      </c>
    </row>
    <row r="110" spans="1:50" ht="17.25">
      <c r="A110">
        <v>109</v>
      </c>
      <c r="B110" t="s">
        <v>2358</v>
      </c>
      <c r="C110" t="s">
        <v>1382</v>
      </c>
      <c r="D110">
        <v>2023</v>
      </c>
      <c r="E110" t="s">
        <v>2533</v>
      </c>
      <c r="F110" t="s">
        <v>94</v>
      </c>
      <c r="G110" s="8" t="s">
        <v>2061</v>
      </c>
      <c r="H110" s="56" t="s">
        <v>2062</v>
      </c>
      <c r="I110" t="s">
        <v>2359</v>
      </c>
      <c r="J110" t="s">
        <v>57</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s="8" t="s">
        <v>2064</v>
      </c>
      <c r="AA110" t="s">
        <v>57</v>
      </c>
      <c r="AB110" s="51" t="s">
        <v>57</v>
      </c>
      <c r="AC110" s="51" t="s">
        <v>57</v>
      </c>
      <c r="AD110" s="51" t="s">
        <v>57</v>
      </c>
      <c r="AE110" s="51" t="s">
        <v>57</v>
      </c>
      <c r="AF110" s="51" t="s">
        <v>57</v>
      </c>
      <c r="AG110" s="51" t="s">
        <v>57</v>
      </c>
      <c r="AH110" s="51" t="s">
        <v>57</v>
      </c>
      <c r="AI110" s="51" t="s">
        <v>57</v>
      </c>
      <c r="AJ110" s="51" t="s">
        <v>57</v>
      </c>
      <c r="AK110" s="51" t="s">
        <v>57</v>
      </c>
      <c r="AL110" s="51" t="s">
        <v>57</v>
      </c>
      <c r="AM110" s="51" t="s">
        <v>57</v>
      </c>
      <c r="AN110" s="51" t="s">
        <v>57</v>
      </c>
      <c r="AO110" s="24">
        <v>44945</v>
      </c>
      <c r="AP110" s="24">
        <v>45105</v>
      </c>
      <c r="AQ110" s="51">
        <f t="shared" si="47"/>
        <v>160</v>
      </c>
      <c r="AR110" s="51" t="str">
        <f>IFERROR(AP116-AM110,"NA")</f>
        <v>NA</v>
      </c>
      <c r="AS110" s="51" t="str">
        <f>IF(OR($AG110="No",$AG110="NA"),"NA",($AH110-$AT110))</f>
        <v>NA</v>
      </c>
      <c r="AT110" s="51" t="str">
        <f t="shared" si="84"/>
        <v>NA</v>
      </c>
      <c r="AU110" s="51" t="str">
        <f t="shared" si="86"/>
        <v>NA</v>
      </c>
      <c r="AV110" s="51" t="str">
        <f t="shared" si="86"/>
        <v>NA</v>
      </c>
      <c r="AW110" s="51" t="str">
        <f t="shared" si="86"/>
        <v>NA</v>
      </c>
      <c r="AX110" s="51" t="str">
        <f t="shared" si="86"/>
        <v>NA</v>
      </c>
    </row>
    <row r="111" spans="1:50" ht="25.5" customHeight="1">
      <c r="A111">
        <v>110</v>
      </c>
      <c r="B111" t="s">
        <v>2358</v>
      </c>
      <c r="C111" t="s">
        <v>1382</v>
      </c>
      <c r="D111">
        <v>2023</v>
      </c>
      <c r="E111" t="s">
        <v>2533</v>
      </c>
      <c r="F111" t="s">
        <v>2066</v>
      </c>
      <c r="G111" s="8" t="s">
        <v>2067</v>
      </c>
      <c r="H111" s="56" t="s">
        <v>2068</v>
      </c>
      <c r="I111" t="s">
        <v>975</v>
      </c>
      <c r="J111">
        <v>7</v>
      </c>
      <c r="K111" t="str" cm="1">
        <f t="array" ref="K111">IF($I111="Review","À Trouver",_xlfn.IFS($I111="Letter to the Editor","NA",$I111="Author response","NA",$I111="Scholarships","NA",$I111="Original","No",$I111="Study protocol","No",$I111="Commentary","NA",$I111="Opinions","NA",$I111="Editorial","NA",$I111="Perspective","NA",$I111="Author response","NA",$I111="Essay","NA",$I111="Guidelines","No",$I111="Case Report","No"))</f>
        <v>NA</v>
      </c>
      <c r="L111" t="str" cm="1">
        <f t="array" ref="L111">IF($I111="Review","À Trouver",_xlfn.IFS($I111="Letter to the Editor","NA",$I111="Author response","NA",$I111="Scholarships","NA",$I111="Original","No",$I111="Study protocol","No",$I111="Commentary","NA",$I111="Opinions","NA",$I111="Editorial","NA",$I111="Perspective","NA",$I111="Author response","NA",$I111="Essay","NA",$I111="Guidelines","No",$I111="Case Report","No"))</f>
        <v>NA</v>
      </c>
      <c r="M111" t="str" cm="1">
        <f t="array" ref="M111">IF($I111="Review","NA",_xlfn.IFS($I111="Letter to the Editor","NA",$I111="Author response","NA",$I111="Scholarships","NA",$I111="Original","À Trouver",$I111="Study protocol","À Trouver",$I111="Commentary","NA",$I111="Opinions","NA",$I111="Editorial","NA",$I111="Perspective","NA",$I111="Author response","NA",$I111="Essay","NA",$I111="Guidelines","À Trouver",$I111="Case Report","À Trouver"))</f>
        <v>NA</v>
      </c>
      <c r="N111" s="51" t="str" cm="1">
        <f t="array" ref="N111">IF($I111="Review","NA",_xlfn.IFS($I111="Letter to the Editor","NA",$I111="Author response","NA",$I111="Scholarships","NA",$I111="Original","À Trouver",$I111="Study protocol","NA",$I111="Commentary","NA",$I111="Opinions","NA",$I111="Editorial","NA",$I111="Perspective","NA",$I111="Author response","NA",$I111="Essay","NA",$I111="Guidelines","NA",$I111="Case Report","À Trouver"))</f>
        <v>NA</v>
      </c>
      <c r="O111" s="51" t="str">
        <f>IF(OR($N111="No",$N111="NA"),"NA","à Remplir")</f>
        <v>NA</v>
      </c>
      <c r="P111" s="51" t="str">
        <f>IF(OR($N111="No",$N111="NA"),"NA","à Remplir")</f>
        <v>NA</v>
      </c>
      <c r="Q111" s="51" t="str">
        <f>IF(OR($N111="No",$N111="NA"),"NA","à Remplir")</f>
        <v>NA</v>
      </c>
      <c r="R111" s="51" t="str">
        <f>IF(OR($N111="No",$N111="NA"),"NA","à Remplir")</f>
        <v>NA</v>
      </c>
      <c r="S111" s="30" t="str" cm="1">
        <f t="array" ref="S111">IF($I111="Review","NA",_xlfn.IFS($I111="Letter to the Editor","NA",$I111="Author response","NA",$I111="Scholarships","NA",$I111="Original","À Trouver",$I111="Study protocol","NA",$I111="Commentary","NA",$I111="Opinions","NA",$I111="Editorial","NA",$I111="Perspective","NA",$I111="Author response","NA",$I111="Essay","NA",$I111="Guidelines","NA",$I111="Case Report","À Trouver"))</f>
        <v>NA</v>
      </c>
      <c r="T111" s="51" t="str">
        <f>IF(OR(S111="No",S111="NA"),"NA","à Remplir")</f>
        <v>NA</v>
      </c>
      <c r="U111" s="51" t="str" cm="1">
        <f t="array" ref="U111">IF($I111="Review","À Trouver",_xlfn.IFS($I111="Letter to the Editor","NA",$I111="Author response","NA",$I111="Scholarships","NA",$I111="Original","À Trouver",$I111="Study protocol","À Trouver",$I111="Commentary","NA",$I111="Opinions","NA",$I111="Editorial","NA",$I111="Perspective","NA",$I111="Author response","NA",$I111="Essay","NA",$I111="Guidelines","À Trouver",$I111="Case Report","À Trouver"))</f>
        <v>NA</v>
      </c>
      <c r="V111" s="51" t="str">
        <f>IF(OR(U111="No",U111="NA"),"NA","à Remplir")</f>
        <v>NA</v>
      </c>
      <c r="W111" s="51" t="str" cm="1">
        <f t="array" ref="W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X111" s="51" t="str">
        <f>IF(OR($W111="No",$W111="NA"),"NA","à Remplir")</f>
        <v>NA</v>
      </c>
      <c r="Y111" s="51" t="str">
        <f>IF(OR($W111="No",$W111="NA"),"NA","à Remplir")</f>
        <v>NA</v>
      </c>
      <c r="Z111" s="8" t="s">
        <v>2069</v>
      </c>
      <c r="AA111" s="51" t="str" cm="1">
        <f t="array" ref="AA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B111" s="51" t="str" cm="1">
        <f t="array" ref="AB111">IF($I111="Review","NA",_xlfn.IFS($I111="Letter to the Editor","NA",$I111="Author response","NA",$I111="Scholarships","NA",$I111="Original",_xlfn.IFS($AA111="No","NA",$AA111="Yes","À Remplir"),$I111="Study protocol","NA",$I111="Commentary","NA",$I111="Opinions","NA",$I111="Editorial","NA",$I111="Perspective","NA",$I111="Author response","NA",$I111="Essay","NA",$I111="Guidelines","NA",$I111="Case Report",_xlfn.IFS($AA111="No","No",$AA111="Yes","À Remplir")))</f>
        <v>NA</v>
      </c>
      <c r="AC111" s="51" t="str">
        <f>IF(OR($AB111="No",$AB111="NA"),"NA","à Remplir")</f>
        <v>NA</v>
      </c>
      <c r="AD111" s="51" t="str">
        <f>IF(OR($AB111="No",$AB111="NA"),"NA","à Remplir")</f>
        <v>NA</v>
      </c>
      <c r="AE111" t="str">
        <f>IF(OR($AB111="No",$AB111="NA"),"NA",IF(AD111="Exact","NA","À Remplir"))</f>
        <v>NA</v>
      </c>
      <c r="AF111" t="str" cm="1">
        <f t="array" ref="AF111">_xlfn.IFS($I111="Review","NA",$I111="Letter to the Editor","NA",$I111="Author response","NA",$I111="Scholarships","NA",$I111="Original",_xlfn.IFS($AC111="Yes","No",$AC111="both","No",$AC111="NA","NA",$AC111="No","À Trouver"),$I111="Study protocol","NA",$I111="Commentary","NA",$I111="Opinions","NA",$I111="Editorial","NA",$I111="Perspective","NA",$I111="Author response","NA",$I111="Essay","NA",$I111="Guidelines","NA",$I111="Case Report",_xlfn.IFS($AC111="Yes","No",$AC111="both","No",$AC111="NA","NA",$AC111="No","À Trouver"))</f>
        <v>NA</v>
      </c>
      <c r="AG111" s="51" t="str" cm="1">
        <f t="array" ref="AG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H111" s="51" t="str">
        <f>IF(OR($AG111="No",$AG111="NA"),"NA","à Remplir")</f>
        <v>NA</v>
      </c>
      <c r="AI111" s="51" t="str">
        <f>IF(OR($AG111="No",$AG111="NA"),"NA","à Remplir")</f>
        <v>NA</v>
      </c>
      <c r="AJ111" s="51" t="str">
        <f>IF(OR($AG111="No",$AG111="NA"),"NA",IF(AI111="No","NA","À remplir"))</f>
        <v>NA</v>
      </c>
      <c r="AK111" s="30" t="str" cm="1">
        <f t="array" ref="AK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AL111" s="51" t="str">
        <f t="shared" ref="AL111:AN130" si="87">IF(OR($AK111="No",$AK111="NA"),"NA","à Remplir")</f>
        <v>NA</v>
      </c>
      <c r="AM111" s="51" t="str">
        <f t="shared" si="87"/>
        <v>NA</v>
      </c>
      <c r="AN111" s="51" t="str">
        <f t="shared" si="87"/>
        <v>NA</v>
      </c>
      <c r="AO111" s="52">
        <v>44763</v>
      </c>
      <c r="AP111" s="52">
        <v>45113</v>
      </c>
      <c r="AQ111" s="51">
        <f t="shared" si="47"/>
        <v>350</v>
      </c>
      <c r="AR111" s="51" t="str">
        <f t="shared" ref="AR111:AR157" si="88">IFERROR(AP111-AM111,"NA")</f>
        <v>NA</v>
      </c>
      <c r="AS111" s="51" t="str">
        <f>IF(OR($AG111="No",$AG111="NA"),"NA",($AH111-$AT111))</f>
        <v>NA</v>
      </c>
      <c r="AT111" s="51" t="str">
        <f t="shared" si="84"/>
        <v>NA</v>
      </c>
      <c r="AU111" s="51" t="str">
        <f t="shared" si="86"/>
        <v>NA</v>
      </c>
      <c r="AV111" s="51" t="str">
        <f t="shared" si="86"/>
        <v>NA</v>
      </c>
      <c r="AW111" s="51" t="str">
        <f t="shared" si="86"/>
        <v>NA</v>
      </c>
      <c r="AX111" s="51" t="str">
        <f t="shared" si="86"/>
        <v>NA</v>
      </c>
    </row>
    <row r="112" spans="1:50" ht="17.25">
      <c r="A112">
        <v>111</v>
      </c>
      <c r="B112" t="s">
        <v>2358</v>
      </c>
      <c r="C112" t="s">
        <v>1382</v>
      </c>
      <c r="D112">
        <v>2023</v>
      </c>
      <c r="E112" t="s">
        <v>2533</v>
      </c>
      <c r="F112" t="s">
        <v>2071</v>
      </c>
      <c r="G112" s="8" t="s">
        <v>2072</v>
      </c>
      <c r="H112" s="56" t="s">
        <v>2073</v>
      </c>
      <c r="I112" t="s">
        <v>935</v>
      </c>
      <c r="J112">
        <v>14</v>
      </c>
      <c r="K112" t="str" cm="1">
        <f t="array" ref="K112">IF($I112="Review","À Trouver",_xlfn.IFS($I112="Letter to the Editor","NA",$I112="Author response","NA",$I112="Scholarships","NA",$I112="Original","No",$I112="Study protocol","No",$I112="Commentary","NA",$I112="Opinions","NA",$I112="Editorial","NA",$I112="Perspective","NA",$I112="Author response","NA",$I112="Essay","NA",$I112="Guidelines","No",$I112="Case Report","No"))</f>
        <v>No</v>
      </c>
      <c r="L112" t="str" cm="1">
        <f t="array" ref="L112">IF($I112="Review","À Trouver",_xlfn.IFS($I112="Letter to the Editor","NA",$I112="Author response","NA",$I112="Scholarships","NA",$I112="Original","No",$I112="Study protocol","No",$I112="Commentary","NA",$I112="Opinions","NA",$I112="Editorial","NA",$I112="Perspective","NA",$I112="Author response","NA",$I112="Essay","NA",$I112="Guidelines","No",$I112="Case Report","No"))</f>
        <v>No</v>
      </c>
      <c r="M112" t="s">
        <v>62</v>
      </c>
      <c r="N112" s="51" t="s">
        <v>56</v>
      </c>
      <c r="O112" s="51">
        <v>1</v>
      </c>
      <c r="P112" s="51" t="s">
        <v>170</v>
      </c>
      <c r="Q112" s="82" t="s">
        <v>2074</v>
      </c>
      <c r="R112" s="82" t="s">
        <v>2534</v>
      </c>
      <c r="S112" s="30" t="s">
        <v>56</v>
      </c>
      <c r="T112" s="82" t="s">
        <v>2535</v>
      </c>
      <c r="U112" s="51" t="s">
        <v>56</v>
      </c>
      <c r="V112" s="82" t="s">
        <v>2536</v>
      </c>
      <c r="W112" s="51" t="s">
        <v>56</v>
      </c>
      <c r="X112" s="82" t="s">
        <v>2078</v>
      </c>
      <c r="Y112" s="51" t="s">
        <v>62</v>
      </c>
      <c r="Z112" s="8" t="s">
        <v>2079</v>
      </c>
      <c r="AA112" s="51" t="s">
        <v>56</v>
      </c>
      <c r="AB112" t="s">
        <v>1223</v>
      </c>
      <c r="AC112" s="51" t="s">
        <v>56</v>
      </c>
      <c r="AD112" s="51" t="s">
        <v>2373</v>
      </c>
      <c r="AE112" t="s">
        <v>2493</v>
      </c>
      <c r="AF112" t="str" cm="1">
        <f t="array" ref="AF112">_xlfn.IFS($I112="Review","NA",$I112="Letter to the Editor","NA",$I112="Author response","NA",$I112="Scholarships","NA",$I112="Original",_xlfn.IFS($AC112="Yes","No",$AC112="both","No",$AC112="NA","NA",$AC112="No","À Trouver"),$I112="Study protocol","NA",$I112="Commentary","NA",$I112="Opinions","NA",$I112="Editorial","NA",$I112="Perspective","NA",$I112="Author response","NA",$I112="Essay","NA",$I112="Guidelines","NA",$I112="Case Report",_xlfn.IFS($AC112="Yes","No",$AC112="both","No",$AC112="NA","NA",$AC112="No","À Trouver"))</f>
        <v>No</v>
      </c>
      <c r="AG112" s="51" t="s">
        <v>56</v>
      </c>
      <c r="AH112" s="51">
        <v>47</v>
      </c>
      <c r="AI112" s="51" t="s">
        <v>56</v>
      </c>
      <c r="AJ112" s="82" t="s">
        <v>2537</v>
      </c>
      <c r="AK112" s="30" t="s">
        <v>62</v>
      </c>
      <c r="AL112" s="51" t="str">
        <f t="shared" si="87"/>
        <v>NA</v>
      </c>
      <c r="AM112" s="51" t="str">
        <f t="shared" si="87"/>
        <v>NA</v>
      </c>
      <c r="AN112" s="51" t="str">
        <f t="shared" si="87"/>
        <v>NA</v>
      </c>
      <c r="AO112" s="52">
        <v>44540</v>
      </c>
      <c r="AP112" s="52">
        <v>45098</v>
      </c>
      <c r="AQ112" s="51">
        <f t="shared" si="47"/>
        <v>558</v>
      </c>
      <c r="AR112" s="51" t="str">
        <f t="shared" si="88"/>
        <v>NA</v>
      </c>
      <c r="AS112" s="51" t="str">
        <f ca="1">IF(OR($AG112="No",$AG112="NA"),"NA",($AH112-$AT112))</f>
        <v>NA</v>
      </c>
      <c r="AT112" s="51" t="str">
        <f t="shared" ca="1" si="84"/>
        <v>NA</v>
      </c>
      <c r="AU112" s="51" t="s">
        <v>62</v>
      </c>
      <c r="AV112" s="51" t="s">
        <v>62</v>
      </c>
      <c r="AW112" s="51" t="s">
        <v>62</v>
      </c>
      <c r="AX112" s="51" t="s">
        <v>62</v>
      </c>
    </row>
    <row r="113" spans="1:50" ht="25.5" customHeight="1">
      <c r="A113">
        <v>112</v>
      </c>
      <c r="B113" t="s">
        <v>2361</v>
      </c>
      <c r="C113" t="s">
        <v>1382</v>
      </c>
      <c r="D113">
        <v>2023</v>
      </c>
      <c r="E113" t="s">
        <v>2533</v>
      </c>
      <c r="F113" s="80" t="s">
        <v>2081</v>
      </c>
      <c r="G113" s="8" t="s">
        <v>2082</v>
      </c>
      <c r="H113" s="81" t="s">
        <v>2083</v>
      </c>
      <c r="I113" t="s">
        <v>935</v>
      </c>
      <c r="J113">
        <v>14.25</v>
      </c>
      <c r="K113" t="str" cm="1">
        <f t="array" ref="K113">IF($I113="Review","À Trouver",_xlfn.IFS($I113="Letter to the Editor","NA",$I113="Author response","NA",$I113="Scholarships","NA",$I113="Original","No",$I113="Study protocol","No",$I113="Commentary","NA",$I113="Opinions","NA",$I113="Editorial","NA",$I113="Perspective","NA",$I113="Author response","NA",$I113="Essay","NA",$I113="Guidelines","No",$I113="Case Report","No"))</f>
        <v>No</v>
      </c>
      <c r="L113" t="str" cm="1">
        <f t="array" ref="L113">IF($I113="Review","À Trouver",_xlfn.IFS($I113="Letter to the Editor","NA",$I113="Author response","NA",$I113="Scholarships","NA",$I113="Original","No",$I113="Study protocol","No",$I113="Commentary","NA",$I113="Opinions","NA",$I113="Editorial","NA",$I113="Perspective","NA",$I113="Author response","NA",$I113="Essay","NA",$I113="Guidelines","No",$I113="Case Report","No"))</f>
        <v>No</v>
      </c>
      <c r="M113" t="s">
        <v>62</v>
      </c>
      <c r="N113" s="51" t="s">
        <v>56</v>
      </c>
      <c r="O113" s="51">
        <v>1</v>
      </c>
      <c r="P113" s="51" t="s">
        <v>170</v>
      </c>
      <c r="Q113" s="83" t="s">
        <v>2538</v>
      </c>
      <c r="R113" s="83" t="s">
        <v>2539</v>
      </c>
      <c r="S113" s="30" t="s">
        <v>62</v>
      </c>
      <c r="T113" s="51" t="str">
        <f t="shared" ref="T113:T126" si="89">IF(OR(S113="No",S113="NA"),"NA","à Remplir")</f>
        <v>NA</v>
      </c>
      <c r="U113" s="51" t="s">
        <v>62</v>
      </c>
      <c r="V113" s="51" t="str">
        <f>IF(OR(U113="No",U113="NA"),"NA","à Remplir")</f>
        <v>NA</v>
      </c>
      <c r="W113" s="51" t="s">
        <v>56</v>
      </c>
      <c r="X113" s="83" t="s">
        <v>2087</v>
      </c>
      <c r="Y113" s="51" t="s">
        <v>62</v>
      </c>
      <c r="Z113" s="8" t="s">
        <v>2088</v>
      </c>
      <c r="AA113" s="51" t="s">
        <v>56</v>
      </c>
      <c r="AB113" s="51" t="s">
        <v>1223</v>
      </c>
      <c r="AC113" s="51" t="s">
        <v>56</v>
      </c>
      <c r="AD113" s="51" t="s">
        <v>984</v>
      </c>
      <c r="AE113" t="str">
        <f>IF(OR($AB113="No",$AB113="NA"),"NA",IF(AD113="Exact","NA","À Remplir"))</f>
        <v>NA</v>
      </c>
      <c r="AF113" t="str" cm="1">
        <f t="array" ref="AF113">_xlfn.IFS($I113="Review","NA",$I113="Letter to the Editor","NA",$I113="Author response","NA",$I113="Scholarships","NA",$I113="Original",_xlfn.IFS($AC113="Yes","No",$AC113="both","No",$AC113="NA","NA",$AC113="No","À Trouver"),$I113="Study protocol","NA",$I113="Commentary","NA",$I113="Opinions","NA",$I113="Editorial","NA",$I113="Perspective","NA",$I113="Author response","NA",$I113="Essay","NA",$I113="Guidelines","NA",$I113="Case Report",_xlfn.IFS($AC113="Yes","No",$AC113="both","No",$AC113="NA","NA",$AC113="No","À Trouver"))</f>
        <v>No</v>
      </c>
      <c r="AG113" s="51" t="s">
        <v>56</v>
      </c>
      <c r="AH113" s="51">
        <v>95</v>
      </c>
      <c r="AI113" s="51" t="s">
        <v>62</v>
      </c>
      <c r="AJ113" s="51" t="str">
        <f>IF(OR($AG113="No",$AG113="NA"),"NA",IF(AI113="No","NA","À remplir"))</f>
        <v>NA</v>
      </c>
      <c r="AK113" s="30" t="s">
        <v>62</v>
      </c>
      <c r="AL113" s="51" t="str">
        <f t="shared" si="87"/>
        <v>NA</v>
      </c>
      <c r="AM113" s="51" t="str">
        <f t="shared" si="87"/>
        <v>NA</v>
      </c>
      <c r="AN113" s="51" t="str">
        <f t="shared" si="87"/>
        <v>NA</v>
      </c>
      <c r="AO113" s="52">
        <v>44817</v>
      </c>
      <c r="AP113" s="52">
        <v>45153</v>
      </c>
      <c r="AQ113" s="51">
        <f t="shared" si="47"/>
        <v>336</v>
      </c>
      <c r="AR113" s="51" t="str">
        <f t="shared" si="88"/>
        <v>NA</v>
      </c>
      <c r="AS113" s="95">
        <f>95*0.52</f>
        <v>49.4</v>
      </c>
      <c r="AT113" s="95">
        <f t="shared" si="84"/>
        <v>45.6</v>
      </c>
      <c r="AU113" s="51" t="s">
        <v>62</v>
      </c>
      <c r="AV113" s="51" t="s">
        <v>62</v>
      </c>
      <c r="AW113" s="51" t="s">
        <v>62</v>
      </c>
      <c r="AX113" s="51" t="s">
        <v>62</v>
      </c>
    </row>
    <row r="114" spans="1:50" ht="25.5" customHeight="1">
      <c r="A114">
        <v>113</v>
      </c>
      <c r="B114" t="s">
        <v>2361</v>
      </c>
      <c r="C114" t="s">
        <v>1382</v>
      </c>
      <c r="D114">
        <v>2023</v>
      </c>
      <c r="E114" t="s">
        <v>2533</v>
      </c>
      <c r="F114" s="80" t="s">
        <v>2091</v>
      </c>
      <c r="G114" s="8" t="s">
        <v>2092</v>
      </c>
      <c r="H114" s="81" t="s">
        <v>2093</v>
      </c>
      <c r="I114" t="s">
        <v>2389</v>
      </c>
      <c r="J114" t="s">
        <v>2540</v>
      </c>
      <c r="K114" t="str" cm="1">
        <f t="array" ref="K114">IF($I114="Review","À Trouver",_xlfn.IFS($I114="Letter to the Editor","NA",$I114="Author response","NA",$I114="Scholarships","NA",$I114="Original","No",$I114="Study protocol","No",$I114="Commentary","NA",$I114="Opinions","NA",$I114="Editorial","NA",$I114="Perspective","NA",$I114="Author response","NA",$I114="Essay","NA",$I114="Guidelines","No",$I114="Case Report","No"))</f>
        <v>No</v>
      </c>
      <c r="L114" t="str" cm="1">
        <f t="array" ref="L114">IF($I114="Review","À Trouver",_xlfn.IFS($I114="Letter to the Editor","NA",$I114="Author response","NA",$I114="Scholarships","NA",$I114="Original","No",$I114="Study protocol","No",$I114="Commentary","NA",$I114="Opinions","NA",$I114="Editorial","NA",$I114="Perspective","NA",$I114="Author response","NA",$I114="Essay","NA",$I114="Guidelines","No",$I114="Case Report","No"))</f>
        <v>No</v>
      </c>
      <c r="M114" t="s">
        <v>62</v>
      </c>
      <c r="N114" s="51" t="str" cm="1">
        <f t="array" ref="N114">IF($I114="Review","NA",_xlfn.IFS($I114="Letter to the Editor","NA",$I114="Author response","NA",$I114="Scholarships","NA",$I114="Original","À Trouver",$I114="Study protocol","NA",$I114="Commentary","NA",$I114="Opinions","NA",$I114="Editorial","NA",$I114="Perspective","NA",$I114="Author response","NA",$I114="Essay","NA",$I114="Guidelines","NA",$I114="Case Report","À Trouver"))</f>
        <v>NA</v>
      </c>
      <c r="O114" s="51" t="str">
        <f t="shared" ref="O114:R127" si="90">IF(OR($N114="No",$N114="NA"),"NA","à Remplir")</f>
        <v>NA</v>
      </c>
      <c r="P114" s="51" t="str">
        <f t="shared" si="90"/>
        <v>NA</v>
      </c>
      <c r="Q114" s="51" t="str">
        <f t="shared" si="90"/>
        <v>NA</v>
      </c>
      <c r="R114" s="51" t="str">
        <f t="shared" si="90"/>
        <v>NA</v>
      </c>
      <c r="S114" s="30" t="str" cm="1">
        <f t="array" ref="S114">IF($I114="Review","NA",_xlfn.IFS($I114="Letter to the Editor","NA",$I114="Author response","NA",$I114="Scholarships","NA",$I114="Original","À Trouver",$I114="Study protocol","NA",$I114="Commentary","NA",$I114="Opinions","NA",$I114="Editorial","NA",$I114="Perspective","NA",$I114="Author response","NA",$I114="Essay","NA",$I114="Guidelines","NA",$I114="Case Report","À Trouver"))</f>
        <v>NA</v>
      </c>
      <c r="T114" s="51" t="str">
        <f t="shared" si="89"/>
        <v>NA</v>
      </c>
      <c r="U114" s="51" t="s">
        <v>56</v>
      </c>
      <c r="V114" s="51" t="s">
        <v>2541</v>
      </c>
      <c r="W114" s="51" t="str" cm="1">
        <f t="array" ref="W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X114" s="51" t="str">
        <f>IF(OR($W114="No",$W114="NA"),"NA","à Remplir")</f>
        <v>NA</v>
      </c>
      <c r="Y114" s="51" t="str">
        <f>IF(OR($W114="No",$W114="NA"),"NA","à Remplir")</f>
        <v>NA</v>
      </c>
      <c r="Z114" s="8" t="s">
        <v>2095</v>
      </c>
      <c r="AA114" s="51" t="str" cm="1">
        <f t="array" ref="AA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B114" s="51" t="str" cm="1">
        <f t="array" ref="AB114">IF($I114="Review","NA",_xlfn.IFS($I114="Letter to the Editor","NA",$I114="Author response","NA",$I114="Scholarships","NA",$I114="Original",_xlfn.IFS($AA114="No","NA",$AA114="Yes","À Remplir"),$I114="Study protocol","NA",$I114="Commentary","NA",$I114="Opinions","NA",$I114="Editorial","NA",$I114="Perspective","NA",$I114="Author response","NA",$I114="Essay","NA",$I114="Guidelines","NA",$I114="Case Report",_xlfn.IFS($AA114="No","No",$AA114="Yes","À Remplir")))</f>
        <v>NA</v>
      </c>
      <c r="AC114" s="51" t="str">
        <f t="shared" ref="AC114:AD116" si="91">IF(OR($AB114="No",$AB114="NA"),"NA","à Remplir")</f>
        <v>NA</v>
      </c>
      <c r="AD114" s="51" t="str">
        <f t="shared" si="91"/>
        <v>NA</v>
      </c>
      <c r="AE114" t="str">
        <f>IF(OR($AB114="No",$AB114="NA"),"NA",IF(AD114="Exact","NA","À Remplir"))</f>
        <v>NA</v>
      </c>
      <c r="AF114" t="str" cm="1">
        <f t="array" ref="AF114">_xlfn.IFS($I114="Review","NA",$I114="Letter to the Editor","NA",$I114="Author response","NA",$I114="Scholarships","NA",$I114="Original",_xlfn.IFS($AC114="Yes","No",$AC114="both","No",$AC114="NA","NA",$AC114="No","À Trouver"),$I114="Study protocol","NA",$I114="Commentary","NA",$I114="Opinions","NA",$I114="Editorial","NA",$I114="Perspective","NA",$I114="Author response","NA",$I114="Essay","NA",$I114="Guidelines","NA",$I114="Case Report",_xlfn.IFS($AC114="Yes","No",$AC114="both","No",$AC114="NA","NA",$AC114="No","À Trouver"))</f>
        <v>NA</v>
      </c>
      <c r="AG114" s="51" t="str" cm="1">
        <f t="array" ref="AG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H114" s="51" t="str">
        <f>IF(OR($AG114="No",$AG114="NA"),"NA","à Remplir")</f>
        <v>NA</v>
      </c>
      <c r="AI114" s="51" t="str">
        <f>IF(OR($AG114="No",$AG114="NA"),"NA","à Remplir")</f>
        <v>NA</v>
      </c>
      <c r="AJ114" s="51" t="str">
        <f>IF(OR($AG114="No",$AG114="NA"),"NA",IF(AI114="No","NA","À remplir"))</f>
        <v>NA</v>
      </c>
      <c r="AK114" s="30" t="str" cm="1">
        <f t="array" ref="AK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AL114" s="51" t="str">
        <f t="shared" si="87"/>
        <v>NA</v>
      </c>
      <c r="AM114" s="51" t="str">
        <f t="shared" si="87"/>
        <v>NA</v>
      </c>
      <c r="AN114" s="51" t="str">
        <f t="shared" si="87"/>
        <v>NA</v>
      </c>
      <c r="AO114" s="52">
        <v>44930</v>
      </c>
      <c r="AP114" s="52">
        <v>45174</v>
      </c>
      <c r="AQ114" s="51">
        <f t="shared" si="47"/>
        <v>244</v>
      </c>
      <c r="AR114" s="51" t="str">
        <f t="shared" si="88"/>
        <v>NA</v>
      </c>
      <c r="AS114" s="51" t="str">
        <f>IF(OR($AG114="No",$AG114="NA"),"NA",($AH114-$AT114))</f>
        <v>NA</v>
      </c>
      <c r="AT114" s="51" t="str">
        <f t="shared" si="84"/>
        <v>NA</v>
      </c>
      <c r="AU114" s="51" t="str">
        <f>IF(OR($AG114="No",$AG114="NA"),"NA","à Remplir")</f>
        <v>NA</v>
      </c>
      <c r="AV114" s="51" t="str">
        <f>IF(OR($AG114="No",$AG114="NA"),"NA","à Remplir")</f>
        <v>NA</v>
      </c>
      <c r="AW114" s="51" t="str">
        <f>IF(OR($AG114="No",$AG114="NA"),"NA","à Remplir")</f>
        <v>NA</v>
      </c>
      <c r="AX114" s="51" t="str">
        <f>IF(OR($AG114="No",$AG114="NA"),"NA","à Remplir")</f>
        <v>NA</v>
      </c>
    </row>
    <row r="115" spans="1:50" ht="17.25">
      <c r="A115">
        <v>114</v>
      </c>
      <c r="B115" t="s">
        <v>2358</v>
      </c>
      <c r="C115" t="s">
        <v>1382</v>
      </c>
      <c r="D115">
        <v>2023</v>
      </c>
      <c r="E115" t="s">
        <v>2533</v>
      </c>
      <c r="F115" t="s">
        <v>2099</v>
      </c>
      <c r="G115" s="8" t="s">
        <v>2100</v>
      </c>
      <c r="H115" s="56" t="s">
        <v>2101</v>
      </c>
      <c r="I115" t="s">
        <v>935</v>
      </c>
      <c r="J115">
        <v>15</v>
      </c>
      <c r="K115" t="str" cm="1">
        <f t="array" ref="K115">IF($I115="Review","À Trouver",_xlfn.IFS($I115="Letter to the Editor","NA",$I115="Author response","NA",$I115="Scholarships","NA",$I115="Original","No",$I115="Study protocol","No",$I115="Commentary","NA",$I115="Opinions","NA",$I115="Editorial","NA",$I115="Perspective","NA",$I115="Author response","NA",$I115="Essay","NA",$I115="Guidelines","No",$I115="Case Report","No"))</f>
        <v>No</v>
      </c>
      <c r="L115" t="str" cm="1">
        <f t="array" ref="L115">IF($I115="Review","À Trouver",_xlfn.IFS($I115="Letter to the Editor","NA",$I115="Author response","NA",$I115="Scholarships","NA",$I115="Original","No",$I115="Study protocol","No",$I115="Commentary","NA",$I115="Opinions","NA",$I115="Editorial","NA",$I115="Perspective","NA",$I115="Author response","NA",$I115="Essay","NA",$I115="Guidelines","No",$I115="Case Report","No"))</f>
        <v>No</v>
      </c>
      <c r="M115" t="s">
        <v>62</v>
      </c>
      <c r="N115" s="51" t="s">
        <v>62</v>
      </c>
      <c r="O115" s="51" t="str">
        <f t="shared" si="90"/>
        <v>NA</v>
      </c>
      <c r="P115" s="51" t="str">
        <f t="shared" si="90"/>
        <v>NA</v>
      </c>
      <c r="Q115" s="51" t="str">
        <f t="shared" si="90"/>
        <v>NA</v>
      </c>
      <c r="R115" s="51" t="str">
        <f t="shared" si="90"/>
        <v>NA</v>
      </c>
      <c r="S115" s="30" t="s">
        <v>62</v>
      </c>
      <c r="T115" s="51" t="str">
        <f t="shared" si="89"/>
        <v>NA</v>
      </c>
      <c r="U115" s="51" t="s">
        <v>62</v>
      </c>
      <c r="V115" s="51" t="str">
        <f t="shared" ref="V115:V125" si="92">IF(OR(U115="No",U115="NA"),"NA","à Remplir")</f>
        <v>NA</v>
      </c>
      <c r="W115" s="51" t="s">
        <v>56</v>
      </c>
      <c r="X115" s="82" t="s">
        <v>2103</v>
      </c>
      <c r="Y115" s="51" t="s">
        <v>57</v>
      </c>
      <c r="Z115" s="8" t="s">
        <v>2104</v>
      </c>
      <c r="AA115" s="51" t="s">
        <v>62</v>
      </c>
      <c r="AB115" s="51" t="str" cm="1">
        <f t="array" ref="AB115">IF($I115="Review","NA",_xlfn.IFS($I115="Letter to the Editor","NA",$I115="Author response","NA",$I115="Scholarships","NA",$I115="Original",_xlfn.IFS($AA115="No","NA",$AA115="Yes","À Remplir"),$I115="Study protocol","NA",$I115="Commentary","NA",$I115="Opinions","NA",$I115="Editorial","NA",$I115="Perspective","NA",$I115="Author response","NA",$I115="Essay","NA",$I115="Guidelines","NA",$I115="Case Report",_xlfn.IFS($AA115="No","No",$AA115="Yes","À Remplir")))</f>
        <v>NA</v>
      </c>
      <c r="AC115" s="51" t="str">
        <f t="shared" si="91"/>
        <v>NA</v>
      </c>
      <c r="AD115" s="51" t="str">
        <f t="shared" si="91"/>
        <v>NA</v>
      </c>
      <c r="AE115" t="str">
        <f>IF(OR($AB115="No",$AB115="NA"),"NA",IF(AD115="Exact","NA","À Remplir"))</f>
        <v>NA</v>
      </c>
      <c r="AF115" t="str" cm="1">
        <f t="array" ref="AF115">_xlfn.IFS($I115="Review","NA",$I115="Letter to the Editor","NA",$I115="Author response","NA",$I115="Scholarships","NA",$I115="Original",_xlfn.IFS($AC115="Yes","No",$AC115="both","No",$AC115="NA","NA",$AC115="No","À Trouver"),$I115="Study protocol","NA",$I115="Commentary","NA",$I115="Opinions","NA",$I115="Editorial","NA",$I115="Perspective","NA",$I115="Author response","NA",$I115="Essay","NA",$I115="Guidelines","NA",$I115="Case Report",_xlfn.IFS($AC115="Yes","No",$AC115="both","No",$AC115="NA","NA",$AC115="No","À Trouver"))</f>
        <v>NA</v>
      </c>
      <c r="AG115" s="51" t="s">
        <v>56</v>
      </c>
      <c r="AH115" s="51">
        <v>14</v>
      </c>
      <c r="AI115" s="51" t="s">
        <v>56</v>
      </c>
      <c r="AJ115" t="s">
        <v>2542</v>
      </c>
      <c r="AK115" s="30" t="s">
        <v>62</v>
      </c>
      <c r="AL115" s="51" t="str">
        <f t="shared" si="87"/>
        <v>NA</v>
      </c>
      <c r="AM115" s="51" t="str">
        <f t="shared" si="87"/>
        <v>NA</v>
      </c>
      <c r="AN115" s="51" t="str">
        <f t="shared" si="87"/>
        <v>NA</v>
      </c>
      <c r="AO115" s="52">
        <v>44902</v>
      </c>
      <c r="AP115" s="52">
        <v>45113</v>
      </c>
      <c r="AQ115" s="51">
        <f t="shared" si="47"/>
        <v>211</v>
      </c>
      <c r="AR115" s="51" t="str">
        <f t="shared" si="88"/>
        <v>NA</v>
      </c>
      <c r="AS115" s="51">
        <v>7</v>
      </c>
      <c r="AT115" s="51">
        <f t="shared" si="84"/>
        <v>7</v>
      </c>
      <c r="AU115" s="51" t="s">
        <v>62</v>
      </c>
      <c r="AV115" s="51" t="s">
        <v>56</v>
      </c>
      <c r="AW115" s="51" t="s">
        <v>62</v>
      </c>
      <c r="AX115" s="51" t="s">
        <v>62</v>
      </c>
    </row>
    <row r="116" spans="1:50" ht="17.25">
      <c r="A116">
        <v>115</v>
      </c>
      <c r="B116" t="s">
        <v>2358</v>
      </c>
      <c r="C116" t="s">
        <v>1382</v>
      </c>
      <c r="D116">
        <v>2023</v>
      </c>
      <c r="E116" t="s">
        <v>2533</v>
      </c>
      <c r="F116" t="s">
        <v>2105</v>
      </c>
      <c r="G116" s="8" t="s">
        <v>2106</v>
      </c>
      <c r="H116" s="56" t="s">
        <v>2107</v>
      </c>
      <c r="I116" t="s">
        <v>975</v>
      </c>
      <c r="J116">
        <v>18</v>
      </c>
      <c r="K116" t="str" cm="1">
        <f t="array" ref="K116">IF($I116="Review","À Trouver",_xlfn.IFS($I116="Letter to the Editor","NA",$I116="Author response","NA",$I116="Scholarships","NA",$I116="Original","No",$I116="Study protocol","No",$I116="Commentary","NA",$I116="Opinions","NA",$I116="Editorial","NA",$I116="Perspective","NA",$I116="Author response","NA",$I116="Essay","NA",$I116="Guidelines","No",$I116="Case Report","No"))</f>
        <v>NA</v>
      </c>
      <c r="L116" t="str" cm="1">
        <f t="array" ref="L116">IF($I116="Review","À Trouver",_xlfn.IFS($I116="Letter to the Editor","NA",$I116="Author response","NA",$I116="Scholarships","NA",$I116="Original","No",$I116="Study protocol","No",$I116="Commentary","NA",$I116="Opinions","NA",$I116="Editorial","NA",$I116="Perspective","NA",$I116="Author response","NA",$I116="Essay","NA",$I116="Guidelines","No",$I116="Case Report","No"))</f>
        <v>NA</v>
      </c>
      <c r="M116" t="str" cm="1">
        <f t="array" ref="M116">IF($I116="Review","NA",_xlfn.IFS($I116="Letter to the Editor","NA",$I116="Author response","NA",$I116="Scholarships","NA",$I116="Original","À Trouver",$I116="Study protocol","À Trouver",$I116="Commentary","NA",$I116="Opinions","NA",$I116="Editorial","NA",$I116="Perspective","NA",$I116="Author response","NA",$I116="Essay","NA",$I116="Guidelines","À Trouver",$I116="Case Report","À Trouver"))</f>
        <v>NA</v>
      </c>
      <c r="N116" s="51" t="str" cm="1">
        <f t="array" ref="N116">IF($I116="Review","NA",_xlfn.IFS($I116="Letter to the Editor","NA",$I116="Author response","NA",$I116="Scholarships","NA",$I116="Original","À Trouver",$I116="Study protocol","NA",$I116="Commentary","NA",$I116="Opinions","NA",$I116="Editorial","NA",$I116="Perspective","NA",$I116="Author response","NA",$I116="Essay","NA",$I116="Guidelines","NA",$I116="Case Report","À Trouver"))</f>
        <v>NA</v>
      </c>
      <c r="O116" s="51" t="str">
        <f t="shared" si="90"/>
        <v>NA</v>
      </c>
      <c r="P116" s="51" t="str">
        <f t="shared" si="90"/>
        <v>NA</v>
      </c>
      <c r="Q116" s="51" t="str">
        <f t="shared" si="90"/>
        <v>NA</v>
      </c>
      <c r="R116" s="51" t="str">
        <f t="shared" si="90"/>
        <v>NA</v>
      </c>
      <c r="S116" s="30" t="str" cm="1">
        <f t="array" ref="S116">IF($I116="Review","NA",_xlfn.IFS($I116="Letter to the Editor","NA",$I116="Author response","NA",$I116="Scholarships","NA",$I116="Original","À Trouver",$I116="Study protocol","NA",$I116="Commentary","NA",$I116="Opinions","NA",$I116="Editorial","NA",$I116="Perspective","NA",$I116="Author response","NA",$I116="Essay","NA",$I116="Guidelines","NA",$I116="Case Report","À Trouver"))</f>
        <v>NA</v>
      </c>
      <c r="T116" s="51" t="str">
        <f t="shared" si="89"/>
        <v>NA</v>
      </c>
      <c r="U116" s="51" t="str" cm="1">
        <f t="array" ref="U116">IF($I116="Review","À Trouver",_xlfn.IFS($I116="Letter to the Editor","NA",$I116="Author response","NA",$I116="Scholarships","NA",$I116="Original","À Trouver",$I116="Study protocol","À Trouver",$I116="Commentary","NA",$I116="Opinions","NA",$I116="Editorial","NA",$I116="Perspective","NA",$I116="Author response","NA",$I116="Essay","NA",$I116="Guidelines","À Trouver",$I116="Case Report","À Trouver"))</f>
        <v>NA</v>
      </c>
      <c r="V116" s="51" t="str">
        <f t="shared" si="92"/>
        <v>NA</v>
      </c>
      <c r="W116" s="51" t="str" cm="1">
        <f t="array" ref="W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X116" s="51" t="str">
        <f>IF(OR($W116="No",$W116="NA"),"NA","à Remplir")</f>
        <v>NA</v>
      </c>
      <c r="Y116" s="51" t="str">
        <f>IF(OR($W116="No",$W116="NA"),"NA","à Remplir")</f>
        <v>NA</v>
      </c>
      <c r="Z116" s="8" t="s">
        <v>2108</v>
      </c>
      <c r="AA116" s="51" t="str" cm="1">
        <f t="array" ref="AA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B116" s="51" t="str" cm="1">
        <f t="array" ref="AB116">IF($I116="Review","NA",_xlfn.IFS($I116="Letter to the Editor","NA",$I116="Author response","NA",$I116="Scholarships","NA",$I116="Original",_xlfn.IFS($AA116="No","NA",$AA116="Yes","À Remplir"),$I116="Study protocol","NA",$I116="Commentary","NA",$I116="Opinions","NA",$I116="Editorial","NA",$I116="Perspective","NA",$I116="Author response","NA",$I116="Essay","NA",$I116="Guidelines","NA",$I116="Case Report",_xlfn.IFS($AA116="No","No",$AA116="Yes","À Remplir")))</f>
        <v>NA</v>
      </c>
      <c r="AC116" s="51" t="str">
        <f t="shared" si="91"/>
        <v>NA</v>
      </c>
      <c r="AD116" s="51" t="str">
        <f t="shared" si="91"/>
        <v>NA</v>
      </c>
      <c r="AE116" t="str">
        <f>IF(OR($AB116="No",$AB116="NA"),"NA",IF(AD116="Exact","NA","À Remplir"))</f>
        <v>NA</v>
      </c>
      <c r="AF116" t="str" cm="1">
        <f t="array" ref="AF116">_xlfn.IFS($I116="Review","NA",$I116="Letter to the Editor","NA",$I116="Author response","NA",$I116="Scholarships","NA",$I116="Original",_xlfn.IFS($AC116="Yes","No",$AC116="both","No",$AC116="NA","NA",$AC116="No","À Trouver"),$I116="Study protocol","NA",$I116="Commentary","NA",$I116="Opinions","NA",$I116="Editorial","NA",$I116="Perspective","NA",$I116="Author response","NA",$I116="Essay","NA",$I116="Guidelines","NA",$I116="Case Report",_xlfn.IFS($AC116="Yes","No",$AC116="both","No",$AC116="NA","NA",$AC116="No","À Trouver"))</f>
        <v>NA</v>
      </c>
      <c r="AG116" s="51" t="str" cm="1">
        <f t="array" ref="AG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H116" s="51" t="str">
        <f>IF(OR($AG116="No",$AG116="NA"),"NA","à Remplir")</f>
        <v>NA</v>
      </c>
      <c r="AI116" s="51" t="str">
        <f>IF(OR($AG116="No",$AG116="NA"),"NA","à Remplir")</f>
        <v>NA</v>
      </c>
      <c r="AJ116" s="51" t="str">
        <f t="shared" ref="AJ116:AJ127" si="93">IF(OR($AG116="No",$AG116="NA"),"NA",IF(AI116="No","NA","À remplir"))</f>
        <v>NA</v>
      </c>
      <c r="AK116" s="30" t="str" cm="1">
        <f t="array" ref="AK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AL116" s="51" t="str">
        <f t="shared" si="87"/>
        <v>NA</v>
      </c>
      <c r="AM116" s="51" t="str">
        <f t="shared" si="87"/>
        <v>NA</v>
      </c>
      <c r="AN116" s="51" t="str">
        <f t="shared" si="87"/>
        <v>NA</v>
      </c>
      <c r="AO116" s="52">
        <v>44789</v>
      </c>
      <c r="AP116" s="52">
        <v>45104</v>
      </c>
      <c r="AQ116" s="51">
        <f t="shared" si="47"/>
        <v>315</v>
      </c>
      <c r="AR116" s="51" t="str">
        <f t="shared" si="88"/>
        <v>NA</v>
      </c>
      <c r="AS116" s="51" t="str">
        <f>IF(OR($AG116="No",$AG116="NA"),"NA",($AH116-$AT116))</f>
        <v>NA</v>
      </c>
      <c r="AT116" s="51" t="str">
        <f t="shared" si="84"/>
        <v>NA</v>
      </c>
      <c r="AU116" s="51" t="str">
        <f>IF(OR($AG116="No",$AG116="NA"),"NA","à Remplir")</f>
        <v>NA</v>
      </c>
      <c r="AV116" s="51" t="str">
        <f>IF(OR($AG116="No",$AG116="NA"),"NA","à Remplir")</f>
        <v>NA</v>
      </c>
      <c r="AW116" s="51" t="str">
        <f>IF(OR($AG116="No",$AG116="NA"),"NA","à Remplir")</f>
        <v>NA</v>
      </c>
      <c r="AX116" s="51" t="str">
        <f>IF(OR($AG116="No",$AG116="NA"),"NA","à Remplir")</f>
        <v>NA</v>
      </c>
    </row>
    <row r="117" spans="1:50" ht="25.5" customHeight="1">
      <c r="A117">
        <v>116</v>
      </c>
      <c r="B117" t="s">
        <v>2358</v>
      </c>
      <c r="C117" t="s">
        <v>1382</v>
      </c>
      <c r="D117">
        <v>2023</v>
      </c>
      <c r="E117" t="s">
        <v>2533</v>
      </c>
      <c r="F117" t="s">
        <v>2110</v>
      </c>
      <c r="G117" s="8" t="s">
        <v>2111</v>
      </c>
      <c r="H117" s="56" t="s">
        <v>2543</v>
      </c>
      <c r="I117" t="s">
        <v>935</v>
      </c>
      <c r="J117">
        <v>7</v>
      </c>
      <c r="K117" t="str" cm="1">
        <f t="array" ref="K117">IF($I117="Review","À Trouver",_xlfn.IFS($I117="Letter to the Editor","NA",$I117="Author response","NA",$I117="Scholarships","NA",$I117="Original","No",$I117="Study protocol","No",$I117="Commentary","NA",$I117="Opinions","NA",$I117="Editorial","NA",$I117="Perspective","NA",$I117="Author response","NA",$I117="Essay","NA",$I117="Guidelines","No",$I117="Case Report","No"))</f>
        <v>No</v>
      </c>
      <c r="L117" t="str" cm="1">
        <f t="array" ref="L117">IF($I117="Review","À Trouver",_xlfn.IFS($I117="Letter to the Editor","NA",$I117="Author response","NA",$I117="Scholarships","NA",$I117="Original","No",$I117="Study protocol","No",$I117="Commentary","NA",$I117="Opinions","NA",$I117="Editorial","NA",$I117="Perspective","NA",$I117="Author response","NA",$I117="Essay","NA",$I117="Guidelines","No",$I117="Case Report","No"))</f>
        <v>No</v>
      </c>
      <c r="M117" t="s">
        <v>62</v>
      </c>
      <c r="N117" s="51" t="s">
        <v>62</v>
      </c>
      <c r="O117" s="51" t="str">
        <f t="shared" si="90"/>
        <v>NA</v>
      </c>
      <c r="P117" s="51" t="str">
        <f t="shared" si="90"/>
        <v>NA</v>
      </c>
      <c r="Q117" s="51" t="str">
        <f t="shared" si="90"/>
        <v>NA</v>
      </c>
      <c r="R117" s="51" t="str">
        <f t="shared" si="90"/>
        <v>NA</v>
      </c>
      <c r="S117" s="30" t="s">
        <v>62</v>
      </c>
      <c r="T117" s="51" t="str">
        <f t="shared" si="89"/>
        <v>NA</v>
      </c>
      <c r="U117" s="51" t="s">
        <v>62</v>
      </c>
      <c r="V117" s="51" t="str">
        <f t="shared" si="92"/>
        <v>NA</v>
      </c>
      <c r="W117" s="51" t="s">
        <v>56</v>
      </c>
      <c r="X117" s="82" t="s">
        <v>2114</v>
      </c>
      <c r="Y117" s="51" t="s">
        <v>62</v>
      </c>
      <c r="Z117" s="8" t="s">
        <v>2115</v>
      </c>
      <c r="AA117" s="51" t="s">
        <v>56</v>
      </c>
      <c r="AB117" t="s">
        <v>56</v>
      </c>
      <c r="AC117" s="51" t="s">
        <v>2403</v>
      </c>
      <c r="AD117" s="51" t="s">
        <v>984</v>
      </c>
      <c r="AE117" t="s">
        <v>57</v>
      </c>
      <c r="AF117" t="str" cm="1">
        <f t="array" ref="AF117">_xlfn.IFS($I117="Review","NA",$I117="Letter to the Editor","NA",$I117="Author response","NA",$I117="Scholarships","NA",$I117="Original",_xlfn.IFS($AC117="Yes","No",$AC117="both","No",$AC117="NA","NA",$AC117="No","À Trouver"),$I117="Study protocol","NA",$I117="Commentary","NA",$I117="Opinions","NA",$I117="Editorial","NA",$I117="Perspective","NA",$I117="Author response","NA",$I117="Essay","NA",$I117="Guidelines","NA",$I117="Case Report",_xlfn.IFS($AC117="Yes","No",$AC117="both","No",$AC117="NA","NA",$AC117="No","À Trouver"))</f>
        <v>No</v>
      </c>
      <c r="AG117" s="51" t="s">
        <v>56</v>
      </c>
      <c r="AH117" s="51">
        <v>8236</v>
      </c>
      <c r="AI117" s="51" t="s">
        <v>62</v>
      </c>
      <c r="AJ117" s="51" t="str">
        <f t="shared" si="93"/>
        <v>NA</v>
      </c>
      <c r="AK117" s="30" t="s">
        <v>62</v>
      </c>
      <c r="AL117" s="51" t="str">
        <f t="shared" si="87"/>
        <v>NA</v>
      </c>
      <c r="AM117" s="51" t="str">
        <f t="shared" si="87"/>
        <v>NA</v>
      </c>
      <c r="AN117" s="51" t="str">
        <f t="shared" si="87"/>
        <v>NA</v>
      </c>
      <c r="AO117" s="52">
        <v>44803</v>
      </c>
      <c r="AP117" s="52">
        <v>45076</v>
      </c>
      <c r="AQ117" s="51">
        <f t="shared" si="47"/>
        <v>273</v>
      </c>
      <c r="AR117" s="51" t="str">
        <f t="shared" si="88"/>
        <v>NA</v>
      </c>
      <c r="AS117" s="51">
        <f>IF(OR($AG117="No",$AG117="NA"),"NA",($AH117-$AT117))</f>
        <v>4590</v>
      </c>
      <c r="AT117" s="51">
        <v>3646</v>
      </c>
      <c r="AU117" s="51" t="s">
        <v>62</v>
      </c>
      <c r="AV117" s="51" t="s">
        <v>56</v>
      </c>
      <c r="AW117" s="51" t="s">
        <v>62</v>
      </c>
      <c r="AX117" s="51" t="s">
        <v>62</v>
      </c>
    </row>
    <row r="118" spans="1:50" ht="18" customHeight="1">
      <c r="A118">
        <v>117</v>
      </c>
      <c r="B118" t="s">
        <v>2361</v>
      </c>
      <c r="C118" t="s">
        <v>1382</v>
      </c>
      <c r="D118">
        <v>2023</v>
      </c>
      <c r="E118" t="s">
        <v>2533</v>
      </c>
      <c r="F118" s="80" t="s">
        <v>2117</v>
      </c>
      <c r="G118" s="8" t="s">
        <v>2118</v>
      </c>
      <c r="H118" s="81" t="s">
        <v>2119</v>
      </c>
      <c r="I118" t="s">
        <v>975</v>
      </c>
      <c r="J118">
        <v>22.25</v>
      </c>
      <c r="K118" t="str" cm="1">
        <f t="array" ref="K118">IF($I118="Review","À Trouver",_xlfn.IFS($I118="Letter to the Editor","NA",$I118="Author response","NA",$I118="Scholarships","NA",$I118="Original","No",$I118="Study protocol","No",$I118="Commentary","NA",$I118="Opinions","NA",$I118="Editorial","NA",$I118="Perspective","NA",$I118="Author response","NA",$I118="Essay","NA",$I118="Guidelines","No",$I118="Case Report","No"))</f>
        <v>NA</v>
      </c>
      <c r="L118" t="str" cm="1">
        <f t="array" ref="L118">IF($I118="Review","À Trouver",_xlfn.IFS($I118="Letter to the Editor","NA",$I118="Author response","NA",$I118="Scholarships","NA",$I118="Original","No",$I118="Study protocol","No",$I118="Commentary","NA",$I118="Opinions","NA",$I118="Editorial","NA",$I118="Perspective","NA",$I118="Author response","NA",$I118="Essay","NA",$I118="Guidelines","No",$I118="Case Report","No"))</f>
        <v>NA</v>
      </c>
      <c r="M118" t="str" cm="1">
        <f t="array" ref="M118">IF($I118="Review","NA",_xlfn.IFS($I118="Letter to the Editor","NA",$I118="Author response","NA",$I118="Scholarships","NA",$I118="Original","À Trouver",$I118="Study protocol","À Trouver",$I118="Commentary","NA",$I118="Opinions","NA",$I118="Editorial","NA",$I118="Perspective","NA",$I118="Author response","NA",$I118="Essay","NA",$I118="Guidelines","À Trouver",$I118="Case Report","À Trouver"))</f>
        <v>NA</v>
      </c>
      <c r="N118" s="51" t="str" cm="1">
        <f t="array" ref="N118">IF($I118="Review","NA",_xlfn.IFS($I118="Letter to the Editor","NA",$I118="Author response","NA",$I118="Scholarships","NA",$I118="Original","À Trouver",$I118="Study protocol","NA",$I118="Commentary","NA",$I118="Opinions","NA",$I118="Editorial","NA",$I118="Perspective","NA",$I118="Author response","NA",$I118="Essay","NA",$I118="Guidelines","NA",$I118="Case Report","À Trouver"))</f>
        <v>NA</v>
      </c>
      <c r="O118" s="51" t="str">
        <f t="shared" si="90"/>
        <v>NA</v>
      </c>
      <c r="P118" s="51" t="str">
        <f t="shared" si="90"/>
        <v>NA</v>
      </c>
      <c r="Q118" s="51" t="str">
        <f t="shared" si="90"/>
        <v>NA</v>
      </c>
      <c r="R118" s="51" t="str">
        <f t="shared" si="90"/>
        <v>NA</v>
      </c>
      <c r="S118" s="30" t="str" cm="1">
        <f t="array" ref="S118">IF($I118="Review","NA",_xlfn.IFS($I118="Letter to the Editor","NA",$I118="Author response","NA",$I118="Scholarships","NA",$I118="Original","À Trouver",$I118="Study protocol","NA",$I118="Commentary","NA",$I118="Opinions","NA",$I118="Editorial","NA",$I118="Perspective","NA",$I118="Author response","NA",$I118="Essay","NA",$I118="Guidelines","NA",$I118="Case Report","À Trouver"))</f>
        <v>NA</v>
      </c>
      <c r="T118" s="51" t="str">
        <f t="shared" si="89"/>
        <v>NA</v>
      </c>
      <c r="U118" s="51" t="str" cm="1">
        <f t="array" ref="U118">IF($I118="Review","À Trouver",_xlfn.IFS($I118="Letter to the Editor","NA",$I118="Author response","NA",$I118="Scholarships","NA",$I118="Original","À Trouver",$I118="Study protocol","À Trouver",$I118="Commentary","NA",$I118="Opinions","NA",$I118="Editorial","NA",$I118="Perspective","NA",$I118="Author response","NA",$I118="Essay","NA",$I118="Guidelines","À Trouver",$I118="Case Report","À Trouver"))</f>
        <v>NA</v>
      </c>
      <c r="V118" s="51" t="str">
        <f t="shared" si="92"/>
        <v>NA</v>
      </c>
      <c r="W118" s="51" t="str" cm="1">
        <f t="array" ref="W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X118" s="51" t="str">
        <f>IF(OR($W118="No",$W118="NA"),"NA","à Remplir")</f>
        <v>NA</v>
      </c>
      <c r="Y118" s="51" t="str">
        <f>IF(OR($W118="No",$W118="NA"),"NA","à Remplir")</f>
        <v>NA</v>
      </c>
      <c r="Z118" s="8" t="s">
        <v>2120</v>
      </c>
      <c r="AA118" s="51" t="str" cm="1">
        <f t="array" ref="AA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B118" s="51" t="str" cm="1">
        <f t="array" ref="AB118">IF($I118="Review","NA",_xlfn.IFS($I118="Letter to the Editor","NA",$I118="Author response","NA",$I118="Scholarships","NA",$I118="Original",_xlfn.IFS($AA118="No","NA",$AA118="Yes","À Remplir"),$I118="Study protocol","NA",$I118="Commentary","NA",$I118="Opinions","NA",$I118="Editorial","NA",$I118="Perspective","NA",$I118="Author response","NA",$I118="Essay","NA",$I118="Guidelines","NA",$I118="Case Report",_xlfn.IFS($AA118="No","No",$AA118="Yes","À Remplir")))</f>
        <v>NA</v>
      </c>
      <c r="AC118" s="51" t="str">
        <f>IF(OR($AB118="No",$AB118="NA"),"NA","à Remplir")</f>
        <v>NA</v>
      </c>
      <c r="AD118" s="51" t="str">
        <f>IF(OR($AB118="No",$AB118="NA"),"NA","à Remplir")</f>
        <v>NA</v>
      </c>
      <c r="AE118" t="str">
        <f>IF(OR($AB118="No",$AB118="NA"),"NA",IF(AD118="Exact","NA","À Remplir"))</f>
        <v>NA</v>
      </c>
      <c r="AF118" t="str" cm="1">
        <f t="array" ref="AF118">_xlfn.IFS($I118="Review","NA",$I118="Letter to the Editor","NA",$I118="Author response","NA",$I118="Scholarships","NA",$I118="Original",_xlfn.IFS($AC118="Yes","No",$AC118="both","No",$AC118="NA","NA",$AC118="No","À Trouver"),$I118="Study protocol","NA",$I118="Commentary","NA",$I118="Opinions","NA",$I118="Editorial","NA",$I118="Perspective","NA",$I118="Author response","NA",$I118="Essay","NA",$I118="Guidelines","NA",$I118="Case Report",_xlfn.IFS($AC118="Yes","No",$AC118="both","No",$AC118="NA","NA",$AC118="No","À Trouver"))</f>
        <v>NA</v>
      </c>
      <c r="AG118" s="51" t="str" cm="1">
        <f t="array" ref="AG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H118" s="51" t="str">
        <f>IF(OR($AG118="No",$AG118="NA"),"NA","à Remplir")</f>
        <v>NA</v>
      </c>
      <c r="AI118" s="51" t="str">
        <f>IF(OR($AG118="No",$AG118="NA"),"NA","à Remplir")</f>
        <v>NA</v>
      </c>
      <c r="AJ118" s="51" t="str">
        <f t="shared" si="93"/>
        <v>NA</v>
      </c>
      <c r="AK118" s="30" t="str" cm="1">
        <f t="array" ref="AK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AL118" s="51" t="str">
        <f t="shared" si="87"/>
        <v>NA</v>
      </c>
      <c r="AM118" s="51" t="str">
        <f t="shared" si="87"/>
        <v>NA</v>
      </c>
      <c r="AN118" s="51" t="str">
        <f t="shared" si="87"/>
        <v>NA</v>
      </c>
      <c r="AO118" s="52">
        <v>45047</v>
      </c>
      <c r="AP118" s="52">
        <v>45184</v>
      </c>
      <c r="AQ118" s="51">
        <f t="shared" si="47"/>
        <v>137</v>
      </c>
      <c r="AR118" s="51" t="str">
        <f t="shared" si="88"/>
        <v>NA</v>
      </c>
      <c r="AS118" s="51" t="str">
        <f>IF(OR($AG118="No",$AG118="NA"),"NA",($AH118-$AT118))</f>
        <v>NA</v>
      </c>
      <c r="AT118" s="51" t="str">
        <f>IF(OR($AG118="No",$AG118="NA"),"NA",($AH118-$AS118))</f>
        <v>NA</v>
      </c>
      <c r="AU118" s="51" t="str">
        <f>IF(OR($AG118="No",$AG118="NA"),"NA","à Remplir")</f>
        <v>NA</v>
      </c>
      <c r="AV118" s="51" t="str">
        <f>IF(OR($AG118="No",$AG118="NA"),"NA","à Remplir")</f>
        <v>NA</v>
      </c>
      <c r="AW118" s="51" t="str">
        <f>IF(OR($AG118="No",$AG118="NA"),"NA","à Remplir")</f>
        <v>NA</v>
      </c>
      <c r="AX118" s="51" t="str">
        <f>IF(OR($AG118="No",$AG118="NA"),"NA","à Remplir")</f>
        <v>NA</v>
      </c>
    </row>
    <row r="119" spans="1:50" ht="25.5" customHeight="1">
      <c r="A119">
        <v>118</v>
      </c>
      <c r="B119" t="s">
        <v>2361</v>
      </c>
      <c r="C119" t="s">
        <v>1382</v>
      </c>
      <c r="D119">
        <v>2023</v>
      </c>
      <c r="E119" t="s">
        <v>2533</v>
      </c>
      <c r="F119" t="s">
        <v>2122</v>
      </c>
      <c r="G119" s="78" t="s">
        <v>2123</v>
      </c>
      <c r="H119" s="81" t="s">
        <v>2124</v>
      </c>
      <c r="I119" t="s">
        <v>935</v>
      </c>
      <c r="J119">
        <v>14.25</v>
      </c>
      <c r="K119" t="str" cm="1">
        <f t="array" ref="K119">IF($I119="Review","À Trouver",_xlfn.IFS($I119="Letter to the Editor","NA",$I119="Author response","NA",$I119="Scholarships","NA",$I119="Original","No",$I119="Study protocol","No",$I119="Commentary","NA",$I119="Opinions","NA",$I119="Editorial","NA",$I119="Perspective","NA",$I119="Author response","NA",$I119="Essay","NA",$I119="Guidelines","No",$I119="Case Report","No"))</f>
        <v>No</v>
      </c>
      <c r="L119" t="str" cm="1">
        <f t="array" ref="L119">IF($I119="Review","À Trouver",_xlfn.IFS($I119="Letter to the Editor","NA",$I119="Author response","NA",$I119="Scholarships","NA",$I119="Original","No",$I119="Study protocol","No",$I119="Commentary","NA",$I119="Opinions","NA",$I119="Editorial","NA",$I119="Perspective","NA",$I119="Author response","NA",$I119="Essay","NA",$I119="Guidelines","No",$I119="Case Report","No"))</f>
        <v>No</v>
      </c>
      <c r="M119" t="s">
        <v>62</v>
      </c>
      <c r="N119" s="51" t="s">
        <v>62</v>
      </c>
      <c r="O119" s="51" t="str">
        <f t="shared" si="90"/>
        <v>NA</v>
      </c>
      <c r="P119" s="51" t="str">
        <f t="shared" si="90"/>
        <v>NA</v>
      </c>
      <c r="Q119" s="51" t="str">
        <f t="shared" si="90"/>
        <v>NA</v>
      </c>
      <c r="R119" s="51" t="str">
        <f t="shared" si="90"/>
        <v>NA</v>
      </c>
      <c r="S119" s="30" t="s">
        <v>62</v>
      </c>
      <c r="T119" s="51" t="str">
        <f t="shared" si="89"/>
        <v>NA</v>
      </c>
      <c r="U119" s="51" t="s">
        <v>62</v>
      </c>
      <c r="V119" s="51" t="str">
        <f t="shared" si="92"/>
        <v>NA</v>
      </c>
      <c r="W119" s="51" t="s">
        <v>56</v>
      </c>
      <c r="X119" s="83" t="s">
        <v>2126</v>
      </c>
      <c r="Y119" s="51" t="s">
        <v>62</v>
      </c>
      <c r="Z119" s="8" t="s">
        <v>2127</v>
      </c>
      <c r="AA119" s="51" t="s">
        <v>56</v>
      </c>
      <c r="AB119" s="51" t="s">
        <v>1223</v>
      </c>
      <c r="AC119" s="51" t="s">
        <v>56</v>
      </c>
      <c r="AD119" s="51" t="s">
        <v>2373</v>
      </c>
      <c r="AE119" s="96" t="s">
        <v>2544</v>
      </c>
      <c r="AF119" t="str" cm="1">
        <f t="array" ref="AF119">_xlfn.IFS($I119="Review","NA",$I119="Letter to the Editor","NA",$I119="Author response","NA",$I119="Scholarships","NA",$I119="Original",_xlfn.IFS($AC119="Yes","No",$AC119="both","No",$AC119="NA","NA",$AC119="No","À Trouver"),$I119="Study protocol","NA",$I119="Commentary","NA",$I119="Opinions","NA",$I119="Editorial","NA",$I119="Perspective","NA",$I119="Author response","NA",$I119="Essay","NA",$I119="Guidelines","NA",$I119="Case Report",_xlfn.IFS($AC119="Yes","No",$AC119="both","No",$AC119="NA","NA",$AC119="No","À Trouver"))</f>
        <v>No</v>
      </c>
      <c r="AG119" s="51" t="s">
        <v>56</v>
      </c>
      <c r="AH119" s="51">
        <v>241</v>
      </c>
      <c r="AI119" s="51" t="s">
        <v>62</v>
      </c>
      <c r="AJ119" s="51" t="str">
        <f t="shared" si="93"/>
        <v>NA</v>
      </c>
      <c r="AK119" s="30" t="s">
        <v>62</v>
      </c>
      <c r="AL119" s="51" t="str">
        <f t="shared" si="87"/>
        <v>NA</v>
      </c>
      <c r="AM119" s="51" t="str">
        <f t="shared" si="87"/>
        <v>NA</v>
      </c>
      <c r="AN119" s="51" t="str">
        <f t="shared" si="87"/>
        <v>NA</v>
      </c>
      <c r="AO119" s="52">
        <v>44778</v>
      </c>
      <c r="AP119" s="52">
        <v>45198</v>
      </c>
      <c r="AQ119" s="51">
        <f t="shared" si="47"/>
        <v>420</v>
      </c>
      <c r="AR119" s="51" t="str">
        <f t="shared" si="88"/>
        <v>NA</v>
      </c>
      <c r="AS119" s="51">
        <f>IF(OR($AG119="No",$AG119="NA"),"NA",($AH119-$AT119))</f>
        <v>241</v>
      </c>
      <c r="AT119" s="51">
        <v>0</v>
      </c>
      <c r="AU119" s="51" t="s">
        <v>62</v>
      </c>
      <c r="AV119" s="51" t="s">
        <v>56</v>
      </c>
      <c r="AW119" s="51" t="s">
        <v>62</v>
      </c>
      <c r="AX119" s="51" t="s">
        <v>62</v>
      </c>
    </row>
    <row r="120" spans="1:50" ht="18" customHeight="1">
      <c r="A120">
        <v>119</v>
      </c>
      <c r="B120" t="s">
        <v>2358</v>
      </c>
      <c r="C120" t="s">
        <v>1382</v>
      </c>
      <c r="D120">
        <v>2023</v>
      </c>
      <c r="E120" t="s">
        <v>2533</v>
      </c>
      <c r="F120" t="s">
        <v>2128</v>
      </c>
      <c r="G120" s="8" t="s">
        <v>2129</v>
      </c>
      <c r="H120" s="56" t="s">
        <v>2130</v>
      </c>
      <c r="I120" t="s">
        <v>975</v>
      </c>
      <c r="J120">
        <v>25</v>
      </c>
      <c r="K120" t="str" cm="1">
        <f t="array" ref="K120">IF($I120="Review","À Trouver",_xlfn.IFS($I120="Letter to the Editor","NA",$I120="Author response","NA",$I120="Scholarships","NA",$I120="Original","No",$I120="Study protocol","No",$I120="Commentary","NA",$I120="Opinions","NA",$I120="Editorial","NA",$I120="Perspective","NA",$I120="Author response","NA",$I120="Essay","NA",$I120="Guidelines","No",$I120="Case Report","No"))</f>
        <v>NA</v>
      </c>
      <c r="L120" t="str" cm="1">
        <f t="array" ref="L120">IF($I120="Review","À Trouver",_xlfn.IFS($I120="Letter to the Editor","NA",$I120="Author response","NA",$I120="Scholarships","NA",$I120="Original","No",$I120="Study protocol","No",$I120="Commentary","NA",$I120="Opinions","NA",$I120="Editorial","NA",$I120="Perspective","NA",$I120="Author response","NA",$I120="Essay","NA",$I120="Guidelines","No",$I120="Case Report","No"))</f>
        <v>NA</v>
      </c>
      <c r="M120" t="str" cm="1">
        <f t="array" ref="M120">IF($I120="Review","NA",_xlfn.IFS($I120="Letter to the Editor","NA",$I120="Author response","NA",$I120="Scholarships","NA",$I120="Original","À Trouver",$I120="Study protocol","À Trouver",$I120="Commentary","NA",$I120="Opinions","NA",$I120="Editorial","NA",$I120="Perspective","NA",$I120="Author response","NA",$I120="Essay","NA",$I120="Guidelines","À Trouver",$I120="Case Report","À Trouver"))</f>
        <v>NA</v>
      </c>
      <c r="N120" s="51" t="str" cm="1">
        <f t="array" ref="N120">IF($I120="Review","NA",_xlfn.IFS($I120="Letter to the Editor","NA",$I120="Author response","NA",$I120="Scholarships","NA",$I120="Original","À Trouver",$I120="Study protocol","NA",$I120="Commentary","NA",$I120="Opinions","NA",$I120="Editorial","NA",$I120="Perspective","NA",$I120="Author response","NA",$I120="Essay","NA",$I120="Guidelines","NA",$I120="Case Report","À Trouver"))</f>
        <v>NA</v>
      </c>
      <c r="O120" s="51" t="str">
        <f t="shared" si="90"/>
        <v>NA</v>
      </c>
      <c r="P120" s="51" t="str">
        <f t="shared" si="90"/>
        <v>NA</v>
      </c>
      <c r="Q120" s="51" t="str">
        <f t="shared" si="90"/>
        <v>NA</v>
      </c>
      <c r="R120" s="51" t="str">
        <f t="shared" si="90"/>
        <v>NA</v>
      </c>
      <c r="S120" s="30" t="str" cm="1">
        <f t="array" ref="S120">IF($I120="Review","NA",_xlfn.IFS($I120="Letter to the Editor","NA",$I120="Author response","NA",$I120="Scholarships","NA",$I120="Original","À Trouver",$I120="Study protocol","NA",$I120="Commentary","NA",$I120="Opinions","NA",$I120="Editorial","NA",$I120="Perspective","NA",$I120="Author response","NA",$I120="Essay","NA",$I120="Guidelines","NA",$I120="Case Report","À Trouver"))</f>
        <v>NA</v>
      </c>
      <c r="T120" s="51" t="str">
        <f t="shared" si="89"/>
        <v>NA</v>
      </c>
      <c r="U120" s="51" t="str" cm="1">
        <f t="array" ref="U120">IF($I120="Review","À Trouver",_xlfn.IFS($I120="Letter to the Editor","NA",$I120="Author response","NA",$I120="Scholarships","NA",$I120="Original","À Trouver",$I120="Study protocol","À Trouver",$I120="Commentary","NA",$I120="Opinions","NA",$I120="Editorial","NA",$I120="Perspective","NA",$I120="Author response","NA",$I120="Essay","NA",$I120="Guidelines","À Trouver",$I120="Case Report","À Trouver"))</f>
        <v>NA</v>
      </c>
      <c r="V120" s="51" t="str">
        <f t="shared" si="92"/>
        <v>NA</v>
      </c>
      <c r="W120" s="51" t="str" cm="1">
        <f t="array" ref="W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X120" s="51" t="str">
        <f>IF(OR($W120="No",$W120="NA"),"NA","à Remplir")</f>
        <v>NA</v>
      </c>
      <c r="Y120" s="51" t="str">
        <f>IF(OR($W120="No",$W120="NA"),"NA","à Remplir")</f>
        <v>NA</v>
      </c>
      <c r="Z120" s="8" t="s">
        <v>2131</v>
      </c>
      <c r="AA120" s="51" t="str" cm="1">
        <f t="array" ref="AA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B120" s="51" t="str" cm="1">
        <f t="array" ref="AB120">IF($I120="Review","NA",_xlfn.IFS($I120="Letter to the Editor","NA",$I120="Author response","NA",$I120="Scholarships","NA",$I120="Original",_xlfn.IFS($AA120="No","NA",$AA120="Yes","À Remplir"),$I120="Study protocol","NA",$I120="Commentary","NA",$I120="Opinions","NA",$I120="Editorial","NA",$I120="Perspective","NA",$I120="Author response","NA",$I120="Essay","NA",$I120="Guidelines","NA",$I120="Case Report",_xlfn.IFS($AA120="No","No",$AA120="Yes","À Remplir")))</f>
        <v>NA</v>
      </c>
      <c r="AC120" s="51" t="str">
        <f t="shared" ref="AC120:AD126" si="94">IF(OR($AB120="No",$AB120="NA"),"NA","à Remplir")</f>
        <v>NA</v>
      </c>
      <c r="AD120" s="51" t="str">
        <f t="shared" si="94"/>
        <v>NA</v>
      </c>
      <c r="AE120" t="str">
        <f t="shared" ref="AE120:AE126" si="95">IF(OR($AB120="No",$AB120="NA"),"NA",IF(AD120="Exact","NA","À Remplir"))</f>
        <v>NA</v>
      </c>
      <c r="AF120" t="str" cm="1">
        <f t="array" ref="AF120">_xlfn.IFS($I120="Review","NA",$I120="Letter to the Editor","NA",$I120="Author response","NA",$I120="Scholarships","NA",$I120="Original",_xlfn.IFS($AC120="Yes","No",$AC120="both","No",$AC120="NA","NA",$AC120="No","À Trouver"),$I120="Study protocol","NA",$I120="Commentary","NA",$I120="Opinions","NA",$I120="Editorial","NA",$I120="Perspective","NA",$I120="Author response","NA",$I120="Essay","NA",$I120="Guidelines","NA",$I120="Case Report",_xlfn.IFS($AC120="Yes","No",$AC120="both","No",$AC120="NA","NA",$AC120="No","À Trouver"))</f>
        <v>NA</v>
      </c>
      <c r="AG120" s="51" t="str" cm="1">
        <f t="array" ref="AG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H120" s="51" t="str">
        <f>IF(OR($AG120="No",$AG120="NA"),"NA","à Remplir")</f>
        <v>NA</v>
      </c>
      <c r="AI120" s="51" t="str">
        <f>IF(OR($AG120="No",$AG120="NA"),"NA","à Remplir")</f>
        <v>NA</v>
      </c>
      <c r="AJ120" s="51" t="str">
        <f t="shared" si="93"/>
        <v>NA</v>
      </c>
      <c r="AK120" s="30" t="str" cm="1">
        <f t="array" ref="AK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AL120" s="51" t="str">
        <f t="shared" si="87"/>
        <v>NA</v>
      </c>
      <c r="AM120" s="51" t="str">
        <f t="shared" si="87"/>
        <v>NA</v>
      </c>
      <c r="AN120" s="51" t="str">
        <f t="shared" si="87"/>
        <v>NA</v>
      </c>
      <c r="AO120" s="52">
        <v>44581</v>
      </c>
      <c r="AP120" s="52">
        <v>45103</v>
      </c>
      <c r="AQ120" s="51">
        <f t="shared" si="47"/>
        <v>522</v>
      </c>
      <c r="AR120" s="51" t="str">
        <f t="shared" si="88"/>
        <v>NA</v>
      </c>
      <c r="AS120" s="51" t="str">
        <f>IF(OR($AG120="No",$AG120="NA"),"NA",($AH120-$AT120))</f>
        <v>NA</v>
      </c>
      <c r="AT120" s="51" t="str">
        <f t="shared" ref="AT120:AT128" si="96">IF(OR($AG120="No",$AG120="NA"),"NA",($AH120-$AS120))</f>
        <v>NA</v>
      </c>
      <c r="AU120" s="51" t="str">
        <f>IF(OR($AG120="No",$AG120="NA"),"NA","à Remplir")</f>
        <v>NA</v>
      </c>
      <c r="AV120" s="51" t="str">
        <f>IF(OR($AG120="No",$AG120="NA"),"NA","à Remplir")</f>
        <v>NA</v>
      </c>
      <c r="AW120" s="51" t="str">
        <f>IF(OR($AG120="No",$AG120="NA"),"NA","à Remplir")</f>
        <v>NA</v>
      </c>
      <c r="AX120" s="51" t="str">
        <f>IF(OR($AG120="No",$AG120="NA"),"NA","à Remplir")</f>
        <v>NA</v>
      </c>
    </row>
    <row r="121" spans="1:50" ht="27">
      <c r="A121">
        <v>120</v>
      </c>
      <c r="B121" t="s">
        <v>2361</v>
      </c>
      <c r="C121" t="s">
        <v>1382</v>
      </c>
      <c r="D121">
        <v>2023</v>
      </c>
      <c r="E121" t="s">
        <v>2533</v>
      </c>
      <c r="F121" s="80" t="s">
        <v>1890</v>
      </c>
      <c r="G121" s="8" t="s">
        <v>2133</v>
      </c>
      <c r="H121" s="81" t="s">
        <v>2134</v>
      </c>
      <c r="I121" t="s">
        <v>935</v>
      </c>
      <c r="J121">
        <v>18</v>
      </c>
      <c r="K121" t="str" cm="1">
        <f t="array" ref="K121">IF($I121="Review","À Trouver",_xlfn.IFS($I121="Letter to the Editor","NA",$I121="Author response","NA",$I121="Scholarships","NA",$I121="Original","No",$I121="Study protocol","No",$I121="Commentary","NA",$I121="Opinions","NA",$I121="Editorial","NA",$I121="Perspective","NA",$I121="Author response","NA",$I121="Essay","NA",$I121="Guidelines","No",$I121="Case Report","No"))</f>
        <v>No</v>
      </c>
      <c r="L121" t="str" cm="1">
        <f t="array" ref="L121">IF($I121="Review","À Trouver",_xlfn.IFS($I121="Letter to the Editor","NA",$I121="Author response","NA",$I121="Scholarships","NA",$I121="Original","No",$I121="Study protocol","No",$I121="Commentary","NA",$I121="Opinions","NA",$I121="Editorial","NA",$I121="Perspective","NA",$I121="Author response","NA",$I121="Essay","NA",$I121="Guidelines","No",$I121="Case Report","No"))</f>
        <v>No</v>
      </c>
      <c r="M121" t="s">
        <v>62</v>
      </c>
      <c r="N121" s="51" t="s">
        <v>62</v>
      </c>
      <c r="O121" s="51" t="str">
        <f t="shared" si="90"/>
        <v>NA</v>
      </c>
      <c r="P121" s="51" t="str">
        <f t="shared" si="90"/>
        <v>NA</v>
      </c>
      <c r="Q121" s="51" t="str">
        <f t="shared" si="90"/>
        <v>NA</v>
      </c>
      <c r="R121" s="51" t="str">
        <f t="shared" si="90"/>
        <v>NA</v>
      </c>
      <c r="S121" s="30" t="s">
        <v>57</v>
      </c>
      <c r="T121" s="51" t="str">
        <f t="shared" si="89"/>
        <v>NA</v>
      </c>
      <c r="U121" s="51" t="s">
        <v>62</v>
      </c>
      <c r="V121" s="51" t="str">
        <f t="shared" si="92"/>
        <v>NA</v>
      </c>
      <c r="W121" s="51" t="s">
        <v>56</v>
      </c>
      <c r="X121" s="83" t="s">
        <v>1894</v>
      </c>
      <c r="Y121" s="51" t="s">
        <v>62</v>
      </c>
      <c r="Z121" s="8" t="s">
        <v>2545</v>
      </c>
      <c r="AA121" s="51" t="s">
        <v>62</v>
      </c>
      <c r="AB121" s="51" t="str" cm="1">
        <f t="array" ref="AB121">IF($I121="Review","NA",_xlfn.IFS($I121="Letter to the Editor","NA",$I121="Author response","NA",$I121="Scholarships","NA",$I121="Original",_xlfn.IFS($AA121="No","NA",$AA121="Yes","À Remplir"),$I121="Study protocol","NA",$I121="Commentary","NA",$I121="Opinions","NA",$I121="Editorial","NA",$I121="Perspective","NA",$I121="Author response","NA",$I121="Essay","NA",$I121="Guidelines","NA",$I121="Case Report",_xlfn.IFS($AA121="No","No",$AA121="Yes","À Remplir")))</f>
        <v>NA</v>
      </c>
      <c r="AC121" s="51" t="str">
        <f t="shared" si="94"/>
        <v>NA</v>
      </c>
      <c r="AD121" s="51" t="str">
        <f t="shared" si="94"/>
        <v>NA</v>
      </c>
      <c r="AE121" t="str">
        <f t="shared" si="95"/>
        <v>NA</v>
      </c>
      <c r="AF121" t="str" cm="1">
        <f t="array" ref="AF121">_xlfn.IFS($I121="Review","NA",$I121="Letter to the Editor","NA",$I121="Author response","NA",$I121="Scholarships","NA",$I121="Original",_xlfn.IFS($AC121="Yes","No",$AC121="both","No",$AC121="NA","NA",$AC121="No","À Trouver"),$I121="Study protocol","NA",$I121="Commentary","NA",$I121="Opinions","NA",$I121="Editorial","NA",$I121="Perspective","NA",$I121="Author response","NA",$I121="Essay","NA",$I121="Guidelines","NA",$I121="Case Report",_xlfn.IFS($AC121="Yes","No",$AC121="both","No",$AC121="NA","NA",$AC121="No","À Trouver"))</f>
        <v>NA</v>
      </c>
      <c r="AG121" t="s">
        <v>56</v>
      </c>
      <c r="AH121" s="51">
        <v>4894</v>
      </c>
      <c r="AI121" s="51" t="s">
        <v>62</v>
      </c>
      <c r="AJ121" s="51" t="str">
        <f t="shared" si="93"/>
        <v>NA</v>
      </c>
      <c r="AK121" s="30" t="s">
        <v>62</v>
      </c>
      <c r="AL121" s="51" t="str">
        <f t="shared" si="87"/>
        <v>NA</v>
      </c>
      <c r="AM121" s="51" t="str">
        <f t="shared" si="87"/>
        <v>NA</v>
      </c>
      <c r="AN121" s="51" t="str">
        <f t="shared" si="87"/>
        <v>NA</v>
      </c>
      <c r="AO121" s="52">
        <v>44698</v>
      </c>
      <c r="AP121" s="52">
        <v>45177</v>
      </c>
      <c r="AQ121" s="51">
        <f t="shared" si="47"/>
        <v>479</v>
      </c>
      <c r="AR121" s="51" t="str">
        <f t="shared" si="88"/>
        <v>NA</v>
      </c>
      <c r="AS121" s="51">
        <v>3358</v>
      </c>
      <c r="AT121" s="51">
        <f t="shared" si="96"/>
        <v>1536</v>
      </c>
      <c r="AU121" s="51" t="s">
        <v>62</v>
      </c>
      <c r="AV121" s="51" t="s">
        <v>62</v>
      </c>
      <c r="AW121" s="51" t="s">
        <v>62</v>
      </c>
      <c r="AX121" s="51" t="s">
        <v>62</v>
      </c>
    </row>
    <row r="122" spans="1:50" ht="18" customHeight="1">
      <c r="A122">
        <v>121</v>
      </c>
      <c r="B122" t="s">
        <v>2361</v>
      </c>
      <c r="C122" t="s">
        <v>1382</v>
      </c>
      <c r="D122">
        <v>2023</v>
      </c>
      <c r="E122" t="s">
        <v>2533</v>
      </c>
      <c r="F122" t="s">
        <v>2138</v>
      </c>
      <c r="G122" s="8" t="s">
        <v>2139</v>
      </c>
      <c r="H122" t="s">
        <v>2546</v>
      </c>
      <c r="I122" t="s">
        <v>1007</v>
      </c>
      <c r="J122">
        <v>25</v>
      </c>
      <c r="K122" t="str" cm="1">
        <f t="array" ref="K122">IF($I122="Review","À Trouver",_xlfn.IFS($I122="Letter to the Editor","NA",$I122="Author response","NA",$I122="Scholarships","NA",$I122="Original","No",$I122="Study protocol","No",$I122="Commentary","NA",$I122="Opinions","NA",$I122="Editorial","NA",$I122="Perspective","NA",$I122="Author response","NA",$I122="Essay","NA",$I122="Guidelines","No",$I122="Case Report","No"))</f>
        <v>NA</v>
      </c>
      <c r="L122" t="str" cm="1">
        <f t="array" ref="L122">IF($I122="Review","À Trouver",_xlfn.IFS($I122="Letter to the Editor","NA",$I122="Author response","NA",$I122="Scholarships","NA",$I122="Original","No",$I122="Study protocol","No",$I122="Commentary","NA",$I122="Opinions","NA",$I122="Editorial","NA",$I122="Perspective","NA",$I122="Author response","NA",$I122="Essay","NA",$I122="Guidelines","No",$I122="Case Report","No"))</f>
        <v>NA</v>
      </c>
      <c r="M122" t="str" cm="1">
        <f t="array" ref="M122">IF($I122="Review","NA",_xlfn.IFS($I122="Letter to the Editor","NA",$I122="Author response","NA",$I122="Scholarships","NA",$I122="Original","À Trouver",$I122="Study protocol","À Trouver",$I122="Commentary","NA",$I122="Opinions","NA",$I122="Editorial","NA",$I122="Perspective","NA",$I122="Author response","NA",$I122="Essay","NA",$I122="Guidelines","À Trouver",$I122="Case Report","À Trouver"))</f>
        <v>NA</v>
      </c>
      <c r="N122" s="51" t="str" cm="1">
        <f t="array" ref="N122">IF($I122="Review","NA",_xlfn.IFS($I122="Letter to the Editor","NA",$I122="Author response","NA",$I122="Scholarships","NA",$I122="Original","À Trouver",$I122="Study protocol","NA",$I122="Commentary","NA",$I122="Opinions","NA",$I122="Editorial","NA",$I122="Perspective","NA",$I122="Author response","NA",$I122="Essay","NA",$I122="Guidelines","NA",$I122="Case Report","À Trouver"))</f>
        <v>NA</v>
      </c>
      <c r="O122" s="51" t="str">
        <f t="shared" si="90"/>
        <v>NA</v>
      </c>
      <c r="P122" s="51" t="str">
        <f t="shared" si="90"/>
        <v>NA</v>
      </c>
      <c r="Q122" s="51" t="str">
        <f t="shared" si="90"/>
        <v>NA</v>
      </c>
      <c r="R122" s="51" t="str">
        <f t="shared" si="90"/>
        <v>NA</v>
      </c>
      <c r="S122" s="30" t="str" cm="1">
        <f t="array" ref="S122">IF($I122="Review","NA",_xlfn.IFS($I122="Letter to the Editor","NA",$I122="Author response","NA",$I122="Scholarships","NA",$I122="Original","À Trouver",$I122="Study protocol","NA",$I122="Commentary","NA",$I122="Opinions","NA",$I122="Editorial","NA",$I122="Perspective","NA",$I122="Author response","NA",$I122="Essay","NA",$I122="Guidelines","NA",$I122="Case Report","À Trouver"))</f>
        <v>NA</v>
      </c>
      <c r="T122" s="51" t="str">
        <f t="shared" si="89"/>
        <v>NA</v>
      </c>
      <c r="U122" s="51" t="str" cm="1">
        <f t="array" ref="U122">IF($I122="Review","À Trouver",_xlfn.IFS($I122="Letter to the Editor","NA",$I122="Author response","NA",$I122="Scholarships","NA",$I122="Original","À Trouver",$I122="Study protocol","À Trouver",$I122="Commentary","NA",$I122="Opinions","NA",$I122="Editorial","NA",$I122="Perspective","NA",$I122="Author response","NA",$I122="Essay","NA",$I122="Guidelines","À Trouver",$I122="Case Report","À Trouver"))</f>
        <v>NA</v>
      </c>
      <c r="V122" s="51" t="str">
        <f t="shared" si="92"/>
        <v>NA</v>
      </c>
      <c r="W122" s="51" t="str" cm="1">
        <f t="array" ref="W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X122" s="51" t="str">
        <f t="shared" ref="X122:Y125" si="97">IF(OR($W122="No",$W122="NA"),"NA","à Remplir")</f>
        <v>NA</v>
      </c>
      <c r="Y122" s="51" t="str">
        <f t="shared" si="97"/>
        <v>NA</v>
      </c>
      <c r="Z122" s="8" t="s">
        <v>2141</v>
      </c>
      <c r="AA122" s="51" t="str" cm="1">
        <f t="array" ref="AA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B122" s="51" t="str" cm="1">
        <f t="array" ref="AB122">IF($I122="Review","NA",_xlfn.IFS($I122="Letter to the Editor","NA",$I122="Author response","NA",$I122="Scholarships","NA",$I122="Original",_xlfn.IFS($AA122="No","NA",$AA122="Yes","À Remplir"),$I122="Study protocol","NA",$I122="Commentary","NA",$I122="Opinions","NA",$I122="Editorial","NA",$I122="Perspective","NA",$I122="Author response","NA",$I122="Essay","NA",$I122="Guidelines","NA",$I122="Case Report",_xlfn.IFS($AA122="No","No",$AA122="Yes","À Remplir")))</f>
        <v>NA</v>
      </c>
      <c r="AC122" s="51" t="str">
        <f t="shared" si="94"/>
        <v>NA</v>
      </c>
      <c r="AD122" s="51" t="str">
        <f t="shared" si="94"/>
        <v>NA</v>
      </c>
      <c r="AE122" t="str">
        <f t="shared" si="95"/>
        <v>NA</v>
      </c>
      <c r="AF122" t="str" cm="1">
        <f t="array" ref="AF122">_xlfn.IFS($I122="Review","NA",$I122="Letter to the Editor","NA",$I122="Author response","NA",$I122="Scholarships","NA",$I122="Original",_xlfn.IFS($AC122="Yes","No",$AC122="both","No",$AC122="NA","NA",$AC122="No","À Trouver"),$I122="Study protocol","NA",$I122="Commentary","NA",$I122="Opinions","NA",$I122="Editorial","NA",$I122="Perspective","NA",$I122="Author response","NA",$I122="Essay","NA",$I122="Guidelines","NA",$I122="Case Report",_xlfn.IFS($AC122="Yes","No",$AC122="both","No",$AC122="NA","NA",$AC122="No","À Trouver"))</f>
        <v>NA</v>
      </c>
      <c r="AG122" s="51" t="str" cm="1">
        <f t="array" ref="AG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H122" s="51" t="str">
        <f t="shared" ref="AH122:AI126" si="98">IF(OR($AG122="No",$AG122="NA"),"NA","à Remplir")</f>
        <v>NA</v>
      </c>
      <c r="AI122" s="51" t="str">
        <f t="shared" si="98"/>
        <v>NA</v>
      </c>
      <c r="AJ122" s="51" t="str">
        <f t="shared" si="93"/>
        <v>NA</v>
      </c>
      <c r="AK122" s="30" t="str" cm="1">
        <f t="array" ref="AK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AL122" s="51" t="str">
        <f t="shared" si="87"/>
        <v>NA</v>
      </c>
      <c r="AM122" s="51" t="str">
        <f t="shared" si="87"/>
        <v>NA</v>
      </c>
      <c r="AN122" s="51" t="str">
        <f t="shared" si="87"/>
        <v>NA</v>
      </c>
      <c r="AO122" s="52">
        <v>44923</v>
      </c>
      <c r="AP122" s="52">
        <v>45203</v>
      </c>
      <c r="AQ122" s="51">
        <f t="shared" si="47"/>
        <v>280</v>
      </c>
      <c r="AR122" s="51" t="str">
        <f t="shared" si="88"/>
        <v>NA</v>
      </c>
      <c r="AS122" s="51" t="str">
        <f>IF(OR($AG122="No",$AG122="NA"),"NA",($AH122-$AT122))</f>
        <v>NA</v>
      </c>
      <c r="AT122" s="51" t="str">
        <f t="shared" si="96"/>
        <v>NA</v>
      </c>
      <c r="AU122" s="51" t="str">
        <f t="shared" ref="AU122:AX126" si="99">IF(OR($AG122="No",$AG122="NA"),"NA","à Remplir")</f>
        <v>NA</v>
      </c>
      <c r="AV122" s="51" t="str">
        <f t="shared" si="99"/>
        <v>NA</v>
      </c>
      <c r="AW122" s="51" t="str">
        <f t="shared" si="99"/>
        <v>NA</v>
      </c>
      <c r="AX122" s="51" t="str">
        <f t="shared" si="99"/>
        <v>NA</v>
      </c>
    </row>
    <row r="123" spans="1:50" ht="18" customHeight="1">
      <c r="A123">
        <v>122</v>
      </c>
      <c r="B123" t="s">
        <v>2361</v>
      </c>
      <c r="C123" t="s">
        <v>1382</v>
      </c>
      <c r="D123">
        <v>2023</v>
      </c>
      <c r="E123" t="s">
        <v>2533</v>
      </c>
      <c r="F123" t="s">
        <v>57</v>
      </c>
      <c r="G123" s="8" t="s">
        <v>2143</v>
      </c>
      <c r="H123" t="s">
        <v>2144</v>
      </c>
      <c r="I123" t="s">
        <v>2379</v>
      </c>
      <c r="J123" t="s">
        <v>57</v>
      </c>
      <c r="K123" t="str" cm="1">
        <f t="array" ref="K123">IF($I123="Review","À Trouver",_xlfn.IFS($I123="Letter to the Editor","NA",$I123="Author response","NA",$I123="Scholarships","NA",$I123="Original","No",$I123="Study protocol","No",$I123="Commentary","NA",$I123="Opinions","NA",$I123="Editorial","NA",$I123="Perspective","NA",$I123="Author response","NA",$I123="Essay","NA",$I123="Guidelines","No"))</f>
        <v>NA</v>
      </c>
      <c r="L123" t="str" cm="1">
        <f t="array" ref="L123">IF($I123="Review","À Trouver",_xlfn.IFS($I123="Letter to the Editor","NA",$I123="Author response","NA",$I123="Scholarships","NA",$I123="Original","No",$I123="Study protocol","No",$I123="Commentary","NA",$I123="Opinions","NA",$I123="Editorial","NA",$I123="Perspective","NA",$I123="Author response","NA",$I123="Essay","NA",$I123="Guidelines","No"))</f>
        <v>NA</v>
      </c>
      <c r="M123" t="str" cm="1">
        <f t="array" ref="M123">IF($I123="Review","NA",_xlfn.IFS($I123="Letter to the Editor","NA",$I123="Author response","NA",$I123="Scholarships","NA",$I123="Original","À Trouver",$I123="Study protocol","À Trouver",$I123="Commentary","NA",$I123="Opinions","NA",$I123="Editorial","NA",$I123="Perspective","NA",$I123="Author response","NA",$I123="Essay","NA",$I123="Guidelines","À Trouver"))</f>
        <v>NA</v>
      </c>
      <c r="N123" s="51" t="str" cm="1">
        <f t="array" ref="N123">IF($I123="Review","NA",_xlfn.IFS($I123="Letter to the Editor","NA",$I123="Author response","NA",$I123="Scholarships","NA",$I123="Original","À Trouver",$I123="Study protocol","NA",$I123="Commentary","NA",$I123="Opinions","NA",$I123="Editorial","NA",$I123="Perspective","NA",$I123="Author response","NA",$I123="Essay","NA",$I123="Guidelines","NA"))</f>
        <v>NA</v>
      </c>
      <c r="O123" s="51" t="str">
        <f t="shared" si="90"/>
        <v>NA</v>
      </c>
      <c r="P123" s="51" t="str">
        <f t="shared" si="90"/>
        <v>NA</v>
      </c>
      <c r="Q123" s="51" t="str">
        <f t="shared" si="90"/>
        <v>NA</v>
      </c>
      <c r="R123" s="51" t="str">
        <f t="shared" si="90"/>
        <v>NA</v>
      </c>
      <c r="S123" s="30" t="str" cm="1">
        <f t="array" ref="S123">IF($I123="Review","NA",_xlfn.IFS($I123="Letter to the Editor","NA",$I123="Author response","NA",$I123="Scholarships","NA",$I123="Original","À Trouver",$I123="Study protocol","NA",$I123="Commentary","NA",$I123="Opinions","NA",$I123="Editorial","NA",$I123="Perspective","NA",$I123="Author response","NA",$I123="Essay","NA",$I123="Guidelines","NA"))</f>
        <v>NA</v>
      </c>
      <c r="T123" s="51" t="str">
        <f t="shared" si="89"/>
        <v>NA</v>
      </c>
      <c r="U123" s="51" t="str" cm="1">
        <f t="array" ref="U123">IF($I123="Review","À Trouver",_xlfn.IFS($I123="Letter to the Editor","NA",$I123="Author response","NA",$I123="Scholarships","NA",$I123="Original","À Trouver",$I123="Study protocol","À Trouver",$I123="Commentary","NA",$I123="Opinions","NA",$I123="Editorial","NA",$I123="Perspective","NA",$I123="Author response","NA",$I123="Essay","NA",$I123="Guidelines","À Trouver"))</f>
        <v>NA</v>
      </c>
      <c r="V123" s="51" t="str">
        <f t="shared" si="92"/>
        <v>NA</v>
      </c>
      <c r="W123" s="51" t="str" cm="1">
        <f t="array" ref="W123">IF($I123="Review","À Trouver",_xlfn.IFS($I123="Letter to the Editor","NA",$I123="Author response","NA",$I123="Scholarships","NA",$I123="Original","À Trouver",$I123="Study protocol","NA",$I123="Commentary","NA",$I123="Opinions","NA",$I123="Editorial","NA",$I123="Perspective","NA",$I123="Author response","NA",$I123="Essay","NA",$I123="Guidelines","À Trouver"))</f>
        <v>NA</v>
      </c>
      <c r="X123" s="51" t="str">
        <f t="shared" si="97"/>
        <v>NA</v>
      </c>
      <c r="Y123" s="51" t="str">
        <f t="shared" si="97"/>
        <v>NA</v>
      </c>
      <c r="Z123" s="90" t="s">
        <v>57</v>
      </c>
      <c r="AA123" s="51" t="str" cm="1">
        <f t="array" ref="AA123">IF($I123="Review","NA",_xlfn.IFS($I123="Letter to the Editor","NA",$I123="Author response","NA",$I123="Scholarships","NA",$I123="Original","À Trouver",$I123="Study protocol","NA",$I123="Commentary","NA",$I123="Opinions","NA",$I123="Editorial","NA",$I123="Perspective","NA",$I123="Author response","NA",$I123="Essay","NA",$I123="Guidelines","NA"))</f>
        <v>NA</v>
      </c>
      <c r="AB123" s="51" t="str" cm="1">
        <f t="array" ref="AB123">IF($I123="Review","NA",_xlfn.IFS($I123="Letter to the Editor","NA",$I123="Author response","NA",$I123="Scholarships","NA",$I123="Original","À Trouver",$I123="Study protocol","NA",$I123="Commentary","NA",$I123="Opinions","NA",$I123="Editorial","NA",$I123="Perspective","NA",$I123="Author response","NA",$I123="Essay","NA",$I123="Guidelines","NA"))</f>
        <v>NA</v>
      </c>
      <c r="AC123" s="51" t="str">
        <f t="shared" si="94"/>
        <v>NA</v>
      </c>
      <c r="AD123" s="51" t="str">
        <f t="shared" si="94"/>
        <v>NA</v>
      </c>
      <c r="AE123" t="str">
        <f t="shared" si="95"/>
        <v>NA</v>
      </c>
      <c r="AF123" t="str" cm="1">
        <f t="array" ref="AF123">_xlfn.IFS($I123="Review","NA",$I123="Letter to the Editor","NA",$I123="Author response","NA",$I123="Scholarships","NA",$I123="Original",_xlfn.IFS($AC123="Yes","No",$AC123="both","No",$AC123="NA","NA",$AC123="No","À Trouver"),$I123="Study protocol","NA",$I123="Commentary","NA",$I123="Opinions","NA",$I123="Editorial","NA",$I123="Perspective","NA",$I123="Author response","NA",$I123="Essay","NA",$I123="Guidelines","NA")</f>
        <v>NA</v>
      </c>
      <c r="AG123" s="51" t="str" cm="1">
        <f t="array" ref="AG123">IF($I123="Review","NA",_xlfn.IFS($I123="Letter to the Editor","NA",$I123="Author response","NA",$I123="Scholarships","NA",$I123="Original","À Trouver",$I123="Study protocol","NA",$I123="Commentary","NA",$I123="Opinions","NA",$I123="Editorial","NA",$I123="Perspective","NA",$I123="Author response","NA",$I123="Essay","NA",$I123="Guidelines","NA"))</f>
        <v>NA</v>
      </c>
      <c r="AH123" s="51" t="str">
        <f t="shared" si="98"/>
        <v>NA</v>
      </c>
      <c r="AI123" s="51" t="str">
        <f t="shared" si="98"/>
        <v>NA</v>
      </c>
      <c r="AJ123" s="51" t="str">
        <f t="shared" si="93"/>
        <v>NA</v>
      </c>
      <c r="AK123" s="30" t="str" cm="1">
        <f t="array" ref="AK123">IF($I123="Review","À Trouver",_xlfn.IFS($I123="Letter to the Editor","NA",$I123="Author response","NA",$I123="Scholarships","NA",$I123="Original","À Trouver",$I123="Study protocol","NA",$I123="Commentary","NA",$I123="Opinions","NA",$I123="Editorial","NA",$I123="Perspective","NA",$I123="Author response","NA",$I123="Essay","NA",$I123="Guidelines","À Trouver"))</f>
        <v>NA</v>
      </c>
      <c r="AL123" s="51" t="str">
        <f t="shared" si="87"/>
        <v>NA</v>
      </c>
      <c r="AM123" s="51" t="str">
        <f t="shared" si="87"/>
        <v>NA</v>
      </c>
      <c r="AN123" s="51" t="str">
        <f t="shared" si="87"/>
        <v>NA</v>
      </c>
      <c r="AO123" s="52">
        <v>45188</v>
      </c>
      <c r="AP123" s="52">
        <v>45233</v>
      </c>
      <c r="AQ123" s="51">
        <f t="shared" si="47"/>
        <v>45</v>
      </c>
      <c r="AR123" s="51" t="str">
        <f t="shared" si="88"/>
        <v>NA</v>
      </c>
      <c r="AS123" s="51" t="str">
        <f>IF(OR($AG123="No",$AG123="NA"),"NA",($AH123-$AT123))</f>
        <v>NA</v>
      </c>
      <c r="AT123" s="51" t="str">
        <f t="shared" si="96"/>
        <v>NA</v>
      </c>
      <c r="AU123" s="51" t="str">
        <f t="shared" si="99"/>
        <v>NA</v>
      </c>
      <c r="AV123" s="51" t="str">
        <f t="shared" si="99"/>
        <v>NA</v>
      </c>
      <c r="AW123" s="51" t="str">
        <f t="shared" si="99"/>
        <v>NA</v>
      </c>
      <c r="AX123" s="51" t="str">
        <f t="shared" si="99"/>
        <v>NA</v>
      </c>
    </row>
    <row r="124" spans="1:50" ht="25.5" customHeight="1">
      <c r="A124">
        <v>123</v>
      </c>
      <c r="B124" t="s">
        <v>2361</v>
      </c>
      <c r="C124" t="s">
        <v>1382</v>
      </c>
      <c r="D124">
        <v>2023</v>
      </c>
      <c r="E124" t="s">
        <v>1165</v>
      </c>
      <c r="F124" t="s">
        <v>1790</v>
      </c>
      <c r="G124" s="8" t="s">
        <v>2146</v>
      </c>
      <c r="H124" s="97" t="s">
        <v>2147</v>
      </c>
      <c r="I124" t="s">
        <v>926</v>
      </c>
      <c r="J124">
        <v>22.25</v>
      </c>
      <c r="K124" t="str" cm="1">
        <f t="array" ref="K124">IF($I124="Review","À Trouver",_xlfn.IFS($I124="Letter to the Editor","NA",$I124="Author response","NA",$I124="Scholarships","NA",$I124="Original","No",$I124="Study protocol","No",$I124="Commentary","NA",$I124="Opinions","NA",$I124="Editorial","NA",$I124="Perspective","NA",$I124="Author response","NA",$I124="Essay","NA",$I124="Guidelines","No"))</f>
        <v>NA</v>
      </c>
      <c r="L124" t="str" cm="1">
        <f t="array" ref="L124">IF($I124="Review","À Trouver",_xlfn.IFS($I124="Letter to the Editor","NA",$I124="Author response","NA",$I124="Scholarships","NA",$I124="Original","No",$I124="Study protocol","No",$I124="Commentary","NA",$I124="Opinions","NA",$I124="Editorial","NA",$I124="Perspective","NA",$I124="Author response","NA",$I124="Essay","NA",$I124="Guidelines","No"))</f>
        <v>NA</v>
      </c>
      <c r="M124" t="str" cm="1">
        <f t="array" ref="M124">IF($I124="Review","NA",_xlfn.IFS($I124="Letter to the Editor","NA",$I124="Author response","NA",$I124="Scholarships","NA",$I124="Original","À Trouver",$I124="Study protocol","À Trouver",$I124="Commentary","NA",$I124="Opinions","NA",$I124="Editorial","NA",$I124="Perspective","NA",$I124="Author response","NA",$I124="Essay","NA",$I124="Guidelines","À Trouver"))</f>
        <v>NA</v>
      </c>
      <c r="N124" s="51" t="str" cm="1">
        <f t="array" ref="N124">IF($I124="Review","NA",_xlfn.IFS($I124="Letter to the Editor","NA",$I124="Author response","NA",$I124="Scholarships","NA",$I124="Original","À Trouver",$I124="Study protocol","NA",$I124="Commentary","NA",$I124="Opinions","NA",$I124="Editorial","NA",$I124="Perspective","NA",$I124="Author response","NA",$I124="Essay","NA",$I124="Guidelines","NA"))</f>
        <v>NA</v>
      </c>
      <c r="O124" s="51" t="str">
        <f t="shared" si="90"/>
        <v>NA</v>
      </c>
      <c r="P124" s="51" t="str">
        <f t="shared" si="90"/>
        <v>NA</v>
      </c>
      <c r="Q124" s="51" t="str">
        <f t="shared" si="90"/>
        <v>NA</v>
      </c>
      <c r="R124" s="51" t="str">
        <f t="shared" si="90"/>
        <v>NA</v>
      </c>
      <c r="S124" s="30" t="str" cm="1">
        <f t="array" ref="S124">IF($I124="Review","NA",_xlfn.IFS($I124="Letter to the Editor","NA",$I124="Author response","NA",$I124="Scholarships","NA",$I124="Original","À Trouver",$I124="Study protocol","NA",$I124="Commentary","NA",$I124="Opinions","NA",$I124="Editorial","NA",$I124="Perspective","NA",$I124="Author response","NA",$I124="Essay","NA",$I124="Guidelines","NA"))</f>
        <v>NA</v>
      </c>
      <c r="T124" s="51" t="str">
        <f t="shared" si="89"/>
        <v>NA</v>
      </c>
      <c r="U124" s="51" t="str" cm="1">
        <f t="array" ref="U124">IF($I124="Review","À Trouver",_xlfn.IFS($I124="Letter to the Editor","NA",$I124="Author response","NA",$I124="Scholarships","NA",$I124="Original","À Trouver",$I124="Study protocol","À Trouver",$I124="Commentary","NA",$I124="Opinions","NA",$I124="Editorial","NA",$I124="Perspective","NA",$I124="Author response","NA",$I124="Essay","NA",$I124="Guidelines","À Trouver"))</f>
        <v>NA</v>
      </c>
      <c r="V124" s="51" t="str">
        <f t="shared" si="92"/>
        <v>NA</v>
      </c>
      <c r="W124" s="51" t="str" cm="1">
        <f t="array" ref="W124">IF($I124="Review","À Trouver",_xlfn.IFS($I124="Letter to the Editor","NA",$I124="Author response","NA",$I124="Scholarships","NA",$I124="Original","À Trouver",$I124="Study protocol","NA",$I124="Commentary","NA",$I124="Opinions","NA",$I124="Editorial","NA",$I124="Perspective","NA",$I124="Author response","NA",$I124="Essay","NA",$I124="Guidelines","À Trouver"))</f>
        <v>NA</v>
      </c>
      <c r="X124" s="51" t="str">
        <f t="shared" si="97"/>
        <v>NA</v>
      </c>
      <c r="Y124" s="51" t="str">
        <f t="shared" si="97"/>
        <v>NA</v>
      </c>
      <c r="Z124" s="90" t="s">
        <v>57</v>
      </c>
      <c r="AA124" s="51" t="str" cm="1">
        <f t="array" ref="AA124">IF($I124="Review","NA",_xlfn.IFS($I124="Letter to the Editor","NA",$I124="Author response","NA",$I124="Scholarships","NA",$I124="Original","À Trouver",$I124="Study protocol","NA",$I124="Commentary","NA",$I124="Opinions","NA",$I124="Editorial","NA",$I124="Perspective","NA",$I124="Author response","NA",$I124="Essay","NA",$I124="Guidelines","NA"))</f>
        <v>NA</v>
      </c>
      <c r="AB124" s="51" t="str" cm="1">
        <f t="array" ref="AB124">IF($I124="Review","NA",_xlfn.IFS($I124="Letter to the Editor","NA",$I124="Author response","NA",$I124="Scholarships","NA",$I124="Original","À Trouver",$I124="Study protocol","NA",$I124="Commentary","NA",$I124="Opinions","NA",$I124="Editorial","NA",$I124="Perspective","NA",$I124="Author response","NA",$I124="Essay","NA",$I124="Guidelines","NA"))</f>
        <v>NA</v>
      </c>
      <c r="AC124" s="51" t="str">
        <f t="shared" si="94"/>
        <v>NA</v>
      </c>
      <c r="AD124" s="51" t="str">
        <f t="shared" si="94"/>
        <v>NA</v>
      </c>
      <c r="AE124" t="str">
        <f t="shared" si="95"/>
        <v>NA</v>
      </c>
      <c r="AF124" t="str" cm="1">
        <f t="array" ref="AF124">_xlfn.IFS($I124="Review","NA",$I124="Letter to the Editor","NA",$I124="Author response","NA",$I124="Scholarships","NA",$I124="Original",_xlfn.IFS($AC124="Yes","No",$AC124="both","No",$AC124="NA","NA",$AC124="No","À Trouver"),$I124="Study protocol","NA",$I124="Commentary","NA",$I124="Opinions","NA",$I124="Editorial","NA",$I124="Perspective","NA",$I124="Author response","NA",$I124="Essay","NA",$I124="Guidelines","NA")</f>
        <v>NA</v>
      </c>
      <c r="AG124" s="51" t="str" cm="1">
        <f t="array" ref="AG124">IF($I124="Review","NA",_xlfn.IFS($I124="Letter to the Editor","NA",$I124="Author response","NA",$I124="Scholarships","NA",$I124="Original","À Trouver",$I124="Study protocol","NA",$I124="Commentary","NA",$I124="Opinions","NA",$I124="Editorial","NA",$I124="Perspective","NA",$I124="Author response","NA",$I124="Essay","NA",$I124="Guidelines","NA"))</f>
        <v>NA</v>
      </c>
      <c r="AH124" s="51" t="str">
        <f t="shared" si="98"/>
        <v>NA</v>
      </c>
      <c r="AI124" s="51" t="str">
        <f t="shared" si="98"/>
        <v>NA</v>
      </c>
      <c r="AJ124" s="51" t="str">
        <f t="shared" si="93"/>
        <v>NA</v>
      </c>
      <c r="AK124" s="30" t="str" cm="1">
        <f t="array" ref="AK124">IF($I124="Review","À Trouver",_xlfn.IFS($I124="Letter to the Editor","NA",$I124="Author response","NA",$I124="Scholarships","NA",$I124="Original","À Trouver",$I124="Study protocol","NA",$I124="Commentary","NA",$I124="Opinions","NA",$I124="Editorial","NA",$I124="Perspective","NA",$I124="Author response","NA",$I124="Essay","NA",$I124="Guidelines","À Trouver"))</f>
        <v>NA</v>
      </c>
      <c r="AL124" s="51" t="str">
        <f t="shared" si="87"/>
        <v>NA</v>
      </c>
      <c r="AM124" s="51" t="str">
        <f t="shared" si="87"/>
        <v>NA</v>
      </c>
      <c r="AN124" s="51" t="str">
        <f t="shared" si="87"/>
        <v>NA</v>
      </c>
      <c r="AO124" s="52" t="s">
        <v>57</v>
      </c>
      <c r="AP124" s="52">
        <v>45230</v>
      </c>
      <c r="AQ124" s="51" t="str">
        <f t="shared" si="47"/>
        <v>NA</v>
      </c>
      <c r="AR124" s="51" t="str">
        <f t="shared" si="88"/>
        <v>NA</v>
      </c>
      <c r="AS124" s="51" t="str">
        <f>IF(OR($AG124="No",$AG124="NA"),"NA",($AH124-$AT124))</f>
        <v>NA</v>
      </c>
      <c r="AT124" s="51" t="str">
        <f t="shared" si="96"/>
        <v>NA</v>
      </c>
      <c r="AU124" s="51" t="str">
        <f t="shared" si="99"/>
        <v>NA</v>
      </c>
      <c r="AV124" s="51" t="str">
        <f t="shared" si="99"/>
        <v>NA</v>
      </c>
      <c r="AW124" s="51" t="str">
        <f t="shared" si="99"/>
        <v>NA</v>
      </c>
      <c r="AX124" s="51" t="str">
        <f t="shared" si="99"/>
        <v>NA</v>
      </c>
    </row>
    <row r="125" spans="1:50" ht="25.5" customHeight="1">
      <c r="A125">
        <v>124</v>
      </c>
      <c r="B125" t="s">
        <v>2361</v>
      </c>
      <c r="C125" t="s">
        <v>1382</v>
      </c>
      <c r="D125">
        <v>2023</v>
      </c>
      <c r="E125" t="s">
        <v>1165</v>
      </c>
      <c r="F125" t="s">
        <v>2149</v>
      </c>
      <c r="G125" s="78" t="s">
        <v>2150</v>
      </c>
      <c r="H125" t="s">
        <v>2151</v>
      </c>
      <c r="I125" t="s">
        <v>2547</v>
      </c>
      <c r="J125">
        <v>22</v>
      </c>
      <c r="K125" t="str" cm="1">
        <f t="array" ref="K125">IF($I125="Review","À Trouver",_xlfn.IFS($I125="Letter to the Editor","NA",$I125="Author response","NA",$I125="Scholarships","NA",$I125="Original","No",$I125="Study protocol","No",$I125="Commentary","NA",$I125="Opinions","NA",$I125="Editorial","NA",$I125="Perspective","NA",$I125="Author response","NA",$I125="Essay","NA",$I125="Guidelines","No",$I125="Lecture","NA"))</f>
        <v>NA</v>
      </c>
      <c r="L125" t="str" cm="1">
        <f t="array" ref="L125">IF($I125="Review","À Trouver",_xlfn.IFS($I125="Letter to the Editor","NA",$I125="Author response","NA",$I125="Scholarships","NA",$I125="Original","No",$I125="Study protocol","No",$I125="Commentary","NA",$I125="Opinions","NA",$I125="Editorial","NA",$I125="Perspective","NA",$I125="Author response","NA",$I125="Essay","NA",$I125="Guidelines","No",$I125="Lecture","NA"))</f>
        <v>NA</v>
      </c>
      <c r="M125" t="str" cm="1">
        <f t="array" ref="M125">IF($I125="Review","NA",_xlfn.IFS($I125="Letter to the Editor","NA",$I125="Author response","NA",$I125="Scholarships","NA",$I125="Original","À Trouver",$I125="Study protocol","À Trouver",$I125="Commentary","NA",$I125="Opinions","NA",$I125="Editorial","NA",$I125="Perspective","NA",$I125="Author response","NA",$I125="Essay","NA",$I125="Guidelines","À Trouver",$I125="Lecture","NA"))</f>
        <v>NA</v>
      </c>
      <c r="N125" s="51" t="str" cm="1">
        <f t="array" ref="N125">IF($I125="Review","NA",_xlfn.IFS($I125="Letter to the Editor","NA",$I125="Author response","NA",$I125="Scholarships","NA",$I125="Original","À Trouver",$I125="Study protocol","NA",$I125="Commentary","NA",$I125="Opinions","NA",$I125="Editorial","NA",$I125="Perspective","NA",$I125="Author response","NA",$I125="Essay","NA",$I125="Guidelines","NA",$I125="Lecture","NA"))</f>
        <v>NA</v>
      </c>
      <c r="O125" s="51" t="str">
        <f t="shared" si="90"/>
        <v>NA</v>
      </c>
      <c r="P125" s="51" t="str">
        <f t="shared" si="90"/>
        <v>NA</v>
      </c>
      <c r="Q125" s="51" t="str">
        <f t="shared" si="90"/>
        <v>NA</v>
      </c>
      <c r="R125" s="51" t="str">
        <f t="shared" si="90"/>
        <v>NA</v>
      </c>
      <c r="S125" s="30" t="str" cm="1">
        <f t="array" ref="S125">IF($I125="Review","NA",_xlfn.IFS($I125="Letter to the Editor","NA",$I125="Author response","NA",$I125="Scholarships","NA",$I125="Original","À Trouver",$I125="Study protocol","NA",$I125="Commentary","NA",$I125="Opinions","NA",$I125="Editorial","NA",$I125="Perspective","NA",$I125="Author response","NA",$I125="Essay","NA",$I125="Guidelines","NA",$I125="Lecture","NA"))</f>
        <v>NA</v>
      </c>
      <c r="T125" s="51" t="str">
        <f t="shared" si="89"/>
        <v>NA</v>
      </c>
      <c r="U125" s="51" t="str" cm="1">
        <f t="array" ref="U125">IF($I125="Review","À Trouver",_xlfn.IFS($I125="Letter to the Editor","NA",$I125="Author response","NA",$I125="Scholarships","NA",$I125="Original","À Trouver",$I125="Study protocol","À Trouver",$I125="Commentary","NA",$I125="Opinions","NA",$I125="Editorial","NA",$I125="Perspective","NA",$I125="Author response","NA",$I125="Essay","NA",$I125="Guidelines","À Trouver",$I125="Lecture","NA"))</f>
        <v>NA</v>
      </c>
      <c r="V125" s="51" t="str">
        <f t="shared" si="92"/>
        <v>NA</v>
      </c>
      <c r="W125" s="51" t="str" cm="1">
        <f t="array" ref="W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X125" s="51" t="str">
        <f t="shared" si="97"/>
        <v>NA</v>
      </c>
      <c r="Y125" s="51" t="str">
        <f t="shared" si="97"/>
        <v>NA</v>
      </c>
      <c r="Z125" s="8" t="s">
        <v>2152</v>
      </c>
      <c r="AA125" s="51" t="str" cm="1">
        <f t="array" ref="AA125">IF($I125="Review","NA",_xlfn.IFS($I125="Letter to the Editor","NA",$I125="Author response","NA",$I125="Scholarships","NA",$I125="Original","À Trouver",$I125="Study protocol","NA",$I125="Commentary","NA",$I125="Opinions","NA",$I125="Editorial","NA",$I125="Perspective","NA",$I125="Author response","NA",$I125="Essay","NA",$I125="Guidelines","NA",$I125="Lecture","NA"))</f>
        <v>NA</v>
      </c>
      <c r="AB125" s="51" t="str" cm="1">
        <f t="array" ref="AB125">IF($I125="Review","NA",_xlfn.IFS($I125="Letter to the Editor","NA",$I125="Author response","NA",$I125="Scholarships","NA",$I125="Original","À Trouver",$I125="Study protocol","NA",$I125="Commentary","NA",$I125="Opinions","NA",$I125="Editorial","NA",$I125="Perspective","NA",$I125="Author response","NA",$I125="Essay","NA",$I125="Guidelines","NA",$I125="Lecture","NA"))</f>
        <v>NA</v>
      </c>
      <c r="AC125" s="51" t="str">
        <f t="shared" si="94"/>
        <v>NA</v>
      </c>
      <c r="AD125" s="51" t="str">
        <f t="shared" si="94"/>
        <v>NA</v>
      </c>
      <c r="AE125" t="str">
        <f t="shared" si="95"/>
        <v>NA</v>
      </c>
      <c r="AF125" t="str" cm="1">
        <f t="array" ref="AF125">_xlfn.IFS($I125="Review","NA",$I125="Letter to the Editor","NA",$I125="Author response","NA",$I125="Scholarships","NA",$I125="Original",_xlfn.IFS($AC125="Yes","No",$AC125="both","No",$AC125="NA","NA",$AC125="No","À Trouver"),$I125="Study protocol","NA",$I125="Commentary","NA",$I125="Opinions","NA",$I125="Editorial","NA",$I125="Perspective","NA",$I125="Author response","NA",$I125="Essay","NA",$I125="Guidelines","NA",$I125="Lecture","NA")</f>
        <v>NA</v>
      </c>
      <c r="AG125" s="51" t="str" cm="1">
        <f t="array" ref="AG125">IF($I125="Review","NA",_xlfn.IFS($I125="Letter to the Editor","NA",$I125="Author response","NA",$I125="Scholarships","NA",$I125="Original","À Trouver",$I125="Study protocol","NA",$I125="Commentary","NA",$I125="Opinions","NA",$I125="Editorial","NA",$I125="Perspective","NA",$I125="Author response","NA",$I125="Essay","NA",$I125="Guidelines","NA",$I125="Lecture","NA"))</f>
        <v>NA</v>
      </c>
      <c r="AH125" s="51" t="str">
        <f t="shared" si="98"/>
        <v>NA</v>
      </c>
      <c r="AI125" s="51" t="str">
        <f t="shared" si="98"/>
        <v>NA</v>
      </c>
      <c r="AJ125" s="51" t="str">
        <f t="shared" si="93"/>
        <v>NA</v>
      </c>
      <c r="AK125" s="30" t="str" cm="1">
        <f t="array" ref="AK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AL125" s="51" t="str">
        <f t="shared" si="87"/>
        <v>NA</v>
      </c>
      <c r="AM125" s="51" t="str">
        <f t="shared" si="87"/>
        <v>NA</v>
      </c>
      <c r="AN125" s="51" t="str">
        <f t="shared" si="87"/>
        <v>NA</v>
      </c>
      <c r="AO125" s="52">
        <v>45012</v>
      </c>
      <c r="AP125" s="52">
        <v>45260</v>
      </c>
      <c r="AQ125" s="51">
        <f t="shared" si="47"/>
        <v>248</v>
      </c>
      <c r="AR125" s="51" t="str">
        <f t="shared" si="88"/>
        <v>NA</v>
      </c>
      <c r="AS125" s="51" t="str">
        <f>IF(OR($AG125="No",$AG125="NA"),"NA",($AH125-$AT125))</f>
        <v>NA</v>
      </c>
      <c r="AT125" s="51" t="str">
        <f t="shared" si="96"/>
        <v>NA</v>
      </c>
      <c r="AU125" s="51" t="str">
        <f t="shared" si="99"/>
        <v>NA</v>
      </c>
      <c r="AV125" s="51" t="str">
        <f t="shared" si="99"/>
        <v>NA</v>
      </c>
      <c r="AW125" s="51" t="str">
        <f t="shared" si="99"/>
        <v>NA</v>
      </c>
      <c r="AX125" s="51" t="str">
        <f t="shared" si="99"/>
        <v>NA</v>
      </c>
    </row>
    <row r="126" spans="1:50" ht="27">
      <c r="A126">
        <v>125</v>
      </c>
      <c r="B126" t="s">
        <v>2361</v>
      </c>
      <c r="C126" t="s">
        <v>1382</v>
      </c>
      <c r="D126">
        <v>2023</v>
      </c>
      <c r="E126" t="s">
        <v>1165</v>
      </c>
      <c r="F126" s="80" t="s">
        <v>2154</v>
      </c>
      <c r="G126" s="8" t="s">
        <v>2155</v>
      </c>
      <c r="H126" s="81" t="s">
        <v>2156</v>
      </c>
      <c r="I126" t="s">
        <v>929</v>
      </c>
      <c r="J126">
        <v>3</v>
      </c>
      <c r="K126" t="s">
        <v>56</v>
      </c>
      <c r="L126" t="s">
        <v>56</v>
      </c>
      <c r="M126" t="str" cm="1">
        <f t="array" ref="M126">IF($I126="Review","NA",_xlfn.IFS($I126="Letter to the Editor","NA",$I126="Author response","NA",$I126="Scholarships","NA",$I126="Original","À Trouver",$I126="Study protocol","À Trouver",$I126="Commentary","NA",$I126="Opinions","NA",$I126="Editorial","NA",$I126="Perspective","NA",$I126="Author response","NA",$I126="Essay","NA",$I126="Guidelines","À Trouver",$I126="Case Report","À Trouver"))</f>
        <v>NA</v>
      </c>
      <c r="N126" s="51" t="str" cm="1">
        <f t="array" ref="N126">IF($I126="Review","NA",_xlfn.IFS($I126="Letter to the Editor","NA",$I126="Author response","NA",$I126="Scholarships","NA",$I126="Original","À Trouver",$I126="Study protocol","NA",$I126="Commentary","NA",$I126="Opinions","NA",$I126="Editorial","NA",$I126="Perspective","NA",$I126="Author response","NA",$I126="Essay","NA",$I126="Guidelines","NA",$I126="Case Report","À Trouver"))</f>
        <v>NA</v>
      </c>
      <c r="O126" s="51" t="str">
        <f t="shared" si="90"/>
        <v>NA</v>
      </c>
      <c r="P126" s="51" t="str">
        <f t="shared" si="90"/>
        <v>NA</v>
      </c>
      <c r="Q126" s="51" t="str">
        <f t="shared" si="90"/>
        <v>NA</v>
      </c>
      <c r="R126" s="51" t="str">
        <f t="shared" si="90"/>
        <v>NA</v>
      </c>
      <c r="S126" s="30" t="str" cm="1">
        <f t="array" ref="S126">IF($I126="Review","NA",_xlfn.IFS($I126="Letter to the Editor","NA",$I126="Author response","NA",$I126="Scholarships","NA",$I126="Original","À Trouver",$I126="Study protocol","NA",$I126="Commentary","NA",$I126="Opinions","NA",$I126="Editorial","NA",$I126="Perspective","NA",$I126="Author response","NA",$I126="Essay","NA",$I126="Guidelines","NA",$I126="Case Report","À Trouver"))</f>
        <v>NA</v>
      </c>
      <c r="T126" s="51" t="str">
        <f t="shared" si="89"/>
        <v>NA</v>
      </c>
      <c r="U126" s="51" t="s">
        <v>56</v>
      </c>
      <c r="V126" s="83" t="s">
        <v>2548</v>
      </c>
      <c r="W126" s="51" t="s">
        <v>56</v>
      </c>
      <c r="X126" s="83" t="s">
        <v>2549</v>
      </c>
      <c r="Y126" s="51" t="s">
        <v>56</v>
      </c>
      <c r="Z126" s="8" t="s">
        <v>2157</v>
      </c>
      <c r="AA126" s="51" t="str" cm="1">
        <f t="array" ref="AA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B126" s="51" t="str" cm="1">
        <f t="array" ref="AB126">IF($I126="Review","NA",_xlfn.IFS($I126="Letter to the Editor","NA",$I126="Author response","NA",$I126="Scholarships","NA",$I126="Original",_xlfn.IFS($AA126="No","NA",$AA126="Yes","À Remplir"),$I126="Study protocol","NA",$I126="Commentary","NA",$I126="Opinions","NA",$I126="Editorial","NA",$I126="Perspective","NA",$I126="Author response","NA",$I126="Essay","NA",$I126="Guidelines","NA",$I126="Case Report",_xlfn.IFS($AA126="No","No",$AA126="Yes","À Remplir")))</f>
        <v>NA</v>
      </c>
      <c r="AC126" s="51" t="str">
        <f t="shared" si="94"/>
        <v>NA</v>
      </c>
      <c r="AD126" s="51" t="str">
        <f t="shared" si="94"/>
        <v>NA</v>
      </c>
      <c r="AE126" t="str">
        <f t="shared" si="95"/>
        <v>NA</v>
      </c>
      <c r="AF126" t="str" cm="1">
        <f t="array" ref="AF126">_xlfn.IFS($I126="Review","NA",$I126="Letter to the Editor","NA",$I126="Author response","NA",$I126="Scholarships","NA",$I126="Original",_xlfn.IFS($AC126="Yes","No",$AC126="both","No",$AC126="NA","NA",$AC126="No","À Trouver"),$I126="Study protocol","NA",$I126="Commentary","NA",$I126="Opinions","NA",$I126="Editorial","NA",$I126="Perspective","NA",$I126="Author response","NA",$I126="Essay","NA",$I126="Guidelines","NA",$I126="Case Report",_xlfn.IFS($AC126="Yes","No",$AC126="both","No",$AC126="NA","NA",$AC126="No","À Trouver"))</f>
        <v>NA</v>
      </c>
      <c r="AG126" s="51" t="str" cm="1">
        <f t="array" ref="AG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H126" s="51" t="str">
        <f t="shared" si="98"/>
        <v>NA</v>
      </c>
      <c r="AI126" s="51" t="str">
        <f t="shared" si="98"/>
        <v>NA</v>
      </c>
      <c r="AJ126" s="51" t="str">
        <f t="shared" si="93"/>
        <v>NA</v>
      </c>
      <c r="AK126" s="30" t="s">
        <v>62</v>
      </c>
      <c r="AL126" s="51" t="str">
        <f t="shared" si="87"/>
        <v>NA</v>
      </c>
      <c r="AM126" s="51" t="str">
        <f t="shared" si="87"/>
        <v>NA</v>
      </c>
      <c r="AN126" s="51" t="str">
        <f t="shared" si="87"/>
        <v>NA</v>
      </c>
      <c r="AO126" s="52">
        <v>44823</v>
      </c>
      <c r="AP126" s="52">
        <v>45171</v>
      </c>
      <c r="AQ126" s="51">
        <f t="shared" si="47"/>
        <v>348</v>
      </c>
      <c r="AR126" s="51" t="str">
        <f t="shared" si="88"/>
        <v>NA</v>
      </c>
      <c r="AS126" s="51" t="str">
        <f>IF(OR($AG126="No",$AG126="NA"),"NA",($AH126-$AT126))</f>
        <v>NA</v>
      </c>
      <c r="AT126" s="51" t="str">
        <f t="shared" si="96"/>
        <v>NA</v>
      </c>
      <c r="AU126" s="51" t="str">
        <f t="shared" si="99"/>
        <v>NA</v>
      </c>
      <c r="AV126" s="51" t="str">
        <f t="shared" si="99"/>
        <v>NA</v>
      </c>
      <c r="AW126" s="51" t="str">
        <f t="shared" si="99"/>
        <v>NA</v>
      </c>
      <c r="AX126" s="51" t="str">
        <f t="shared" si="99"/>
        <v>NA</v>
      </c>
    </row>
    <row r="127" spans="1:50" ht="25.5" customHeight="1">
      <c r="A127">
        <v>126</v>
      </c>
      <c r="B127" t="s">
        <v>2361</v>
      </c>
      <c r="C127" t="s">
        <v>1382</v>
      </c>
      <c r="D127">
        <v>2023</v>
      </c>
      <c r="E127" t="s">
        <v>1165</v>
      </c>
      <c r="F127" s="60" t="s">
        <v>2159</v>
      </c>
      <c r="G127" s="78" t="s">
        <v>2160</v>
      </c>
      <c r="H127" s="56" t="s">
        <v>2161</v>
      </c>
      <c r="I127" t="s">
        <v>935</v>
      </c>
      <c r="J127">
        <v>3</v>
      </c>
      <c r="K127" t="str" cm="1">
        <f t="array" ref="K127">IF($I127="Review","À Trouver",_xlfn.IFS($I127="Letter to the Editor","NA",$I127="Author response","NA",$I127="Scholarships","NA",$I127="Original","No",$I127="Study protocol","No",$I127="Commentary","NA",$I127="Opinions","NA",$I127="Editorial","NA",$I127="Perspective","NA",$I127="Author response","NA",$I127="Essay","NA",$I127="Guidelines","No",$I127="Case Report","No"))</f>
        <v>No</v>
      </c>
      <c r="L127" t="str" cm="1">
        <f t="array" ref="L127">IF($I127="Review","À Trouver",_xlfn.IFS($I127="Letter to the Editor","NA",$I127="Author response","NA",$I127="Scholarships","NA",$I127="Original","No",$I127="Study protocol","No",$I127="Commentary","NA",$I127="Opinions","NA",$I127="Editorial","NA",$I127="Perspective","NA",$I127="Author response","NA",$I127="Essay","NA",$I127="Guidelines","No",$I127="Case Report","No"))</f>
        <v>No</v>
      </c>
      <c r="M127" t="s">
        <v>62</v>
      </c>
      <c r="N127" s="51" t="s">
        <v>62</v>
      </c>
      <c r="O127" s="51" t="str">
        <f t="shared" si="90"/>
        <v>NA</v>
      </c>
      <c r="P127" s="51" t="str">
        <f t="shared" si="90"/>
        <v>NA</v>
      </c>
      <c r="Q127" s="51" t="str">
        <f t="shared" si="90"/>
        <v>NA</v>
      </c>
      <c r="R127" s="51" t="str">
        <f t="shared" si="90"/>
        <v>NA</v>
      </c>
      <c r="S127" s="30" t="s">
        <v>56</v>
      </c>
      <c r="T127" s="51" t="s">
        <v>2550</v>
      </c>
      <c r="U127" s="51" t="s">
        <v>56</v>
      </c>
      <c r="V127" s="51" t="s">
        <v>2551</v>
      </c>
      <c r="W127" s="51" t="s">
        <v>56</v>
      </c>
      <c r="X127" s="51" t="s">
        <v>2164</v>
      </c>
      <c r="Y127" s="51" t="s">
        <v>62</v>
      </c>
      <c r="Z127" s="8" t="s">
        <v>2165</v>
      </c>
      <c r="AA127" s="51" t="s">
        <v>56</v>
      </c>
      <c r="AB127" s="51" t="s">
        <v>1223</v>
      </c>
      <c r="AC127" s="51" t="s">
        <v>56</v>
      </c>
      <c r="AD127" s="51" t="s">
        <v>2373</v>
      </c>
      <c r="AE127" s="96" t="s">
        <v>2552</v>
      </c>
      <c r="AF127" t="str" cm="1">
        <f t="array" ref="AF127">_xlfn.IFS($I127="Review","NA",$I127="Letter to the Editor","NA",$I127="Author response","NA",$I127="Scholarships","NA",$I127="Original",_xlfn.IFS($AC127="Yes","No",$AC127="both","No",$AC127="NA","NA",$AC127="No","À Trouver"),$I127="Study protocol","NA",$I127="Commentary","NA",$I127="Opinions","NA",$I127="Editorial","NA",$I127="Perspective","NA",$I127="Author response","NA",$I127="Essay","NA",$I127="Guidelines","NA",$I127="Case Report",_xlfn.IFS($AC127="Yes","No",$AC127="both","No",$AC127="NA","NA",$AC127="No","À Trouver"))</f>
        <v>No</v>
      </c>
      <c r="AG127" s="51" t="s">
        <v>56</v>
      </c>
      <c r="AH127" s="51">
        <v>166</v>
      </c>
      <c r="AI127" s="51" t="s">
        <v>62</v>
      </c>
      <c r="AJ127" s="51" t="str">
        <f t="shared" si="93"/>
        <v>NA</v>
      </c>
      <c r="AK127" s="30" t="s">
        <v>62</v>
      </c>
      <c r="AL127" s="51" t="str">
        <f t="shared" si="87"/>
        <v>NA</v>
      </c>
      <c r="AM127" s="51" t="str">
        <f t="shared" si="87"/>
        <v>NA</v>
      </c>
      <c r="AN127" s="51" t="str">
        <f t="shared" si="87"/>
        <v>NA</v>
      </c>
      <c r="AO127" s="52">
        <v>44818</v>
      </c>
      <c r="AP127" s="52">
        <v>45124</v>
      </c>
      <c r="AQ127" s="51">
        <f t="shared" si="47"/>
        <v>306</v>
      </c>
      <c r="AR127" s="51" t="str">
        <f t="shared" si="88"/>
        <v>NA</v>
      </c>
      <c r="AS127" s="51">
        <v>68</v>
      </c>
      <c r="AT127" s="51">
        <f t="shared" si="96"/>
        <v>98</v>
      </c>
      <c r="AU127" s="51" t="s">
        <v>62</v>
      </c>
      <c r="AV127" s="51" t="s">
        <v>62</v>
      </c>
      <c r="AW127" s="51" t="s">
        <v>62</v>
      </c>
      <c r="AX127" s="51" t="s">
        <v>62</v>
      </c>
    </row>
    <row r="128" spans="1:50" ht="27">
      <c r="A128">
        <v>127</v>
      </c>
      <c r="B128" t="s">
        <v>2361</v>
      </c>
      <c r="C128" t="s">
        <v>1382</v>
      </c>
      <c r="D128">
        <v>2023</v>
      </c>
      <c r="E128" t="s">
        <v>1165</v>
      </c>
      <c r="F128" s="80" t="s">
        <v>2168</v>
      </c>
      <c r="G128" s="8" t="s">
        <v>2169</v>
      </c>
      <c r="H128" s="81" t="s">
        <v>2170</v>
      </c>
      <c r="I128" t="s">
        <v>935</v>
      </c>
      <c r="J128">
        <v>4</v>
      </c>
      <c r="K128" t="str" cm="1">
        <f t="array" ref="K128">IF($I128="Review","À Trouver",_xlfn.IFS($I128="Letter to the Editor","NA",$I128="Author response","NA",$I128="Scholarships","NA",$I128="Original","No",$I128="Study protocol","No",$I128="Commentary","NA",$I128="Opinions","NA",$I128="Editorial","NA",$I128="Perspective","NA",$I128="Author response","NA",$I128="Essay","NA",$I128="Guidelines","No",$I128="Case Report","No"))</f>
        <v>No</v>
      </c>
      <c r="L128" t="str" cm="1">
        <f t="array" ref="L128">IF($I128="Review","À Trouver",_xlfn.IFS($I128="Letter to the Editor","NA",$I128="Author response","NA",$I128="Scholarships","NA",$I128="Original","No",$I128="Study protocol","No",$I128="Commentary","NA",$I128="Opinions","NA",$I128="Editorial","NA",$I128="Perspective","NA",$I128="Author response","NA",$I128="Essay","NA",$I128="Guidelines","No",$I128="Case Report","No"))</f>
        <v>No</v>
      </c>
      <c r="M128" t="s">
        <v>62</v>
      </c>
      <c r="N128" s="51" t="s">
        <v>56</v>
      </c>
      <c r="O128" s="51">
        <v>2</v>
      </c>
      <c r="P128" s="51" t="s">
        <v>1076</v>
      </c>
      <c r="Q128" s="83" t="s">
        <v>2553</v>
      </c>
      <c r="R128" s="83" t="s">
        <v>2554</v>
      </c>
      <c r="S128" s="30" t="s">
        <v>56</v>
      </c>
      <c r="T128" s="83" t="s">
        <v>2555</v>
      </c>
      <c r="U128" s="51" t="s">
        <v>56</v>
      </c>
      <c r="V128" s="83" t="s">
        <v>2556</v>
      </c>
      <c r="W128" s="51" t="s">
        <v>56</v>
      </c>
      <c r="X128" s="83" t="s">
        <v>2175</v>
      </c>
      <c r="Y128" s="51" t="s">
        <v>62</v>
      </c>
      <c r="Z128" s="8" t="s">
        <v>2176</v>
      </c>
      <c r="AA128" s="51" t="s">
        <v>56</v>
      </c>
      <c r="AB128" s="51" t="s">
        <v>1223</v>
      </c>
      <c r="AC128" s="51" t="s">
        <v>56</v>
      </c>
      <c r="AD128" s="51" t="s">
        <v>984</v>
      </c>
      <c r="AE128" t="str">
        <f t="shared" ref="AE128:AE141" si="100">IF(OR($AB128="No",$AB128="NA"),"NA",IF(AD128="Exact","NA","À Remplir"))</f>
        <v>NA</v>
      </c>
      <c r="AF128" t="str" cm="1">
        <f t="array" ref="AF128">_xlfn.IFS($I128="Review","NA",$I128="Letter to the Editor","NA",$I128="Author response","NA",$I128="Scholarships","NA",$I128="Original",_xlfn.IFS($AC128="Yes","No",$AC128="both","No",$AC128="NA","NA",$AC128="No","À Trouver"),$I128="Study protocol","NA",$I128="Commentary","NA",$I128="Opinions","NA",$I128="Editorial","NA",$I128="Perspective","NA",$I128="Author response","NA",$I128="Essay","NA",$I128="Guidelines","NA",$I128="Case Report",_xlfn.IFS($AC128="Yes","No",$AC128="both","No",$AC128="NA","NA",$AC128="No","À Trouver"))</f>
        <v>No</v>
      </c>
      <c r="AG128" s="51" t="s">
        <v>56</v>
      </c>
      <c r="AH128" s="51">
        <v>43</v>
      </c>
      <c r="AI128" s="51" t="s">
        <v>56</v>
      </c>
      <c r="AJ128" s="51" t="s">
        <v>174</v>
      </c>
      <c r="AK128" s="30" t="s">
        <v>62</v>
      </c>
      <c r="AL128" s="51" t="str">
        <f t="shared" si="87"/>
        <v>NA</v>
      </c>
      <c r="AM128" s="51" t="str">
        <f t="shared" si="87"/>
        <v>NA</v>
      </c>
      <c r="AN128" s="51" t="str">
        <f t="shared" si="87"/>
        <v>NA</v>
      </c>
      <c r="AO128" s="52">
        <v>44921</v>
      </c>
      <c r="AP128" s="52">
        <v>45171</v>
      </c>
      <c r="AQ128" s="51">
        <f t="shared" si="47"/>
        <v>250</v>
      </c>
      <c r="AR128" s="51" t="str">
        <f t="shared" si="88"/>
        <v>NA</v>
      </c>
      <c r="AS128" s="51">
        <v>34</v>
      </c>
      <c r="AT128" s="51">
        <f t="shared" si="96"/>
        <v>9</v>
      </c>
      <c r="AU128" s="51" t="s">
        <v>62</v>
      </c>
      <c r="AV128" s="51" t="s">
        <v>56</v>
      </c>
      <c r="AW128" s="51" t="s">
        <v>62</v>
      </c>
      <c r="AX128" s="51" t="s">
        <v>62</v>
      </c>
    </row>
    <row r="129" spans="1:51" ht="18" customHeight="1">
      <c r="A129">
        <v>128</v>
      </c>
      <c r="B129" t="s">
        <v>2361</v>
      </c>
      <c r="C129" t="s">
        <v>1382</v>
      </c>
      <c r="D129">
        <v>2023</v>
      </c>
      <c r="E129" t="s">
        <v>1165</v>
      </c>
      <c r="F129" s="80" t="s">
        <v>2180</v>
      </c>
      <c r="G129" s="8" t="s">
        <v>2181</v>
      </c>
      <c r="H129" s="81" t="s">
        <v>2182</v>
      </c>
      <c r="I129" t="s">
        <v>935</v>
      </c>
      <c r="J129">
        <v>14</v>
      </c>
      <c r="K129" t="str" cm="1">
        <f t="array" ref="K129">IF($I129="Review","À Trouver",_xlfn.IFS($I129="Letter to the Editor","NA",$I129="Author response","NA",$I129="Scholarships","NA",$I129="Original","No",$I129="Study protocol","No",$I129="Commentary","NA",$I129="Opinions","NA",$I129="Editorial","NA",$I129="Perspective","NA",$I129="Author response","NA",$I129="Essay","NA",$I129="Guidelines","No",$I129="Case Report","No"))</f>
        <v>No</v>
      </c>
      <c r="L129" t="str" cm="1">
        <f t="array" ref="L129">IF($I129="Review","À Trouver",_xlfn.IFS($I129="Letter to the Editor","NA",$I129="Author response","NA",$I129="Scholarships","NA",$I129="Original","No",$I129="Study protocol","No",$I129="Commentary","NA",$I129="Opinions","NA",$I129="Editorial","NA",$I129="Perspective","NA",$I129="Author response","NA",$I129="Essay","NA",$I129="Guidelines","No",$I129="Case Report","No"))</f>
        <v>No</v>
      </c>
      <c r="M129" t="s">
        <v>62</v>
      </c>
      <c r="N129" s="51" t="s">
        <v>62</v>
      </c>
      <c r="O129" s="51" t="str">
        <f t="shared" ref="O129:R130" si="101">IF(OR($N129="No",$N129="NA"),"NA","à Remplir")</f>
        <v>NA</v>
      </c>
      <c r="P129" s="51" t="str">
        <f t="shared" si="101"/>
        <v>NA</v>
      </c>
      <c r="Q129" s="51" t="str">
        <f t="shared" si="101"/>
        <v>NA</v>
      </c>
      <c r="R129" s="51" t="str">
        <f t="shared" si="101"/>
        <v>NA</v>
      </c>
      <c r="S129" s="30" t="s">
        <v>62</v>
      </c>
      <c r="T129" s="51" t="str">
        <f>IF(OR(S129="No",S129="NA"),"NA","à Remplir")</f>
        <v>NA</v>
      </c>
      <c r="U129" s="51" t="s">
        <v>56</v>
      </c>
      <c r="V129" s="83" t="s">
        <v>2557</v>
      </c>
      <c r="W129" s="51" t="s">
        <v>56</v>
      </c>
      <c r="X129" s="83" t="s">
        <v>2558</v>
      </c>
      <c r="Y129" s="51" t="s">
        <v>62</v>
      </c>
      <c r="Z129" s="8" t="s">
        <v>2186</v>
      </c>
      <c r="AA129" s="51" t="s">
        <v>56</v>
      </c>
      <c r="AB129" s="51" t="s">
        <v>1223</v>
      </c>
      <c r="AC129" s="51" t="s">
        <v>56</v>
      </c>
      <c r="AD129" s="51" t="s">
        <v>984</v>
      </c>
      <c r="AE129" t="str">
        <f t="shared" si="100"/>
        <v>NA</v>
      </c>
      <c r="AF129" t="str" cm="1">
        <f t="array" ref="AF129">_xlfn.IFS($I129="Review","NA",$I129="Letter to the Editor","NA",$I129="Author response","NA",$I129="Scholarships","NA",$I129="Original",_xlfn.IFS($AC129="Yes","No",$AC129="both","No",$AC129="NA","NA",$AC129="No","À Trouver"),$I129="Study protocol","NA",$I129="Commentary","NA",$I129="Opinions","NA",$I129="Editorial","NA",$I129="Perspective","NA",$I129="Author response","NA",$I129="Essay","NA",$I129="Guidelines","NA",$I129="Case Report",_xlfn.IFS($AC129="Yes","No",$AC129="both","No",$AC129="NA","NA",$AC129="No","À Trouver"))</f>
        <v>No</v>
      </c>
      <c r="AG129" s="51" t="s">
        <v>56</v>
      </c>
      <c r="AH129" s="51">
        <v>29</v>
      </c>
      <c r="AI129" s="51" t="s">
        <v>56</v>
      </c>
      <c r="AJ129" s="51" t="s">
        <v>174</v>
      </c>
      <c r="AK129" s="30" t="s">
        <v>62</v>
      </c>
      <c r="AL129" s="51" t="str">
        <f t="shared" si="87"/>
        <v>NA</v>
      </c>
      <c r="AM129" s="51" t="str">
        <f t="shared" si="87"/>
        <v>NA</v>
      </c>
      <c r="AN129" s="51" t="str">
        <f t="shared" si="87"/>
        <v>NA</v>
      </c>
      <c r="AO129" s="52">
        <v>44806</v>
      </c>
      <c r="AP129" s="52">
        <v>45160</v>
      </c>
      <c r="AQ129" s="51">
        <f t="shared" si="47"/>
        <v>354</v>
      </c>
      <c r="AR129" s="51" t="str">
        <f t="shared" si="88"/>
        <v>NA</v>
      </c>
      <c r="AS129" s="51">
        <f t="shared" ref="AS129:AS136" si="102">IF(OR($AG129="No",$AG129="NA"),"NA",($AH129-$AT129))</f>
        <v>23</v>
      </c>
      <c r="AT129" s="51">
        <v>6</v>
      </c>
      <c r="AU129" s="51" t="s">
        <v>56</v>
      </c>
      <c r="AV129" s="51" t="s">
        <v>56</v>
      </c>
      <c r="AW129" s="51" t="s">
        <v>62</v>
      </c>
      <c r="AX129" s="51" t="s">
        <v>62</v>
      </c>
    </row>
    <row r="130" spans="1:51" ht="25.5" customHeight="1">
      <c r="A130">
        <v>129</v>
      </c>
      <c r="B130" s="98" t="s">
        <v>2361</v>
      </c>
      <c r="C130" s="98" t="s">
        <v>1382</v>
      </c>
      <c r="D130" s="98">
        <v>2023</v>
      </c>
      <c r="E130" s="98" t="s">
        <v>1165</v>
      </c>
      <c r="F130" s="99" t="s">
        <v>2189</v>
      </c>
      <c r="G130" s="100" t="s">
        <v>2190</v>
      </c>
      <c r="H130" s="81" t="s">
        <v>2191</v>
      </c>
      <c r="I130" s="98" t="s">
        <v>935</v>
      </c>
      <c r="J130" s="98">
        <v>15</v>
      </c>
      <c r="K130" s="98" t="str" cm="1">
        <f t="array" ref="K130">IF($I130="Review","À Trouver",_xlfn.IFS($I130="Letter to the Editor","NA",$I130="Author response","NA",$I130="Scholarships","NA",$I130="Original","No",$I130="Study protocol","No",$I130="Commentary","NA",$I130="Opinions","NA",$I130="Editorial","NA",$I130="Perspective","NA",$I130="Author response","NA",$I130="Essay","NA",$I130="Guidelines","No",$I130="Case Report","No"))</f>
        <v>No</v>
      </c>
      <c r="L130" s="98" t="str" cm="1">
        <f t="array" ref="L130">IF($I130="Review","À Trouver",_xlfn.IFS($I130="Letter to the Editor","NA",$I130="Author response","NA",$I130="Scholarships","NA",$I130="Original","No",$I130="Study protocol","No",$I130="Commentary","NA",$I130="Opinions","NA",$I130="Editorial","NA",$I130="Perspective","NA",$I130="Author response","NA",$I130="Essay","NA",$I130="Guidelines","No",$I130="Case Report","No"))</f>
        <v>No</v>
      </c>
      <c r="M130" s="98" t="s">
        <v>62</v>
      </c>
      <c r="N130" s="101" t="s">
        <v>62</v>
      </c>
      <c r="O130" s="101" t="str">
        <f t="shared" si="101"/>
        <v>NA</v>
      </c>
      <c r="P130" s="101" t="str">
        <f t="shared" si="101"/>
        <v>NA</v>
      </c>
      <c r="Q130" s="101" t="str">
        <f t="shared" si="101"/>
        <v>NA</v>
      </c>
      <c r="R130" s="101" t="str">
        <f t="shared" si="101"/>
        <v>NA</v>
      </c>
      <c r="S130" s="102" t="s">
        <v>62</v>
      </c>
      <c r="T130" s="101" t="str">
        <f>IF(OR(S130="No",S130="NA"),"NA","à Remplir")</f>
        <v>NA</v>
      </c>
      <c r="U130" s="101" t="s">
        <v>62</v>
      </c>
      <c r="V130" s="101" t="str">
        <f t="shared" ref="V130:V149" si="103">IF(OR(U130="No",U130="NA"),"NA","à Remplir")</f>
        <v>NA</v>
      </c>
      <c r="W130" s="101" t="s">
        <v>56</v>
      </c>
      <c r="X130" s="103" t="s">
        <v>2193</v>
      </c>
      <c r="Y130" s="101" t="s">
        <v>62</v>
      </c>
      <c r="Z130" s="8" t="s">
        <v>2194</v>
      </c>
      <c r="AA130" s="101" t="s">
        <v>62</v>
      </c>
      <c r="AB130" s="101" t="s">
        <v>1223</v>
      </c>
      <c r="AC130" s="101" t="s">
        <v>56</v>
      </c>
      <c r="AD130" s="101" t="s">
        <v>984</v>
      </c>
      <c r="AE130" s="98" t="str">
        <f t="shared" si="100"/>
        <v>NA</v>
      </c>
      <c r="AF130" s="98" t="str" cm="1">
        <f t="array" ref="AF130">_xlfn.IFS($I130="Review","NA",$I130="Letter to the Editor","NA",$I130="Author response","NA",$I130="Scholarships","NA",$I130="Original",_xlfn.IFS($AC130="Yes","No",$AC130="both","No",$AC130="NA","NA",$AC130="No","À Trouver"),$I130="Study protocol","NA",$I130="Commentary","NA",$I130="Opinions","NA",$I130="Editorial","NA",$I130="Perspective","NA",$I130="Author response","NA",$I130="Essay","NA",$I130="Guidelines","NA",$I130="Case Report",_xlfn.IFS($AC130="Yes","No",$AC130="both","No",$AC130="NA","NA",$AC130="No","À Trouver"))</f>
        <v>No</v>
      </c>
      <c r="AG130" s="101" t="s">
        <v>56</v>
      </c>
      <c r="AH130" s="101">
        <v>206</v>
      </c>
      <c r="AI130" s="101" t="s">
        <v>62</v>
      </c>
      <c r="AJ130" s="101" t="str">
        <f>IF(OR($AG130="No",$AG130="NA"),"NA",IF(AI130="No","NA","À remplir"))</f>
        <v>NA</v>
      </c>
      <c r="AK130" s="102" t="s">
        <v>62</v>
      </c>
      <c r="AL130" s="101" t="str">
        <f t="shared" si="87"/>
        <v>NA</v>
      </c>
      <c r="AM130" s="101" t="str">
        <f t="shared" si="87"/>
        <v>NA</v>
      </c>
      <c r="AN130" s="101" t="str">
        <f t="shared" si="87"/>
        <v>NA</v>
      </c>
      <c r="AO130" s="104">
        <v>44869</v>
      </c>
      <c r="AP130" s="104">
        <v>45148</v>
      </c>
      <c r="AQ130" s="101">
        <f t="shared" ref="AQ130:AQ157" si="104">IFERROR(AP130-AO130,"NA")</f>
        <v>279</v>
      </c>
      <c r="AR130" s="101" t="str">
        <f t="shared" si="88"/>
        <v>NA</v>
      </c>
      <c r="AS130" s="101">
        <f t="shared" si="102"/>
        <v>49</v>
      </c>
      <c r="AT130" s="101">
        <v>157</v>
      </c>
      <c r="AU130" s="101" t="s">
        <v>62</v>
      </c>
      <c r="AV130" s="101" t="s">
        <v>62</v>
      </c>
      <c r="AW130" s="101" t="s">
        <v>62</v>
      </c>
      <c r="AX130" s="101" t="s">
        <v>62</v>
      </c>
      <c r="AY130" s="98"/>
    </row>
    <row r="131" spans="1:51" ht="25.5" customHeight="1">
      <c r="A131">
        <v>130</v>
      </c>
      <c r="B131" t="s">
        <v>2361</v>
      </c>
      <c r="C131" t="s">
        <v>1382</v>
      </c>
      <c r="D131">
        <v>2023</v>
      </c>
      <c r="E131" t="s">
        <v>1165</v>
      </c>
      <c r="F131" t="s">
        <v>2197</v>
      </c>
      <c r="G131" s="8" t="s">
        <v>2198</v>
      </c>
      <c r="H131" s="81" t="s">
        <v>2199</v>
      </c>
      <c r="I131" t="s">
        <v>935</v>
      </c>
      <c r="J131">
        <v>15</v>
      </c>
      <c r="K131" t="str" cm="1">
        <f t="array" ref="K131">IF($I131="Review","À Trouver",_xlfn.IFS($I131="Letter to the Editor","NA",$I131="Author response","NA",$I131="Scholarships","NA",$I131="Original","No",$I131="Study protocol","No",$I131="Commentary","NA",$I131="Opinions","NA",$I131="Editorial","NA",$I131="Perspective","NA",$I131="Author response","NA",$I131="Essay","NA",$I131="Guidelines","No",$I131="Case Report","No"))</f>
        <v>No</v>
      </c>
      <c r="L131" t="str" cm="1">
        <f t="array" ref="L131">IF($I131="Review","À Trouver",_xlfn.IFS($I131="Letter to the Editor","NA",$I131="Author response","NA",$I131="Scholarships","NA",$I131="Original","No",$I131="Study protocol","No",$I131="Commentary","NA",$I131="Opinions","NA",$I131="Editorial","NA",$I131="Perspective","NA",$I131="Author response","NA",$I131="Essay","NA",$I131="Guidelines","No",$I131="Case Report","No"))</f>
        <v>No</v>
      </c>
      <c r="M131" t="s">
        <v>62</v>
      </c>
      <c r="N131" t="s">
        <v>56</v>
      </c>
      <c r="O131" s="51">
        <v>2</v>
      </c>
      <c r="P131" s="51" t="s">
        <v>1076</v>
      </c>
      <c r="Q131" s="83" t="s">
        <v>2559</v>
      </c>
      <c r="R131" s="8" t="s">
        <v>2560</v>
      </c>
      <c r="S131" s="30" t="s">
        <v>56</v>
      </c>
      <c r="T131" s="83" t="s">
        <v>2561</v>
      </c>
      <c r="U131" t="s">
        <v>62</v>
      </c>
      <c r="V131" s="51" t="str">
        <f t="shared" si="103"/>
        <v>NA</v>
      </c>
      <c r="W131" t="s">
        <v>56</v>
      </c>
      <c r="X131" s="83" t="s">
        <v>2562</v>
      </c>
      <c r="Y131" s="51" t="s">
        <v>62</v>
      </c>
      <c r="Z131" s="8" t="s">
        <v>2202</v>
      </c>
      <c r="AA131" t="s">
        <v>56</v>
      </c>
      <c r="AB131" s="51" t="s">
        <v>1223</v>
      </c>
      <c r="AC131" s="51" t="s">
        <v>56</v>
      </c>
      <c r="AD131" s="51" t="s">
        <v>984</v>
      </c>
      <c r="AE131" t="str">
        <f t="shared" si="100"/>
        <v>NA</v>
      </c>
      <c r="AF131" t="str" cm="1">
        <f t="array" ref="AF131">_xlfn.IFS($I131="Review","NA",$I131="Letter to the Editor","NA",$I131="Author response","NA",$I131="Scholarships","NA",$I131="Original",_xlfn.IFS($AC131="Yes","No",$AC131="both","No",$AC131="NA","NA",$AC131="No","À Trouver"),$I131="Study protocol","NA",$I131="Commentary","NA",$I131="Opinions","NA",$I131="Editorial","NA",$I131="Perspective","NA",$I131="Author response","NA",$I131="Essay","NA",$I131="Guidelines","NA",$I131="Case Report",_xlfn.IFS($AC131="Yes","No",$AC131="both","No",$AC131="NA","NA",$AC131="No","À Trouver"))</f>
        <v>No</v>
      </c>
      <c r="AG131" t="s">
        <v>56</v>
      </c>
      <c r="AH131" s="51">
        <v>58</v>
      </c>
      <c r="AI131" s="51" t="s">
        <v>56</v>
      </c>
      <c r="AJ131" s="51" t="s">
        <v>405</v>
      </c>
      <c r="AK131" s="30" t="s">
        <v>62</v>
      </c>
      <c r="AL131" s="51" t="str">
        <f t="shared" ref="AL131:AN150" si="105">IF(OR($AK131="No",$AK131="NA"),"NA","à Remplir")</f>
        <v>NA</v>
      </c>
      <c r="AM131" s="51" t="str">
        <f t="shared" si="105"/>
        <v>NA</v>
      </c>
      <c r="AN131" s="51" t="str">
        <f t="shared" si="105"/>
        <v>NA</v>
      </c>
      <c r="AO131" s="52">
        <v>44829</v>
      </c>
      <c r="AP131" s="52">
        <v>45179</v>
      </c>
      <c r="AQ131" s="51">
        <f t="shared" si="104"/>
        <v>350</v>
      </c>
      <c r="AR131" s="51" t="str">
        <f t="shared" si="88"/>
        <v>NA</v>
      </c>
      <c r="AS131" s="51">
        <f t="shared" si="102"/>
        <v>24</v>
      </c>
      <c r="AT131" s="51">
        <v>34</v>
      </c>
      <c r="AU131" s="51" t="s">
        <v>62</v>
      </c>
      <c r="AV131" s="51" t="s">
        <v>62</v>
      </c>
      <c r="AW131" s="51" t="s">
        <v>62</v>
      </c>
      <c r="AX131" s="51" t="s">
        <v>62</v>
      </c>
    </row>
    <row r="132" spans="1:51" ht="18" customHeight="1">
      <c r="A132">
        <v>131</v>
      </c>
      <c r="B132" t="s">
        <v>2361</v>
      </c>
      <c r="C132" t="s">
        <v>1382</v>
      </c>
      <c r="D132">
        <v>2023</v>
      </c>
      <c r="E132" t="s">
        <v>1165</v>
      </c>
      <c r="F132" t="s">
        <v>2205</v>
      </c>
      <c r="G132" s="8" t="s">
        <v>2206</v>
      </c>
      <c r="H132" s="81" t="s">
        <v>2207</v>
      </c>
      <c r="I132" t="s">
        <v>935</v>
      </c>
      <c r="J132">
        <v>14.18</v>
      </c>
      <c r="K132" t="str" cm="1">
        <f t="array" ref="K132">IF($I132="Review","À Trouver",_xlfn.IFS($I132="Letter to the Editor","NA",$I132="Author response","NA",$I132="Scholarships","NA",$I132="Original","No",$I132="Study protocol","No",$I132="Commentary","NA",$I132="Opinions","NA",$I132="Editorial","NA",$I132="Perspective","NA",$I132="Author response","NA",$I132="Essay","NA",$I132="Guidelines","No",$I132="Case Report","No"))</f>
        <v>No</v>
      </c>
      <c r="L132" t="str" cm="1">
        <f t="array" ref="L132">IF($I132="Review","À Trouver",_xlfn.IFS($I132="Letter to the Editor","NA",$I132="Author response","NA",$I132="Scholarships","NA",$I132="Original","No",$I132="Study protocol","No",$I132="Commentary","NA",$I132="Opinions","NA",$I132="Editorial","NA",$I132="Perspective","NA",$I132="Author response","NA",$I132="Essay","NA",$I132="Guidelines","No",$I132="Case Report","No"))</f>
        <v>No</v>
      </c>
      <c r="M132" t="s">
        <v>62</v>
      </c>
      <c r="N132" s="51" t="s">
        <v>62</v>
      </c>
      <c r="O132" s="51" t="str">
        <f t="shared" ref="O132:R145" si="106">IF(OR($N132="No",$N132="NA"),"NA","à Remplir")</f>
        <v>NA</v>
      </c>
      <c r="P132" s="51" t="str">
        <f t="shared" si="106"/>
        <v>NA</v>
      </c>
      <c r="Q132" s="51" t="str">
        <f t="shared" si="106"/>
        <v>NA</v>
      </c>
      <c r="R132" s="51" t="str">
        <f t="shared" si="106"/>
        <v>NA</v>
      </c>
      <c r="S132" s="30" t="s">
        <v>62</v>
      </c>
      <c r="T132" s="51" t="str">
        <f>IF(OR(S132="No",S132="NA"),"NA","à Remplir")</f>
        <v>NA</v>
      </c>
      <c r="U132" s="51" t="s">
        <v>62</v>
      </c>
      <c r="V132" s="51" t="str">
        <f t="shared" si="103"/>
        <v>NA</v>
      </c>
      <c r="W132" s="51" t="s">
        <v>56</v>
      </c>
      <c r="X132" s="83" t="s">
        <v>2563</v>
      </c>
      <c r="Y132" s="51" t="s">
        <v>62</v>
      </c>
      <c r="Z132" s="8" t="s">
        <v>2210</v>
      </c>
      <c r="AA132" t="s">
        <v>62</v>
      </c>
      <c r="AB132" s="51" t="str" cm="1">
        <f t="array" ref="AB132">IF($I132="Review","NA",_xlfn.IFS($I132="Letter to the Editor","NA",$I132="Author response","NA",$I132="Scholarships","NA",$I132="Original",_xlfn.IFS($AA132="No","NA",$AA132="Yes","À Remplir"),$I132="Study protocol","NA",$I132="Commentary","NA",$I132="Opinions","NA",$I132="Editorial","NA",$I132="Perspective","NA",$I132="Author response","NA",$I132="Essay","NA",$I132="Guidelines","NA",$I132="Case Report",_xlfn.IFS($AA132="No","No",$AA132="Yes","À Remplir")))</f>
        <v>NA</v>
      </c>
      <c r="AC132" s="51" t="str">
        <f t="shared" ref="AC132:AD134" si="107">IF(OR($AB132="No",$AB132="NA"),"NA","à Remplir")</f>
        <v>NA</v>
      </c>
      <c r="AD132" s="51" t="str">
        <f t="shared" si="107"/>
        <v>NA</v>
      </c>
      <c r="AE132" t="str">
        <f t="shared" si="100"/>
        <v>NA</v>
      </c>
      <c r="AF132" t="str" cm="1">
        <f t="array" ref="AF132">_xlfn.IFS($I132="Review","NA",$I132="Letter to the Editor","NA",$I132="Author response","NA",$I132="Scholarships","NA",$I132="Original",_xlfn.IFS($AC132="Yes","No",$AC132="both","No",$AC132="NA","NA",$AC132="No","À Trouver"),$I132="Study protocol","NA",$I132="Commentary","NA",$I132="Opinions","NA",$I132="Editorial","NA",$I132="Perspective","NA",$I132="Author response","NA",$I132="Essay","NA",$I132="Guidelines","NA",$I132="Case Report",_xlfn.IFS($AC132="Yes","No",$AC132="both","No",$AC132="NA","NA",$AC132="No","À Trouver"))</f>
        <v>NA</v>
      </c>
      <c r="AG132" t="s">
        <v>62</v>
      </c>
      <c r="AH132" s="51" t="str">
        <f t="shared" ref="AH132:AI134" si="108">IF(OR($AG132="No",$AG132="NA"),"NA","à Remplir")</f>
        <v>NA</v>
      </c>
      <c r="AI132" s="51" t="str">
        <f t="shared" si="108"/>
        <v>NA</v>
      </c>
      <c r="AJ132" s="51" t="str">
        <f>IF(OR($AG132="No",$AG132="NA"),"NA",IF(AI132="No","NA","À remplir"))</f>
        <v>NA</v>
      </c>
      <c r="AK132" s="30" t="s">
        <v>62</v>
      </c>
      <c r="AL132" s="51" t="str">
        <f t="shared" si="105"/>
        <v>NA</v>
      </c>
      <c r="AM132" s="51" t="str">
        <f t="shared" si="105"/>
        <v>NA</v>
      </c>
      <c r="AN132" s="51" t="str">
        <f t="shared" si="105"/>
        <v>NA</v>
      </c>
      <c r="AO132" s="52">
        <v>44845</v>
      </c>
      <c r="AP132" s="52">
        <v>45195</v>
      </c>
      <c r="AQ132" s="51">
        <f t="shared" si="104"/>
        <v>350</v>
      </c>
      <c r="AR132" s="51" t="str">
        <f t="shared" si="88"/>
        <v>NA</v>
      </c>
      <c r="AS132" s="51" t="str">
        <f t="shared" si="102"/>
        <v>NA</v>
      </c>
      <c r="AT132" s="51" t="str">
        <f>IF(OR($AG132="No",$AG132="NA"),"NA",($AH132-$AS132))</f>
        <v>NA</v>
      </c>
      <c r="AU132" s="51" t="str">
        <f t="shared" ref="AU132:AX134" si="109">IF(OR($AG132="No",$AG132="NA"),"NA","à Remplir")</f>
        <v>NA</v>
      </c>
      <c r="AV132" s="51" t="str">
        <f t="shared" si="109"/>
        <v>NA</v>
      </c>
      <c r="AW132" s="51" t="str">
        <f t="shared" si="109"/>
        <v>NA</v>
      </c>
      <c r="AX132" s="51" t="str">
        <f t="shared" si="109"/>
        <v>NA</v>
      </c>
    </row>
    <row r="133" spans="1:51" ht="25.5" customHeight="1">
      <c r="A133">
        <v>132</v>
      </c>
      <c r="B133" t="s">
        <v>2361</v>
      </c>
      <c r="C133" t="s">
        <v>1382</v>
      </c>
      <c r="D133">
        <v>2023</v>
      </c>
      <c r="E133" t="s">
        <v>1165</v>
      </c>
      <c r="F133" s="80" t="s">
        <v>2213</v>
      </c>
      <c r="G133" s="8" t="s">
        <v>2214</v>
      </c>
      <c r="H133" s="81" t="s">
        <v>2215</v>
      </c>
      <c r="I133" t="s">
        <v>1163</v>
      </c>
      <c r="J133">
        <v>9</v>
      </c>
      <c r="K133" t="str" cm="1">
        <f t="array" ref="K133">IF($I133="Review","À Trouver",_xlfn.IFS($I133="Letter to the Editor","NA",$I133="Author response","NA",$I133="Scholarships","NA",$I133="Original","No",$I133="Study protocol","No",$I133="Commentary","NA",$I133="Opinions","NA",$I133="Editorial","NA",$I133="Perspective","NA",$I133="Author response","NA",$I133="Essay","NA",$I133="Guidelines","No",$I133="Case Report","No"))</f>
        <v>No</v>
      </c>
      <c r="L133" t="str" cm="1">
        <f t="array" ref="L133">IF($I133="Review","À Trouver",_xlfn.IFS($I133="Letter to the Editor","NA",$I133="Author response","NA",$I133="Scholarships","NA",$I133="Original","No",$I133="Study protocol","No",$I133="Commentary","NA",$I133="Opinions","NA",$I133="Editorial","NA",$I133="Perspective","NA",$I133="Author response","NA",$I133="Essay","NA",$I133="Guidelines","No",$I133="Case Report","No"))</f>
        <v>No</v>
      </c>
      <c r="M133" t="s">
        <v>62</v>
      </c>
      <c r="N133" s="51" t="str" cm="1">
        <f t="array" ref="N133">IF($I133="Review","NA",_xlfn.IFS($I133="Letter to the Editor","NA",$I133="Author response","NA",$I133="Scholarships","NA",$I133="Original","À Trouver",$I133="Study protocol","NA",$I133="Commentary","NA",$I133="Opinions","NA",$I133="Editorial","NA",$I133="Perspective","NA",$I133="Author response","NA",$I133="Essay","NA",$I133="Guidelines","NA",$I133="Case Report","À Trouver"))</f>
        <v>NA</v>
      </c>
      <c r="O133" s="51" t="str">
        <f t="shared" si="106"/>
        <v>NA</v>
      </c>
      <c r="P133" s="51" t="str">
        <f t="shared" si="106"/>
        <v>NA</v>
      </c>
      <c r="Q133" s="51" t="str">
        <f t="shared" si="106"/>
        <v>NA</v>
      </c>
      <c r="R133" s="51" t="str">
        <f t="shared" si="106"/>
        <v>NA</v>
      </c>
      <c r="S133" s="30" t="str" cm="1">
        <f t="array" ref="S133">IF($I133="Review","NA",_xlfn.IFS($I133="Letter to the Editor","NA",$I133="Author response","NA",$I133="Scholarships","NA",$I133="Original","À Trouver",$I133="Study protocol","NA",$I133="Commentary","NA",$I133="Opinions","NA",$I133="Editorial","NA",$I133="Perspective","NA",$I133="Author response","NA",$I133="Essay","NA",$I133="Guidelines","NA",$I133="Case Report","À Trouver"))</f>
        <v>NA</v>
      </c>
      <c r="T133" s="51" t="str">
        <f>IF(OR(S133="No",S133="NA"),"NA","à Remplir")</f>
        <v>NA</v>
      </c>
      <c r="U133" s="51" t="s">
        <v>62</v>
      </c>
      <c r="V133" s="51" t="str">
        <f t="shared" si="103"/>
        <v>NA</v>
      </c>
      <c r="W133" s="51" t="s">
        <v>56</v>
      </c>
      <c r="X133" s="83" t="s">
        <v>1819</v>
      </c>
      <c r="Y133" s="51" t="s">
        <v>62</v>
      </c>
      <c r="Z133" s="8" t="s">
        <v>2216</v>
      </c>
      <c r="AA133" s="51" t="str" cm="1">
        <f t="array" ref="AA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B133" s="51" t="str" cm="1">
        <f t="array" ref="AB133">IF($I133="Review","NA",_xlfn.IFS($I133="Letter to the Editor","NA",$I133="Author response","NA",$I133="Scholarships","NA",$I133="Original",_xlfn.IFS($AA133="No","NA",$AA133="Yes","À Remplir"),$I133="Study protocol","NA",$I133="Commentary","NA",$I133="Opinions","NA",$I133="Editorial","NA",$I133="Perspective","NA",$I133="Author response","NA",$I133="Essay","NA",$I133="Guidelines","NA",$I133="Case Report",_xlfn.IFS($AA133="No","No",$AA133="Yes","À Remplir")))</f>
        <v>NA</v>
      </c>
      <c r="AC133" s="51" t="str">
        <f t="shared" si="107"/>
        <v>NA</v>
      </c>
      <c r="AD133" s="51" t="str">
        <f t="shared" si="107"/>
        <v>NA</v>
      </c>
      <c r="AE133" t="str">
        <f t="shared" si="100"/>
        <v>NA</v>
      </c>
      <c r="AF133" t="str" cm="1">
        <f t="array" ref="AF133">_xlfn.IFS($I133="Review","NA",$I133="Letter to the Editor","NA",$I133="Author response","NA",$I133="Scholarships","NA",$I133="Original",_xlfn.IFS($AC133="Yes","No",$AC133="both","No",$AC133="NA","NA",$AC133="No","À Trouver"),$I133="Study protocol","NA",$I133="Commentary","NA",$I133="Opinions","NA",$I133="Editorial","NA",$I133="Perspective","NA",$I133="Author response","NA",$I133="Essay","NA",$I133="Guidelines","NA",$I133="Case Report",_xlfn.IFS($AC133="Yes","No",$AC133="both","No",$AC133="NA","NA",$AC133="No","À Trouver"))</f>
        <v>NA</v>
      </c>
      <c r="AG133" s="51" t="str" cm="1">
        <f t="array" ref="AG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H133" s="51" t="str">
        <f t="shared" si="108"/>
        <v>NA</v>
      </c>
      <c r="AI133" s="51" t="str">
        <f t="shared" si="108"/>
        <v>NA</v>
      </c>
      <c r="AJ133" s="51" t="str">
        <f>IF(OR($AG133="No",$AG133="NA"),"NA",IF(AI133="No","NA","À remplir"))</f>
        <v>NA</v>
      </c>
      <c r="AK133" s="30" t="s">
        <v>62</v>
      </c>
      <c r="AL133" s="51" t="str">
        <f t="shared" si="105"/>
        <v>NA</v>
      </c>
      <c r="AM133" s="51" t="str">
        <f t="shared" si="105"/>
        <v>NA</v>
      </c>
      <c r="AN133" s="51" t="str">
        <f t="shared" si="105"/>
        <v>NA</v>
      </c>
      <c r="AO133" s="52">
        <v>44936</v>
      </c>
      <c r="AP133" s="52">
        <v>45175</v>
      </c>
      <c r="AQ133" s="51">
        <f t="shared" si="104"/>
        <v>239</v>
      </c>
      <c r="AR133" s="51" t="str">
        <f t="shared" si="88"/>
        <v>NA</v>
      </c>
      <c r="AS133" s="51" t="str">
        <f t="shared" si="102"/>
        <v>NA</v>
      </c>
      <c r="AT133" s="51" t="str">
        <f>IF(OR($AG133="No",$AG133="NA"),"NA",($AH133-$AS133))</f>
        <v>NA</v>
      </c>
      <c r="AU133" s="51" t="str">
        <f t="shared" si="109"/>
        <v>NA</v>
      </c>
      <c r="AV133" s="51" t="str">
        <f t="shared" si="109"/>
        <v>NA</v>
      </c>
      <c r="AW133" s="51" t="str">
        <f t="shared" si="109"/>
        <v>NA</v>
      </c>
      <c r="AX133" s="51" t="str">
        <f t="shared" si="109"/>
        <v>NA</v>
      </c>
    </row>
    <row r="134" spans="1:51" ht="25.5" customHeight="1">
      <c r="A134">
        <v>133</v>
      </c>
      <c r="B134" t="s">
        <v>2361</v>
      </c>
      <c r="C134" t="s">
        <v>1382</v>
      </c>
      <c r="D134">
        <v>2023</v>
      </c>
      <c r="E134" t="s">
        <v>1165</v>
      </c>
      <c r="F134" s="80" t="s">
        <v>1553</v>
      </c>
      <c r="G134" s="8" t="s">
        <v>2218</v>
      </c>
      <c r="H134" s="81" t="s">
        <v>2219</v>
      </c>
      <c r="I134" t="s">
        <v>975</v>
      </c>
      <c r="J134" t="s">
        <v>2564</v>
      </c>
      <c r="K134" t="str" cm="1">
        <f t="array" ref="K134">IF($I134="Review","À Trouver",_xlfn.IFS($I134="Letter to the Editor","NA",$I134="Author response","NA",$I134="Scholarships","NA",$I134="Original","No",$I134="Study protocol","No",$I134="Commentary","NA",$I134="Opinions","NA",$I134="Editorial","NA",$I134="Perspective","NA",$I134="Author response","NA",$I134="Essay","NA",$I134="Guidelines","No",$I134="Case Report","No"))</f>
        <v>NA</v>
      </c>
      <c r="L134" t="str" cm="1">
        <f t="array" ref="L134">IF($I134="Review","À Trouver",_xlfn.IFS($I134="Letter to the Editor","NA",$I134="Author response","NA",$I134="Scholarships","NA",$I134="Original","No",$I134="Study protocol","No",$I134="Commentary","NA",$I134="Opinions","NA",$I134="Editorial","NA",$I134="Perspective","NA",$I134="Author response","NA",$I134="Essay","NA",$I134="Guidelines","No",$I134="Case Report","No"))</f>
        <v>NA</v>
      </c>
      <c r="M134" t="str" cm="1">
        <f t="array" ref="M134">IF($I134="Review","NA",_xlfn.IFS($I134="Letter to the Editor","NA",$I134="Author response","NA",$I134="Scholarships","NA",$I134="Original","À Trouver",$I134="Study protocol","À Trouver",$I134="Commentary","NA",$I134="Opinions","NA",$I134="Editorial","NA",$I134="Perspective","NA",$I134="Author response","NA",$I134="Essay","NA",$I134="Guidelines","À Trouver",$I134="Case Report","À Trouver"))</f>
        <v>NA</v>
      </c>
      <c r="N134" s="51" t="str" cm="1">
        <f t="array" ref="N134">IF($I134="Review","NA",_xlfn.IFS($I134="Letter to the Editor","NA",$I134="Author response","NA",$I134="Scholarships","NA",$I134="Original","À Trouver",$I134="Study protocol","NA",$I134="Commentary","NA",$I134="Opinions","NA",$I134="Editorial","NA",$I134="Perspective","NA",$I134="Author response","NA",$I134="Essay","NA",$I134="Guidelines","NA",$I134="Case Report","À Trouver"))</f>
        <v>NA</v>
      </c>
      <c r="O134" s="51" t="str">
        <f t="shared" si="106"/>
        <v>NA</v>
      </c>
      <c r="P134" s="51" t="str">
        <f t="shared" si="106"/>
        <v>NA</v>
      </c>
      <c r="Q134" s="51" t="str">
        <f t="shared" si="106"/>
        <v>NA</v>
      </c>
      <c r="R134" s="51" t="str">
        <f t="shared" si="106"/>
        <v>NA</v>
      </c>
      <c r="S134" s="30" t="str" cm="1">
        <f t="array" ref="S134">IF($I134="Review","NA",_xlfn.IFS($I134="Letter to the Editor","NA",$I134="Author response","NA",$I134="Scholarships","NA",$I134="Original","À Trouver",$I134="Study protocol","NA",$I134="Commentary","NA",$I134="Opinions","NA",$I134="Editorial","NA",$I134="Perspective","NA",$I134="Author response","NA",$I134="Essay","NA",$I134="Guidelines","NA",$I134="Case Report","À Trouver"))</f>
        <v>NA</v>
      </c>
      <c r="T134" s="51" t="str">
        <f>IF(OR(S134="No",S134="NA"),"NA","à Remplir")</f>
        <v>NA</v>
      </c>
      <c r="U134" s="51" t="str" cm="1">
        <f t="array" ref="U134">IF($I134="Review","À Trouver",_xlfn.IFS($I134="Letter to the Editor","NA",$I134="Author response","NA",$I134="Scholarships","NA",$I134="Original","À Trouver",$I134="Study protocol","À Trouver",$I134="Commentary","NA",$I134="Opinions","NA",$I134="Editorial","NA",$I134="Perspective","NA",$I134="Author response","NA",$I134="Essay","NA",$I134="Guidelines","À Trouver",$I134="Case Report","À Trouver"))</f>
        <v>NA</v>
      </c>
      <c r="V134" s="51" t="str">
        <f t="shared" si="103"/>
        <v>NA</v>
      </c>
      <c r="W134" s="51" t="str" cm="1">
        <f t="array" ref="W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X134" s="51" t="str">
        <f>IF(OR($W134="No",$W134="NA"),"NA","à Remplir")</f>
        <v>NA</v>
      </c>
      <c r="Y134" s="51" t="str">
        <f>IF(OR($W134="No",$W134="NA"),"NA","à Remplir")</f>
        <v>NA</v>
      </c>
      <c r="Z134" s="8" t="s">
        <v>1556</v>
      </c>
      <c r="AA134" s="51" t="str" cm="1">
        <f t="array" ref="AA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B134" s="51" t="str" cm="1">
        <f t="array" ref="AB134">IF($I134="Review","NA",_xlfn.IFS($I134="Letter to the Editor","NA",$I134="Author response","NA",$I134="Scholarships","NA",$I134="Original",_xlfn.IFS($AA134="No","NA",$AA134="Yes","À Remplir"),$I134="Study protocol","NA",$I134="Commentary","NA",$I134="Opinions","NA",$I134="Editorial","NA",$I134="Perspective","NA",$I134="Author response","NA",$I134="Essay","NA",$I134="Guidelines","NA",$I134="Case Report",_xlfn.IFS($AA134="No","No",$AA134="Yes","À Remplir")))</f>
        <v>NA</v>
      </c>
      <c r="AC134" s="51" t="str">
        <f t="shared" si="107"/>
        <v>NA</v>
      </c>
      <c r="AD134" s="51" t="str">
        <f t="shared" si="107"/>
        <v>NA</v>
      </c>
      <c r="AE134" t="str">
        <f t="shared" si="100"/>
        <v>NA</v>
      </c>
      <c r="AF134" t="str" cm="1">
        <f t="array" ref="AF134">_xlfn.IFS($I134="Review","NA",$I134="Letter to the Editor","NA",$I134="Author response","NA",$I134="Scholarships","NA",$I134="Original",_xlfn.IFS($AC134="Yes","No",$AC134="both","No",$AC134="NA","NA",$AC134="No","À Trouver"),$I134="Study protocol","NA",$I134="Commentary","NA",$I134="Opinions","NA",$I134="Editorial","NA",$I134="Perspective","NA",$I134="Author response","NA",$I134="Essay","NA",$I134="Guidelines","NA",$I134="Case Report",_xlfn.IFS($AC134="Yes","No",$AC134="both","No",$AC134="NA","NA",$AC134="No","À Trouver"))</f>
        <v>NA</v>
      </c>
      <c r="AG134" s="51" t="str" cm="1">
        <f t="array" ref="AG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H134" s="51" t="str">
        <f t="shared" si="108"/>
        <v>NA</v>
      </c>
      <c r="AI134" s="51" t="str">
        <f t="shared" si="108"/>
        <v>NA</v>
      </c>
      <c r="AJ134" s="51" t="str">
        <f>IF(OR($AG134="No",$AG134="NA"),"NA",IF(AI134="No","NA","À remplir"))</f>
        <v>NA</v>
      </c>
      <c r="AK134" s="30" t="str" cm="1">
        <f t="array" ref="AK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AL134" s="51" t="str">
        <f t="shared" si="105"/>
        <v>NA</v>
      </c>
      <c r="AM134" s="51" t="str">
        <f t="shared" si="105"/>
        <v>NA</v>
      </c>
      <c r="AN134" s="51" t="str">
        <f t="shared" si="105"/>
        <v>NA</v>
      </c>
      <c r="AO134" s="52">
        <v>44937</v>
      </c>
      <c r="AP134" s="52">
        <v>45163</v>
      </c>
      <c r="AQ134" s="51">
        <f t="shared" si="104"/>
        <v>226</v>
      </c>
      <c r="AR134" s="51" t="str">
        <f t="shared" si="88"/>
        <v>NA</v>
      </c>
      <c r="AS134" s="51" t="str">
        <f t="shared" si="102"/>
        <v>NA</v>
      </c>
      <c r="AT134" s="51" t="str">
        <f>IF(OR($AG134="No",$AG134="NA"),"NA",($AH134-$AS134))</f>
        <v>NA</v>
      </c>
      <c r="AU134" s="51" t="str">
        <f t="shared" si="109"/>
        <v>NA</v>
      </c>
      <c r="AV134" s="51" t="str">
        <f t="shared" si="109"/>
        <v>NA</v>
      </c>
      <c r="AW134" s="51" t="str">
        <f t="shared" si="109"/>
        <v>NA</v>
      </c>
      <c r="AX134" s="51" t="str">
        <f t="shared" si="109"/>
        <v>NA</v>
      </c>
    </row>
    <row r="135" spans="1:51" ht="25.5" customHeight="1">
      <c r="A135">
        <v>134</v>
      </c>
      <c r="B135" t="s">
        <v>2361</v>
      </c>
      <c r="C135" t="s">
        <v>1382</v>
      </c>
      <c r="D135">
        <v>2023</v>
      </c>
      <c r="E135" t="s">
        <v>1165</v>
      </c>
      <c r="F135" s="60" t="s">
        <v>2222</v>
      </c>
      <c r="G135" s="8" t="s">
        <v>2223</v>
      </c>
      <c r="H135" s="81" t="s">
        <v>2224</v>
      </c>
      <c r="I135" t="s">
        <v>935</v>
      </c>
      <c r="J135">
        <v>13</v>
      </c>
      <c r="K135" t="str" cm="1">
        <f t="array" ref="K135">IF($I135="Review","À Trouver",_xlfn.IFS($I135="Letter to the Editor","NA",$I135="Author response","NA",$I135="Scholarships","NA",$I135="Original","No",$I135="Study protocol","No",$I135="Commentary","NA",$I135="Opinions","NA",$I135="Editorial","NA",$I135="Perspective","NA",$I135="Author response","NA",$I135="Essay","NA",$I135="Guidelines","No",$I135="Case Report","No"))</f>
        <v>No</v>
      </c>
      <c r="L135" t="str" cm="1">
        <f t="array" ref="L135">IF($I135="Review","À Trouver",_xlfn.IFS($I135="Letter to the Editor","NA",$I135="Author response","NA",$I135="Scholarships","NA",$I135="Original","No",$I135="Study protocol","No",$I135="Commentary","NA",$I135="Opinions","NA",$I135="Editorial","NA",$I135="Perspective","NA",$I135="Author response","NA",$I135="Essay","NA",$I135="Guidelines","No",$I135="Case Report","No"))</f>
        <v>No</v>
      </c>
      <c r="M135" t="s">
        <v>62</v>
      </c>
      <c r="N135" s="51" t="s">
        <v>62</v>
      </c>
      <c r="O135" s="51" t="str">
        <f t="shared" si="106"/>
        <v>NA</v>
      </c>
      <c r="P135" s="51" t="str">
        <f t="shared" si="106"/>
        <v>NA</v>
      </c>
      <c r="Q135" s="51" t="str">
        <f t="shared" si="106"/>
        <v>NA</v>
      </c>
      <c r="R135" s="51" t="str">
        <f t="shared" si="106"/>
        <v>NA</v>
      </c>
      <c r="S135" s="30" t="s">
        <v>62</v>
      </c>
      <c r="T135" s="51" t="str">
        <f>IF(OR(S135="No",S135="NA"),"NA","à Remplir")</f>
        <v>NA</v>
      </c>
      <c r="U135" s="51" t="s">
        <v>62</v>
      </c>
      <c r="V135" s="51" t="str">
        <f t="shared" si="103"/>
        <v>NA</v>
      </c>
      <c r="W135" s="51" t="s">
        <v>56</v>
      </c>
      <c r="X135" s="83" t="s">
        <v>2226</v>
      </c>
      <c r="Y135" s="93" t="s">
        <v>56</v>
      </c>
      <c r="Z135" s="8" t="s">
        <v>2227</v>
      </c>
      <c r="AA135" s="51" t="s">
        <v>56</v>
      </c>
      <c r="AB135" s="51" t="s">
        <v>1223</v>
      </c>
      <c r="AC135" s="51" t="s">
        <v>56</v>
      </c>
      <c r="AD135" s="51" t="s">
        <v>984</v>
      </c>
      <c r="AE135" t="str">
        <f t="shared" si="100"/>
        <v>NA</v>
      </c>
      <c r="AF135" t="str" cm="1">
        <f t="array" ref="AF135">_xlfn.IFS($I135="Review","NA",$I135="Letter to the Editor","NA",$I135="Author response","NA",$I135="Scholarships","NA",$I135="Original",_xlfn.IFS($AC135="Yes","No",$AC135="both","No",$AC135="NA","NA",$AC135="No","À Trouver"),$I135="Study protocol","NA",$I135="Commentary","NA",$I135="Opinions","NA",$I135="Editorial","NA",$I135="Perspective","NA",$I135="Author response","NA",$I135="Essay","NA",$I135="Guidelines","NA",$I135="Case Report",_xlfn.IFS($AC135="Yes","No",$AC135="both","No",$AC135="NA","NA",$AC135="No","À Trouver"))</f>
        <v>No</v>
      </c>
      <c r="AG135" s="51" t="s">
        <v>56</v>
      </c>
      <c r="AH135" s="51">
        <v>122</v>
      </c>
      <c r="AI135" s="51" t="s">
        <v>56</v>
      </c>
      <c r="AJ135" s="51" t="s">
        <v>174</v>
      </c>
      <c r="AK135" s="30" t="s">
        <v>62</v>
      </c>
      <c r="AL135" s="51" t="str">
        <f t="shared" si="105"/>
        <v>NA</v>
      </c>
      <c r="AM135" s="51" t="str">
        <f t="shared" si="105"/>
        <v>NA</v>
      </c>
      <c r="AN135" s="51" t="str">
        <f t="shared" si="105"/>
        <v>NA</v>
      </c>
      <c r="AO135" s="52">
        <v>44891</v>
      </c>
      <c r="AP135" s="52">
        <v>45153</v>
      </c>
      <c r="AQ135" s="51">
        <f t="shared" si="104"/>
        <v>262</v>
      </c>
      <c r="AR135" s="51" t="str">
        <f t="shared" si="88"/>
        <v>NA</v>
      </c>
      <c r="AS135" s="51">
        <f t="shared" si="102"/>
        <v>46</v>
      </c>
      <c r="AT135" s="51">
        <v>76</v>
      </c>
      <c r="AU135" s="51" t="s">
        <v>62</v>
      </c>
      <c r="AV135" s="51" t="s">
        <v>56</v>
      </c>
      <c r="AW135" s="51" t="s">
        <v>62</v>
      </c>
      <c r="AX135" s="51" t="s">
        <v>62</v>
      </c>
    </row>
    <row r="136" spans="1:51" ht="25.5" customHeight="1">
      <c r="A136">
        <v>135</v>
      </c>
      <c r="B136" t="s">
        <v>2361</v>
      </c>
      <c r="C136" t="s">
        <v>1382</v>
      </c>
      <c r="D136">
        <v>2023</v>
      </c>
      <c r="E136" t="s">
        <v>1165</v>
      </c>
      <c r="F136" t="s">
        <v>2229</v>
      </c>
      <c r="G136" s="8" t="s">
        <v>2230</v>
      </c>
      <c r="H136" s="97" t="s">
        <v>2231</v>
      </c>
      <c r="I136" t="s">
        <v>935</v>
      </c>
      <c r="J136">
        <v>15</v>
      </c>
      <c r="K136" t="str" cm="1">
        <f t="array" ref="K136">IF($I136="Review","À Trouver",_xlfn.IFS($I136="Letter to the Editor","NA",$I136="Author response","NA",$I136="Scholarships","NA",$I136="Original","No",$I136="Study protocol","No",$I136="Commentary","NA",$I136="Opinions","NA",$I136="Editorial","NA",$I136="Perspective","NA",$I136="Author response","NA",$I136="Essay","NA",$I136="Guidelines","No",$I136="Case Report","No"))</f>
        <v>No</v>
      </c>
      <c r="L136" t="str" cm="1">
        <f t="array" ref="L136">IF($I136="Review","À Trouver",_xlfn.IFS($I136="Letter to the Editor","NA",$I136="Author response","NA",$I136="Scholarships","NA",$I136="Original","No",$I136="Study protocol","No",$I136="Commentary","NA",$I136="Opinions","NA",$I136="Editorial","NA",$I136="Perspective","NA",$I136="Author response","NA",$I136="Essay","NA",$I136="Guidelines","No",$I136="Case Report","No"))</f>
        <v>No</v>
      </c>
      <c r="M136" t="s">
        <v>62</v>
      </c>
      <c r="N136" s="51" t="s">
        <v>62</v>
      </c>
      <c r="O136" s="51" t="str">
        <f t="shared" si="106"/>
        <v>NA</v>
      </c>
      <c r="P136" s="51" t="str">
        <f t="shared" si="106"/>
        <v>NA</v>
      </c>
      <c r="Q136" s="51" t="str">
        <f t="shared" si="106"/>
        <v>NA</v>
      </c>
      <c r="R136" s="51" t="str">
        <f t="shared" si="106"/>
        <v>NA</v>
      </c>
      <c r="S136" s="30" t="s">
        <v>56</v>
      </c>
      <c r="T136" s="83" t="s">
        <v>2565</v>
      </c>
      <c r="U136" s="51" t="s">
        <v>62</v>
      </c>
      <c r="V136" s="51" t="str">
        <f t="shared" si="103"/>
        <v>NA</v>
      </c>
      <c r="W136" s="51" t="s">
        <v>56</v>
      </c>
      <c r="X136" s="8" t="s">
        <v>2566</v>
      </c>
      <c r="Y136" s="51" t="s">
        <v>56</v>
      </c>
      <c r="Z136" s="41" t="s">
        <v>2234</v>
      </c>
      <c r="AA136" s="51" t="s">
        <v>56</v>
      </c>
      <c r="AB136" s="51" t="s">
        <v>56</v>
      </c>
      <c r="AC136" s="51" t="s">
        <v>56</v>
      </c>
      <c r="AD136" s="51" t="s">
        <v>984</v>
      </c>
      <c r="AE136" t="str">
        <f t="shared" si="100"/>
        <v>NA</v>
      </c>
      <c r="AF136" t="str" cm="1">
        <f t="array" ref="AF136">_xlfn.IFS($I136="Review","NA",$I136="Letter to the Editor","NA",$I136="Author response","NA",$I136="Scholarships","NA",$I136="Original",_xlfn.IFS($AC136="Yes","No",$AC136="both","No",$AC136="NA","NA",$AC136="No","À Trouver"),$I136="Study protocol","NA",$I136="Commentary","NA",$I136="Opinions","NA",$I136="Editorial","NA",$I136="Perspective","NA",$I136="Author response","NA",$I136="Essay","NA",$I136="Guidelines","NA")</f>
        <v>No</v>
      </c>
      <c r="AG136" s="51" t="s">
        <v>56</v>
      </c>
      <c r="AH136" s="51">
        <v>74</v>
      </c>
      <c r="AI136" s="51" t="s">
        <v>62</v>
      </c>
      <c r="AJ136" s="51" t="str">
        <f t="shared" ref="AJ136:AJ146" si="110">IF(OR($AG136="No",$AG136="NA"),"NA",IF(AI136="No","NA","À remplir"))</f>
        <v>NA</v>
      </c>
      <c r="AK136" s="30" t="s">
        <v>62</v>
      </c>
      <c r="AL136" s="51" t="str">
        <f t="shared" si="105"/>
        <v>NA</v>
      </c>
      <c r="AM136" s="51" t="str">
        <f t="shared" si="105"/>
        <v>NA</v>
      </c>
      <c r="AN136" s="51" t="str">
        <f t="shared" si="105"/>
        <v>NA</v>
      </c>
      <c r="AO136" s="52">
        <v>44582</v>
      </c>
      <c r="AP136" s="52">
        <v>45216</v>
      </c>
      <c r="AQ136" s="51">
        <f t="shared" si="104"/>
        <v>634</v>
      </c>
      <c r="AR136" s="51" t="str">
        <f t="shared" si="88"/>
        <v>NA</v>
      </c>
      <c r="AS136" s="51">
        <f t="shared" si="102"/>
        <v>6</v>
      </c>
      <c r="AT136" s="51">
        <v>68</v>
      </c>
      <c r="AU136" s="51" t="s">
        <v>56</v>
      </c>
      <c r="AV136" s="51" t="s">
        <v>56</v>
      </c>
      <c r="AW136" s="51" t="s">
        <v>62</v>
      </c>
      <c r="AX136" s="51" t="s">
        <v>62</v>
      </c>
    </row>
    <row r="137" spans="1:51" ht="25.5" customHeight="1">
      <c r="A137">
        <v>136</v>
      </c>
      <c r="B137" t="s">
        <v>2361</v>
      </c>
      <c r="C137" t="s">
        <v>1382</v>
      </c>
      <c r="D137">
        <v>2023</v>
      </c>
      <c r="E137" t="s">
        <v>1165</v>
      </c>
      <c r="F137" s="80" t="s">
        <v>1890</v>
      </c>
      <c r="G137" s="8" t="s">
        <v>2237</v>
      </c>
      <c r="H137" s="81" t="s">
        <v>2238</v>
      </c>
      <c r="I137" t="s">
        <v>935</v>
      </c>
      <c r="J137" t="s">
        <v>2567</v>
      </c>
      <c r="K137" t="str" cm="1">
        <f t="array" ref="K137">IF($I137="Review","À Trouver",_xlfn.IFS($I137="Letter to the Editor","NA",$I137="Author response","NA",$I137="Scholarships","NA",$I137="Original","No",$I137="Study protocol","No",$I137="Commentary","NA",$I137="Opinions","NA",$I137="Editorial","NA",$I137="Perspective","NA",$I137="Author response","NA",$I137="Essay","NA",$I137="Guidelines","No",$I137="Case Report","No"))</f>
        <v>No</v>
      </c>
      <c r="L137" t="str" cm="1">
        <f t="array" ref="L137">IF($I137="Review","À Trouver",_xlfn.IFS($I137="Letter to the Editor","NA",$I137="Author response","NA",$I137="Scholarships","NA",$I137="Original","No",$I137="Study protocol","No",$I137="Commentary","NA",$I137="Opinions","NA",$I137="Editorial","NA",$I137="Perspective","NA",$I137="Author response","NA",$I137="Essay","NA",$I137="Guidelines","No",$I137="Case Report","No"))</f>
        <v>No</v>
      </c>
      <c r="M137" t="s">
        <v>62</v>
      </c>
      <c r="N137" s="51" t="s">
        <v>62</v>
      </c>
      <c r="O137" s="51" t="str">
        <f t="shared" si="106"/>
        <v>NA</v>
      </c>
      <c r="P137" s="51" t="str">
        <f t="shared" si="106"/>
        <v>NA</v>
      </c>
      <c r="Q137" s="51" t="str">
        <f t="shared" si="106"/>
        <v>NA</v>
      </c>
      <c r="R137" s="51" t="str">
        <f t="shared" si="106"/>
        <v>NA</v>
      </c>
      <c r="S137" s="30" t="s">
        <v>62</v>
      </c>
      <c r="T137" s="51" t="str">
        <f t="shared" ref="T137:T145" si="111">IF(OR(S137="No",S137="NA"),"NA","à Remplir")</f>
        <v>NA</v>
      </c>
      <c r="U137" s="51" t="s">
        <v>62</v>
      </c>
      <c r="V137" s="51" t="str">
        <f t="shared" si="103"/>
        <v>NA</v>
      </c>
      <c r="W137" s="51" t="s">
        <v>56</v>
      </c>
      <c r="X137" s="83" t="s">
        <v>2568</v>
      </c>
      <c r="Y137" s="51" t="s">
        <v>62</v>
      </c>
      <c r="Z137" s="8" t="s">
        <v>1895</v>
      </c>
      <c r="AA137" s="51" t="s">
        <v>62</v>
      </c>
      <c r="AB137" s="51" t="s">
        <v>1223</v>
      </c>
      <c r="AC137" s="51" t="s">
        <v>56</v>
      </c>
      <c r="AD137" s="51" t="s">
        <v>984</v>
      </c>
      <c r="AE137" t="str">
        <f t="shared" si="100"/>
        <v>NA</v>
      </c>
      <c r="AF137" t="str" cm="1">
        <f t="array" ref="AF137">_xlfn.IFS($I137="Review","NA",$I137="Letter to the Editor","NA",$I137="Author response","NA",$I137="Scholarships","NA",$I137="Original",_xlfn.IFS($AC137="Yes","No",$AC137="both","No",$AC137="NA","NA",$AC137="No","À Trouver"),$I137="Study protocol","NA",$I137="Commentary","NA",$I137="Opinions","NA",$I137="Editorial","NA",$I137="Perspective","NA",$I137="Author response","NA",$I137="Essay","NA",$I137="Guidelines","NA",$I137="Case Report",_xlfn.IFS($AC137="Yes","No",$AC137="both","No",$AC137="NA","NA",$AC137="No","À Trouver"))</f>
        <v>No</v>
      </c>
      <c r="AG137" s="51" t="s">
        <v>56</v>
      </c>
      <c r="AH137" s="51">
        <f>2017+2107</f>
        <v>4124</v>
      </c>
      <c r="AI137" s="51" t="s">
        <v>62</v>
      </c>
      <c r="AJ137" s="51" t="str">
        <f t="shared" si="110"/>
        <v>NA</v>
      </c>
      <c r="AK137" s="30" t="s">
        <v>62</v>
      </c>
      <c r="AL137" s="51" t="str">
        <f t="shared" si="105"/>
        <v>NA</v>
      </c>
      <c r="AM137" s="51" t="str">
        <f t="shared" si="105"/>
        <v>NA</v>
      </c>
      <c r="AN137" s="51" t="str">
        <f t="shared" si="105"/>
        <v>NA</v>
      </c>
      <c r="AO137" s="52">
        <v>44712</v>
      </c>
      <c r="AP137" s="52">
        <v>45150</v>
      </c>
      <c r="AQ137" s="51">
        <f t="shared" si="104"/>
        <v>438</v>
      </c>
      <c r="AR137" s="51" t="str">
        <f t="shared" si="88"/>
        <v>NA</v>
      </c>
      <c r="AS137" s="51">
        <f>876+894</f>
        <v>1770</v>
      </c>
      <c r="AT137" s="51">
        <f>IF(OR($AG137="No",$AG137="NA"),"NA",($AH137-$AS137))</f>
        <v>2354</v>
      </c>
      <c r="AU137" s="51" t="s">
        <v>62</v>
      </c>
      <c r="AV137" s="51" t="s">
        <v>62</v>
      </c>
      <c r="AW137" s="51" t="s">
        <v>62</v>
      </c>
      <c r="AX137" s="51" t="s">
        <v>62</v>
      </c>
    </row>
    <row r="138" spans="1:51" ht="25.5" customHeight="1">
      <c r="A138">
        <v>137</v>
      </c>
      <c r="B138" t="s">
        <v>2361</v>
      </c>
      <c r="C138" t="s">
        <v>1382</v>
      </c>
      <c r="D138">
        <v>2023</v>
      </c>
      <c r="E138" t="s">
        <v>1165</v>
      </c>
      <c r="F138" t="s">
        <v>57</v>
      </c>
      <c r="G138" s="8" t="s">
        <v>2242</v>
      </c>
      <c r="H138" t="s">
        <v>2243</v>
      </c>
      <c r="I138" t="s">
        <v>2379</v>
      </c>
      <c r="J138">
        <v>25</v>
      </c>
      <c r="K138" s="51" t="str" cm="1">
        <f t="array" ref="K138">IF($I138="Review","À Trouver",_xlfn.IFS($I138="Letter to the Editor","NA",$I138="Author response","NA",$I138="Scholarships","NA",$I138="Original","No",$I138="Study protocol","No",$I138="Commentary","NA",$I138="Opinions","NA",$I138="Editorial","NA",$I138="Perspective","NA",$I138="Author response","NA"))</f>
        <v>NA</v>
      </c>
      <c r="L138" s="51" t="str" cm="1">
        <f t="array" ref="L138">IF($I138="Review","À Trouver",_xlfn.IFS($I138="Letter to the Editor","NA",$I138="Author response","NA",$I138="Scholarships","NA",$I138="Original","No",$I138="Study protocol","No",$I138="Commentary","NA",$I138="Opinions","NA",$I138="Editorial","NA",$I138="Perspective","NA",$I138="Author response","NA"))</f>
        <v>NA</v>
      </c>
      <c r="M138" s="51" t="str" cm="1">
        <f t="array" ref="M138">IF($I138="Review","NA",_xlfn.IFS($I138="Letter to the Editor","NA",$I138="Author response","NA",$I138="Scholarships","NA",$I138="Original","À Trouver",$I138="Study protocol","À Trouver",$I138="Commentary","NA",$I138="Opinions","NA",$I138="Editorial","NA",$I138="Perspective","NA",$I138="Author response","NA"))</f>
        <v>NA</v>
      </c>
      <c r="N138" s="51" t="str" cm="1">
        <f t="array" ref="N138">IF($I138="Review","NA",_xlfn.IFS($I138="Letter to the Editor","NA",$I138="Author response","NA",$I138="Scholarships","NA",$I138="Original","À Trouver",$I138="Study protocol","NA",$I138="Commentary","NA",$I138="Opinions","NA",$I138="Editorial","NA",$I138="Perspective","NA",$I138="Author response","NA"))</f>
        <v>NA</v>
      </c>
      <c r="O138" s="51" t="str">
        <f t="shared" si="106"/>
        <v>NA</v>
      </c>
      <c r="P138" s="51" t="str">
        <f t="shared" si="106"/>
        <v>NA</v>
      </c>
      <c r="Q138" s="51" t="str">
        <f t="shared" si="106"/>
        <v>NA</v>
      </c>
      <c r="R138" s="51" t="str">
        <f t="shared" si="106"/>
        <v>NA</v>
      </c>
      <c r="S138" s="30" t="str" cm="1">
        <f t="array" ref="S138">IF($I138="Review","NA",_xlfn.IFS($I138="Letter to the Editor","NA",$I138="Author response","NA",$I138="Scholarships","NA",$I138="Original","À Trouver",$I138="Study protocol","NA",$I138="Commentary","NA",$I138="Opinions","NA",$I138="Editorial","NA",$I138="Perspective","NA",$I138="Author response","NA"))</f>
        <v>NA</v>
      </c>
      <c r="T138" s="51" t="str">
        <f t="shared" si="111"/>
        <v>NA</v>
      </c>
      <c r="U138" s="51" t="str" cm="1">
        <f t="array" ref="U138">IF($I138="Review","À Trouver",_xlfn.IFS($I138="Letter to the Editor","NA",$I138="Author response","NA",$I138="Scholarships","NA",$I138="Original","À Trouver",$I138="Study protocol","À Trouver",$I138="Commentary","NA",$I138="Opinions","NA",$I138="Editorial","NA",$I138="Perspective","NA",$I138="Author response","NA"))</f>
        <v>NA</v>
      </c>
      <c r="V138" s="51" t="str">
        <f t="shared" si="103"/>
        <v>NA</v>
      </c>
      <c r="W138" s="51" t="str" cm="1">
        <f t="array" ref="W138">IF($I138="Review","À Trouver",_xlfn.IFS($I138="Letter to the Editor","NA",$I138="Author response","NA",$I138="Scholarships","NA",$I138="Original","À Trouver",$I138="Study protocol","NA",$I138="Commentary","NA",$I138="Opinions","NA",$I138="Editorial","NA",$I138="Perspective","NA",$I138="Author response","NA"))</f>
        <v>NA</v>
      </c>
      <c r="X138" s="51" t="str">
        <f t="shared" ref="X138:Y141" si="112">IF(OR($W138="No",$W138="NA"),"NA","à Remplir")</f>
        <v>NA</v>
      </c>
      <c r="Y138" s="51" t="str">
        <f t="shared" si="112"/>
        <v>NA</v>
      </c>
      <c r="Z138" s="105" t="s">
        <v>57</v>
      </c>
      <c r="AA138" s="51" t="str" cm="1">
        <f t="array" ref="AA138">IF($I138="Review","NA",_xlfn.IFS($I138="Letter to the Editor","NA",$I138="Author response","NA",$I138="Scholarships","NA",$I138="Original","À Trouver",$I138="Study protocol","NA",$I138="Commentary","NA",$I138="Opinions","NA",$I138="Editorial","NA",$I138="Perspective","NA",$I138="Author response","NA"))</f>
        <v>NA</v>
      </c>
      <c r="AB138" s="51" t="str" cm="1">
        <f t="array" ref="AB138">IF($I138="Review","NA",_xlfn.IFS($I138="Letter to the Editor","NA",$I138="Author response","NA",$I138="Scholarships","NA",$I138="Original","À Trouver",$I138="Study protocol","NA",$I138="Commentary","NA",$I138="Opinions","NA",$I138="Editorial","NA",$I138="Perspective","NA",$I138="Author response","NA"))</f>
        <v>NA</v>
      </c>
      <c r="AC138" s="51" t="str">
        <f t="shared" ref="AC138:AD141" si="113">IF(OR($AB138="No",$AB138="NA"),"NA","à Remplir")</f>
        <v>NA</v>
      </c>
      <c r="AD138" s="51" t="str">
        <f t="shared" si="113"/>
        <v>NA</v>
      </c>
      <c r="AE138" t="str">
        <f t="shared" si="100"/>
        <v>NA</v>
      </c>
      <c r="AF138" t="str" cm="1">
        <f t="array" ref="AF138">_xlfn.IFS($I138="Review","NA",$I138="Letter to the Editor","NA",$I138="Author response","NA",$I138="Scholarships","NA",$I138="Original",_xlfn.IFS($AC138="Yes","No",$AC138="both","No",$AC138="NA","NA",$AC138="No","À Trouver"),$I138="Study protocol","NA",$I138="Commentary","NA",$I138="Opinions","NA",$I138="Editorial","NA",$I138="Perspective","NA",$I138="Author response","NA")</f>
        <v>NA</v>
      </c>
      <c r="AG138" s="51" t="str" cm="1">
        <f t="array" ref="AG138">IF($I138="Review","NA",_xlfn.IFS($I138="Letter to the Editor","NA",$I138="Author response","NA",$I138="Scholarships","NA",$I138="Original","À Trouver",$I138="Study protocol","NA",$I138="Commentary","NA",$I138="Opinions","NA",$I138="Editorial","NA",$I138="Perspective","NA",$I138="Author response","NA"))</f>
        <v>NA</v>
      </c>
      <c r="AH138" s="51" t="str">
        <f t="shared" ref="AH138:AI141" si="114">IF(OR($AG138="No",$AG138="NA"),"NA","à Remplir")</f>
        <v>NA</v>
      </c>
      <c r="AI138" s="51" t="str">
        <f t="shared" si="114"/>
        <v>NA</v>
      </c>
      <c r="AJ138" s="51" t="str">
        <f t="shared" si="110"/>
        <v>NA</v>
      </c>
      <c r="AK138" s="30" t="str" cm="1">
        <f t="array" ref="AK138">IF($I138="Review","À Trouver",_xlfn.IFS($I138="Letter to the Editor","NA",$I138="Author response","NA",$I138="Scholarships","NA",$I138="Original","À Trouver",$I138="Study protocol","NA",$I138="Commentary","NA",$I138="Opinions","NA",$I138="Editorial","NA",$I138="Perspective","NA",$I138="Author response","NA"))</f>
        <v>NA</v>
      </c>
      <c r="AL138" s="51" t="str">
        <f t="shared" si="105"/>
        <v>NA</v>
      </c>
      <c r="AM138" s="51" t="str">
        <f t="shared" si="105"/>
        <v>NA</v>
      </c>
      <c r="AN138" s="51" t="str">
        <f t="shared" si="105"/>
        <v>NA</v>
      </c>
      <c r="AO138" s="52">
        <v>45205</v>
      </c>
      <c r="AP138" s="106">
        <v>45260</v>
      </c>
      <c r="AQ138" s="51">
        <f t="shared" si="104"/>
        <v>55</v>
      </c>
      <c r="AR138" s="51" t="str">
        <f t="shared" si="88"/>
        <v>NA</v>
      </c>
      <c r="AS138" s="51" t="str">
        <f t="shared" ref="AS138:AS147" si="115">IF(OR($AG138="No",$AG138="NA"),"NA",($AH138-$AT138))</f>
        <v>NA</v>
      </c>
      <c r="AT138" s="51" t="str">
        <f>IF(OR($AG138="No",$AG138="NA"),"NA",($AH138-$AS138))</f>
        <v>NA</v>
      </c>
      <c r="AU138" s="51" t="str">
        <f t="shared" ref="AU138:AX141" si="116">IF(OR($AG138="No",$AG138="NA"),"NA","à Remplir")</f>
        <v>NA</v>
      </c>
      <c r="AV138" s="51" t="str">
        <f t="shared" si="116"/>
        <v>NA</v>
      </c>
      <c r="AW138" s="51" t="str">
        <f t="shared" si="116"/>
        <v>NA</v>
      </c>
      <c r="AX138" s="51" t="str">
        <f t="shared" si="116"/>
        <v>NA</v>
      </c>
    </row>
    <row r="139" spans="1:51" ht="25.5" customHeight="1">
      <c r="A139">
        <v>138</v>
      </c>
      <c r="B139" t="s">
        <v>2361</v>
      </c>
      <c r="C139" t="s">
        <v>1382</v>
      </c>
      <c r="D139">
        <v>2023</v>
      </c>
      <c r="E139" t="s">
        <v>971</v>
      </c>
      <c r="F139" t="s">
        <v>2245</v>
      </c>
      <c r="G139" s="8" t="s">
        <v>2246</v>
      </c>
      <c r="H139" s="107" t="s">
        <v>2247</v>
      </c>
      <c r="I139" t="s">
        <v>926</v>
      </c>
      <c r="J139">
        <v>25</v>
      </c>
      <c r="K139" s="51" t="str" cm="1">
        <f t="array" ref="K139">IF($I139="Review","À Trouver",_xlfn.IFS($I139="Letter to the Editor","NA",$I139="Author response","NA",$I139="Scholarships","NA",$I139="Original","No",$I139="Study protocol","No",$I139="Commentary","NA",$I139="Opinions","NA",$I139="Editorial","NA",$I139="Perspective","NA",$I139="Author response","NA"))</f>
        <v>NA</v>
      </c>
      <c r="L139" s="51" t="str" cm="1">
        <f t="array" ref="L139">IF($I139="Review","À Trouver",_xlfn.IFS($I139="Letter to the Editor","NA",$I139="Author response","NA",$I139="Scholarships","NA",$I139="Original","No",$I139="Study protocol","No",$I139="Commentary","NA",$I139="Opinions","NA",$I139="Editorial","NA",$I139="Perspective","NA",$I139="Author response","NA"))</f>
        <v>NA</v>
      </c>
      <c r="M139" s="51" t="str" cm="1">
        <f t="array" ref="M139">IF($I139="Review","NA",_xlfn.IFS($I139="Letter to the Editor","NA",$I139="Author response","NA",$I139="Scholarships","NA",$I139="Original","À Trouver",$I139="Study protocol","À Trouver",$I139="Commentary","NA",$I139="Opinions","NA",$I139="Editorial","NA",$I139="Perspective","NA",$I139="Author response","NA"))</f>
        <v>NA</v>
      </c>
      <c r="N139" s="51" t="str" cm="1">
        <f t="array" ref="N139">IF($I139="Review","NA",_xlfn.IFS($I139="Letter to the Editor","NA",$I139="Author response","NA",$I139="Scholarships","NA",$I139="Original","À Trouver",$I139="Study protocol","NA",$I139="Commentary","NA",$I139="Opinions","NA",$I139="Editorial","NA",$I139="Perspective","NA",$I139="Author response","NA"))</f>
        <v>NA</v>
      </c>
      <c r="O139" s="51" t="str">
        <f t="shared" si="106"/>
        <v>NA</v>
      </c>
      <c r="P139" s="51" t="str">
        <f t="shared" si="106"/>
        <v>NA</v>
      </c>
      <c r="Q139" s="51" t="str">
        <f t="shared" si="106"/>
        <v>NA</v>
      </c>
      <c r="R139" s="51" t="str">
        <f t="shared" si="106"/>
        <v>NA</v>
      </c>
      <c r="S139" s="30" t="str" cm="1">
        <f t="array" ref="S139">IF($I139="Review","NA",_xlfn.IFS($I139="Letter to the Editor","NA",$I139="Author response","NA",$I139="Scholarships","NA",$I139="Original","À Trouver",$I139="Study protocol","NA",$I139="Commentary","NA",$I139="Opinions","NA",$I139="Editorial","NA",$I139="Perspective","NA",$I139="Author response","NA"))</f>
        <v>NA</v>
      </c>
      <c r="T139" s="51" t="str">
        <f t="shared" si="111"/>
        <v>NA</v>
      </c>
      <c r="U139" s="51" t="str" cm="1">
        <f t="array" ref="U139">IF($I139="Review","À Trouver",_xlfn.IFS($I139="Letter to the Editor","NA",$I139="Author response","NA",$I139="Scholarships","NA",$I139="Original","À Trouver",$I139="Study protocol","À Trouver",$I139="Commentary","NA",$I139="Opinions","NA",$I139="Editorial","NA",$I139="Perspective","NA",$I139="Author response","NA"))</f>
        <v>NA</v>
      </c>
      <c r="V139" s="51" t="str">
        <f t="shared" si="103"/>
        <v>NA</v>
      </c>
      <c r="W139" s="51" t="str" cm="1">
        <f t="array" ref="W139">IF($I139="Review","À Trouver",_xlfn.IFS($I139="Letter to the Editor","NA",$I139="Author response","NA",$I139="Scholarships","NA",$I139="Original","À Trouver",$I139="Study protocol","NA",$I139="Commentary","NA",$I139="Opinions","NA",$I139="Editorial","NA",$I139="Perspective","NA",$I139="Author response","NA"))</f>
        <v>NA</v>
      </c>
      <c r="X139" s="51" t="str">
        <f t="shared" si="112"/>
        <v>NA</v>
      </c>
      <c r="Y139" s="51" t="str">
        <f t="shared" si="112"/>
        <v>NA</v>
      </c>
      <c r="Z139" s="105" t="s">
        <v>57</v>
      </c>
      <c r="AA139" s="51" t="str" cm="1">
        <f t="array" ref="AA139">IF($I139="Review","NA",_xlfn.IFS($I139="Letter to the Editor","NA",$I139="Author response","NA",$I139="Scholarships","NA",$I139="Original","À Trouver",$I139="Study protocol","NA",$I139="Commentary","NA",$I139="Opinions","NA",$I139="Editorial","NA",$I139="Perspective","NA",$I139="Author response","NA"))</f>
        <v>NA</v>
      </c>
      <c r="AB139" s="51" t="str" cm="1">
        <f t="array" ref="AB139">IF($I139="Review","NA",_xlfn.IFS($I139="Letter to the Editor","NA",$I139="Author response","NA",$I139="Scholarships","NA",$I139="Original","À Trouver",$I139="Study protocol","NA",$I139="Commentary","NA",$I139="Opinions","NA",$I139="Editorial","NA",$I139="Perspective","NA",$I139="Author response","NA"))</f>
        <v>NA</v>
      </c>
      <c r="AC139" s="51" t="str">
        <f t="shared" si="113"/>
        <v>NA</v>
      </c>
      <c r="AD139" s="51" t="str">
        <f t="shared" si="113"/>
        <v>NA</v>
      </c>
      <c r="AE139" t="str">
        <f t="shared" si="100"/>
        <v>NA</v>
      </c>
      <c r="AF139" t="str" cm="1">
        <f t="array" ref="AF139">_xlfn.IFS($I139="Review","NA",$I139="Letter to the Editor","NA",$I139="Author response","NA",$I139="Scholarships","NA",$I139="Original",_xlfn.IFS($AC139="Yes","No",$AC139="both","No",$AC139="NA","NA",$AC139="No","À Trouver"),$I139="Study protocol","NA",$I139="Commentary","NA",$I139="Opinions","NA",$I139="Editorial","NA",$I139="Perspective","NA",$I139="Author response","NA")</f>
        <v>NA</v>
      </c>
      <c r="AG139" s="51" t="str" cm="1">
        <f t="array" ref="AG139">IF($I139="Review","NA",_xlfn.IFS($I139="Letter to the Editor","NA",$I139="Author response","NA",$I139="Scholarships","NA",$I139="Original","À Trouver",$I139="Study protocol","NA",$I139="Commentary","NA",$I139="Opinions","NA",$I139="Editorial","NA",$I139="Perspective","NA",$I139="Author response","NA"))</f>
        <v>NA</v>
      </c>
      <c r="AH139" s="51" t="str">
        <f t="shared" si="114"/>
        <v>NA</v>
      </c>
      <c r="AI139" s="51" t="str">
        <f t="shared" si="114"/>
        <v>NA</v>
      </c>
      <c r="AJ139" s="51" t="str">
        <f t="shared" si="110"/>
        <v>NA</v>
      </c>
      <c r="AK139" s="30" t="str" cm="1">
        <f t="array" ref="AK139">IF($I139="Review","À Trouver",_xlfn.IFS($I139="Letter to the Editor","NA",$I139="Author response","NA",$I139="Scholarships","NA",$I139="Original","À Trouver",$I139="Study protocol","NA",$I139="Commentary","NA",$I139="Opinions","NA",$I139="Editorial","NA",$I139="Perspective","NA",$I139="Author response","NA"))</f>
        <v>NA</v>
      </c>
      <c r="AL139" s="51" t="str">
        <f t="shared" si="105"/>
        <v>NA</v>
      </c>
      <c r="AM139" s="51" t="str">
        <f t="shared" si="105"/>
        <v>NA</v>
      </c>
      <c r="AN139" s="51" t="str">
        <f t="shared" si="105"/>
        <v>NA</v>
      </c>
      <c r="AO139" s="52" t="s">
        <v>57</v>
      </c>
      <c r="AP139" s="52">
        <v>45266</v>
      </c>
      <c r="AQ139" s="51" t="str">
        <f t="shared" si="104"/>
        <v>NA</v>
      </c>
      <c r="AR139" s="51" t="str">
        <f t="shared" si="88"/>
        <v>NA</v>
      </c>
      <c r="AS139" s="51" t="str">
        <f t="shared" si="115"/>
        <v>NA</v>
      </c>
      <c r="AT139" s="51" t="str">
        <f>IF(OR($AG139="No",$AG139="NA"),"NA",($AH139-$AS139))</f>
        <v>NA</v>
      </c>
      <c r="AU139" s="51" t="str">
        <f t="shared" si="116"/>
        <v>NA</v>
      </c>
      <c r="AV139" s="51" t="str">
        <f t="shared" si="116"/>
        <v>NA</v>
      </c>
      <c r="AW139" s="51" t="str">
        <f t="shared" si="116"/>
        <v>NA</v>
      </c>
      <c r="AX139" s="51" t="str">
        <f t="shared" si="116"/>
        <v>NA</v>
      </c>
    </row>
    <row r="140" spans="1:51" ht="27">
      <c r="A140">
        <v>139</v>
      </c>
      <c r="B140" t="s">
        <v>2361</v>
      </c>
      <c r="C140" t="s">
        <v>1382</v>
      </c>
      <c r="D140">
        <v>2023</v>
      </c>
      <c r="E140" t="s">
        <v>971</v>
      </c>
      <c r="F140" s="80" t="s">
        <v>2248</v>
      </c>
      <c r="G140" s="8" t="s">
        <v>2249</v>
      </c>
      <c r="H140" s="81" t="s">
        <v>2250</v>
      </c>
      <c r="I140" t="s">
        <v>975</v>
      </c>
      <c r="J140">
        <v>25</v>
      </c>
      <c r="K140" t="str" cm="1">
        <f t="array" ref="K140">IF($I140="Review","À Trouver",_xlfn.IFS($I140="Letter to the Editor","NA",$I140="Author response","NA",$I140="Scholarships","NA",$I140="Original","No",$I140="Study protocol","No",$I140="Commentary","NA",$I140="Opinions","NA",$I140="Editorial","NA",$I140="Perspective","NA",$I140="Author response","NA",$I140="Essay","NA",$I140="Guidelines","No",$I140="Case Report","No"))</f>
        <v>NA</v>
      </c>
      <c r="L140" t="str" cm="1">
        <f t="array" ref="L140">IF($I140="Review","À Trouver",_xlfn.IFS($I140="Letter to the Editor","NA",$I140="Author response","NA",$I140="Scholarships","NA",$I140="Original","No",$I140="Study protocol","No",$I140="Commentary","NA",$I140="Opinions","NA",$I140="Editorial","NA",$I140="Perspective","NA",$I140="Author response","NA",$I140="Essay","NA",$I140="Guidelines","No",$I140="Case Report","No"))</f>
        <v>NA</v>
      </c>
      <c r="M140" t="str" cm="1">
        <f t="array" ref="M140">IF($I140="Review","NA",_xlfn.IFS($I140="Letter to the Editor","NA",$I140="Author response","NA",$I140="Scholarships","NA",$I140="Original","À Trouver",$I140="Study protocol","À Trouver",$I140="Commentary","NA",$I140="Opinions","NA",$I140="Editorial","NA",$I140="Perspective","NA",$I140="Author response","NA",$I140="Essay","NA",$I140="Guidelines","À Trouver",$I140="Case Report","À Trouver"))</f>
        <v>NA</v>
      </c>
      <c r="N140" s="51" t="str" cm="1">
        <f t="array" ref="N140">IF($I140="Review","NA",_xlfn.IFS($I140="Letter to the Editor","NA",$I140="Author response","NA",$I140="Scholarships","NA",$I140="Original","À Trouver",$I140="Study protocol","NA",$I140="Commentary","NA",$I140="Opinions","NA",$I140="Editorial","NA",$I140="Perspective","NA",$I140="Author response","NA",$I140="Essay","NA",$I140="Guidelines","NA",$I140="Case Report","À Trouver"))</f>
        <v>NA</v>
      </c>
      <c r="O140" s="51" t="str">
        <f t="shared" si="106"/>
        <v>NA</v>
      </c>
      <c r="P140" s="51" t="str">
        <f t="shared" si="106"/>
        <v>NA</v>
      </c>
      <c r="Q140" s="51" t="str">
        <f t="shared" si="106"/>
        <v>NA</v>
      </c>
      <c r="R140" s="51" t="str">
        <f t="shared" si="106"/>
        <v>NA</v>
      </c>
      <c r="S140" s="30" t="str" cm="1">
        <f t="array" ref="S140">IF($I140="Review","NA",_xlfn.IFS($I140="Letter to the Editor","NA",$I140="Author response","NA",$I140="Scholarships","NA",$I140="Original","À Trouver",$I140="Study protocol","NA",$I140="Commentary","NA",$I140="Opinions","NA",$I140="Editorial","NA",$I140="Perspective","NA",$I140="Author response","NA",$I140="Essay","NA",$I140="Guidelines","NA",$I140="Case Report","À Trouver"))</f>
        <v>NA</v>
      </c>
      <c r="T140" s="51" t="str">
        <f t="shared" si="111"/>
        <v>NA</v>
      </c>
      <c r="U140" s="51" t="str" cm="1">
        <f t="array" ref="U140">IF($I140="Review","À Trouver",_xlfn.IFS($I140="Letter to the Editor","NA",$I140="Author response","NA",$I140="Scholarships","NA",$I140="Original","À Trouver",$I140="Study protocol","À Trouver",$I140="Commentary","NA",$I140="Opinions","NA",$I140="Editorial","NA",$I140="Perspective","NA",$I140="Author response","NA",$I140="Essay","NA",$I140="Guidelines","À Trouver",$I140="Case Report","À Trouver"))</f>
        <v>NA</v>
      </c>
      <c r="V140" s="51" t="str">
        <f t="shared" si="103"/>
        <v>NA</v>
      </c>
      <c r="W140" s="51" t="str" cm="1">
        <f t="array" ref="W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X140" s="51" t="str">
        <f t="shared" si="112"/>
        <v>NA</v>
      </c>
      <c r="Y140" s="51" t="str">
        <f t="shared" si="112"/>
        <v>NA</v>
      </c>
      <c r="Z140" s="8" t="s">
        <v>2251</v>
      </c>
      <c r="AA140" s="51" t="str" cm="1">
        <f t="array" ref="AA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B140" s="51" t="str" cm="1">
        <f t="array" ref="AB140">IF($I140="Review","NA",_xlfn.IFS($I140="Letter to the Editor","NA",$I140="Author response","NA",$I140="Scholarships","NA",$I140="Original",_xlfn.IFS($AA140="No","NA",$AA140="Yes","À Remplir"),$I140="Study protocol","NA",$I140="Commentary","NA",$I140="Opinions","NA",$I140="Editorial","NA",$I140="Perspective","NA",$I140="Author response","NA",$I140="Essay","NA",$I140="Guidelines","NA",$I140="Case Report",_xlfn.IFS($AA140="No","No",$AA140="Yes","À Remplir")))</f>
        <v>NA</v>
      </c>
      <c r="AC140" s="51" t="str">
        <f t="shared" si="113"/>
        <v>NA</v>
      </c>
      <c r="AD140" s="51" t="str">
        <f t="shared" si="113"/>
        <v>NA</v>
      </c>
      <c r="AE140" t="str">
        <f t="shared" si="100"/>
        <v>NA</v>
      </c>
      <c r="AF140" t="str" cm="1">
        <f t="array" ref="AF140">_xlfn.IFS($I140="Review","NA",$I140="Letter to the Editor","NA",$I140="Author response","NA",$I140="Scholarships","NA",$I140="Original",_xlfn.IFS($AC140="Yes","No",$AC140="both","No",$AC140="NA","NA",$AC140="No","À Trouver"),$I140="Study protocol","NA",$I140="Commentary","NA",$I140="Opinions","NA",$I140="Editorial","NA",$I140="Perspective","NA",$I140="Author response","NA",$I140="Essay","NA",$I140="Guidelines","NA",$I140="Case Report",_xlfn.IFS($AC140="Yes","No",$AC140="both","No",$AC140="NA","NA",$AC140="No","À Trouver"))</f>
        <v>NA</v>
      </c>
      <c r="AG140" s="51" t="str" cm="1">
        <f t="array" ref="AG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H140" s="51" t="str">
        <f t="shared" si="114"/>
        <v>NA</v>
      </c>
      <c r="AI140" s="51" t="str">
        <f t="shared" si="114"/>
        <v>NA</v>
      </c>
      <c r="AJ140" s="51" t="str">
        <f t="shared" si="110"/>
        <v>NA</v>
      </c>
      <c r="AK140" s="30" t="str" cm="1">
        <f t="array" ref="AK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AL140" s="51" t="str">
        <f t="shared" si="105"/>
        <v>NA</v>
      </c>
      <c r="AM140" s="51" t="str">
        <f t="shared" si="105"/>
        <v>NA</v>
      </c>
      <c r="AN140" s="51" t="str">
        <f t="shared" si="105"/>
        <v>NA</v>
      </c>
      <c r="AO140" s="52">
        <v>44816</v>
      </c>
      <c r="AP140" s="52">
        <v>45177</v>
      </c>
      <c r="AQ140" s="51">
        <f t="shared" si="104"/>
        <v>361</v>
      </c>
      <c r="AR140" s="51" t="str">
        <f t="shared" si="88"/>
        <v>NA</v>
      </c>
      <c r="AS140" s="51" t="str">
        <f t="shared" si="115"/>
        <v>NA</v>
      </c>
      <c r="AT140" s="51" t="str">
        <f>IF(OR($AG140="No",$AG140="NA"),"NA",($AH140-$AS140))</f>
        <v>NA</v>
      </c>
      <c r="AU140" s="51" t="str">
        <f t="shared" si="116"/>
        <v>NA</v>
      </c>
      <c r="AV140" s="51" t="str">
        <f t="shared" si="116"/>
        <v>NA</v>
      </c>
      <c r="AW140" s="51" t="str">
        <f t="shared" si="116"/>
        <v>NA</v>
      </c>
      <c r="AX140" s="51" t="str">
        <f t="shared" si="116"/>
        <v>NA</v>
      </c>
    </row>
    <row r="141" spans="1:51" ht="27">
      <c r="A141">
        <v>140</v>
      </c>
      <c r="B141" t="s">
        <v>2361</v>
      </c>
      <c r="C141" t="s">
        <v>1382</v>
      </c>
      <c r="D141">
        <v>2023</v>
      </c>
      <c r="E141" t="s">
        <v>971</v>
      </c>
      <c r="F141" t="s">
        <v>2253</v>
      </c>
      <c r="G141" s="8" t="s">
        <v>2254</v>
      </c>
      <c r="H141" s="81" t="s">
        <v>2255</v>
      </c>
      <c r="I141" t="s">
        <v>975</v>
      </c>
      <c r="J141" t="s">
        <v>2569</v>
      </c>
      <c r="K141" t="str" cm="1">
        <f t="array" ref="K141">IF($I141="Review","À Trouver",_xlfn.IFS($I141="Letter to the Editor","NA",$I141="Author response","NA",$I141="Scholarships","NA",$I141="Original","No",$I141="Study protocol","No",$I141="Commentary","NA",$I141="Opinions","NA",$I141="Editorial","NA",$I141="Perspective","NA",$I141="Author response","NA",$I141="Essay","NA",$I141="Guidelines","No",$I141="Case Report","No"))</f>
        <v>NA</v>
      </c>
      <c r="L141" t="str" cm="1">
        <f t="array" ref="L141">IF($I141="Review","À Trouver",_xlfn.IFS($I141="Letter to the Editor","NA",$I141="Author response","NA",$I141="Scholarships","NA",$I141="Original","No",$I141="Study protocol","No",$I141="Commentary","NA",$I141="Opinions","NA",$I141="Editorial","NA",$I141="Perspective","NA",$I141="Author response","NA",$I141="Essay","NA",$I141="Guidelines","No",$I141="Case Report","No"))</f>
        <v>NA</v>
      </c>
      <c r="M141" t="str" cm="1">
        <f t="array" ref="M141">IF($I141="Review","NA",_xlfn.IFS($I141="Letter to the Editor","NA",$I141="Author response","NA",$I141="Scholarships","NA",$I141="Original","À Trouver",$I141="Study protocol","À Trouver",$I141="Commentary","NA",$I141="Opinions","NA",$I141="Editorial","NA",$I141="Perspective","NA",$I141="Author response","NA",$I141="Essay","NA",$I141="Guidelines","À Trouver",$I141="Case Report","À Trouver"))</f>
        <v>NA</v>
      </c>
      <c r="N141" s="51" t="str" cm="1">
        <f t="array" ref="N141">IF($I141="Review","NA",_xlfn.IFS($I141="Letter to the Editor","NA",$I141="Author response","NA",$I141="Scholarships","NA",$I141="Original","À Trouver",$I141="Study protocol","NA",$I141="Commentary","NA",$I141="Opinions","NA",$I141="Editorial","NA",$I141="Perspective","NA",$I141="Author response","NA",$I141="Essay","NA",$I141="Guidelines","NA",$I141="Case Report","À Trouver"))</f>
        <v>NA</v>
      </c>
      <c r="O141" s="51" t="str">
        <f t="shared" si="106"/>
        <v>NA</v>
      </c>
      <c r="P141" s="51" t="str">
        <f t="shared" si="106"/>
        <v>NA</v>
      </c>
      <c r="Q141" s="51" t="str">
        <f t="shared" si="106"/>
        <v>NA</v>
      </c>
      <c r="R141" s="51" t="str">
        <f t="shared" si="106"/>
        <v>NA</v>
      </c>
      <c r="S141" s="30" t="str" cm="1">
        <f t="array" ref="S141">IF($I141="Review","NA",_xlfn.IFS($I141="Letter to the Editor","NA",$I141="Author response","NA",$I141="Scholarships","NA",$I141="Original","À Trouver",$I141="Study protocol","NA",$I141="Commentary","NA",$I141="Opinions","NA",$I141="Editorial","NA",$I141="Perspective","NA",$I141="Author response","NA",$I141="Essay","NA",$I141="Guidelines","NA",$I141="Case Report","À Trouver"))</f>
        <v>NA</v>
      </c>
      <c r="T141" s="51" t="str">
        <f t="shared" si="111"/>
        <v>NA</v>
      </c>
      <c r="U141" s="51" t="str" cm="1">
        <f t="array" ref="U141">IF($I141="Review","À Trouver",_xlfn.IFS($I141="Letter to the Editor","NA",$I141="Author response","NA",$I141="Scholarships","NA",$I141="Original","À Trouver",$I141="Study protocol","À Trouver",$I141="Commentary","NA",$I141="Opinions","NA",$I141="Editorial","NA",$I141="Perspective","NA",$I141="Author response","NA",$I141="Essay","NA",$I141="Guidelines","À Trouver",$I141="Case Report","À Trouver"))</f>
        <v>NA</v>
      </c>
      <c r="V141" s="51" t="str">
        <f t="shared" si="103"/>
        <v>NA</v>
      </c>
      <c r="W141" s="51" t="str" cm="1">
        <f t="array" ref="W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X141" s="51" t="str">
        <f t="shared" si="112"/>
        <v>NA</v>
      </c>
      <c r="Y141" s="51" t="str">
        <f t="shared" si="112"/>
        <v>NA</v>
      </c>
      <c r="Z141" s="8" t="s">
        <v>2256</v>
      </c>
      <c r="AA141" s="51" t="str" cm="1">
        <f t="array" ref="AA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B141" s="51" t="str" cm="1">
        <f t="array" ref="AB141">IF($I141="Review","NA",_xlfn.IFS($I141="Letter to the Editor","NA",$I141="Author response","NA",$I141="Scholarships","NA",$I141="Original",_xlfn.IFS($AA141="No","NA",$AA141="Yes","À Remplir"),$I141="Study protocol","NA",$I141="Commentary","NA",$I141="Opinions","NA",$I141="Editorial","NA",$I141="Perspective","NA",$I141="Author response","NA",$I141="Essay","NA",$I141="Guidelines","NA",$I141="Case Report",_xlfn.IFS($AA141="No","No",$AA141="Yes","À Remplir")))</f>
        <v>NA</v>
      </c>
      <c r="AC141" s="51" t="str">
        <f t="shared" si="113"/>
        <v>NA</v>
      </c>
      <c r="AD141" s="51" t="str">
        <f t="shared" si="113"/>
        <v>NA</v>
      </c>
      <c r="AE141" t="str">
        <f t="shared" si="100"/>
        <v>NA</v>
      </c>
      <c r="AF141" t="str" cm="1">
        <f t="array" ref="AF141">_xlfn.IFS($I141="Review","NA",$I141="Letter to the Editor","NA",$I141="Author response","NA",$I141="Scholarships","NA",$I141="Original",_xlfn.IFS($AC141="Yes","No",$AC141="both","No",$AC141="NA","NA",$AC141="No","À Trouver"),$I141="Study protocol","NA",$I141="Commentary","NA",$I141="Opinions","NA",$I141="Editorial","NA",$I141="Perspective","NA",$I141="Author response","NA",$I141="Essay","NA",$I141="Guidelines","NA",$I141="Case Report",_xlfn.IFS($AC141="Yes","No",$AC141="both","No",$AC141="NA","NA",$AC141="No","À Trouver"))</f>
        <v>NA</v>
      </c>
      <c r="AG141" s="51" t="str" cm="1">
        <f t="array" ref="AG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H141" s="51" t="str">
        <f t="shared" si="114"/>
        <v>NA</v>
      </c>
      <c r="AI141" s="51" t="str">
        <f t="shared" si="114"/>
        <v>NA</v>
      </c>
      <c r="AJ141" s="51" t="str">
        <f t="shared" si="110"/>
        <v>NA</v>
      </c>
      <c r="AK141" s="30" t="str" cm="1">
        <f t="array" ref="AK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AL141" s="51" t="str">
        <f t="shared" si="105"/>
        <v>NA</v>
      </c>
      <c r="AM141" s="51" t="str">
        <f t="shared" si="105"/>
        <v>NA</v>
      </c>
      <c r="AN141" s="51" t="str">
        <f t="shared" si="105"/>
        <v>NA</v>
      </c>
      <c r="AO141" s="52">
        <v>45098</v>
      </c>
      <c r="AP141" s="52">
        <v>45184</v>
      </c>
      <c r="AQ141" s="51">
        <f t="shared" si="104"/>
        <v>86</v>
      </c>
      <c r="AR141" s="51" t="str">
        <f t="shared" si="88"/>
        <v>NA</v>
      </c>
      <c r="AS141" s="51" t="str">
        <f t="shared" si="115"/>
        <v>NA</v>
      </c>
      <c r="AT141" s="51" t="str">
        <f>IF(OR($AG141="No",$AG141="NA"),"NA",($AH141-$AS141))</f>
        <v>NA</v>
      </c>
      <c r="AU141" s="51" t="str">
        <f t="shared" si="116"/>
        <v>NA</v>
      </c>
      <c r="AV141" s="51" t="str">
        <f t="shared" si="116"/>
        <v>NA</v>
      </c>
      <c r="AW141" s="51" t="str">
        <f t="shared" si="116"/>
        <v>NA</v>
      </c>
      <c r="AX141" s="51" t="str">
        <f t="shared" si="116"/>
        <v>NA</v>
      </c>
    </row>
    <row r="142" spans="1:51" ht="27">
      <c r="A142">
        <v>141</v>
      </c>
      <c r="B142" t="s">
        <v>2361</v>
      </c>
      <c r="C142" t="s">
        <v>1382</v>
      </c>
      <c r="D142">
        <v>2023</v>
      </c>
      <c r="E142" t="s">
        <v>971</v>
      </c>
      <c r="F142" s="80" t="s">
        <v>2257</v>
      </c>
      <c r="G142" s="8" t="s">
        <v>2258</v>
      </c>
      <c r="H142" s="81" t="s">
        <v>2259</v>
      </c>
      <c r="I142" t="s">
        <v>935</v>
      </c>
      <c r="J142">
        <v>1.4</v>
      </c>
      <c r="K142" t="str" cm="1">
        <f t="array" ref="K142">IF($I142="Review","À Trouver",_xlfn.IFS($I142="Letter to the Editor","NA",$I142="Author response","NA",$I142="Scholarships","NA",$I142="Original","No",$I142="Study protocol","No",$I142="Commentary","NA",$I142="Opinions","NA",$I142="Editorial","NA",$I142="Perspective","NA",$I142="Author response","NA",$I142="Essay","NA",$I142="Guidelines","No",$I142="Case Report","No"))</f>
        <v>No</v>
      </c>
      <c r="L142" t="str" cm="1">
        <f t="array" ref="L142">IF($I142="Review","À Trouver",_xlfn.IFS($I142="Letter to the Editor","NA",$I142="Author response","NA",$I142="Scholarships","NA",$I142="Original","No",$I142="Study protocol","No",$I142="Commentary","NA",$I142="Opinions","NA",$I142="Editorial","NA",$I142="Perspective","NA",$I142="Author response","NA",$I142="Essay","NA",$I142="Guidelines","No",$I142="Case Report","No"))</f>
        <v>No</v>
      </c>
      <c r="M142" t="s">
        <v>62</v>
      </c>
      <c r="N142" s="51" t="s">
        <v>62</v>
      </c>
      <c r="O142" s="51" t="str">
        <f t="shared" si="106"/>
        <v>NA</v>
      </c>
      <c r="P142" s="51" t="str">
        <f t="shared" si="106"/>
        <v>NA</v>
      </c>
      <c r="Q142" s="51" t="str">
        <f t="shared" si="106"/>
        <v>NA</v>
      </c>
      <c r="R142" s="51" t="str">
        <f t="shared" si="106"/>
        <v>NA</v>
      </c>
      <c r="S142" s="30" t="s">
        <v>62</v>
      </c>
      <c r="T142" s="51" t="str">
        <f t="shared" si="111"/>
        <v>NA</v>
      </c>
      <c r="U142" s="51" t="s">
        <v>62</v>
      </c>
      <c r="V142" s="51" t="str">
        <f t="shared" si="103"/>
        <v>NA</v>
      </c>
      <c r="W142" s="51" t="s">
        <v>56</v>
      </c>
      <c r="X142" s="83" t="s">
        <v>1819</v>
      </c>
      <c r="Y142" s="51" t="s">
        <v>62</v>
      </c>
      <c r="Z142" s="8" t="s">
        <v>2261</v>
      </c>
      <c r="AA142" s="51" t="s">
        <v>56</v>
      </c>
      <c r="AB142" s="51" t="s">
        <v>1223</v>
      </c>
      <c r="AC142" s="51" t="s">
        <v>56</v>
      </c>
      <c r="AD142" s="51" t="s">
        <v>2373</v>
      </c>
      <c r="AE142" s="85" t="s">
        <v>2374</v>
      </c>
      <c r="AF142" t="str" cm="1">
        <f t="array" ref="AF142">_xlfn.IFS($I142="Review","NA",$I142="Letter to the Editor","NA",$I142="Author response","NA",$I142="Scholarships","NA",$I142="Original",_xlfn.IFS($AC142="Yes","No",$AC142="both","No",$AC142="NA","NA",$AC142="No","À Trouver"),$I142="Study protocol","NA",$I142="Commentary","NA",$I142="Opinions","NA",$I142="Editorial","NA",$I142="Perspective","NA",$I142="Author response","NA",$I142="Essay","NA",$I142="Guidelines","NA",$I142="Case Report",_xlfn.IFS($AC142="Yes","No",$AC142="both","No",$AC142="NA","NA",$AC142="No","À Trouver"))</f>
        <v>No</v>
      </c>
      <c r="AG142" s="51" t="s">
        <v>56</v>
      </c>
      <c r="AH142" s="51">
        <v>68</v>
      </c>
      <c r="AI142" s="51" t="s">
        <v>62</v>
      </c>
      <c r="AJ142" s="51" t="str">
        <f t="shared" si="110"/>
        <v>NA</v>
      </c>
      <c r="AK142" s="30" t="s">
        <v>62</v>
      </c>
      <c r="AL142" s="51" t="str">
        <f t="shared" si="105"/>
        <v>NA</v>
      </c>
      <c r="AM142" s="51" t="str">
        <f t="shared" si="105"/>
        <v>NA</v>
      </c>
      <c r="AN142" s="51" t="str">
        <f t="shared" si="105"/>
        <v>NA</v>
      </c>
      <c r="AO142" s="52">
        <v>44781</v>
      </c>
      <c r="AP142" s="52">
        <v>45171</v>
      </c>
      <c r="AQ142" s="51">
        <f t="shared" si="104"/>
        <v>390</v>
      </c>
      <c r="AR142" s="51" t="str">
        <f t="shared" si="88"/>
        <v>NA</v>
      </c>
      <c r="AS142" s="51">
        <f t="shared" si="115"/>
        <v>28</v>
      </c>
      <c r="AT142" s="51">
        <v>40</v>
      </c>
      <c r="AU142" s="51" t="s">
        <v>56</v>
      </c>
      <c r="AV142" s="51" t="s">
        <v>62</v>
      </c>
      <c r="AW142" s="51" t="s">
        <v>62</v>
      </c>
      <c r="AX142" s="51" t="s">
        <v>62</v>
      </c>
    </row>
    <row r="143" spans="1:51" ht="25.5" customHeight="1">
      <c r="A143">
        <v>142</v>
      </c>
      <c r="B143" t="s">
        <v>2358</v>
      </c>
      <c r="C143" t="s">
        <v>1382</v>
      </c>
      <c r="D143">
        <v>2023</v>
      </c>
      <c r="E143" t="s">
        <v>971</v>
      </c>
      <c r="F143" t="s">
        <v>2263</v>
      </c>
      <c r="G143" s="8" t="s">
        <v>2264</v>
      </c>
      <c r="H143" s="56" t="s">
        <v>2265</v>
      </c>
      <c r="I143" t="s">
        <v>975</v>
      </c>
      <c r="J143">
        <v>6</v>
      </c>
      <c r="K143" t="str" cm="1">
        <f t="array" ref="K143">IF($I143="Review","À Trouver",_xlfn.IFS($I143="Letter to the Editor","NA",$I143="Author response","NA",$I143="Scholarships","NA",$I143="Original","No",$I143="Study protocol","No",$I143="Commentary","NA",$I143="Opinions","NA",$I143="Editorial","NA",$I143="Perspective","NA",$I143="Author response","NA",$I143="Essay","NA",$I143="Guidelines","No",$I143="Case Report","No"))</f>
        <v>NA</v>
      </c>
      <c r="L143" t="str" cm="1">
        <f t="array" ref="L143">IF($I143="Review","À Trouver",_xlfn.IFS($I143="Letter to the Editor","NA",$I143="Author response","NA",$I143="Scholarships","NA",$I143="Original","No",$I143="Study protocol","No",$I143="Commentary","NA",$I143="Opinions","NA",$I143="Editorial","NA",$I143="Perspective","NA",$I143="Author response","NA",$I143="Essay","NA",$I143="Guidelines","No",$I143="Case Report","No"))</f>
        <v>NA</v>
      </c>
      <c r="M143" t="str" cm="1">
        <f t="array" ref="M143">IF($I143="Review","NA",_xlfn.IFS($I143="Letter to the Editor","NA",$I143="Author response","NA",$I143="Scholarships","NA",$I143="Original","À Trouver",$I143="Study protocol","À Trouver",$I143="Commentary","NA",$I143="Opinions","NA",$I143="Editorial","NA",$I143="Perspective","NA",$I143="Author response","NA",$I143="Essay","NA",$I143="Guidelines","À Trouver",$I143="Case Report","À Trouver"))</f>
        <v>NA</v>
      </c>
      <c r="N143" s="51" t="str" cm="1">
        <f t="array" ref="N143">IF($I143="Review","NA",_xlfn.IFS($I143="Letter to the Editor","NA",$I143="Author response","NA",$I143="Scholarships","NA",$I143="Original","À Trouver",$I143="Study protocol","NA",$I143="Commentary","NA",$I143="Opinions","NA",$I143="Editorial","NA",$I143="Perspective","NA",$I143="Author response","NA",$I143="Essay","NA",$I143="Guidelines","NA",$I143="Case Report","À Trouver"))</f>
        <v>NA</v>
      </c>
      <c r="O143" s="51" t="str">
        <f t="shared" si="106"/>
        <v>NA</v>
      </c>
      <c r="P143" s="51" t="str">
        <f t="shared" si="106"/>
        <v>NA</v>
      </c>
      <c r="Q143" s="51" t="str">
        <f t="shared" si="106"/>
        <v>NA</v>
      </c>
      <c r="R143" s="51" t="str">
        <f t="shared" si="106"/>
        <v>NA</v>
      </c>
      <c r="S143" s="30" t="str" cm="1">
        <f t="array" ref="S143">IF($I143="Review","NA",_xlfn.IFS($I143="Letter to the Editor","NA",$I143="Author response","NA",$I143="Scholarships","NA",$I143="Original","À Trouver",$I143="Study protocol","NA",$I143="Commentary","NA",$I143="Opinions","NA",$I143="Editorial","NA",$I143="Perspective","NA",$I143="Author response","NA",$I143="Essay","NA",$I143="Guidelines","NA",$I143="Case Report","À Trouver"))</f>
        <v>NA</v>
      </c>
      <c r="T143" s="51" t="str">
        <f t="shared" si="111"/>
        <v>NA</v>
      </c>
      <c r="U143" s="51" t="str" cm="1">
        <f t="array" ref="U143">IF($I143="Review","À Trouver",_xlfn.IFS($I143="Letter to the Editor","NA",$I143="Author response","NA",$I143="Scholarships","NA",$I143="Original","À Trouver",$I143="Study protocol","À Trouver",$I143="Commentary","NA",$I143="Opinions","NA",$I143="Editorial","NA",$I143="Perspective","NA",$I143="Author response","NA",$I143="Essay","NA",$I143="Guidelines","À Trouver",$I143="Case Report","À Trouver"))</f>
        <v>NA</v>
      </c>
      <c r="V143" s="51" t="str">
        <f t="shared" si="103"/>
        <v>NA</v>
      </c>
      <c r="W143" s="51" t="str" cm="1">
        <f t="array" ref="W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X143" s="51" t="str">
        <f>IF(OR($W143="No",$W143="NA"),"NA","à Remplir")</f>
        <v>NA</v>
      </c>
      <c r="Y143" s="51" t="str">
        <f>IF(OR($W143="No",$W143="NA"),"NA","à Remplir")</f>
        <v>NA</v>
      </c>
      <c r="Z143" s="8" t="s">
        <v>2141</v>
      </c>
      <c r="AA143" s="51" t="str" cm="1">
        <f t="array" ref="AA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B143" s="51" t="str" cm="1">
        <f t="array" ref="AB143">IF($I143="Review","NA",_xlfn.IFS($I143="Letter to the Editor","NA",$I143="Author response","NA",$I143="Scholarships","NA",$I143="Original",_xlfn.IFS($AA143="No","NA",$AA143="Yes","À Remplir"),$I143="Study protocol","NA",$I143="Commentary","NA",$I143="Opinions","NA",$I143="Editorial","NA",$I143="Perspective","NA",$I143="Author response","NA",$I143="Essay","NA",$I143="Guidelines","NA",$I143="Case Report",_xlfn.IFS($AA143="No","No",$AA143="Yes","À Remplir")))</f>
        <v>NA</v>
      </c>
      <c r="AC143" s="51" t="str">
        <f t="shared" ref="AC143:AD145" si="117">IF(OR($AB143="No",$AB143="NA"),"NA","à Remplir")</f>
        <v>NA</v>
      </c>
      <c r="AD143" s="51" t="str">
        <f t="shared" si="117"/>
        <v>NA</v>
      </c>
      <c r="AE143" t="str">
        <f>IF(OR($AB143="No",$AB143="NA"),"NA",IF(AD143="Exact","NA","À Remplir"))</f>
        <v>NA</v>
      </c>
      <c r="AF143" t="str" cm="1">
        <f t="array" ref="AF143">_xlfn.IFS($I143="Review","NA",$I143="Letter to the Editor","NA",$I143="Author response","NA",$I143="Scholarships","NA",$I143="Original",_xlfn.IFS($AC143="Yes","No",$AC143="both","No",$AC143="NA","NA",$AC143="No","À Trouver"),$I143="Study protocol","NA",$I143="Commentary","NA",$I143="Opinions","NA",$I143="Editorial","NA",$I143="Perspective","NA",$I143="Author response","NA",$I143="Essay","NA",$I143="Guidelines","NA",$I143="Case Report",_xlfn.IFS($AC143="Yes","No",$AC143="both","No",$AC143="NA","NA",$AC143="No","À Trouver"))</f>
        <v>NA</v>
      </c>
      <c r="AG143" s="51" t="str" cm="1">
        <f t="array" ref="AG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H143" s="51" t="str">
        <f>IF(OR($AG143="No",$AG143="NA"),"NA","à Remplir")</f>
        <v>NA</v>
      </c>
      <c r="AI143" s="51" t="str">
        <f>IF(OR($AG143="No",$AG143="NA"),"NA","à Remplir")</f>
        <v>NA</v>
      </c>
      <c r="AJ143" s="51" t="str">
        <f t="shared" si="110"/>
        <v>NA</v>
      </c>
      <c r="AK143" s="30" t="str" cm="1">
        <f t="array" ref="AK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AL143" s="51" t="str">
        <f t="shared" si="105"/>
        <v>NA</v>
      </c>
      <c r="AM143" s="51" t="str">
        <f t="shared" si="105"/>
        <v>NA</v>
      </c>
      <c r="AN143" s="51" t="str">
        <f t="shared" si="105"/>
        <v>NA</v>
      </c>
      <c r="AO143" s="52">
        <v>44862</v>
      </c>
      <c r="AP143" s="52">
        <v>45106</v>
      </c>
      <c r="AQ143" s="51">
        <f t="shared" si="104"/>
        <v>244</v>
      </c>
      <c r="AR143" s="51" t="str">
        <f t="shared" si="88"/>
        <v>NA</v>
      </c>
      <c r="AS143" s="51" t="str">
        <f t="shared" si="115"/>
        <v>NA</v>
      </c>
      <c r="AT143" s="51" t="str">
        <f>IF(OR($AG143="No",$AG143="NA"),"NA",($AH143-$AS143))</f>
        <v>NA</v>
      </c>
      <c r="AU143" s="51" t="str">
        <f>IF(OR($AG143="No",$AG143="NA"),"NA","à Remplir")</f>
        <v>NA</v>
      </c>
      <c r="AV143" s="51" t="str">
        <f>IF(OR($AG143="No",$AG143="NA"),"NA","à Remplir")</f>
        <v>NA</v>
      </c>
      <c r="AW143" s="51" t="str">
        <f>IF(OR($AG143="No",$AG143="NA"),"NA","à Remplir")</f>
        <v>NA</v>
      </c>
      <c r="AX143" s="51" t="str">
        <f>IF(OR($AG143="No",$AG143="NA"),"NA","à Remplir")</f>
        <v>NA</v>
      </c>
    </row>
    <row r="144" spans="1:51" ht="25.5" customHeight="1">
      <c r="A144">
        <v>143</v>
      </c>
      <c r="B144" t="s">
        <v>2361</v>
      </c>
      <c r="C144" t="s">
        <v>1382</v>
      </c>
      <c r="D144">
        <v>2023</v>
      </c>
      <c r="E144" t="s">
        <v>971</v>
      </c>
      <c r="F144" s="80" t="s">
        <v>2570</v>
      </c>
      <c r="G144" s="8" t="s">
        <v>2268</v>
      </c>
      <c r="H144" s="81" t="s">
        <v>2269</v>
      </c>
      <c r="I144" t="s">
        <v>935</v>
      </c>
      <c r="J144">
        <v>6</v>
      </c>
      <c r="K144" t="str" cm="1">
        <f t="array" ref="K144">IF($I144="Review","À Trouver",_xlfn.IFS($I144="Letter to the Editor","NA",$I144="Author response","NA",$I144="Scholarships","NA",$I144="Original","No",$I144="Study protocol","No",$I144="Commentary","NA",$I144="Opinions","NA",$I144="Editorial","NA",$I144="Perspective","NA",$I144="Author response","NA",$I144="Essay","NA",$I144="Guidelines","No",$I144="Case Report","No"))</f>
        <v>No</v>
      </c>
      <c r="L144" t="str" cm="1">
        <f t="array" ref="L144">IF($I144="Review","À Trouver",_xlfn.IFS($I144="Letter to the Editor","NA",$I144="Author response","NA",$I144="Scholarships","NA",$I144="Original","No",$I144="Study protocol","No",$I144="Commentary","NA",$I144="Opinions","NA",$I144="Editorial","NA",$I144="Perspective","NA",$I144="Author response","NA",$I144="Essay","NA",$I144="Guidelines","No",$I144="Case Report","No"))</f>
        <v>No</v>
      </c>
      <c r="M144" t="s">
        <v>62</v>
      </c>
      <c r="N144" s="51" t="s">
        <v>62</v>
      </c>
      <c r="O144" s="51" t="str">
        <f t="shared" si="106"/>
        <v>NA</v>
      </c>
      <c r="P144" s="51" t="str">
        <f t="shared" si="106"/>
        <v>NA</v>
      </c>
      <c r="Q144" s="51" t="str">
        <f t="shared" si="106"/>
        <v>NA</v>
      </c>
      <c r="R144" s="51" t="str">
        <f t="shared" si="106"/>
        <v>NA</v>
      </c>
      <c r="S144" s="30" t="s">
        <v>62</v>
      </c>
      <c r="T144" s="51" t="str">
        <f t="shared" si="111"/>
        <v>NA</v>
      </c>
      <c r="U144" s="51" t="s">
        <v>62</v>
      </c>
      <c r="V144" s="51" t="str">
        <f t="shared" si="103"/>
        <v>NA</v>
      </c>
      <c r="W144" s="51" t="s">
        <v>56</v>
      </c>
      <c r="X144" s="83" t="s">
        <v>2270</v>
      </c>
      <c r="Y144" s="93" t="s">
        <v>56</v>
      </c>
      <c r="Z144" s="8" t="s">
        <v>2271</v>
      </c>
      <c r="AA144" s="51" t="s">
        <v>62</v>
      </c>
      <c r="AB144" s="51" t="str" cm="1">
        <f t="array" ref="AB144">IF($I144="Review","NA",_xlfn.IFS($I144="Letter to the Editor","NA",$I144="Author response","NA",$I144="Scholarships","NA",$I144="Original",_xlfn.IFS($AA144="No","NA",$AA144="Yes","À Remplir"),$I144="Study protocol","NA",$I144="Commentary","NA",$I144="Opinions","NA",$I144="Editorial","NA",$I144="Perspective","NA",$I144="Author response","NA",$I144="Essay","NA",$I144="Guidelines","NA",$I144="Case Report",_xlfn.IFS($AA144="No","No",$AA144="Yes","À Remplir")))</f>
        <v>NA</v>
      </c>
      <c r="AC144" s="51" t="str">
        <f t="shared" si="117"/>
        <v>NA</v>
      </c>
      <c r="AD144" s="51" t="str">
        <f t="shared" si="117"/>
        <v>NA</v>
      </c>
      <c r="AE144" t="str">
        <f>IF(OR($AB144="No",$AB144="NA"),"NA",IF(AD144="Exact","NA","À Remplir"))</f>
        <v>NA</v>
      </c>
      <c r="AF144" t="str" cm="1">
        <f t="array" ref="AF144">_xlfn.IFS($I144="Review","NA",$I144="Letter to the Editor","NA",$I144="Author response","NA",$I144="Scholarships","NA",$I144="Original",_xlfn.IFS($AC144="Yes","No",$AC144="both","No",$AC144="NA","NA",$AC144="No","À Trouver"),$I144="Study protocol","NA",$I144="Commentary","NA",$I144="Opinions","NA",$I144="Editorial","NA",$I144="Perspective","NA",$I144="Author response","NA",$I144="Essay","NA",$I144="Guidelines","NA",$I144="Case Report",_xlfn.IFS($AC144="Yes","No",$AC144="both","No",$AC144="NA","NA",$AC144="No","À Trouver"))</f>
        <v>NA</v>
      </c>
      <c r="AG144" s="51" t="s">
        <v>56</v>
      </c>
      <c r="AH144" s="51">
        <v>123</v>
      </c>
      <c r="AI144" s="51" t="s">
        <v>62</v>
      </c>
      <c r="AJ144" s="51" t="str">
        <f t="shared" si="110"/>
        <v>NA</v>
      </c>
      <c r="AK144" s="30" t="s">
        <v>62</v>
      </c>
      <c r="AL144" s="51" t="str">
        <f t="shared" si="105"/>
        <v>NA</v>
      </c>
      <c r="AM144" s="51" t="str">
        <f t="shared" si="105"/>
        <v>NA</v>
      </c>
      <c r="AN144" s="51" t="str">
        <f t="shared" si="105"/>
        <v>NA</v>
      </c>
      <c r="AO144" s="52">
        <v>44714</v>
      </c>
      <c r="AP144" s="52">
        <v>45141</v>
      </c>
      <c r="AQ144" s="51">
        <f t="shared" si="104"/>
        <v>427</v>
      </c>
      <c r="AR144" s="51" t="str">
        <f t="shared" si="88"/>
        <v>NA</v>
      </c>
      <c r="AS144" s="51" t="e">
        <f t="shared" ca="1" si="115"/>
        <v>#N/A</v>
      </c>
      <c r="AT144" s="51" t="e">
        <f ca="1">IF(OR($AG144="No",$AG144="NA"),"NA",($AH144-$AS144))</f>
        <v>#N/A</v>
      </c>
      <c r="AU144" s="51" t="s">
        <v>56</v>
      </c>
      <c r="AV144" s="51" t="s">
        <v>56</v>
      </c>
      <c r="AW144" s="51" t="s">
        <v>62</v>
      </c>
      <c r="AX144" s="51" t="s">
        <v>62</v>
      </c>
    </row>
    <row r="145" spans="1:52" ht="25.5" customHeight="1">
      <c r="A145">
        <v>144</v>
      </c>
      <c r="B145" t="s">
        <v>2358</v>
      </c>
      <c r="C145" t="s">
        <v>1382</v>
      </c>
      <c r="D145">
        <v>2023</v>
      </c>
      <c r="E145" t="s">
        <v>971</v>
      </c>
      <c r="F145" t="s">
        <v>2274</v>
      </c>
      <c r="G145" s="8" t="s">
        <v>2275</v>
      </c>
      <c r="H145" s="56" t="s">
        <v>2276</v>
      </c>
      <c r="I145" t="s">
        <v>935</v>
      </c>
      <c r="J145">
        <v>6</v>
      </c>
      <c r="K145" t="str" cm="1">
        <f t="array" ref="K145">IF($I145="Review","À Trouver",_xlfn.IFS($I145="Letter to the Editor","NA",$I145="Author response","NA",$I145="Scholarships","NA",$I145="Original","No",$I145="Study protocol","No",$I145="Commentary","NA",$I145="Opinions","NA",$I145="Editorial","NA",$I145="Perspective","NA",$I145="Author response","NA",$I145="Essay","NA",$I145="Guidelines","No",$I145="Case Report","No"))</f>
        <v>No</v>
      </c>
      <c r="L145" t="str" cm="1">
        <f t="array" ref="L145">IF($I145="Review","À Trouver",_xlfn.IFS($I145="Letter to the Editor","NA",$I145="Author response","NA",$I145="Scholarships","NA",$I145="Original","No",$I145="Study protocol","No",$I145="Commentary","NA",$I145="Opinions","NA",$I145="Editorial","NA",$I145="Perspective","NA",$I145="Author response","NA",$I145="Essay","NA",$I145="Guidelines","No",$I145="Case Report","No"))</f>
        <v>No</v>
      </c>
      <c r="M145" t="s">
        <v>62</v>
      </c>
      <c r="N145" s="51" t="s">
        <v>62</v>
      </c>
      <c r="O145" s="51" t="str">
        <f t="shared" si="106"/>
        <v>NA</v>
      </c>
      <c r="P145" s="51" t="str">
        <f t="shared" si="106"/>
        <v>NA</v>
      </c>
      <c r="Q145" s="51" t="str">
        <f t="shared" si="106"/>
        <v>NA</v>
      </c>
      <c r="R145" s="51" t="str">
        <f t="shared" si="106"/>
        <v>NA</v>
      </c>
      <c r="S145" s="30" t="s">
        <v>62</v>
      </c>
      <c r="T145" s="51" t="str">
        <f t="shared" si="111"/>
        <v>NA</v>
      </c>
      <c r="U145" s="51" t="s">
        <v>62</v>
      </c>
      <c r="V145" s="51" t="str">
        <f t="shared" si="103"/>
        <v>NA</v>
      </c>
      <c r="W145" s="51" t="s">
        <v>56</v>
      </c>
      <c r="X145" s="82" t="s">
        <v>2277</v>
      </c>
      <c r="Y145" s="51" t="s">
        <v>62</v>
      </c>
      <c r="Z145" s="8" t="s">
        <v>2278</v>
      </c>
      <c r="AA145" s="51" t="s">
        <v>62</v>
      </c>
      <c r="AB145" s="51" t="str" cm="1">
        <f t="array" ref="AB145">IF($I145="Review","NA",_xlfn.IFS($I145="Letter to the Editor","NA",$I145="Author response","NA",$I145="Scholarships","NA",$I145="Original",_xlfn.IFS($AA145="No","NA",$AA145="Yes","À Remplir"),$I145="Study protocol","NA",$I145="Commentary","NA",$I145="Opinions","NA",$I145="Editorial","NA",$I145="Perspective","NA",$I145="Author response","NA",$I145="Essay","NA",$I145="Guidelines","NA",$I145="Case Report",_xlfn.IFS($AA145="No","No",$AA145="Yes","À Remplir")))</f>
        <v>NA</v>
      </c>
      <c r="AC145" s="51" t="str">
        <f t="shared" si="117"/>
        <v>NA</v>
      </c>
      <c r="AD145" s="51" t="str">
        <f t="shared" si="117"/>
        <v>NA</v>
      </c>
      <c r="AE145" t="str">
        <f>IF(OR($AB145="No",$AB145="NA"),"NA",IF(AD145="Exact","NA","À Remplir"))</f>
        <v>NA</v>
      </c>
      <c r="AF145" t="str" cm="1">
        <f t="array" ref="AF145">_xlfn.IFS($I145="Review","NA",$I145="Letter to the Editor","NA",$I145="Author response","NA",$I145="Scholarships","NA",$I145="Original",_xlfn.IFS($AC145="Yes","No",$AC145="both","No",$AC145="NA","NA",$AC145="No","À Trouver"),$I145="Study protocol","NA",$I145="Commentary","NA",$I145="Opinions","NA",$I145="Editorial","NA",$I145="Perspective","NA",$I145="Author response","NA",$I145="Essay","NA",$I145="Guidelines","NA",$I145="Case Report",_xlfn.IFS($AC145="Yes","No",$AC145="both","No",$AC145="NA","NA",$AC145="No","À Trouver"))</f>
        <v>NA</v>
      </c>
      <c r="AG145" s="51" t="s">
        <v>56</v>
      </c>
      <c r="AH145" s="51">
        <v>32</v>
      </c>
      <c r="AI145" s="51" t="s">
        <v>62</v>
      </c>
      <c r="AJ145" s="51" t="str">
        <f t="shared" si="110"/>
        <v>NA</v>
      </c>
      <c r="AK145" s="30" t="s">
        <v>62</v>
      </c>
      <c r="AL145" s="51" t="str">
        <f t="shared" si="105"/>
        <v>NA</v>
      </c>
      <c r="AM145" s="51" t="str">
        <f t="shared" si="105"/>
        <v>NA</v>
      </c>
      <c r="AN145" s="51" t="str">
        <f t="shared" si="105"/>
        <v>NA</v>
      </c>
      <c r="AO145" s="52">
        <v>44880</v>
      </c>
      <c r="AP145" s="52">
        <v>45114</v>
      </c>
      <c r="AQ145" s="51">
        <f t="shared" si="104"/>
        <v>234</v>
      </c>
      <c r="AR145" s="51" t="str">
        <f t="shared" si="88"/>
        <v>NA</v>
      </c>
      <c r="AS145" s="51" t="e">
        <f t="shared" ca="1" si="115"/>
        <v>#N/A</v>
      </c>
      <c r="AT145" s="51" t="e">
        <f ca="1">IF(OR($AG145="No",$AG145="NA"),"NA",($AH145-$AS145))</f>
        <v>#N/A</v>
      </c>
      <c r="AU145" s="51" t="s">
        <v>62</v>
      </c>
      <c r="AV145" s="93" t="s">
        <v>56</v>
      </c>
      <c r="AW145" s="51" t="s">
        <v>62</v>
      </c>
      <c r="AX145" s="51" t="s">
        <v>62</v>
      </c>
    </row>
    <row r="146" spans="1:52" ht="25.5" customHeight="1">
      <c r="A146">
        <v>145</v>
      </c>
      <c r="B146" t="s">
        <v>2361</v>
      </c>
      <c r="C146" t="s">
        <v>1382</v>
      </c>
      <c r="D146">
        <v>2023</v>
      </c>
      <c r="E146" t="s">
        <v>971</v>
      </c>
      <c r="F146" t="s">
        <v>2279</v>
      </c>
      <c r="G146" s="8" t="s">
        <v>2280</v>
      </c>
      <c r="H146" s="81" t="s">
        <v>2281</v>
      </c>
      <c r="I146" t="s">
        <v>935</v>
      </c>
      <c r="J146">
        <v>8</v>
      </c>
      <c r="K146" t="str" cm="1">
        <f t="array" ref="K146">IF($I146="Review","À Trouver",_xlfn.IFS($I146="Letter to the Editor","NA",$I146="Author response","NA",$I146="Scholarships","NA",$I146="Original","No",$I146="Study protocol","No",$I146="Commentary","NA",$I146="Opinions","NA",$I146="Editorial","NA",$I146="Perspective","NA",$I146="Author response","NA",$I146="Essay","NA",$I146="Guidelines","No",$I146="Case Report","No"))</f>
        <v>No</v>
      </c>
      <c r="L146" t="str" cm="1">
        <f t="array" ref="L146">IF($I146="Review","À Trouver",_xlfn.IFS($I146="Letter to the Editor","NA",$I146="Author response","NA",$I146="Scholarships","NA",$I146="Original","No",$I146="Study protocol","No",$I146="Commentary","NA",$I146="Opinions","NA",$I146="Editorial","NA",$I146="Perspective","NA",$I146="Author response","NA",$I146="Essay","NA",$I146="Guidelines","No",$I146="Case Report","No"))</f>
        <v>No</v>
      </c>
      <c r="M146" t="s">
        <v>62</v>
      </c>
      <c r="N146" t="s">
        <v>56</v>
      </c>
      <c r="O146" s="51">
        <v>2</v>
      </c>
      <c r="P146" s="51" t="s">
        <v>1076</v>
      </c>
      <c r="Q146" s="83" t="s">
        <v>2282</v>
      </c>
      <c r="R146" s="83" t="s">
        <v>2571</v>
      </c>
      <c r="S146" s="30" t="s">
        <v>56</v>
      </c>
      <c r="T146" s="83" t="s">
        <v>2572</v>
      </c>
      <c r="U146" t="s">
        <v>62</v>
      </c>
      <c r="V146" s="51" t="str">
        <f t="shared" si="103"/>
        <v>NA</v>
      </c>
      <c r="W146" t="s">
        <v>56</v>
      </c>
      <c r="X146" s="83" t="s">
        <v>2573</v>
      </c>
      <c r="Y146" s="51" t="s">
        <v>62</v>
      </c>
      <c r="Z146" s="8" t="s">
        <v>1583</v>
      </c>
      <c r="AA146" t="s">
        <v>56</v>
      </c>
      <c r="AB146" s="51" t="s">
        <v>56</v>
      </c>
      <c r="AC146" s="51" t="s">
        <v>62</v>
      </c>
      <c r="AD146" s="51" t="s">
        <v>57</v>
      </c>
      <c r="AE146" t="s">
        <v>57</v>
      </c>
      <c r="AF146" t="s">
        <v>62</v>
      </c>
      <c r="AG146" t="s">
        <v>56</v>
      </c>
      <c r="AH146" s="51">
        <v>253452</v>
      </c>
      <c r="AI146" s="51" t="s">
        <v>62</v>
      </c>
      <c r="AJ146" s="51" t="str">
        <f t="shared" si="110"/>
        <v>NA</v>
      </c>
      <c r="AK146" s="30" t="s">
        <v>62</v>
      </c>
      <c r="AL146" s="51" t="str">
        <f t="shared" si="105"/>
        <v>NA</v>
      </c>
      <c r="AM146" s="51" t="str">
        <f t="shared" si="105"/>
        <v>NA</v>
      </c>
      <c r="AN146" s="51" t="str">
        <f t="shared" si="105"/>
        <v>NA</v>
      </c>
      <c r="AO146" s="52">
        <v>44970</v>
      </c>
      <c r="AP146" s="52">
        <v>45180</v>
      </c>
      <c r="AQ146" s="51">
        <f t="shared" si="104"/>
        <v>210</v>
      </c>
      <c r="AR146" s="51" t="str">
        <f t="shared" si="88"/>
        <v>NA</v>
      </c>
      <c r="AS146" s="51">
        <f t="shared" si="115"/>
        <v>160412</v>
      </c>
      <c r="AT146" s="51">
        <f>59049+33991</f>
        <v>93040</v>
      </c>
      <c r="AU146" s="51" t="s">
        <v>56</v>
      </c>
      <c r="AV146" s="51" t="s">
        <v>62</v>
      </c>
      <c r="AW146" s="51" t="s">
        <v>62</v>
      </c>
      <c r="AX146" s="51" t="s">
        <v>62</v>
      </c>
    </row>
    <row r="147" spans="1:52" ht="25.5" customHeight="1">
      <c r="A147">
        <v>146</v>
      </c>
      <c r="B147" t="s">
        <v>2358</v>
      </c>
      <c r="C147" t="s">
        <v>1382</v>
      </c>
      <c r="D147">
        <v>2023</v>
      </c>
      <c r="E147" t="s">
        <v>971</v>
      </c>
      <c r="F147" t="s">
        <v>2286</v>
      </c>
      <c r="G147" s="8" t="s">
        <v>2287</v>
      </c>
      <c r="H147" s="56" t="s">
        <v>2288</v>
      </c>
      <c r="I147" t="s">
        <v>935</v>
      </c>
      <c r="J147">
        <v>14</v>
      </c>
      <c r="K147" t="str" cm="1">
        <f t="array" ref="K147">IF($I147="Review","À Trouver",_xlfn.IFS($I147="Letter to the Editor","NA",$I147="Author response","NA",$I147="Scholarships","NA",$I147="Original","No",$I147="Study protocol","No",$I147="Commentary","NA",$I147="Opinions","NA",$I147="Editorial","NA",$I147="Perspective","NA",$I147="Author response","NA",$I147="Essay","NA",$I147="Guidelines","No",$I147="Case Report","No"))</f>
        <v>No</v>
      </c>
      <c r="L147" t="str" cm="1">
        <f t="array" ref="L147">IF($I147="Review","À Trouver",_xlfn.IFS($I147="Letter to the Editor","NA",$I147="Author response","NA",$I147="Scholarships","NA",$I147="Original","No",$I147="Study protocol","No",$I147="Commentary","NA",$I147="Opinions","NA",$I147="Editorial","NA",$I147="Perspective","NA",$I147="Author response","NA",$I147="Essay","NA",$I147="Guidelines","No",$I147="Case Report","No"))</f>
        <v>No</v>
      </c>
      <c r="M147" t="s">
        <v>62</v>
      </c>
      <c r="N147" s="51" t="s">
        <v>62</v>
      </c>
      <c r="O147" s="51" t="str">
        <f t="shared" ref="O147:R149" si="118">IF(OR($N147="No",$N147="NA"),"NA","à Remplir")</f>
        <v>NA</v>
      </c>
      <c r="P147" s="51" t="str">
        <f t="shared" si="118"/>
        <v>NA</v>
      </c>
      <c r="Q147" s="51" t="str">
        <f t="shared" si="118"/>
        <v>NA</v>
      </c>
      <c r="R147" s="51" t="str">
        <f t="shared" si="118"/>
        <v>NA</v>
      </c>
      <c r="S147" s="30" t="s">
        <v>62</v>
      </c>
      <c r="T147" s="51" t="str">
        <f>IF(OR(S147="No",S147="NA"),"NA","à Remplir")</f>
        <v>NA</v>
      </c>
      <c r="U147" s="51" t="s">
        <v>62</v>
      </c>
      <c r="V147" s="51" t="str">
        <f t="shared" si="103"/>
        <v>NA</v>
      </c>
      <c r="W147" s="51" t="s">
        <v>56</v>
      </c>
      <c r="X147" s="82" t="s">
        <v>2574</v>
      </c>
      <c r="Y147" s="51" t="s">
        <v>62</v>
      </c>
      <c r="Z147" s="8" t="s">
        <v>2290</v>
      </c>
      <c r="AA147" s="51" t="s">
        <v>62</v>
      </c>
      <c r="AB147" s="51" t="str" cm="1">
        <f t="array" ref="AB147">IF($I147="Review","NA",_xlfn.IFS($I147="Letter to the Editor","NA",$I147="Author response","NA",$I147="Scholarships","NA",$I147="Original",_xlfn.IFS($AA147="No","NA",$AA147="Yes","À Remplir"),$I147="Study protocol","NA",$I147="Commentary","NA",$I147="Opinions","NA",$I147="Editorial","NA",$I147="Perspective","NA",$I147="Author response","NA",$I147="Essay","NA",$I147="Guidelines","NA",$I147="Case Report",_xlfn.IFS($AA147="No","No",$AA147="Yes","À Remplir")))</f>
        <v>NA</v>
      </c>
      <c r="AC147" s="51" t="str">
        <f t="shared" ref="AC147:AD149" si="119">IF(OR($AB147="No",$AB147="NA"),"NA","à Remplir")</f>
        <v>NA</v>
      </c>
      <c r="AD147" s="51" t="str">
        <f t="shared" si="119"/>
        <v>NA</v>
      </c>
      <c r="AE147" t="str">
        <f>IF(OR($AB147="No",$AB147="NA"),"NA",IF(AD147="Exact","NA","À Remplir"))</f>
        <v>NA</v>
      </c>
      <c r="AF147" t="str" cm="1">
        <f t="array" ref="AF147">_xlfn.IFS($I147="Review","NA",$I147="Letter to the Editor","NA",$I147="Author response","NA",$I147="Scholarships","NA",$I147="Original",_xlfn.IFS($AC147="Yes","No",$AC147="both","No",$AC147="NA","NA",$AC147="No","À Trouver"),$I147="Study protocol","NA",$I147="Commentary","NA",$I147="Opinions","NA",$I147="Editorial","NA",$I147="Perspective","NA",$I147="Author response","NA",$I147="Essay","NA",$I147="Guidelines","NA",$I147="Case Report",_xlfn.IFS($AC147="Yes","No",$AC147="both","No",$AC147="NA","NA",$AC147="No","À Trouver"))</f>
        <v>NA</v>
      </c>
      <c r="AG147" s="51" t="s">
        <v>56</v>
      </c>
      <c r="AH147" s="51">
        <v>11</v>
      </c>
      <c r="AI147" s="93" t="s">
        <v>56</v>
      </c>
      <c r="AJ147" s="87" t="s">
        <v>2575</v>
      </c>
      <c r="AK147" s="30" t="s">
        <v>62</v>
      </c>
      <c r="AL147" s="51" t="str">
        <f t="shared" si="105"/>
        <v>NA</v>
      </c>
      <c r="AM147" s="51" t="str">
        <f t="shared" si="105"/>
        <v>NA</v>
      </c>
      <c r="AN147" s="51" t="str">
        <f t="shared" si="105"/>
        <v>NA</v>
      </c>
      <c r="AO147" s="52">
        <v>44986</v>
      </c>
      <c r="AP147" s="52">
        <v>45120</v>
      </c>
      <c r="AQ147" s="51">
        <f t="shared" si="104"/>
        <v>134</v>
      </c>
      <c r="AR147" s="51" t="str">
        <f t="shared" si="88"/>
        <v>NA</v>
      </c>
      <c r="AS147" s="51">
        <f t="shared" si="115"/>
        <v>5</v>
      </c>
      <c r="AT147" s="51">
        <v>6</v>
      </c>
      <c r="AU147" s="51" t="s">
        <v>62</v>
      </c>
      <c r="AV147" s="51" t="s">
        <v>62</v>
      </c>
      <c r="AW147" s="51" t="s">
        <v>62</v>
      </c>
      <c r="AX147" s="51" t="s">
        <v>62</v>
      </c>
    </row>
    <row r="148" spans="1:52" ht="25.5" customHeight="1">
      <c r="A148">
        <v>147</v>
      </c>
      <c r="B148" t="s">
        <v>2361</v>
      </c>
      <c r="C148" t="s">
        <v>1382</v>
      </c>
      <c r="D148">
        <v>2023</v>
      </c>
      <c r="E148" t="s">
        <v>971</v>
      </c>
      <c r="F148" s="80" t="s">
        <v>2291</v>
      </c>
      <c r="G148" s="8" t="s">
        <v>2292</v>
      </c>
      <c r="H148" s="81" t="s">
        <v>2293</v>
      </c>
      <c r="I148" t="s">
        <v>935</v>
      </c>
      <c r="J148">
        <v>14</v>
      </c>
      <c r="K148" t="str" cm="1">
        <f t="array" ref="K148">IF($I148="Review","À Trouver",_xlfn.IFS($I148="Letter to the Editor","NA",$I148="Author response","NA",$I148="Scholarships","NA",$I148="Original","No",$I148="Study protocol","No",$I148="Commentary","NA",$I148="Opinions","NA",$I148="Editorial","NA",$I148="Perspective","NA",$I148="Author response","NA",$I148="Essay","NA",$I148="Guidelines","No",$I148="Case Report","No"))</f>
        <v>No</v>
      </c>
      <c r="L148" t="str" cm="1">
        <f t="array" ref="L148">IF($I148="Review","À Trouver",_xlfn.IFS($I148="Letter to the Editor","NA",$I148="Author response","NA",$I148="Scholarships","NA",$I148="Original","No",$I148="Study protocol","No",$I148="Commentary","NA",$I148="Opinions","NA",$I148="Editorial","NA",$I148="Perspective","NA",$I148="Author response","NA",$I148="Essay","NA",$I148="Guidelines","No",$I148="Case Report","No"))</f>
        <v>No</v>
      </c>
      <c r="M148" t="s">
        <v>62</v>
      </c>
      <c r="N148" s="51" t="s">
        <v>62</v>
      </c>
      <c r="O148" s="51" t="str">
        <f t="shared" si="118"/>
        <v>NA</v>
      </c>
      <c r="P148" s="51" t="str">
        <f t="shared" si="118"/>
        <v>NA</v>
      </c>
      <c r="Q148" s="51" t="str">
        <f t="shared" si="118"/>
        <v>NA</v>
      </c>
      <c r="R148" s="51" t="str">
        <f t="shared" si="118"/>
        <v>NA</v>
      </c>
      <c r="S148" s="30" t="s">
        <v>62</v>
      </c>
      <c r="T148" s="51" t="str">
        <f>IF(OR(S148="No",S148="NA"),"NA","à Remplir")</f>
        <v>NA</v>
      </c>
      <c r="U148" s="51" t="s">
        <v>62</v>
      </c>
      <c r="V148" s="51" t="str">
        <f t="shared" si="103"/>
        <v>NA</v>
      </c>
      <c r="W148" s="51" t="s">
        <v>56</v>
      </c>
      <c r="X148" s="83" t="s">
        <v>2295</v>
      </c>
      <c r="Y148" s="51" t="s">
        <v>62</v>
      </c>
      <c r="Z148" s="8" t="s">
        <v>2296</v>
      </c>
      <c r="AA148" s="51" t="s">
        <v>62</v>
      </c>
      <c r="AB148" s="51" t="str" cm="1">
        <f t="array" ref="AB148">IF($I148="Review","NA",_xlfn.IFS($I148="Letter to the Editor","NA",$I148="Author response","NA",$I148="Scholarships","NA",$I148="Original",_xlfn.IFS($AA148="No","NA",$AA148="Yes","À Remplir"),$I148="Study protocol","NA",$I148="Commentary","NA",$I148="Opinions","NA",$I148="Editorial","NA",$I148="Perspective","NA",$I148="Author response","NA",$I148="Essay","NA",$I148="Guidelines","NA",$I148="Case Report",_xlfn.IFS($AA148="No","No",$AA148="Yes","À Remplir")))</f>
        <v>NA</v>
      </c>
      <c r="AC148" s="51" t="str">
        <f t="shared" si="119"/>
        <v>NA</v>
      </c>
      <c r="AD148" s="51" t="str">
        <f t="shared" si="119"/>
        <v>NA</v>
      </c>
      <c r="AE148" t="str">
        <f>IF(OR($AB148="No",$AB148="NA"),"NA",IF(AD148="Exact","NA","À Remplir"))</f>
        <v>NA</v>
      </c>
      <c r="AF148" t="str" cm="1">
        <f t="array" ref="AF148">_xlfn.IFS($I148="Review","NA",$I148="Letter to the Editor","NA",$I148="Author response","NA",$I148="Scholarships","NA",$I148="Original",_xlfn.IFS($AC148="Yes","No",$AC148="both","No",$AC148="NA","NA",$AC148="No","À Trouver"),$I148="Study protocol","NA",$I148="Commentary","NA",$I148="Opinions","NA",$I148="Editorial","NA",$I148="Perspective","NA",$I148="Author response","NA",$I148="Essay","NA",$I148="Guidelines","NA",$I148="Case Report",_xlfn.IFS($AC148="Yes","No",$AC148="both","No",$AC148="NA","NA",$AC148="No","À Trouver"))</f>
        <v>NA</v>
      </c>
      <c r="AG148" s="51" t="s">
        <v>56</v>
      </c>
      <c r="AH148" s="51">
        <v>173</v>
      </c>
      <c r="AI148" s="51" t="s">
        <v>62</v>
      </c>
      <c r="AJ148" s="51" t="str">
        <f>IF(OR($AG148="No",$AG148="NA"),"NA",IF(AI148="No","NA","À remplir"))</f>
        <v>NA</v>
      </c>
      <c r="AK148" s="30" t="s">
        <v>62</v>
      </c>
      <c r="AL148" s="51" t="str">
        <f t="shared" si="105"/>
        <v>NA</v>
      </c>
      <c r="AM148" s="51" t="str">
        <f t="shared" si="105"/>
        <v>NA</v>
      </c>
      <c r="AN148" s="51" t="str">
        <f t="shared" si="105"/>
        <v>NA</v>
      </c>
      <c r="AO148" s="52">
        <v>44904</v>
      </c>
      <c r="AP148" s="52">
        <v>45174</v>
      </c>
      <c r="AQ148" s="51">
        <f t="shared" si="104"/>
        <v>270</v>
      </c>
      <c r="AR148" s="51" t="str">
        <f t="shared" si="88"/>
        <v>NA</v>
      </c>
      <c r="AS148" s="51">
        <v>88</v>
      </c>
      <c r="AT148" s="51">
        <f>IF(OR($AG148="No",$AG148="NA"),"NA",($AH148-$AS148))</f>
        <v>85</v>
      </c>
      <c r="AU148" s="51" t="s">
        <v>62</v>
      </c>
      <c r="AV148" s="51" t="s">
        <v>56</v>
      </c>
      <c r="AW148" s="51" t="s">
        <v>62</v>
      </c>
      <c r="AX148" s="51" t="s">
        <v>62</v>
      </c>
    </row>
    <row r="149" spans="1:52" ht="25.5" customHeight="1">
      <c r="A149">
        <v>148</v>
      </c>
      <c r="B149" t="s">
        <v>2361</v>
      </c>
      <c r="C149" t="s">
        <v>1382</v>
      </c>
      <c r="D149">
        <v>2023</v>
      </c>
      <c r="E149" t="s">
        <v>971</v>
      </c>
      <c r="F149" s="80" t="s">
        <v>2298</v>
      </c>
      <c r="G149" s="8" t="s">
        <v>2299</v>
      </c>
      <c r="H149" s="81" t="s">
        <v>2300</v>
      </c>
      <c r="I149" t="s">
        <v>929</v>
      </c>
      <c r="J149">
        <v>14.15</v>
      </c>
      <c r="K149" t="s">
        <v>56</v>
      </c>
      <c r="L149" t="s">
        <v>62</v>
      </c>
      <c r="M149" t="str" cm="1">
        <f t="array" ref="M149">IF($I149="Review","NA",_xlfn.IFS($I149="Letter to the Editor","NA",$I149="Author response","NA",$I149="Scholarships","NA",$I149="Original","À Trouver",$I149="Study protocol","À Trouver",$I149="Commentary","NA",$I149="Opinions","NA",$I149="Editorial","NA",$I149="Perspective","NA",$I149="Author response","NA",$I149="Essay","NA",$I149="Guidelines","À Trouver",$I149="Case Report","À Trouver"))</f>
        <v>NA</v>
      </c>
      <c r="N149" s="51" t="str" cm="1">
        <f t="array" ref="N149">IF($I149="Review","NA",_xlfn.IFS($I149="Letter to the Editor","NA",$I149="Author response","NA",$I149="Scholarships","NA",$I149="Original","À Trouver",$I149="Study protocol","NA",$I149="Commentary","NA",$I149="Opinions","NA",$I149="Editorial","NA",$I149="Perspective","NA",$I149="Author response","NA",$I149="Essay","NA",$I149="Guidelines","NA",$I149="Case Report","À Trouver"))</f>
        <v>NA</v>
      </c>
      <c r="O149" s="51" t="str">
        <f t="shared" si="118"/>
        <v>NA</v>
      </c>
      <c r="P149" s="51" t="str">
        <f t="shared" si="118"/>
        <v>NA</v>
      </c>
      <c r="Q149" s="51" t="str">
        <f t="shared" si="118"/>
        <v>NA</v>
      </c>
      <c r="R149" s="51" t="str">
        <f t="shared" si="118"/>
        <v>NA</v>
      </c>
      <c r="S149" s="30" t="str" cm="1">
        <f t="array" ref="S149">IF($I149="Review","NA",_xlfn.IFS($I149="Letter to the Editor","NA",$I149="Author response","NA",$I149="Scholarships","NA",$I149="Original","À Trouver",$I149="Study protocol","NA",$I149="Commentary","NA",$I149="Opinions","NA",$I149="Editorial","NA",$I149="Perspective","NA",$I149="Author response","NA",$I149="Essay","NA",$I149="Guidelines","NA",$I149="Case Report","À Trouver"))</f>
        <v>NA</v>
      </c>
      <c r="T149" s="51" t="str">
        <f>IF(OR(S149="No",S149="NA"),"NA","à Remplir")</f>
        <v>NA</v>
      </c>
      <c r="U149" s="51" t="s">
        <v>62</v>
      </c>
      <c r="V149" s="51" t="str">
        <f t="shared" si="103"/>
        <v>NA</v>
      </c>
      <c r="W149" s="51" t="s">
        <v>56</v>
      </c>
      <c r="X149" s="83" t="s">
        <v>2576</v>
      </c>
      <c r="Y149" s="51" t="s">
        <v>62</v>
      </c>
      <c r="Z149" s="8" t="s">
        <v>2301</v>
      </c>
      <c r="AA149" s="51" t="str" cm="1">
        <f t="array" ref="AA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B149" s="51" t="str" cm="1">
        <f t="array" ref="AB149">IF($I149="Review","NA",_xlfn.IFS($I149="Letter to the Editor","NA",$I149="Author response","NA",$I149="Scholarships","NA",$I149="Original",_xlfn.IFS($AA149="No","NA",$AA149="Yes","À Remplir"),$I149="Study protocol","NA",$I149="Commentary","NA",$I149="Opinions","NA",$I149="Editorial","NA",$I149="Perspective","NA",$I149="Author response","NA",$I149="Essay","NA",$I149="Guidelines","NA",$I149="Case Report",_xlfn.IFS($AA149="No","No",$AA149="Yes","À Remplir")))</f>
        <v>NA</v>
      </c>
      <c r="AC149" s="51" t="str">
        <f t="shared" si="119"/>
        <v>NA</v>
      </c>
      <c r="AD149" s="51" t="str">
        <f t="shared" si="119"/>
        <v>NA</v>
      </c>
      <c r="AE149" t="str">
        <f>IF(OR($AB149="No",$AB149="NA"),"NA",IF(AD149="Exact","NA","À Remplir"))</f>
        <v>NA</v>
      </c>
      <c r="AF149" t="str" cm="1">
        <f t="array" ref="AF149">_xlfn.IFS($I149="Review","NA",$I149="Letter to the Editor","NA",$I149="Author response","NA",$I149="Scholarships","NA",$I149="Original",_xlfn.IFS($AC149="Yes","No",$AC149="both","No",$AC149="NA","NA",$AC149="No","À Trouver"),$I149="Study protocol","NA",$I149="Commentary","NA",$I149="Opinions","NA",$I149="Editorial","NA",$I149="Perspective","NA",$I149="Author response","NA",$I149="Essay","NA",$I149="Guidelines","NA",$I149="Case Report",_xlfn.IFS($AC149="Yes","No",$AC149="both","No",$AC149="NA","NA",$AC149="No","À Trouver"))</f>
        <v>NA</v>
      </c>
      <c r="AG149" s="51" t="str" cm="1">
        <f t="array" ref="AG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H149" s="51" t="str">
        <f>IF(OR($AG149="No",$AG149="NA"),"NA","à Remplir")</f>
        <v>NA</v>
      </c>
      <c r="AI149" s="51" t="str">
        <f>IF(OR($AG149="No",$AG149="NA"),"NA","à Remplir")</f>
        <v>NA</v>
      </c>
      <c r="AJ149" s="51" t="str">
        <f>IF(OR($AG149="No",$AG149="NA"),"NA",IF(AI149="No","NA","À remplir"))</f>
        <v>NA</v>
      </c>
      <c r="AK149" s="30" t="s">
        <v>62</v>
      </c>
      <c r="AL149" s="51" t="str">
        <f t="shared" si="105"/>
        <v>NA</v>
      </c>
      <c r="AM149" s="51" t="str">
        <f t="shared" si="105"/>
        <v>NA</v>
      </c>
      <c r="AN149" s="51" t="str">
        <f t="shared" si="105"/>
        <v>NA</v>
      </c>
      <c r="AO149" s="52">
        <v>44916</v>
      </c>
      <c r="AP149" s="52">
        <v>45128</v>
      </c>
      <c r="AQ149" s="51">
        <f t="shared" si="104"/>
        <v>212</v>
      </c>
      <c r="AR149" s="51" t="str">
        <f t="shared" si="88"/>
        <v>NA</v>
      </c>
      <c r="AS149" s="51" t="str">
        <f t="shared" ref="AS149:AS154" si="120">IF(OR($AG149="No",$AG149="NA"),"NA",($AH149-$AT149))</f>
        <v>NA</v>
      </c>
      <c r="AT149" s="51" t="str">
        <f>IF(OR($AG149="No",$AG149="NA"),"NA",($AH149-$AS149))</f>
        <v>NA</v>
      </c>
      <c r="AU149" s="51" t="str">
        <f>IF(OR($AG149="No",$AG149="NA"),"NA","à Remplir")</f>
        <v>NA</v>
      </c>
      <c r="AV149" s="51" t="str">
        <f>IF(OR($AG149="No",$AG149="NA"),"NA","à Remplir")</f>
        <v>NA</v>
      </c>
      <c r="AW149" s="51" t="str">
        <f>IF(OR($AG149="No",$AG149="NA"),"NA","à Remplir")</f>
        <v>NA</v>
      </c>
      <c r="AX149" s="51" t="str">
        <f>IF(OR($AG149="No",$AG149="NA"),"NA","à Remplir")</f>
        <v>NA</v>
      </c>
    </row>
    <row r="150" spans="1:52" ht="15.6" customHeight="1">
      <c r="A150">
        <v>149</v>
      </c>
      <c r="B150" t="s">
        <v>2358</v>
      </c>
      <c r="C150" t="s">
        <v>1382</v>
      </c>
      <c r="D150">
        <v>2023</v>
      </c>
      <c r="E150" t="s">
        <v>971</v>
      </c>
      <c r="F150" t="s">
        <v>2304</v>
      </c>
      <c r="G150" s="8" t="s">
        <v>2305</v>
      </c>
      <c r="H150" s="56" t="s">
        <v>2306</v>
      </c>
      <c r="I150" t="s">
        <v>935</v>
      </c>
      <c r="J150" t="s">
        <v>2577</v>
      </c>
      <c r="K150" t="str" cm="1">
        <f t="array" ref="K150">IF($I150="Review","À Trouver",_xlfn.IFS($I150="Letter to the Editor","NA",$I150="Author response","NA",$I150="Scholarships","NA",$I150="Original","No",$I150="Study protocol","No",$I150="Commentary","NA",$I150="Opinions","NA",$I150="Editorial","NA",$I150="Perspective","NA",$I150="Author response","NA",$I150="Essay","NA",$I150="Guidelines","No",$I150="Case Report","No"))</f>
        <v>No</v>
      </c>
      <c r="L150" t="str" cm="1">
        <f t="array" ref="L150">IF($I150="Review","À Trouver",_xlfn.IFS($I150="Letter to the Editor","NA",$I150="Author response","NA",$I150="Scholarships","NA",$I150="Original","No",$I150="Study protocol","No",$I150="Commentary","NA",$I150="Opinions","NA",$I150="Editorial","NA",$I150="Perspective","NA",$I150="Author response","NA",$I150="Essay","NA",$I150="Guidelines","No",$I150="Case Report","No"))</f>
        <v>No</v>
      </c>
      <c r="M150" t="s">
        <v>62</v>
      </c>
      <c r="N150" s="93" t="s">
        <v>56</v>
      </c>
      <c r="O150" s="93">
        <v>10</v>
      </c>
      <c r="P150" s="93" t="s">
        <v>2410</v>
      </c>
      <c r="Q150" s="87" t="s">
        <v>2578</v>
      </c>
      <c r="R150" s="87" t="s">
        <v>2579</v>
      </c>
      <c r="S150" s="30" t="s">
        <v>62</v>
      </c>
      <c r="T150" s="51" t="str">
        <f>IF(OR(S150="No",S150="NA"),"NA","à Remplir")</f>
        <v>NA</v>
      </c>
      <c r="U150" s="51" t="s">
        <v>56</v>
      </c>
      <c r="V150" s="82" t="s">
        <v>2580</v>
      </c>
      <c r="W150" s="51" t="s">
        <v>56</v>
      </c>
      <c r="X150" s="82" t="s">
        <v>2309</v>
      </c>
      <c r="Y150" s="51" t="s">
        <v>62</v>
      </c>
      <c r="Z150" s="8" t="s">
        <v>2310</v>
      </c>
      <c r="AA150" s="51" t="s">
        <v>56</v>
      </c>
      <c r="AB150" t="s">
        <v>1223</v>
      </c>
      <c r="AC150" s="51" t="s">
        <v>2403</v>
      </c>
      <c r="AD150" s="51" t="s">
        <v>984</v>
      </c>
      <c r="AE150" t="str">
        <f>IF(OR($AB150="No",$AB150="NA"),"NA",IF(AD150="Exact","NA","À Remplir"))</f>
        <v>NA</v>
      </c>
      <c r="AF150" t="str" cm="1">
        <f t="array" ref="AF150">_xlfn.IFS($I150="Review","NA",$I150="Letter to the Editor","NA",$I150="Author response","NA",$I150="Scholarships","NA",$I150="Original",_xlfn.IFS($AC150="Yes","No",$AC150="both","No",$AC150="NA","NA",$AC150="No","À Trouver"),$I150="Study protocol","NA",$I150="Commentary","NA",$I150="Opinions","NA",$I150="Editorial","NA",$I150="Perspective","NA",$I150="Author response","NA",$I150="Essay","NA",$I150="Guidelines","NA",$I150="Case Report",_xlfn.IFS($AC150="Yes","No",$AC150="both","No",$AC150="NA","NA",$AC150="No","À Trouver"))</f>
        <v>No</v>
      </c>
      <c r="AG150" s="51" t="s">
        <v>56</v>
      </c>
      <c r="AH150" s="51">
        <v>453</v>
      </c>
      <c r="AI150" s="51" t="s">
        <v>62</v>
      </c>
      <c r="AJ150" s="51" t="str">
        <f>IF(OR($AG150="No",$AG150="NA"),"NA",IF(AI150="No","NA","À remplir"))</f>
        <v>NA</v>
      </c>
      <c r="AK150" s="30" t="s">
        <v>62</v>
      </c>
      <c r="AL150" s="51" t="str">
        <f t="shared" si="105"/>
        <v>NA</v>
      </c>
      <c r="AM150" s="51" t="str">
        <f t="shared" si="105"/>
        <v>NA</v>
      </c>
      <c r="AN150" s="51" t="str">
        <f t="shared" si="105"/>
        <v>NA</v>
      </c>
      <c r="AO150" s="52">
        <v>44718</v>
      </c>
      <c r="AP150" s="52">
        <v>45120</v>
      </c>
      <c r="AQ150" s="51">
        <f t="shared" si="104"/>
        <v>402</v>
      </c>
      <c r="AR150" s="51" t="str">
        <f t="shared" si="88"/>
        <v>NA</v>
      </c>
      <c r="AS150" s="51">
        <f t="shared" si="120"/>
        <v>193</v>
      </c>
      <c r="AT150" s="51">
        <v>260</v>
      </c>
      <c r="AU150" s="51" t="s">
        <v>56</v>
      </c>
      <c r="AV150" s="51" t="s">
        <v>56</v>
      </c>
      <c r="AW150" s="51" t="s">
        <v>56</v>
      </c>
      <c r="AX150" s="51" t="s">
        <v>62</v>
      </c>
    </row>
    <row r="151" spans="1:52" ht="15.6" customHeight="1">
      <c r="A151">
        <v>150</v>
      </c>
      <c r="B151" t="s">
        <v>2361</v>
      </c>
      <c r="C151" t="s">
        <v>1382</v>
      </c>
      <c r="D151">
        <v>2023</v>
      </c>
      <c r="E151" t="s">
        <v>971</v>
      </c>
      <c r="F151" s="80" t="s">
        <v>2312</v>
      </c>
      <c r="G151" s="8" t="s">
        <v>2313</v>
      </c>
      <c r="H151" s="81" t="s">
        <v>2314</v>
      </c>
      <c r="I151" t="s">
        <v>1181</v>
      </c>
      <c r="J151">
        <v>15</v>
      </c>
      <c r="K151" t="str" cm="1">
        <f t="array" ref="K151">IF($I151="Review","À Trouver",_xlfn.IFS($I151="Letter to the Editor","NA",$I151="Author response","NA",$I151="Scholarships","NA",$I151="Original","No",$I151="Study protocol","No",$I151="Commentary","NA",$I151="Opinions","NA",$I151="Editorial","NA",$I151="Perspective","NA",$I151="Author response","NA",$I151="Essay","NA",$I151="Guidelines","No",$I151="Case Report","No"))</f>
        <v>No</v>
      </c>
      <c r="L151" t="str" cm="1">
        <f t="array" ref="L151">IF($I151="Review","À Trouver",_xlfn.IFS($I151="Letter to the Editor","NA",$I151="Author response","NA",$I151="Scholarships","NA",$I151="Original","No",$I151="Study protocol","No",$I151="Commentary","NA",$I151="Opinions","NA",$I151="Editorial","NA",$I151="Perspective","NA",$I151="Author response","NA",$I151="Essay","NA",$I151="Guidelines","No",$I151="Case Report","No"))</f>
        <v>No</v>
      </c>
      <c r="M151" t="s">
        <v>62</v>
      </c>
      <c r="N151" s="51" t="s">
        <v>56</v>
      </c>
      <c r="O151" s="51">
        <v>1</v>
      </c>
      <c r="P151" s="51" t="s">
        <v>170</v>
      </c>
      <c r="Q151" s="83" t="s">
        <v>2581</v>
      </c>
      <c r="R151" s="83" t="s">
        <v>2582</v>
      </c>
      <c r="S151" s="30" t="s">
        <v>56</v>
      </c>
      <c r="T151" s="83" t="s">
        <v>2583</v>
      </c>
      <c r="U151" s="51" t="s">
        <v>56</v>
      </c>
      <c r="V151" s="83" t="s">
        <v>2584</v>
      </c>
      <c r="W151" s="51" t="s">
        <v>56</v>
      </c>
      <c r="X151" s="83" t="s">
        <v>2585</v>
      </c>
      <c r="Y151" s="51" t="s">
        <v>62</v>
      </c>
      <c r="Z151" s="8" t="s">
        <v>2315</v>
      </c>
      <c r="AA151" s="51" t="s">
        <v>62</v>
      </c>
      <c r="AB151" s="51" t="s">
        <v>1223</v>
      </c>
      <c r="AC151" s="51" t="s">
        <v>62</v>
      </c>
      <c r="AD151" s="51" t="s">
        <v>57</v>
      </c>
      <c r="AE151" t="s">
        <v>57</v>
      </c>
      <c r="AF151" t="s">
        <v>62</v>
      </c>
      <c r="AG151" s="51" t="s">
        <v>56</v>
      </c>
      <c r="AH151" s="51">
        <v>1</v>
      </c>
      <c r="AI151" s="51" t="s">
        <v>62</v>
      </c>
      <c r="AJ151" s="51" t="str">
        <f>IF(OR($AG151="No",$AG151="NA"),"NA",IF(AI151="No","NA","À remplir"))</f>
        <v>NA</v>
      </c>
      <c r="AK151" s="30" t="s">
        <v>62</v>
      </c>
      <c r="AL151" s="51" t="str">
        <f t="shared" ref="AL151:AN156" si="121">IF(OR($AK151="No",$AK151="NA"),"NA","à Remplir")</f>
        <v>NA</v>
      </c>
      <c r="AM151" s="51" t="str">
        <f t="shared" si="121"/>
        <v>NA</v>
      </c>
      <c r="AN151" s="51" t="str">
        <f t="shared" si="121"/>
        <v>NA</v>
      </c>
      <c r="AO151" s="52">
        <v>44901</v>
      </c>
      <c r="AP151" s="52">
        <v>45174</v>
      </c>
      <c r="AQ151" s="51">
        <f t="shared" si="104"/>
        <v>273</v>
      </c>
      <c r="AR151" s="51" t="str">
        <f t="shared" si="88"/>
        <v>NA</v>
      </c>
      <c r="AS151" s="51">
        <f t="shared" si="120"/>
        <v>0</v>
      </c>
      <c r="AT151" s="51">
        <v>1</v>
      </c>
      <c r="AU151" s="51" t="s">
        <v>62</v>
      </c>
      <c r="AV151" s="51" t="s">
        <v>62</v>
      </c>
      <c r="AW151" s="51" t="s">
        <v>62</v>
      </c>
      <c r="AX151" s="51" t="s">
        <v>62</v>
      </c>
    </row>
    <row r="152" spans="1:52" ht="25.5" customHeight="1">
      <c r="A152">
        <v>151</v>
      </c>
      <c r="B152" t="s">
        <v>2361</v>
      </c>
      <c r="C152" t="s">
        <v>1382</v>
      </c>
      <c r="D152">
        <v>2023</v>
      </c>
      <c r="E152" t="s">
        <v>971</v>
      </c>
      <c r="F152" s="80" t="s">
        <v>2317</v>
      </c>
      <c r="G152" s="8" t="s">
        <v>2318</v>
      </c>
      <c r="H152" s="81" t="s">
        <v>2319</v>
      </c>
      <c r="I152" t="s">
        <v>935</v>
      </c>
      <c r="J152" t="s">
        <v>2586</v>
      </c>
      <c r="K152" t="str" cm="1">
        <f t="array" ref="K152">IF($I152="Review","À Trouver",_xlfn.IFS($I152="Letter to the Editor","NA",$I152="Author response","NA",$I152="Scholarships","NA",$I152="Original","No",$I152="Study protocol","No",$I152="Commentary","NA",$I152="Opinions","NA",$I152="Editorial","NA",$I152="Perspective","NA",$I152="Author response","NA",$I152="Essay","NA",$I152="Guidelines","No",$I152="Case Report","No"))</f>
        <v>No</v>
      </c>
      <c r="L152" t="str" cm="1">
        <f t="array" ref="L152">IF($I152="Review","À Trouver",_xlfn.IFS($I152="Letter to the Editor","NA",$I152="Author response","NA",$I152="Scholarships","NA",$I152="Original","No",$I152="Study protocol","No",$I152="Commentary","NA",$I152="Opinions","NA",$I152="Editorial","NA",$I152="Perspective","NA",$I152="Author response","NA",$I152="Essay","NA",$I152="Guidelines","No",$I152="Case Report","No"))</f>
        <v>No</v>
      </c>
      <c r="M152" t="s">
        <v>62</v>
      </c>
      <c r="N152" s="51" t="s">
        <v>56</v>
      </c>
      <c r="O152" s="51">
        <v>1</v>
      </c>
      <c r="P152" s="51" t="s">
        <v>2410</v>
      </c>
      <c r="Q152" s="83" t="s">
        <v>2587</v>
      </c>
      <c r="R152" s="51" t="s">
        <v>57</v>
      </c>
      <c r="S152" s="30" t="s">
        <v>62</v>
      </c>
      <c r="T152" s="51" t="str">
        <f>IF(OR(S152="No",S152="NA"),"NA","à Remplir")</f>
        <v>NA</v>
      </c>
      <c r="U152" s="51" t="s">
        <v>62</v>
      </c>
      <c r="V152" s="51" t="str">
        <f>IF(OR(U152="No",U152="NA"),"NA","à Remplir")</f>
        <v>NA</v>
      </c>
      <c r="W152" s="51" t="s">
        <v>56</v>
      </c>
      <c r="X152" s="83" t="s">
        <v>2323</v>
      </c>
      <c r="Y152" s="51" t="s">
        <v>62</v>
      </c>
      <c r="Z152" s="8" t="s">
        <v>2324</v>
      </c>
      <c r="AA152" s="51" t="s">
        <v>56</v>
      </c>
      <c r="AB152" s="51" t="s">
        <v>1223</v>
      </c>
      <c r="AC152" s="51" t="s">
        <v>62</v>
      </c>
      <c r="AD152" s="51" t="s">
        <v>57</v>
      </c>
      <c r="AE152" t="s">
        <v>57</v>
      </c>
      <c r="AF152" t="s">
        <v>62</v>
      </c>
      <c r="AG152" s="51" t="s">
        <v>56</v>
      </c>
      <c r="AH152" s="51">
        <v>9</v>
      </c>
      <c r="AI152" s="51" t="s">
        <v>56</v>
      </c>
      <c r="AJ152" s="51" t="s">
        <v>405</v>
      </c>
      <c r="AK152" s="30" t="s">
        <v>62</v>
      </c>
      <c r="AL152" s="51" t="str">
        <f t="shared" si="121"/>
        <v>NA</v>
      </c>
      <c r="AM152" s="51" t="str">
        <f t="shared" si="121"/>
        <v>NA</v>
      </c>
      <c r="AN152" s="51" t="str">
        <f t="shared" si="121"/>
        <v>NA</v>
      </c>
      <c r="AO152" s="52">
        <v>44838</v>
      </c>
      <c r="AP152" s="52">
        <v>45147</v>
      </c>
      <c r="AQ152" s="51">
        <f t="shared" si="104"/>
        <v>309</v>
      </c>
      <c r="AR152" s="51" t="str">
        <f t="shared" si="88"/>
        <v>NA</v>
      </c>
      <c r="AS152" s="51" t="str">
        <f t="shared" ca="1" si="120"/>
        <v>NA</v>
      </c>
      <c r="AT152" s="51" t="str">
        <f ca="1">IF(OR($AG152="No",$AG152="NA"),"NA",($AH152-$AS152))</f>
        <v>NA</v>
      </c>
      <c r="AU152" s="51" t="s">
        <v>62</v>
      </c>
      <c r="AV152" s="51" t="s">
        <v>62</v>
      </c>
      <c r="AW152" s="51" t="s">
        <v>62</v>
      </c>
      <c r="AX152" s="51" t="s">
        <v>62</v>
      </c>
    </row>
    <row r="153" spans="1:52" ht="15.6" customHeight="1">
      <c r="A153">
        <v>152</v>
      </c>
      <c r="B153" t="s">
        <v>2361</v>
      </c>
      <c r="C153" t="s">
        <v>1382</v>
      </c>
      <c r="D153">
        <v>2023</v>
      </c>
      <c r="E153" t="s">
        <v>971</v>
      </c>
      <c r="F153" t="s">
        <v>2326</v>
      </c>
      <c r="G153" s="8" t="s">
        <v>2327</v>
      </c>
      <c r="H153" s="81" t="s">
        <v>2328</v>
      </c>
      <c r="I153" t="s">
        <v>975</v>
      </c>
      <c r="J153">
        <v>22.23</v>
      </c>
      <c r="K153" t="str" cm="1">
        <f t="array" ref="K153">IF($I153="Review","À Trouver",_xlfn.IFS($I153="Letter to the Editor","NA",$I153="Author response","NA",$I153="Scholarships","NA",$I153="Original","No",$I153="Study protocol","No",$I153="Commentary","NA",$I153="Opinions","NA",$I153="Editorial","NA",$I153="Perspective","NA",$I153="Author response","NA",$I153="Essay","NA",$I153="Guidelines","No",$I153="Case Report","No"))</f>
        <v>NA</v>
      </c>
      <c r="L153" t="str" cm="1">
        <f t="array" ref="L153">IF($I153="Review","À Trouver",_xlfn.IFS($I153="Letter to the Editor","NA",$I153="Author response","NA",$I153="Scholarships","NA",$I153="Original","No",$I153="Study protocol","No",$I153="Commentary","NA",$I153="Opinions","NA",$I153="Editorial","NA",$I153="Perspective","NA",$I153="Author response","NA",$I153="Essay","NA",$I153="Guidelines","No",$I153="Case Report","No"))</f>
        <v>NA</v>
      </c>
      <c r="M153" t="str" cm="1">
        <f t="array" ref="M153">IF($I153="Review","NA",_xlfn.IFS($I153="Letter to the Editor","NA",$I153="Author response","NA",$I153="Scholarships","NA",$I153="Original","À Trouver",$I153="Study protocol","À Trouver",$I153="Commentary","NA",$I153="Opinions","NA",$I153="Editorial","NA",$I153="Perspective","NA",$I153="Author response","NA",$I153="Essay","NA",$I153="Guidelines","À Trouver",$I153="Case Report","À Trouver"))</f>
        <v>NA</v>
      </c>
      <c r="N153" s="51" t="str" cm="1">
        <f t="array" ref="N153">IF($I153="Review","NA",_xlfn.IFS($I153="Letter to the Editor","NA",$I153="Author response","NA",$I153="Scholarships","NA",$I153="Original","À Trouver",$I153="Study protocol","NA",$I153="Commentary","NA",$I153="Opinions","NA",$I153="Editorial","NA",$I153="Perspective","NA",$I153="Author response","NA",$I153="Essay","NA",$I153="Guidelines","NA",$I153="Case Report","À Trouver"))</f>
        <v>NA</v>
      </c>
      <c r="O153" s="51" t="str">
        <f>IF(OR($N153="No",$N153="NA"),"NA","à Remplir")</f>
        <v>NA</v>
      </c>
      <c r="P153" s="51" t="str">
        <f>IF(OR($N153="No",$N153="NA"),"NA","à Remplir")</f>
        <v>NA</v>
      </c>
      <c r="Q153" s="51" t="str">
        <f>IF(OR($N153="No",$N153="NA"),"NA","à Remplir")</f>
        <v>NA</v>
      </c>
      <c r="R153" s="51" t="str">
        <f>IF(OR($N153="No",$N153="NA"),"NA","à Remplir")</f>
        <v>NA</v>
      </c>
      <c r="S153" s="30" t="str" cm="1">
        <f t="array" ref="S153">IF($I153="Review","NA",_xlfn.IFS($I153="Letter to the Editor","NA",$I153="Author response","NA",$I153="Scholarships","NA",$I153="Original","À Trouver",$I153="Study protocol","NA",$I153="Commentary","NA",$I153="Opinions","NA",$I153="Editorial","NA",$I153="Perspective","NA",$I153="Author response","NA",$I153="Essay","NA",$I153="Guidelines","NA",$I153="Case Report","À Trouver"))</f>
        <v>NA</v>
      </c>
      <c r="T153" s="51" t="str">
        <f>IF(OR(S153="No",S153="NA"),"NA","à Remplir")</f>
        <v>NA</v>
      </c>
      <c r="U153" s="51" t="str" cm="1">
        <f t="array" ref="U153">IF($I153="Review","À Trouver",_xlfn.IFS($I153="Letter to the Editor","NA",$I153="Author response","NA",$I153="Scholarships","NA",$I153="Original","À Trouver",$I153="Study protocol","À Trouver",$I153="Commentary","NA",$I153="Opinions","NA",$I153="Editorial","NA",$I153="Perspective","NA",$I153="Author response","NA",$I153="Essay","NA",$I153="Guidelines","À Trouver",$I153="Case Report","À Trouver"))</f>
        <v>NA</v>
      </c>
      <c r="V153" s="51" t="str">
        <f>IF(OR(U153="No",U153="NA"),"NA","à Remplir")</f>
        <v>NA</v>
      </c>
      <c r="W153" s="51" t="str" cm="1">
        <f t="array" ref="W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X153" s="51" t="str">
        <f>IF(OR($W153="No",$W153="NA"),"NA","à Remplir")</f>
        <v>NA</v>
      </c>
      <c r="Y153" s="51" t="str">
        <f>IF(OR($W153="No",$W153="NA"),"NA","à Remplir")</f>
        <v>NA</v>
      </c>
      <c r="Z153" s="8" t="s">
        <v>2329</v>
      </c>
      <c r="AA153" s="51" t="str" cm="1">
        <f t="array" ref="AA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B153" s="51" t="str" cm="1">
        <f t="array" ref="AB153">IF($I153="Review","NA",_xlfn.IFS($I153="Letter to the Editor","NA",$I153="Author response","NA",$I153="Scholarships","NA",$I153="Original",_xlfn.IFS($AA153="No","NA",$AA153="Yes","À Remplir"),$I153="Study protocol","NA",$I153="Commentary","NA",$I153="Opinions","NA",$I153="Editorial","NA",$I153="Perspective","NA",$I153="Author response","NA",$I153="Essay","NA",$I153="Guidelines","NA",$I153="Case Report",_xlfn.IFS($AA153="No","No",$AA153="Yes","À Remplir")))</f>
        <v>NA</v>
      </c>
      <c r="AC153" s="51" t="str">
        <f>IF(OR($AB153="No",$AB153="NA"),"NA","à Remplir")</f>
        <v>NA</v>
      </c>
      <c r="AD153" s="51" t="str">
        <f>IF(OR($AB153="No",$AB153="NA"),"NA","à Remplir")</f>
        <v>NA</v>
      </c>
      <c r="AE153" t="str">
        <f>IF(OR($AB153="No",$AB153="NA"),"NA",IF(AD153="Exact","NA","À Remplir"))</f>
        <v>NA</v>
      </c>
      <c r="AF153" t="str" cm="1">
        <f t="array" ref="AF153">_xlfn.IFS($I153="Review","NA",$I153="Letter to the Editor","NA",$I153="Author response","NA",$I153="Scholarships","NA",$I153="Original",_xlfn.IFS($AC153="Yes","No",$AC153="both","No",$AC153="NA","NA",$AC153="No","À Trouver"),$I153="Study protocol","NA",$I153="Commentary","NA",$I153="Opinions","NA",$I153="Editorial","NA",$I153="Perspective","NA",$I153="Author response","NA",$I153="Essay","NA",$I153="Guidelines","NA",$I153="Case Report",_xlfn.IFS($AC153="Yes","No",$AC153="both","No",$AC153="NA","NA",$AC153="No","À Trouver"))</f>
        <v>NA</v>
      </c>
      <c r="AG153" s="51" t="str" cm="1">
        <f t="array" ref="AG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H153" s="51" t="str">
        <f>IF(OR($AG153="No",$AG153="NA"),"NA","à Remplir")</f>
        <v>NA</v>
      </c>
      <c r="AI153" s="51" t="str">
        <f>IF(OR($AG153="No",$AG153="NA"),"NA","à Remplir")</f>
        <v>NA</v>
      </c>
      <c r="AJ153" s="51" t="str">
        <f>IF(OR($AG153="No",$AG153="NA"),"NA",IF(AI153="No","NA","À remplir"))</f>
        <v>NA</v>
      </c>
      <c r="AK153" s="30" t="str" cm="1">
        <f t="array" ref="AK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AL153" s="51" t="str">
        <f t="shared" si="121"/>
        <v>NA</v>
      </c>
      <c r="AM153" s="51" t="str">
        <f t="shared" si="121"/>
        <v>NA</v>
      </c>
      <c r="AN153" s="51" t="str">
        <f t="shared" si="121"/>
        <v>NA</v>
      </c>
      <c r="AO153" s="52">
        <v>44924</v>
      </c>
      <c r="AP153" s="52">
        <v>45209</v>
      </c>
      <c r="AQ153" s="51">
        <f t="shared" si="104"/>
        <v>285</v>
      </c>
      <c r="AR153" s="51" t="str">
        <f t="shared" si="88"/>
        <v>NA</v>
      </c>
      <c r="AS153" s="51" t="str">
        <f t="shared" si="120"/>
        <v>NA</v>
      </c>
      <c r="AT153" s="51" t="str">
        <f>IF(OR($AG153="No",$AG153="NA"),"NA",($AH153-$AS153))</f>
        <v>NA</v>
      </c>
      <c r="AU153" s="51" t="str">
        <f>IF(OR($AG153="No",$AG153="NA"),"NA","à Remplir")</f>
        <v>NA</v>
      </c>
      <c r="AV153" s="51" t="str">
        <f>IF(OR($AG153="No",$AG153="NA"),"NA","à Remplir")</f>
        <v>NA</v>
      </c>
      <c r="AW153" s="51" t="str">
        <f>IF(OR($AG153="No",$AG153="NA"),"NA","à Remplir")</f>
        <v>NA</v>
      </c>
      <c r="AX153" s="51" t="str">
        <f>IF(OR($AG153="No",$AG153="NA"),"NA","à Remplir")</f>
        <v>NA</v>
      </c>
    </row>
    <row r="154" spans="1:52" ht="15.6" customHeight="1">
      <c r="A154">
        <v>153</v>
      </c>
      <c r="B154" t="s">
        <v>2358</v>
      </c>
      <c r="C154" t="s">
        <v>1382</v>
      </c>
      <c r="D154">
        <v>2023</v>
      </c>
      <c r="E154" t="s">
        <v>971</v>
      </c>
      <c r="F154" t="s">
        <v>2332</v>
      </c>
      <c r="G154" s="8" t="s">
        <v>2333</v>
      </c>
      <c r="H154" s="56" t="s">
        <v>2334</v>
      </c>
      <c r="I154" t="s">
        <v>935</v>
      </c>
      <c r="J154">
        <v>22</v>
      </c>
      <c r="K154" t="str" cm="1">
        <f t="array" ref="K154">IF($I154="Review","À Trouver",_xlfn.IFS($I154="Letter to the Editor","NA",$I154="Author response","NA",$I154="Scholarships","NA",$I154="Original","No",$I154="Study protocol","No",$I154="Commentary","NA",$I154="Opinions","NA",$I154="Editorial","NA",$I154="Perspective","NA",$I154="Author response","NA",$I154="Essay","NA",$I154="Guidelines","No",$I154="Case Report","No"))</f>
        <v>No</v>
      </c>
      <c r="L154" t="str" cm="1">
        <f t="array" ref="L154">IF($I154="Review","À Trouver",_xlfn.IFS($I154="Letter to the Editor","NA",$I154="Author response","NA",$I154="Scholarships","NA",$I154="Original","No",$I154="Study protocol","No",$I154="Commentary","NA",$I154="Opinions","NA",$I154="Editorial","NA",$I154="Perspective","NA",$I154="Author response","NA",$I154="Essay","NA",$I154="Guidelines","No",$I154="Case Report","No"))</f>
        <v>No</v>
      </c>
      <c r="M154" t="s">
        <v>62</v>
      </c>
      <c r="N154" s="51" t="s">
        <v>56</v>
      </c>
      <c r="O154" s="51">
        <v>1</v>
      </c>
      <c r="P154" s="51" t="s">
        <v>1076</v>
      </c>
      <c r="Q154" s="82" t="s">
        <v>2335</v>
      </c>
      <c r="R154" s="82" t="s">
        <v>2588</v>
      </c>
      <c r="S154" s="30" t="s">
        <v>62</v>
      </c>
      <c r="T154" s="51" t="str">
        <f>IF(OR(S154="No",S154="NA"),"NA","à Remplir")</f>
        <v>NA</v>
      </c>
      <c r="U154" s="51" t="s">
        <v>62</v>
      </c>
      <c r="V154" s="51" t="str">
        <f>IF(OR(U154="No",U154="NA"),"NA","à Remplir")</f>
        <v>NA</v>
      </c>
      <c r="W154" s="51" t="s">
        <v>56</v>
      </c>
      <c r="X154" s="82" t="s">
        <v>2338</v>
      </c>
      <c r="Y154" s="51" t="s">
        <v>56</v>
      </c>
      <c r="Z154" s="8" t="s">
        <v>2339</v>
      </c>
      <c r="AA154" s="51" t="s">
        <v>56</v>
      </c>
      <c r="AB154" t="s">
        <v>1223</v>
      </c>
      <c r="AC154" s="51" t="s">
        <v>56</v>
      </c>
      <c r="AD154" s="51" t="s">
        <v>984</v>
      </c>
      <c r="AE154" t="str">
        <f>IF(OR($AB154="No",$AB154="NA"),"NA",IF(AD154="Exact","NA","À Remplir"))</f>
        <v>NA</v>
      </c>
      <c r="AF154" t="str" cm="1">
        <f t="array" ref="AF154">_xlfn.IFS($I154="Review","NA",$I154="Letter to the Editor","NA",$I154="Author response","NA",$I154="Scholarships","NA",$I154="Original",_xlfn.IFS($AC154="Yes","No",$AC154="both","No",$AC154="NA","NA",$AC154="No","À Trouver"),$I154="Study protocol","NA",$I154="Commentary","NA",$I154="Opinions","NA",$I154="Editorial","NA",$I154="Perspective","NA",$I154="Author response","NA",$I154="Essay","NA",$I154="Guidelines","NA",$I154="Case Report",_xlfn.IFS($AC154="Yes","No",$AC154="both","No",$AC154="NA","NA",$AC154="No","À Trouver"))</f>
        <v>No</v>
      </c>
      <c r="AG154" s="51" t="s">
        <v>56</v>
      </c>
      <c r="AH154" s="51">
        <v>4764</v>
      </c>
      <c r="AI154" s="51" t="s">
        <v>62</v>
      </c>
      <c r="AJ154" s="51" t="str">
        <f>IF(OR($AG154="No",$AG154="NA"),"NA",IF(AI154="No","NA","À remplir"))</f>
        <v>NA</v>
      </c>
      <c r="AK154" s="30" t="s">
        <v>62</v>
      </c>
      <c r="AL154" s="51" t="str">
        <f t="shared" si="121"/>
        <v>NA</v>
      </c>
      <c r="AM154" s="51" t="str">
        <f t="shared" si="121"/>
        <v>NA</v>
      </c>
      <c r="AN154" s="51" t="str">
        <f t="shared" si="121"/>
        <v>NA</v>
      </c>
      <c r="AO154" s="52">
        <v>44868</v>
      </c>
      <c r="AP154" s="52">
        <v>45120</v>
      </c>
      <c r="AQ154" s="51">
        <f t="shared" si="104"/>
        <v>252</v>
      </c>
      <c r="AR154" s="51" t="str">
        <f t="shared" si="88"/>
        <v>NA</v>
      </c>
      <c r="AS154" s="51" t="e">
        <f t="shared" ca="1" si="120"/>
        <v>#N/A</v>
      </c>
      <c r="AT154" s="51" t="e">
        <f ca="1">IF(OR($AG154="No",$AG154="NA"),"NA",($AH154-$AS154))</f>
        <v>#N/A</v>
      </c>
      <c r="AU154" s="51" t="s">
        <v>56</v>
      </c>
      <c r="AV154" s="51" t="s">
        <v>56</v>
      </c>
      <c r="AW154" s="51" t="s">
        <v>62</v>
      </c>
      <c r="AX154" s="51" t="s">
        <v>62</v>
      </c>
    </row>
    <row r="155" spans="1:52" ht="18" customHeight="1">
      <c r="A155">
        <v>154</v>
      </c>
      <c r="B155" t="s">
        <v>2361</v>
      </c>
      <c r="C155" t="s">
        <v>1382</v>
      </c>
      <c r="D155">
        <v>2023</v>
      </c>
      <c r="E155" t="s">
        <v>971</v>
      </c>
      <c r="F155" t="s">
        <v>2340</v>
      </c>
      <c r="G155" s="78" t="s">
        <v>2341</v>
      </c>
      <c r="H155" s="81" t="s">
        <v>2342</v>
      </c>
      <c r="I155" t="s">
        <v>935</v>
      </c>
      <c r="J155">
        <v>14.18</v>
      </c>
      <c r="K155" t="str" cm="1">
        <f t="array" ref="K155">IF($I155="Review","À Trouver",_xlfn.IFS($I155="Letter to the Editor","NA",$I155="Author response","NA",$I155="Scholarships","NA",$I155="Original","No",$I155="Study protocol","No",$I155="Commentary","NA",$I155="Opinions","NA",$I155="Editorial","NA",$I155="Perspective","NA",$I155="Author response","NA",$I155="Essay","NA",$I155="Guidelines","No",$I155="Case Report","No"))</f>
        <v>No</v>
      </c>
      <c r="L155" t="str" cm="1">
        <f t="array" ref="L155">IF($I155="Review","À Trouver",_xlfn.IFS($I155="Letter to the Editor","NA",$I155="Author response","NA",$I155="Scholarships","NA",$I155="Original","No",$I155="Study protocol","No",$I155="Commentary","NA",$I155="Opinions","NA",$I155="Editorial","NA",$I155="Perspective","NA",$I155="Author response","NA",$I155="Essay","NA",$I155="Guidelines","No",$I155="Case Report","No"))</f>
        <v>No</v>
      </c>
      <c r="M155" t="s">
        <v>62</v>
      </c>
      <c r="N155" t="s">
        <v>56</v>
      </c>
      <c r="O155" s="51">
        <v>2</v>
      </c>
      <c r="P155" s="51" t="s">
        <v>170</v>
      </c>
      <c r="Q155" s="83" t="s">
        <v>2589</v>
      </c>
      <c r="R155" s="83" t="s">
        <v>2345</v>
      </c>
      <c r="S155" s="30" t="s">
        <v>57</v>
      </c>
      <c r="T155" s="51" t="str">
        <f>IF(OR(S155="No",S155="NA"),"NA","à Remplir")</f>
        <v>NA</v>
      </c>
      <c r="U155" t="s">
        <v>62</v>
      </c>
      <c r="V155" s="51" t="str">
        <f>IF(OR(U155="No",U155="NA"),"NA","à Remplir")</f>
        <v>NA</v>
      </c>
      <c r="W155" t="s">
        <v>56</v>
      </c>
      <c r="X155" s="83" t="s">
        <v>2590</v>
      </c>
      <c r="Y155" s="51" t="s">
        <v>62</v>
      </c>
      <c r="Z155" s="8" t="s">
        <v>2347</v>
      </c>
      <c r="AA155" t="s">
        <v>56</v>
      </c>
      <c r="AB155" s="51" t="s">
        <v>1223</v>
      </c>
      <c r="AC155" s="51" t="s">
        <v>56</v>
      </c>
      <c r="AD155" s="51" t="s">
        <v>962</v>
      </c>
      <c r="AE155" s="85" t="s">
        <v>2591</v>
      </c>
      <c r="AF155" t="str" cm="1">
        <f t="array" ref="AF155">_xlfn.IFS($I155="Review","NA",$I155="Letter to the Editor","NA",$I155="Author response","NA",$I155="Scholarships","NA",$I155="Original",_xlfn.IFS($AC155="Yes","No",$AC155="both","No",$AC155="NA","NA",$AC155="No","À Trouver"),$I155="Study protocol","NA",$I155="Commentary","NA",$I155="Opinions","NA",$I155="Editorial","NA",$I155="Perspective","NA",$I155="Author response","NA",$I155="Essay","NA",$I155="Guidelines","NA",$I155="Case Report",_xlfn.IFS($AC155="Yes","No",$AC155="both","No",$AC155="NA","NA",$AC155="No","À Trouver"))</f>
        <v>No</v>
      </c>
      <c r="AG155" t="s">
        <v>56</v>
      </c>
      <c r="AH155" s="51">
        <v>100</v>
      </c>
      <c r="AI155" s="51" t="s">
        <v>62</v>
      </c>
      <c r="AJ155" s="51" t="str">
        <f>IF(OR($AG155="No",$AG155="NA"),"NA",IF(AI155="No","NA","À remplir"))</f>
        <v>NA</v>
      </c>
      <c r="AK155" s="30" t="s">
        <v>62</v>
      </c>
      <c r="AL155" s="51" t="str">
        <f t="shared" si="121"/>
        <v>NA</v>
      </c>
      <c r="AM155" s="51" t="str">
        <f t="shared" si="121"/>
        <v>NA</v>
      </c>
      <c r="AN155" s="51" t="str">
        <f t="shared" si="121"/>
        <v>NA</v>
      </c>
      <c r="AO155" s="52">
        <v>44847</v>
      </c>
      <c r="AP155" s="52">
        <v>45179</v>
      </c>
      <c r="AQ155" s="51">
        <f t="shared" si="104"/>
        <v>332</v>
      </c>
      <c r="AR155" s="51" t="str">
        <f t="shared" si="88"/>
        <v>NA</v>
      </c>
      <c r="AS155" s="51">
        <v>57</v>
      </c>
      <c r="AT155" s="51">
        <f>IF(OR($AG155="No",$AG155="NA"),"NA",($AH155-$AS155))</f>
        <v>43</v>
      </c>
      <c r="AU155" s="51" t="s">
        <v>62</v>
      </c>
      <c r="AV155" s="51" t="s">
        <v>62</v>
      </c>
      <c r="AW155" s="51" t="s">
        <v>62</v>
      </c>
      <c r="AX155" s="51" t="s">
        <v>62</v>
      </c>
    </row>
    <row r="156" spans="1:52" ht="18" customHeight="1">
      <c r="A156">
        <v>155</v>
      </c>
      <c r="B156" t="s">
        <v>2361</v>
      </c>
      <c r="C156" t="s">
        <v>1382</v>
      </c>
      <c r="D156">
        <v>2025</v>
      </c>
      <c r="E156" t="s">
        <v>971</v>
      </c>
      <c r="F156" s="80" t="s">
        <v>1935</v>
      </c>
      <c r="G156" s="8" t="s">
        <v>2350</v>
      </c>
      <c r="H156" s="81" t="s">
        <v>2351</v>
      </c>
      <c r="I156" t="s">
        <v>935</v>
      </c>
      <c r="J156">
        <v>15</v>
      </c>
      <c r="K156" t="str" cm="1">
        <f t="array" ref="K156">IF($I156="Review","À Trouver",_xlfn.IFS($I156="Letter to the Editor","NA",$I156="Author response","NA",$I156="Scholarships","NA",$I156="Original","No",$I156="Study protocol","No",$I156="Commentary","NA",$I156="Opinions","NA",$I156="Editorial","NA",$I156="Perspective","NA",$I156="Author response","NA",$I156="Essay","NA",$I156="Guidelines","No",$I156="Case Report","No"))</f>
        <v>No</v>
      </c>
      <c r="L156" t="str" cm="1">
        <f t="array" ref="L156">IF($I156="Review","À Trouver",_xlfn.IFS($I156="Letter to the Editor","NA",$I156="Author response","NA",$I156="Scholarships","NA",$I156="Original","No",$I156="Study protocol","No",$I156="Commentary","NA",$I156="Opinions","NA",$I156="Editorial","NA",$I156="Perspective","NA",$I156="Author response","NA",$I156="Essay","NA",$I156="Guidelines","No",$I156="Case Report","No"))</f>
        <v>No</v>
      </c>
      <c r="M156" t="s">
        <v>62</v>
      </c>
      <c r="N156" s="51" t="s">
        <v>56</v>
      </c>
      <c r="O156" s="51">
        <v>2</v>
      </c>
      <c r="P156" s="51" t="s">
        <v>170</v>
      </c>
      <c r="Q156" s="83" t="s">
        <v>2592</v>
      </c>
      <c r="R156" s="83" t="s">
        <v>2593</v>
      </c>
      <c r="S156" s="30" t="s">
        <v>62</v>
      </c>
      <c r="T156" s="51" t="str">
        <f>IF(OR(S156="No",S156="NA"),"NA","à Remplir")</f>
        <v>NA</v>
      </c>
      <c r="U156" s="51" t="s">
        <v>62</v>
      </c>
      <c r="V156" s="51" t="str">
        <f>IF(OR(U156="No",U156="NA"),"NA","à Remplir")</f>
        <v>NA</v>
      </c>
      <c r="W156" s="51" t="s">
        <v>56</v>
      </c>
      <c r="X156" s="83" t="s">
        <v>1942</v>
      </c>
      <c r="Y156" s="51" t="s">
        <v>62</v>
      </c>
      <c r="AA156" s="51" t="s">
        <v>62</v>
      </c>
      <c r="AB156" s="51" t="s">
        <v>1223</v>
      </c>
      <c r="AC156" s="51" t="s">
        <v>56</v>
      </c>
      <c r="AD156" s="51" t="s">
        <v>984</v>
      </c>
      <c r="AE156" t="str">
        <f>IF(OR($AB156="No",$AB156="NA"),"NA",IF(AD156="Exact","NA","À Remplir"))</f>
        <v>NA</v>
      </c>
      <c r="AF156" t="str" cm="1">
        <f t="array" ref="AF156">_xlfn.IFS($I156="Review","NA",$I156="Letter to the Editor","NA",$I156="Author response","NA",$I156="Scholarships","NA",$I156="Original",_xlfn.IFS($AC156="Yes","No",$AC156="both","No",$AC156="NA","NA",$AC156="No","À Trouver"),$I156="Study protocol","NA",$I156="Commentary","NA",$I156="Opinions","NA",$I156="Editorial","NA",$I156="Perspective","NA",$I156="Author response","NA",$I156="Essay","NA",$I156="Guidelines","NA",$I156="Case Report",_xlfn.IFS($AC156="Yes","No",$AC156="both","No",$AC156="NA","NA",$AC156="No","À Trouver"))</f>
        <v>No</v>
      </c>
      <c r="AG156" s="51" t="s">
        <v>56</v>
      </c>
      <c r="AH156" s="51">
        <v>100</v>
      </c>
      <c r="AI156" s="51" t="s">
        <v>62</v>
      </c>
      <c r="AJ156" s="51" t="str">
        <f>IF(OR($AG156="No",$AG156="NA"),"NA",IF(AI156="No","NA","À remplir"))</f>
        <v>NA</v>
      </c>
      <c r="AK156" s="30" t="s">
        <v>62</v>
      </c>
      <c r="AL156" s="51" t="str">
        <f t="shared" si="121"/>
        <v>NA</v>
      </c>
      <c r="AM156" s="51" t="str">
        <f t="shared" si="121"/>
        <v>NA</v>
      </c>
      <c r="AN156" s="51" t="str">
        <f t="shared" si="121"/>
        <v>NA</v>
      </c>
      <c r="AO156" s="52">
        <v>44943</v>
      </c>
      <c r="AP156" s="52">
        <v>45124</v>
      </c>
      <c r="AQ156" s="51">
        <f t="shared" si="104"/>
        <v>181</v>
      </c>
      <c r="AR156" s="51" t="str">
        <f t="shared" si="88"/>
        <v>NA</v>
      </c>
      <c r="AS156" s="51">
        <v>73</v>
      </c>
      <c r="AT156" s="51">
        <f>IF(OR($AG156="No",$AG156="NA"),"NA",($AH156-$AS156))</f>
        <v>27</v>
      </c>
      <c r="AU156" s="51" t="s">
        <v>62</v>
      </c>
      <c r="AV156" s="51" t="s">
        <v>62</v>
      </c>
      <c r="AW156" s="51" t="s">
        <v>62</v>
      </c>
      <c r="AX156" s="51" t="s">
        <v>62</v>
      </c>
    </row>
    <row r="157" spans="1:52" ht="18" customHeight="1">
      <c r="A157">
        <v>156</v>
      </c>
      <c r="B157" t="s">
        <v>2361</v>
      </c>
      <c r="C157" t="s">
        <v>1382</v>
      </c>
      <c r="D157">
        <v>2023</v>
      </c>
      <c r="E157" t="s">
        <v>971</v>
      </c>
      <c r="F157" t="s">
        <v>57</v>
      </c>
      <c r="G157" s="8" t="s">
        <v>2355</v>
      </c>
      <c r="H157" s="97" t="s">
        <v>2356</v>
      </c>
      <c r="I157" s="74" t="s">
        <v>2379</v>
      </c>
      <c r="J157">
        <v>22</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F157" t="s">
        <v>57</v>
      </c>
      <c r="AG157" t="s">
        <v>57</v>
      </c>
      <c r="AH157" t="s">
        <v>57</v>
      </c>
      <c r="AI157" t="s">
        <v>57</v>
      </c>
      <c r="AJ157" t="s">
        <v>57</v>
      </c>
      <c r="AK157" t="s">
        <v>57</v>
      </c>
      <c r="AL157" t="s">
        <v>57</v>
      </c>
      <c r="AM157" t="s">
        <v>57</v>
      </c>
      <c r="AN157" t="s">
        <v>57</v>
      </c>
      <c r="AO157" s="12" t="s">
        <v>57</v>
      </c>
      <c r="AP157" s="12" t="s">
        <v>57</v>
      </c>
      <c r="AQ157" t="str">
        <f t="shared" si="104"/>
        <v>NA</v>
      </c>
      <c r="AR157" t="str">
        <f t="shared" si="88"/>
        <v>NA</v>
      </c>
      <c r="AS157" t="s">
        <v>57</v>
      </c>
      <c r="AT157" t="s">
        <v>57</v>
      </c>
      <c r="AU157" t="s">
        <v>57</v>
      </c>
      <c r="AV157" t="s">
        <v>57</v>
      </c>
      <c r="AW157" t="s">
        <v>57</v>
      </c>
      <c r="AX157" t="s">
        <v>57</v>
      </c>
      <c r="AZ157" t="b">
        <f>IF(ISNUMBER(MATCH($G157,'[1]Data Jabouille'!$G$2:$G$157,0))=FALSE,TRUE,FALSE)</f>
        <v>0</v>
      </c>
    </row>
  </sheetData>
  <conditionalFormatting sqref="B2:AX9 B10:AD10 AF10:AX10 B11:AX36 B49:F103 AA56:AX59 AB60:AB126 Y66 I79:U79 AA79:AA84 AC79:AX84 AA95:AA99 AC95:AX99 I97:Y97 Y101 AA101 AC101:AX101 AA108:AA114 AC108:AX114 B108:E116 Y110:Y112 B118:E120 AA118:AA125 AC118:AX125 I119:U119 W119 Y119:Y125 B122:E125 Y127 B127:E129 AA127:AX135 I130:Y134 I135:T135 W135:Y137 I136:U136 AA136:AM136 AO136:AX136 I137:S137 U137 AA137:AX137 I138:P138 S138:Y138 AA138:AD138 AF138:AX138 I139:U139 W139:Y139 AA139:AX143 I140:Y142 K143:W143 I143:I144 Y143:Y144 J144:S144 U144 W144 AA144:AD144 AF144:AX144 I145:Y145 AA145:AX147 W146 Y146 I146:U147 W147:Y147 I148:AX148 I149:P149 S149:W149 Y149 AA149:AX156 I150:Y150 I151:S151 U151:Y151 I152:Y155 I156:T156 W156 Y156 B130:B156">
    <cfRule type="containsBlanks" dxfId="52" priority="6">
      <formula>LEN(TRIM(B2))=0</formula>
    </cfRule>
  </conditionalFormatting>
  <conditionalFormatting sqref="B37:AX47 B48:W48 Y48:AX48 H49:Y49 I50:AX50 I51:W51 Y51:Y52 I52:U52 W52 I55:S55 U55:W55 I56:Y59 I60:AX60 I61:P61 S61 U61:W61 Y61 I62:Y62 I63:W63 Y63:Y64 I64:P64 S64 U64:W64 I65:U65 W65:Y65 I66:P66 S66:U66 W66 AA66:AI66 AK66:AP66 AQ66:AX67 I67:Y67 AA67:AN67 I68:S68 U68:W68 Y68 AA68:AX69 I69:Y69 W70 Y70 AA70:AI70 AK70:AX70 I70:U71 W71:Y71 AA71:AX71 I72:P72 S72 U72:W72 AA72:AI72 AK72:AX72 Y72:Y73 I73:W73 AA73:AX74 I74:U74 W74:Y74 I75:P75 S75 U75 W75 Y75 AA75:AI75 AK75:AX75 I76:Y76 AA76:AX76 I77:U77 AA77:AI78 AK77:AX78 W77:W79 Y77:Y79 I78:P78 S78 U78 I80:Y80 I81:P81 S81 U81 W81 Y81 I82:U82 W82:Y82 I83:Y84 I85:AX85 I86:W86 Y86 AA87:AN87 AQ87:AX87 I87:Y88 AA88:AX90 I89:W89 Y89 I90:Y90 AA91:AI91 AK91:AX91 I91:W92 Y91:Y92 AA92:AX92 I93:P93 S93:AX93 I94:W94 AA94:AI94 AK94:AX94 Y94:Y96 S95:W95 I95:P96 S96:U96 W96 AA100:AD100 AF100:AX100 I100:W101 I102:AX102 I103:Y104 S105:S106 U105:W106 Y105:Y106 I105:P107 S107:W107 Y107:AD107 AF107:AX107 I108:W108 Y108 I109:Y109 I110:W111 I112:P112 S112 U112 W112 I113:Y113 I114:P114 S114 U114 W114 Y114:Y116 I115:W115 AA115:AD115 AF115:AX115 I116:U116 W116 I117:AX117 I118:Y118 I120:P120 S120:W120 I121:W123 I124:P124 R124:W124 I125:W125 I126:AX126 I127:W127 I128:U128 W128:Y128 I129:P129 S129:W129 Y129 AA49:AX49 AA51:AX52 H53:AX53 I54:AX54 Y55:AX55 AA61:AX65 AA86:AX86 H98:Y98 I99:Y99 Y100 AA103:AX106 AA116:AX116 B104:E104 B105:F107 B117:F117 B121:F121 B126:F126">
    <cfRule type="containsBlanks" dxfId="51" priority="11">
      <formula>LEN(TRIM(B37))=0</formula>
    </cfRule>
  </conditionalFormatting>
  <conditionalFormatting sqref="B2:AY9 B10:AD10 B11:AY129 AF10:AY10 I130:Y134 AA130:AY135 I135:T135 W135:Y137 I136:U136 AA136:AM136 AO136:AY136 I137:S137 U137 AA137:AY137 I138:P138 S138:Y138 AA138:AD138 AF138:AY138 I139:U139 W139:Y139 AA139:AY143 I140:Y142 K143:W143 Y143:Y144 J144:S144 U144 W144 AA144:AD144 AF144:AY144 I145:Y145 AA145:AY147 W146 Y146 I146:U147 W147:Y147 I148:AY148 I149:P149 S149:W149 Y149 AA149:AY156 I150:Y150 I151:S151 U151:Y151 I152:Y155 I156:T156 W156 Y156 B130:B156 I143:I144">
    <cfRule type="expression" dxfId="50" priority="13">
      <formula>#REF!</formula>
    </cfRule>
  </conditionalFormatting>
  <conditionalFormatting sqref="B157:AY157">
    <cfRule type="expression" dxfId="49" priority="1">
      <formula>$AZ157</formula>
    </cfRule>
  </conditionalFormatting>
  <conditionalFormatting sqref="E130:E156">
    <cfRule type="expression" dxfId="48" priority="14">
      <formula>#REF!</formula>
    </cfRule>
    <cfRule type="containsBlanks" dxfId="47" priority="15">
      <formula>LEN(TRIM(E130))=0</formula>
    </cfRule>
  </conditionalFormatting>
  <conditionalFormatting sqref="G1:G155">
    <cfRule type="duplicateValues" dxfId="46" priority="12"/>
  </conditionalFormatting>
  <conditionalFormatting sqref="G157">
    <cfRule type="duplicateValues" dxfId="45" priority="5"/>
  </conditionalFormatting>
  <conditionalFormatting sqref="I157:S157 U157 W157 Y157 AA157:AD157 AF157:AX157 B157:E157">
    <cfRule type="containsBlanks" dxfId="44" priority="4">
      <formula>LEN(TRIM(B157))=0</formula>
    </cfRule>
  </conditionalFormatting>
  <conditionalFormatting sqref="K157:S157 U157 W157 Y157 AA157:AD157 AF157:AX157">
    <cfRule type="containsText" dxfId="43" priority="2" operator="containsText" text="À trouver">
      <formula>NOT(ISERROR(SEARCH("À trouver",K157)))</formula>
    </cfRule>
    <cfRule type="cellIs" dxfId="42" priority="3" operator="equal">
      <formula>"à Remplir"</formula>
    </cfRule>
  </conditionalFormatting>
  <conditionalFormatting sqref="K30:AI33 K34:Q34 S34 U34:W34 Y34 AA34:AI35 K35:Y35 K36:AX37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A66:AI66 AK66:AP66 AQ66:AX67 K67:Y67 AA67:AN67 K68:S68 U68:W68 Y68 AA68:AX69 K69:Y69 W70 Y70 AA70:AI70 AK70:AX70 K70:U71 W71:Y71 AA71:AX71 K72:P72 S72 U72:W72 AA72:AI72 AK72:AX72 Y72:Y73 K73:W73 AA73:AX74 K74:U74 W74:Y74 K75:P75 S75 U75 W75 Y75 AA75:AI75 AK75:AX75 K76:Y76 AA76:AX76 K77:U77 AA77:AI78 AK77:AX78 W77:W79 Y77:Y79 K78:P78 S78 U78 K80:Y80 K81:P81 S81 U81 W81 Y81 K82:U82 W82:Y82 K83:Y85 K86:W86 Y86 AA87:AN87 AQ87:AX87 K87:Y88 AA88:AX90 K89:W89 Y89 K90:Y90 AA91:AI91 AK91:AX91 K91:W92 Y91:Y92 AA92:AX93 K93:P93 S93:Y93 K94:W94 AA94:AI94 AK94:AX94 Y94:Y96 S95:W95 K95:P96 S96:U96 W96 AA100:AD100 AF100:AX100 K100:W101 K102:Y104 S105:S106 U105:W106 K105:P107 Y105:Y108 S107:W107 AA107:AD107 AF107:AX107 K108:W108 K109:Y109 K110:W111 K112:P112 S112 U112 W112 K113:Y113 K114:P114 S114 U114 W114 Y114:Y116 K115:W115 AA115:AD115 AF115:AX115 K116:U116 W116 K117:Y118 K120:P120 S120:W120 K121:W123 K124:P124 R124:W124 K125:W125 K126:Y126 K127:W127 K128:U128 W128:Y128 K129:P129 S129:W129 Y129">
    <cfRule type="cellIs" dxfId="41" priority="10" operator="equal">
      <formula>"à Remplir"</formula>
    </cfRule>
  </conditionalFormatting>
  <conditionalFormatting sqref="K30:AI33 K34:Q34 S34 U34:W34 Y34 AA34:AI35 K35:Y35 K36:AX37 AA66:AI66 AA67:AN67 AA68:AX69 AA70:AI70 AA71:AX71 AA72:AI72 AA73:AX74 AA75:AI75 AA76:AX76 AA77:AI78 AA87:AN87 AA88:AX90 AA91:AI91 AA92:AX93 AA94:AI94 AA100:AD100 AA107:AD107 AA115:AD115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K66:AP66 AQ66:AX67 K67:Y67 K68:S68 U68:W68 Y68 K69:Y69 W70 Y70 AK70:AX70 K70:U71 W71:Y71 K72:P72 S72 U72:W72 AK72:AX72 Y72:Y73 K73:W73 K74:U74 W74:Y74 K75:P75 S75 U75 W75 Y75 AK75:AX75 K76:Y76 K77:U77 AK77:AX78 W77:W79 Y77:Y79 K78:P78 S78 U78 K80:Y80 K81:P81 S81 U81 W81 Y81 K82:U82 W82:Y82 K83:Y85 K86:W86 Y86 AQ87:AX87 K87:Y88 K89:W89 Y89 K90:Y90 AK91:AX91 K91:W92 Y91:Y92 K93:P93 S93:Y93 K94:W94 AK94:AX94 Y94:Y96 S95:W95 K95:P96 S96:U96 W96 AF100:AX100 K100:W101 K102:Y104 S105:S106 U105:W106 K105:P107 Y105:Y108 S107:W107 AF107:AX107 K108:W108 K109:Y109 K110:W111 K112:P112 S112 U112 W112 K113:Y113 K114:P114 S114 U114 W114 Y114:Y116 K115:W115 AF115:AX115 K116:U116 W116 K117:Y118 K120:P120 S120:W120 K121:W123 K124:P124 R124:W124 K125:W125 K126:Y126 K127:W127 K128:U128 W128:Y128 K129:P129 S129:W129 Y129">
    <cfRule type="containsText" dxfId="40" priority="9" operator="containsText" text="À trouver">
      <formula>NOT(ISERROR(SEARCH("À trouver",K30)))</formula>
    </cfRule>
  </conditionalFormatting>
  <conditionalFormatting sqref="K1:AX9 K10:AD10 AF10:AX10 K11:AX29 AJ30:AX35 AA48:AX65 K53:Y54 Y5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cfRule type="cellIs" dxfId="39" priority="8" operator="equal">
      <formula>"à Remplir"</formula>
    </cfRule>
  </conditionalFormatting>
  <conditionalFormatting sqref="K1:AX9 K10:AD10 AF10:AX10 K11:AX29 AJ30:AX35 AA48:AX6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K53:Y54 Y55">
    <cfRule type="containsText" dxfId="38" priority="7" operator="containsText" text="À trouver">
      <formula>NOT(ISERROR(SEARCH("À trouver",K1)))</formula>
    </cfRule>
  </conditionalFormatting>
  <hyperlinks>
    <hyperlink ref="G37" r:id="rId1" display="https://doi.org/10.1093/ptj/pzac171" xr:uid="{17D88071-6870-4876-AB4D-E61A0758D97D}"/>
    <hyperlink ref="G18" r:id="rId2" display="https://doi.org/10.1093/ptj/pzac158" xr:uid="{6A234B11-AC97-40E7-8ABB-9C2484C77658}"/>
    <hyperlink ref="G32" r:id="rId3" display="https://doi.org/10.1093/ptj/pzac170" xr:uid="{5C06E1AB-766E-4C40-8D81-91C72E6FE145}"/>
    <hyperlink ref="Z37" r:id="rId4" xr:uid="{4657B81E-71A6-4049-A67D-E5A56E0200E8}"/>
    <hyperlink ref="Z18" r:id="rId5" xr:uid="{03D9F8A7-94F9-40AD-986D-FDD301E26F25}"/>
    <hyperlink ref="Z32" r:id="rId6" xr:uid="{F5802775-843B-4DD8-AF57-D65DC756144C}"/>
    <hyperlink ref="G34" r:id="rId7" display="https://doi.org/10.1093/ptj/pzad001" xr:uid="{A3034A18-7E7A-42FC-9348-E0632E0519A5}"/>
    <hyperlink ref="G35" r:id="rId8" display="https://doi.org/10.1093/ptj/pzad003" xr:uid="{5940AA7E-7573-432E-ABE8-570548EDAE53}"/>
    <hyperlink ref="G45" r:id="rId9" display="https://doi.org/10.1093/ptj/pzad002" xr:uid="{63CD42AB-2B93-43B3-BE53-4723883EB0A7}"/>
    <hyperlink ref="G15" r:id="rId10" display="https://doi.org/10.1093/ptj/pzac168" xr:uid="{4A2B4A42-8D6D-4D97-9438-4DDC6AA3A83C}"/>
    <hyperlink ref="G33" r:id="rId11" display="https://doi.org/10.1093/ptj/pzad005" xr:uid="{129B51D2-6C33-4176-BA39-03D9D976BF96}"/>
    <hyperlink ref="Z33" r:id="rId12" xr:uid="{D436386A-4FDD-429A-A5E9-116DD2388B9C}"/>
    <hyperlink ref="G31" r:id="rId13" display="https://doi.org/10.1093/ptj/pzad007" xr:uid="{191DC662-FD45-418E-8743-BC878F9343B8}"/>
    <hyperlink ref="G38" r:id="rId14" display="https://doi.org/10.1093/ptj/pzad006" xr:uid="{2E0B988D-937D-436B-8B2B-160086C6113E}"/>
    <hyperlink ref="G48" r:id="rId15" xr:uid="{27932650-86B9-474B-9DDD-33ADB1760F1F}"/>
    <hyperlink ref="Z48" r:id="rId16" xr:uid="{7CCA9160-76EF-48DF-AB2C-0C309872AD42}"/>
    <hyperlink ref="Z46" r:id="rId17" xr:uid="{C1AF2C8A-4C69-406A-AEDE-24892986E82C}"/>
    <hyperlink ref="G46" r:id="rId18" xr:uid="{828DCC4E-79BD-4E06-A82F-8944DF3C2E78}"/>
    <hyperlink ref="G41" r:id="rId19" xr:uid="{54C8CE17-0F75-48AD-A7F5-53F6BB1A5812}"/>
    <hyperlink ref="G44" r:id="rId20" xr:uid="{6C58CCFC-1105-4628-861F-DD61E31FAB37}"/>
    <hyperlink ref="G30" r:id="rId21" xr:uid="{7B2DEBA3-48F3-411E-BEF8-CF5A16900A0A}"/>
    <hyperlink ref="H39" r:id="rId22" display="https://doi.org/10.1093/Ptj/pzac108" xr:uid="{CECBDEDB-69B2-419C-8FBD-8C7C4FF0E0A1}"/>
    <hyperlink ref="G39" r:id="rId23" xr:uid="{EFD88189-285D-4F73-B57B-07BCA2EE9E1E}"/>
    <hyperlink ref="G53" r:id="rId24" xr:uid="{2681D9BE-B30A-4B95-BDF1-BCD3461B16AA}"/>
    <hyperlink ref="G58" r:id="rId25" xr:uid="{A4FF382A-C30D-48AA-9CAE-ABB4E07789B9}"/>
    <hyperlink ref="G49" r:id="rId26" xr:uid="{1DD1FDB7-7862-4BD3-B781-2358BB04956A}"/>
    <hyperlink ref="H49" r:id="rId27" display="https://doi.org/10.1093/ptj/pzac086" xr:uid="{42C50BA4-493D-44A7-949E-098A01EC1D9D}"/>
    <hyperlink ref="G42" r:id="rId28" xr:uid="{F538D1CD-2763-4ACE-8D21-B4421AFF457B}"/>
    <hyperlink ref="G157" r:id="rId29" xr:uid="{A953D008-D6DC-44D1-96E0-9798C7308FFE}"/>
    <hyperlink ref="G47" r:id="rId30" xr:uid="{B883B00F-9955-4FF1-85F7-DEB8F4F9EDCE}"/>
    <hyperlink ref="G43" r:id="rId31" xr:uid="{67B8D08C-EE2F-41E6-9308-214FAF8EF466}"/>
    <hyperlink ref="G50" r:id="rId32" xr:uid="{6D11F04C-6008-4FB0-8922-759CD0533756}"/>
    <hyperlink ref="G54" r:id="rId33" xr:uid="{D03E9051-1F57-4956-9709-C789E64D2400}"/>
    <hyperlink ref="G57" r:id="rId34" xr:uid="{13E77EBE-367B-4F7B-8787-D14CE832BA5F}"/>
    <hyperlink ref="G71" r:id="rId35" xr:uid="{C595643D-F5C2-4847-8DFF-CB858E32EF10}"/>
    <hyperlink ref="G56" r:id="rId36" xr:uid="{8F0442B8-D95C-491A-9DA9-C68EE907E7CE}"/>
    <hyperlink ref="Z43" r:id="rId37" display="mailto:alexander.garbin@cuanschutz.edu" xr:uid="{F0C021DF-4600-410D-B098-9444A1D11375}"/>
    <hyperlink ref="G52" r:id="rId38" xr:uid="{90850B99-9DDB-434D-92C0-0F6BB8AF2333}"/>
    <hyperlink ref="Z52" r:id="rId39" display="mailto:L.Bainbridge@curtin.edu.au" xr:uid="{E036BF3F-091C-4BF9-A1E5-B8D6FB93EDDA}"/>
    <hyperlink ref="G55" r:id="rId40" xr:uid="{6CDA1B00-E8FB-4E53-A4C2-8E7564478851}"/>
    <hyperlink ref="G61" r:id="rId41" xr:uid="{1EDBCED1-D40D-4DA4-91B3-35BE551F66E4}"/>
    <hyperlink ref="Z61" r:id="rId42" display="mailto:johanna.fritz@mdu.se" xr:uid="{47A4FED0-A825-4CA8-8696-E19284C521D4}"/>
    <hyperlink ref="G66" r:id="rId43" xr:uid="{87015E0F-5E52-4003-9C5F-D14FFEE7CBA0}"/>
    <hyperlink ref="Z66" r:id="rId44" xr:uid="{7607580B-835E-4D94-8DC8-85339EE9FB15}"/>
    <hyperlink ref="G59" r:id="rId45" xr:uid="{7A528CEE-03E3-4898-AC5E-7A53207588B6}"/>
    <hyperlink ref="Z59" r:id="rId46" xr:uid="{5353FD2D-C0F1-4CE5-A584-C125260FD6AA}"/>
    <hyperlink ref="G62" r:id="rId47" xr:uid="{C648E075-BB21-4925-9DD4-4EDB8FA3A520}"/>
    <hyperlink ref="Z62" r:id="rId48" xr:uid="{9E2F5B26-9999-49B1-9358-26D6146E8540}"/>
    <hyperlink ref="G139" r:id="rId49" xr:uid="{D3788928-82FD-47B0-85A9-E20AE645A551}"/>
    <hyperlink ref="G138" r:id="rId50" xr:uid="{26DB0A5E-FFAB-4636-B3B3-E842C6A3D71A}"/>
    <hyperlink ref="G68" r:id="rId51" display="https://doi.org/10.1093/ptj/pzad029" xr:uid="{398F7DFA-C6CD-46F5-9BD4-D63846247DAC}"/>
    <hyperlink ref="G60" r:id="rId52" display="https://doi.org/10.1093/ptj/pzad030" xr:uid="{848AA11E-3777-4C2D-AF99-81F39BB1F70D}"/>
    <hyperlink ref="Z60" r:id="rId53" display="mailto:srpeterson01@atsu.edu" xr:uid="{4525F712-1365-43E2-976E-FE2C848B9496}"/>
    <hyperlink ref="Z68" r:id="rId54" display="mailto:adabbag@uwo.ca" xr:uid="{9754C3E2-CE60-419B-8739-A92ED53E9F4E}"/>
    <hyperlink ref="G70" r:id="rId55" display="https://doi.org/10.1093/ptj/pzad033" xr:uid="{29F24581-F9C2-46D0-933F-2796EAAE03E3}"/>
    <hyperlink ref="Z70" r:id="rId56" display="mailto:giovanni-berardi@uiowa.edu" xr:uid="{461122A7-2654-4516-BF3A-EB1356E92ACA}"/>
    <hyperlink ref="G40" r:id="rId57" display="https://doi.org/10.1093/ptj/pzad020" xr:uid="{773E7E5A-C973-4774-8091-7287BFF39683}"/>
    <hyperlink ref="G69" r:id="rId58" display="https://doi.org/10.1093/ptj/pzad034" xr:uid="{3172F6AF-9FC6-40C4-9354-F80A214A0359}"/>
    <hyperlink ref="G83" r:id="rId59" display="https://doi.org/10.1093/ptj/pzad035" xr:uid="{1AB6A340-25CE-422A-8444-9CF07DEE7E20}"/>
    <hyperlink ref="G84" r:id="rId60" display="https://doi.org/10.1093/ptj/pzad036" xr:uid="{F97A42A9-899D-4EF3-B2D3-E6FC6897DA21}"/>
    <hyperlink ref="Z83" r:id="rId61" display="mailto:kenny.venere@nyulangone.org" xr:uid="{8480B023-7819-48E0-98D1-3E9FAAEA6C51}"/>
    <hyperlink ref="Z84" r:id="rId62" display="mailto:puthoffmichaell@sau.edu" xr:uid="{CB0344CA-A11F-4123-926E-5BDAF32036EA}"/>
    <hyperlink ref="AN69" r:id="rId63" xr:uid="{23E2E38A-FFB7-4992-9114-AEC6F8935383}"/>
    <hyperlink ref="Z69" r:id="rId64" display="mailto:k_oyake@shinshu-u.ac.jp" xr:uid="{BF921983-2772-4459-9106-1FCB543A07AA}"/>
    <hyperlink ref="G72" r:id="rId65" display="https://doi.org/10.1093/ptj/pzad037" xr:uid="{8679D3C9-34CE-487E-BEC8-DECB5A9F7477}"/>
    <hyperlink ref="Z72" r:id="rId66" display="mailto:karin.barentsz@radboudumc.nl" xr:uid="{4A374351-E915-4C61-A98D-57B27826E80E}"/>
    <hyperlink ref="G65" r:id="rId67" display="https://doi.org/10.1093/ptj/pzad040" xr:uid="{621A3CA8-2EC7-4CA6-9A4C-43A4C98602A2}"/>
    <hyperlink ref="Z65" r:id="rId68" xr:uid="{E49B0282-B9FC-4CCF-B982-5442EFCDBCAE}"/>
    <hyperlink ref="G76" r:id="rId69" display="https://doi.org/10.1093/ptj/pzad039" xr:uid="{1076653D-CBD4-41C6-BBAE-1D07AF690014}"/>
    <hyperlink ref="Z76" r:id="rId70" display="mailto:bas.cijs@hu.nl" xr:uid="{5461B2F6-2908-424D-AFD5-DD94BA7F01DA}"/>
    <hyperlink ref="G67" r:id="rId71" display="https://doi.org/10.1093/ptj/pzad041" xr:uid="{308728D8-24EE-47D2-B9E4-70D7AAFD590F}"/>
    <hyperlink ref="Z67" r:id="rId72" display="mailto:practice@apta.org" xr:uid="{BFE7631B-AA42-4A45-8945-3841C17988D1}"/>
    <hyperlink ref="G125" r:id="rId73" xr:uid="{0B3A64E7-85CE-439C-887B-40F5F8E9EDE7}"/>
    <hyperlink ref="Z125" r:id="rId74" xr:uid="{EEB7CF58-3020-4642-A82D-FCFAC01675B9}"/>
    <hyperlink ref="G51" r:id="rId75" xr:uid="{47C91779-7AB4-4235-BBD3-D98094DA19B1}"/>
    <hyperlink ref="G81" r:id="rId76" xr:uid="{A11769B6-C9DC-4BF0-AE7C-E48119FBE090}"/>
    <hyperlink ref="Z81" r:id="rId77" xr:uid="{D791D520-080D-47EE-B943-5D28855B30A0}"/>
    <hyperlink ref="G75" r:id="rId78" xr:uid="{2B92C86D-8C67-4B66-914B-A90156C3892A}"/>
    <hyperlink ref="Z75" r:id="rId79" xr:uid="{B2E266BC-2FAD-48B7-B937-19B7AD8D1699}"/>
    <hyperlink ref="G123" r:id="rId80" xr:uid="{AB81C4D0-ABC6-4208-97F2-0662FF002F6C}"/>
    <hyperlink ref="G124" r:id="rId81" xr:uid="{73A04E60-5E38-4D73-9BC7-2B784CE221BC}"/>
    <hyperlink ref="G136" r:id="rId82" xr:uid="{5300D85A-6537-4C3F-9B71-BDB5355BF83E}"/>
    <hyperlink ref="X136" r:id="rId83" xr:uid="{E6D87869-B0C3-401D-9FF1-BBC8EE815571}"/>
    <hyperlink ref="Z136" r:id="rId84" xr:uid="{8602365D-7BEC-4186-8555-604B3B2F5085}"/>
    <hyperlink ref="G74" r:id="rId85" display="https://doi.org/10.1093/ptj/pzad046" xr:uid="{764C160B-CEC2-4744-8661-86F77B4EDD06}"/>
    <hyperlink ref="Z74" r:id="rId86" xr:uid="{D6A03DD6-32DA-4707-BD5D-028EB1F5E0F0}"/>
    <hyperlink ref="G78" r:id="rId87" display="https://doi.org/10.1093/ptj/pzad047" xr:uid="{A898CB90-6631-4B3C-AB5F-81FAEF9583BE}"/>
    <hyperlink ref="Z78" r:id="rId88" display="mailto:corey.simon@duke.edu" xr:uid="{4DB793BC-7A85-4981-A2F8-5E07E97BF124}"/>
    <hyperlink ref="G79" r:id="rId89" display="https://doi.org/10.1093/ptj/pzad048" xr:uid="{26C203FD-E823-4B59-846E-10EB99769BB2}"/>
    <hyperlink ref="Z79" r:id="rId90" display="mailto:Lindsay.ballengee@duke.edu" xr:uid="{3DA86818-5B12-488A-995D-2E76C0133030}"/>
    <hyperlink ref="G64" r:id="rId91" display="https://doi.org/10.1093/ptj/pzad050" xr:uid="{EAA10E1E-4B75-4F46-8073-E95498DC8A34}"/>
    <hyperlink ref="Z64" r:id="rId92" xr:uid="{749DDFC0-C543-44B6-BD08-6658FA7B822D}"/>
    <hyperlink ref="G63" r:id="rId93" display="https://doi.org/10.1093/ptj/pzad043" xr:uid="{585434BB-B946-4824-B0EB-095E0FB065BD}"/>
    <hyperlink ref="G89" r:id="rId94" display="https://doi.org/10.1093/ptj/pzad051" xr:uid="{925E145F-DF09-49D6-B010-9431CAF4461F}"/>
    <hyperlink ref="Z89" r:id="rId95" display="mailto:l.cahalin@miami.edu" xr:uid="{0FF232C5-22C4-453A-887E-BD4BE6881543}"/>
    <hyperlink ref="G77" r:id="rId96" display="https://doi.org/10.1093/ptj/pzad052" xr:uid="{F8E4AB0C-4108-4767-87B2-9DB822403C73}"/>
    <hyperlink ref="Z77" r:id="rId97" display="mailto:tdavenport@pacific.edu" xr:uid="{973BACBB-5F77-4F8B-BB51-82C9A5D8F5A1}"/>
    <hyperlink ref="G117" r:id="rId98" display="https://doi.org/10.1093/ptj/pzad057" xr:uid="{A4BAD7A1-1A3C-4BBA-96C9-2C959758F312}"/>
    <hyperlink ref="Z117" r:id="rId99" display="mailto:arilelibh@gmail.com" xr:uid="{628E767F-2D97-479B-B615-40AA149D3370}"/>
    <hyperlink ref="G95" r:id="rId100" display="https://doi.org/10.1093/ptj/pzad054" xr:uid="{C7ABC1E8-B4F9-4FDA-8D51-B41014A04A64}"/>
    <hyperlink ref="Z95" r:id="rId101" display="mailto:michaelsenstella@hotmail.com" xr:uid="{8776648E-3E8D-4B2E-ACB7-AB4272F27BD6}"/>
    <hyperlink ref="G101" r:id="rId102" display="https://doi.org/10.1093/ptj/pzad053" xr:uid="{DF662CD5-6ED5-4258-9009-413F9A739240}"/>
    <hyperlink ref="Z101" r:id="rId103" display="mailto:Jennifer.Stevens-Lapsley@cuanschutz.edu" xr:uid="{68867BE8-315C-4715-853C-C393B403A9B5}"/>
    <hyperlink ref="G100" r:id="rId104" xr:uid="{94D56AB9-3962-4CC9-9365-2685835E4F99}"/>
    <hyperlink ref="Z100" r:id="rId105" xr:uid="{08AA1D88-E439-4505-92E1-B697933EA6B3}"/>
    <hyperlink ref="X100" r:id="rId106" display="https://easy.dans.knaw.nl/ui/datasets/id/easy-dataset:204552" xr:uid="{2E977850-B9B7-44C1-847D-410273B245A6}"/>
    <hyperlink ref="G82" r:id="rId107" display="https://doi.org/10.1093/ptj/pzad058" xr:uid="{8C451940-7EF6-45EB-AB0B-3804D04AD571}"/>
    <hyperlink ref="G94" r:id="rId108" display="https://doi.org/10.1093/ptj/pzad056" xr:uid="{31A986F4-75AE-4528-9F9F-1B4330EBC1E9}"/>
    <hyperlink ref="Z94" r:id="rId109" display="mailto:schwabsr@mail.uc.edu" xr:uid="{C8219E8B-FB69-40B9-991E-0BB020D784A6}"/>
    <hyperlink ref="Z82" r:id="rId110" display="mailto:ddeutscher@nethealth.com" xr:uid="{ACF13F3D-AFF4-49A9-B8ED-680F506FB887}"/>
    <hyperlink ref="G86" r:id="rId111" display="https://doi.org/10.1093/ptj/pzad060" xr:uid="{FE164F1B-FF0A-4FDD-B67C-BBFD8B2B6A5A}"/>
    <hyperlink ref="Z86" r:id="rId112" display="mailto:andrea.turolla@unibo.it" xr:uid="{EB864398-8B8E-4EBF-9C78-478CBB6D3D51}"/>
    <hyperlink ref="G108" r:id="rId113" display="https://doi.org/10.1093/ptj/pzad059" xr:uid="{99D32ED6-630F-4003-8649-D3BF7A2F2409}"/>
    <hyperlink ref="X108" r:id="rId114" display="https://dash.nichd.nih.gov/" xr:uid="{80D551AD-CF94-4737-BEF7-B9F8D77BDB24}"/>
    <hyperlink ref="Z108" r:id="rId115" display="mailto:borellofrance@retiree.duq.edu" xr:uid="{1C0A7A6F-6BBF-4F66-8713-BF4B5FCAE7C0}"/>
    <hyperlink ref="G106" r:id="rId116" display="https://doi.org/10.1093/ptj/pzad062" xr:uid="{4BFAEAFB-29C5-48FF-B446-9686C902F717}"/>
    <hyperlink ref="Z106" r:id="rId117" display="mailto:sebio@clinic.cat" xr:uid="{01378396-2629-49BA-90A2-7553F95F896C}"/>
    <hyperlink ref="G96" r:id="rId118" display="https://doi.org/10.1093/ptj/pzad064" xr:uid="{12AFD211-E4F3-44F4-A8DE-78B2C5227AB5}"/>
    <hyperlink ref="Z96" r:id="rId119" display="mailto:zoe.mckeough@sydney.edu.au" xr:uid="{466AA7EE-04F1-455F-AE99-5E49D9494FB8}"/>
    <hyperlink ref="G88" r:id="rId120" display="https://doi.org/10.1093/ptj/pzad065" xr:uid="{8BA5F35A-5545-40BF-9BBE-E0C027DADC9D}"/>
    <hyperlink ref="Z88" r:id="rId121" display="mailto:andreas.wallin@ki.se" xr:uid="{D0FDF83B-A510-406B-91A3-04008F3056CE}"/>
    <hyperlink ref="G93" r:id="rId122" display="https://doi.org/10.1093/ptj/pzad063" xr:uid="{F2EE9786-A998-4A18-A21D-344E2C90BB81}"/>
    <hyperlink ref="G112" r:id="rId123" display="https://doi.org/10.1093/ptj/pzad066" xr:uid="{E8541C20-D049-447E-B07B-53A1EA3503BB}"/>
    <hyperlink ref="G87" r:id="rId124" display="https://doi.org/10.1093/ptj/pzad049" xr:uid="{86A86CF5-E996-4BA5-8F89-E9290A639DB4}"/>
    <hyperlink ref="G105" r:id="rId125" display="https://doi.org/10.1093/ptj/pzad070" xr:uid="{AB4A345B-176E-4ECD-8778-DFCB29E60C0C}"/>
    <hyperlink ref="G91" r:id="rId126" display="https://doi.org/10.1093/ptj/pzad069" xr:uid="{B2102228-9BFF-4D4D-A98C-F930E25B7BE6}"/>
    <hyperlink ref="Z93" r:id="rId127" display="mailto:Harpasr@gmail.com" xr:uid="{D09275FA-E7E5-4DBC-BCDA-D05E70680774}"/>
    <hyperlink ref="Z112" r:id="rId128" display="mailto:fztserdar@hotmail.com" xr:uid="{68380CAC-400D-4707-91A4-51EBB099D46B}"/>
    <hyperlink ref="Z87" r:id="rId129" display="mailto:srpeterson01@atsu.edu" xr:uid="{3C1AB493-DBF6-4652-9C10-2C03378358A7}"/>
    <hyperlink ref="Z105" r:id="rId130" display="mailto:maloga@ugr.es" xr:uid="{393E5435-8467-4613-9A24-D6F2ACD447C8}"/>
    <hyperlink ref="Z91" r:id="rId131" display="mailto:lfdez@us.es" xr:uid="{1E1D08F2-6D97-47C2-A081-3E286413D3FA}"/>
    <hyperlink ref="X91" r:id="rId132" display="https://hdl.handle.net/11441/147603" xr:uid="{BB91F506-F781-4233-A8D9-8158B9801400}"/>
    <hyperlink ref="G103" r:id="rId133" display="https://doi.org/10.1093/ptj/pzad074" xr:uid="{D8B600CD-9406-48D0-BE17-B6A44AB66264}"/>
    <hyperlink ref="Z103" r:id="rId134" display="mailto:Katherine.rethman@osumc.edu" xr:uid="{69D73EFD-03EC-4E05-A883-D1CDE8163B4C}"/>
    <hyperlink ref="G120" r:id="rId135" display="https://doi.org/10.1093/ptj/pzad075" xr:uid="{A395BDFA-9D39-4C56-A0F9-03CE74926A26}"/>
    <hyperlink ref="Z120" r:id="rId136" display="mailto:paltenbu@iu.edu" xr:uid="{C5CE132C-88ED-40DA-82C8-D90A7E04EF3B}"/>
    <hyperlink ref="G90" r:id="rId137" display="https://doi.org/10.1093/ptj/pzad071" xr:uid="{9E7BE4D3-43D0-45B7-A519-09BAF253BEF7}"/>
    <hyperlink ref="Z90" r:id="rId138" display="mailto:dunlappm@pitt.edu" xr:uid="{486C1256-78A9-4D6B-9549-6B17DA495BAF}"/>
    <hyperlink ref="G107" r:id="rId139" display="https://doi.org/10.1093/ptj/pzad068" xr:uid="{EF59DC9E-A93C-4B9A-ACE8-7C82A376F058}"/>
    <hyperlink ref="Z107" r:id="rId140" display="mailto:sgombatto@sdsu.edu" xr:uid="{563164F2-4C15-444A-8848-DDDCA0C1731D}"/>
    <hyperlink ref="G98" r:id="rId141" display="https://doi.org/10.1093/ptj/pzad104" xr:uid="{77D1472B-FCB5-49E3-875D-C1DCEEEA3CC4}"/>
    <hyperlink ref="Z98" r:id="rId142" display="mailto:alanmjette@gmail.com" xr:uid="{C875BE3C-EAE2-4252-8F67-648B68F1D28F}"/>
    <hyperlink ref="G116" r:id="rId143" display="https://doi.org/10.1093/ptj/pzad077" xr:uid="{9E2D8C94-6275-49A4-9479-7A5BB85FCB3E}"/>
    <hyperlink ref="Z116" r:id="rId144" display="mailto:joe@integrativepainscienceinstitute.com" xr:uid="{D9B7D6DD-5DA0-4A65-8577-062C7150697B}"/>
    <hyperlink ref="G73" r:id="rId145" display="https://doi.org/10.1093/ptj/pzad061" xr:uid="{87A98E3B-5CED-4926-85C1-BEB07F5FB124}"/>
    <hyperlink ref="G102" r:id="rId146" display="https://doi.org/10.1093/ptj/pzad067" xr:uid="{D8B25F26-249F-409C-AF7D-FCC64CF5FE27}"/>
    <hyperlink ref="Z102" r:id="rId147" display="mailto:cbise@pitt.edu" xr:uid="{6FC7AAFC-0A51-43C0-8D7B-B7E978F78796}"/>
    <hyperlink ref="G110" r:id="rId148" display="https://doi.org/10.1093/ptj/pzad072" xr:uid="{11090FE6-F9AE-4117-8C23-7787D890C3DA}"/>
    <hyperlink ref="G143" r:id="rId149" display="https://doi.org/10.1093/ptj/pzad078" xr:uid="{BE5DB5DD-3C1A-4E73-8E1E-417A1EDD276E}"/>
    <hyperlink ref="G104" r:id="rId150" display="https://doi.org/10.1093/ptj/pzad082" xr:uid="{BC15E210-89EB-4F60-9CC6-A8D20AC627BB}"/>
    <hyperlink ref="G111" r:id="rId151" display="https://doi.org/10.1093/ptj/pzad079" xr:uid="{E6991C9F-BE4D-43E6-B4E3-99A34EAFBA69}"/>
    <hyperlink ref="G115" r:id="rId152" display="https://doi.org/10.1093/ptj/pzad080" xr:uid="{D986E55A-F22D-41E9-8698-EF506E3B7ACF}"/>
    <hyperlink ref="G145" r:id="rId153" display="https://doi.org/10.1093/ptj/pzad085" xr:uid="{11486F7E-FFC7-4FD1-9614-8E9A53009241}"/>
    <hyperlink ref="G92" r:id="rId154" display="https://doi.org/10.1093/ptj/pzad090" xr:uid="{EBE45CA5-2E4A-45BF-A7C8-5BC0D17A8A0D}"/>
    <hyperlink ref="G147" r:id="rId155" display="https://doi.org/10.1093/ptj/pzad088" xr:uid="{7F3F1490-1B17-4235-830B-B6BD5423463E}"/>
    <hyperlink ref="G154" r:id="rId156" display="https://doi.org/10.1093/ptj/pzad093" xr:uid="{D28C778D-9AEE-47AA-BB02-0459D2CA54E1}"/>
    <hyperlink ref="G150" r:id="rId157" display="https://doi.org/10.1093/ptj/pzad092" xr:uid="{ABEE6396-150D-4AD6-8E55-4046FFA1DAFC}"/>
    <hyperlink ref="Z92" r:id="rId158" display="mailto:dgwhit@med.umich.edu" xr:uid="{86254B93-3CB8-4B31-9505-C0AD3F8DE765}"/>
    <hyperlink ref="Z110" r:id="rId159" display="mailto:johnsoj8@ccf.org" xr:uid="{FB200281-4B4C-4A42-88A4-3DE80FD25510}"/>
    <hyperlink ref="Z143" r:id="rId160" display="mailto:merrill.landers@unlv.edu" xr:uid="{7810F766-EA19-48CA-9C8A-E591FCD25D38}"/>
    <hyperlink ref="Z111" r:id="rId161" display="mailto:michlusardi@gmail.com" xr:uid="{B2ACA00B-A8A6-49F2-8BEE-510C47CAED6E}"/>
    <hyperlink ref="Z104" r:id="rId162" display="mailto:Gerard.brennan@imail.org" xr:uid="{A341AFD7-9F39-4FA8-9CFD-40976585A8DA}"/>
    <hyperlink ref="Z115" r:id="rId163" display="mailto:roylatouche@yahoo.es" xr:uid="{5C3045D3-8468-4AF7-B8BD-00A861D530AE}"/>
    <hyperlink ref="Z145" r:id="rId164" display="mailto:nchristensen@samuelmerritt.edu" xr:uid="{069E1842-BF84-48B8-98A5-981011305111}"/>
    <hyperlink ref="Z147" r:id="rId165" display="mailto:jared.powell@student.bond.edu.au" xr:uid="{AE2B486A-06F4-4144-A67C-E360B75E5D67}"/>
    <hyperlink ref="Z154" r:id="rId166" display="mailto:Edward.mulligan@tufts.edu" xr:uid="{1AE8DDC4-2C1A-457E-8827-52A5AE30B0A9}"/>
    <hyperlink ref="Z150" r:id="rId167" display="mailto:torunn.askim@ntnu.no" xr:uid="{95B47EBA-8E2B-4E26-8870-38D0E7E86606}"/>
    <hyperlink ref="G153" r:id="rId168" xr:uid="{27496B1C-CFF2-4B32-8802-4D2D722759EB}"/>
    <hyperlink ref="Z153" r:id="rId169" xr:uid="{F9614847-EABD-427A-9E48-DE1B0B7456B0}"/>
    <hyperlink ref="G122" r:id="rId170" xr:uid="{53E80124-4FDC-4FDA-8529-F1F8DC8443BF}"/>
    <hyperlink ref="Z122" r:id="rId171" xr:uid="{76F7B031-BCA0-4730-A853-1E9341E746F5}"/>
    <hyperlink ref="G99" r:id="rId172" xr:uid="{75E87577-2438-4F57-ABA5-8957AE6D5335}"/>
    <hyperlink ref="G119" r:id="rId173" xr:uid="{BC9FDC5D-8B8A-4E7E-8522-C2286939EDEA}"/>
    <hyperlink ref="Z119" r:id="rId174" xr:uid="{93C41144-32A6-4C63-8A82-E0E06FCA90DB}"/>
    <hyperlink ref="G109" r:id="rId175" xr:uid="{7528DD64-BC9A-4CC4-8E91-84D825F59BE9}"/>
    <hyperlink ref="G132" r:id="rId176" xr:uid="{58A9D458-FAC8-4D94-A54C-B6CE5A97640E}"/>
    <hyperlink ref="Z132" r:id="rId177" xr:uid="{94B5ED3F-6A03-4762-BCFD-FA200716937E}"/>
    <hyperlink ref="G141" r:id="rId178" xr:uid="{EBF084FA-94D5-4E53-AC4F-FCC9BE5E0C9F}"/>
    <hyperlink ref="Z141" r:id="rId179" xr:uid="{DD151785-BBEE-4BF8-91F4-5F76946BDF9D}"/>
    <hyperlink ref="G118" r:id="rId180" xr:uid="{1CDC8E97-979E-43A5-9942-788E1D7D9BB2}"/>
    <hyperlink ref="Z118" r:id="rId181" xr:uid="{311E4BA5-BB5A-46D2-A922-935066DFE705}"/>
    <hyperlink ref="G146" r:id="rId182" xr:uid="{6C542AA4-4135-43A1-B548-B4290E0D20BE}"/>
    <hyperlink ref="Z146" r:id="rId183" xr:uid="{E3D7FA3E-ECCB-4D10-AF41-5DCBB4BF769D}"/>
    <hyperlink ref="G131" r:id="rId184" xr:uid="{6C6AE75F-790F-481A-9B72-6D9C63E7170C}"/>
    <hyperlink ref="G155" r:id="rId185" xr:uid="{7AB8C643-4410-4401-ACA2-A9F6F800F07C}"/>
    <hyperlink ref="Z131" r:id="rId186" xr:uid="{8D7D111F-8364-4691-806F-2F06E7B8E1C2}"/>
    <hyperlink ref="R131" r:id="rId187" display="Our findings contribute to the growing body of literature which supports the clinometric properties of the TSS as a salient measure of physical performance in special neurologic and developmental populations, including persons with Parkinson disease17 and Prader-Willi syndrome." xr:uid="{1AAD28DF-E74C-46A9-B689-8021D82AEA17}"/>
    <hyperlink ref="Z155" r:id="rId188" xr:uid="{2908CF4D-9927-4B70-8137-42E9BCA0F474}"/>
    <hyperlink ref="G126" r:id="rId189" xr:uid="{EC672C90-0208-4591-9AA7-D56716B11E91}"/>
    <hyperlink ref="G142" r:id="rId190" xr:uid="{A9101CEB-A733-4A4B-A36B-0DD53E441D87}"/>
    <hyperlink ref="G128" r:id="rId191" xr:uid="{94669B08-09E7-40DE-8603-DD19E97CF697}"/>
    <hyperlink ref="G114" r:id="rId192" xr:uid="{D3EA65C4-A19A-45F0-BAB7-6F4B1AAA4ED7}"/>
    <hyperlink ref="G151" r:id="rId193" xr:uid="{B45E9F49-D080-483D-B983-E3AA855E4D33}"/>
    <hyperlink ref="G148" r:id="rId194" xr:uid="{B24A164C-4279-4D6D-B6EA-438F9D31A38E}"/>
    <hyperlink ref="G133" r:id="rId195" xr:uid="{0F0FE18A-A463-4619-A3BB-0B8C81903924}"/>
    <hyperlink ref="G140" r:id="rId196" xr:uid="{D1C10560-6079-4CCC-8233-4B9542AB5CEA}"/>
    <hyperlink ref="G121" r:id="rId197" xr:uid="{1A50753B-F20F-468B-BC0D-D0ED7D150600}"/>
    <hyperlink ref="Z121" r:id="rId198" xr:uid="{23CCF10A-0CCD-48BF-8044-6B5D677AC189}"/>
    <hyperlink ref="Z140" r:id="rId199" xr:uid="{3400C12E-8B62-4D84-8714-E0E940F14A23}"/>
    <hyperlink ref="Z133" r:id="rId200" xr:uid="{659861C1-95AB-4EC1-8A25-87C7239058F3}"/>
    <hyperlink ref="Z148" r:id="rId201" xr:uid="{6A7B6A44-268F-4B6B-AD50-61384C201663}"/>
    <hyperlink ref="Z114" r:id="rId202" xr:uid="{07A70684-EA26-4340-BD56-58D2A9B43CFC}"/>
    <hyperlink ref="Z151" r:id="rId203" xr:uid="{651E93FE-9C31-4088-BD1C-109A56EA08A5}"/>
    <hyperlink ref="Z128" r:id="rId204" xr:uid="{19A5051D-FE85-4B9D-A732-99F99397D634}"/>
    <hyperlink ref="Z142" r:id="rId205" xr:uid="{6B4CE746-A4CA-49FC-AFB3-08264984504A}"/>
    <hyperlink ref="Z126" r:id="rId206" xr:uid="{76B66F4B-B5BC-4518-B8BC-A0275C56F25A}"/>
    <hyperlink ref="G97" r:id="rId207" xr:uid="{F7167D77-3CDF-4AC9-964E-4F37F4D2278A}"/>
    <hyperlink ref="G134" r:id="rId208" xr:uid="{B690E32C-B781-4259-9C86-8C2D40AC02E9}"/>
    <hyperlink ref="Z134" r:id="rId209" xr:uid="{B8BAB373-6CA8-4FDE-8EE1-19866CD6BF79}"/>
    <hyperlink ref="G129" r:id="rId210" xr:uid="{DAC98E68-FC7D-4B7E-8FFD-D51635CA4C86}"/>
    <hyperlink ref="Z129" r:id="rId211" xr:uid="{5CB7337B-B52E-44E9-98B4-5A6DA0054FD7}"/>
    <hyperlink ref="G113" r:id="rId212" xr:uid="{2CE10AED-69A9-4C3E-B626-F700A8C8A8F4}"/>
    <hyperlink ref="Z113" r:id="rId213" xr:uid="{582969E0-90C1-4ED9-B51C-EA6BE78A449B}"/>
    <hyperlink ref="G135" r:id="rId214" xr:uid="{81FCE388-0FFA-4BD5-AFF9-A09C9E4B882F}"/>
    <hyperlink ref="Z135" r:id="rId215" xr:uid="{3F05A8E0-018D-4939-8D75-5F867B0DFCAB}"/>
    <hyperlink ref="G137" r:id="rId216" xr:uid="{4F577FD2-761B-476C-B285-C581A436B7E8}"/>
    <hyperlink ref="Z137" r:id="rId217" xr:uid="{2D74A28B-4B4E-4CD8-96D5-5690D820175D}"/>
    <hyperlink ref="G130" r:id="rId218" xr:uid="{115CB966-C912-4852-BB46-AA862B321B71}"/>
    <hyperlink ref="Z130" r:id="rId219" xr:uid="{25FAF8ED-61FE-4679-9EF9-C623FC27A173}"/>
    <hyperlink ref="G152" r:id="rId220" xr:uid="{1181941A-9C33-4BF3-8976-33A292B147CF}"/>
    <hyperlink ref="Z152" r:id="rId221" xr:uid="{55C92B24-13B1-4A48-A8F6-C3EC4C9E4200}"/>
    <hyperlink ref="G144" r:id="rId222" xr:uid="{D70D7D62-D46A-45AB-99FD-0C23CE7216E7}"/>
    <hyperlink ref="G85" r:id="rId223" xr:uid="{8E2E2ADB-D780-4373-9CFD-EBB568FC8B7B}"/>
    <hyperlink ref="G149" r:id="rId224" xr:uid="{7A3E2426-95A6-4F37-8C9D-8ED96A096306}"/>
    <hyperlink ref="G80" r:id="rId225" xr:uid="{88EF2280-42C1-48F1-A3CC-FEFB94EE5ADB}"/>
    <hyperlink ref="G156" r:id="rId226" xr:uid="{AFD9A487-0691-4101-A33F-B13ED7E4E17F}"/>
    <hyperlink ref="Z80" r:id="rId227" xr:uid="{A99DB019-1FF1-4CC7-BD58-136B84A0F6D0}"/>
    <hyperlink ref="Z149" r:id="rId228" xr:uid="{BEBBED8C-6CFD-4C1A-821E-CF999B929AD2}"/>
    <hyperlink ref="Z144" r:id="rId229" xr:uid="{828EBA92-D06A-4A66-BAE3-CE4490C94FAF}"/>
    <hyperlink ref="G3" r:id="rId230" display="https://doi.org/10.1093/ptj/pzac131" xr:uid="{8548AFF9-0DF8-4F98-B4F6-C5BEA194BB05}"/>
    <hyperlink ref="G4" r:id="rId231" display="https://doi.org/10.1093/ptj/pzac148" xr:uid="{F047EB86-6F76-440F-BEA8-2AB0FB9047C2}"/>
    <hyperlink ref="G5" r:id="rId232" display="https://doi.org/10.1093/ptj/pzac136" xr:uid="{EC24A01F-09D6-46CA-9178-F418C2AE488B}"/>
    <hyperlink ref="G6" r:id="rId233" display="https://doi.org/10.1093/ptj/pzac132" xr:uid="{DC3CACD1-377E-47A3-AF1F-0BCB2A9A75D0}"/>
    <hyperlink ref="G7" r:id="rId234" display="https://doi.org/10.1093/ptj/pzac153" xr:uid="{97331AEB-B163-422D-8F51-66F8BF7C6306}"/>
    <hyperlink ref="G8" r:id="rId235" display="https://doi.org/10.1093/ptj/pzac154" xr:uid="{FA2FDF23-F190-4B16-92C7-3958905BAC6F}"/>
    <hyperlink ref="G9" r:id="rId236" display="https://doi.org/10.1093/ptj/pzac146" xr:uid="{564C79ED-A90A-49AE-B04C-373C647B8E27}"/>
    <hyperlink ref="G10" r:id="rId237" display="https://doi.org/10.1093/ptj/pzac143" xr:uid="{B2E0FFB7-05EE-43C2-83AF-032315D658DB}"/>
    <hyperlink ref="G11" r:id="rId238" display="https://doi.org/10.1093/ptj/pzac152" xr:uid="{BABEF04F-443B-474E-8AB8-A44AC8A9E48A}"/>
    <hyperlink ref="G12" r:id="rId239" display="https://doi.org/10.1093/ptj/pzac141" xr:uid="{E5F9246C-2E4A-4D9B-9F2F-DA6FBD63610A}"/>
    <hyperlink ref="G13" r:id="rId240" display="https://doi.org/10.1093/ptj/pzac145" xr:uid="{76CE2BFC-4FED-475C-AB8B-6D42B7F3B7B0}"/>
    <hyperlink ref="G14" r:id="rId241" display="https://doi.org/10.1093/ptj/pzac142" xr:uid="{B2359D5D-C00E-433E-8973-30D0F9B33F43}"/>
    <hyperlink ref="G16" r:id="rId242" display="https://doi.org/10.1093/ptj/pzac157" xr:uid="{52ABDA5A-F28F-4CF1-A8EC-2E6E13D7AE31}"/>
    <hyperlink ref="G17" r:id="rId243" display="https://doi.org/10.1093/ptj/pzac167" xr:uid="{136932B7-8D42-438E-B1B7-805C67643CAC}"/>
    <hyperlink ref="G19" r:id="rId244" display="https://doi.org/10.1093/ptj/pzac151" xr:uid="{BA7A8D40-4F1E-4414-80F8-BBB4A0FAF379}"/>
    <hyperlink ref="G20" r:id="rId245" display="https://doi.org/10.1093/ptj/pzac159" xr:uid="{DDCEE8D0-467B-49DA-A465-FF4B87B7391F}"/>
    <hyperlink ref="G21" r:id="rId246" display="https://doi.org/10.1093/ptj/pzac139" xr:uid="{CB3FE223-2C66-44A5-8747-1AF8D8F0E81D}"/>
    <hyperlink ref="G22" r:id="rId247" display="https://doi.org/10.1093/ptj/pzac166" xr:uid="{3C189450-0EE4-47FE-A993-0A89E487CC6C}"/>
    <hyperlink ref="G23" r:id="rId248" display="https://doi.org/10.1093/ptj/pzac155" xr:uid="{18592E5F-4434-4AB9-ACE9-525924AE609D}"/>
    <hyperlink ref="G24" r:id="rId249" display="https://doi.org/10.1093/ptj/pzac156" xr:uid="{5A49DDB1-CA61-47A1-9F9B-A74281608AAD}"/>
    <hyperlink ref="G25" r:id="rId250" display="https://doi.org/10.1093/ptj/pzac144" xr:uid="{B6F66E47-8DF9-4E18-B9C2-72E6E8A11847}"/>
    <hyperlink ref="G26" r:id="rId251" display="https://doi.org/10.1093/ptj/pzac161" xr:uid="{DEC1B695-0A03-4886-AEC0-BD32D3390547}"/>
    <hyperlink ref="G27" r:id="rId252" display="https://doi.org/10.1093/ptj/pzac162" xr:uid="{A403EA18-BE3F-4724-89B9-128E222DCBC5}"/>
    <hyperlink ref="G28" r:id="rId253" display="https://doi.org/10.1093/ptj/pzac163" xr:uid="{BB115D12-41D4-4182-B5B4-2418C594B763}"/>
    <hyperlink ref="G29" r:id="rId254" display="https://doi.org/10.1093/ptj/pzac164" xr:uid="{4862697D-462C-43B8-8D54-8632ACE9D19B}"/>
    <hyperlink ref="G36" r:id="rId255" xr:uid="{8D52E025-F9F5-492A-B159-4BA1E98C82E6}"/>
    <hyperlink ref="G2" r:id="rId256" xr:uid="{78FF4846-5894-4F62-A20A-E9F24E277BE5}"/>
    <hyperlink ref="Z3" r:id="rId257" xr:uid="{1A1B7FBD-4F70-4266-86B8-8005BF99878F}"/>
    <hyperlink ref="Z4" r:id="rId258" xr:uid="{7DE73A11-2903-40AA-96B2-566F7CD7B690}"/>
    <hyperlink ref="Z5" r:id="rId259" xr:uid="{837B79C7-45A6-4D98-AF5E-EAF0CDB9F3A5}"/>
    <hyperlink ref="Z36" r:id="rId260" xr:uid="{C6D266E2-0885-48C2-9ED2-FF0543F4298E}"/>
    <hyperlink ref="Z6" r:id="rId261" xr:uid="{AF15100C-C47F-4983-B9F8-05345A50D53A}"/>
    <hyperlink ref="Z7" r:id="rId262" xr:uid="{B483C856-5AFF-4031-A2C9-78D8F54D30B7}"/>
    <hyperlink ref="Z8" r:id="rId263" xr:uid="{7086E075-7B91-4A06-8732-8C464D7CEEE8}"/>
    <hyperlink ref="Z2" r:id="rId264" xr:uid="{8ECDC8F6-B70A-462E-B568-7D24FD0CAC89}"/>
    <hyperlink ref="AN8" r:id="rId265" display="https://doi.org/10.1101/2022.01.27.22269969" xr:uid="{EB6F3A20-F1CD-4E3B-A663-D5DDEE72DCC0}"/>
    <hyperlink ref="Z10" r:id="rId266" xr:uid="{226F5B81-875D-4637-9058-B83FBEF2CEA6}"/>
    <hyperlink ref="Z9" r:id="rId267" xr:uid="{D79B750F-95E5-45A3-8C0D-DD33993B1E39}"/>
    <hyperlink ref="Z12" r:id="rId268" xr:uid="{BEFC898E-CDE6-4E92-87F4-7408CD60CC8E}"/>
    <hyperlink ref="Z11" r:id="rId269" xr:uid="{CD6D5F86-1DB8-4258-9B85-7BB9BE2DF517}"/>
    <hyperlink ref="Z13" r:id="rId270" xr:uid="{D20FD6C5-CAA1-435F-B41D-BACD7885B466}"/>
    <hyperlink ref="Z14" r:id="rId271" xr:uid="{C0278907-D5B4-4D22-AE3D-4BBA0E2257C1}"/>
    <hyperlink ref="Z16" r:id="rId272" xr:uid="{BFA8FF72-565C-454E-8999-8F57111F33E8}"/>
    <hyperlink ref="Z17" r:id="rId273" xr:uid="{1984873F-BED5-4FE2-9A61-FD81CCD2DCFF}"/>
    <hyperlink ref="Z19" r:id="rId274" xr:uid="{127DB811-C37A-4C43-BA0B-0F2CB5E5FBE1}"/>
    <hyperlink ref="Z20" r:id="rId275" xr:uid="{43F54CCD-B43D-4A12-AD73-D887784ADE80}"/>
    <hyperlink ref="Z21" r:id="rId276" xr:uid="{698F2056-35F5-4CA1-B80A-D4FA38332C81}"/>
    <hyperlink ref="Z24" r:id="rId277" xr:uid="{F2F606AD-C3A2-4A7E-B2D1-338597CFED10}"/>
    <hyperlink ref="Z26" r:id="rId278" xr:uid="{DBD923E4-D3D4-4E48-AF27-633D20E9A0F7}"/>
    <hyperlink ref="Z27" r:id="rId279" xr:uid="{62D211BF-6E28-4860-80A7-5066A115AC20}"/>
    <hyperlink ref="Z28" r:id="rId280" xr:uid="{C59B19EE-397E-4E3E-9F42-96E4B3E28BED}"/>
    <hyperlink ref="Z29" r:id="rId281" xr:uid="{B76DB1D9-95D6-4681-BDF2-ADFA958EC02E}"/>
    <hyperlink ref="Z23" r:id="rId282" xr:uid="{F0B96A8A-408E-4AAA-85B0-8746E7513A4C}"/>
    <hyperlink ref="Z22" r:id="rId283" xr:uid="{D1B933B5-4973-4A08-A2CD-E621D40CEDD6}"/>
    <hyperlink ref="Z25" r:id="rId284" xr:uid="{D254C103-ED2F-4054-A08D-AD2AC58129E6}"/>
    <hyperlink ref="G127" r:id="rId285" xr:uid="{AC35D3CC-CC14-4030-9856-9648167C76B4}"/>
    <hyperlink ref="Z127" r:id="rId286" xr:uid="{BA73DD8D-4663-494F-8243-F065150BB902}"/>
  </hyperlinks>
  <pageMargins left="0.7" right="0.7" top="0.75" bottom="0.75" header="0.3" footer="0.3"/>
  <tableParts count="1">
    <tablePart r:id="rId28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FC11-1C0B-4696-973B-3342EAEFC148}">
  <dimension ref="A1:AMJ416"/>
  <sheetViews>
    <sheetView topLeftCell="A324" workbookViewId="0">
      <selection activeCell="H336" sqref="H336"/>
    </sheetView>
  </sheetViews>
  <sheetFormatPr defaultColWidth="8.85546875" defaultRowHeight="15.75"/>
  <cols>
    <col min="1" max="1" width="4.7109375" style="184" customWidth="1"/>
    <col min="2" max="2" width="22" style="184" customWidth="1"/>
    <col min="3" max="3" width="9.7109375" style="184" customWidth="1"/>
    <col min="4" max="4" width="6.42578125" style="184" customWidth="1"/>
    <col min="5" max="5" width="7.85546875" style="184" customWidth="1"/>
    <col min="6" max="6" width="16.7109375" style="184" customWidth="1"/>
    <col min="7" max="7" width="18.28515625" style="184" customWidth="1"/>
    <col min="8" max="8" width="14.28515625" style="184" customWidth="1"/>
    <col min="9" max="9" width="17.42578125" style="184" customWidth="1"/>
    <col min="10" max="10" width="12.42578125" style="184" customWidth="1"/>
    <col min="11" max="11" width="18" style="184" customWidth="1"/>
    <col min="12" max="12" width="14.28515625" style="184" customWidth="1"/>
    <col min="13" max="15" width="12.42578125" style="184" customWidth="1"/>
    <col min="16" max="16" width="15" style="184" customWidth="1"/>
    <col min="17" max="17" width="14.140625" style="184" customWidth="1"/>
    <col min="18" max="18" width="16.85546875" style="184" customWidth="1"/>
    <col min="19" max="19" width="12.42578125" style="184" customWidth="1"/>
    <col min="20" max="20" width="43.7109375" style="184" customWidth="1"/>
    <col min="21" max="21" width="12.42578125" style="184" customWidth="1"/>
    <col min="22" max="22" width="15.5703125" style="184" customWidth="1"/>
    <col min="23" max="23" width="11.28515625" style="184" customWidth="1"/>
    <col min="24" max="24" width="18.85546875" style="184" customWidth="1"/>
    <col min="25" max="25" width="12.42578125" style="184" customWidth="1"/>
    <col min="26" max="26" width="11.85546875" style="184" customWidth="1"/>
    <col min="27" max="29" width="12.42578125" style="184" customWidth="1"/>
    <col min="30" max="30" width="10.140625" style="184" customWidth="1"/>
    <col min="31" max="31" width="12.42578125" style="184" customWidth="1"/>
    <col min="32" max="32" width="18.28515625" style="184" customWidth="1"/>
    <col min="33" max="33" width="12.7109375" style="184" customWidth="1"/>
    <col min="34" max="35" width="12.42578125" style="184" customWidth="1"/>
    <col min="36" max="36" width="22.28515625" style="184" customWidth="1"/>
    <col min="37" max="37" width="9.28515625" style="184" customWidth="1"/>
    <col min="38" max="38" width="16.140625" style="184" customWidth="1"/>
    <col min="39" max="39" width="13.7109375" style="184" customWidth="1"/>
    <col min="40" max="40" width="12.42578125" style="184" customWidth="1"/>
    <col min="41" max="41" width="18.85546875" style="184" customWidth="1"/>
    <col min="42" max="42" width="17.28515625" style="184" customWidth="1"/>
    <col min="43" max="43" width="20.5703125" style="184" customWidth="1"/>
    <col min="44" max="44" width="18.85546875" style="184" customWidth="1"/>
    <col min="45" max="1024" width="12.4257812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919</v>
      </c>
      <c r="C2" s="184" t="s">
        <v>578</v>
      </c>
      <c r="D2" s="184">
        <v>2024</v>
      </c>
      <c r="E2" s="184" t="s">
        <v>579</v>
      </c>
      <c r="F2" s="184" t="s">
        <v>295</v>
      </c>
      <c r="G2" s="184" t="s">
        <v>4446</v>
      </c>
      <c r="H2" s="184" t="s">
        <v>297</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57</v>
      </c>
      <c r="AA2" s="184" t="s">
        <v>57</v>
      </c>
      <c r="AB2" s="184" t="s">
        <v>57</v>
      </c>
      <c r="AC2" s="184" t="s">
        <v>57</v>
      </c>
      <c r="AD2" s="184" t="s">
        <v>57</v>
      </c>
      <c r="AE2" s="184" t="s">
        <v>57</v>
      </c>
      <c r="AF2" s="184"/>
      <c r="AG2" s="184" t="s">
        <v>57</v>
      </c>
      <c r="AH2" s="184" t="s">
        <v>57</v>
      </c>
      <c r="AI2" s="184" t="s">
        <v>57</v>
      </c>
      <c r="AJ2" s="184" t="s">
        <v>57</v>
      </c>
      <c r="AK2" s="184" t="s">
        <v>57</v>
      </c>
      <c r="AL2" s="184" t="s">
        <v>57</v>
      </c>
      <c r="AM2" s="184" t="s">
        <v>57</v>
      </c>
      <c r="AN2" s="184" t="s">
        <v>57</v>
      </c>
      <c r="AO2" s="184" t="s">
        <v>57</v>
      </c>
      <c r="AP2" s="184" t="s">
        <v>57</v>
      </c>
      <c r="AQ2" s="184" t="s">
        <v>57</v>
      </c>
      <c r="AR2" s="184" t="s">
        <v>57</v>
      </c>
      <c r="AS2" s="184" t="s">
        <v>57</v>
      </c>
      <c r="AT2" s="184" t="s">
        <v>57</v>
      </c>
      <c r="AU2" s="184"/>
      <c r="AV2" s="184"/>
    </row>
    <row r="3" spans="1:48" s="188" customFormat="1">
      <c r="A3" s="184">
        <v>2</v>
      </c>
      <c r="B3" s="184" t="s">
        <v>919</v>
      </c>
      <c r="C3" s="184" t="s">
        <v>578</v>
      </c>
      <c r="D3" s="184">
        <v>2024</v>
      </c>
      <c r="E3" s="184" t="s">
        <v>579</v>
      </c>
      <c r="F3" s="184" t="s">
        <v>4448</v>
      </c>
      <c r="G3" s="184" t="s">
        <v>4449</v>
      </c>
      <c r="H3" s="185" t="s">
        <v>4450</v>
      </c>
      <c r="I3" s="184" t="s">
        <v>298</v>
      </c>
      <c r="J3" s="184">
        <v>25</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57</v>
      </c>
      <c r="AA3" s="184" t="s">
        <v>57</v>
      </c>
      <c r="AB3" s="184" t="s">
        <v>57</v>
      </c>
      <c r="AC3" s="184" t="s">
        <v>57</v>
      </c>
      <c r="AD3" s="184" t="s">
        <v>57</v>
      </c>
      <c r="AE3" s="184" t="s">
        <v>57</v>
      </c>
      <c r="AF3" s="184"/>
      <c r="AG3" s="184" t="s">
        <v>57</v>
      </c>
      <c r="AH3" s="184" t="s">
        <v>57</v>
      </c>
      <c r="AI3" s="184" t="s">
        <v>57</v>
      </c>
      <c r="AJ3" s="184" t="s">
        <v>57</v>
      </c>
      <c r="AK3" s="184" t="s">
        <v>57</v>
      </c>
      <c r="AL3" s="184" t="s">
        <v>57</v>
      </c>
      <c r="AM3" s="184" t="s">
        <v>57</v>
      </c>
      <c r="AN3" s="184" t="s">
        <v>57</v>
      </c>
      <c r="AO3" s="184" t="s">
        <v>57</v>
      </c>
      <c r="AP3" s="184" t="s">
        <v>57</v>
      </c>
      <c r="AQ3" s="184" t="s">
        <v>57</v>
      </c>
      <c r="AR3" s="184" t="s">
        <v>57</v>
      </c>
      <c r="AS3" s="184" t="s">
        <v>57</v>
      </c>
      <c r="AT3" s="184" t="s">
        <v>57</v>
      </c>
      <c r="AU3" s="184"/>
      <c r="AV3" s="184"/>
    </row>
    <row r="4" spans="1:48" s="188" customFormat="1">
      <c r="A4" s="184">
        <v>3</v>
      </c>
      <c r="B4" s="184" t="s">
        <v>919</v>
      </c>
      <c r="C4" s="184" t="s">
        <v>578</v>
      </c>
      <c r="D4" s="184">
        <v>2024</v>
      </c>
      <c r="E4" s="184" t="s">
        <v>579</v>
      </c>
      <c r="F4" s="184" t="s">
        <v>4451</v>
      </c>
      <c r="G4" s="184" t="s">
        <v>4452</v>
      </c>
      <c r="H4" s="185" t="s">
        <v>4453</v>
      </c>
      <c r="I4" s="184" t="s">
        <v>55</v>
      </c>
      <c r="J4" s="184">
        <v>10</v>
      </c>
      <c r="K4" s="184" t="s">
        <v>56</v>
      </c>
      <c r="L4" s="184" t="s">
        <v>62</v>
      </c>
      <c r="M4" s="184" t="s">
        <v>57</v>
      </c>
      <c r="N4" s="184" t="s">
        <v>57</v>
      </c>
      <c r="O4" s="184" t="s">
        <v>57</v>
      </c>
      <c r="P4" s="184" t="s">
        <v>57</v>
      </c>
      <c r="Q4" s="184" t="s">
        <v>57</v>
      </c>
      <c r="R4" s="184" t="s">
        <v>57</v>
      </c>
      <c r="S4" s="184" t="s">
        <v>57</v>
      </c>
      <c r="T4" s="184" t="s">
        <v>57</v>
      </c>
      <c r="U4" s="184" t="s">
        <v>57</v>
      </c>
      <c r="V4" s="184" t="s">
        <v>57</v>
      </c>
      <c r="W4" s="184" t="s">
        <v>57</v>
      </c>
      <c r="X4" s="184" t="s">
        <v>57</v>
      </c>
      <c r="Y4" s="184" t="s">
        <v>57</v>
      </c>
      <c r="Z4" s="184" t="s">
        <v>4454</v>
      </c>
      <c r="AA4" s="184" t="s">
        <v>57</v>
      </c>
      <c r="AB4" s="184" t="s">
        <v>57</v>
      </c>
      <c r="AC4" s="184" t="s">
        <v>57</v>
      </c>
      <c r="AD4" s="184" t="s">
        <v>57</v>
      </c>
      <c r="AE4" s="184" t="s">
        <v>57</v>
      </c>
      <c r="AF4" s="184"/>
      <c r="AG4" s="184" t="s">
        <v>57</v>
      </c>
      <c r="AH4" s="184" t="s">
        <v>57</v>
      </c>
      <c r="AI4" s="184" t="s">
        <v>57</v>
      </c>
      <c r="AJ4" s="184" t="s">
        <v>57</v>
      </c>
      <c r="AK4" s="184" t="s">
        <v>57</v>
      </c>
      <c r="AL4" s="184" t="s">
        <v>57</v>
      </c>
      <c r="AM4" s="184" t="s">
        <v>57</v>
      </c>
      <c r="AN4" s="184" t="s">
        <v>57</v>
      </c>
      <c r="AO4" s="184" t="s">
        <v>57</v>
      </c>
      <c r="AP4" s="184" t="s">
        <v>4455</v>
      </c>
      <c r="AQ4" s="184" t="s">
        <v>57</v>
      </c>
      <c r="AR4" s="184" t="s">
        <v>57</v>
      </c>
      <c r="AS4" s="184" t="s">
        <v>57</v>
      </c>
      <c r="AT4" s="184" t="s">
        <v>57</v>
      </c>
      <c r="AU4" s="184"/>
      <c r="AV4" s="184"/>
    </row>
    <row r="5" spans="1:48" s="188" customFormat="1">
      <c r="A5" s="184">
        <v>4</v>
      </c>
      <c r="B5" s="184" t="s">
        <v>919</v>
      </c>
      <c r="C5" s="184" t="s">
        <v>578</v>
      </c>
      <c r="D5" s="184">
        <v>2024</v>
      </c>
      <c r="E5" s="184" t="s">
        <v>579</v>
      </c>
      <c r="F5" s="184" t="s">
        <v>4456</v>
      </c>
      <c r="G5" s="184" t="s">
        <v>4457</v>
      </c>
      <c r="H5" s="185" t="s">
        <v>4458</v>
      </c>
      <c r="I5" s="184" t="s">
        <v>55</v>
      </c>
      <c r="J5" s="184">
        <v>3</v>
      </c>
      <c r="K5" s="184" t="s">
        <v>56</v>
      </c>
      <c r="L5" s="184" t="s">
        <v>62</v>
      </c>
      <c r="M5" s="184" t="s">
        <v>57</v>
      </c>
      <c r="N5" s="184" t="s">
        <v>57</v>
      </c>
      <c r="O5" s="184" t="s">
        <v>57</v>
      </c>
      <c r="P5" s="184" t="s">
        <v>57</v>
      </c>
      <c r="Q5" s="184" t="s">
        <v>57</v>
      </c>
      <c r="R5" s="184" t="s">
        <v>57</v>
      </c>
      <c r="S5" s="184" t="s">
        <v>57</v>
      </c>
      <c r="T5" s="184" t="s">
        <v>57</v>
      </c>
      <c r="U5" s="184" t="s">
        <v>57</v>
      </c>
      <c r="V5" s="184" t="s">
        <v>57</v>
      </c>
      <c r="W5" s="184" t="s">
        <v>57</v>
      </c>
      <c r="X5" s="184" t="s">
        <v>57</v>
      </c>
      <c r="Y5" s="184" t="s">
        <v>57</v>
      </c>
      <c r="Z5" s="184" t="s">
        <v>4459</v>
      </c>
      <c r="AA5" s="184" t="s">
        <v>57</v>
      </c>
      <c r="AB5" s="184" t="s">
        <v>57</v>
      </c>
      <c r="AC5" s="184" t="s">
        <v>57</v>
      </c>
      <c r="AD5" s="184" t="s">
        <v>57</v>
      </c>
      <c r="AE5" s="184" t="s">
        <v>57</v>
      </c>
      <c r="AF5" s="184"/>
      <c r="AG5" s="184" t="s">
        <v>57</v>
      </c>
      <c r="AH5" s="184" t="s">
        <v>57</v>
      </c>
      <c r="AI5" s="184" t="s">
        <v>57</v>
      </c>
      <c r="AJ5" s="184" t="s">
        <v>57</v>
      </c>
      <c r="AK5" s="184" t="s">
        <v>57</v>
      </c>
      <c r="AL5" s="184" t="s">
        <v>57</v>
      </c>
      <c r="AM5" s="184" t="s">
        <v>57</v>
      </c>
      <c r="AN5" s="184" t="s">
        <v>57</v>
      </c>
      <c r="AO5" s="184" t="s">
        <v>57</v>
      </c>
      <c r="AP5" s="191" t="s">
        <v>4455</v>
      </c>
      <c r="AQ5" s="184" t="s">
        <v>57</v>
      </c>
      <c r="AR5" s="184" t="s">
        <v>57</v>
      </c>
      <c r="AS5" s="184" t="s">
        <v>57</v>
      </c>
      <c r="AT5" s="184" t="s">
        <v>57</v>
      </c>
      <c r="AU5" s="184"/>
      <c r="AV5" s="184"/>
    </row>
    <row r="6" spans="1:48" s="188" customFormat="1">
      <c r="A6" s="184">
        <v>5</v>
      </c>
      <c r="B6" s="184" t="s">
        <v>919</v>
      </c>
      <c r="C6" s="184" t="s">
        <v>578</v>
      </c>
      <c r="D6" s="184">
        <v>2024</v>
      </c>
      <c r="E6" s="184" t="s">
        <v>579</v>
      </c>
      <c r="F6" s="184" t="s">
        <v>4460</v>
      </c>
      <c r="G6" s="187" t="s">
        <v>4461</v>
      </c>
      <c r="H6" s="185" t="s">
        <v>4462</v>
      </c>
      <c r="I6" s="184" t="s">
        <v>91</v>
      </c>
      <c r="J6" s="184">
        <v>24</v>
      </c>
      <c r="K6" s="184" t="s">
        <v>62</v>
      </c>
      <c r="L6" s="184" t="s">
        <v>62</v>
      </c>
      <c r="M6" s="184" t="s">
        <v>62</v>
      </c>
      <c r="N6" s="184" t="s">
        <v>56</v>
      </c>
      <c r="O6" s="184">
        <v>1</v>
      </c>
      <c r="P6" s="184" t="s">
        <v>438</v>
      </c>
      <c r="Q6" s="184" t="s">
        <v>4463</v>
      </c>
      <c r="R6" s="184" t="s">
        <v>4464</v>
      </c>
      <c r="S6" s="184" t="s">
        <v>56</v>
      </c>
      <c r="T6" s="184" t="s">
        <v>4465</v>
      </c>
      <c r="U6" s="184" t="s">
        <v>56</v>
      </c>
      <c r="V6" s="184" t="s">
        <v>4466</v>
      </c>
      <c r="W6" s="184" t="s">
        <v>56</v>
      </c>
      <c r="X6" s="184" t="s">
        <v>4467</v>
      </c>
      <c r="Y6" s="184" t="s">
        <v>56</v>
      </c>
      <c r="Z6" s="184" t="s">
        <v>4468</v>
      </c>
      <c r="AA6" s="184" t="s">
        <v>62</v>
      </c>
      <c r="AB6" s="184" t="s">
        <v>62</v>
      </c>
      <c r="AC6" s="184" t="s">
        <v>57</v>
      </c>
      <c r="AD6" s="184" t="s">
        <v>57</v>
      </c>
      <c r="AE6" s="184" t="s">
        <v>57</v>
      </c>
      <c r="AF6" s="184"/>
      <c r="AG6" s="184" t="s">
        <v>56</v>
      </c>
      <c r="AH6" s="184">
        <v>200</v>
      </c>
      <c r="AI6" s="184" t="s">
        <v>56</v>
      </c>
      <c r="AJ6" s="184" t="s">
        <v>4469</v>
      </c>
      <c r="AK6" s="184" t="s">
        <v>62</v>
      </c>
      <c r="AL6" s="184" t="s">
        <v>57</v>
      </c>
      <c r="AM6" s="184" t="s">
        <v>57</v>
      </c>
      <c r="AN6" s="184" t="s">
        <v>57</v>
      </c>
      <c r="AO6" s="184" t="s">
        <v>57</v>
      </c>
      <c r="AP6" s="191" t="s">
        <v>4455</v>
      </c>
      <c r="AQ6" s="184" t="s">
        <v>57</v>
      </c>
      <c r="AR6" s="184" t="s">
        <v>57</v>
      </c>
      <c r="AS6" s="184">
        <v>200</v>
      </c>
      <c r="AT6" s="184" t="s">
        <v>57</v>
      </c>
      <c r="AU6" s="184"/>
      <c r="AV6" s="184"/>
    </row>
    <row r="7" spans="1:48" s="188" customFormat="1">
      <c r="A7" s="184">
        <v>6</v>
      </c>
      <c r="B7" s="184" t="s">
        <v>919</v>
      </c>
      <c r="C7" s="184" t="s">
        <v>578</v>
      </c>
      <c r="D7" s="184">
        <v>2024</v>
      </c>
      <c r="E7" s="184" t="s">
        <v>579</v>
      </c>
      <c r="F7" s="184" t="s">
        <v>4471</v>
      </c>
      <c r="G7" s="184" t="s">
        <v>4472</v>
      </c>
      <c r="H7" s="185" t="s">
        <v>4473</v>
      </c>
      <c r="I7" s="184" t="s">
        <v>91</v>
      </c>
      <c r="J7" s="184">
        <v>6</v>
      </c>
      <c r="K7" s="184" t="s">
        <v>62</v>
      </c>
      <c r="L7" s="184" t="s">
        <v>62</v>
      </c>
      <c r="M7" s="184" t="s">
        <v>62</v>
      </c>
      <c r="N7" s="184" t="s">
        <v>62</v>
      </c>
      <c r="O7" s="184" t="s">
        <v>57</v>
      </c>
      <c r="P7" s="184" t="s">
        <v>57</v>
      </c>
      <c r="Q7" s="184" t="s">
        <v>57</v>
      </c>
      <c r="R7" s="184" t="s">
        <v>57</v>
      </c>
      <c r="S7" s="184" t="s">
        <v>56</v>
      </c>
      <c r="T7" s="184" t="s">
        <v>4474</v>
      </c>
      <c r="U7" s="184" t="s">
        <v>56</v>
      </c>
      <c r="V7" s="184" t="s">
        <v>4475</v>
      </c>
      <c r="W7" s="184" t="s">
        <v>62</v>
      </c>
      <c r="X7" s="184" t="s">
        <v>57</v>
      </c>
      <c r="Y7" s="184" t="s">
        <v>57</v>
      </c>
      <c r="Z7" s="187" t="s">
        <v>4476</v>
      </c>
      <c r="AA7" s="184" t="s">
        <v>62</v>
      </c>
      <c r="AB7" s="184" t="s">
        <v>62</v>
      </c>
      <c r="AC7" s="184" t="s">
        <v>57</v>
      </c>
      <c r="AD7" s="184" t="s">
        <v>57</v>
      </c>
      <c r="AE7" s="184" t="s">
        <v>57</v>
      </c>
      <c r="AF7" s="184"/>
      <c r="AG7" s="184" t="s">
        <v>56</v>
      </c>
      <c r="AH7" s="184">
        <v>58</v>
      </c>
      <c r="AI7" s="184" t="s">
        <v>56</v>
      </c>
      <c r="AJ7" s="184" t="s">
        <v>4469</v>
      </c>
      <c r="AK7" s="184" t="s">
        <v>62</v>
      </c>
      <c r="AL7" s="184" t="s">
        <v>57</v>
      </c>
      <c r="AM7" s="184" t="s">
        <v>57</v>
      </c>
      <c r="AN7" s="184" t="s">
        <v>57</v>
      </c>
      <c r="AO7" s="184" t="s">
        <v>57</v>
      </c>
      <c r="AP7" s="191" t="s">
        <v>4455</v>
      </c>
      <c r="AQ7" s="184" t="s">
        <v>57</v>
      </c>
      <c r="AR7" s="184" t="s">
        <v>57</v>
      </c>
      <c r="AS7" s="184">
        <v>47</v>
      </c>
      <c r="AT7" s="184">
        <v>11</v>
      </c>
      <c r="AU7" s="184"/>
      <c r="AV7" s="184"/>
    </row>
    <row r="8" spans="1:48" s="188" customFormat="1">
      <c r="A8" s="184">
        <v>7</v>
      </c>
      <c r="B8" s="184" t="s">
        <v>919</v>
      </c>
      <c r="C8" s="184" t="s">
        <v>578</v>
      </c>
      <c r="D8" s="184">
        <v>2024</v>
      </c>
      <c r="E8" s="184" t="s">
        <v>579</v>
      </c>
      <c r="F8" s="184" t="s">
        <v>671</v>
      </c>
      <c r="G8" s="187" t="s">
        <v>4478</v>
      </c>
      <c r="H8" s="185" t="s">
        <v>4479</v>
      </c>
      <c r="I8" s="184" t="s">
        <v>91</v>
      </c>
      <c r="J8" s="184">
        <v>6</v>
      </c>
      <c r="K8" s="184" t="s">
        <v>62</v>
      </c>
      <c r="L8" s="184" t="s">
        <v>62</v>
      </c>
      <c r="M8" s="184" t="s">
        <v>62</v>
      </c>
      <c r="N8" s="184" t="s">
        <v>62</v>
      </c>
      <c r="O8" s="184" t="s">
        <v>57</v>
      </c>
      <c r="P8" s="184" t="s">
        <v>57</v>
      </c>
      <c r="Q8" s="184" t="s">
        <v>57</v>
      </c>
      <c r="R8" s="184" t="s">
        <v>57</v>
      </c>
      <c r="S8" s="184" t="s">
        <v>62</v>
      </c>
      <c r="T8" s="184" t="s">
        <v>57</v>
      </c>
      <c r="U8" s="184" t="s">
        <v>62</v>
      </c>
      <c r="V8" s="187" t="s">
        <v>57</v>
      </c>
      <c r="W8" s="184" t="s">
        <v>62</v>
      </c>
      <c r="X8" s="184" t="s">
        <v>57</v>
      </c>
      <c r="Y8" s="184" t="s">
        <v>57</v>
      </c>
      <c r="Z8" s="184" t="s">
        <v>4480</v>
      </c>
      <c r="AA8" s="184" t="s">
        <v>62</v>
      </c>
      <c r="AB8" s="184" t="s">
        <v>62</v>
      </c>
      <c r="AC8" s="184" t="s">
        <v>57</v>
      </c>
      <c r="AD8" s="184" t="s">
        <v>57</v>
      </c>
      <c r="AE8" s="184" t="s">
        <v>57</v>
      </c>
      <c r="AF8" s="184"/>
      <c r="AG8" s="184" t="s">
        <v>56</v>
      </c>
      <c r="AH8" s="184">
        <v>131</v>
      </c>
      <c r="AI8" s="184" t="s">
        <v>62</v>
      </c>
      <c r="AJ8" s="184" t="s">
        <v>57</v>
      </c>
      <c r="AK8" s="184" t="s">
        <v>62</v>
      </c>
      <c r="AL8" s="184" t="s">
        <v>57</v>
      </c>
      <c r="AM8" s="184" t="s">
        <v>57</v>
      </c>
      <c r="AN8" s="184" t="s">
        <v>57</v>
      </c>
      <c r="AO8" s="184" t="s">
        <v>57</v>
      </c>
      <c r="AP8" s="191" t="s">
        <v>4455</v>
      </c>
      <c r="AQ8" s="184" t="s">
        <v>57</v>
      </c>
      <c r="AR8" s="184" t="s">
        <v>57</v>
      </c>
      <c r="AS8" s="184">
        <v>78</v>
      </c>
      <c r="AT8" s="184">
        <v>41</v>
      </c>
      <c r="AU8" s="184"/>
      <c r="AV8" s="184"/>
    </row>
    <row r="9" spans="1:48" s="188" customFormat="1">
      <c r="A9" s="184">
        <v>8</v>
      </c>
      <c r="B9" s="184" t="s">
        <v>919</v>
      </c>
      <c r="C9" s="184" t="s">
        <v>578</v>
      </c>
      <c r="D9" s="184">
        <v>2024</v>
      </c>
      <c r="E9" s="184" t="s">
        <v>579</v>
      </c>
      <c r="F9" s="184" t="s">
        <v>4482</v>
      </c>
      <c r="G9" s="187" t="s">
        <v>4483</v>
      </c>
      <c r="H9" s="185" t="s">
        <v>4484</v>
      </c>
      <c r="I9" s="184" t="s">
        <v>55</v>
      </c>
      <c r="J9" s="184">
        <v>14</v>
      </c>
      <c r="K9" s="184" t="s">
        <v>62</v>
      </c>
      <c r="L9" s="184" t="s">
        <v>62</v>
      </c>
      <c r="M9" s="184" t="s">
        <v>57</v>
      </c>
      <c r="N9" s="184" t="s">
        <v>57</v>
      </c>
      <c r="O9" s="184" t="s">
        <v>57</v>
      </c>
      <c r="P9" s="184" t="s">
        <v>57</v>
      </c>
      <c r="Q9" s="184" t="s">
        <v>57</v>
      </c>
      <c r="R9" s="184" t="s">
        <v>57</v>
      </c>
      <c r="S9" s="184" t="s">
        <v>57</v>
      </c>
      <c r="T9" s="184" t="s">
        <v>57</v>
      </c>
      <c r="U9" s="184" t="s">
        <v>57</v>
      </c>
      <c r="V9" s="184" t="s">
        <v>57</v>
      </c>
      <c r="W9" s="184" t="s">
        <v>57</v>
      </c>
      <c r="X9" s="184" t="s">
        <v>57</v>
      </c>
      <c r="Y9" s="184" t="s">
        <v>57</v>
      </c>
      <c r="Z9" s="184" t="s">
        <v>4485</v>
      </c>
      <c r="AA9" s="184" t="s">
        <v>57</v>
      </c>
      <c r="AB9" s="184" t="s">
        <v>57</v>
      </c>
      <c r="AC9" s="184" t="s">
        <v>57</v>
      </c>
      <c r="AD9" s="184" t="s">
        <v>57</v>
      </c>
      <c r="AE9" s="184" t="s">
        <v>57</v>
      </c>
      <c r="AF9" s="184"/>
      <c r="AG9" s="184" t="s">
        <v>57</v>
      </c>
      <c r="AH9" s="184" t="s">
        <v>57</v>
      </c>
      <c r="AI9" s="184" t="s">
        <v>57</v>
      </c>
      <c r="AJ9" s="184" t="s">
        <v>57</v>
      </c>
      <c r="AK9" s="184" t="s">
        <v>57</v>
      </c>
      <c r="AL9" s="184" t="s">
        <v>57</v>
      </c>
      <c r="AM9" s="184" t="s">
        <v>57</v>
      </c>
      <c r="AN9" s="184" t="s">
        <v>57</v>
      </c>
      <c r="AO9" s="184" t="s">
        <v>57</v>
      </c>
      <c r="AP9" s="191" t="s">
        <v>4455</v>
      </c>
      <c r="AQ9" s="184" t="s">
        <v>57</v>
      </c>
      <c r="AR9" s="184" t="s">
        <v>57</v>
      </c>
      <c r="AS9" s="184" t="s">
        <v>57</v>
      </c>
      <c r="AT9" s="184" t="s">
        <v>57</v>
      </c>
      <c r="AU9" s="184"/>
      <c r="AV9" s="184"/>
    </row>
    <row r="10" spans="1:48" s="188" customFormat="1">
      <c r="A10" s="184">
        <v>9</v>
      </c>
      <c r="B10" s="184" t="s">
        <v>919</v>
      </c>
      <c r="C10" s="184" t="s">
        <v>578</v>
      </c>
      <c r="D10" s="184">
        <v>2024</v>
      </c>
      <c r="E10" s="184" t="s">
        <v>579</v>
      </c>
      <c r="F10" s="184" t="s">
        <v>876</v>
      </c>
      <c r="G10" s="184" t="s">
        <v>4487</v>
      </c>
      <c r="H10" s="185" t="s">
        <v>4488</v>
      </c>
      <c r="I10" s="184" t="s">
        <v>623</v>
      </c>
      <c r="J10" s="184">
        <v>25</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57</v>
      </c>
      <c r="AA10" s="184" t="s">
        <v>57</v>
      </c>
      <c r="AB10" s="184" t="s">
        <v>57</v>
      </c>
      <c r="AC10" s="184" t="s">
        <v>57</v>
      </c>
      <c r="AD10" s="184" t="s">
        <v>57</v>
      </c>
      <c r="AE10" s="184" t="s">
        <v>57</v>
      </c>
      <c r="AF10" s="184"/>
      <c r="AG10" s="184" t="s">
        <v>57</v>
      </c>
      <c r="AH10" s="184" t="s">
        <v>57</v>
      </c>
      <c r="AI10" s="184" t="s">
        <v>57</v>
      </c>
      <c r="AJ10" s="184" t="s">
        <v>57</v>
      </c>
      <c r="AK10" s="184" t="s">
        <v>57</v>
      </c>
      <c r="AL10" s="184" t="s">
        <v>57</v>
      </c>
      <c r="AM10" s="184" t="s">
        <v>57</v>
      </c>
      <c r="AN10" s="184" t="s">
        <v>57</v>
      </c>
      <c r="AO10" s="184" t="s">
        <v>57</v>
      </c>
      <c r="AP10" s="184" t="s">
        <v>57</v>
      </c>
      <c r="AQ10" s="184" t="s">
        <v>57</v>
      </c>
      <c r="AR10" s="184" t="s">
        <v>57</v>
      </c>
      <c r="AS10" s="184" t="s">
        <v>57</v>
      </c>
      <c r="AT10" s="184" t="s">
        <v>57</v>
      </c>
      <c r="AU10" s="184"/>
      <c r="AV10" s="184"/>
    </row>
    <row r="11" spans="1:48" s="188" customFormat="1">
      <c r="A11" s="184">
        <v>10</v>
      </c>
      <c r="B11" s="184" t="s">
        <v>919</v>
      </c>
      <c r="C11" s="184" t="s">
        <v>578</v>
      </c>
      <c r="D11" s="184">
        <v>2024</v>
      </c>
      <c r="E11" s="184" t="s">
        <v>579</v>
      </c>
      <c r="F11" s="184" t="s">
        <v>4490</v>
      </c>
      <c r="G11" s="187" t="s">
        <v>4491</v>
      </c>
      <c r="H11" s="185" t="s">
        <v>4492</v>
      </c>
      <c r="I11" s="184" t="s">
        <v>312</v>
      </c>
      <c r="J11" s="184">
        <v>25</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57</v>
      </c>
      <c r="AA11" s="184" t="s">
        <v>57</v>
      </c>
      <c r="AB11" s="184" t="s">
        <v>57</v>
      </c>
      <c r="AC11" s="184" t="s">
        <v>57</v>
      </c>
      <c r="AD11" s="184" t="s">
        <v>57</v>
      </c>
      <c r="AE11" s="184" t="s">
        <v>57</v>
      </c>
      <c r="AF11" s="184"/>
      <c r="AG11" s="184" t="s">
        <v>57</v>
      </c>
      <c r="AH11" s="184" t="s">
        <v>57</v>
      </c>
      <c r="AI11" s="184" t="s">
        <v>57</v>
      </c>
      <c r="AJ11" s="184" t="s">
        <v>57</v>
      </c>
      <c r="AK11" s="184" t="s">
        <v>57</v>
      </c>
      <c r="AL11" s="184" t="s">
        <v>57</v>
      </c>
      <c r="AM11" s="184" t="s">
        <v>57</v>
      </c>
      <c r="AN11" s="184" t="s">
        <v>57</v>
      </c>
      <c r="AO11" s="184" t="s">
        <v>57</v>
      </c>
      <c r="AP11" s="184" t="s">
        <v>57</v>
      </c>
      <c r="AQ11" s="184" t="s">
        <v>57</v>
      </c>
      <c r="AR11" s="184" t="s">
        <v>57</v>
      </c>
      <c r="AS11" s="184" t="s">
        <v>57</v>
      </c>
      <c r="AT11" s="184" t="s">
        <v>57</v>
      </c>
      <c r="AU11" s="184"/>
      <c r="AV11" s="184"/>
    </row>
    <row r="12" spans="1:48" s="188" customFormat="1">
      <c r="A12" s="184">
        <v>11</v>
      </c>
      <c r="B12" s="184" t="s">
        <v>919</v>
      </c>
      <c r="C12" s="184" t="s">
        <v>578</v>
      </c>
      <c r="D12" s="184">
        <v>2024</v>
      </c>
      <c r="E12" s="184" t="s">
        <v>579</v>
      </c>
      <c r="F12" s="184" t="s">
        <v>795</v>
      </c>
      <c r="G12" s="187" t="s">
        <v>4493</v>
      </c>
      <c r="H12" s="185" t="s">
        <v>4494</v>
      </c>
      <c r="I12" s="184" t="s">
        <v>623</v>
      </c>
      <c r="J12" s="184">
        <v>25</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57</v>
      </c>
      <c r="AA12" s="184" t="s">
        <v>57</v>
      </c>
      <c r="AB12" s="184" t="s">
        <v>57</v>
      </c>
      <c r="AC12" s="184" t="s">
        <v>57</v>
      </c>
      <c r="AD12" s="184" t="s">
        <v>57</v>
      </c>
      <c r="AE12" s="184" t="s">
        <v>57</v>
      </c>
      <c r="AF12" s="184"/>
      <c r="AG12" s="184" t="s">
        <v>57</v>
      </c>
      <c r="AH12" s="184" t="s">
        <v>57</v>
      </c>
      <c r="AI12" s="184" t="s">
        <v>57</v>
      </c>
      <c r="AJ12" s="184" t="s">
        <v>57</v>
      </c>
      <c r="AK12" s="184" t="s">
        <v>57</v>
      </c>
      <c r="AL12" s="184" t="s">
        <v>57</v>
      </c>
      <c r="AM12" s="184" t="s">
        <v>57</v>
      </c>
      <c r="AN12" s="184" t="s">
        <v>57</v>
      </c>
      <c r="AO12" s="184" t="s">
        <v>57</v>
      </c>
      <c r="AP12" s="184" t="s">
        <v>57</v>
      </c>
      <c r="AQ12" s="184" t="s">
        <v>57</v>
      </c>
      <c r="AR12" s="184" t="s">
        <v>57</v>
      </c>
      <c r="AS12" s="184" t="s">
        <v>57</v>
      </c>
      <c r="AT12" s="184" t="s">
        <v>57</v>
      </c>
      <c r="AU12" s="184"/>
      <c r="AV12" s="184"/>
    </row>
    <row r="13" spans="1:48" s="188" customFormat="1">
      <c r="A13" s="184">
        <v>12</v>
      </c>
      <c r="B13" s="184" t="s">
        <v>919</v>
      </c>
      <c r="C13" s="184" t="s">
        <v>578</v>
      </c>
      <c r="D13" s="184">
        <v>2024</v>
      </c>
      <c r="E13" s="184" t="s">
        <v>579</v>
      </c>
      <c r="F13" s="184" t="s">
        <v>4495</v>
      </c>
      <c r="G13" s="184" t="s">
        <v>4496</v>
      </c>
      <c r="H13" s="185" t="s">
        <v>4497</v>
      </c>
      <c r="I13" s="184" t="s">
        <v>312</v>
      </c>
      <c r="J13" s="184">
        <v>25</v>
      </c>
      <c r="K13" s="184" t="s">
        <v>57</v>
      </c>
      <c r="L13" s="184" t="s">
        <v>57</v>
      </c>
      <c r="M13" s="184" t="s">
        <v>57</v>
      </c>
      <c r="N13" s="184" t="s">
        <v>57</v>
      </c>
      <c r="O13" s="184" t="s">
        <v>57</v>
      </c>
      <c r="P13" s="184" t="s">
        <v>57</v>
      </c>
      <c r="Q13" s="184" t="s">
        <v>57</v>
      </c>
      <c r="R13" s="184" t="s">
        <v>57</v>
      </c>
      <c r="S13" s="184" t="s">
        <v>57</v>
      </c>
      <c r="T13" s="184" t="s">
        <v>57</v>
      </c>
      <c r="U13" s="184" t="s">
        <v>57</v>
      </c>
      <c r="V13" s="184" t="s">
        <v>57</v>
      </c>
      <c r="W13" s="184" t="s">
        <v>57</v>
      </c>
      <c r="X13" s="184" t="s">
        <v>57</v>
      </c>
      <c r="Y13" s="184" t="s">
        <v>57</v>
      </c>
      <c r="Z13" s="184" t="s">
        <v>57</v>
      </c>
      <c r="AA13" s="184" t="s">
        <v>57</v>
      </c>
      <c r="AB13" s="184" t="s">
        <v>57</v>
      </c>
      <c r="AC13" s="184" t="s">
        <v>57</v>
      </c>
      <c r="AD13" s="184" t="s">
        <v>57</v>
      </c>
      <c r="AE13" s="184" t="s">
        <v>57</v>
      </c>
      <c r="AF13" s="184"/>
      <c r="AG13" s="184" t="s">
        <v>57</v>
      </c>
      <c r="AH13" s="184" t="s">
        <v>57</v>
      </c>
      <c r="AI13" s="184" t="s">
        <v>57</v>
      </c>
      <c r="AJ13" s="184" t="s">
        <v>57</v>
      </c>
      <c r="AK13" s="184" t="s">
        <v>57</v>
      </c>
      <c r="AL13" s="184" t="s">
        <v>57</v>
      </c>
      <c r="AM13" s="184" t="s">
        <v>57</v>
      </c>
      <c r="AN13" s="184" t="s">
        <v>57</v>
      </c>
      <c r="AO13" s="184" t="s">
        <v>57</v>
      </c>
      <c r="AP13" s="184" t="s">
        <v>57</v>
      </c>
      <c r="AQ13" s="184" t="s">
        <v>57</v>
      </c>
      <c r="AR13" s="184" t="s">
        <v>57</v>
      </c>
      <c r="AS13" s="184" t="s">
        <v>57</v>
      </c>
      <c r="AT13" s="184" t="s">
        <v>57</v>
      </c>
      <c r="AU13" s="184"/>
      <c r="AV13" s="184"/>
    </row>
    <row r="14" spans="1:48" s="188" customFormat="1">
      <c r="A14" s="184">
        <v>13</v>
      </c>
      <c r="B14" s="184" t="s">
        <v>919</v>
      </c>
      <c r="C14" s="184" t="s">
        <v>578</v>
      </c>
      <c r="D14" s="184">
        <v>2024</v>
      </c>
      <c r="E14" s="184" t="s">
        <v>579</v>
      </c>
      <c r="F14" s="189" t="s">
        <v>795</v>
      </c>
      <c r="G14" s="187" t="s">
        <v>4499</v>
      </c>
      <c r="H14" s="187" t="s">
        <v>4500</v>
      </c>
      <c r="I14" s="184" t="s">
        <v>623</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57</v>
      </c>
      <c r="AA14" s="184" t="s">
        <v>57</v>
      </c>
      <c r="AB14" s="184" t="s">
        <v>57</v>
      </c>
      <c r="AC14" s="184" t="s">
        <v>57</v>
      </c>
      <c r="AD14" s="184" t="s">
        <v>57</v>
      </c>
      <c r="AE14" s="184" t="s">
        <v>57</v>
      </c>
      <c r="AF14" s="184"/>
      <c r="AG14" s="184" t="s">
        <v>57</v>
      </c>
      <c r="AH14" s="184" t="s">
        <v>57</v>
      </c>
      <c r="AI14" s="184" t="s">
        <v>57</v>
      </c>
      <c r="AJ14" s="184" t="s">
        <v>57</v>
      </c>
      <c r="AK14" s="184" t="s">
        <v>57</v>
      </c>
      <c r="AL14" s="184" t="s">
        <v>57</v>
      </c>
      <c r="AM14" s="184" t="s">
        <v>57</v>
      </c>
      <c r="AN14" s="184" t="s">
        <v>57</v>
      </c>
      <c r="AO14" s="184" t="s">
        <v>57</v>
      </c>
      <c r="AP14" s="184" t="s">
        <v>57</v>
      </c>
      <c r="AQ14" s="184" t="s">
        <v>57</v>
      </c>
      <c r="AR14" s="184" t="s">
        <v>57</v>
      </c>
      <c r="AS14" s="184" t="s">
        <v>57</v>
      </c>
      <c r="AT14" s="184" t="s">
        <v>57</v>
      </c>
      <c r="AU14" s="184"/>
      <c r="AV14" s="184"/>
    </row>
    <row r="15" spans="1:48" s="188" customFormat="1">
      <c r="A15" s="184">
        <v>14</v>
      </c>
      <c r="B15" s="184" t="s">
        <v>919</v>
      </c>
      <c r="C15" s="184" t="s">
        <v>578</v>
      </c>
      <c r="D15" s="184">
        <v>2024</v>
      </c>
      <c r="E15" s="184" t="s">
        <v>579</v>
      </c>
      <c r="F15" s="184" t="s">
        <v>4501</v>
      </c>
      <c r="G15" s="187" t="s">
        <v>4502</v>
      </c>
      <c r="H15" s="187" t="s">
        <v>4503</v>
      </c>
      <c r="I15" s="184" t="s">
        <v>312</v>
      </c>
      <c r="J15" s="184">
        <v>25</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57</v>
      </c>
      <c r="AA15" s="184" t="s">
        <v>57</v>
      </c>
      <c r="AB15" s="184" t="s">
        <v>57</v>
      </c>
      <c r="AC15" s="184" t="s">
        <v>57</v>
      </c>
      <c r="AD15" s="184" t="s">
        <v>57</v>
      </c>
      <c r="AE15" s="184" t="s">
        <v>57</v>
      </c>
      <c r="AF15" s="184"/>
      <c r="AG15" s="184" t="s">
        <v>57</v>
      </c>
      <c r="AH15" s="184" t="s">
        <v>57</v>
      </c>
      <c r="AI15" s="184" t="s">
        <v>57</v>
      </c>
      <c r="AJ15" s="184" t="s">
        <v>57</v>
      </c>
      <c r="AK15" s="184" t="s">
        <v>57</v>
      </c>
      <c r="AL15" s="184" t="s">
        <v>57</v>
      </c>
      <c r="AM15" s="184" t="s">
        <v>57</v>
      </c>
      <c r="AN15" s="184" t="s">
        <v>57</v>
      </c>
      <c r="AO15" s="184" t="s">
        <v>57</v>
      </c>
      <c r="AP15" s="184" t="s">
        <v>57</v>
      </c>
      <c r="AQ15" s="184" t="s">
        <v>57</v>
      </c>
      <c r="AR15" s="184" t="s">
        <v>57</v>
      </c>
      <c r="AS15" s="184" t="s">
        <v>57</v>
      </c>
      <c r="AT15" s="184" t="s">
        <v>57</v>
      </c>
      <c r="AU15" s="184"/>
      <c r="AV15" s="184"/>
    </row>
    <row r="16" spans="1:48" s="188" customFormat="1">
      <c r="A16" s="184">
        <v>15</v>
      </c>
      <c r="B16" s="184" t="s">
        <v>919</v>
      </c>
      <c r="C16" s="184" t="s">
        <v>578</v>
      </c>
      <c r="D16" s="184">
        <v>2024</v>
      </c>
      <c r="E16" s="184" t="s">
        <v>579</v>
      </c>
      <c r="F16" s="184" t="s">
        <v>638</v>
      </c>
      <c r="G16" s="184" t="s">
        <v>4505</v>
      </c>
      <c r="H16" s="185" t="s">
        <v>4506</v>
      </c>
      <c r="I16" s="184" t="s">
        <v>623</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57</v>
      </c>
      <c r="AA16" s="184" t="s">
        <v>57</v>
      </c>
      <c r="AB16" s="184" t="s">
        <v>57</v>
      </c>
      <c r="AC16" s="184" t="s">
        <v>57</v>
      </c>
      <c r="AD16" s="184" t="s">
        <v>57</v>
      </c>
      <c r="AE16" s="184" t="s">
        <v>57</v>
      </c>
      <c r="AF16" s="184"/>
      <c r="AG16" s="184" t="s">
        <v>57</v>
      </c>
      <c r="AH16" s="184" t="s">
        <v>57</v>
      </c>
      <c r="AI16" s="184" t="s">
        <v>57</v>
      </c>
      <c r="AJ16" s="184" t="s">
        <v>57</v>
      </c>
      <c r="AK16" s="184" t="s">
        <v>57</v>
      </c>
      <c r="AL16" s="184" t="s">
        <v>57</v>
      </c>
      <c r="AM16" s="184" t="s">
        <v>57</v>
      </c>
      <c r="AN16" s="184" t="s">
        <v>57</v>
      </c>
      <c r="AO16" s="184" t="s">
        <v>57</v>
      </c>
      <c r="AP16" s="184" t="s">
        <v>57</v>
      </c>
      <c r="AQ16" s="184" t="s">
        <v>57</v>
      </c>
      <c r="AR16" s="184" t="s">
        <v>57</v>
      </c>
      <c r="AS16" s="184" t="s">
        <v>57</v>
      </c>
      <c r="AT16" s="184" t="s">
        <v>57</v>
      </c>
      <c r="AU16" s="184"/>
      <c r="AV16" s="184"/>
    </row>
    <row r="17" spans="1:48" s="188" customFormat="1">
      <c r="A17" s="184">
        <v>16</v>
      </c>
      <c r="B17" s="184" t="s">
        <v>919</v>
      </c>
      <c r="C17" s="184" t="s">
        <v>578</v>
      </c>
      <c r="D17" s="184">
        <v>2024</v>
      </c>
      <c r="E17" s="184" t="s">
        <v>579</v>
      </c>
      <c r="F17" s="184" t="s">
        <v>482</v>
      </c>
      <c r="G17" s="187" t="s">
        <v>4507</v>
      </c>
      <c r="H17" s="187" t="s">
        <v>4508</v>
      </c>
      <c r="I17" s="184" t="s">
        <v>312</v>
      </c>
      <c r="J17" s="184">
        <v>25</v>
      </c>
      <c r="K17" s="184" t="s">
        <v>57</v>
      </c>
      <c r="L17" s="184" t="s">
        <v>57</v>
      </c>
      <c r="M17" s="184" t="s">
        <v>57</v>
      </c>
      <c r="N17" s="184" t="s">
        <v>57</v>
      </c>
      <c r="O17" s="184" t="s">
        <v>57</v>
      </c>
      <c r="P17" s="184" t="s">
        <v>57</v>
      </c>
      <c r="Q17" s="184" t="s">
        <v>57</v>
      </c>
      <c r="R17" s="184" t="s">
        <v>57</v>
      </c>
      <c r="S17" s="184" t="s">
        <v>57</v>
      </c>
      <c r="T17" s="184" t="s">
        <v>57</v>
      </c>
      <c r="U17" s="184" t="s">
        <v>57</v>
      </c>
      <c r="V17" s="184" t="s">
        <v>57</v>
      </c>
      <c r="W17" s="184" t="s">
        <v>57</v>
      </c>
      <c r="X17" s="184" t="s">
        <v>57</v>
      </c>
      <c r="Y17" s="184" t="s">
        <v>57</v>
      </c>
      <c r="Z17" s="184" t="s">
        <v>57</v>
      </c>
      <c r="AA17" s="184" t="s">
        <v>57</v>
      </c>
      <c r="AB17" s="184" t="s">
        <v>57</v>
      </c>
      <c r="AC17" s="184" t="s">
        <v>57</v>
      </c>
      <c r="AD17" s="184" t="s">
        <v>57</v>
      </c>
      <c r="AE17" s="184" t="s">
        <v>57</v>
      </c>
      <c r="AF17" s="184"/>
      <c r="AG17" s="184" t="s">
        <v>57</v>
      </c>
      <c r="AH17" s="184" t="s">
        <v>57</v>
      </c>
      <c r="AI17" s="184" t="s">
        <v>57</v>
      </c>
      <c r="AJ17" s="184" t="s">
        <v>57</v>
      </c>
      <c r="AK17" s="184" t="s">
        <v>57</v>
      </c>
      <c r="AL17" s="184" t="s">
        <v>57</v>
      </c>
      <c r="AM17" s="184" t="s">
        <v>57</v>
      </c>
      <c r="AN17" s="184" t="s">
        <v>57</v>
      </c>
      <c r="AO17" s="184" t="s">
        <v>57</v>
      </c>
      <c r="AP17" s="184" t="s">
        <v>57</v>
      </c>
      <c r="AQ17" s="184" t="s">
        <v>57</v>
      </c>
      <c r="AR17" s="184" t="s">
        <v>57</v>
      </c>
      <c r="AS17" s="184" t="s">
        <v>57</v>
      </c>
      <c r="AT17" s="184" t="s">
        <v>57</v>
      </c>
      <c r="AU17" s="184"/>
      <c r="AV17" s="184"/>
    </row>
    <row r="18" spans="1:48" s="188" customFormat="1">
      <c r="A18" s="184">
        <v>17</v>
      </c>
      <c r="B18" s="184" t="s">
        <v>919</v>
      </c>
      <c r="C18" s="184" t="s">
        <v>578</v>
      </c>
      <c r="D18" s="184">
        <v>2024</v>
      </c>
      <c r="E18" s="184" t="s">
        <v>579</v>
      </c>
      <c r="F18" s="184" t="s">
        <v>4509</v>
      </c>
      <c r="G18" s="187" t="s">
        <v>4510</v>
      </c>
      <c r="H18" s="185" t="s">
        <v>4511</v>
      </c>
      <c r="I18" s="184" t="s">
        <v>623</v>
      </c>
      <c r="J18" s="184">
        <v>25</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57</v>
      </c>
      <c r="AA18" s="184" t="s">
        <v>57</v>
      </c>
      <c r="AB18" s="184" t="s">
        <v>57</v>
      </c>
      <c r="AC18" s="184" t="s">
        <v>57</v>
      </c>
      <c r="AD18" s="184" t="s">
        <v>57</v>
      </c>
      <c r="AE18" s="184" t="s">
        <v>57</v>
      </c>
      <c r="AF18" s="184"/>
      <c r="AG18" s="184" t="s">
        <v>57</v>
      </c>
      <c r="AH18" s="184" t="s">
        <v>57</v>
      </c>
      <c r="AI18" s="184" t="s">
        <v>57</v>
      </c>
      <c r="AJ18" s="184" t="s">
        <v>57</v>
      </c>
      <c r="AK18" s="184" t="s">
        <v>57</v>
      </c>
      <c r="AL18" s="184" t="s">
        <v>57</v>
      </c>
      <c r="AM18" s="184" t="s">
        <v>57</v>
      </c>
      <c r="AN18" s="184" t="s">
        <v>57</v>
      </c>
      <c r="AO18" s="184" t="s">
        <v>57</v>
      </c>
      <c r="AP18" s="184" t="s">
        <v>57</v>
      </c>
      <c r="AQ18" s="184" t="s">
        <v>57</v>
      </c>
      <c r="AR18" s="184" t="s">
        <v>57</v>
      </c>
      <c r="AS18" s="184" t="s">
        <v>57</v>
      </c>
      <c r="AT18" s="184" t="s">
        <v>57</v>
      </c>
      <c r="AU18" s="184"/>
      <c r="AV18" s="184"/>
    </row>
    <row r="19" spans="1:48" s="188" customFormat="1">
      <c r="A19" s="184">
        <v>18</v>
      </c>
      <c r="B19" s="184" t="s">
        <v>919</v>
      </c>
      <c r="C19" s="184" t="s">
        <v>578</v>
      </c>
      <c r="D19" s="184">
        <v>2024</v>
      </c>
      <c r="E19" s="184" t="s">
        <v>579</v>
      </c>
      <c r="F19" s="184" t="s">
        <v>4512</v>
      </c>
      <c r="G19" s="187" t="s">
        <v>4513</v>
      </c>
      <c r="H19" s="185" t="s">
        <v>4514</v>
      </c>
      <c r="I19" s="184" t="s">
        <v>623</v>
      </c>
      <c r="J19" s="184">
        <v>25</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57</v>
      </c>
      <c r="AA19" s="184" t="s">
        <v>57</v>
      </c>
      <c r="AB19" s="184" t="s">
        <v>57</v>
      </c>
      <c r="AC19" s="184" t="s">
        <v>57</v>
      </c>
      <c r="AD19" s="184" t="s">
        <v>57</v>
      </c>
      <c r="AE19" s="184" t="s">
        <v>57</v>
      </c>
      <c r="AF19" s="184"/>
      <c r="AG19" s="184" t="s">
        <v>57</v>
      </c>
      <c r="AH19" s="184" t="s">
        <v>57</v>
      </c>
      <c r="AI19" s="184" t="s">
        <v>57</v>
      </c>
      <c r="AJ19" s="184" t="s">
        <v>57</v>
      </c>
      <c r="AK19" s="184" t="s">
        <v>57</v>
      </c>
      <c r="AL19" s="184" t="s">
        <v>57</v>
      </c>
      <c r="AM19" s="184" t="s">
        <v>57</v>
      </c>
      <c r="AN19" s="184" t="s">
        <v>57</v>
      </c>
      <c r="AO19" s="184" t="s">
        <v>57</v>
      </c>
      <c r="AP19" s="184" t="s">
        <v>57</v>
      </c>
      <c r="AQ19" s="184" t="s">
        <v>57</v>
      </c>
      <c r="AR19" s="184" t="s">
        <v>57</v>
      </c>
      <c r="AS19" s="184" t="s">
        <v>57</v>
      </c>
      <c r="AT19" s="184" t="s">
        <v>57</v>
      </c>
      <c r="AU19" s="184"/>
      <c r="AV19" s="190"/>
    </row>
    <row r="20" spans="1:48" s="188" customFormat="1">
      <c r="A20" s="184">
        <v>19</v>
      </c>
      <c r="B20" s="184" t="s">
        <v>919</v>
      </c>
      <c r="C20" s="184" t="s">
        <v>578</v>
      </c>
      <c r="D20" s="184">
        <v>2024</v>
      </c>
      <c r="E20" s="184" t="s">
        <v>579</v>
      </c>
      <c r="F20" s="184" t="s">
        <v>743</v>
      </c>
      <c r="G20" s="184" t="s">
        <v>4515</v>
      </c>
      <c r="H20" s="185" t="s">
        <v>4516</v>
      </c>
      <c r="I20" s="184" t="s">
        <v>312</v>
      </c>
      <c r="J20" s="184">
        <v>25</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c r="AG20" s="184" t="s">
        <v>57</v>
      </c>
      <c r="AH20" s="184" t="s">
        <v>57</v>
      </c>
      <c r="AI20" s="184" t="s">
        <v>57</v>
      </c>
      <c r="AJ20" s="184" t="s">
        <v>57</v>
      </c>
      <c r="AK20" s="184" t="s">
        <v>57</v>
      </c>
      <c r="AL20" s="184" t="s">
        <v>57</v>
      </c>
      <c r="AM20" s="184" t="s">
        <v>57</v>
      </c>
      <c r="AN20" s="184" t="s">
        <v>57</v>
      </c>
      <c r="AO20" s="184" t="s">
        <v>57</v>
      </c>
      <c r="AP20" s="184" t="s">
        <v>57</v>
      </c>
      <c r="AQ20" s="184" t="s">
        <v>57</v>
      </c>
      <c r="AR20" s="184" t="s">
        <v>57</v>
      </c>
      <c r="AS20" s="184" t="s">
        <v>57</v>
      </c>
      <c r="AT20" s="184" t="s">
        <v>57</v>
      </c>
      <c r="AU20" s="184"/>
      <c r="AV20" s="184"/>
    </row>
    <row r="21" spans="1:48" s="188" customFormat="1">
      <c r="A21" s="184">
        <v>20</v>
      </c>
      <c r="B21" s="184" t="s">
        <v>919</v>
      </c>
      <c r="C21" s="184" t="s">
        <v>578</v>
      </c>
      <c r="D21" s="184">
        <v>2024</v>
      </c>
      <c r="E21" s="184" t="s">
        <v>579</v>
      </c>
      <c r="F21" s="184" t="s">
        <v>4518</v>
      </c>
      <c r="G21" s="184" t="s">
        <v>4519</v>
      </c>
      <c r="H21" s="185" t="s">
        <v>4520</v>
      </c>
      <c r="I21" s="184" t="s">
        <v>312</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57</v>
      </c>
      <c r="AA21" s="184" t="s">
        <v>57</v>
      </c>
      <c r="AB21" s="184" t="s">
        <v>57</v>
      </c>
      <c r="AC21" s="184" t="s">
        <v>57</v>
      </c>
      <c r="AD21" s="184" t="s">
        <v>57</v>
      </c>
      <c r="AE21" s="184" t="s">
        <v>57</v>
      </c>
      <c r="AF21" s="184"/>
      <c r="AG21" s="184" t="s">
        <v>57</v>
      </c>
      <c r="AH21" s="184" t="s">
        <v>57</v>
      </c>
      <c r="AI21" s="184" t="s">
        <v>57</v>
      </c>
      <c r="AJ21" s="184" t="s">
        <v>57</v>
      </c>
      <c r="AK21" s="184" t="s">
        <v>57</v>
      </c>
      <c r="AL21" s="184" t="s">
        <v>57</v>
      </c>
      <c r="AM21" s="184" t="s">
        <v>57</v>
      </c>
      <c r="AN21" s="184" t="s">
        <v>57</v>
      </c>
      <c r="AO21" s="184" t="s">
        <v>57</v>
      </c>
      <c r="AP21" s="184" t="s">
        <v>57</v>
      </c>
      <c r="AQ21" s="184" t="s">
        <v>57</v>
      </c>
      <c r="AR21" s="184" t="s">
        <v>57</v>
      </c>
      <c r="AS21" s="184" t="s">
        <v>57</v>
      </c>
      <c r="AT21" s="184" t="s">
        <v>57</v>
      </c>
      <c r="AU21" s="184"/>
      <c r="AV21" s="184"/>
    </row>
    <row r="22" spans="1:48" s="188" customFormat="1">
      <c r="A22" s="184">
        <v>21</v>
      </c>
      <c r="B22" s="184" t="s">
        <v>919</v>
      </c>
      <c r="C22" s="184" t="s">
        <v>578</v>
      </c>
      <c r="D22" s="184">
        <v>2024</v>
      </c>
      <c r="E22" s="184" t="s">
        <v>579</v>
      </c>
      <c r="F22" s="184" t="s">
        <v>4522</v>
      </c>
      <c r="G22" s="187" t="s">
        <v>4523</v>
      </c>
      <c r="H22" s="185" t="s">
        <v>4524</v>
      </c>
      <c r="I22" s="184" t="s">
        <v>289</v>
      </c>
      <c r="J22" s="184">
        <v>25</v>
      </c>
      <c r="K22" s="184" t="s">
        <v>57</v>
      </c>
      <c r="L22" s="184" t="s">
        <v>57</v>
      </c>
      <c r="M22" s="184" t="s">
        <v>57</v>
      </c>
      <c r="N22" s="184" t="s">
        <v>57</v>
      </c>
      <c r="O22" s="184" t="s">
        <v>57</v>
      </c>
      <c r="P22" s="184" t="s">
        <v>57</v>
      </c>
      <c r="Q22" s="184" t="s">
        <v>57</v>
      </c>
      <c r="R22" s="184" t="s">
        <v>57</v>
      </c>
      <c r="S22" s="184" t="s">
        <v>57</v>
      </c>
      <c r="T22" s="184" t="s">
        <v>57</v>
      </c>
      <c r="U22" s="184" t="s">
        <v>57</v>
      </c>
      <c r="V22" s="184" t="s">
        <v>57</v>
      </c>
      <c r="W22" s="184" t="s">
        <v>57</v>
      </c>
      <c r="X22" s="184" t="s">
        <v>57</v>
      </c>
      <c r="Y22" s="184" t="s">
        <v>57</v>
      </c>
      <c r="Z22" s="184" t="s">
        <v>57</v>
      </c>
      <c r="AA22" s="184" t="s">
        <v>57</v>
      </c>
      <c r="AB22" s="184" t="s">
        <v>57</v>
      </c>
      <c r="AC22" s="184" t="s">
        <v>57</v>
      </c>
      <c r="AD22" s="184" t="s">
        <v>57</v>
      </c>
      <c r="AE22" s="184" t="s">
        <v>57</v>
      </c>
      <c r="AF22" s="184"/>
      <c r="AG22" s="184" t="s">
        <v>57</v>
      </c>
      <c r="AH22" s="184" t="s">
        <v>57</v>
      </c>
      <c r="AI22" s="184" t="s">
        <v>57</v>
      </c>
      <c r="AJ22" s="184" t="s">
        <v>57</v>
      </c>
      <c r="AK22" s="184" t="s">
        <v>57</v>
      </c>
      <c r="AL22" s="184" t="s">
        <v>57</v>
      </c>
      <c r="AM22" s="184" t="s">
        <v>57</v>
      </c>
      <c r="AN22" s="184" t="s">
        <v>57</v>
      </c>
      <c r="AO22" s="184" t="s">
        <v>57</v>
      </c>
      <c r="AP22" s="184" t="s">
        <v>57</v>
      </c>
      <c r="AQ22" s="184" t="s">
        <v>57</v>
      </c>
      <c r="AR22" s="184" t="s">
        <v>57</v>
      </c>
      <c r="AS22" s="184" t="s">
        <v>57</v>
      </c>
      <c r="AT22" s="184" t="s">
        <v>57</v>
      </c>
      <c r="AU22" s="184"/>
      <c r="AV22" s="184"/>
    </row>
    <row r="23" spans="1:48" s="188" customFormat="1">
      <c r="A23" s="184">
        <v>22</v>
      </c>
      <c r="B23" s="184" t="s">
        <v>919</v>
      </c>
      <c r="C23" s="184" t="s">
        <v>578</v>
      </c>
      <c r="D23" s="184">
        <v>2024</v>
      </c>
      <c r="E23" s="184" t="s">
        <v>579</v>
      </c>
      <c r="F23" s="184" t="s">
        <v>4525</v>
      </c>
      <c r="G23" s="184" t="s">
        <v>4526</v>
      </c>
      <c r="H23" s="185" t="s">
        <v>4527</v>
      </c>
      <c r="I23" s="184" t="s">
        <v>246</v>
      </c>
      <c r="J23" s="184">
        <v>25</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57</v>
      </c>
      <c r="AA23" s="184" t="s">
        <v>57</v>
      </c>
      <c r="AB23" s="184" t="s">
        <v>57</v>
      </c>
      <c r="AC23" s="184" t="s">
        <v>57</v>
      </c>
      <c r="AD23" s="184" t="s">
        <v>57</v>
      </c>
      <c r="AE23" s="184" t="s">
        <v>57</v>
      </c>
      <c r="AF23" s="184"/>
      <c r="AG23" s="184" t="s">
        <v>57</v>
      </c>
      <c r="AH23" s="184" t="s">
        <v>57</v>
      </c>
      <c r="AI23" s="184" t="s">
        <v>57</v>
      </c>
      <c r="AJ23" s="184" t="s">
        <v>57</v>
      </c>
      <c r="AK23" s="184" t="s">
        <v>57</v>
      </c>
      <c r="AL23" s="184" t="s">
        <v>57</v>
      </c>
      <c r="AM23" s="184" t="s">
        <v>57</v>
      </c>
      <c r="AN23" s="184" t="s">
        <v>57</v>
      </c>
      <c r="AO23" s="184" t="s">
        <v>57</v>
      </c>
      <c r="AP23" s="184" t="s">
        <v>57</v>
      </c>
      <c r="AQ23" s="184" t="s">
        <v>57</v>
      </c>
      <c r="AR23" s="184" t="s">
        <v>57</v>
      </c>
      <c r="AS23" s="184" t="s">
        <v>57</v>
      </c>
      <c r="AT23" s="184" t="s">
        <v>57</v>
      </c>
      <c r="AU23" s="184"/>
      <c r="AV23" s="184"/>
    </row>
    <row r="24" spans="1:48" s="188" customFormat="1">
      <c r="A24" s="184">
        <v>23</v>
      </c>
      <c r="B24" s="184" t="s">
        <v>919</v>
      </c>
      <c r="C24" s="184" t="s">
        <v>578</v>
      </c>
      <c r="D24" s="184">
        <v>2024</v>
      </c>
      <c r="E24" s="184" t="s">
        <v>579</v>
      </c>
      <c r="F24" s="184" t="s">
        <v>4528</v>
      </c>
      <c r="G24" s="187" t="s">
        <v>4529</v>
      </c>
      <c r="H24" s="185" t="s">
        <v>4530</v>
      </c>
      <c r="I24" s="184" t="s">
        <v>246</v>
      </c>
      <c r="J24" s="184">
        <v>25</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57</v>
      </c>
      <c r="AA24" s="184" t="s">
        <v>57</v>
      </c>
      <c r="AB24" s="184" t="s">
        <v>57</v>
      </c>
      <c r="AC24" s="184" t="s">
        <v>57</v>
      </c>
      <c r="AD24" s="184" t="s">
        <v>57</v>
      </c>
      <c r="AE24" s="184" t="s">
        <v>57</v>
      </c>
      <c r="AF24" s="184"/>
      <c r="AG24" s="184" t="s">
        <v>57</v>
      </c>
      <c r="AH24" s="184" t="s">
        <v>57</v>
      </c>
      <c r="AI24" s="184" t="s">
        <v>57</v>
      </c>
      <c r="AJ24" s="184" t="s">
        <v>57</v>
      </c>
      <c r="AK24" s="184" t="s">
        <v>57</v>
      </c>
      <c r="AL24" s="184" t="s">
        <v>57</v>
      </c>
      <c r="AM24" s="184" t="s">
        <v>57</v>
      </c>
      <c r="AN24" s="184" t="s">
        <v>57</v>
      </c>
      <c r="AO24" s="184" t="s">
        <v>57</v>
      </c>
      <c r="AP24" s="184" t="s">
        <v>57</v>
      </c>
      <c r="AQ24" s="184" t="s">
        <v>57</v>
      </c>
      <c r="AR24" s="184" t="s">
        <v>57</v>
      </c>
      <c r="AS24" s="184" t="s">
        <v>57</v>
      </c>
      <c r="AT24" s="184" t="s">
        <v>57</v>
      </c>
      <c r="AU24" s="184"/>
      <c r="AV24" s="184"/>
    </row>
    <row r="25" spans="1:48" s="188" customFormat="1">
      <c r="A25" s="184">
        <v>24</v>
      </c>
      <c r="B25" s="184" t="s">
        <v>919</v>
      </c>
      <c r="C25" s="184" t="s">
        <v>578</v>
      </c>
      <c r="D25" s="184">
        <v>2024</v>
      </c>
      <c r="E25" s="184" t="s">
        <v>661</v>
      </c>
      <c r="F25" s="184" t="s">
        <v>4531</v>
      </c>
      <c r="G25" s="184" t="s">
        <v>4532</v>
      </c>
      <c r="H25" s="185" t="s">
        <v>4533</v>
      </c>
      <c r="I25" s="184" t="s">
        <v>298</v>
      </c>
      <c r="J25" s="184">
        <v>25</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57</v>
      </c>
      <c r="AA25" s="184" t="s">
        <v>57</v>
      </c>
      <c r="AB25" s="184" t="s">
        <v>57</v>
      </c>
      <c r="AC25" s="184" t="s">
        <v>57</v>
      </c>
      <c r="AD25" s="184" t="s">
        <v>57</v>
      </c>
      <c r="AE25" s="184" t="s">
        <v>57</v>
      </c>
      <c r="AF25" s="184"/>
      <c r="AG25" s="184" t="s">
        <v>57</v>
      </c>
      <c r="AH25" s="184" t="s">
        <v>57</v>
      </c>
      <c r="AI25" s="184" t="s">
        <v>57</v>
      </c>
      <c r="AJ25" s="184" t="s">
        <v>57</v>
      </c>
      <c r="AK25" s="184" t="s">
        <v>57</v>
      </c>
      <c r="AL25" s="184" t="s">
        <v>57</v>
      </c>
      <c r="AM25" s="184" t="s">
        <v>57</v>
      </c>
      <c r="AN25" s="184" t="s">
        <v>57</v>
      </c>
      <c r="AO25" s="184" t="s">
        <v>57</v>
      </c>
      <c r="AP25" s="184" t="s">
        <v>57</v>
      </c>
      <c r="AQ25" s="184" t="s">
        <v>57</v>
      </c>
      <c r="AR25" s="184" t="s">
        <v>57</v>
      </c>
      <c r="AS25" s="184" t="s">
        <v>57</v>
      </c>
      <c r="AT25" s="184" t="s">
        <v>57</v>
      </c>
      <c r="AU25" s="184"/>
      <c r="AV25" s="184"/>
    </row>
    <row r="26" spans="1:48" s="188" customFormat="1">
      <c r="A26" s="184">
        <v>25</v>
      </c>
      <c r="B26" s="184" t="s">
        <v>919</v>
      </c>
      <c r="C26" s="184" t="s">
        <v>578</v>
      </c>
      <c r="D26" s="184">
        <v>2024</v>
      </c>
      <c r="E26" s="184" t="s">
        <v>661</v>
      </c>
      <c r="F26" s="184" t="s">
        <v>4535</v>
      </c>
      <c r="G26" s="184" t="s">
        <v>4536</v>
      </c>
      <c r="H26" s="185" t="s">
        <v>4537</v>
      </c>
      <c r="I26" s="184" t="s">
        <v>298</v>
      </c>
      <c r="J26" s="184">
        <v>25</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57</v>
      </c>
      <c r="AA26" s="184" t="s">
        <v>57</v>
      </c>
      <c r="AB26" s="184" t="s">
        <v>57</v>
      </c>
      <c r="AC26" s="184" t="s">
        <v>57</v>
      </c>
      <c r="AD26" s="184" t="s">
        <v>57</v>
      </c>
      <c r="AE26" s="184" t="s">
        <v>57</v>
      </c>
      <c r="AF26" s="184"/>
      <c r="AG26" s="184" t="s">
        <v>57</v>
      </c>
      <c r="AH26" s="184" t="s">
        <v>57</v>
      </c>
      <c r="AI26" s="184" t="s">
        <v>57</v>
      </c>
      <c r="AJ26" s="184" t="s">
        <v>57</v>
      </c>
      <c r="AK26" s="184" t="s">
        <v>57</v>
      </c>
      <c r="AL26" s="184" t="s">
        <v>57</v>
      </c>
      <c r="AM26" s="184" t="s">
        <v>57</v>
      </c>
      <c r="AN26" s="184" t="s">
        <v>57</v>
      </c>
      <c r="AO26" s="184" t="s">
        <v>57</v>
      </c>
      <c r="AP26" s="184" t="s">
        <v>57</v>
      </c>
      <c r="AQ26" s="184" t="s">
        <v>57</v>
      </c>
      <c r="AR26" s="184" t="s">
        <v>57</v>
      </c>
      <c r="AS26" s="184" t="s">
        <v>57</v>
      </c>
      <c r="AT26" s="184" t="s">
        <v>57</v>
      </c>
      <c r="AU26" s="184"/>
      <c r="AV26" s="184"/>
    </row>
    <row r="27" spans="1:48" s="188" customFormat="1">
      <c r="A27" s="184">
        <v>26</v>
      </c>
      <c r="B27" s="184" t="s">
        <v>919</v>
      </c>
      <c r="C27" s="184" t="s">
        <v>578</v>
      </c>
      <c r="D27" s="184">
        <v>2024</v>
      </c>
      <c r="E27" s="184" t="s">
        <v>661</v>
      </c>
      <c r="F27" s="184" t="s">
        <v>4539</v>
      </c>
      <c r="G27" s="184" t="s">
        <v>4540</v>
      </c>
      <c r="H27" s="189" t="s">
        <v>4541</v>
      </c>
      <c r="I27" s="184" t="s">
        <v>55</v>
      </c>
      <c r="J27" s="184">
        <v>17</v>
      </c>
      <c r="K27" s="184" t="s">
        <v>62</v>
      </c>
      <c r="L27" s="184" t="s">
        <v>62</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57</v>
      </c>
      <c r="AA27" s="184" t="s">
        <v>57</v>
      </c>
      <c r="AB27" s="184" t="s">
        <v>57</v>
      </c>
      <c r="AC27" s="184" t="s">
        <v>57</v>
      </c>
      <c r="AD27" s="184" t="s">
        <v>57</v>
      </c>
      <c r="AE27" s="184" t="s">
        <v>57</v>
      </c>
      <c r="AF27" s="184"/>
      <c r="AG27" s="184" t="s">
        <v>57</v>
      </c>
      <c r="AH27" s="184" t="s">
        <v>57</v>
      </c>
      <c r="AI27" s="184" t="s">
        <v>57</v>
      </c>
      <c r="AJ27" s="184" t="s">
        <v>57</v>
      </c>
      <c r="AK27" s="184" t="s">
        <v>57</v>
      </c>
      <c r="AL27" s="184" t="s">
        <v>57</v>
      </c>
      <c r="AM27" s="184" t="s">
        <v>57</v>
      </c>
      <c r="AN27" s="184" t="s">
        <v>57</v>
      </c>
      <c r="AO27" s="191" t="s">
        <v>57</v>
      </c>
      <c r="AP27" s="191" t="s">
        <v>57</v>
      </c>
      <c r="AQ27" s="184" t="s">
        <v>57</v>
      </c>
      <c r="AR27" s="184" t="s">
        <v>57</v>
      </c>
      <c r="AS27" s="184" t="s">
        <v>57</v>
      </c>
      <c r="AT27" s="184" t="s">
        <v>57</v>
      </c>
      <c r="AU27" s="184"/>
      <c r="AV27" s="184"/>
    </row>
    <row r="28" spans="1:48" s="188" customFormat="1">
      <c r="A28" s="184">
        <v>27</v>
      </c>
      <c r="B28" s="184" t="s">
        <v>919</v>
      </c>
      <c r="C28" s="184" t="s">
        <v>578</v>
      </c>
      <c r="D28" s="184">
        <v>2024</v>
      </c>
      <c r="E28" s="184" t="s">
        <v>661</v>
      </c>
      <c r="F28" s="184" t="s">
        <v>4543</v>
      </c>
      <c r="G28" s="187" t="s">
        <v>4544</v>
      </c>
      <c r="H28" s="185" t="s">
        <v>4545</v>
      </c>
      <c r="I28" s="184" t="s">
        <v>55</v>
      </c>
      <c r="J28" s="184">
        <v>3</v>
      </c>
      <c r="K28" s="184" t="s">
        <v>56</v>
      </c>
      <c r="L28" s="184" t="s">
        <v>56</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57</v>
      </c>
      <c r="AA28" s="184" t="s">
        <v>57</v>
      </c>
      <c r="AB28" s="184" t="s">
        <v>57</v>
      </c>
      <c r="AC28" s="184" t="s">
        <v>57</v>
      </c>
      <c r="AD28" s="184" t="s">
        <v>57</v>
      </c>
      <c r="AE28" s="184" t="s">
        <v>57</v>
      </c>
      <c r="AF28" s="184"/>
      <c r="AG28" s="184" t="s">
        <v>57</v>
      </c>
      <c r="AH28" s="184" t="s">
        <v>57</v>
      </c>
      <c r="AI28" s="184" t="s">
        <v>57</v>
      </c>
      <c r="AJ28" s="184" t="s">
        <v>57</v>
      </c>
      <c r="AK28" s="184" t="s">
        <v>57</v>
      </c>
      <c r="AL28" s="184" t="s">
        <v>57</v>
      </c>
      <c r="AM28" s="184" t="s">
        <v>57</v>
      </c>
      <c r="AN28" s="184" t="s">
        <v>57</v>
      </c>
      <c r="AO28" s="191" t="s">
        <v>57</v>
      </c>
      <c r="AP28" s="191" t="s">
        <v>57</v>
      </c>
      <c r="AQ28" s="184" t="s">
        <v>57</v>
      </c>
      <c r="AR28" s="184" t="s">
        <v>57</v>
      </c>
      <c r="AS28" s="184" t="s">
        <v>57</v>
      </c>
      <c r="AT28" s="184" t="s">
        <v>57</v>
      </c>
      <c r="AU28" s="184"/>
      <c r="AV28" s="184"/>
    </row>
    <row r="29" spans="1:48" s="188" customFormat="1">
      <c r="A29" s="184">
        <v>28</v>
      </c>
      <c r="B29" s="184" t="s">
        <v>919</v>
      </c>
      <c r="C29" s="184" t="s">
        <v>578</v>
      </c>
      <c r="D29" s="184">
        <v>2024</v>
      </c>
      <c r="E29" s="184" t="s">
        <v>661</v>
      </c>
      <c r="F29" s="184" t="s">
        <v>4546</v>
      </c>
      <c r="G29" s="187" t="s">
        <v>4547</v>
      </c>
      <c r="H29" s="185" t="s">
        <v>4548</v>
      </c>
      <c r="I29" s="184" t="s">
        <v>55</v>
      </c>
      <c r="J29" s="184">
        <v>21</v>
      </c>
      <c r="K29" s="184" t="s">
        <v>56</v>
      </c>
      <c r="L29" s="184" t="s">
        <v>56</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57</v>
      </c>
      <c r="AA29" s="184" t="s">
        <v>57</v>
      </c>
      <c r="AB29" s="184" t="s">
        <v>57</v>
      </c>
      <c r="AC29" s="184" t="s">
        <v>57</v>
      </c>
      <c r="AD29" s="184" t="s">
        <v>57</v>
      </c>
      <c r="AE29" s="184" t="s">
        <v>57</v>
      </c>
      <c r="AF29" s="184"/>
      <c r="AG29" s="184" t="s">
        <v>57</v>
      </c>
      <c r="AH29" s="184" t="s">
        <v>57</v>
      </c>
      <c r="AI29" s="184" t="s">
        <v>57</v>
      </c>
      <c r="AJ29" s="184" t="s">
        <v>57</v>
      </c>
      <c r="AK29" s="184" t="s">
        <v>57</v>
      </c>
      <c r="AL29" s="184" t="s">
        <v>57</v>
      </c>
      <c r="AM29" s="184" t="s">
        <v>57</v>
      </c>
      <c r="AN29" s="184" t="s">
        <v>57</v>
      </c>
      <c r="AO29" s="191" t="s">
        <v>57</v>
      </c>
      <c r="AP29" s="191" t="s">
        <v>57</v>
      </c>
      <c r="AQ29" s="184" t="s">
        <v>57</v>
      </c>
      <c r="AR29" s="184" t="s">
        <v>57</v>
      </c>
      <c r="AS29" s="184" t="s">
        <v>57</v>
      </c>
      <c r="AT29" s="184" t="s">
        <v>57</v>
      </c>
      <c r="AU29" s="184"/>
      <c r="AV29" s="184"/>
    </row>
    <row r="30" spans="1:48" s="188" customFormat="1">
      <c r="A30" s="184">
        <v>29</v>
      </c>
      <c r="B30" s="184" t="s">
        <v>919</v>
      </c>
      <c r="C30" s="184" t="s">
        <v>578</v>
      </c>
      <c r="D30" s="184">
        <v>2024</v>
      </c>
      <c r="E30" s="184" t="s">
        <v>661</v>
      </c>
      <c r="F30" s="184" t="s">
        <v>4054</v>
      </c>
      <c r="G30" s="184" t="s">
        <v>4549</v>
      </c>
      <c r="H30" s="185" t="s">
        <v>4550</v>
      </c>
      <c r="I30" s="184" t="s">
        <v>91</v>
      </c>
      <c r="J30" s="184">
        <v>14</v>
      </c>
      <c r="K30" s="184" t="s">
        <v>62</v>
      </c>
      <c r="L30" s="184" t="s">
        <v>62</v>
      </c>
      <c r="M30" s="184" t="s">
        <v>62</v>
      </c>
      <c r="N30" s="184" t="s">
        <v>56</v>
      </c>
      <c r="O30" s="184">
        <v>1</v>
      </c>
      <c r="P30" s="184" t="s">
        <v>170</v>
      </c>
      <c r="Q30" s="184" t="s">
        <v>4551</v>
      </c>
      <c r="R30" s="184" t="s">
        <v>4552</v>
      </c>
      <c r="S30" s="184" t="s">
        <v>56</v>
      </c>
      <c r="T30" s="184" t="s">
        <v>4553</v>
      </c>
      <c r="U30" s="184" t="s">
        <v>56</v>
      </c>
      <c r="V30" s="184" t="s">
        <v>4554</v>
      </c>
      <c r="W30" s="184" t="s">
        <v>62</v>
      </c>
      <c r="X30" s="184" t="s">
        <v>57</v>
      </c>
      <c r="Y30" s="184" t="s">
        <v>57</v>
      </c>
      <c r="Z30" s="184" t="s">
        <v>4555</v>
      </c>
      <c r="AA30" s="184" t="s">
        <v>62</v>
      </c>
      <c r="AB30" s="184" t="s">
        <v>62</v>
      </c>
      <c r="AC30" s="184" t="s">
        <v>57</v>
      </c>
      <c r="AD30" s="184" t="s">
        <v>57</v>
      </c>
      <c r="AE30" s="184" t="s">
        <v>57</v>
      </c>
      <c r="AF30" s="184"/>
      <c r="AG30" s="184" t="s">
        <v>56</v>
      </c>
      <c r="AH30" s="184">
        <v>210</v>
      </c>
      <c r="AI30" s="184" t="s">
        <v>56</v>
      </c>
      <c r="AJ30" s="184" t="s">
        <v>3953</v>
      </c>
      <c r="AK30" s="184" t="s">
        <v>62</v>
      </c>
      <c r="AL30" s="184" t="s">
        <v>57</v>
      </c>
      <c r="AM30" s="184" t="s">
        <v>57</v>
      </c>
      <c r="AN30" s="184" t="s">
        <v>57</v>
      </c>
      <c r="AO30" s="191" t="s">
        <v>57</v>
      </c>
      <c r="AP30" s="191" t="s">
        <v>6341</v>
      </c>
      <c r="AQ30" s="184" t="s">
        <v>57</v>
      </c>
      <c r="AR30" s="184" t="s">
        <v>57</v>
      </c>
      <c r="AS30" s="184">
        <v>137</v>
      </c>
      <c r="AT30" s="184">
        <v>72</v>
      </c>
      <c r="AU30" s="184"/>
      <c r="AV30" s="184"/>
    </row>
    <row r="31" spans="1:48" s="188" customFormat="1">
      <c r="A31" s="184">
        <v>30</v>
      </c>
      <c r="B31" s="184" t="s">
        <v>919</v>
      </c>
      <c r="C31" s="184" t="s">
        <v>578</v>
      </c>
      <c r="D31" s="184">
        <v>2024</v>
      </c>
      <c r="E31" s="184" t="s">
        <v>661</v>
      </c>
      <c r="F31" s="184" t="s">
        <v>4557</v>
      </c>
      <c r="G31" s="187" t="s">
        <v>4558</v>
      </c>
      <c r="H31" s="185" t="s">
        <v>4559</v>
      </c>
      <c r="I31" s="184" t="s">
        <v>91</v>
      </c>
      <c r="J31" s="184">
        <v>24</v>
      </c>
      <c r="K31" s="184" t="s">
        <v>62</v>
      </c>
      <c r="L31" s="184" t="s">
        <v>62</v>
      </c>
      <c r="M31" s="184" t="s">
        <v>62</v>
      </c>
      <c r="N31" s="184" t="s">
        <v>62</v>
      </c>
      <c r="O31" s="184" t="s">
        <v>57</v>
      </c>
      <c r="P31" s="184" t="s">
        <v>57</v>
      </c>
      <c r="Q31" s="184" t="s">
        <v>57</v>
      </c>
      <c r="R31" s="184" t="s">
        <v>57</v>
      </c>
      <c r="S31" s="184" t="s">
        <v>56</v>
      </c>
      <c r="T31" s="184" t="s">
        <v>4562</v>
      </c>
      <c r="U31" s="184" t="s">
        <v>56</v>
      </c>
      <c r="V31" s="184" t="s">
        <v>4563</v>
      </c>
      <c r="W31" s="184" t="s">
        <v>62</v>
      </c>
      <c r="X31" s="184" t="s">
        <v>57</v>
      </c>
      <c r="Y31" s="184" t="s">
        <v>57</v>
      </c>
      <c r="Z31" s="184" t="s">
        <v>4564</v>
      </c>
      <c r="AA31" s="184" t="s">
        <v>62</v>
      </c>
      <c r="AB31" s="184" t="s">
        <v>62</v>
      </c>
      <c r="AC31" s="184" t="s">
        <v>57</v>
      </c>
      <c r="AD31" s="184" t="s">
        <v>57</v>
      </c>
      <c r="AE31" s="184" t="s">
        <v>57</v>
      </c>
      <c r="AF31" s="184"/>
      <c r="AG31" s="184" t="s">
        <v>56</v>
      </c>
      <c r="AH31" s="184">
        <v>100</v>
      </c>
      <c r="AI31" s="184" t="s">
        <v>56</v>
      </c>
      <c r="AJ31" s="184" t="s">
        <v>4469</v>
      </c>
      <c r="AK31" s="184" t="s">
        <v>62</v>
      </c>
      <c r="AL31" s="184" t="s">
        <v>57</v>
      </c>
      <c r="AM31" s="184" t="s">
        <v>57</v>
      </c>
      <c r="AN31" s="184" t="s">
        <v>57</v>
      </c>
      <c r="AO31" s="184" t="s">
        <v>57</v>
      </c>
      <c r="AP31" s="184" t="s">
        <v>6341</v>
      </c>
      <c r="AQ31" s="184" t="s">
        <v>57</v>
      </c>
      <c r="AR31" s="184" t="s">
        <v>57</v>
      </c>
      <c r="AS31" s="184">
        <v>100</v>
      </c>
      <c r="AT31" s="184" t="s">
        <v>57</v>
      </c>
      <c r="AU31" s="184"/>
      <c r="AV31" s="184"/>
    </row>
    <row r="32" spans="1:48" s="188" customFormat="1">
      <c r="A32" s="184">
        <v>31</v>
      </c>
      <c r="B32" s="184" t="s">
        <v>919</v>
      </c>
      <c r="C32" s="184" t="s">
        <v>578</v>
      </c>
      <c r="D32" s="184">
        <v>2024</v>
      </c>
      <c r="E32" s="184" t="s">
        <v>661</v>
      </c>
      <c r="F32" s="184" t="s">
        <v>269</v>
      </c>
      <c r="G32" s="187" t="s">
        <v>4565</v>
      </c>
      <c r="H32" s="185" t="s">
        <v>4566</v>
      </c>
      <c r="I32" s="184" t="s">
        <v>91</v>
      </c>
      <c r="J32" s="184">
        <v>24</v>
      </c>
      <c r="K32" s="184" t="s">
        <v>62</v>
      </c>
      <c r="L32" s="184" t="s">
        <v>62</v>
      </c>
      <c r="M32" s="184" t="s">
        <v>62</v>
      </c>
      <c r="N32" s="184" t="s">
        <v>62</v>
      </c>
      <c r="O32" s="184" t="s">
        <v>57</v>
      </c>
      <c r="P32" s="184" t="s">
        <v>57</v>
      </c>
      <c r="Q32" s="184" t="s">
        <v>57</v>
      </c>
      <c r="R32" s="184" t="s">
        <v>57</v>
      </c>
      <c r="S32" s="184" t="s">
        <v>56</v>
      </c>
      <c r="T32" s="184" t="s">
        <v>4567</v>
      </c>
      <c r="U32" s="184" t="s">
        <v>56</v>
      </c>
      <c r="V32" s="184" t="s">
        <v>4568</v>
      </c>
      <c r="W32" s="184" t="s">
        <v>56</v>
      </c>
      <c r="X32" s="184" t="s">
        <v>4569</v>
      </c>
      <c r="Y32" s="184" t="s">
        <v>56</v>
      </c>
      <c r="Z32" s="184" t="s">
        <v>273</v>
      </c>
      <c r="AA32" s="184" t="s">
        <v>62</v>
      </c>
      <c r="AB32" s="184" t="s">
        <v>62</v>
      </c>
      <c r="AC32" s="184" t="s">
        <v>57</v>
      </c>
      <c r="AD32" s="184" t="s">
        <v>57</v>
      </c>
      <c r="AE32" s="184" t="s">
        <v>57</v>
      </c>
      <c r="AF32" s="184"/>
      <c r="AG32" s="184" t="s">
        <v>56</v>
      </c>
      <c r="AH32" s="184">
        <v>96</v>
      </c>
      <c r="AI32" s="184" t="s">
        <v>56</v>
      </c>
      <c r="AJ32" s="184" t="s">
        <v>4469</v>
      </c>
      <c r="AK32" s="184" t="s">
        <v>62</v>
      </c>
      <c r="AL32" s="184" t="s">
        <v>57</v>
      </c>
      <c r="AM32" s="184" t="s">
        <v>57</v>
      </c>
      <c r="AN32" s="184" t="s">
        <v>57</v>
      </c>
      <c r="AO32" s="184" t="s">
        <v>57</v>
      </c>
      <c r="AP32" s="184" t="s">
        <v>6341</v>
      </c>
      <c r="AQ32" s="184" t="s">
        <v>57</v>
      </c>
      <c r="AR32" s="184" t="s">
        <v>57</v>
      </c>
      <c r="AS32" s="184">
        <v>96</v>
      </c>
      <c r="AT32" s="184" t="s">
        <v>57</v>
      </c>
      <c r="AU32" s="184"/>
      <c r="AV32" s="184"/>
    </row>
    <row r="33" spans="1:46" s="188" customFormat="1">
      <c r="A33" s="184">
        <v>32</v>
      </c>
      <c r="B33" s="184" t="s">
        <v>919</v>
      </c>
      <c r="C33" s="184" t="s">
        <v>578</v>
      </c>
      <c r="D33" s="184">
        <v>2024</v>
      </c>
      <c r="E33" s="184" t="s">
        <v>661</v>
      </c>
      <c r="F33" s="184" t="s">
        <v>638</v>
      </c>
      <c r="G33" s="187" t="s">
        <v>4571</v>
      </c>
      <c r="H33" s="185" t="s">
        <v>4572</v>
      </c>
      <c r="I33" s="184" t="s">
        <v>623</v>
      </c>
      <c r="J33" s="184">
        <v>25</v>
      </c>
      <c r="K33" s="184" t="s">
        <v>57</v>
      </c>
      <c r="L33" s="184" t="s">
        <v>57</v>
      </c>
      <c r="M33" s="184" t="s">
        <v>57</v>
      </c>
      <c r="N33" s="184" t="s">
        <v>57</v>
      </c>
      <c r="O33" s="184" t="s">
        <v>57</v>
      </c>
      <c r="P33" s="184" t="s">
        <v>57</v>
      </c>
      <c r="Q33" s="184" t="s">
        <v>57</v>
      </c>
      <c r="R33" s="184" t="s">
        <v>57</v>
      </c>
      <c r="S33" s="184" t="s">
        <v>57</v>
      </c>
      <c r="T33" s="184" t="s">
        <v>57</v>
      </c>
      <c r="U33" s="184" t="s">
        <v>57</v>
      </c>
      <c r="V33" s="184" t="s">
        <v>57</v>
      </c>
      <c r="W33" s="184" t="s">
        <v>57</v>
      </c>
      <c r="X33" s="184" t="s">
        <v>57</v>
      </c>
      <c r="Y33" s="184" t="s">
        <v>57</v>
      </c>
      <c r="Z33" s="184" t="s">
        <v>57</v>
      </c>
      <c r="AA33" s="184" t="s">
        <v>57</v>
      </c>
      <c r="AB33" s="184" t="s">
        <v>57</v>
      </c>
      <c r="AC33" s="184" t="s">
        <v>57</v>
      </c>
      <c r="AD33" s="184" t="s">
        <v>57</v>
      </c>
      <c r="AE33" s="184" t="s">
        <v>57</v>
      </c>
      <c r="AF33" s="184"/>
      <c r="AG33" s="184" t="s">
        <v>57</v>
      </c>
      <c r="AH33" s="184" t="s">
        <v>57</v>
      </c>
      <c r="AI33" s="184" t="s">
        <v>57</v>
      </c>
      <c r="AJ33" s="184" t="s">
        <v>57</v>
      </c>
      <c r="AK33" s="184" t="s">
        <v>57</v>
      </c>
      <c r="AL33" s="184" t="s">
        <v>57</v>
      </c>
      <c r="AM33" s="184" t="s">
        <v>57</v>
      </c>
      <c r="AN33" s="184" t="s">
        <v>57</v>
      </c>
      <c r="AO33" s="184" t="s">
        <v>57</v>
      </c>
      <c r="AP33" s="184" t="s">
        <v>57</v>
      </c>
      <c r="AQ33" s="184" t="s">
        <v>57</v>
      </c>
      <c r="AR33" s="184" t="s">
        <v>57</v>
      </c>
      <c r="AS33" s="184" t="s">
        <v>57</v>
      </c>
      <c r="AT33" s="184" t="s">
        <v>57</v>
      </c>
    </row>
    <row r="34" spans="1:46" s="188" customFormat="1">
      <c r="A34" s="184">
        <v>33</v>
      </c>
      <c r="B34" s="184" t="s">
        <v>919</v>
      </c>
      <c r="C34" s="184" t="s">
        <v>578</v>
      </c>
      <c r="D34" s="184">
        <v>2024</v>
      </c>
      <c r="E34" s="184" t="s">
        <v>661</v>
      </c>
      <c r="F34" s="184" t="s">
        <v>4573</v>
      </c>
      <c r="G34" s="187" t="s">
        <v>4574</v>
      </c>
      <c r="H34" s="185" t="s">
        <v>4575</v>
      </c>
      <c r="I34" s="184" t="s">
        <v>312</v>
      </c>
      <c r="J34" s="184">
        <v>25</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57</v>
      </c>
      <c r="AA34" s="184" t="s">
        <v>57</v>
      </c>
      <c r="AB34" s="184" t="s">
        <v>57</v>
      </c>
      <c r="AC34" s="184" t="s">
        <v>57</v>
      </c>
      <c r="AD34" s="184" t="s">
        <v>57</v>
      </c>
      <c r="AE34" s="184" t="s">
        <v>57</v>
      </c>
      <c r="AF34" s="184"/>
      <c r="AG34" s="184" t="s">
        <v>57</v>
      </c>
      <c r="AH34" s="184" t="s">
        <v>57</v>
      </c>
      <c r="AI34" s="184" t="s">
        <v>57</v>
      </c>
      <c r="AJ34" s="184" t="s">
        <v>57</v>
      </c>
      <c r="AK34" s="184" t="s">
        <v>57</v>
      </c>
      <c r="AL34" s="184" t="s">
        <v>57</v>
      </c>
      <c r="AM34" s="184" t="s">
        <v>57</v>
      </c>
      <c r="AN34" s="184" t="s">
        <v>57</v>
      </c>
      <c r="AO34" s="184" t="s">
        <v>57</v>
      </c>
      <c r="AP34" s="184" t="s">
        <v>57</v>
      </c>
      <c r="AQ34" s="184" t="s">
        <v>57</v>
      </c>
      <c r="AR34" s="184" t="s">
        <v>57</v>
      </c>
      <c r="AS34" s="184" t="s">
        <v>57</v>
      </c>
      <c r="AT34" s="184" t="s">
        <v>57</v>
      </c>
    </row>
    <row r="35" spans="1:46" s="188" customFormat="1">
      <c r="A35" s="184">
        <v>34</v>
      </c>
      <c r="B35" s="184" t="s">
        <v>919</v>
      </c>
      <c r="C35" s="184" t="s">
        <v>578</v>
      </c>
      <c r="D35" s="184">
        <v>2024</v>
      </c>
      <c r="E35" s="184" t="s">
        <v>661</v>
      </c>
      <c r="F35" s="184" t="s">
        <v>876</v>
      </c>
      <c r="G35" s="187" t="s">
        <v>4576</v>
      </c>
      <c r="H35" s="185" t="s">
        <v>4577</v>
      </c>
      <c r="I35" s="184" t="s">
        <v>623</v>
      </c>
      <c r="J35" s="184">
        <v>25</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row>
    <row r="36" spans="1:46" s="188" customFormat="1">
      <c r="A36" s="184">
        <v>35</v>
      </c>
      <c r="B36" s="184" t="s">
        <v>919</v>
      </c>
      <c r="C36" s="184" t="s">
        <v>578</v>
      </c>
      <c r="D36" s="184">
        <v>2024</v>
      </c>
      <c r="E36" s="184" t="s">
        <v>661</v>
      </c>
      <c r="F36" s="184" t="s">
        <v>4578</v>
      </c>
      <c r="G36" s="187" t="s">
        <v>4579</v>
      </c>
      <c r="H36" s="185" t="s">
        <v>4580</v>
      </c>
      <c r="I36" s="184" t="s">
        <v>312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57</v>
      </c>
      <c r="AA36" s="184" t="s">
        <v>57</v>
      </c>
      <c r="AB36" s="184" t="s">
        <v>57</v>
      </c>
      <c r="AC36" s="184" t="s">
        <v>57</v>
      </c>
      <c r="AD36" s="184" t="s">
        <v>57</v>
      </c>
      <c r="AE36" s="184" t="s">
        <v>57</v>
      </c>
      <c r="AF36" s="184"/>
      <c r="AG36" s="184" t="s">
        <v>57</v>
      </c>
      <c r="AH36" s="184" t="s">
        <v>57</v>
      </c>
      <c r="AI36" s="184" t="s">
        <v>57</v>
      </c>
      <c r="AJ36" s="184" t="s">
        <v>57</v>
      </c>
      <c r="AK36" s="184" t="s">
        <v>57</v>
      </c>
      <c r="AL36" s="184" t="s">
        <v>57</v>
      </c>
      <c r="AM36" s="184" t="s">
        <v>57</v>
      </c>
      <c r="AN36" s="184" t="s">
        <v>57</v>
      </c>
      <c r="AO36" s="184" t="s">
        <v>57</v>
      </c>
      <c r="AP36" s="184" t="s">
        <v>57</v>
      </c>
      <c r="AQ36" s="184" t="s">
        <v>57</v>
      </c>
      <c r="AR36" s="184" t="s">
        <v>57</v>
      </c>
      <c r="AS36" s="184" t="s">
        <v>57</v>
      </c>
      <c r="AT36" s="184" t="s">
        <v>57</v>
      </c>
    </row>
    <row r="37" spans="1:46" s="188" customFormat="1">
      <c r="A37" s="184">
        <v>36</v>
      </c>
      <c r="B37" s="184" t="s">
        <v>919</v>
      </c>
      <c r="C37" s="184" t="s">
        <v>578</v>
      </c>
      <c r="D37" s="184">
        <v>2024</v>
      </c>
      <c r="E37" s="184" t="s">
        <v>661</v>
      </c>
      <c r="F37" s="184" t="s">
        <v>627</v>
      </c>
      <c r="G37" s="187" t="s">
        <v>4581</v>
      </c>
      <c r="H37" s="185" t="s">
        <v>4582</v>
      </c>
      <c r="I37" s="184" t="s">
        <v>623</v>
      </c>
      <c r="J37" s="184">
        <v>25</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57</v>
      </c>
      <c r="AA37" s="184" t="s">
        <v>57</v>
      </c>
      <c r="AB37" s="184" t="s">
        <v>57</v>
      </c>
      <c r="AC37" s="184" t="s">
        <v>57</v>
      </c>
      <c r="AD37" s="184" t="s">
        <v>57</v>
      </c>
      <c r="AE37" s="184" t="s">
        <v>57</v>
      </c>
      <c r="AF37" s="184"/>
      <c r="AG37" s="184" t="s">
        <v>57</v>
      </c>
      <c r="AH37" s="184" t="s">
        <v>57</v>
      </c>
      <c r="AI37" s="184" t="s">
        <v>57</v>
      </c>
      <c r="AJ37" s="184" t="s">
        <v>57</v>
      </c>
      <c r="AK37" s="184" t="s">
        <v>57</v>
      </c>
      <c r="AL37" s="184" t="s">
        <v>57</v>
      </c>
      <c r="AM37" s="184" t="s">
        <v>57</v>
      </c>
      <c r="AN37" s="184" t="s">
        <v>57</v>
      </c>
      <c r="AO37" s="184" t="s">
        <v>57</v>
      </c>
      <c r="AP37" s="184" t="s">
        <v>57</v>
      </c>
      <c r="AQ37" s="184" t="s">
        <v>57</v>
      </c>
      <c r="AR37" s="184" t="s">
        <v>57</v>
      </c>
      <c r="AS37" s="184" t="s">
        <v>57</v>
      </c>
      <c r="AT37" s="184" t="s">
        <v>57</v>
      </c>
    </row>
    <row r="38" spans="1:46" s="188" customFormat="1">
      <c r="A38" s="184">
        <v>37</v>
      </c>
      <c r="B38" s="184" t="s">
        <v>919</v>
      </c>
      <c r="C38" s="184" t="s">
        <v>578</v>
      </c>
      <c r="D38" s="184">
        <v>2024</v>
      </c>
      <c r="E38" s="184" t="s">
        <v>661</v>
      </c>
      <c r="F38" s="184" t="s">
        <v>903</v>
      </c>
      <c r="G38" s="187" t="s">
        <v>4583</v>
      </c>
      <c r="H38" s="185" t="s">
        <v>4584</v>
      </c>
      <c r="I38" s="184" t="s">
        <v>312</v>
      </c>
      <c r="J38" s="184">
        <v>25</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57</v>
      </c>
      <c r="AA38" s="184" t="s">
        <v>57</v>
      </c>
      <c r="AB38" s="184" t="s">
        <v>57</v>
      </c>
      <c r="AC38" s="184" t="s">
        <v>57</v>
      </c>
      <c r="AD38" s="184" t="s">
        <v>57</v>
      </c>
      <c r="AE38" s="184" t="s">
        <v>57</v>
      </c>
      <c r="AF38" s="184"/>
      <c r="AG38" s="184" t="s">
        <v>57</v>
      </c>
      <c r="AH38" s="184" t="s">
        <v>57</v>
      </c>
      <c r="AI38" s="184" t="s">
        <v>57</v>
      </c>
      <c r="AJ38" s="184" t="s">
        <v>57</v>
      </c>
      <c r="AK38" s="184" t="s">
        <v>57</v>
      </c>
      <c r="AL38" s="184" t="s">
        <v>57</v>
      </c>
      <c r="AM38" s="184" t="s">
        <v>57</v>
      </c>
      <c r="AN38" s="184" t="s">
        <v>57</v>
      </c>
      <c r="AO38" s="184" t="s">
        <v>57</v>
      </c>
      <c r="AP38" s="184" t="s">
        <v>57</v>
      </c>
      <c r="AQ38" s="184" t="s">
        <v>57</v>
      </c>
      <c r="AR38" s="184" t="s">
        <v>57</v>
      </c>
      <c r="AS38" s="184" t="s">
        <v>57</v>
      </c>
      <c r="AT38" s="184" t="s">
        <v>57</v>
      </c>
    </row>
    <row r="39" spans="1:46" s="188" customFormat="1">
      <c r="A39" s="184">
        <v>38</v>
      </c>
      <c r="B39" s="184" t="s">
        <v>919</v>
      </c>
      <c r="C39" s="184" t="s">
        <v>578</v>
      </c>
      <c r="D39" s="184">
        <v>2024</v>
      </c>
      <c r="E39" s="184" t="s">
        <v>661</v>
      </c>
      <c r="F39" s="189" t="s">
        <v>638</v>
      </c>
      <c r="G39" s="187" t="s">
        <v>4585</v>
      </c>
      <c r="H39" s="185" t="s">
        <v>4586</v>
      </c>
      <c r="I39" s="184" t="s">
        <v>623</v>
      </c>
      <c r="J39" s="184">
        <v>25</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57</v>
      </c>
      <c r="AA39" s="184" t="s">
        <v>57</v>
      </c>
      <c r="AB39" s="184" t="s">
        <v>57</v>
      </c>
      <c r="AC39" s="184" t="s">
        <v>57</v>
      </c>
      <c r="AD39" s="184" t="s">
        <v>57</v>
      </c>
      <c r="AE39" s="184" t="s">
        <v>57</v>
      </c>
      <c r="AF39" s="184"/>
      <c r="AG39" s="184" t="s">
        <v>57</v>
      </c>
      <c r="AH39" s="184" t="s">
        <v>57</v>
      </c>
      <c r="AI39" s="184" t="s">
        <v>57</v>
      </c>
      <c r="AJ39" s="184" t="s">
        <v>57</v>
      </c>
      <c r="AK39" s="184" t="s">
        <v>57</v>
      </c>
      <c r="AL39" s="184" t="s">
        <v>57</v>
      </c>
      <c r="AM39" s="184" t="s">
        <v>57</v>
      </c>
      <c r="AN39" s="184" t="s">
        <v>57</v>
      </c>
      <c r="AO39" s="184" t="s">
        <v>57</v>
      </c>
      <c r="AP39" s="184" t="s">
        <v>57</v>
      </c>
      <c r="AQ39" s="184" t="s">
        <v>57</v>
      </c>
      <c r="AR39" s="184" t="s">
        <v>57</v>
      </c>
      <c r="AS39" s="184" t="s">
        <v>57</v>
      </c>
      <c r="AT39" s="184" t="s">
        <v>57</v>
      </c>
    </row>
    <row r="40" spans="1:46" s="188" customFormat="1">
      <c r="A40" s="184">
        <v>39</v>
      </c>
      <c r="B40" s="184" t="s">
        <v>919</v>
      </c>
      <c r="C40" s="184" t="s">
        <v>578</v>
      </c>
      <c r="D40" s="184">
        <v>2024</v>
      </c>
      <c r="E40" s="184" t="s">
        <v>661</v>
      </c>
      <c r="F40" s="189" t="s">
        <v>4587</v>
      </c>
      <c r="G40" s="187" t="s">
        <v>4588</v>
      </c>
      <c r="H40" s="185" t="s">
        <v>4589</v>
      </c>
      <c r="I40" s="184" t="s">
        <v>312</v>
      </c>
      <c r="J40" s="184">
        <v>25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57</v>
      </c>
      <c r="AA40" s="184" t="s">
        <v>57</v>
      </c>
      <c r="AB40" s="184" t="s">
        <v>57</v>
      </c>
      <c r="AC40" s="184" t="s">
        <v>57</v>
      </c>
      <c r="AD40" s="184" t="s">
        <v>57</v>
      </c>
      <c r="AE40" s="184" t="s">
        <v>57</v>
      </c>
      <c r="AF40" s="184"/>
      <c r="AG40" s="184" t="s">
        <v>57</v>
      </c>
      <c r="AH40" s="184" t="s">
        <v>57</v>
      </c>
      <c r="AI40" s="184" t="s">
        <v>57</v>
      </c>
      <c r="AJ40" s="184" t="s">
        <v>57</v>
      </c>
      <c r="AK40" s="184" t="s">
        <v>57</v>
      </c>
      <c r="AL40" s="184" t="s">
        <v>57</v>
      </c>
      <c r="AM40" s="184" t="s">
        <v>57</v>
      </c>
      <c r="AN40" s="184" t="s">
        <v>57</v>
      </c>
      <c r="AO40" s="184" t="s">
        <v>57</v>
      </c>
      <c r="AP40" s="184" t="s">
        <v>57</v>
      </c>
      <c r="AQ40" s="184" t="s">
        <v>57</v>
      </c>
      <c r="AR40" s="184" t="s">
        <v>57</v>
      </c>
      <c r="AS40" s="184" t="s">
        <v>57</v>
      </c>
      <c r="AT40" s="184" t="s">
        <v>57</v>
      </c>
    </row>
    <row r="41" spans="1:46" s="188" customFormat="1">
      <c r="A41" s="184">
        <v>40</v>
      </c>
      <c r="B41" s="184" t="s">
        <v>919</v>
      </c>
      <c r="C41" s="184" t="s">
        <v>578</v>
      </c>
      <c r="D41" s="184">
        <v>2024</v>
      </c>
      <c r="E41" s="184" t="s">
        <v>661</v>
      </c>
      <c r="F41" s="184" t="s">
        <v>4590</v>
      </c>
      <c r="G41" s="187" t="s">
        <v>4591</v>
      </c>
      <c r="H41" s="185" t="s">
        <v>4592</v>
      </c>
      <c r="I41" s="184" t="s">
        <v>623</v>
      </c>
      <c r="J41" s="184">
        <v>25</v>
      </c>
      <c r="K41" s="184" t="s">
        <v>57</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57</v>
      </c>
      <c r="AA41" s="184" t="s">
        <v>57</v>
      </c>
      <c r="AB41" s="184" t="s">
        <v>57</v>
      </c>
      <c r="AC41" s="184" t="s">
        <v>57</v>
      </c>
      <c r="AD41" s="184" t="s">
        <v>57</v>
      </c>
      <c r="AE41" s="184" t="s">
        <v>57</v>
      </c>
      <c r="AF41" s="184"/>
      <c r="AG41" s="184" t="s">
        <v>57</v>
      </c>
      <c r="AH41" s="184" t="s">
        <v>57</v>
      </c>
      <c r="AI41" s="184" t="s">
        <v>57</v>
      </c>
      <c r="AJ41" s="184" t="s">
        <v>57</v>
      </c>
      <c r="AK41" s="184" t="s">
        <v>57</v>
      </c>
      <c r="AL41" s="184" t="s">
        <v>57</v>
      </c>
      <c r="AM41" s="184" t="s">
        <v>57</v>
      </c>
      <c r="AN41" s="184" t="s">
        <v>57</v>
      </c>
      <c r="AO41" s="184" t="s">
        <v>57</v>
      </c>
      <c r="AP41" s="184" t="s">
        <v>57</v>
      </c>
      <c r="AQ41" s="184" t="s">
        <v>57</v>
      </c>
      <c r="AR41" s="184" t="s">
        <v>57</v>
      </c>
      <c r="AS41" s="184" t="s">
        <v>57</v>
      </c>
      <c r="AT41" s="184" t="s">
        <v>57</v>
      </c>
    </row>
    <row r="42" spans="1:46" s="188" customFormat="1">
      <c r="A42" s="184">
        <v>41</v>
      </c>
      <c r="B42" s="184" t="s">
        <v>919</v>
      </c>
      <c r="C42" s="184" t="s">
        <v>578</v>
      </c>
      <c r="D42" s="184">
        <v>2024</v>
      </c>
      <c r="E42" s="184" t="s">
        <v>661</v>
      </c>
      <c r="F42" s="184" t="s">
        <v>4593</v>
      </c>
      <c r="G42" s="187" t="s">
        <v>4594</v>
      </c>
      <c r="H42" s="185" t="s">
        <v>4595</v>
      </c>
      <c r="I42" s="184" t="s">
        <v>623</v>
      </c>
      <c r="J42" s="184">
        <v>25</v>
      </c>
      <c r="K42" s="184" t="s">
        <v>57</v>
      </c>
      <c r="L42" s="184" t="s">
        <v>57</v>
      </c>
      <c r="M42" s="184" t="s">
        <v>57</v>
      </c>
      <c r="N42" s="184" t="s">
        <v>57</v>
      </c>
      <c r="O42" s="184" t="s">
        <v>57</v>
      </c>
      <c r="P42" s="184" t="s">
        <v>57</v>
      </c>
      <c r="Q42" s="184" t="s">
        <v>57</v>
      </c>
      <c r="R42" s="184" t="s">
        <v>57</v>
      </c>
      <c r="S42" s="184" t="s">
        <v>57</v>
      </c>
      <c r="T42" s="184" t="s">
        <v>57</v>
      </c>
      <c r="U42" s="184" t="s">
        <v>57</v>
      </c>
      <c r="V42" s="184" t="s">
        <v>57</v>
      </c>
      <c r="W42" s="184" t="s">
        <v>57</v>
      </c>
      <c r="X42" s="184" t="s">
        <v>57</v>
      </c>
      <c r="Y42" s="184" t="s">
        <v>57</v>
      </c>
      <c r="Z42" s="184" t="s">
        <v>57</v>
      </c>
      <c r="AA42" s="184" t="s">
        <v>57</v>
      </c>
      <c r="AB42" s="184" t="s">
        <v>57</v>
      </c>
      <c r="AC42" s="184" t="s">
        <v>57</v>
      </c>
      <c r="AD42" s="184" t="s">
        <v>57</v>
      </c>
      <c r="AE42" s="184" t="s">
        <v>57</v>
      </c>
      <c r="AF42" s="184"/>
      <c r="AG42" s="184" t="s">
        <v>57</v>
      </c>
      <c r="AH42" s="184" t="s">
        <v>57</v>
      </c>
      <c r="AI42" s="184" t="s">
        <v>57</v>
      </c>
      <c r="AJ42" s="184" t="s">
        <v>57</v>
      </c>
      <c r="AK42" s="184" t="s">
        <v>57</v>
      </c>
      <c r="AL42" s="184" t="s">
        <v>57</v>
      </c>
      <c r="AM42" s="184" t="s">
        <v>57</v>
      </c>
      <c r="AN42" s="184" t="s">
        <v>57</v>
      </c>
      <c r="AO42" s="184" t="s">
        <v>57</v>
      </c>
      <c r="AP42" s="184" t="s">
        <v>57</v>
      </c>
      <c r="AQ42" s="184" t="s">
        <v>57</v>
      </c>
      <c r="AR42" s="184" t="s">
        <v>57</v>
      </c>
      <c r="AS42" s="184" t="s">
        <v>57</v>
      </c>
      <c r="AT42" s="184" t="s">
        <v>57</v>
      </c>
    </row>
    <row r="43" spans="1:46" s="188" customFormat="1">
      <c r="A43" s="184">
        <v>42</v>
      </c>
      <c r="B43" s="184" t="s">
        <v>919</v>
      </c>
      <c r="C43" s="184" t="s">
        <v>578</v>
      </c>
      <c r="D43" s="184">
        <v>2024</v>
      </c>
      <c r="E43" s="184" t="s">
        <v>661</v>
      </c>
      <c r="F43" s="184" t="s">
        <v>4596</v>
      </c>
      <c r="G43" s="187" t="s">
        <v>4597</v>
      </c>
      <c r="H43" s="185" t="s">
        <v>4598</v>
      </c>
      <c r="I43" s="184" t="s">
        <v>312</v>
      </c>
      <c r="J43" s="184">
        <v>25</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57</v>
      </c>
      <c r="AA43" s="184" t="s">
        <v>57</v>
      </c>
      <c r="AB43" s="184" t="s">
        <v>57</v>
      </c>
      <c r="AC43" s="184" t="s">
        <v>57</v>
      </c>
      <c r="AD43" s="184" t="s">
        <v>57</v>
      </c>
      <c r="AE43" s="184" t="s">
        <v>57</v>
      </c>
      <c r="AF43" s="184"/>
      <c r="AG43" s="184" t="s">
        <v>57</v>
      </c>
      <c r="AH43" s="184" t="s">
        <v>57</v>
      </c>
      <c r="AI43" s="184" t="s">
        <v>57</v>
      </c>
      <c r="AJ43" s="184" t="s">
        <v>57</v>
      </c>
      <c r="AK43" s="184" t="s">
        <v>57</v>
      </c>
      <c r="AL43" s="184" t="s">
        <v>57</v>
      </c>
      <c r="AM43" s="184" t="s">
        <v>57</v>
      </c>
      <c r="AN43" s="184" t="s">
        <v>57</v>
      </c>
      <c r="AO43" s="184" t="s">
        <v>57</v>
      </c>
      <c r="AP43" s="184" t="s">
        <v>57</v>
      </c>
      <c r="AQ43" s="184" t="s">
        <v>57</v>
      </c>
      <c r="AR43" s="184" t="s">
        <v>57</v>
      </c>
      <c r="AS43" s="184" t="s">
        <v>57</v>
      </c>
      <c r="AT43" s="184" t="s">
        <v>57</v>
      </c>
    </row>
    <row r="44" spans="1:46" s="188" customFormat="1">
      <c r="A44" s="184">
        <v>43</v>
      </c>
      <c r="B44" s="184" t="s">
        <v>919</v>
      </c>
      <c r="C44" s="184" t="s">
        <v>578</v>
      </c>
      <c r="D44" s="184">
        <v>2024</v>
      </c>
      <c r="E44" s="184" t="s">
        <v>661</v>
      </c>
      <c r="F44" s="184" t="s">
        <v>147</v>
      </c>
      <c r="G44" s="187" t="s">
        <v>4599</v>
      </c>
      <c r="H44" s="185" t="s">
        <v>4600</v>
      </c>
      <c r="I44" s="184" t="s">
        <v>312</v>
      </c>
      <c r="J44" s="184">
        <v>25</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c r="AG44" s="184" t="s">
        <v>57</v>
      </c>
      <c r="AH44" s="184" t="s">
        <v>57</v>
      </c>
      <c r="AI44" s="184" t="s">
        <v>57</v>
      </c>
      <c r="AJ44" s="184" t="s">
        <v>57</v>
      </c>
      <c r="AK44" s="184" t="s">
        <v>57</v>
      </c>
      <c r="AL44" s="184" t="s">
        <v>57</v>
      </c>
      <c r="AM44" s="184" t="s">
        <v>57</v>
      </c>
      <c r="AN44" s="184" t="s">
        <v>57</v>
      </c>
      <c r="AO44" s="184" t="s">
        <v>57</v>
      </c>
      <c r="AP44" s="184" t="s">
        <v>57</v>
      </c>
      <c r="AQ44" s="184" t="s">
        <v>57</v>
      </c>
      <c r="AR44" s="184" t="s">
        <v>57</v>
      </c>
      <c r="AS44" s="184" t="s">
        <v>57</v>
      </c>
      <c r="AT44" s="184" t="s">
        <v>57</v>
      </c>
    </row>
    <row r="45" spans="1:46" s="188" customFormat="1">
      <c r="A45" s="184">
        <v>44</v>
      </c>
      <c r="B45" s="184" t="s">
        <v>919</v>
      </c>
      <c r="C45" s="184" t="s">
        <v>578</v>
      </c>
      <c r="D45" s="184">
        <v>2024</v>
      </c>
      <c r="E45" s="184" t="s">
        <v>661</v>
      </c>
      <c r="F45" s="184" t="s">
        <v>4601</v>
      </c>
      <c r="G45" s="187" t="s">
        <v>4602</v>
      </c>
      <c r="H45" s="193" t="s">
        <v>4603</v>
      </c>
      <c r="I45" s="184" t="s">
        <v>289</v>
      </c>
      <c r="J45" s="184">
        <v>25</v>
      </c>
      <c r="K45" s="184" t="s">
        <v>57</v>
      </c>
      <c r="L45" s="184" t="s">
        <v>57</v>
      </c>
      <c r="M45" s="184" t="s">
        <v>57</v>
      </c>
      <c r="N45" s="184" t="s">
        <v>57</v>
      </c>
      <c r="O45" s="184" t="s">
        <v>57</v>
      </c>
      <c r="P45" s="184" t="s">
        <v>57</v>
      </c>
      <c r="Q45" s="184" t="s">
        <v>57</v>
      </c>
      <c r="R45" s="184" t="s">
        <v>57</v>
      </c>
      <c r="S45" s="184" t="s">
        <v>57</v>
      </c>
      <c r="T45" s="184" t="s">
        <v>57</v>
      </c>
      <c r="U45" s="184" t="s">
        <v>57</v>
      </c>
      <c r="V45" s="184" t="s">
        <v>57</v>
      </c>
      <c r="W45" s="184" t="s">
        <v>57</v>
      </c>
      <c r="X45" s="184" t="s">
        <v>57</v>
      </c>
      <c r="Y45" s="184" t="s">
        <v>57</v>
      </c>
      <c r="Z45" s="184" t="s">
        <v>57</v>
      </c>
      <c r="AA45" s="184" t="s">
        <v>57</v>
      </c>
      <c r="AB45" s="184" t="s">
        <v>57</v>
      </c>
      <c r="AC45" s="184" t="s">
        <v>57</v>
      </c>
      <c r="AD45" s="184" t="s">
        <v>57</v>
      </c>
      <c r="AE45" s="184" t="s">
        <v>57</v>
      </c>
      <c r="AF45" s="184"/>
      <c r="AG45" s="184" t="s">
        <v>57</v>
      </c>
      <c r="AH45" s="184" t="s">
        <v>57</v>
      </c>
      <c r="AI45" s="184" t="s">
        <v>57</v>
      </c>
      <c r="AJ45" s="184" t="s">
        <v>57</v>
      </c>
      <c r="AK45" s="184" t="s">
        <v>57</v>
      </c>
      <c r="AL45" s="184" t="s">
        <v>57</v>
      </c>
      <c r="AM45" s="184" t="s">
        <v>57</v>
      </c>
      <c r="AN45" s="184" t="s">
        <v>57</v>
      </c>
      <c r="AO45" s="184" t="s">
        <v>57</v>
      </c>
      <c r="AP45" s="184" t="s">
        <v>57</v>
      </c>
      <c r="AQ45" s="184" t="s">
        <v>57</v>
      </c>
      <c r="AR45" s="184" t="s">
        <v>57</v>
      </c>
      <c r="AS45" s="184" t="s">
        <v>57</v>
      </c>
      <c r="AT45" s="184" t="s">
        <v>57</v>
      </c>
    </row>
    <row r="46" spans="1:46" s="188" customFormat="1">
      <c r="A46" s="184">
        <v>45</v>
      </c>
      <c r="B46" s="184" t="s">
        <v>919</v>
      </c>
      <c r="C46" s="184" t="s">
        <v>578</v>
      </c>
      <c r="D46" s="184">
        <v>2024</v>
      </c>
      <c r="E46" s="184" t="s">
        <v>737</v>
      </c>
      <c r="F46" s="184" t="s">
        <v>4604</v>
      </c>
      <c r="G46" s="187" t="s">
        <v>4605</v>
      </c>
      <c r="H46" s="185" t="s">
        <v>4606</v>
      </c>
      <c r="I46" s="184" t="s">
        <v>298</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57</v>
      </c>
      <c r="AA46" s="184" t="s">
        <v>57</v>
      </c>
      <c r="AB46" s="184" t="s">
        <v>57</v>
      </c>
      <c r="AC46" s="184" t="s">
        <v>57</v>
      </c>
      <c r="AD46" s="184" t="s">
        <v>57</v>
      </c>
      <c r="AE46" s="184" t="s">
        <v>57</v>
      </c>
      <c r="AF46" s="184"/>
      <c r="AG46" s="184" t="s">
        <v>57</v>
      </c>
      <c r="AH46" s="184" t="s">
        <v>57</v>
      </c>
      <c r="AI46" s="184" t="s">
        <v>57</v>
      </c>
      <c r="AJ46" s="184" t="s">
        <v>57</v>
      </c>
      <c r="AK46" s="184" t="s">
        <v>57</v>
      </c>
      <c r="AL46" s="184" t="s">
        <v>57</v>
      </c>
      <c r="AM46" s="184" t="s">
        <v>57</v>
      </c>
      <c r="AN46" s="184" t="s">
        <v>57</v>
      </c>
      <c r="AO46" s="184" t="s">
        <v>57</v>
      </c>
      <c r="AP46" s="184" t="s">
        <v>57</v>
      </c>
      <c r="AQ46" s="184" t="s">
        <v>57</v>
      </c>
      <c r="AR46" s="184" t="s">
        <v>57</v>
      </c>
      <c r="AS46" s="184" t="s">
        <v>57</v>
      </c>
      <c r="AT46" s="184" t="s">
        <v>57</v>
      </c>
    </row>
    <row r="47" spans="1:46" s="188" customFormat="1">
      <c r="A47" s="184">
        <v>46</v>
      </c>
      <c r="B47" s="184" t="s">
        <v>919</v>
      </c>
      <c r="C47" s="184" t="s">
        <v>578</v>
      </c>
      <c r="D47" s="184">
        <v>2024</v>
      </c>
      <c r="E47" s="184" t="s">
        <v>737</v>
      </c>
      <c r="F47" s="184" t="s">
        <v>702</v>
      </c>
      <c r="G47" s="187" t="s">
        <v>4607</v>
      </c>
      <c r="H47" s="187" t="s">
        <v>4608</v>
      </c>
      <c r="I47" s="184" t="s">
        <v>298</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57</v>
      </c>
      <c r="AA47" s="184" t="s">
        <v>57</v>
      </c>
      <c r="AB47" s="184" t="s">
        <v>57</v>
      </c>
      <c r="AC47" s="184" t="s">
        <v>57</v>
      </c>
      <c r="AD47" s="184" t="s">
        <v>57</v>
      </c>
      <c r="AE47" s="184" t="s">
        <v>57</v>
      </c>
      <c r="AF47" s="184"/>
      <c r="AG47" s="184" t="s">
        <v>57</v>
      </c>
      <c r="AH47" s="184" t="s">
        <v>57</v>
      </c>
      <c r="AI47" s="184" t="s">
        <v>57</v>
      </c>
      <c r="AJ47" s="184" t="s">
        <v>57</v>
      </c>
      <c r="AK47" s="184" t="s">
        <v>57</v>
      </c>
      <c r="AL47" s="184" t="s">
        <v>57</v>
      </c>
      <c r="AM47" s="184" t="s">
        <v>57</v>
      </c>
      <c r="AN47" s="184" t="s">
        <v>57</v>
      </c>
      <c r="AO47" s="184" t="s">
        <v>57</v>
      </c>
      <c r="AP47" s="184" t="s">
        <v>57</v>
      </c>
      <c r="AQ47" s="184" t="s">
        <v>57</v>
      </c>
      <c r="AR47" s="184" t="s">
        <v>57</v>
      </c>
      <c r="AS47" s="184" t="s">
        <v>57</v>
      </c>
      <c r="AT47" s="184" t="s">
        <v>57</v>
      </c>
    </row>
    <row r="48" spans="1:46" s="188" customFormat="1">
      <c r="A48" s="184">
        <v>47</v>
      </c>
      <c r="B48" s="184" t="s">
        <v>919</v>
      </c>
      <c r="C48" s="184" t="s">
        <v>578</v>
      </c>
      <c r="D48" s="184">
        <v>2024</v>
      </c>
      <c r="E48" s="184" t="s">
        <v>737</v>
      </c>
      <c r="F48" s="184" t="s">
        <v>743</v>
      </c>
      <c r="G48" s="187" t="s">
        <v>4609</v>
      </c>
      <c r="H48" s="185" t="s">
        <v>4610</v>
      </c>
      <c r="I48" s="184" t="s">
        <v>55</v>
      </c>
      <c r="J48" s="184">
        <v>14</v>
      </c>
      <c r="K48" s="184" t="s">
        <v>62</v>
      </c>
      <c r="L48" s="184" t="s">
        <v>62</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57</v>
      </c>
      <c r="AA48" s="184" t="s">
        <v>57</v>
      </c>
      <c r="AB48" s="184" t="s">
        <v>57</v>
      </c>
      <c r="AC48" s="184" t="s">
        <v>57</v>
      </c>
      <c r="AD48" s="184" t="s">
        <v>57</v>
      </c>
      <c r="AE48" s="184" t="s">
        <v>57</v>
      </c>
      <c r="AF48" s="184"/>
      <c r="AG48" s="184" t="s">
        <v>57</v>
      </c>
      <c r="AH48" s="184" t="s">
        <v>57</v>
      </c>
      <c r="AI48" s="184" t="s">
        <v>57</v>
      </c>
      <c r="AJ48" s="184" t="s">
        <v>57</v>
      </c>
      <c r="AK48" s="184" t="s">
        <v>57</v>
      </c>
      <c r="AL48" s="184" t="s">
        <v>57</v>
      </c>
      <c r="AM48" s="184" t="s">
        <v>57</v>
      </c>
      <c r="AN48" s="184" t="s">
        <v>57</v>
      </c>
      <c r="AO48" s="184" t="s">
        <v>57</v>
      </c>
      <c r="AP48" s="184" t="s">
        <v>57</v>
      </c>
      <c r="AQ48" s="184" t="s">
        <v>57</v>
      </c>
      <c r="AR48" s="184" t="s">
        <v>57</v>
      </c>
      <c r="AS48" s="184" t="s">
        <v>57</v>
      </c>
      <c r="AT48" s="184" t="s">
        <v>57</v>
      </c>
    </row>
    <row r="49" spans="1:46" s="188" customFormat="1">
      <c r="A49" s="184">
        <v>48</v>
      </c>
      <c r="B49" s="184" t="s">
        <v>919</v>
      </c>
      <c r="C49" s="184" t="s">
        <v>578</v>
      </c>
      <c r="D49" s="184">
        <v>2024</v>
      </c>
      <c r="E49" s="184" t="s">
        <v>737</v>
      </c>
      <c r="F49" s="184" t="s">
        <v>4611</v>
      </c>
      <c r="G49" s="187" t="s">
        <v>4612</v>
      </c>
      <c r="H49" s="185" t="s">
        <v>4613</v>
      </c>
      <c r="I49" s="184" t="s">
        <v>55</v>
      </c>
      <c r="J49" s="184">
        <v>9</v>
      </c>
      <c r="K49" s="184" t="s">
        <v>56</v>
      </c>
      <c r="L49" s="184" t="s">
        <v>62</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57</v>
      </c>
      <c r="AA49" s="184" t="s">
        <v>57</v>
      </c>
      <c r="AB49" s="184" t="s">
        <v>57</v>
      </c>
      <c r="AC49" s="184" t="s">
        <v>57</v>
      </c>
      <c r="AD49" s="184" t="s">
        <v>57</v>
      </c>
      <c r="AE49" s="184" t="s">
        <v>57</v>
      </c>
      <c r="AF49" s="184"/>
      <c r="AG49" s="184" t="s">
        <v>57</v>
      </c>
      <c r="AH49" s="184" t="s">
        <v>57</v>
      </c>
      <c r="AI49" s="184" t="s">
        <v>57</v>
      </c>
      <c r="AJ49" s="184" t="s">
        <v>57</v>
      </c>
      <c r="AK49" s="184" t="s">
        <v>57</v>
      </c>
      <c r="AL49" s="184" t="s">
        <v>57</v>
      </c>
      <c r="AM49" s="184" t="s">
        <v>57</v>
      </c>
      <c r="AN49" s="184" t="s">
        <v>57</v>
      </c>
      <c r="AO49" s="184" t="s">
        <v>57</v>
      </c>
      <c r="AP49" s="184" t="s">
        <v>57</v>
      </c>
      <c r="AQ49" s="184" t="s">
        <v>57</v>
      </c>
      <c r="AR49" s="184" t="s">
        <v>57</v>
      </c>
      <c r="AS49" s="184" t="s">
        <v>57</v>
      </c>
      <c r="AT49" s="184" t="s">
        <v>57</v>
      </c>
    </row>
    <row r="50" spans="1:46" s="188" customFormat="1">
      <c r="A50" s="184">
        <v>49</v>
      </c>
      <c r="B50" s="184" t="s">
        <v>919</v>
      </c>
      <c r="C50" s="184" t="s">
        <v>578</v>
      </c>
      <c r="D50" s="184">
        <v>2024</v>
      </c>
      <c r="E50" s="184" t="s">
        <v>737</v>
      </c>
      <c r="F50" s="184" t="s">
        <v>4614</v>
      </c>
      <c r="G50" s="187" t="s">
        <v>4615</v>
      </c>
      <c r="H50" s="187" t="s">
        <v>4616</v>
      </c>
      <c r="I50" s="184" t="s">
        <v>55</v>
      </c>
      <c r="J50" s="184">
        <v>3</v>
      </c>
      <c r="K50" s="184" t="s">
        <v>56</v>
      </c>
      <c r="L50" s="184" t="s">
        <v>56</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57</v>
      </c>
      <c r="AA50" s="184" t="s">
        <v>57</v>
      </c>
      <c r="AB50" s="184" t="s">
        <v>57</v>
      </c>
      <c r="AC50" s="184" t="s">
        <v>57</v>
      </c>
      <c r="AD50" s="184" t="s">
        <v>57</v>
      </c>
      <c r="AE50" s="184" t="s">
        <v>57</v>
      </c>
      <c r="AF50" s="184"/>
      <c r="AG50" s="184" t="s">
        <v>57</v>
      </c>
      <c r="AH50" s="184" t="s">
        <v>57</v>
      </c>
      <c r="AI50" s="184" t="s">
        <v>57</v>
      </c>
      <c r="AJ50" s="184" t="s">
        <v>57</v>
      </c>
      <c r="AK50" s="184" t="s">
        <v>57</v>
      </c>
      <c r="AL50" s="184" t="s">
        <v>57</v>
      </c>
      <c r="AM50" s="184" t="s">
        <v>57</v>
      </c>
      <c r="AN50" s="184" t="s">
        <v>57</v>
      </c>
      <c r="AO50" s="184" t="s">
        <v>57</v>
      </c>
      <c r="AP50" s="184" t="s">
        <v>57</v>
      </c>
      <c r="AQ50" s="184" t="s">
        <v>57</v>
      </c>
      <c r="AR50" s="184" t="s">
        <v>57</v>
      </c>
      <c r="AS50" s="184" t="s">
        <v>57</v>
      </c>
      <c r="AT50" s="184" t="s">
        <v>57</v>
      </c>
    </row>
    <row r="51" spans="1:46" s="188" customFormat="1">
      <c r="A51" s="184">
        <v>50</v>
      </c>
      <c r="B51" s="184" t="s">
        <v>919</v>
      </c>
      <c r="C51" s="184" t="s">
        <v>578</v>
      </c>
      <c r="D51" s="184">
        <v>2024</v>
      </c>
      <c r="E51" s="184" t="s">
        <v>737</v>
      </c>
      <c r="F51" s="184" t="s">
        <v>3095</v>
      </c>
      <c r="G51" s="187" t="s">
        <v>4617</v>
      </c>
      <c r="H51" s="185" t="s">
        <v>4618</v>
      </c>
      <c r="I51" s="184" t="s">
        <v>55</v>
      </c>
      <c r="J51" s="184">
        <v>15</v>
      </c>
      <c r="K51" s="184" t="s">
        <v>56</v>
      </c>
      <c r="L51" s="184" t="s">
        <v>56</v>
      </c>
      <c r="M51" s="184" t="s">
        <v>57</v>
      </c>
      <c r="N51" s="184" t="s">
        <v>57</v>
      </c>
      <c r="O51" s="184" t="s">
        <v>57</v>
      </c>
      <c r="P51" s="184" t="s">
        <v>57</v>
      </c>
      <c r="Q51" s="184" t="s">
        <v>57</v>
      </c>
      <c r="R51" s="184" t="s">
        <v>57</v>
      </c>
      <c r="S51" s="184" t="s">
        <v>57</v>
      </c>
      <c r="T51" s="184" t="s">
        <v>57</v>
      </c>
      <c r="U51" s="184" t="s">
        <v>57</v>
      </c>
      <c r="V51" s="184" t="s">
        <v>57</v>
      </c>
      <c r="W51" s="184" t="s">
        <v>57</v>
      </c>
      <c r="X51" s="184" t="s">
        <v>57</v>
      </c>
      <c r="Y51" s="184" t="s">
        <v>57</v>
      </c>
      <c r="Z51" s="184" t="s">
        <v>57</v>
      </c>
      <c r="AA51" s="184" t="s">
        <v>57</v>
      </c>
      <c r="AB51" s="184" t="s">
        <v>57</v>
      </c>
      <c r="AC51" s="184" t="s">
        <v>57</v>
      </c>
      <c r="AD51" s="184" t="s">
        <v>57</v>
      </c>
      <c r="AE51" s="184" t="s">
        <v>57</v>
      </c>
      <c r="AF51" s="184"/>
      <c r="AG51" s="184" t="s">
        <v>57</v>
      </c>
      <c r="AH51" s="184" t="s">
        <v>57</v>
      </c>
      <c r="AI51" s="184" t="s">
        <v>57</v>
      </c>
      <c r="AJ51" s="184" t="s">
        <v>57</v>
      </c>
      <c r="AK51" s="184" t="s">
        <v>57</v>
      </c>
      <c r="AL51" s="184" t="s">
        <v>57</v>
      </c>
      <c r="AM51" s="184" t="s">
        <v>57</v>
      </c>
      <c r="AN51" s="184" t="s">
        <v>57</v>
      </c>
      <c r="AO51" s="184" t="s">
        <v>57</v>
      </c>
      <c r="AP51" s="184" t="s">
        <v>57</v>
      </c>
      <c r="AQ51" s="184" t="s">
        <v>57</v>
      </c>
      <c r="AR51" s="184" t="s">
        <v>57</v>
      </c>
      <c r="AS51" s="184" t="s">
        <v>57</v>
      </c>
      <c r="AT51" s="184" t="s">
        <v>57</v>
      </c>
    </row>
    <row r="52" spans="1:46" s="188" customFormat="1">
      <c r="A52" s="184">
        <v>51</v>
      </c>
      <c r="B52" s="184" t="s">
        <v>919</v>
      </c>
      <c r="C52" s="184" t="s">
        <v>578</v>
      </c>
      <c r="D52" s="184">
        <v>2024</v>
      </c>
      <c r="E52" s="184" t="s">
        <v>737</v>
      </c>
      <c r="F52" s="184" t="s">
        <v>743</v>
      </c>
      <c r="G52" s="187" t="s">
        <v>4619</v>
      </c>
      <c r="H52" s="185" t="s">
        <v>4620</v>
      </c>
      <c r="I52" s="184" t="s">
        <v>55</v>
      </c>
      <c r="J52" s="184">
        <v>14</v>
      </c>
      <c r="K52" s="184" t="s">
        <v>62</v>
      </c>
      <c r="L52" s="184" t="s">
        <v>56</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57</v>
      </c>
      <c r="AA52" s="184" t="s">
        <v>57</v>
      </c>
      <c r="AB52" s="184" t="s">
        <v>57</v>
      </c>
      <c r="AC52" s="184" t="s">
        <v>57</v>
      </c>
      <c r="AD52" s="184" t="s">
        <v>57</v>
      </c>
      <c r="AE52" s="184" t="s">
        <v>57</v>
      </c>
      <c r="AF52" s="184"/>
      <c r="AG52" s="184" t="s">
        <v>57</v>
      </c>
      <c r="AH52" s="184" t="s">
        <v>57</v>
      </c>
      <c r="AI52" s="184" t="s">
        <v>57</v>
      </c>
      <c r="AJ52" s="184" t="s">
        <v>57</v>
      </c>
      <c r="AK52" s="184" t="s">
        <v>57</v>
      </c>
      <c r="AL52" s="184" t="s">
        <v>57</v>
      </c>
      <c r="AM52" s="184" t="s">
        <v>57</v>
      </c>
      <c r="AN52" s="184" t="s">
        <v>57</v>
      </c>
      <c r="AO52" s="184" t="s">
        <v>57</v>
      </c>
      <c r="AP52" s="184" t="s">
        <v>57</v>
      </c>
      <c r="AQ52" s="184" t="s">
        <v>57</v>
      </c>
      <c r="AR52" s="184" t="s">
        <v>57</v>
      </c>
      <c r="AS52" s="184" t="s">
        <v>57</v>
      </c>
      <c r="AT52" s="184" t="s">
        <v>57</v>
      </c>
    </row>
    <row r="53" spans="1:46" s="188" customFormat="1">
      <c r="A53" s="184">
        <v>52</v>
      </c>
      <c r="B53" s="184" t="s">
        <v>919</v>
      </c>
      <c r="C53" s="184" t="s">
        <v>578</v>
      </c>
      <c r="D53" s="184">
        <v>2024</v>
      </c>
      <c r="E53" s="184" t="s">
        <v>737</v>
      </c>
      <c r="F53" s="184" t="s">
        <v>4621</v>
      </c>
      <c r="G53" s="187" t="s">
        <v>4622</v>
      </c>
      <c r="H53" s="187" t="s">
        <v>4623</v>
      </c>
      <c r="I53" s="184" t="s">
        <v>91</v>
      </c>
      <c r="J53" s="184">
        <v>14</v>
      </c>
      <c r="K53" s="184" t="s">
        <v>62</v>
      </c>
      <c r="L53" s="184" t="s">
        <v>62</v>
      </c>
      <c r="M53" s="184" t="s">
        <v>62</v>
      </c>
      <c r="N53" s="184" t="s">
        <v>56</v>
      </c>
      <c r="O53" s="184">
        <v>1</v>
      </c>
      <c r="P53" s="184" t="s">
        <v>170</v>
      </c>
      <c r="Q53" s="184" t="s">
        <v>4624</v>
      </c>
      <c r="R53" s="184" t="s">
        <v>4625</v>
      </c>
      <c r="S53" s="184" t="s">
        <v>56</v>
      </c>
      <c r="T53" s="184" t="s">
        <v>4626</v>
      </c>
      <c r="U53" s="184" t="s">
        <v>56</v>
      </c>
      <c r="V53" s="184" t="s">
        <v>4627</v>
      </c>
      <c r="W53" s="184" t="s">
        <v>56</v>
      </c>
      <c r="X53" s="184" t="s">
        <v>4628</v>
      </c>
      <c r="Y53" s="184" t="s">
        <v>56</v>
      </c>
      <c r="Z53" s="184" t="s">
        <v>4629</v>
      </c>
      <c r="AA53" s="184" t="s">
        <v>62</v>
      </c>
      <c r="AB53" s="184" t="s">
        <v>62</v>
      </c>
      <c r="AC53" s="184" t="s">
        <v>57</v>
      </c>
      <c r="AD53" s="184" t="s">
        <v>57</v>
      </c>
      <c r="AE53" s="184" t="s">
        <v>57</v>
      </c>
      <c r="AF53" s="184"/>
      <c r="AG53" s="184" t="s">
        <v>56</v>
      </c>
      <c r="AH53" s="184">
        <v>99</v>
      </c>
      <c r="AI53" s="184" t="s">
        <v>56</v>
      </c>
      <c r="AJ53" s="184" t="s">
        <v>4469</v>
      </c>
      <c r="AK53" s="184" t="s">
        <v>62</v>
      </c>
      <c r="AL53" s="184" t="s">
        <v>57</v>
      </c>
      <c r="AM53" s="184" t="s">
        <v>57</v>
      </c>
      <c r="AN53" s="184" t="s">
        <v>57</v>
      </c>
      <c r="AO53" s="184" t="s">
        <v>57</v>
      </c>
      <c r="AP53" s="184" t="s">
        <v>6126</v>
      </c>
      <c r="AQ53" s="184" t="s">
        <v>57</v>
      </c>
      <c r="AR53" s="184" t="s">
        <v>57</v>
      </c>
      <c r="AS53" s="184">
        <v>54</v>
      </c>
      <c r="AT53" s="184">
        <v>45</v>
      </c>
    </row>
    <row r="54" spans="1:46" s="188" customFormat="1">
      <c r="A54" s="184">
        <v>53</v>
      </c>
      <c r="B54" s="184" t="s">
        <v>919</v>
      </c>
      <c r="C54" s="184" t="s">
        <v>578</v>
      </c>
      <c r="D54" s="184">
        <v>2024</v>
      </c>
      <c r="E54" s="184" t="s">
        <v>737</v>
      </c>
      <c r="F54" s="184" t="s">
        <v>795</v>
      </c>
      <c r="G54" s="187" t="s">
        <v>4631</v>
      </c>
      <c r="H54" s="185" t="s">
        <v>4632</v>
      </c>
      <c r="I54" s="184" t="s">
        <v>623</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57</v>
      </c>
      <c r="AA54" s="184" t="s">
        <v>57</v>
      </c>
      <c r="AB54" s="184" t="s">
        <v>57</v>
      </c>
      <c r="AC54" s="184" t="s">
        <v>57</v>
      </c>
      <c r="AD54" s="184" t="s">
        <v>57</v>
      </c>
      <c r="AE54" s="184" t="s">
        <v>57</v>
      </c>
      <c r="AF54" s="184"/>
      <c r="AG54" s="184" t="s">
        <v>57</v>
      </c>
      <c r="AH54" s="184" t="s">
        <v>57</v>
      </c>
      <c r="AI54" s="184" t="s">
        <v>57</v>
      </c>
      <c r="AJ54" s="184" t="s">
        <v>57</v>
      </c>
      <c r="AK54" s="184" t="s">
        <v>57</v>
      </c>
      <c r="AL54" s="184" t="s">
        <v>57</v>
      </c>
      <c r="AM54" s="184" t="s">
        <v>57</v>
      </c>
      <c r="AN54" s="184" t="s">
        <v>57</v>
      </c>
      <c r="AO54" s="184" t="s">
        <v>57</v>
      </c>
      <c r="AP54" s="184" t="s">
        <v>57</v>
      </c>
      <c r="AQ54" s="184" t="s">
        <v>57</v>
      </c>
      <c r="AR54" s="184" t="s">
        <v>57</v>
      </c>
      <c r="AS54" s="184" t="s">
        <v>57</v>
      </c>
      <c r="AT54" s="184" t="s">
        <v>57</v>
      </c>
    </row>
    <row r="55" spans="1:46" s="188" customFormat="1">
      <c r="A55" s="184">
        <v>54</v>
      </c>
      <c r="B55" s="184" t="s">
        <v>919</v>
      </c>
      <c r="C55" s="184" t="s">
        <v>578</v>
      </c>
      <c r="D55" s="184">
        <v>2024</v>
      </c>
      <c r="E55" s="184" t="s">
        <v>737</v>
      </c>
      <c r="F55" s="184" t="s">
        <v>4633</v>
      </c>
      <c r="G55" s="187" t="s">
        <v>4634</v>
      </c>
      <c r="H55" s="187" t="s">
        <v>4635</v>
      </c>
      <c r="I55" s="184" t="s">
        <v>312</v>
      </c>
      <c r="J55" s="184">
        <v>25</v>
      </c>
      <c r="K55" s="184" t="s">
        <v>57</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57</v>
      </c>
      <c r="AA55" s="184" t="s">
        <v>57</v>
      </c>
      <c r="AB55" s="184" t="s">
        <v>57</v>
      </c>
      <c r="AC55" s="184" t="s">
        <v>57</v>
      </c>
      <c r="AD55" s="184" t="s">
        <v>57</v>
      </c>
      <c r="AE55" s="184" t="s">
        <v>57</v>
      </c>
      <c r="AF55" s="184"/>
      <c r="AG55" s="184" t="s">
        <v>57</v>
      </c>
      <c r="AH55" s="184" t="s">
        <v>57</v>
      </c>
      <c r="AI55" s="184" t="s">
        <v>57</v>
      </c>
      <c r="AJ55" s="184" t="s">
        <v>57</v>
      </c>
      <c r="AK55" s="184" t="s">
        <v>57</v>
      </c>
      <c r="AL55" s="184" t="s">
        <v>57</v>
      </c>
      <c r="AM55" s="184" t="s">
        <v>57</v>
      </c>
      <c r="AN55" s="184" t="s">
        <v>57</v>
      </c>
      <c r="AO55" s="184" t="s">
        <v>57</v>
      </c>
      <c r="AP55" s="184" t="s">
        <v>57</v>
      </c>
      <c r="AQ55" s="184" t="s">
        <v>57</v>
      </c>
      <c r="AR55" s="184" t="s">
        <v>57</v>
      </c>
      <c r="AS55" s="184" t="s">
        <v>57</v>
      </c>
      <c r="AT55" s="184" t="s">
        <v>57</v>
      </c>
    </row>
    <row r="56" spans="1:46" s="188" customFormat="1">
      <c r="A56" s="184">
        <v>55</v>
      </c>
      <c r="B56" s="184" t="s">
        <v>919</v>
      </c>
      <c r="C56" s="184" t="s">
        <v>578</v>
      </c>
      <c r="D56" s="184">
        <v>2024</v>
      </c>
      <c r="E56" s="184" t="s">
        <v>737</v>
      </c>
      <c r="F56" s="184" t="s">
        <v>876</v>
      </c>
      <c r="G56" s="187" t="s">
        <v>4636</v>
      </c>
      <c r="H56" s="185" t="s">
        <v>4637</v>
      </c>
      <c r="I56" s="184" t="s">
        <v>623</v>
      </c>
      <c r="J56" s="184">
        <v>25</v>
      </c>
      <c r="K56" s="184" t="s">
        <v>57</v>
      </c>
      <c r="L56" s="184" t="s">
        <v>57</v>
      </c>
      <c r="M56" s="184" t="s">
        <v>57</v>
      </c>
      <c r="N56" s="184" t="s">
        <v>57</v>
      </c>
      <c r="O56" s="184" t="s">
        <v>57</v>
      </c>
      <c r="P56" s="184" t="s">
        <v>57</v>
      </c>
      <c r="Q56" s="184" t="s">
        <v>57</v>
      </c>
      <c r="R56" s="184" t="s">
        <v>57</v>
      </c>
      <c r="S56" s="184" t="s">
        <v>57</v>
      </c>
      <c r="T56" s="184" t="s">
        <v>57</v>
      </c>
      <c r="U56" s="184" t="s">
        <v>57</v>
      </c>
      <c r="V56" s="184" t="s">
        <v>57</v>
      </c>
      <c r="W56" s="184" t="s">
        <v>57</v>
      </c>
      <c r="X56" s="184" t="s">
        <v>57</v>
      </c>
      <c r="Y56" s="184" t="s">
        <v>57</v>
      </c>
      <c r="Z56" s="184" t="s">
        <v>57</v>
      </c>
      <c r="AA56" s="184" t="s">
        <v>57</v>
      </c>
      <c r="AB56" s="184" t="s">
        <v>57</v>
      </c>
      <c r="AC56" s="184" t="s">
        <v>57</v>
      </c>
      <c r="AD56" s="184" t="s">
        <v>57</v>
      </c>
      <c r="AE56" s="184" t="s">
        <v>57</v>
      </c>
      <c r="AF56" s="184"/>
      <c r="AG56" s="184" t="s">
        <v>57</v>
      </c>
      <c r="AH56" s="184" t="s">
        <v>57</v>
      </c>
      <c r="AI56" s="184" t="s">
        <v>57</v>
      </c>
      <c r="AJ56" s="184" t="s">
        <v>57</v>
      </c>
      <c r="AK56" s="184" t="s">
        <v>57</v>
      </c>
      <c r="AL56" s="184" t="s">
        <v>57</v>
      </c>
      <c r="AM56" s="184" t="s">
        <v>57</v>
      </c>
      <c r="AN56" s="184" t="s">
        <v>57</v>
      </c>
      <c r="AO56" s="184" t="s">
        <v>57</v>
      </c>
      <c r="AP56" s="184" t="s">
        <v>57</v>
      </c>
      <c r="AQ56" s="184" t="s">
        <v>57</v>
      </c>
      <c r="AR56" s="184" t="s">
        <v>57</v>
      </c>
      <c r="AS56" s="184" t="s">
        <v>57</v>
      </c>
      <c r="AT56" s="184" t="s">
        <v>57</v>
      </c>
    </row>
    <row r="57" spans="1:46" s="188" customFormat="1">
      <c r="A57" s="184">
        <v>56</v>
      </c>
      <c r="B57" s="184" t="s">
        <v>919</v>
      </c>
      <c r="C57" s="184" t="s">
        <v>578</v>
      </c>
      <c r="D57" s="184">
        <v>2024</v>
      </c>
      <c r="E57" s="184" t="s">
        <v>737</v>
      </c>
      <c r="F57" s="184" t="s">
        <v>4638</v>
      </c>
      <c r="G57" s="187" t="s">
        <v>4639</v>
      </c>
      <c r="H57" s="187" t="s">
        <v>4640</v>
      </c>
      <c r="I57" s="184" t="s">
        <v>312</v>
      </c>
      <c r="J57" s="184">
        <v>25</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c r="AG57" s="184" t="s">
        <v>57</v>
      </c>
      <c r="AH57" s="184" t="s">
        <v>57</v>
      </c>
      <c r="AI57" s="184" t="s">
        <v>57</v>
      </c>
      <c r="AJ57" s="184" t="s">
        <v>57</v>
      </c>
      <c r="AK57" s="184" t="s">
        <v>57</v>
      </c>
      <c r="AL57" s="184" t="s">
        <v>57</v>
      </c>
      <c r="AM57" s="184" t="s">
        <v>57</v>
      </c>
      <c r="AN57" s="184" t="s">
        <v>57</v>
      </c>
      <c r="AO57" s="184" t="s">
        <v>57</v>
      </c>
      <c r="AP57" s="184" t="s">
        <v>57</v>
      </c>
      <c r="AQ57" s="184" t="s">
        <v>57</v>
      </c>
      <c r="AR57" s="184" t="s">
        <v>57</v>
      </c>
      <c r="AS57" s="184" t="s">
        <v>57</v>
      </c>
      <c r="AT57" s="184" t="s">
        <v>57</v>
      </c>
    </row>
    <row r="58" spans="1:46" s="188" customFormat="1">
      <c r="A58" s="184">
        <v>57</v>
      </c>
      <c r="B58" s="184" t="s">
        <v>919</v>
      </c>
      <c r="C58" s="184" t="s">
        <v>578</v>
      </c>
      <c r="D58" s="184">
        <v>2024</v>
      </c>
      <c r="E58" s="184" t="s">
        <v>737</v>
      </c>
      <c r="F58" s="184" t="s">
        <v>638</v>
      </c>
      <c r="G58" s="187" t="s">
        <v>4641</v>
      </c>
      <c r="H58" s="187" t="s">
        <v>4642</v>
      </c>
      <c r="I58" s="184" t="s">
        <v>623</v>
      </c>
      <c r="J58" s="184">
        <v>25</v>
      </c>
      <c r="K58" s="184" t="s">
        <v>57</v>
      </c>
      <c r="L58" s="184" t="s">
        <v>57</v>
      </c>
      <c r="M58" s="184" t="s">
        <v>57</v>
      </c>
      <c r="N58" s="184" t="s">
        <v>57</v>
      </c>
      <c r="O58" s="184" t="s">
        <v>57</v>
      </c>
      <c r="P58" s="184" t="s">
        <v>57</v>
      </c>
      <c r="Q58" s="184" t="s">
        <v>57</v>
      </c>
      <c r="R58" s="184" t="s">
        <v>57</v>
      </c>
      <c r="S58" s="184" t="s">
        <v>57</v>
      </c>
      <c r="T58" s="184" t="s">
        <v>57</v>
      </c>
      <c r="U58" s="184" t="s">
        <v>57</v>
      </c>
      <c r="V58" s="184" t="s">
        <v>57</v>
      </c>
      <c r="W58" s="184" t="s">
        <v>57</v>
      </c>
      <c r="X58" s="184" t="s">
        <v>57</v>
      </c>
      <c r="Y58" s="184" t="s">
        <v>57</v>
      </c>
      <c r="Z58" s="184" t="s">
        <v>57</v>
      </c>
      <c r="AA58" s="184" t="s">
        <v>57</v>
      </c>
      <c r="AB58" s="184" t="s">
        <v>57</v>
      </c>
      <c r="AC58" s="184" t="s">
        <v>57</v>
      </c>
      <c r="AD58" s="184" t="s">
        <v>57</v>
      </c>
      <c r="AE58" s="184" t="s">
        <v>57</v>
      </c>
      <c r="AF58" s="184"/>
      <c r="AG58" s="184" t="s">
        <v>57</v>
      </c>
      <c r="AH58" s="184" t="s">
        <v>57</v>
      </c>
      <c r="AI58" s="184" t="s">
        <v>57</v>
      </c>
      <c r="AJ58" s="184" t="s">
        <v>57</v>
      </c>
      <c r="AK58" s="184" t="s">
        <v>57</v>
      </c>
      <c r="AL58" s="184" t="s">
        <v>57</v>
      </c>
      <c r="AM58" s="184" t="s">
        <v>57</v>
      </c>
      <c r="AN58" s="184" t="s">
        <v>57</v>
      </c>
      <c r="AO58" s="184" t="s">
        <v>57</v>
      </c>
      <c r="AP58" s="184" t="s">
        <v>57</v>
      </c>
      <c r="AQ58" s="184" t="s">
        <v>57</v>
      </c>
      <c r="AR58" s="184" t="s">
        <v>57</v>
      </c>
      <c r="AS58" s="184" t="s">
        <v>57</v>
      </c>
      <c r="AT58" s="184" t="s">
        <v>57</v>
      </c>
    </row>
    <row r="59" spans="1:46" s="188" customFormat="1">
      <c r="A59" s="184">
        <v>58</v>
      </c>
      <c r="B59" s="184" t="s">
        <v>919</v>
      </c>
      <c r="C59" s="184" t="s">
        <v>578</v>
      </c>
      <c r="D59" s="184">
        <v>2024</v>
      </c>
      <c r="E59" s="184" t="s">
        <v>737</v>
      </c>
      <c r="F59" s="184" t="s">
        <v>4643</v>
      </c>
      <c r="G59" s="187" t="s">
        <v>4644</v>
      </c>
      <c r="H59" s="187" t="s">
        <v>4645</v>
      </c>
      <c r="I59" s="184" t="s">
        <v>312</v>
      </c>
      <c r="J59" s="184">
        <v>25</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57</v>
      </c>
      <c r="AA59" s="184" t="s">
        <v>57</v>
      </c>
      <c r="AB59" s="184" t="s">
        <v>57</v>
      </c>
      <c r="AC59" s="184" t="s">
        <v>57</v>
      </c>
      <c r="AD59" s="184" t="s">
        <v>57</v>
      </c>
      <c r="AE59" s="184" t="s">
        <v>57</v>
      </c>
      <c r="AF59" s="184"/>
      <c r="AG59" s="184" t="s">
        <v>57</v>
      </c>
      <c r="AH59" s="184" t="s">
        <v>57</v>
      </c>
      <c r="AI59" s="184" t="s">
        <v>57</v>
      </c>
      <c r="AJ59" s="184" t="s">
        <v>57</v>
      </c>
      <c r="AK59" s="184" t="s">
        <v>57</v>
      </c>
      <c r="AL59" s="184" t="s">
        <v>57</v>
      </c>
      <c r="AM59" s="184" t="s">
        <v>57</v>
      </c>
      <c r="AN59" s="184" t="s">
        <v>57</v>
      </c>
      <c r="AO59" s="184" t="s">
        <v>57</v>
      </c>
      <c r="AP59" s="184" t="s">
        <v>57</v>
      </c>
      <c r="AQ59" s="184" t="s">
        <v>57</v>
      </c>
      <c r="AR59" s="184" t="s">
        <v>57</v>
      </c>
      <c r="AS59" s="184" t="s">
        <v>57</v>
      </c>
      <c r="AT59" s="184" t="s">
        <v>57</v>
      </c>
    </row>
    <row r="60" spans="1:46" s="188" customFormat="1">
      <c r="A60" s="184">
        <v>59</v>
      </c>
      <c r="B60" s="184" t="s">
        <v>919</v>
      </c>
      <c r="C60" s="184" t="s">
        <v>578</v>
      </c>
      <c r="D60" s="184">
        <v>2024</v>
      </c>
      <c r="E60" s="184" t="s">
        <v>737</v>
      </c>
      <c r="F60" s="184" t="s">
        <v>627</v>
      </c>
      <c r="G60" s="187" t="s">
        <v>4646</v>
      </c>
      <c r="H60" s="187" t="s">
        <v>4647</v>
      </c>
      <c r="I60" s="184" t="s">
        <v>623</v>
      </c>
      <c r="J60" s="184">
        <v>25</v>
      </c>
      <c r="K60" s="184" t="s">
        <v>57</v>
      </c>
      <c r="L60" s="184" t="s">
        <v>57</v>
      </c>
      <c r="M60" s="184" t="s">
        <v>57</v>
      </c>
      <c r="N60" s="184" t="s">
        <v>57</v>
      </c>
      <c r="O60" s="184" t="s">
        <v>57</v>
      </c>
      <c r="P60" s="184" t="s">
        <v>57</v>
      </c>
      <c r="Q60" s="184" t="s">
        <v>57</v>
      </c>
      <c r="R60" s="184" t="s">
        <v>57</v>
      </c>
      <c r="S60" s="184" t="s">
        <v>57</v>
      </c>
      <c r="T60" s="184" t="s">
        <v>57</v>
      </c>
      <c r="U60" s="184" t="s">
        <v>57</v>
      </c>
      <c r="V60" s="184" t="s">
        <v>57</v>
      </c>
      <c r="W60" s="184" t="s">
        <v>57</v>
      </c>
      <c r="X60" s="184" t="s">
        <v>57</v>
      </c>
      <c r="Y60" s="184" t="s">
        <v>57</v>
      </c>
      <c r="Z60" s="184" t="s">
        <v>57</v>
      </c>
      <c r="AA60" s="184" t="s">
        <v>57</v>
      </c>
      <c r="AB60" s="184" t="s">
        <v>57</v>
      </c>
      <c r="AC60" s="184" t="s">
        <v>57</v>
      </c>
      <c r="AD60" s="184" t="s">
        <v>57</v>
      </c>
      <c r="AE60" s="184" t="s">
        <v>57</v>
      </c>
      <c r="AF60" s="184"/>
      <c r="AG60" s="184" t="s">
        <v>57</v>
      </c>
      <c r="AH60" s="184" t="s">
        <v>57</v>
      </c>
      <c r="AI60" s="184" t="s">
        <v>57</v>
      </c>
      <c r="AJ60" s="184" t="s">
        <v>57</v>
      </c>
      <c r="AK60" s="184" t="s">
        <v>57</v>
      </c>
      <c r="AL60" s="184" t="s">
        <v>57</v>
      </c>
      <c r="AM60" s="184" t="s">
        <v>57</v>
      </c>
      <c r="AN60" s="184" t="s">
        <v>57</v>
      </c>
      <c r="AO60" s="184" t="s">
        <v>57</v>
      </c>
      <c r="AP60" s="184" t="s">
        <v>57</v>
      </c>
      <c r="AQ60" s="184" t="s">
        <v>57</v>
      </c>
      <c r="AR60" s="184" t="s">
        <v>57</v>
      </c>
      <c r="AS60" s="184" t="s">
        <v>57</v>
      </c>
      <c r="AT60" s="184" t="s">
        <v>57</v>
      </c>
    </row>
    <row r="61" spans="1:46" s="188" customFormat="1">
      <c r="A61" s="184">
        <v>60</v>
      </c>
      <c r="B61" s="184" t="s">
        <v>919</v>
      </c>
      <c r="C61" s="184" t="s">
        <v>578</v>
      </c>
      <c r="D61" s="184">
        <v>2024</v>
      </c>
      <c r="E61" s="184" t="s">
        <v>737</v>
      </c>
      <c r="F61" s="184" t="s">
        <v>4648</v>
      </c>
      <c r="G61" s="187" t="s">
        <v>4649</v>
      </c>
      <c r="H61" s="187" t="s">
        <v>4650</v>
      </c>
      <c r="I61" s="184" t="s">
        <v>312</v>
      </c>
      <c r="J61" s="184">
        <v>25</v>
      </c>
      <c r="K61" s="184" t="s">
        <v>57</v>
      </c>
      <c r="L61" s="184" t="s">
        <v>57</v>
      </c>
      <c r="M61" s="184" t="s">
        <v>57</v>
      </c>
      <c r="N61" s="184" t="s">
        <v>57</v>
      </c>
      <c r="O61" s="184" t="s">
        <v>57</v>
      </c>
      <c r="P61" s="184" t="s">
        <v>57</v>
      </c>
      <c r="Q61" s="184" t="s">
        <v>57</v>
      </c>
      <c r="R61" s="184" t="s">
        <v>57</v>
      </c>
      <c r="S61" s="184" t="s">
        <v>57</v>
      </c>
      <c r="T61" s="184" t="s">
        <v>57</v>
      </c>
      <c r="U61" s="184" t="s">
        <v>57</v>
      </c>
      <c r="V61" s="184" t="s">
        <v>57</v>
      </c>
      <c r="W61" s="184" t="s">
        <v>57</v>
      </c>
      <c r="X61" s="184" t="s">
        <v>57</v>
      </c>
      <c r="Y61" s="184" t="s">
        <v>57</v>
      </c>
      <c r="Z61" s="184" t="s">
        <v>57</v>
      </c>
      <c r="AA61" s="184" t="s">
        <v>57</v>
      </c>
      <c r="AB61" s="184" t="s">
        <v>57</v>
      </c>
      <c r="AC61" s="184" t="s">
        <v>57</v>
      </c>
      <c r="AD61" s="184" t="s">
        <v>57</v>
      </c>
      <c r="AE61" s="184" t="s">
        <v>57</v>
      </c>
      <c r="AF61" s="184"/>
      <c r="AG61" s="184" t="s">
        <v>57</v>
      </c>
      <c r="AH61" s="184" t="s">
        <v>57</v>
      </c>
      <c r="AI61" s="184" t="s">
        <v>57</v>
      </c>
      <c r="AJ61" s="184" t="s">
        <v>57</v>
      </c>
      <c r="AK61" s="184" t="s">
        <v>57</v>
      </c>
      <c r="AL61" s="184" t="s">
        <v>57</v>
      </c>
      <c r="AM61" s="184" t="s">
        <v>57</v>
      </c>
      <c r="AN61" s="184" t="s">
        <v>57</v>
      </c>
      <c r="AO61" s="184" t="s">
        <v>57</v>
      </c>
      <c r="AP61" s="184" t="s">
        <v>57</v>
      </c>
      <c r="AQ61" s="184" t="s">
        <v>57</v>
      </c>
      <c r="AR61" s="184" t="s">
        <v>57</v>
      </c>
      <c r="AS61" s="184" t="s">
        <v>57</v>
      </c>
      <c r="AT61" s="184" t="s">
        <v>57</v>
      </c>
    </row>
    <row r="62" spans="1:46" s="188" customFormat="1">
      <c r="A62" s="184">
        <v>61</v>
      </c>
      <c r="B62" s="184" t="s">
        <v>919</v>
      </c>
      <c r="C62" s="184" t="s">
        <v>578</v>
      </c>
      <c r="D62" s="184">
        <v>2024</v>
      </c>
      <c r="E62" s="184" t="s">
        <v>737</v>
      </c>
      <c r="F62" s="184" t="s">
        <v>4651</v>
      </c>
      <c r="G62" s="187" t="s">
        <v>4652</v>
      </c>
      <c r="H62" s="187" t="s">
        <v>4653</v>
      </c>
      <c r="I62" s="184" t="s">
        <v>623</v>
      </c>
      <c r="J62" s="184">
        <v>25</v>
      </c>
      <c r="K62" s="184" t="s">
        <v>57</v>
      </c>
      <c r="L62" s="184" t="s">
        <v>57</v>
      </c>
      <c r="M62" s="184" t="s">
        <v>57</v>
      </c>
      <c r="N62" s="184" t="s">
        <v>57</v>
      </c>
      <c r="O62" s="184" t="s">
        <v>57</v>
      </c>
      <c r="P62" s="184" t="s">
        <v>57</v>
      </c>
      <c r="Q62" s="184" t="s">
        <v>57</v>
      </c>
      <c r="R62" s="184" t="s">
        <v>57</v>
      </c>
      <c r="S62" s="184" t="s">
        <v>57</v>
      </c>
      <c r="T62" s="184" t="s">
        <v>57</v>
      </c>
      <c r="U62" s="184" t="s">
        <v>57</v>
      </c>
      <c r="V62" s="184" t="s">
        <v>57</v>
      </c>
      <c r="W62" s="184" t="s">
        <v>57</v>
      </c>
      <c r="X62" s="184" t="s">
        <v>57</v>
      </c>
      <c r="Y62" s="184" t="s">
        <v>57</v>
      </c>
      <c r="Z62" s="184" t="s">
        <v>57</v>
      </c>
      <c r="AA62" s="184" t="s">
        <v>57</v>
      </c>
      <c r="AB62" s="184" t="s">
        <v>57</v>
      </c>
      <c r="AC62" s="184" t="s">
        <v>57</v>
      </c>
      <c r="AD62" s="184" t="s">
        <v>57</v>
      </c>
      <c r="AE62" s="184" t="s">
        <v>57</v>
      </c>
      <c r="AF62" s="184"/>
      <c r="AG62" s="184" t="s">
        <v>57</v>
      </c>
      <c r="AH62" s="184" t="s">
        <v>57</v>
      </c>
      <c r="AI62" s="184" t="s">
        <v>57</v>
      </c>
      <c r="AJ62" s="184" t="s">
        <v>57</v>
      </c>
      <c r="AK62" s="184" t="s">
        <v>57</v>
      </c>
      <c r="AL62" s="184" t="s">
        <v>57</v>
      </c>
      <c r="AM62" s="184" t="s">
        <v>57</v>
      </c>
      <c r="AN62" s="184" t="s">
        <v>57</v>
      </c>
      <c r="AO62" s="184" t="s">
        <v>57</v>
      </c>
      <c r="AP62" s="184" t="s">
        <v>57</v>
      </c>
      <c r="AQ62" s="184" t="s">
        <v>57</v>
      </c>
      <c r="AR62" s="184" t="s">
        <v>57</v>
      </c>
      <c r="AS62" s="184" t="s">
        <v>57</v>
      </c>
      <c r="AT62" s="184" t="s">
        <v>57</v>
      </c>
    </row>
    <row r="63" spans="1:46" s="188" customFormat="1">
      <c r="A63" s="184">
        <v>62</v>
      </c>
      <c r="B63" s="184" t="s">
        <v>919</v>
      </c>
      <c r="C63" s="184" t="s">
        <v>578</v>
      </c>
      <c r="D63" s="184">
        <v>2024</v>
      </c>
      <c r="E63" s="184" t="s">
        <v>737</v>
      </c>
      <c r="F63" s="184" t="s">
        <v>3203</v>
      </c>
      <c r="G63" s="187" t="s">
        <v>4654</v>
      </c>
      <c r="H63" s="187" t="s">
        <v>4655</v>
      </c>
      <c r="I63" s="184" t="s">
        <v>623</v>
      </c>
      <c r="J63" s="184">
        <v>25</v>
      </c>
      <c r="K63" s="184" t="s">
        <v>57</v>
      </c>
      <c r="L63" s="184" t="s">
        <v>57</v>
      </c>
      <c r="M63" s="184" t="s">
        <v>57</v>
      </c>
      <c r="N63" s="184" t="s">
        <v>57</v>
      </c>
      <c r="O63" s="184" t="s">
        <v>57</v>
      </c>
      <c r="P63" s="184" t="s">
        <v>57</v>
      </c>
      <c r="Q63" s="184" t="s">
        <v>57</v>
      </c>
      <c r="R63" s="184" t="s">
        <v>57</v>
      </c>
      <c r="S63" s="184" t="s">
        <v>57</v>
      </c>
      <c r="T63" s="184" t="s">
        <v>57</v>
      </c>
      <c r="U63" s="184" t="s">
        <v>57</v>
      </c>
      <c r="V63" s="184" t="s">
        <v>57</v>
      </c>
      <c r="W63" s="184" t="s">
        <v>57</v>
      </c>
      <c r="X63" s="184" t="s">
        <v>57</v>
      </c>
      <c r="Y63" s="184" t="s">
        <v>57</v>
      </c>
      <c r="Z63" s="184" t="s">
        <v>57</v>
      </c>
      <c r="AA63" s="184" t="s">
        <v>57</v>
      </c>
      <c r="AB63" s="184" t="s">
        <v>57</v>
      </c>
      <c r="AC63" s="184" t="s">
        <v>57</v>
      </c>
      <c r="AD63" s="184" t="s">
        <v>57</v>
      </c>
      <c r="AE63" s="184" t="s">
        <v>57</v>
      </c>
      <c r="AF63" s="184"/>
      <c r="AG63" s="184" t="s">
        <v>57</v>
      </c>
      <c r="AH63" s="184" t="s">
        <v>57</v>
      </c>
      <c r="AI63" s="184" t="s">
        <v>57</v>
      </c>
      <c r="AJ63" s="184" t="s">
        <v>57</v>
      </c>
      <c r="AK63" s="184" t="s">
        <v>57</v>
      </c>
      <c r="AL63" s="184" t="s">
        <v>57</v>
      </c>
      <c r="AM63" s="184" t="s">
        <v>57</v>
      </c>
      <c r="AN63" s="184" t="s">
        <v>57</v>
      </c>
      <c r="AO63" s="184" t="s">
        <v>57</v>
      </c>
      <c r="AP63" s="184" t="s">
        <v>57</v>
      </c>
      <c r="AQ63" s="184" t="s">
        <v>57</v>
      </c>
      <c r="AR63" s="184" t="s">
        <v>57</v>
      </c>
      <c r="AS63" s="184" t="s">
        <v>57</v>
      </c>
      <c r="AT63" s="184" t="s">
        <v>57</v>
      </c>
    </row>
    <row r="64" spans="1:46" s="188" customFormat="1">
      <c r="A64" s="184">
        <v>63</v>
      </c>
      <c r="B64" s="184" t="s">
        <v>919</v>
      </c>
      <c r="C64" s="184" t="s">
        <v>578</v>
      </c>
      <c r="D64" s="184">
        <v>2024</v>
      </c>
      <c r="E64" s="184" t="s">
        <v>737</v>
      </c>
      <c r="F64" s="184" t="s">
        <v>4656</v>
      </c>
      <c r="G64" s="187" t="s">
        <v>4657</v>
      </c>
      <c r="H64" s="187" t="s">
        <v>4658</v>
      </c>
      <c r="I64" s="184" t="s">
        <v>312</v>
      </c>
      <c r="J64" s="184">
        <v>25</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57</v>
      </c>
      <c r="AA64" s="184" t="s">
        <v>57</v>
      </c>
      <c r="AB64" s="184" t="s">
        <v>57</v>
      </c>
      <c r="AC64" s="184" t="s">
        <v>57</v>
      </c>
      <c r="AD64" s="184" t="s">
        <v>57</v>
      </c>
      <c r="AE64" s="184" t="s">
        <v>57</v>
      </c>
      <c r="AF64" s="184"/>
      <c r="AG64" s="184" t="s">
        <v>57</v>
      </c>
      <c r="AH64" s="184" t="s">
        <v>57</v>
      </c>
      <c r="AI64" s="184" t="s">
        <v>57</v>
      </c>
      <c r="AJ64" s="184" t="s">
        <v>57</v>
      </c>
      <c r="AK64" s="184" t="s">
        <v>57</v>
      </c>
      <c r="AL64" s="184" t="s">
        <v>57</v>
      </c>
      <c r="AM64" s="184" t="s">
        <v>57</v>
      </c>
      <c r="AN64" s="184" t="s">
        <v>57</v>
      </c>
      <c r="AO64" s="184" t="s">
        <v>57</v>
      </c>
      <c r="AP64" s="184" t="s">
        <v>57</v>
      </c>
      <c r="AQ64" s="184" t="s">
        <v>57</v>
      </c>
      <c r="AR64" s="184" t="s">
        <v>57</v>
      </c>
      <c r="AS64" s="184" t="s">
        <v>57</v>
      </c>
      <c r="AT64" s="184" t="s">
        <v>57</v>
      </c>
    </row>
    <row r="65" spans="1:46" s="188" customFormat="1">
      <c r="A65" s="184">
        <v>64</v>
      </c>
      <c r="B65" s="184" t="s">
        <v>919</v>
      </c>
      <c r="C65" s="184" t="s">
        <v>578</v>
      </c>
      <c r="D65" s="184">
        <v>2024</v>
      </c>
      <c r="E65" s="184" t="s">
        <v>737</v>
      </c>
      <c r="F65" s="184" t="s">
        <v>4659</v>
      </c>
      <c r="G65" s="187" t="s">
        <v>4660</v>
      </c>
      <c r="H65" s="184" t="s">
        <v>4661</v>
      </c>
      <c r="I65" s="184" t="s">
        <v>312</v>
      </c>
      <c r="J65" s="184">
        <v>25</v>
      </c>
      <c r="K65" s="184" t="s">
        <v>57</v>
      </c>
      <c r="L65" s="184" t="s">
        <v>57</v>
      </c>
      <c r="M65" s="184" t="s">
        <v>57</v>
      </c>
      <c r="N65" s="184" t="s">
        <v>57</v>
      </c>
      <c r="O65" s="184" t="s">
        <v>57</v>
      </c>
      <c r="P65" s="184" t="s">
        <v>57</v>
      </c>
      <c r="Q65" s="184" t="s">
        <v>57</v>
      </c>
      <c r="R65" s="184" t="s">
        <v>57</v>
      </c>
      <c r="S65" s="184" t="s">
        <v>57</v>
      </c>
      <c r="T65" s="184" t="s">
        <v>57</v>
      </c>
      <c r="U65" s="184" t="s">
        <v>57</v>
      </c>
      <c r="V65" s="184" t="s">
        <v>57</v>
      </c>
      <c r="W65" s="184" t="s">
        <v>57</v>
      </c>
      <c r="X65" s="184" t="s">
        <v>57</v>
      </c>
      <c r="Y65" s="184" t="s">
        <v>57</v>
      </c>
      <c r="Z65" s="184" t="s">
        <v>57</v>
      </c>
      <c r="AA65" s="184" t="s">
        <v>57</v>
      </c>
      <c r="AB65" s="184" t="s">
        <v>57</v>
      </c>
      <c r="AC65" s="184" t="s">
        <v>57</v>
      </c>
      <c r="AD65" s="184" t="s">
        <v>57</v>
      </c>
      <c r="AE65" s="184" t="s">
        <v>57</v>
      </c>
      <c r="AF65" s="184"/>
      <c r="AG65" s="184" t="s">
        <v>57</v>
      </c>
      <c r="AH65" s="184" t="s">
        <v>57</v>
      </c>
      <c r="AI65" s="184" t="s">
        <v>57</v>
      </c>
      <c r="AJ65" s="184" t="s">
        <v>57</v>
      </c>
      <c r="AK65" s="184" t="s">
        <v>57</v>
      </c>
      <c r="AL65" s="184" t="s">
        <v>57</v>
      </c>
      <c r="AM65" s="184" t="s">
        <v>57</v>
      </c>
      <c r="AN65" s="184" t="s">
        <v>57</v>
      </c>
      <c r="AO65" s="184" t="s">
        <v>57</v>
      </c>
      <c r="AP65" s="184" t="s">
        <v>57</v>
      </c>
      <c r="AQ65" s="184" t="s">
        <v>57</v>
      </c>
      <c r="AR65" s="184" t="s">
        <v>57</v>
      </c>
      <c r="AS65" s="184" t="s">
        <v>57</v>
      </c>
      <c r="AT65" s="184" t="s">
        <v>57</v>
      </c>
    </row>
    <row r="66" spans="1:46" s="188" customFormat="1">
      <c r="A66" s="184">
        <v>65</v>
      </c>
      <c r="B66" s="184" t="s">
        <v>919</v>
      </c>
      <c r="C66" s="184" t="s">
        <v>578</v>
      </c>
      <c r="D66" s="184">
        <v>2024</v>
      </c>
      <c r="E66" s="184" t="s">
        <v>737</v>
      </c>
      <c r="F66" s="184" t="s">
        <v>4662</v>
      </c>
      <c r="G66" s="187" t="s">
        <v>4663</v>
      </c>
      <c r="H66" s="184" t="s">
        <v>4664</v>
      </c>
      <c r="I66" s="184" t="s">
        <v>289</v>
      </c>
      <c r="J66" s="184">
        <v>25</v>
      </c>
      <c r="K66" s="184" t="s">
        <v>57</v>
      </c>
      <c r="L66" s="184" t="s">
        <v>57</v>
      </c>
      <c r="M66" s="184" t="s">
        <v>57</v>
      </c>
      <c r="N66" s="184" t="s">
        <v>57</v>
      </c>
      <c r="O66" s="184" t="s">
        <v>57</v>
      </c>
      <c r="P66" s="184" t="s">
        <v>57</v>
      </c>
      <c r="Q66" s="184" t="s">
        <v>57</v>
      </c>
      <c r="R66" s="184" t="s">
        <v>57</v>
      </c>
      <c r="S66" s="184" t="s">
        <v>57</v>
      </c>
      <c r="T66" s="184" t="s">
        <v>57</v>
      </c>
      <c r="U66" s="184" t="s">
        <v>57</v>
      </c>
      <c r="V66" s="184" t="s">
        <v>57</v>
      </c>
      <c r="W66" s="184" t="s">
        <v>57</v>
      </c>
      <c r="X66" s="184" t="s">
        <v>57</v>
      </c>
      <c r="Y66" s="184" t="s">
        <v>57</v>
      </c>
      <c r="Z66" s="184" t="s">
        <v>57</v>
      </c>
      <c r="AA66" s="184" t="s">
        <v>57</v>
      </c>
      <c r="AB66" s="184" t="s">
        <v>57</v>
      </c>
      <c r="AC66" s="184" t="s">
        <v>57</v>
      </c>
      <c r="AD66" s="184" t="s">
        <v>57</v>
      </c>
      <c r="AE66" s="184" t="s">
        <v>57</v>
      </c>
      <c r="AF66" s="184"/>
      <c r="AG66" s="184" t="s">
        <v>57</v>
      </c>
      <c r="AH66" s="184" t="s">
        <v>57</v>
      </c>
      <c r="AI66" s="184" t="s">
        <v>57</v>
      </c>
      <c r="AJ66" s="184" t="s">
        <v>57</v>
      </c>
      <c r="AK66" s="184" t="s">
        <v>57</v>
      </c>
      <c r="AL66" s="184" t="s">
        <v>57</v>
      </c>
      <c r="AM66" s="184" t="s">
        <v>57</v>
      </c>
      <c r="AN66" s="184" t="s">
        <v>57</v>
      </c>
      <c r="AO66" s="184" t="s">
        <v>57</v>
      </c>
      <c r="AP66" s="184" t="s">
        <v>57</v>
      </c>
      <c r="AQ66" s="184" t="s">
        <v>57</v>
      </c>
      <c r="AR66" s="184" t="s">
        <v>57</v>
      </c>
      <c r="AS66" s="184" t="s">
        <v>57</v>
      </c>
      <c r="AT66" s="184" t="s">
        <v>57</v>
      </c>
    </row>
    <row r="67" spans="1:46" s="188" customFormat="1">
      <c r="A67" s="184">
        <v>66</v>
      </c>
      <c r="B67" s="184" t="s">
        <v>919</v>
      </c>
      <c r="C67" s="184" t="s">
        <v>578</v>
      </c>
      <c r="D67" s="184">
        <v>2024</v>
      </c>
      <c r="E67" s="184" t="s">
        <v>824</v>
      </c>
      <c r="F67" s="184" t="s">
        <v>4665</v>
      </c>
      <c r="G67" s="187" t="s">
        <v>4666</v>
      </c>
      <c r="H67" s="184" t="s">
        <v>4667</v>
      </c>
      <c r="I67" s="184" t="s">
        <v>298</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7" t="s">
        <v>57</v>
      </c>
      <c r="AA67" s="184" t="s">
        <v>57</v>
      </c>
      <c r="AB67" s="184" t="s">
        <v>57</v>
      </c>
      <c r="AC67" s="184" t="s">
        <v>57</v>
      </c>
      <c r="AD67" s="184" t="s">
        <v>57</v>
      </c>
      <c r="AE67" s="184" t="s">
        <v>57</v>
      </c>
      <c r="AF67" s="184"/>
      <c r="AG67" s="184" t="s">
        <v>57</v>
      </c>
      <c r="AH67" s="184" t="s">
        <v>57</v>
      </c>
      <c r="AI67" s="184" t="s">
        <v>57</v>
      </c>
      <c r="AJ67" s="184" t="s">
        <v>57</v>
      </c>
      <c r="AK67" s="184" t="s">
        <v>57</v>
      </c>
      <c r="AL67" s="184" t="s">
        <v>57</v>
      </c>
      <c r="AM67" s="184" t="s">
        <v>57</v>
      </c>
      <c r="AN67" s="184" t="s">
        <v>57</v>
      </c>
      <c r="AO67" s="184" t="s">
        <v>57</v>
      </c>
      <c r="AP67" s="184" t="s">
        <v>57</v>
      </c>
      <c r="AQ67" s="184" t="s">
        <v>57</v>
      </c>
      <c r="AR67" s="184" t="s">
        <v>57</v>
      </c>
      <c r="AS67" s="184" t="s">
        <v>57</v>
      </c>
      <c r="AT67" s="184" t="s">
        <v>57</v>
      </c>
    </row>
    <row r="68" spans="1:46" s="188" customFormat="1">
      <c r="A68" s="184">
        <v>67</v>
      </c>
      <c r="B68" s="184" t="s">
        <v>919</v>
      </c>
      <c r="C68" s="184" t="s">
        <v>578</v>
      </c>
      <c r="D68" s="184">
        <v>2024</v>
      </c>
      <c r="E68" s="184" t="s">
        <v>824</v>
      </c>
      <c r="F68" s="184" t="s">
        <v>4668</v>
      </c>
      <c r="G68" s="187" t="s">
        <v>4669</v>
      </c>
      <c r="H68" s="184" t="s">
        <v>4670</v>
      </c>
      <c r="I68" s="184" t="s">
        <v>298</v>
      </c>
      <c r="J68" s="184">
        <v>25</v>
      </c>
      <c r="K68" s="184" t="s">
        <v>57</v>
      </c>
      <c r="L68" s="184" t="s">
        <v>57</v>
      </c>
      <c r="M68" s="184" t="s">
        <v>57</v>
      </c>
      <c r="N68" s="184" t="s">
        <v>57</v>
      </c>
      <c r="O68" s="184" t="s">
        <v>57</v>
      </c>
      <c r="P68" s="184" t="s">
        <v>57</v>
      </c>
      <c r="Q68" s="184" t="s">
        <v>57</v>
      </c>
      <c r="R68" s="184" t="s">
        <v>57</v>
      </c>
      <c r="S68" s="184" t="s">
        <v>57</v>
      </c>
      <c r="T68" s="184" t="s">
        <v>57</v>
      </c>
      <c r="U68" s="184" t="s">
        <v>57</v>
      </c>
      <c r="V68" s="184" t="s">
        <v>57</v>
      </c>
      <c r="W68" s="184" t="s">
        <v>57</v>
      </c>
      <c r="X68" s="184" t="s">
        <v>57</v>
      </c>
      <c r="Y68" s="184" t="s">
        <v>57</v>
      </c>
      <c r="Z68" s="184" t="s">
        <v>57</v>
      </c>
      <c r="AA68" s="184" t="s">
        <v>57</v>
      </c>
      <c r="AB68" s="184" t="s">
        <v>57</v>
      </c>
      <c r="AC68" s="184" t="s">
        <v>57</v>
      </c>
      <c r="AD68" s="184" t="s">
        <v>57</v>
      </c>
      <c r="AE68" s="184" t="s">
        <v>57</v>
      </c>
      <c r="AF68" s="184"/>
      <c r="AG68" s="184" t="s">
        <v>57</v>
      </c>
      <c r="AH68" s="184" t="s">
        <v>57</v>
      </c>
      <c r="AI68" s="184" t="s">
        <v>57</v>
      </c>
      <c r="AJ68" s="184" t="s">
        <v>57</v>
      </c>
      <c r="AK68" s="184" t="s">
        <v>57</v>
      </c>
      <c r="AL68" s="184" t="s">
        <v>57</v>
      </c>
      <c r="AM68" s="184" t="s">
        <v>57</v>
      </c>
      <c r="AN68" s="184" t="s">
        <v>57</v>
      </c>
      <c r="AO68" s="184" t="s">
        <v>57</v>
      </c>
      <c r="AP68" s="184" t="s">
        <v>57</v>
      </c>
      <c r="AQ68" s="184" t="s">
        <v>57</v>
      </c>
      <c r="AR68" s="184" t="s">
        <v>57</v>
      </c>
      <c r="AS68" s="184" t="s">
        <v>57</v>
      </c>
      <c r="AT68" s="184" t="s">
        <v>57</v>
      </c>
    </row>
    <row r="69" spans="1:46" s="188" customFormat="1">
      <c r="A69" s="184">
        <v>68</v>
      </c>
      <c r="B69" s="184" t="s">
        <v>919</v>
      </c>
      <c r="C69" s="184" t="s">
        <v>578</v>
      </c>
      <c r="D69" s="184">
        <v>2024</v>
      </c>
      <c r="E69" s="184" t="s">
        <v>824</v>
      </c>
      <c r="F69" s="184" t="s">
        <v>4671</v>
      </c>
      <c r="G69" s="187" t="s">
        <v>4672</v>
      </c>
      <c r="H69" s="187" t="s">
        <v>4673</v>
      </c>
      <c r="I69" s="184" t="s">
        <v>55</v>
      </c>
      <c r="J69" s="184">
        <v>15</v>
      </c>
      <c r="K69" s="184" t="s">
        <v>62</v>
      </c>
      <c r="L69" s="184" t="s">
        <v>62</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7" t="s">
        <v>57</v>
      </c>
      <c r="AA69" s="184" t="s">
        <v>57</v>
      </c>
      <c r="AB69" s="184" t="s">
        <v>57</v>
      </c>
      <c r="AC69" s="184" t="s">
        <v>57</v>
      </c>
      <c r="AD69" s="184" t="s">
        <v>57</v>
      </c>
      <c r="AE69" s="184" t="s">
        <v>57</v>
      </c>
      <c r="AF69" s="184"/>
      <c r="AG69" s="184" t="s">
        <v>57</v>
      </c>
      <c r="AH69" s="184" t="s">
        <v>57</v>
      </c>
      <c r="AI69" s="184" t="s">
        <v>57</v>
      </c>
      <c r="AJ69" s="184" t="s">
        <v>57</v>
      </c>
      <c r="AK69" s="184" t="s">
        <v>57</v>
      </c>
      <c r="AL69" s="184" t="s">
        <v>57</v>
      </c>
      <c r="AM69" s="184" t="s">
        <v>57</v>
      </c>
      <c r="AN69" s="184" t="s">
        <v>57</v>
      </c>
      <c r="AO69" s="184" t="s">
        <v>57</v>
      </c>
      <c r="AP69" s="184" t="s">
        <v>57</v>
      </c>
      <c r="AQ69" s="184" t="s">
        <v>57</v>
      </c>
      <c r="AR69" s="184" t="s">
        <v>57</v>
      </c>
      <c r="AS69" s="184" t="s">
        <v>57</v>
      </c>
      <c r="AT69" s="184" t="s">
        <v>57</v>
      </c>
    </row>
    <row r="70" spans="1:46" s="188" customFormat="1">
      <c r="A70" s="184">
        <v>69</v>
      </c>
      <c r="B70" s="184" t="s">
        <v>919</v>
      </c>
      <c r="C70" s="184" t="s">
        <v>578</v>
      </c>
      <c r="D70" s="184">
        <v>2024</v>
      </c>
      <c r="E70" s="184" t="s">
        <v>824</v>
      </c>
      <c r="F70" s="184" t="s">
        <v>4674</v>
      </c>
      <c r="G70" s="187" t="s">
        <v>4675</v>
      </c>
      <c r="H70" s="184" t="s">
        <v>4676</v>
      </c>
      <c r="I70" s="184" t="s">
        <v>55</v>
      </c>
      <c r="J70" s="184">
        <v>3</v>
      </c>
      <c r="K70" s="184" t="s">
        <v>56</v>
      </c>
      <c r="L70" s="184" t="s">
        <v>56</v>
      </c>
      <c r="M70" s="184" t="s">
        <v>57</v>
      </c>
      <c r="N70" s="184" t="s">
        <v>57</v>
      </c>
      <c r="O70" s="184" t="s">
        <v>57</v>
      </c>
      <c r="P70" s="184" t="s">
        <v>57</v>
      </c>
      <c r="Q70" s="184" t="s">
        <v>57</v>
      </c>
      <c r="R70" s="184" t="s">
        <v>57</v>
      </c>
      <c r="S70" s="184" t="s">
        <v>57</v>
      </c>
      <c r="T70" s="184" t="s">
        <v>57</v>
      </c>
      <c r="U70" s="184" t="s">
        <v>57</v>
      </c>
      <c r="V70" s="184" t="s">
        <v>57</v>
      </c>
      <c r="W70" s="184" t="s">
        <v>57</v>
      </c>
      <c r="X70" s="184" t="s">
        <v>57</v>
      </c>
      <c r="Y70" s="184" t="s">
        <v>57</v>
      </c>
      <c r="Z70" s="184" t="s">
        <v>57</v>
      </c>
      <c r="AA70" s="184" t="s">
        <v>57</v>
      </c>
      <c r="AB70" s="184" t="s">
        <v>57</v>
      </c>
      <c r="AC70" s="184" t="s">
        <v>57</v>
      </c>
      <c r="AD70" s="184" t="s">
        <v>57</v>
      </c>
      <c r="AE70" s="184" t="s">
        <v>57</v>
      </c>
      <c r="AF70" s="184"/>
      <c r="AG70" s="184" t="s">
        <v>57</v>
      </c>
      <c r="AH70" s="184" t="s">
        <v>57</v>
      </c>
      <c r="AI70" s="184" t="s">
        <v>57</v>
      </c>
      <c r="AJ70" s="184" t="s">
        <v>57</v>
      </c>
      <c r="AK70" s="184" t="s">
        <v>57</v>
      </c>
      <c r="AL70" s="184" t="s">
        <v>57</v>
      </c>
      <c r="AM70" s="184" t="s">
        <v>57</v>
      </c>
      <c r="AN70" s="184" t="s">
        <v>57</v>
      </c>
      <c r="AO70" s="184" t="s">
        <v>57</v>
      </c>
      <c r="AP70" s="184" t="s">
        <v>57</v>
      </c>
      <c r="AQ70" s="184" t="s">
        <v>57</v>
      </c>
      <c r="AR70" s="184" t="s">
        <v>57</v>
      </c>
      <c r="AS70" s="184" t="s">
        <v>57</v>
      </c>
      <c r="AT70" s="184" t="s">
        <v>57</v>
      </c>
    </row>
    <row r="71" spans="1:46" s="188" customFormat="1">
      <c r="A71" s="184">
        <v>70</v>
      </c>
      <c r="B71" s="184" t="s">
        <v>919</v>
      </c>
      <c r="C71" s="184" t="s">
        <v>578</v>
      </c>
      <c r="D71" s="184">
        <v>2024</v>
      </c>
      <c r="E71" s="184" t="s">
        <v>824</v>
      </c>
      <c r="F71" s="184" t="s">
        <v>594</v>
      </c>
      <c r="G71" s="187" t="s">
        <v>4677</v>
      </c>
      <c r="H71" s="184" t="s">
        <v>4678</v>
      </c>
      <c r="I71" s="184" t="s">
        <v>55</v>
      </c>
      <c r="J71" s="184">
        <v>15</v>
      </c>
      <c r="K71" s="184" t="s">
        <v>56</v>
      </c>
      <c r="L71" s="184" t="s">
        <v>56</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4" t="s">
        <v>57</v>
      </c>
      <c r="AA71" s="184" t="s">
        <v>57</v>
      </c>
      <c r="AB71" s="184" t="s">
        <v>57</v>
      </c>
      <c r="AC71" s="184" t="s">
        <v>57</v>
      </c>
      <c r="AD71" s="184" t="s">
        <v>57</v>
      </c>
      <c r="AE71" s="184" t="s">
        <v>57</v>
      </c>
      <c r="AF71" s="184"/>
      <c r="AG71" s="184" t="s">
        <v>57</v>
      </c>
      <c r="AH71" s="184" t="s">
        <v>57</v>
      </c>
      <c r="AI71" s="184" t="s">
        <v>57</v>
      </c>
      <c r="AJ71" s="184" t="s">
        <v>57</v>
      </c>
      <c r="AK71" s="184" t="s">
        <v>57</v>
      </c>
      <c r="AL71" s="184" t="s">
        <v>57</v>
      </c>
      <c r="AM71" s="184" t="s">
        <v>57</v>
      </c>
      <c r="AN71" s="184" t="s">
        <v>57</v>
      </c>
      <c r="AO71" s="184" t="s">
        <v>57</v>
      </c>
      <c r="AP71" s="184" t="s">
        <v>57</v>
      </c>
      <c r="AQ71" s="184" t="s">
        <v>57</v>
      </c>
      <c r="AR71" s="184" t="s">
        <v>57</v>
      </c>
      <c r="AS71" s="184" t="s">
        <v>57</v>
      </c>
      <c r="AT71" s="184" t="s">
        <v>57</v>
      </c>
    </row>
    <row r="72" spans="1:46" s="188" customFormat="1">
      <c r="A72" s="184">
        <v>71</v>
      </c>
      <c r="B72" s="184" t="s">
        <v>919</v>
      </c>
      <c r="C72" s="184" t="s">
        <v>578</v>
      </c>
      <c r="D72" s="184">
        <v>2024</v>
      </c>
      <c r="E72" s="184" t="s">
        <v>824</v>
      </c>
      <c r="F72" s="184" t="s">
        <v>4679</v>
      </c>
      <c r="G72" s="187" t="s">
        <v>4680</v>
      </c>
      <c r="H72" s="184" t="s">
        <v>4681</v>
      </c>
      <c r="I72" s="184" t="s">
        <v>91</v>
      </c>
      <c r="J72" s="184">
        <v>14</v>
      </c>
      <c r="K72" s="184" t="s">
        <v>62</v>
      </c>
      <c r="L72" s="184" t="s">
        <v>62</v>
      </c>
      <c r="M72" s="184" t="s">
        <v>62</v>
      </c>
      <c r="N72" s="184" t="s">
        <v>62</v>
      </c>
      <c r="O72" s="184" t="s">
        <v>57</v>
      </c>
      <c r="P72" s="184" t="s">
        <v>57</v>
      </c>
      <c r="Q72" s="184" t="s">
        <v>57</v>
      </c>
      <c r="R72" s="184" t="s">
        <v>57</v>
      </c>
      <c r="S72" s="184" t="s">
        <v>56</v>
      </c>
      <c r="T72" s="184" t="s">
        <v>4682</v>
      </c>
      <c r="U72" s="184" t="s">
        <v>56</v>
      </c>
      <c r="V72" s="184" t="s">
        <v>4683</v>
      </c>
      <c r="W72" s="184" t="s">
        <v>56</v>
      </c>
      <c r="X72" s="184" t="s">
        <v>4684</v>
      </c>
      <c r="Y72" s="184" t="s">
        <v>62</v>
      </c>
      <c r="Z72" s="187" t="s">
        <v>4685</v>
      </c>
      <c r="AA72" s="184" t="s">
        <v>62</v>
      </c>
      <c r="AB72" s="184" t="s">
        <v>62</v>
      </c>
      <c r="AC72" s="184" t="s">
        <v>57</v>
      </c>
      <c r="AD72" s="184" t="s">
        <v>57</v>
      </c>
      <c r="AE72" s="184" t="s">
        <v>57</v>
      </c>
      <c r="AF72" s="184"/>
      <c r="AG72" s="184" t="s">
        <v>56</v>
      </c>
      <c r="AH72" s="184">
        <v>70</v>
      </c>
      <c r="AI72" s="184" t="s">
        <v>56</v>
      </c>
      <c r="AJ72" s="184" t="s">
        <v>4469</v>
      </c>
      <c r="AK72" s="184" t="s">
        <v>62</v>
      </c>
      <c r="AL72" s="184" t="s">
        <v>57</v>
      </c>
      <c r="AM72" s="184" t="s">
        <v>57</v>
      </c>
      <c r="AN72" s="184" t="s">
        <v>57</v>
      </c>
      <c r="AO72" s="184" t="s">
        <v>57</v>
      </c>
      <c r="AP72" s="194" t="s">
        <v>6342</v>
      </c>
      <c r="AQ72" s="184" t="s">
        <v>57</v>
      </c>
      <c r="AR72" s="184" t="s">
        <v>57</v>
      </c>
      <c r="AS72" s="184">
        <v>43</v>
      </c>
      <c r="AT72" s="184">
        <v>27</v>
      </c>
    </row>
    <row r="73" spans="1:46" s="188" customFormat="1">
      <c r="A73" s="184">
        <v>72</v>
      </c>
      <c r="B73" s="184" t="s">
        <v>919</v>
      </c>
      <c r="C73" s="184" t="s">
        <v>578</v>
      </c>
      <c r="D73" s="184">
        <v>2024</v>
      </c>
      <c r="E73" s="184" t="s">
        <v>824</v>
      </c>
      <c r="F73" s="184" t="s">
        <v>3876</v>
      </c>
      <c r="G73" s="187" t="s">
        <v>4687</v>
      </c>
      <c r="H73" s="184" t="s">
        <v>4688</v>
      </c>
      <c r="I73" s="184" t="s">
        <v>91</v>
      </c>
      <c r="J73" s="184">
        <v>14</v>
      </c>
      <c r="K73" s="184" t="s">
        <v>62</v>
      </c>
      <c r="L73" s="184" t="s">
        <v>62</v>
      </c>
      <c r="M73" s="184" t="s">
        <v>62</v>
      </c>
      <c r="N73" s="184" t="s">
        <v>62</v>
      </c>
      <c r="O73" s="184" t="s">
        <v>57</v>
      </c>
      <c r="P73" s="184" t="s">
        <v>57</v>
      </c>
      <c r="Q73" s="184" t="s">
        <v>57</v>
      </c>
      <c r="R73" s="184" t="s">
        <v>57</v>
      </c>
      <c r="S73" s="184" t="s">
        <v>56</v>
      </c>
      <c r="T73" s="184" t="s">
        <v>6343</v>
      </c>
      <c r="U73" s="184" t="s">
        <v>56</v>
      </c>
      <c r="V73" s="184" t="s">
        <v>4690</v>
      </c>
      <c r="W73" s="184" t="s">
        <v>62</v>
      </c>
      <c r="X73" s="184" t="s">
        <v>57</v>
      </c>
      <c r="Y73" s="184" t="s">
        <v>57</v>
      </c>
      <c r="Z73" s="184" t="s">
        <v>4691</v>
      </c>
      <c r="AA73" s="184" t="s">
        <v>62</v>
      </c>
      <c r="AB73" s="184" t="s">
        <v>62</v>
      </c>
      <c r="AC73" s="184" t="s">
        <v>57</v>
      </c>
      <c r="AD73" s="184" t="s">
        <v>57</v>
      </c>
      <c r="AE73" s="184" t="s">
        <v>57</v>
      </c>
      <c r="AF73" s="184"/>
      <c r="AG73" s="184" t="s">
        <v>56</v>
      </c>
      <c r="AH73" s="184">
        <v>492</v>
      </c>
      <c r="AI73" s="184" t="s">
        <v>62</v>
      </c>
      <c r="AJ73" s="184" t="s">
        <v>57</v>
      </c>
      <c r="AK73" s="184" t="s">
        <v>62</v>
      </c>
      <c r="AL73" s="184" t="s">
        <v>57</v>
      </c>
      <c r="AM73" s="184" t="s">
        <v>57</v>
      </c>
      <c r="AN73" s="184" t="s">
        <v>57</v>
      </c>
      <c r="AO73" s="184" t="s">
        <v>57</v>
      </c>
      <c r="AP73" s="184" t="s">
        <v>6342</v>
      </c>
      <c r="AQ73" s="184" t="s">
        <v>57</v>
      </c>
      <c r="AR73" s="184" t="s">
        <v>57</v>
      </c>
      <c r="AS73" s="184">
        <v>292</v>
      </c>
      <c r="AT73" s="184">
        <v>200</v>
      </c>
    </row>
    <row r="74" spans="1:46" s="188" customFormat="1">
      <c r="A74" s="184">
        <v>73</v>
      </c>
      <c r="B74" s="184" t="s">
        <v>919</v>
      </c>
      <c r="C74" s="184" t="s">
        <v>578</v>
      </c>
      <c r="D74" s="184">
        <v>2024</v>
      </c>
      <c r="E74" s="184" t="s">
        <v>824</v>
      </c>
      <c r="F74" s="184" t="s">
        <v>4692</v>
      </c>
      <c r="G74" s="187" t="s">
        <v>4693</v>
      </c>
      <c r="H74" s="184" t="s">
        <v>4694</v>
      </c>
      <c r="I74" s="184" t="s">
        <v>91</v>
      </c>
      <c r="J74" s="184">
        <v>6</v>
      </c>
      <c r="K74" s="184" t="s">
        <v>62</v>
      </c>
      <c r="L74" s="184" t="s">
        <v>62</v>
      </c>
      <c r="M74" s="184" t="s">
        <v>62</v>
      </c>
      <c r="N74" s="184" t="s">
        <v>62</v>
      </c>
      <c r="O74" s="184" t="s">
        <v>57</v>
      </c>
      <c r="P74" s="184" t="s">
        <v>57</v>
      </c>
      <c r="Q74" s="184" t="s">
        <v>57</v>
      </c>
      <c r="R74" s="184" t="s">
        <v>57</v>
      </c>
      <c r="S74" s="184" t="s">
        <v>56</v>
      </c>
      <c r="T74" s="184" t="s">
        <v>4695</v>
      </c>
      <c r="U74" s="184" t="s">
        <v>62</v>
      </c>
      <c r="V74" s="184" t="s">
        <v>57</v>
      </c>
      <c r="W74" s="184" t="s">
        <v>62</v>
      </c>
      <c r="X74" s="184" t="s">
        <v>57</v>
      </c>
      <c r="Y74" s="184" t="s">
        <v>57</v>
      </c>
      <c r="Z74" s="184" t="s">
        <v>705</v>
      </c>
      <c r="AA74" s="184" t="s">
        <v>62</v>
      </c>
      <c r="AB74" s="184" t="s">
        <v>62</v>
      </c>
      <c r="AC74" s="184" t="s">
        <v>57</v>
      </c>
      <c r="AD74" s="184" t="s">
        <v>57</v>
      </c>
      <c r="AE74" s="184" t="s">
        <v>57</v>
      </c>
      <c r="AF74" s="184"/>
      <c r="AG74" s="184" t="s">
        <v>56</v>
      </c>
      <c r="AH74" s="184">
        <v>324</v>
      </c>
      <c r="AI74" s="184" t="s">
        <v>62</v>
      </c>
      <c r="AJ74" s="184" t="s">
        <v>57</v>
      </c>
      <c r="AK74" s="184" t="s">
        <v>62</v>
      </c>
      <c r="AL74" s="184" t="s">
        <v>57</v>
      </c>
      <c r="AM74" s="184" t="s">
        <v>57</v>
      </c>
      <c r="AN74" s="184" t="s">
        <v>57</v>
      </c>
      <c r="AO74" s="184" t="s">
        <v>57</v>
      </c>
      <c r="AP74" s="184" t="s">
        <v>6342</v>
      </c>
      <c r="AQ74" s="184" t="s">
        <v>57</v>
      </c>
      <c r="AR74" s="184" t="s">
        <v>57</v>
      </c>
      <c r="AS74" s="184">
        <v>197</v>
      </c>
      <c r="AT74" s="184">
        <v>98</v>
      </c>
    </row>
    <row r="75" spans="1:46" s="188" customFormat="1">
      <c r="A75" s="184">
        <v>74</v>
      </c>
      <c r="B75" s="184" t="s">
        <v>919</v>
      </c>
      <c r="C75" s="184" t="s">
        <v>578</v>
      </c>
      <c r="D75" s="184">
        <v>2024</v>
      </c>
      <c r="E75" s="184" t="s">
        <v>824</v>
      </c>
      <c r="F75" s="184" t="s">
        <v>795</v>
      </c>
      <c r="G75" s="187" t="s">
        <v>4696</v>
      </c>
      <c r="H75" s="184" t="s">
        <v>4697</v>
      </c>
      <c r="I75" s="184" t="s">
        <v>623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c r="AG75" s="184" t="s">
        <v>57</v>
      </c>
      <c r="AH75" s="184" t="s">
        <v>57</v>
      </c>
      <c r="AI75" s="184" t="s">
        <v>57</v>
      </c>
      <c r="AJ75" s="184" t="s">
        <v>57</v>
      </c>
      <c r="AK75" s="184" t="s">
        <v>57</v>
      </c>
      <c r="AL75" s="184" t="s">
        <v>57</v>
      </c>
      <c r="AM75" s="184" t="s">
        <v>57</v>
      </c>
      <c r="AN75" s="184" t="s">
        <v>57</v>
      </c>
      <c r="AO75" s="184" t="s">
        <v>57</v>
      </c>
      <c r="AP75" s="184" t="s">
        <v>57</v>
      </c>
      <c r="AQ75" s="184" t="s">
        <v>57</v>
      </c>
      <c r="AR75" s="184" t="s">
        <v>57</v>
      </c>
      <c r="AS75" s="184" t="s">
        <v>57</v>
      </c>
      <c r="AT75" s="184" t="s">
        <v>57</v>
      </c>
    </row>
    <row r="76" spans="1:46" s="188" customFormat="1">
      <c r="A76" s="184">
        <v>75</v>
      </c>
      <c r="B76" s="184" t="s">
        <v>919</v>
      </c>
      <c r="C76" s="184" t="s">
        <v>578</v>
      </c>
      <c r="D76" s="184">
        <v>2024</v>
      </c>
      <c r="E76" s="184" t="s">
        <v>824</v>
      </c>
      <c r="F76" s="184" t="s">
        <v>4698</v>
      </c>
      <c r="G76" s="187" t="s">
        <v>4699</v>
      </c>
      <c r="H76" s="184" t="s">
        <v>4700</v>
      </c>
      <c r="I76" s="184" t="s">
        <v>312</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c r="AG76" s="184" t="s">
        <v>57</v>
      </c>
      <c r="AH76" s="184" t="s">
        <v>57</v>
      </c>
      <c r="AI76" s="184" t="s">
        <v>57</v>
      </c>
      <c r="AJ76" s="184" t="s">
        <v>57</v>
      </c>
      <c r="AK76" s="184" t="s">
        <v>57</v>
      </c>
      <c r="AL76" s="184" t="s">
        <v>57</v>
      </c>
      <c r="AM76" s="184" t="s">
        <v>57</v>
      </c>
      <c r="AN76" s="184" t="s">
        <v>57</v>
      </c>
      <c r="AO76" s="184" t="s">
        <v>57</v>
      </c>
      <c r="AP76" s="184" t="s">
        <v>57</v>
      </c>
      <c r="AQ76" s="184" t="s">
        <v>57</v>
      </c>
      <c r="AR76" s="184" t="s">
        <v>57</v>
      </c>
      <c r="AS76" s="184" t="s">
        <v>57</v>
      </c>
      <c r="AT76" s="184" t="s">
        <v>57</v>
      </c>
    </row>
    <row r="77" spans="1:46" s="188" customFormat="1">
      <c r="A77" s="184">
        <v>76</v>
      </c>
      <c r="B77" s="184" t="s">
        <v>919</v>
      </c>
      <c r="C77" s="184" t="s">
        <v>578</v>
      </c>
      <c r="D77" s="184">
        <v>2024</v>
      </c>
      <c r="E77" s="184" t="s">
        <v>824</v>
      </c>
      <c r="F77" s="184" t="s">
        <v>627</v>
      </c>
      <c r="G77" s="187" t="s">
        <v>4701</v>
      </c>
      <c r="H77" s="187" t="s">
        <v>4702</v>
      </c>
      <c r="I77" s="184" t="s">
        <v>623</v>
      </c>
      <c r="J77" s="184">
        <v>25</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c r="AG77" s="184" t="s">
        <v>57</v>
      </c>
      <c r="AH77" s="184" t="s">
        <v>57</v>
      </c>
      <c r="AI77" s="184" t="s">
        <v>57</v>
      </c>
      <c r="AJ77" s="184" t="s">
        <v>57</v>
      </c>
      <c r="AK77" s="184" t="s">
        <v>57</v>
      </c>
      <c r="AL77" s="184" t="s">
        <v>57</v>
      </c>
      <c r="AM77" s="184" t="s">
        <v>57</v>
      </c>
      <c r="AN77" s="184" t="s">
        <v>57</v>
      </c>
      <c r="AO77" s="184" t="s">
        <v>57</v>
      </c>
      <c r="AP77" s="184" t="s">
        <v>57</v>
      </c>
      <c r="AQ77" s="184" t="s">
        <v>57</v>
      </c>
      <c r="AR77" s="184" t="s">
        <v>57</v>
      </c>
      <c r="AS77" s="184" t="s">
        <v>57</v>
      </c>
      <c r="AT77" s="184" t="s">
        <v>57</v>
      </c>
    </row>
    <row r="78" spans="1:46" s="188" customFormat="1">
      <c r="A78" s="184">
        <v>77</v>
      </c>
      <c r="B78" s="184" t="s">
        <v>919</v>
      </c>
      <c r="C78" s="184" t="s">
        <v>578</v>
      </c>
      <c r="D78" s="184">
        <v>2024</v>
      </c>
      <c r="E78" s="184" t="s">
        <v>824</v>
      </c>
      <c r="F78" s="184" t="s">
        <v>4703</v>
      </c>
      <c r="G78" s="187" t="s">
        <v>4704</v>
      </c>
      <c r="H78" s="184" t="s">
        <v>4705</v>
      </c>
      <c r="I78" s="184" t="s">
        <v>312</v>
      </c>
      <c r="J78" s="184">
        <v>25</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c r="AG78" s="184" t="s">
        <v>57</v>
      </c>
      <c r="AH78" s="184" t="s">
        <v>57</v>
      </c>
      <c r="AI78" s="184" t="s">
        <v>57</v>
      </c>
      <c r="AJ78" s="184" t="s">
        <v>57</v>
      </c>
      <c r="AK78" s="184" t="s">
        <v>57</v>
      </c>
      <c r="AL78" s="184" t="s">
        <v>57</v>
      </c>
      <c r="AM78" s="184" t="s">
        <v>57</v>
      </c>
      <c r="AN78" s="184" t="s">
        <v>57</v>
      </c>
      <c r="AO78" s="184" t="s">
        <v>57</v>
      </c>
      <c r="AP78" s="184" t="s">
        <v>57</v>
      </c>
      <c r="AQ78" s="184" t="s">
        <v>57</v>
      </c>
      <c r="AR78" s="184" t="s">
        <v>57</v>
      </c>
      <c r="AS78" s="184" t="s">
        <v>57</v>
      </c>
      <c r="AT78" s="184" t="s">
        <v>57</v>
      </c>
    </row>
    <row r="79" spans="1:46" s="188" customFormat="1">
      <c r="A79" s="184">
        <v>78</v>
      </c>
      <c r="B79" s="184" t="s">
        <v>919</v>
      </c>
      <c r="C79" s="184" t="s">
        <v>578</v>
      </c>
      <c r="D79" s="184">
        <v>2024</v>
      </c>
      <c r="E79" s="184" t="s">
        <v>824</v>
      </c>
      <c r="F79" s="184" t="s">
        <v>638</v>
      </c>
      <c r="G79" s="184" t="s">
        <v>4706</v>
      </c>
      <c r="H79" s="184" t="s">
        <v>4707</v>
      </c>
      <c r="I79" s="184" t="s">
        <v>623</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c r="AG79" s="184" t="s">
        <v>57</v>
      </c>
      <c r="AH79" s="184" t="s">
        <v>57</v>
      </c>
      <c r="AI79" s="184" t="s">
        <v>57</v>
      </c>
      <c r="AJ79" s="184" t="s">
        <v>57</v>
      </c>
      <c r="AK79" s="184" t="s">
        <v>57</v>
      </c>
      <c r="AL79" s="184" t="s">
        <v>57</v>
      </c>
      <c r="AM79" s="184" t="s">
        <v>57</v>
      </c>
      <c r="AN79" s="184" t="s">
        <v>57</v>
      </c>
      <c r="AO79" s="184" t="s">
        <v>57</v>
      </c>
      <c r="AP79" s="184" t="s">
        <v>57</v>
      </c>
      <c r="AQ79" s="184" t="s">
        <v>57</v>
      </c>
      <c r="AR79" s="184" t="s">
        <v>57</v>
      </c>
      <c r="AS79" s="184" t="s">
        <v>57</v>
      </c>
      <c r="AT79" s="184" t="s">
        <v>57</v>
      </c>
    </row>
    <row r="80" spans="1:46" s="188" customFormat="1">
      <c r="A80" s="184">
        <v>79</v>
      </c>
      <c r="B80" s="184" t="s">
        <v>919</v>
      </c>
      <c r="C80" s="184" t="s">
        <v>578</v>
      </c>
      <c r="D80" s="184">
        <v>2024</v>
      </c>
      <c r="E80" s="184" t="s">
        <v>824</v>
      </c>
      <c r="F80" s="184" t="s">
        <v>4708</v>
      </c>
      <c r="G80" s="187" t="s">
        <v>4709</v>
      </c>
      <c r="H80" s="184" t="s">
        <v>4710</v>
      </c>
      <c r="I80" s="184" t="s">
        <v>312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c r="AG80" s="184" t="s">
        <v>57</v>
      </c>
      <c r="AH80" s="184" t="s">
        <v>57</v>
      </c>
      <c r="AI80" s="184" t="s">
        <v>57</v>
      </c>
      <c r="AJ80" s="184" t="s">
        <v>57</v>
      </c>
      <c r="AK80" s="184" t="s">
        <v>57</v>
      </c>
      <c r="AL80" s="184" t="s">
        <v>57</v>
      </c>
      <c r="AM80" s="184" t="s">
        <v>57</v>
      </c>
      <c r="AN80" s="184" t="s">
        <v>57</v>
      </c>
      <c r="AO80" s="184" t="s">
        <v>57</v>
      </c>
      <c r="AP80" s="184" t="s">
        <v>57</v>
      </c>
      <c r="AQ80" s="184" t="s">
        <v>57</v>
      </c>
      <c r="AR80" s="184" t="s">
        <v>57</v>
      </c>
      <c r="AS80" s="184" t="s">
        <v>57</v>
      </c>
      <c r="AT80" s="184" t="s">
        <v>57</v>
      </c>
    </row>
    <row r="81" spans="1:46" s="188" customFormat="1">
      <c r="A81" s="184">
        <v>80</v>
      </c>
      <c r="B81" s="184" t="s">
        <v>919</v>
      </c>
      <c r="C81" s="184" t="s">
        <v>578</v>
      </c>
      <c r="D81" s="184">
        <v>2024</v>
      </c>
      <c r="E81" s="184" t="s">
        <v>824</v>
      </c>
      <c r="F81" s="184" t="s">
        <v>876</v>
      </c>
      <c r="G81" s="187" t="s">
        <v>4711</v>
      </c>
      <c r="H81" s="184" t="s">
        <v>4712</v>
      </c>
      <c r="I81" s="184" t="s">
        <v>623</v>
      </c>
      <c r="J81" s="184">
        <v>25</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57</v>
      </c>
      <c r="AA81" s="184" t="s">
        <v>57</v>
      </c>
      <c r="AB81" s="184" t="s">
        <v>57</v>
      </c>
      <c r="AC81" s="184" t="s">
        <v>57</v>
      </c>
      <c r="AD81" s="184" t="s">
        <v>57</v>
      </c>
      <c r="AE81" s="184" t="s">
        <v>57</v>
      </c>
      <c r="AF81" s="184"/>
      <c r="AG81" s="184" t="s">
        <v>57</v>
      </c>
      <c r="AH81" s="184" t="s">
        <v>57</v>
      </c>
      <c r="AI81" s="184" t="s">
        <v>57</v>
      </c>
      <c r="AJ81" s="184" t="s">
        <v>57</v>
      </c>
      <c r="AK81" s="184" t="s">
        <v>57</v>
      </c>
      <c r="AL81" s="184" t="s">
        <v>57</v>
      </c>
      <c r="AM81" s="184" t="s">
        <v>57</v>
      </c>
      <c r="AN81" s="184" t="s">
        <v>57</v>
      </c>
      <c r="AO81" s="184" t="s">
        <v>57</v>
      </c>
      <c r="AP81" s="184" t="s">
        <v>57</v>
      </c>
      <c r="AQ81" s="184" t="s">
        <v>57</v>
      </c>
      <c r="AR81" s="184" t="s">
        <v>57</v>
      </c>
      <c r="AS81" s="184" t="s">
        <v>57</v>
      </c>
      <c r="AT81" s="184" t="s">
        <v>57</v>
      </c>
    </row>
    <row r="82" spans="1:46" s="188" customFormat="1">
      <c r="A82" s="184">
        <v>81</v>
      </c>
      <c r="B82" s="184" t="s">
        <v>919</v>
      </c>
      <c r="C82" s="184" t="s">
        <v>578</v>
      </c>
      <c r="D82" s="184">
        <v>2024</v>
      </c>
      <c r="E82" s="184" t="s">
        <v>824</v>
      </c>
      <c r="F82" s="184" t="s">
        <v>4713</v>
      </c>
      <c r="G82" s="187" t="s">
        <v>4714</v>
      </c>
      <c r="H82" s="184" t="s">
        <v>4715</v>
      </c>
      <c r="I82" s="184" t="s">
        <v>312</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57</v>
      </c>
      <c r="AA82" s="184" t="s">
        <v>57</v>
      </c>
      <c r="AB82" s="184" t="s">
        <v>57</v>
      </c>
      <c r="AC82" s="184" t="s">
        <v>57</v>
      </c>
      <c r="AD82" s="184" t="s">
        <v>57</v>
      </c>
      <c r="AE82" s="184" t="s">
        <v>57</v>
      </c>
      <c r="AF82" s="184"/>
      <c r="AG82" s="184" t="s">
        <v>57</v>
      </c>
      <c r="AH82" s="184" t="s">
        <v>57</v>
      </c>
      <c r="AI82" s="184" t="s">
        <v>57</v>
      </c>
      <c r="AJ82" s="184" t="s">
        <v>57</v>
      </c>
      <c r="AK82" s="184" t="s">
        <v>57</v>
      </c>
      <c r="AL82" s="184" t="s">
        <v>57</v>
      </c>
      <c r="AM82" s="184" t="s">
        <v>57</v>
      </c>
      <c r="AN82" s="184" t="s">
        <v>57</v>
      </c>
      <c r="AO82" s="184" t="s">
        <v>57</v>
      </c>
      <c r="AP82" s="184" t="s">
        <v>57</v>
      </c>
      <c r="AQ82" s="184" t="s">
        <v>57</v>
      </c>
      <c r="AR82" s="184" t="s">
        <v>57</v>
      </c>
      <c r="AS82" s="184" t="s">
        <v>57</v>
      </c>
      <c r="AT82" s="184" t="s">
        <v>57</v>
      </c>
    </row>
    <row r="83" spans="1:46" s="188" customFormat="1">
      <c r="A83" s="184">
        <v>82</v>
      </c>
      <c r="B83" s="184" t="s">
        <v>919</v>
      </c>
      <c r="C83" s="184" t="s">
        <v>578</v>
      </c>
      <c r="D83" s="184">
        <v>2024</v>
      </c>
      <c r="E83" s="184" t="s">
        <v>824</v>
      </c>
      <c r="F83" s="184" t="s">
        <v>743</v>
      </c>
      <c r="G83" s="187" t="s">
        <v>4716</v>
      </c>
      <c r="H83" s="184" t="s">
        <v>4717</v>
      </c>
      <c r="I83" s="184" t="s">
        <v>623</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c r="AG83" s="184" t="s">
        <v>57</v>
      </c>
      <c r="AH83" s="184" t="s">
        <v>57</v>
      </c>
      <c r="AI83" s="184" t="s">
        <v>57</v>
      </c>
      <c r="AJ83" s="184" t="s">
        <v>57</v>
      </c>
      <c r="AK83" s="184" t="s">
        <v>57</v>
      </c>
      <c r="AL83" s="184" t="s">
        <v>57</v>
      </c>
      <c r="AM83" s="184" t="s">
        <v>57</v>
      </c>
      <c r="AN83" s="184" t="s">
        <v>57</v>
      </c>
      <c r="AO83" s="184" t="s">
        <v>57</v>
      </c>
      <c r="AP83" s="184" t="s">
        <v>57</v>
      </c>
      <c r="AQ83" s="184" t="s">
        <v>57</v>
      </c>
      <c r="AR83" s="184" t="s">
        <v>57</v>
      </c>
      <c r="AS83" s="184" t="s">
        <v>57</v>
      </c>
      <c r="AT83" s="184" t="s">
        <v>57</v>
      </c>
    </row>
    <row r="84" spans="1:46" s="188" customFormat="1">
      <c r="A84" s="184">
        <v>83</v>
      </c>
      <c r="B84" s="184" t="s">
        <v>919</v>
      </c>
      <c r="C84" s="184" t="s">
        <v>578</v>
      </c>
      <c r="D84" s="184">
        <v>2024</v>
      </c>
      <c r="E84" s="184" t="s">
        <v>824</v>
      </c>
      <c r="F84" s="184" t="s">
        <v>580</v>
      </c>
      <c r="G84" s="187" t="s">
        <v>4718</v>
      </c>
      <c r="H84" s="184" t="s">
        <v>4719</v>
      </c>
      <c r="I84" s="184" t="s">
        <v>623</v>
      </c>
      <c r="J84" s="184">
        <v>25</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57</v>
      </c>
      <c r="AA84" s="184" t="s">
        <v>57</v>
      </c>
      <c r="AB84" s="184" t="s">
        <v>57</v>
      </c>
      <c r="AC84" s="184" t="s">
        <v>57</v>
      </c>
      <c r="AD84" s="184" t="s">
        <v>57</v>
      </c>
      <c r="AE84" s="184" t="s">
        <v>57</v>
      </c>
      <c r="AF84" s="184"/>
      <c r="AG84" s="184" t="s">
        <v>57</v>
      </c>
      <c r="AH84" s="184" t="s">
        <v>57</v>
      </c>
      <c r="AI84" s="184" t="s">
        <v>57</v>
      </c>
      <c r="AJ84" s="184" t="s">
        <v>57</v>
      </c>
      <c r="AK84" s="184" t="s">
        <v>57</v>
      </c>
      <c r="AL84" s="184" t="s">
        <v>57</v>
      </c>
      <c r="AM84" s="184" t="s">
        <v>57</v>
      </c>
      <c r="AN84" s="184" t="s">
        <v>57</v>
      </c>
      <c r="AO84" s="184" t="s">
        <v>57</v>
      </c>
      <c r="AP84" s="184" t="s">
        <v>57</v>
      </c>
      <c r="AQ84" s="184" t="s">
        <v>57</v>
      </c>
      <c r="AR84" s="184" t="s">
        <v>57</v>
      </c>
      <c r="AS84" s="184" t="s">
        <v>57</v>
      </c>
      <c r="AT84" s="184" t="s">
        <v>57</v>
      </c>
    </row>
    <row r="85" spans="1:46" s="188" customFormat="1">
      <c r="A85" s="184">
        <v>84</v>
      </c>
      <c r="B85" s="184" t="s">
        <v>919</v>
      </c>
      <c r="C85" s="184" t="s">
        <v>578</v>
      </c>
      <c r="D85" s="184">
        <v>2024</v>
      </c>
      <c r="E85" s="184" t="s">
        <v>824</v>
      </c>
      <c r="F85" s="184" t="s">
        <v>3088</v>
      </c>
      <c r="G85" s="187" t="s">
        <v>4720</v>
      </c>
      <c r="H85" s="184" t="s">
        <v>4721</v>
      </c>
      <c r="I85" s="184" t="s">
        <v>312</v>
      </c>
      <c r="J85" s="184">
        <v>25</v>
      </c>
      <c r="K85" s="184" t="s">
        <v>57</v>
      </c>
      <c r="L85" s="184" t="s">
        <v>57</v>
      </c>
      <c r="M85" s="184" t="s">
        <v>57</v>
      </c>
      <c r="N85" s="184" t="s">
        <v>57</v>
      </c>
      <c r="O85" s="184" t="s">
        <v>57</v>
      </c>
      <c r="P85" s="184" t="s">
        <v>57</v>
      </c>
      <c r="Q85" s="184" t="s">
        <v>57</v>
      </c>
      <c r="R85" s="184" t="s">
        <v>57</v>
      </c>
      <c r="S85" s="184" t="s">
        <v>57</v>
      </c>
      <c r="T85" s="184" t="s">
        <v>57</v>
      </c>
      <c r="U85" s="184" t="s">
        <v>57</v>
      </c>
      <c r="V85" s="184" t="s">
        <v>57</v>
      </c>
      <c r="W85" s="184" t="s">
        <v>57</v>
      </c>
      <c r="X85" s="184" t="s">
        <v>57</v>
      </c>
      <c r="Y85" s="184" t="s">
        <v>57</v>
      </c>
      <c r="Z85" s="184" t="s">
        <v>57</v>
      </c>
      <c r="AA85" s="184" t="s">
        <v>57</v>
      </c>
      <c r="AB85" s="184" t="s">
        <v>57</v>
      </c>
      <c r="AC85" s="184" t="s">
        <v>57</v>
      </c>
      <c r="AD85" s="184" t="s">
        <v>57</v>
      </c>
      <c r="AE85" s="184" t="s">
        <v>57</v>
      </c>
      <c r="AF85" s="184"/>
      <c r="AG85" s="184" t="s">
        <v>57</v>
      </c>
      <c r="AH85" s="184" t="s">
        <v>57</v>
      </c>
      <c r="AI85" s="184" t="s">
        <v>57</v>
      </c>
      <c r="AJ85" s="184" t="s">
        <v>57</v>
      </c>
      <c r="AK85" s="184" t="s">
        <v>57</v>
      </c>
      <c r="AL85" s="184" t="s">
        <v>57</v>
      </c>
      <c r="AM85" s="184" t="s">
        <v>57</v>
      </c>
      <c r="AN85" s="184" t="s">
        <v>57</v>
      </c>
      <c r="AO85" s="184" t="s">
        <v>57</v>
      </c>
      <c r="AP85" s="184" t="s">
        <v>57</v>
      </c>
      <c r="AQ85" s="184" t="s">
        <v>57</v>
      </c>
      <c r="AR85" s="184" t="s">
        <v>57</v>
      </c>
      <c r="AS85" s="184" t="s">
        <v>57</v>
      </c>
      <c r="AT85" s="184" t="s">
        <v>57</v>
      </c>
    </row>
    <row r="86" spans="1:46" s="188" customFormat="1">
      <c r="A86" s="184">
        <v>85</v>
      </c>
      <c r="B86" s="184" t="s">
        <v>919</v>
      </c>
      <c r="C86" s="184" t="s">
        <v>578</v>
      </c>
      <c r="D86" s="184">
        <v>2024</v>
      </c>
      <c r="E86" s="184" t="s">
        <v>824</v>
      </c>
      <c r="F86" s="184" t="s">
        <v>806</v>
      </c>
      <c r="G86" s="187" t="s">
        <v>4722</v>
      </c>
      <c r="H86" s="184" t="s">
        <v>4723</v>
      </c>
      <c r="I86" s="184" t="s">
        <v>312</v>
      </c>
      <c r="J86" s="184">
        <v>25</v>
      </c>
      <c r="K86" s="184" t="s">
        <v>57</v>
      </c>
      <c r="L86" s="184" t="s">
        <v>57</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57</v>
      </c>
      <c r="AA86" s="184" t="s">
        <v>57</v>
      </c>
      <c r="AB86" s="184" t="s">
        <v>57</v>
      </c>
      <c r="AC86" s="184" t="s">
        <v>57</v>
      </c>
      <c r="AD86" s="184" t="s">
        <v>57</v>
      </c>
      <c r="AE86" s="184" t="s">
        <v>57</v>
      </c>
      <c r="AF86" s="184"/>
      <c r="AG86" s="184" t="s">
        <v>57</v>
      </c>
      <c r="AH86" s="184" t="s">
        <v>57</v>
      </c>
      <c r="AI86" s="184" t="s">
        <v>57</v>
      </c>
      <c r="AJ86" s="184" t="s">
        <v>57</v>
      </c>
      <c r="AK86" s="184" t="s">
        <v>57</v>
      </c>
      <c r="AL86" s="184" t="s">
        <v>57</v>
      </c>
      <c r="AM86" s="184" t="s">
        <v>57</v>
      </c>
      <c r="AN86" s="184" t="s">
        <v>57</v>
      </c>
      <c r="AO86" s="184" t="s">
        <v>57</v>
      </c>
      <c r="AP86" s="184" t="s">
        <v>57</v>
      </c>
      <c r="AQ86" s="184" t="s">
        <v>57</v>
      </c>
      <c r="AR86" s="184" t="s">
        <v>57</v>
      </c>
      <c r="AS86" s="184" t="s">
        <v>57</v>
      </c>
      <c r="AT86" s="184" t="s">
        <v>57</v>
      </c>
    </row>
    <row r="87" spans="1:46" s="188" customFormat="1">
      <c r="A87" s="184">
        <v>86</v>
      </c>
      <c r="B87" s="184" t="s">
        <v>919</v>
      </c>
      <c r="C87" s="184" t="s">
        <v>578</v>
      </c>
      <c r="D87" s="184">
        <v>2024</v>
      </c>
      <c r="E87" s="184" t="s">
        <v>824</v>
      </c>
      <c r="F87" s="184" t="s">
        <v>633</v>
      </c>
      <c r="G87" s="187" t="s">
        <v>4724</v>
      </c>
      <c r="H87" s="184" t="s">
        <v>4725</v>
      </c>
      <c r="I87" s="184" t="s">
        <v>289</v>
      </c>
      <c r="J87" s="184">
        <v>25</v>
      </c>
      <c r="K87" s="184" t="s">
        <v>57</v>
      </c>
      <c r="L87" s="184" t="s">
        <v>57</v>
      </c>
      <c r="M87" s="184" t="s">
        <v>57</v>
      </c>
      <c r="N87" s="184" t="s">
        <v>57</v>
      </c>
      <c r="O87" s="184" t="s">
        <v>57</v>
      </c>
      <c r="P87" s="184" t="s">
        <v>57</v>
      </c>
      <c r="Q87" s="184" t="s">
        <v>57</v>
      </c>
      <c r="R87" s="184" t="s">
        <v>57</v>
      </c>
      <c r="S87" s="184" t="s">
        <v>57</v>
      </c>
      <c r="T87" s="184" t="s">
        <v>57</v>
      </c>
      <c r="U87" s="184" t="s">
        <v>57</v>
      </c>
      <c r="V87" s="184" t="s">
        <v>57</v>
      </c>
      <c r="W87" s="184" t="s">
        <v>57</v>
      </c>
      <c r="X87" s="184" t="s">
        <v>57</v>
      </c>
      <c r="Y87" s="184" t="s">
        <v>57</v>
      </c>
      <c r="Z87" s="184" t="s">
        <v>57</v>
      </c>
      <c r="AA87" s="184" t="s">
        <v>57</v>
      </c>
      <c r="AB87" s="184" t="s">
        <v>57</v>
      </c>
      <c r="AC87" s="184" t="s">
        <v>57</v>
      </c>
      <c r="AD87" s="184" t="s">
        <v>57</v>
      </c>
      <c r="AE87" s="184" t="s">
        <v>57</v>
      </c>
      <c r="AF87" s="184"/>
      <c r="AG87" s="184" t="s">
        <v>57</v>
      </c>
      <c r="AH87" s="184" t="s">
        <v>57</v>
      </c>
      <c r="AI87" s="184" t="s">
        <v>57</v>
      </c>
      <c r="AJ87" s="184" t="s">
        <v>57</v>
      </c>
      <c r="AK87" s="184" t="s">
        <v>57</v>
      </c>
      <c r="AL87" s="184" t="s">
        <v>57</v>
      </c>
      <c r="AM87" s="184" t="s">
        <v>57</v>
      </c>
      <c r="AN87" s="184" t="s">
        <v>57</v>
      </c>
      <c r="AO87" s="184" t="s">
        <v>57</v>
      </c>
      <c r="AP87" s="184" t="s">
        <v>57</v>
      </c>
      <c r="AQ87" s="184" t="s">
        <v>57</v>
      </c>
      <c r="AR87" s="184" t="s">
        <v>57</v>
      </c>
      <c r="AS87" s="184" t="s">
        <v>57</v>
      </c>
      <c r="AT87" s="184" t="s">
        <v>57</v>
      </c>
    </row>
    <row r="88" spans="1:46" s="188" customFormat="1">
      <c r="A88" s="184">
        <v>87</v>
      </c>
      <c r="B88" s="184" t="s">
        <v>919</v>
      </c>
      <c r="C88" s="184" t="s">
        <v>578</v>
      </c>
      <c r="D88" s="184">
        <v>2024</v>
      </c>
      <c r="E88" s="184" t="s">
        <v>824</v>
      </c>
      <c r="F88" s="184" t="s">
        <v>4726</v>
      </c>
      <c r="G88" s="187" t="s">
        <v>4727</v>
      </c>
      <c r="H88" s="184" t="s">
        <v>4728</v>
      </c>
      <c r="I88" s="184" t="s">
        <v>246</v>
      </c>
      <c r="J88" s="184">
        <v>25</v>
      </c>
      <c r="K88" s="184" t="s">
        <v>57</v>
      </c>
      <c r="L88" s="184" t="s">
        <v>57</v>
      </c>
      <c r="M88" s="184" t="s">
        <v>57</v>
      </c>
      <c r="N88" s="184" t="s">
        <v>57</v>
      </c>
      <c r="O88" s="184" t="s">
        <v>57</v>
      </c>
      <c r="P88" s="184" t="s">
        <v>57</v>
      </c>
      <c r="Q88" s="184" t="s">
        <v>57</v>
      </c>
      <c r="R88" s="184" t="s">
        <v>57</v>
      </c>
      <c r="S88" s="184" t="s">
        <v>57</v>
      </c>
      <c r="T88" s="184" t="s">
        <v>57</v>
      </c>
      <c r="U88" s="184" t="s">
        <v>57</v>
      </c>
      <c r="V88" s="184" t="s">
        <v>57</v>
      </c>
      <c r="W88" s="184" t="s">
        <v>57</v>
      </c>
      <c r="X88" s="184" t="s">
        <v>57</v>
      </c>
      <c r="Y88" s="184" t="s">
        <v>57</v>
      </c>
      <c r="Z88" s="184" t="s">
        <v>57</v>
      </c>
      <c r="AA88" s="184" t="s">
        <v>57</v>
      </c>
      <c r="AB88" s="184" t="s">
        <v>57</v>
      </c>
      <c r="AC88" s="184" t="s">
        <v>57</v>
      </c>
      <c r="AD88" s="184" t="s">
        <v>57</v>
      </c>
      <c r="AE88" s="184" t="s">
        <v>57</v>
      </c>
      <c r="AF88" s="184"/>
      <c r="AG88" s="184" t="s">
        <v>57</v>
      </c>
      <c r="AH88" s="184" t="s">
        <v>57</v>
      </c>
      <c r="AI88" s="184" t="s">
        <v>57</v>
      </c>
      <c r="AJ88" s="184" t="s">
        <v>57</v>
      </c>
      <c r="AK88" s="184" t="s">
        <v>57</v>
      </c>
      <c r="AL88" s="184" t="s">
        <v>57</v>
      </c>
      <c r="AM88" s="184" t="s">
        <v>57</v>
      </c>
      <c r="AN88" s="184" t="s">
        <v>57</v>
      </c>
      <c r="AO88" s="184" t="s">
        <v>57</v>
      </c>
      <c r="AP88" s="184" t="s">
        <v>57</v>
      </c>
      <c r="AQ88" s="184" t="s">
        <v>57</v>
      </c>
      <c r="AR88" s="184" t="s">
        <v>57</v>
      </c>
      <c r="AS88" s="184" t="s">
        <v>57</v>
      </c>
      <c r="AT88" s="184" t="s">
        <v>57</v>
      </c>
    </row>
    <row r="89" spans="1:46" s="188" customFormat="1">
      <c r="A89" s="184">
        <v>88</v>
      </c>
      <c r="B89" s="184" t="s">
        <v>919</v>
      </c>
      <c r="C89" s="184" t="s">
        <v>578</v>
      </c>
      <c r="D89" s="184">
        <v>2024</v>
      </c>
      <c r="E89" s="184" t="s">
        <v>824</v>
      </c>
      <c r="F89" s="184" t="s">
        <v>4729</v>
      </c>
      <c r="G89" s="187" t="s">
        <v>4730</v>
      </c>
      <c r="H89" s="184" t="s">
        <v>4731</v>
      </c>
      <c r="I89" s="184" t="s">
        <v>246</v>
      </c>
      <c r="J89" s="184">
        <v>25</v>
      </c>
      <c r="K89" s="184" t="s">
        <v>57</v>
      </c>
      <c r="L89" s="184" t="s">
        <v>57</v>
      </c>
      <c r="M89" s="184" t="s">
        <v>57</v>
      </c>
      <c r="N89" s="184" t="s">
        <v>57</v>
      </c>
      <c r="O89" s="184" t="s">
        <v>57</v>
      </c>
      <c r="P89" s="184" t="s">
        <v>57</v>
      </c>
      <c r="Q89" s="184" t="s">
        <v>57</v>
      </c>
      <c r="R89" s="184" t="s">
        <v>57</v>
      </c>
      <c r="S89" s="184" t="s">
        <v>57</v>
      </c>
      <c r="T89" s="184" t="s">
        <v>57</v>
      </c>
      <c r="U89" s="184" t="s">
        <v>57</v>
      </c>
      <c r="V89" s="184" t="s">
        <v>57</v>
      </c>
      <c r="W89" s="184" t="s">
        <v>57</v>
      </c>
      <c r="X89" s="184" t="s">
        <v>57</v>
      </c>
      <c r="Y89" s="184" t="s">
        <v>57</v>
      </c>
      <c r="Z89" s="184" t="s">
        <v>57</v>
      </c>
      <c r="AA89" s="184" t="s">
        <v>57</v>
      </c>
      <c r="AB89" s="184" t="s">
        <v>57</v>
      </c>
      <c r="AC89" s="184" t="s">
        <v>57</v>
      </c>
      <c r="AD89" s="184" t="s">
        <v>57</v>
      </c>
      <c r="AE89" s="184" t="s">
        <v>57</v>
      </c>
      <c r="AF89" s="184"/>
      <c r="AG89" s="184" t="s">
        <v>57</v>
      </c>
      <c r="AH89" s="184" t="s">
        <v>57</v>
      </c>
      <c r="AI89" s="184" t="s">
        <v>57</v>
      </c>
      <c r="AJ89" s="184" t="s">
        <v>57</v>
      </c>
      <c r="AK89" s="184" t="s">
        <v>57</v>
      </c>
      <c r="AL89" s="184" t="s">
        <v>57</v>
      </c>
      <c r="AM89" s="184" t="s">
        <v>57</v>
      </c>
      <c r="AN89" s="184" t="s">
        <v>57</v>
      </c>
      <c r="AO89" s="184" t="s">
        <v>57</v>
      </c>
      <c r="AP89" s="184" t="s">
        <v>57</v>
      </c>
      <c r="AQ89" s="184" t="s">
        <v>57</v>
      </c>
      <c r="AR89" s="184" t="s">
        <v>57</v>
      </c>
      <c r="AS89" s="184" t="s">
        <v>57</v>
      </c>
      <c r="AT89" s="184" t="s">
        <v>57</v>
      </c>
    </row>
    <row r="90" spans="1:46" s="188" customFormat="1">
      <c r="A90" s="184">
        <v>89</v>
      </c>
      <c r="B90" s="184" t="s">
        <v>919</v>
      </c>
      <c r="C90" s="184" t="s">
        <v>578</v>
      </c>
      <c r="D90" s="184">
        <v>2024</v>
      </c>
      <c r="E90" s="184" t="s">
        <v>824</v>
      </c>
      <c r="F90" s="184" t="s">
        <v>4732</v>
      </c>
      <c r="G90" s="187" t="s">
        <v>4733</v>
      </c>
      <c r="H90" s="184" t="s">
        <v>4734</v>
      </c>
      <c r="I90" s="184" t="s">
        <v>246</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c r="AG90" s="184" t="s">
        <v>57</v>
      </c>
      <c r="AH90" s="184" t="s">
        <v>57</v>
      </c>
      <c r="AI90" s="184" t="s">
        <v>57</v>
      </c>
      <c r="AJ90" s="184" t="s">
        <v>57</v>
      </c>
      <c r="AK90" s="184" t="s">
        <v>57</v>
      </c>
      <c r="AL90" s="184" t="s">
        <v>57</v>
      </c>
      <c r="AM90" s="184" t="s">
        <v>57</v>
      </c>
      <c r="AN90" s="184" t="s">
        <v>57</v>
      </c>
      <c r="AO90" s="184" t="s">
        <v>57</v>
      </c>
      <c r="AP90" s="184" t="s">
        <v>57</v>
      </c>
      <c r="AQ90" s="184" t="s">
        <v>57</v>
      </c>
      <c r="AR90" s="184" t="s">
        <v>57</v>
      </c>
      <c r="AS90" s="184" t="s">
        <v>57</v>
      </c>
      <c r="AT90" s="184" t="s">
        <v>57</v>
      </c>
    </row>
    <row r="91" spans="1:46" s="188" customFormat="1">
      <c r="A91" s="184">
        <v>90</v>
      </c>
      <c r="B91" s="184" t="s">
        <v>919</v>
      </c>
      <c r="C91" s="184" t="s">
        <v>578</v>
      </c>
      <c r="D91" s="184">
        <v>2024</v>
      </c>
      <c r="E91" s="184" t="s">
        <v>824</v>
      </c>
      <c r="F91" s="184" t="s">
        <v>4735</v>
      </c>
      <c r="G91" s="187" t="s">
        <v>4736</v>
      </c>
      <c r="H91" s="184" t="s">
        <v>4737</v>
      </c>
      <c r="I91" s="184" t="s">
        <v>246</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7" t="s">
        <v>57</v>
      </c>
      <c r="AA91" s="184" t="s">
        <v>57</v>
      </c>
      <c r="AB91" s="184" t="s">
        <v>57</v>
      </c>
      <c r="AC91" s="184" t="s">
        <v>57</v>
      </c>
      <c r="AD91" s="184" t="s">
        <v>57</v>
      </c>
      <c r="AE91" s="184" t="s">
        <v>57</v>
      </c>
      <c r="AF91" s="184"/>
      <c r="AG91" s="184" t="s">
        <v>57</v>
      </c>
      <c r="AH91" s="184" t="s">
        <v>57</v>
      </c>
      <c r="AI91" s="184" t="s">
        <v>57</v>
      </c>
      <c r="AJ91" s="184" t="s">
        <v>57</v>
      </c>
      <c r="AK91" s="184" t="s">
        <v>57</v>
      </c>
      <c r="AL91" s="184" t="s">
        <v>57</v>
      </c>
      <c r="AM91" s="184" t="s">
        <v>57</v>
      </c>
      <c r="AN91" s="184" t="s">
        <v>57</v>
      </c>
      <c r="AO91" s="184" t="s">
        <v>57</v>
      </c>
      <c r="AP91" s="184" t="s">
        <v>57</v>
      </c>
      <c r="AQ91" s="184" t="s">
        <v>57</v>
      </c>
      <c r="AR91" s="184" t="s">
        <v>57</v>
      </c>
      <c r="AS91" s="184" t="s">
        <v>57</v>
      </c>
      <c r="AT91" s="184" t="s">
        <v>57</v>
      </c>
    </row>
    <row r="92" spans="1:46" s="188" customFormat="1">
      <c r="A92" s="184">
        <v>91</v>
      </c>
      <c r="B92" s="184" t="s">
        <v>919</v>
      </c>
      <c r="C92" s="184" t="s">
        <v>300</v>
      </c>
      <c r="D92" s="184">
        <v>2024</v>
      </c>
      <c r="E92" s="184" t="s">
        <v>4738</v>
      </c>
      <c r="F92" s="184" t="s">
        <v>4739</v>
      </c>
      <c r="G92" s="187" t="s">
        <v>4740</v>
      </c>
      <c r="H92" s="184" t="s">
        <v>4741</v>
      </c>
      <c r="I92" s="184" t="s">
        <v>298</v>
      </c>
      <c r="J92" s="184">
        <v>25</v>
      </c>
      <c r="K92" s="184" t="s">
        <v>57</v>
      </c>
      <c r="L92" s="184" t="s">
        <v>57</v>
      </c>
      <c r="M92" s="184" t="s">
        <v>57</v>
      </c>
      <c r="N92" s="184" t="s">
        <v>57</v>
      </c>
      <c r="O92" s="184" t="s">
        <v>57</v>
      </c>
      <c r="P92" s="184" t="s">
        <v>57</v>
      </c>
      <c r="Q92" s="184" t="s">
        <v>57</v>
      </c>
      <c r="R92" s="184" t="s">
        <v>57</v>
      </c>
      <c r="S92" s="184" t="s">
        <v>57</v>
      </c>
      <c r="T92" s="184" t="s">
        <v>57</v>
      </c>
      <c r="U92" s="184" t="s">
        <v>57</v>
      </c>
      <c r="V92" s="184" t="s">
        <v>57</v>
      </c>
      <c r="W92" s="184" t="s">
        <v>57</v>
      </c>
      <c r="X92" s="184" t="s">
        <v>57</v>
      </c>
      <c r="Y92" s="184" t="s">
        <v>57</v>
      </c>
      <c r="Z92" s="184" t="s">
        <v>57</v>
      </c>
      <c r="AA92" s="184" t="s">
        <v>57</v>
      </c>
      <c r="AB92" s="184" t="s">
        <v>57</v>
      </c>
      <c r="AC92" s="184" t="s">
        <v>57</v>
      </c>
      <c r="AD92" s="184" t="s">
        <v>57</v>
      </c>
      <c r="AE92" s="184" t="s">
        <v>57</v>
      </c>
      <c r="AF92" s="184"/>
      <c r="AG92" s="184" t="s">
        <v>57</v>
      </c>
      <c r="AH92" s="184" t="s">
        <v>57</v>
      </c>
      <c r="AI92" s="184" t="s">
        <v>57</v>
      </c>
      <c r="AJ92" s="184" t="s">
        <v>57</v>
      </c>
      <c r="AK92" s="184" t="s">
        <v>57</v>
      </c>
      <c r="AL92" s="184" t="s">
        <v>57</v>
      </c>
      <c r="AM92" s="184" t="s">
        <v>57</v>
      </c>
      <c r="AN92" s="184" t="s">
        <v>57</v>
      </c>
      <c r="AO92" s="184" t="s">
        <v>57</v>
      </c>
      <c r="AP92" s="184" t="s">
        <v>57</v>
      </c>
      <c r="AQ92" s="184" t="s">
        <v>57</v>
      </c>
      <c r="AR92" s="184" t="s">
        <v>57</v>
      </c>
      <c r="AS92" s="184" t="s">
        <v>57</v>
      </c>
      <c r="AT92" s="184" t="s">
        <v>57</v>
      </c>
    </row>
    <row r="93" spans="1:46" s="188" customFormat="1">
      <c r="A93" s="184">
        <v>92</v>
      </c>
      <c r="B93" s="184" t="s">
        <v>919</v>
      </c>
      <c r="C93" s="184" t="s">
        <v>300</v>
      </c>
      <c r="D93" s="184">
        <v>2024</v>
      </c>
      <c r="E93" s="184" t="s">
        <v>4738</v>
      </c>
      <c r="F93" s="184" t="s">
        <v>4742</v>
      </c>
      <c r="G93" s="187" t="s">
        <v>4743</v>
      </c>
      <c r="H93" s="184" t="s">
        <v>4744</v>
      </c>
      <c r="I93" s="184" t="s">
        <v>91</v>
      </c>
      <c r="J93" s="184">
        <v>4</v>
      </c>
      <c r="K93" s="184" t="s">
        <v>62</v>
      </c>
      <c r="L93" s="184" t="s">
        <v>62</v>
      </c>
      <c r="M93" s="184" t="s">
        <v>62</v>
      </c>
      <c r="N93" s="184" t="s">
        <v>62</v>
      </c>
      <c r="O93" s="184" t="s">
        <v>57</v>
      </c>
      <c r="P93" s="184" t="s">
        <v>57</v>
      </c>
      <c r="Q93" s="184" t="s">
        <v>57</v>
      </c>
      <c r="R93" s="184" t="s">
        <v>57</v>
      </c>
      <c r="S93" s="184" t="s">
        <v>62</v>
      </c>
      <c r="T93" s="184" t="s">
        <v>57</v>
      </c>
      <c r="U93" s="184" t="s">
        <v>62</v>
      </c>
      <c r="V93" s="184" t="s">
        <v>57</v>
      </c>
      <c r="W93" s="184" t="s">
        <v>62</v>
      </c>
      <c r="X93" s="184" t="s">
        <v>57</v>
      </c>
      <c r="Y93" s="184" t="s">
        <v>57</v>
      </c>
      <c r="Z93" s="184" t="s">
        <v>4745</v>
      </c>
      <c r="AA93" s="184" t="s">
        <v>62</v>
      </c>
      <c r="AB93" s="184" t="s">
        <v>62</v>
      </c>
      <c r="AC93" s="184" t="s">
        <v>57</v>
      </c>
      <c r="AD93" s="184" t="s">
        <v>57</v>
      </c>
      <c r="AE93" s="184" t="s">
        <v>57</v>
      </c>
      <c r="AF93" s="184"/>
      <c r="AG93" s="184" t="s">
        <v>56</v>
      </c>
      <c r="AH93" s="184">
        <v>56</v>
      </c>
      <c r="AI93" s="184" t="s">
        <v>56</v>
      </c>
      <c r="AJ93" s="184" t="s">
        <v>4469</v>
      </c>
      <c r="AK93" s="184" t="s">
        <v>62</v>
      </c>
      <c r="AL93" s="184" t="s">
        <v>57</v>
      </c>
      <c r="AM93" s="184" t="s">
        <v>57</v>
      </c>
      <c r="AN93" s="184" t="s">
        <v>57</v>
      </c>
      <c r="AO93" s="184" t="s">
        <v>1844</v>
      </c>
      <c r="AP93" s="184" t="s">
        <v>4746</v>
      </c>
      <c r="AQ93" s="184">
        <v>330</v>
      </c>
      <c r="AR93" s="184" t="s">
        <v>57</v>
      </c>
      <c r="AS93" s="184">
        <v>34</v>
      </c>
      <c r="AT93" s="184">
        <v>22</v>
      </c>
    </row>
    <row r="94" spans="1:46" s="188" customFormat="1">
      <c r="A94" s="184">
        <v>93</v>
      </c>
      <c r="B94" s="184" t="s">
        <v>919</v>
      </c>
      <c r="C94" s="184" t="s">
        <v>300</v>
      </c>
      <c r="D94" s="184">
        <v>2024</v>
      </c>
      <c r="E94" s="184" t="s">
        <v>4738</v>
      </c>
      <c r="F94" s="184" t="s">
        <v>4747</v>
      </c>
      <c r="G94" s="187" t="s">
        <v>4748</v>
      </c>
      <c r="H94" s="184" t="s">
        <v>4749</v>
      </c>
      <c r="I94" s="184" t="s">
        <v>91</v>
      </c>
      <c r="J94" s="184">
        <v>6</v>
      </c>
      <c r="K94" s="184" t="s">
        <v>62</v>
      </c>
      <c r="L94" s="184" t="s">
        <v>62</v>
      </c>
      <c r="M94" s="184" t="s">
        <v>62</v>
      </c>
      <c r="N94" s="184" t="s">
        <v>62</v>
      </c>
      <c r="O94" s="184" t="s">
        <v>57</v>
      </c>
      <c r="P94" s="184" t="s">
        <v>57</v>
      </c>
      <c r="Q94" s="184" t="s">
        <v>57</v>
      </c>
      <c r="R94" s="184" t="s">
        <v>57</v>
      </c>
      <c r="S94" s="184" t="s">
        <v>62</v>
      </c>
      <c r="T94" s="184" t="s">
        <v>57</v>
      </c>
      <c r="U94" s="184" t="s">
        <v>62</v>
      </c>
      <c r="V94" s="184" t="s">
        <v>57</v>
      </c>
      <c r="W94" s="184" t="s">
        <v>62</v>
      </c>
      <c r="X94" s="184" t="s">
        <v>57</v>
      </c>
      <c r="Y94" s="184" t="s">
        <v>57</v>
      </c>
      <c r="Z94" s="187" t="s">
        <v>4750</v>
      </c>
      <c r="AA94" s="184" t="s">
        <v>62</v>
      </c>
      <c r="AB94" s="184" t="s">
        <v>62</v>
      </c>
      <c r="AC94" s="184" t="s">
        <v>57</v>
      </c>
      <c r="AD94" s="184" t="s">
        <v>57</v>
      </c>
      <c r="AE94" s="184" t="s">
        <v>57</v>
      </c>
      <c r="AF94" s="184"/>
      <c r="AG94" s="184" t="s">
        <v>56</v>
      </c>
      <c r="AH94" s="184">
        <v>11</v>
      </c>
      <c r="AI94" s="184" t="s">
        <v>62</v>
      </c>
      <c r="AJ94" s="184" t="s">
        <v>57</v>
      </c>
      <c r="AK94" s="184" t="s">
        <v>62</v>
      </c>
      <c r="AL94" s="184" t="s">
        <v>57</v>
      </c>
      <c r="AM94" s="184" t="s">
        <v>57</v>
      </c>
      <c r="AN94" s="184" t="s">
        <v>57</v>
      </c>
      <c r="AO94" s="184" t="s">
        <v>386</v>
      </c>
      <c r="AP94" s="184" t="s">
        <v>4746</v>
      </c>
      <c r="AQ94" s="184">
        <v>310</v>
      </c>
      <c r="AR94" s="184" t="s">
        <v>57</v>
      </c>
      <c r="AS94" s="184">
        <v>10</v>
      </c>
      <c r="AT94" s="184">
        <v>1</v>
      </c>
    </row>
    <row r="95" spans="1:46" s="188" customFormat="1">
      <c r="A95" s="184">
        <v>94</v>
      </c>
      <c r="B95" s="184" t="s">
        <v>919</v>
      </c>
      <c r="C95" s="184" t="s">
        <v>300</v>
      </c>
      <c r="D95" s="184">
        <v>2024</v>
      </c>
      <c r="E95" s="184" t="s">
        <v>4738</v>
      </c>
      <c r="F95" s="184" t="s">
        <v>4751</v>
      </c>
      <c r="G95" s="184" t="s">
        <v>4752</v>
      </c>
      <c r="H95" s="184" t="s">
        <v>4753</v>
      </c>
      <c r="I95" s="184" t="s">
        <v>91</v>
      </c>
      <c r="J95" s="184">
        <v>17</v>
      </c>
      <c r="K95" s="184" t="s">
        <v>62</v>
      </c>
      <c r="L95" s="184" t="s">
        <v>62</v>
      </c>
      <c r="M95" s="184" t="s">
        <v>62</v>
      </c>
      <c r="N95" s="184" t="s">
        <v>56</v>
      </c>
      <c r="O95" s="184">
        <v>1</v>
      </c>
      <c r="P95" s="184" t="s">
        <v>438</v>
      </c>
      <c r="Q95" s="184" t="s">
        <v>6344</v>
      </c>
      <c r="R95" s="184" t="s">
        <v>6345</v>
      </c>
      <c r="S95" s="184" t="s">
        <v>56</v>
      </c>
      <c r="T95" s="184" t="s">
        <v>6346</v>
      </c>
      <c r="U95" s="184" t="s">
        <v>62</v>
      </c>
      <c r="V95" s="184" t="s">
        <v>57</v>
      </c>
      <c r="W95" s="184" t="s">
        <v>62</v>
      </c>
      <c r="X95" s="184" t="s">
        <v>57</v>
      </c>
      <c r="Y95" s="184" t="s">
        <v>57</v>
      </c>
      <c r="Z95" s="184" t="s">
        <v>4754</v>
      </c>
      <c r="AA95" s="184" t="s">
        <v>56</v>
      </c>
      <c r="AB95" s="184" t="s">
        <v>56</v>
      </c>
      <c r="AC95" s="184" t="s">
        <v>56</v>
      </c>
      <c r="AD95" s="184" t="s">
        <v>157</v>
      </c>
      <c r="AE95" s="184" t="s">
        <v>57</v>
      </c>
      <c r="AF95" s="184"/>
      <c r="AG95" s="184" t="s">
        <v>56</v>
      </c>
      <c r="AH95" s="184">
        <v>200</v>
      </c>
      <c r="AI95" s="184" t="s">
        <v>56</v>
      </c>
      <c r="AJ95" s="184" t="s">
        <v>3953</v>
      </c>
      <c r="AK95" s="184" t="s">
        <v>62</v>
      </c>
      <c r="AL95" s="184" t="s">
        <v>57</v>
      </c>
      <c r="AM95" s="184" t="s">
        <v>57</v>
      </c>
      <c r="AN95" s="184" t="s">
        <v>57</v>
      </c>
      <c r="AO95" s="184" t="s">
        <v>1848</v>
      </c>
      <c r="AP95" s="184" t="s">
        <v>4746</v>
      </c>
      <c r="AQ95" s="184">
        <v>252</v>
      </c>
      <c r="AR95" s="184" t="s">
        <v>57</v>
      </c>
      <c r="AS95" s="184">
        <v>148</v>
      </c>
      <c r="AT95" s="184">
        <v>49</v>
      </c>
    </row>
    <row r="96" spans="1:46" s="188" customFormat="1">
      <c r="A96" s="184">
        <v>95</v>
      </c>
      <c r="B96" s="184" t="s">
        <v>919</v>
      </c>
      <c r="C96" s="184" t="s">
        <v>300</v>
      </c>
      <c r="D96" s="184">
        <v>2024</v>
      </c>
      <c r="E96" s="184" t="s">
        <v>4738</v>
      </c>
      <c r="F96" s="184" t="s">
        <v>4755</v>
      </c>
      <c r="G96" s="187" t="s">
        <v>4756</v>
      </c>
      <c r="H96" s="184" t="s">
        <v>4757</v>
      </c>
      <c r="I96" s="184" t="s">
        <v>91</v>
      </c>
      <c r="J96" s="184">
        <v>6</v>
      </c>
      <c r="K96" s="184" t="s">
        <v>62</v>
      </c>
      <c r="L96" s="184" t="s">
        <v>62</v>
      </c>
      <c r="M96" s="184" t="s">
        <v>62</v>
      </c>
      <c r="N96" s="184" t="s">
        <v>62</v>
      </c>
      <c r="O96" s="184" t="s">
        <v>57</v>
      </c>
      <c r="P96" s="184" t="s">
        <v>57</v>
      </c>
      <c r="Q96" s="184" t="s">
        <v>57</v>
      </c>
      <c r="R96" s="184" t="s">
        <v>57</v>
      </c>
      <c r="S96" s="184" t="s">
        <v>62</v>
      </c>
      <c r="T96" s="184" t="s">
        <v>57</v>
      </c>
      <c r="U96" s="184" t="s">
        <v>62</v>
      </c>
      <c r="V96" s="184" t="s">
        <v>57</v>
      </c>
      <c r="W96" s="184" t="s">
        <v>62</v>
      </c>
      <c r="X96" s="184" t="s">
        <v>57</v>
      </c>
      <c r="Y96" s="184" t="s">
        <v>57</v>
      </c>
      <c r="Z96" s="184" t="s">
        <v>4758</v>
      </c>
      <c r="AA96" s="184" t="s">
        <v>62</v>
      </c>
      <c r="AB96" s="184" t="s">
        <v>62</v>
      </c>
      <c r="AC96" s="184" t="s">
        <v>57</v>
      </c>
      <c r="AD96" s="184" t="s">
        <v>57</v>
      </c>
      <c r="AE96" s="184" t="s">
        <v>57</v>
      </c>
      <c r="AF96" s="184"/>
      <c r="AG96" s="184" t="s">
        <v>56</v>
      </c>
      <c r="AH96" s="184">
        <v>10</v>
      </c>
      <c r="AI96" s="184" t="s">
        <v>62</v>
      </c>
      <c r="AJ96" s="184" t="s">
        <v>57</v>
      </c>
      <c r="AK96" s="184" t="s">
        <v>62</v>
      </c>
      <c r="AL96" s="184" t="s">
        <v>57</v>
      </c>
      <c r="AM96" s="184" t="s">
        <v>57</v>
      </c>
      <c r="AN96" s="184" t="s">
        <v>57</v>
      </c>
      <c r="AO96" s="184" t="s">
        <v>4759</v>
      </c>
      <c r="AP96" s="184" t="s">
        <v>4746</v>
      </c>
      <c r="AQ96" s="184">
        <v>1060</v>
      </c>
      <c r="AR96" s="184" t="s">
        <v>57</v>
      </c>
      <c r="AS96" s="184" t="s">
        <v>62</v>
      </c>
      <c r="AT96" s="184" t="s">
        <v>62</v>
      </c>
    </row>
    <row r="97" spans="1:46" s="188" customFormat="1">
      <c r="A97" s="184">
        <v>96</v>
      </c>
      <c r="B97" s="184" t="s">
        <v>919</v>
      </c>
      <c r="C97" s="184" t="s">
        <v>300</v>
      </c>
      <c r="D97" s="184">
        <v>2024</v>
      </c>
      <c r="E97" s="184" t="s">
        <v>4738</v>
      </c>
      <c r="F97" s="184" t="s">
        <v>4760</v>
      </c>
      <c r="G97" s="187" t="s">
        <v>4761</v>
      </c>
      <c r="H97" s="184" t="s">
        <v>4762</v>
      </c>
      <c r="I97" s="184" t="s">
        <v>91</v>
      </c>
      <c r="J97" s="184">
        <v>6</v>
      </c>
      <c r="K97" s="184" t="s">
        <v>62</v>
      </c>
      <c r="L97" s="184" t="s">
        <v>62</v>
      </c>
      <c r="M97" s="184" t="s">
        <v>62</v>
      </c>
      <c r="N97" s="184" t="s">
        <v>56</v>
      </c>
      <c r="O97" s="184">
        <v>1</v>
      </c>
      <c r="P97" s="184" t="s">
        <v>170</v>
      </c>
      <c r="Q97" s="184" t="s">
        <v>4763</v>
      </c>
      <c r="R97" s="184" t="s">
        <v>6347</v>
      </c>
      <c r="S97" s="184" t="s">
        <v>56</v>
      </c>
      <c r="T97" s="184" t="s">
        <v>4764</v>
      </c>
      <c r="U97" s="184" t="s">
        <v>62</v>
      </c>
      <c r="V97" s="184" t="s">
        <v>57</v>
      </c>
      <c r="W97" s="184" t="s">
        <v>62</v>
      </c>
      <c r="X97" s="184" t="s">
        <v>57</v>
      </c>
      <c r="Y97" s="184" t="s">
        <v>57</v>
      </c>
      <c r="Z97" s="187" t="s">
        <v>4765</v>
      </c>
      <c r="AA97" s="184" t="s">
        <v>56</v>
      </c>
      <c r="AB97" s="184" t="s">
        <v>56</v>
      </c>
      <c r="AC97" s="184" t="s">
        <v>56</v>
      </c>
      <c r="AD97" s="184" t="s">
        <v>216</v>
      </c>
      <c r="AE97" s="184" t="s">
        <v>4766</v>
      </c>
      <c r="AF97" s="184"/>
      <c r="AG97" s="184" t="s">
        <v>56</v>
      </c>
      <c r="AH97" s="184">
        <v>24</v>
      </c>
      <c r="AI97" s="184" t="s">
        <v>62</v>
      </c>
      <c r="AJ97" s="184" t="s">
        <v>57</v>
      </c>
      <c r="AK97" s="184" t="s">
        <v>62</v>
      </c>
      <c r="AL97" s="184" t="s">
        <v>57</v>
      </c>
      <c r="AM97" s="184" t="s">
        <v>57</v>
      </c>
      <c r="AN97" s="184" t="s">
        <v>57</v>
      </c>
      <c r="AO97" s="184" t="s">
        <v>4767</v>
      </c>
      <c r="AP97" s="184" t="s">
        <v>4746</v>
      </c>
      <c r="AQ97" s="184">
        <v>892</v>
      </c>
      <c r="AR97" s="184" t="s">
        <v>57</v>
      </c>
      <c r="AS97" s="184" t="s">
        <v>62</v>
      </c>
      <c r="AT97" s="184" t="s">
        <v>62</v>
      </c>
    </row>
    <row r="98" spans="1:46" s="188" customFormat="1">
      <c r="A98" s="184">
        <v>97</v>
      </c>
      <c r="B98" s="184" t="s">
        <v>919</v>
      </c>
      <c r="C98" s="184" t="s">
        <v>300</v>
      </c>
      <c r="D98" s="184">
        <v>2024</v>
      </c>
      <c r="E98" s="184" t="s">
        <v>4738</v>
      </c>
      <c r="F98" s="184" t="s">
        <v>4768</v>
      </c>
      <c r="G98" s="187" t="s">
        <v>4769</v>
      </c>
      <c r="H98" s="184" t="s">
        <v>4770</v>
      </c>
      <c r="I98" s="184" t="s">
        <v>91</v>
      </c>
      <c r="J98" s="184">
        <v>23</v>
      </c>
      <c r="K98" s="184" t="s">
        <v>62</v>
      </c>
      <c r="L98" s="184" t="s">
        <v>62</v>
      </c>
      <c r="M98" s="184" t="s">
        <v>62</v>
      </c>
      <c r="N98" s="184" t="s">
        <v>62</v>
      </c>
      <c r="O98" s="184" t="s">
        <v>57</v>
      </c>
      <c r="P98" s="184" t="s">
        <v>57</v>
      </c>
      <c r="Q98" s="184" t="s">
        <v>57</v>
      </c>
      <c r="R98" s="184" t="s">
        <v>57</v>
      </c>
      <c r="S98" s="184" t="s">
        <v>62</v>
      </c>
      <c r="T98" s="184" t="s">
        <v>57</v>
      </c>
      <c r="U98" s="184" t="s">
        <v>62</v>
      </c>
      <c r="V98" s="184" t="s">
        <v>57</v>
      </c>
      <c r="W98" s="184" t="s">
        <v>62</v>
      </c>
      <c r="X98" s="184" t="s">
        <v>57</v>
      </c>
      <c r="Y98" s="184" t="s">
        <v>57</v>
      </c>
      <c r="Z98" s="184" t="s">
        <v>4771</v>
      </c>
      <c r="AA98" s="184" t="s">
        <v>62</v>
      </c>
      <c r="AB98" s="184" t="s">
        <v>62</v>
      </c>
      <c r="AC98" s="184" t="s">
        <v>57</v>
      </c>
      <c r="AD98" s="184" t="s">
        <v>57</v>
      </c>
      <c r="AE98" s="184" t="s">
        <v>57</v>
      </c>
      <c r="AF98" s="184"/>
      <c r="AG98" s="184" t="s">
        <v>56</v>
      </c>
      <c r="AH98" s="184">
        <v>13</v>
      </c>
      <c r="AI98" s="184" t="s">
        <v>62</v>
      </c>
      <c r="AJ98" s="184" t="s">
        <v>57</v>
      </c>
      <c r="AK98" s="184" t="s">
        <v>62</v>
      </c>
      <c r="AL98" s="184" t="s">
        <v>57</v>
      </c>
      <c r="AM98" s="184" t="s">
        <v>57</v>
      </c>
      <c r="AN98" s="184" t="s">
        <v>57</v>
      </c>
      <c r="AO98" s="184" t="s">
        <v>4772</v>
      </c>
      <c r="AP98" s="184" t="s">
        <v>4746</v>
      </c>
      <c r="AQ98" s="184">
        <v>1021</v>
      </c>
      <c r="AR98" s="184" t="s">
        <v>57</v>
      </c>
      <c r="AS98" s="184">
        <v>11</v>
      </c>
      <c r="AT98" s="184">
        <v>2</v>
      </c>
    </row>
    <row r="99" spans="1:46" s="188" customFormat="1">
      <c r="A99" s="184">
        <v>98</v>
      </c>
      <c r="B99" s="184" t="s">
        <v>919</v>
      </c>
      <c r="C99" s="184" t="s">
        <v>300</v>
      </c>
      <c r="D99" s="184">
        <v>2024</v>
      </c>
      <c r="E99" s="184" t="s">
        <v>4738</v>
      </c>
      <c r="F99" s="184" t="s">
        <v>4773</v>
      </c>
      <c r="G99" s="187" t="s">
        <v>4774</v>
      </c>
      <c r="H99" s="184" t="s">
        <v>4775</v>
      </c>
      <c r="I99" s="184" t="s">
        <v>91</v>
      </c>
      <c r="J99" s="184">
        <v>7</v>
      </c>
      <c r="K99" s="184" t="s">
        <v>62</v>
      </c>
      <c r="L99" s="184" t="s">
        <v>62</v>
      </c>
      <c r="M99" s="184" t="s">
        <v>62</v>
      </c>
      <c r="N99" s="184" t="s">
        <v>62</v>
      </c>
      <c r="O99" s="184" t="s">
        <v>57</v>
      </c>
      <c r="P99" s="184" t="s">
        <v>57</v>
      </c>
      <c r="Q99" s="184" t="s">
        <v>57</v>
      </c>
      <c r="R99" s="184" t="s">
        <v>57</v>
      </c>
      <c r="S99" s="184" t="s">
        <v>62</v>
      </c>
      <c r="T99" s="184" t="s">
        <v>57</v>
      </c>
      <c r="U99" s="184" t="s">
        <v>62</v>
      </c>
      <c r="V99" s="184" t="s">
        <v>57</v>
      </c>
      <c r="W99" s="184" t="s">
        <v>62</v>
      </c>
      <c r="X99" s="184" t="s">
        <v>57</v>
      </c>
      <c r="Y99" s="184" t="s">
        <v>57</v>
      </c>
      <c r="Z99" s="187" t="s">
        <v>4776</v>
      </c>
      <c r="AA99" s="184" t="s">
        <v>62</v>
      </c>
      <c r="AB99" s="184" t="s">
        <v>62</v>
      </c>
      <c r="AC99" s="184" t="s">
        <v>57</v>
      </c>
      <c r="AD99" s="184" t="s">
        <v>57</v>
      </c>
      <c r="AE99" s="184" t="s">
        <v>57</v>
      </c>
      <c r="AF99" s="184"/>
      <c r="AG99" s="184" t="s">
        <v>56</v>
      </c>
      <c r="AH99" s="184">
        <v>30</v>
      </c>
      <c r="AI99" s="184" t="s">
        <v>62</v>
      </c>
      <c r="AJ99" s="184" t="s">
        <v>57</v>
      </c>
      <c r="AK99" s="184" t="s">
        <v>62</v>
      </c>
      <c r="AL99" s="184" t="s">
        <v>57</v>
      </c>
      <c r="AM99" s="184" t="s">
        <v>57</v>
      </c>
      <c r="AN99" s="184" t="s">
        <v>57</v>
      </c>
      <c r="AO99" s="184" t="s">
        <v>1521</v>
      </c>
      <c r="AP99" s="184" t="s">
        <v>4746</v>
      </c>
      <c r="AQ99" s="184">
        <v>893</v>
      </c>
      <c r="AR99" s="184" t="s">
        <v>57</v>
      </c>
      <c r="AS99" s="184">
        <v>15</v>
      </c>
      <c r="AT99" s="184">
        <v>15</v>
      </c>
    </row>
    <row r="100" spans="1:46" s="188" customFormat="1">
      <c r="A100" s="184">
        <v>99</v>
      </c>
      <c r="B100" s="184" t="s">
        <v>919</v>
      </c>
      <c r="C100" s="184" t="s">
        <v>300</v>
      </c>
      <c r="D100" s="184">
        <v>2024</v>
      </c>
      <c r="E100" s="184" t="s">
        <v>4738</v>
      </c>
      <c r="F100" s="184" t="s">
        <v>4777</v>
      </c>
      <c r="G100" s="184" t="s">
        <v>4778</v>
      </c>
      <c r="H100" s="184" t="s">
        <v>4779</v>
      </c>
      <c r="I100" s="184" t="s">
        <v>91</v>
      </c>
      <c r="J100" s="184">
        <v>24</v>
      </c>
      <c r="K100" s="184" t="s">
        <v>62</v>
      </c>
      <c r="L100" s="184" t="s">
        <v>62</v>
      </c>
      <c r="M100" s="184" t="s">
        <v>62</v>
      </c>
      <c r="N100" s="184" t="s">
        <v>62</v>
      </c>
      <c r="O100" s="184" t="s">
        <v>57</v>
      </c>
      <c r="P100" s="184" t="s">
        <v>57</v>
      </c>
      <c r="Q100" s="184" t="s">
        <v>57</v>
      </c>
      <c r="R100" s="184" t="s">
        <v>57</v>
      </c>
      <c r="S100" s="184" t="s">
        <v>62</v>
      </c>
      <c r="T100" s="184" t="s">
        <v>57</v>
      </c>
      <c r="U100" s="184" t="s">
        <v>62</v>
      </c>
      <c r="V100" s="184" t="s">
        <v>57</v>
      </c>
      <c r="W100" s="184" t="s">
        <v>62</v>
      </c>
      <c r="X100" s="184" t="s">
        <v>57</v>
      </c>
      <c r="Y100" s="184" t="s">
        <v>57</v>
      </c>
      <c r="Z100" s="195" t="s">
        <v>2856</v>
      </c>
      <c r="AA100" s="184" t="s">
        <v>62</v>
      </c>
      <c r="AB100" s="184" t="s">
        <v>62</v>
      </c>
      <c r="AC100" s="184" t="s">
        <v>57</v>
      </c>
      <c r="AD100" s="184" t="s">
        <v>57</v>
      </c>
      <c r="AE100" s="184" t="s">
        <v>57</v>
      </c>
      <c r="AF100" s="184"/>
      <c r="AG100" s="184" t="s">
        <v>56</v>
      </c>
      <c r="AH100" s="184">
        <v>84</v>
      </c>
      <c r="AI100" s="184" t="s">
        <v>62</v>
      </c>
      <c r="AJ100" s="184" t="s">
        <v>57</v>
      </c>
      <c r="AK100" s="184" t="s">
        <v>62</v>
      </c>
      <c r="AL100" s="184" t="s">
        <v>57</v>
      </c>
      <c r="AM100" s="184" t="s">
        <v>57</v>
      </c>
      <c r="AN100" s="184" t="s">
        <v>57</v>
      </c>
      <c r="AO100" s="184" t="s">
        <v>4780</v>
      </c>
      <c r="AP100" s="184" t="s">
        <v>4746</v>
      </c>
      <c r="AQ100" s="184">
        <v>929</v>
      </c>
      <c r="AR100" s="184" t="s">
        <v>57</v>
      </c>
      <c r="AS100" s="184">
        <v>84</v>
      </c>
      <c r="AT100" s="184" t="s">
        <v>57</v>
      </c>
    </row>
    <row r="101" spans="1:46" s="188" customFormat="1">
      <c r="A101" s="184">
        <v>100</v>
      </c>
      <c r="B101" s="184" t="s">
        <v>919</v>
      </c>
      <c r="C101" s="184" t="s">
        <v>300</v>
      </c>
      <c r="D101" s="184">
        <v>2024</v>
      </c>
      <c r="E101" s="184" t="s">
        <v>4738</v>
      </c>
      <c r="F101" s="184" t="s">
        <v>4781</v>
      </c>
      <c r="G101" s="187" t="s">
        <v>4782</v>
      </c>
      <c r="H101" s="184" t="s">
        <v>4783</v>
      </c>
      <c r="I101" s="184" t="s">
        <v>91</v>
      </c>
      <c r="J101" s="184">
        <v>4</v>
      </c>
      <c r="K101" s="184" t="s">
        <v>62</v>
      </c>
      <c r="L101" s="184" t="s">
        <v>62</v>
      </c>
      <c r="M101" s="184" t="s">
        <v>62</v>
      </c>
      <c r="N101" s="184" t="s">
        <v>62</v>
      </c>
      <c r="O101" s="184" t="s">
        <v>57</v>
      </c>
      <c r="P101" s="184" t="s">
        <v>57</v>
      </c>
      <c r="Q101" s="184" t="s">
        <v>57</v>
      </c>
      <c r="R101" s="184" t="s">
        <v>57</v>
      </c>
      <c r="S101" s="184" t="s">
        <v>62</v>
      </c>
      <c r="T101" s="184" t="s">
        <v>57</v>
      </c>
      <c r="U101" s="184" t="s">
        <v>62</v>
      </c>
      <c r="V101" s="184" t="s">
        <v>57</v>
      </c>
      <c r="W101" s="184" t="s">
        <v>62</v>
      </c>
      <c r="X101" s="184" t="s">
        <v>57</v>
      </c>
      <c r="Y101" s="184" t="s">
        <v>57</v>
      </c>
      <c r="Z101" s="184" t="s">
        <v>4784</v>
      </c>
      <c r="AA101" s="184" t="s">
        <v>62</v>
      </c>
      <c r="AB101" s="184" t="s">
        <v>62</v>
      </c>
      <c r="AC101" s="184" t="s">
        <v>57</v>
      </c>
      <c r="AD101" s="184" t="s">
        <v>57</v>
      </c>
      <c r="AE101" s="184" t="s">
        <v>57</v>
      </c>
      <c r="AF101" s="184"/>
      <c r="AG101" s="184" t="s">
        <v>56</v>
      </c>
      <c r="AH101" s="184">
        <v>1364</v>
      </c>
      <c r="AI101" s="184" t="s">
        <v>62</v>
      </c>
      <c r="AJ101" s="184" t="s">
        <v>57</v>
      </c>
      <c r="AK101" s="184" t="s">
        <v>62</v>
      </c>
      <c r="AL101" s="184" t="s">
        <v>57</v>
      </c>
      <c r="AM101" s="184" t="s">
        <v>57</v>
      </c>
      <c r="AN101" s="184" t="s">
        <v>57</v>
      </c>
      <c r="AO101" s="184" t="s">
        <v>4785</v>
      </c>
      <c r="AP101" s="184" t="s">
        <v>4746</v>
      </c>
      <c r="AQ101" s="184">
        <v>890</v>
      </c>
      <c r="AR101" s="184" t="s">
        <v>57</v>
      </c>
      <c r="AS101" s="184" t="s">
        <v>62</v>
      </c>
      <c r="AT101" s="184" t="s">
        <v>62</v>
      </c>
    </row>
    <row r="102" spans="1:46" s="188" customFormat="1">
      <c r="A102" s="184">
        <v>101</v>
      </c>
      <c r="B102" s="184" t="s">
        <v>919</v>
      </c>
      <c r="C102" s="184" t="s">
        <v>300</v>
      </c>
      <c r="D102" s="184">
        <v>2024</v>
      </c>
      <c r="E102" s="184" t="s">
        <v>4738</v>
      </c>
      <c r="F102" s="184" t="s">
        <v>4786</v>
      </c>
      <c r="G102" s="187" t="s">
        <v>4787</v>
      </c>
      <c r="H102" s="184" t="s">
        <v>4788</v>
      </c>
      <c r="I102" s="184" t="s">
        <v>312</v>
      </c>
      <c r="J102" s="184">
        <v>4</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7" t="s">
        <v>57</v>
      </c>
      <c r="AA102" s="184" t="s">
        <v>57</v>
      </c>
      <c r="AB102" s="184" t="s">
        <v>57</v>
      </c>
      <c r="AC102" s="184" t="s">
        <v>57</v>
      </c>
      <c r="AD102" s="184" t="s">
        <v>57</v>
      </c>
      <c r="AE102" s="184" t="s">
        <v>57</v>
      </c>
      <c r="AF102" s="184"/>
      <c r="AG102" s="184" t="s">
        <v>57</v>
      </c>
      <c r="AH102" s="184" t="s">
        <v>57</v>
      </c>
      <c r="AI102" s="184" t="s">
        <v>57</v>
      </c>
      <c r="AJ102" s="184" t="s">
        <v>57</v>
      </c>
      <c r="AK102" s="184" t="s">
        <v>57</v>
      </c>
      <c r="AL102" s="184" t="s">
        <v>57</v>
      </c>
      <c r="AM102" s="184" t="s">
        <v>57</v>
      </c>
      <c r="AN102" s="184" t="s">
        <v>57</v>
      </c>
      <c r="AO102" s="184" t="s">
        <v>57</v>
      </c>
      <c r="AP102" s="184" t="s">
        <v>57</v>
      </c>
      <c r="AQ102" s="184" t="s">
        <v>57</v>
      </c>
      <c r="AR102" s="184" t="s">
        <v>57</v>
      </c>
      <c r="AS102" s="184" t="s">
        <v>57</v>
      </c>
      <c r="AT102" s="184" t="s">
        <v>57</v>
      </c>
    </row>
    <row r="103" spans="1:46" s="188" customFormat="1">
      <c r="A103" s="184">
        <v>102</v>
      </c>
      <c r="B103" s="184" t="s">
        <v>919</v>
      </c>
      <c r="C103" s="184" t="s">
        <v>300</v>
      </c>
      <c r="D103" s="184">
        <v>2024</v>
      </c>
      <c r="E103" s="184" t="s">
        <v>4738</v>
      </c>
      <c r="F103" s="184" t="s">
        <v>4789</v>
      </c>
      <c r="G103" s="187" t="s">
        <v>4790</v>
      </c>
      <c r="H103" s="184" t="s">
        <v>4791</v>
      </c>
      <c r="I103" s="184" t="s">
        <v>91</v>
      </c>
      <c r="J103" s="184">
        <v>13</v>
      </c>
      <c r="K103" s="184" t="s">
        <v>62</v>
      </c>
      <c r="L103" s="184" t="s">
        <v>62</v>
      </c>
      <c r="M103" s="184" t="s">
        <v>62</v>
      </c>
      <c r="N103" s="184" t="s">
        <v>62</v>
      </c>
      <c r="O103" s="184" t="s">
        <v>57</v>
      </c>
      <c r="P103" s="184" t="s">
        <v>57</v>
      </c>
      <c r="Q103" s="184" t="s">
        <v>57</v>
      </c>
      <c r="R103" s="184" t="s">
        <v>57</v>
      </c>
      <c r="S103" s="184" t="s">
        <v>56</v>
      </c>
      <c r="T103" s="184" t="s">
        <v>6348</v>
      </c>
      <c r="U103" s="184" t="s">
        <v>62</v>
      </c>
      <c r="V103" s="184" t="s">
        <v>57</v>
      </c>
      <c r="W103" s="184" t="s">
        <v>62</v>
      </c>
      <c r="X103" s="184" t="s">
        <v>57</v>
      </c>
      <c r="Y103" s="184" t="s">
        <v>57</v>
      </c>
      <c r="Z103" s="187" t="s">
        <v>4792</v>
      </c>
      <c r="AA103" s="184" t="s">
        <v>62</v>
      </c>
      <c r="AB103" s="184" t="s">
        <v>56</v>
      </c>
      <c r="AC103" s="184" t="s">
        <v>56</v>
      </c>
      <c r="AD103" s="184" t="s">
        <v>157</v>
      </c>
      <c r="AE103" s="184" t="s">
        <v>57</v>
      </c>
      <c r="AF103" s="184"/>
      <c r="AG103" s="184" t="s">
        <v>56</v>
      </c>
      <c r="AH103" s="184">
        <v>28</v>
      </c>
      <c r="AI103" s="184" t="s">
        <v>56</v>
      </c>
      <c r="AJ103" s="184" t="s">
        <v>4469</v>
      </c>
      <c r="AK103" s="184" t="s">
        <v>62</v>
      </c>
      <c r="AL103" s="184" t="s">
        <v>57</v>
      </c>
      <c r="AM103" s="184" t="s">
        <v>57</v>
      </c>
      <c r="AN103" s="184" t="s">
        <v>57</v>
      </c>
      <c r="AO103" s="184" t="s">
        <v>4062</v>
      </c>
      <c r="AP103" s="184" t="s">
        <v>4746</v>
      </c>
      <c r="AQ103" s="184">
        <v>861</v>
      </c>
      <c r="AR103" s="184" t="s">
        <v>57</v>
      </c>
      <c r="AS103" s="184">
        <v>27</v>
      </c>
      <c r="AT103" s="184">
        <v>1</v>
      </c>
    </row>
    <row r="104" spans="1:46" s="188" customFormat="1">
      <c r="A104" s="184">
        <v>103</v>
      </c>
      <c r="B104" s="184" t="s">
        <v>919</v>
      </c>
      <c r="C104" s="184" t="s">
        <v>300</v>
      </c>
      <c r="D104" s="184">
        <v>2024</v>
      </c>
      <c r="E104" s="184" t="s">
        <v>4738</v>
      </c>
      <c r="F104" s="184" t="s">
        <v>4793</v>
      </c>
      <c r="G104" s="187" t="s">
        <v>4794</v>
      </c>
      <c r="H104" s="184" t="s">
        <v>4795</v>
      </c>
      <c r="I104" s="184" t="s">
        <v>312</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57</v>
      </c>
      <c r="AA104" s="184" t="s">
        <v>57</v>
      </c>
      <c r="AB104" s="184" t="s">
        <v>57</v>
      </c>
      <c r="AC104" s="184" t="s">
        <v>57</v>
      </c>
      <c r="AD104" s="184" t="s">
        <v>57</v>
      </c>
      <c r="AE104" s="184" t="s">
        <v>57</v>
      </c>
      <c r="AF104" s="184"/>
      <c r="AG104" s="184" t="s">
        <v>57</v>
      </c>
      <c r="AH104" s="184" t="s">
        <v>57</v>
      </c>
      <c r="AI104" s="184" t="s">
        <v>57</v>
      </c>
      <c r="AJ104" s="184" t="s">
        <v>57</v>
      </c>
      <c r="AK104" s="184" t="s">
        <v>57</v>
      </c>
      <c r="AL104" s="184" t="s">
        <v>57</v>
      </c>
      <c r="AM104" s="184" t="s">
        <v>57</v>
      </c>
      <c r="AN104" s="184" t="s">
        <v>57</v>
      </c>
      <c r="AO104" s="184" t="s">
        <v>57</v>
      </c>
      <c r="AP104" s="184" t="s">
        <v>57</v>
      </c>
      <c r="AQ104" s="184" t="s">
        <v>57</v>
      </c>
      <c r="AR104" s="184" t="s">
        <v>57</v>
      </c>
      <c r="AS104" s="184" t="s">
        <v>57</v>
      </c>
      <c r="AT104" s="184" t="s">
        <v>57</v>
      </c>
    </row>
    <row r="105" spans="1:46" s="188" customFormat="1">
      <c r="A105" s="184">
        <v>104</v>
      </c>
      <c r="B105" s="184" t="s">
        <v>919</v>
      </c>
      <c r="C105" s="184" t="s">
        <v>300</v>
      </c>
      <c r="D105" s="184">
        <v>2024</v>
      </c>
      <c r="E105" s="184" t="s">
        <v>4738</v>
      </c>
      <c r="F105" s="184" t="s">
        <v>4796</v>
      </c>
      <c r="G105" s="187" t="s">
        <v>4797</v>
      </c>
      <c r="H105" s="184" t="s">
        <v>4798</v>
      </c>
      <c r="I105" s="184" t="s">
        <v>91</v>
      </c>
      <c r="J105" s="184">
        <v>6</v>
      </c>
      <c r="K105" s="184" t="s">
        <v>62</v>
      </c>
      <c r="L105" s="184" t="s">
        <v>62</v>
      </c>
      <c r="M105" s="184" t="s">
        <v>62</v>
      </c>
      <c r="N105" s="184" t="s">
        <v>62</v>
      </c>
      <c r="O105" s="184" t="s">
        <v>57</v>
      </c>
      <c r="P105" s="184" t="s">
        <v>57</v>
      </c>
      <c r="Q105" s="184" t="s">
        <v>57</v>
      </c>
      <c r="R105" s="184" t="s">
        <v>57</v>
      </c>
      <c r="S105" s="184" t="s">
        <v>62</v>
      </c>
      <c r="T105" s="184" t="s">
        <v>57</v>
      </c>
      <c r="U105" s="184" t="s">
        <v>62</v>
      </c>
      <c r="V105" s="184" t="s">
        <v>57</v>
      </c>
      <c r="W105" s="184" t="s">
        <v>62</v>
      </c>
      <c r="X105" s="184" t="s">
        <v>57</v>
      </c>
      <c r="Y105" s="184" t="s">
        <v>57</v>
      </c>
      <c r="Z105" s="184" t="s">
        <v>4799</v>
      </c>
      <c r="AA105" s="184" t="s">
        <v>62</v>
      </c>
      <c r="AB105" s="184" t="s">
        <v>62</v>
      </c>
      <c r="AC105" s="184" t="s">
        <v>57</v>
      </c>
      <c r="AD105" s="184" t="s">
        <v>57</v>
      </c>
      <c r="AE105" s="184" t="s">
        <v>57</v>
      </c>
      <c r="AF105" s="184"/>
      <c r="AG105" s="184" t="s">
        <v>56</v>
      </c>
      <c r="AH105" s="184">
        <v>84</v>
      </c>
      <c r="AI105" s="184" t="s">
        <v>62</v>
      </c>
      <c r="AJ105" s="184" t="s">
        <v>57</v>
      </c>
      <c r="AK105" s="184" t="s">
        <v>62</v>
      </c>
      <c r="AL105" s="184" t="s">
        <v>57</v>
      </c>
      <c r="AM105" s="184" t="s">
        <v>57</v>
      </c>
      <c r="AN105" s="184" t="s">
        <v>57</v>
      </c>
      <c r="AO105" s="184" t="s">
        <v>57</v>
      </c>
      <c r="AP105" s="184" t="s">
        <v>4746</v>
      </c>
      <c r="AQ105" s="184" t="s">
        <v>57</v>
      </c>
      <c r="AR105" s="184" t="s">
        <v>57</v>
      </c>
      <c r="AS105" s="184" t="s">
        <v>62</v>
      </c>
      <c r="AT105" s="184" t="s">
        <v>62</v>
      </c>
    </row>
    <row r="106" spans="1:46" s="188" customFormat="1">
      <c r="A106" s="184">
        <v>105</v>
      </c>
      <c r="B106" s="184" t="s">
        <v>919</v>
      </c>
      <c r="C106" s="184" t="s">
        <v>300</v>
      </c>
      <c r="D106" s="184">
        <v>2024</v>
      </c>
      <c r="E106" s="184" t="s">
        <v>4738</v>
      </c>
      <c r="F106" s="184" t="s">
        <v>4800</v>
      </c>
      <c r="G106" s="187" t="s">
        <v>4801</v>
      </c>
      <c r="H106" s="184" t="s">
        <v>4802</v>
      </c>
      <c r="I106" s="184" t="s">
        <v>312</v>
      </c>
      <c r="J106" s="184">
        <v>25</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c r="AG106" s="184" t="s">
        <v>57</v>
      </c>
      <c r="AH106" s="184" t="s">
        <v>57</v>
      </c>
      <c r="AI106" s="184" t="s">
        <v>57</v>
      </c>
      <c r="AJ106" s="184" t="s">
        <v>57</v>
      </c>
      <c r="AK106" s="184" t="s">
        <v>57</v>
      </c>
      <c r="AL106" s="184" t="s">
        <v>57</v>
      </c>
      <c r="AM106" s="184" t="s">
        <v>57</v>
      </c>
      <c r="AN106" s="184" t="s">
        <v>57</v>
      </c>
      <c r="AO106" s="184" t="s">
        <v>57</v>
      </c>
      <c r="AP106" s="184" t="s">
        <v>57</v>
      </c>
      <c r="AQ106" s="184" t="s">
        <v>57</v>
      </c>
      <c r="AR106" s="184" t="s">
        <v>57</v>
      </c>
      <c r="AS106" s="184" t="s">
        <v>57</v>
      </c>
      <c r="AT106" s="184" t="s">
        <v>57</v>
      </c>
    </row>
    <row r="107" spans="1:46" s="188" customFormat="1">
      <c r="A107" s="184">
        <v>106</v>
      </c>
      <c r="B107" s="184" t="s">
        <v>919</v>
      </c>
      <c r="C107" s="184" t="s">
        <v>300</v>
      </c>
      <c r="D107" s="184">
        <v>2024</v>
      </c>
      <c r="E107" s="184" t="s">
        <v>4738</v>
      </c>
      <c r="F107" s="184" t="s">
        <v>4803</v>
      </c>
      <c r="G107" s="184" t="s">
        <v>4804</v>
      </c>
      <c r="H107" s="184" t="s">
        <v>4805</v>
      </c>
      <c r="I107" s="184" t="s">
        <v>91</v>
      </c>
      <c r="J107" s="184">
        <v>3</v>
      </c>
      <c r="K107" s="184" t="s">
        <v>62</v>
      </c>
      <c r="L107" s="184" t="s">
        <v>62</v>
      </c>
      <c r="M107" s="184" t="s">
        <v>62</v>
      </c>
      <c r="N107" s="184" t="s">
        <v>56</v>
      </c>
      <c r="O107" s="184">
        <v>1</v>
      </c>
      <c r="P107" s="184" t="s">
        <v>114</v>
      </c>
      <c r="Q107" s="184" t="s">
        <v>6349</v>
      </c>
      <c r="R107" s="184" t="s">
        <v>6350</v>
      </c>
      <c r="S107" s="184" t="s">
        <v>56</v>
      </c>
      <c r="T107" s="184" t="s">
        <v>6351</v>
      </c>
      <c r="U107" s="184" t="s">
        <v>62</v>
      </c>
      <c r="V107" s="184" t="s">
        <v>57</v>
      </c>
      <c r="W107" s="184" t="s">
        <v>62</v>
      </c>
      <c r="X107" s="184" t="s">
        <v>57</v>
      </c>
      <c r="Y107" s="184" t="s">
        <v>57</v>
      </c>
      <c r="Z107" s="195" t="s">
        <v>2301</v>
      </c>
      <c r="AA107" s="184" t="s">
        <v>56</v>
      </c>
      <c r="AB107" s="184" t="s">
        <v>56</v>
      </c>
      <c r="AC107" s="184" t="s">
        <v>56</v>
      </c>
      <c r="AD107" s="184" t="s">
        <v>157</v>
      </c>
      <c r="AE107" s="184" t="s">
        <v>57</v>
      </c>
      <c r="AF107" s="184"/>
      <c r="AG107" s="184" t="s">
        <v>56</v>
      </c>
      <c r="AH107" s="184">
        <v>183</v>
      </c>
      <c r="AI107" s="184" t="s">
        <v>62</v>
      </c>
      <c r="AJ107" s="184" t="s">
        <v>57</v>
      </c>
      <c r="AK107" s="184" t="s">
        <v>62</v>
      </c>
      <c r="AL107" s="184" t="s">
        <v>57</v>
      </c>
      <c r="AM107" s="184" t="s">
        <v>57</v>
      </c>
      <c r="AN107" s="184" t="s">
        <v>57</v>
      </c>
      <c r="AO107" s="184" t="s">
        <v>500</v>
      </c>
      <c r="AP107" s="184" t="s">
        <v>4746</v>
      </c>
      <c r="AQ107" s="184">
        <v>850</v>
      </c>
      <c r="AR107" s="184" t="s">
        <v>57</v>
      </c>
      <c r="AS107" s="184">
        <v>32</v>
      </c>
      <c r="AT107" s="184">
        <v>151</v>
      </c>
    </row>
    <row r="108" spans="1:46" s="188" customFormat="1">
      <c r="A108" s="184">
        <v>107</v>
      </c>
      <c r="B108" s="184" t="s">
        <v>919</v>
      </c>
      <c r="C108" s="184" t="s">
        <v>300</v>
      </c>
      <c r="D108" s="184">
        <v>2024</v>
      </c>
      <c r="E108" s="184" t="s">
        <v>4738</v>
      </c>
      <c r="F108" s="184" t="s">
        <v>4806</v>
      </c>
      <c r="G108" s="187" t="s">
        <v>4807</v>
      </c>
      <c r="H108" s="184" t="s">
        <v>4808</v>
      </c>
      <c r="I108" s="184" t="s">
        <v>312</v>
      </c>
      <c r="J108" s="184">
        <v>25</v>
      </c>
      <c r="K108" s="184" t="s">
        <v>57</v>
      </c>
      <c r="L108" s="184" t="s">
        <v>57</v>
      </c>
      <c r="M108" s="184" t="s">
        <v>57</v>
      </c>
      <c r="N108" s="184" t="s">
        <v>57</v>
      </c>
      <c r="O108" s="184" t="s">
        <v>57</v>
      </c>
      <c r="P108" s="184" t="s">
        <v>57</v>
      </c>
      <c r="Q108" s="184" t="s">
        <v>57</v>
      </c>
      <c r="R108" s="184" t="s">
        <v>57</v>
      </c>
      <c r="S108" s="184" t="s">
        <v>57</v>
      </c>
      <c r="T108" s="184" t="s">
        <v>57</v>
      </c>
      <c r="U108" s="184" t="s">
        <v>57</v>
      </c>
      <c r="V108" s="184" t="s">
        <v>57</v>
      </c>
      <c r="W108" s="184" t="s">
        <v>57</v>
      </c>
      <c r="X108" s="184" t="s">
        <v>57</v>
      </c>
      <c r="Y108" s="184" t="s">
        <v>57</v>
      </c>
      <c r="Z108" s="187" t="s">
        <v>57</v>
      </c>
      <c r="AA108" s="184" t="s">
        <v>57</v>
      </c>
      <c r="AB108" s="184" t="s">
        <v>57</v>
      </c>
      <c r="AC108" s="184" t="s">
        <v>57</v>
      </c>
      <c r="AD108" s="184" t="s">
        <v>57</v>
      </c>
      <c r="AE108" s="184" t="s">
        <v>57</v>
      </c>
      <c r="AF108" s="184"/>
      <c r="AG108" s="184" t="s">
        <v>57</v>
      </c>
      <c r="AH108" s="184" t="s">
        <v>57</v>
      </c>
      <c r="AI108" s="184" t="s">
        <v>57</v>
      </c>
      <c r="AJ108" s="184" t="s">
        <v>57</v>
      </c>
      <c r="AK108" s="184" t="s">
        <v>57</v>
      </c>
      <c r="AL108" s="184" t="s">
        <v>57</v>
      </c>
      <c r="AM108" s="184" t="s">
        <v>57</v>
      </c>
      <c r="AN108" s="184" t="s">
        <v>57</v>
      </c>
      <c r="AO108" s="184" t="s">
        <v>57</v>
      </c>
      <c r="AP108" s="184" t="s">
        <v>57</v>
      </c>
      <c r="AQ108" s="184" t="s">
        <v>57</v>
      </c>
      <c r="AR108" s="184" t="s">
        <v>57</v>
      </c>
      <c r="AS108" s="184" t="s">
        <v>57</v>
      </c>
      <c r="AT108" s="184" t="s">
        <v>57</v>
      </c>
    </row>
    <row r="109" spans="1:46" s="188" customFormat="1">
      <c r="A109" s="184">
        <v>108</v>
      </c>
      <c r="B109" s="184" t="s">
        <v>919</v>
      </c>
      <c r="C109" s="184" t="s">
        <v>300</v>
      </c>
      <c r="D109" s="184">
        <v>2024</v>
      </c>
      <c r="E109" s="184" t="s">
        <v>4738</v>
      </c>
      <c r="F109" s="184" t="s">
        <v>4809</v>
      </c>
      <c r="G109" s="187" t="s">
        <v>4810</v>
      </c>
      <c r="H109" s="184" t="s">
        <v>4811</v>
      </c>
      <c r="I109" s="184" t="s">
        <v>55</v>
      </c>
      <c r="J109" s="184">
        <v>23</v>
      </c>
      <c r="K109" s="184" t="s">
        <v>62</v>
      </c>
      <c r="L109" s="184" t="s">
        <v>62</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4" t="s">
        <v>4754</v>
      </c>
      <c r="AA109" s="184" t="s">
        <v>57</v>
      </c>
      <c r="AB109" s="184" t="s">
        <v>57</v>
      </c>
      <c r="AC109" s="184" t="s">
        <v>57</v>
      </c>
      <c r="AD109" s="184" t="s">
        <v>57</v>
      </c>
      <c r="AE109" s="184" t="s">
        <v>57</v>
      </c>
      <c r="AF109" s="184"/>
      <c r="AG109" s="184" t="s">
        <v>57</v>
      </c>
      <c r="AH109" s="184" t="s">
        <v>57</v>
      </c>
      <c r="AI109" s="184" t="s">
        <v>57</v>
      </c>
      <c r="AJ109" s="184" t="s">
        <v>57</v>
      </c>
      <c r="AK109" s="184" t="s">
        <v>57</v>
      </c>
      <c r="AL109" s="184" t="s">
        <v>57</v>
      </c>
      <c r="AM109" s="184" t="s">
        <v>57</v>
      </c>
      <c r="AN109" s="184" t="s">
        <v>57</v>
      </c>
      <c r="AO109" s="184" t="s">
        <v>1833</v>
      </c>
      <c r="AP109" s="184" t="s">
        <v>4746</v>
      </c>
      <c r="AQ109" s="184">
        <v>345</v>
      </c>
      <c r="AR109" s="184" t="s">
        <v>57</v>
      </c>
      <c r="AS109" s="184" t="s">
        <v>57</v>
      </c>
      <c r="AT109" s="184" t="s">
        <v>57</v>
      </c>
    </row>
    <row r="110" spans="1:46" s="188" customFormat="1">
      <c r="A110" s="184">
        <v>109</v>
      </c>
      <c r="B110" s="184" t="s">
        <v>919</v>
      </c>
      <c r="C110" s="184" t="s">
        <v>300</v>
      </c>
      <c r="D110" s="184">
        <v>2024</v>
      </c>
      <c r="E110" s="184" t="s">
        <v>4738</v>
      </c>
      <c r="F110" s="184" t="s">
        <v>57</v>
      </c>
      <c r="G110" s="187" t="s">
        <v>4812</v>
      </c>
      <c r="H110" s="184" t="s">
        <v>4813</v>
      </c>
      <c r="I110" s="184" t="s">
        <v>289</v>
      </c>
      <c r="J110" s="184">
        <v>7</v>
      </c>
      <c r="K110" s="184" t="s">
        <v>57</v>
      </c>
      <c r="L110" s="184" t="s">
        <v>57</v>
      </c>
      <c r="M110" s="184" t="s">
        <v>57</v>
      </c>
      <c r="N110" s="184" t="s">
        <v>57</v>
      </c>
      <c r="O110" s="184" t="s">
        <v>57</v>
      </c>
      <c r="P110" s="184" t="s">
        <v>57</v>
      </c>
      <c r="Q110" s="184" t="s">
        <v>57</v>
      </c>
      <c r="R110" s="184" t="s">
        <v>57</v>
      </c>
      <c r="S110" s="184" t="s">
        <v>57</v>
      </c>
      <c r="T110" s="184" t="s">
        <v>57</v>
      </c>
      <c r="U110" s="184" t="s">
        <v>57</v>
      </c>
      <c r="V110" s="184" t="s">
        <v>57</v>
      </c>
      <c r="W110" s="184" t="s">
        <v>57</v>
      </c>
      <c r="X110" s="184" t="s">
        <v>57</v>
      </c>
      <c r="Y110" s="184" t="s">
        <v>57</v>
      </c>
      <c r="Z110" s="187" t="s">
        <v>57</v>
      </c>
      <c r="AA110" s="184" t="s">
        <v>57</v>
      </c>
      <c r="AB110" s="184" t="s">
        <v>57</v>
      </c>
      <c r="AC110" s="184" t="s">
        <v>57</v>
      </c>
      <c r="AD110" s="184" t="s">
        <v>57</v>
      </c>
      <c r="AE110" s="184" t="s">
        <v>57</v>
      </c>
      <c r="AF110" s="184"/>
      <c r="AG110" s="184" t="s">
        <v>57</v>
      </c>
      <c r="AH110" s="184" t="s">
        <v>57</v>
      </c>
      <c r="AI110" s="184" t="s">
        <v>57</v>
      </c>
      <c r="AJ110" s="184" t="s">
        <v>57</v>
      </c>
      <c r="AK110" s="184" t="s">
        <v>57</v>
      </c>
      <c r="AL110" s="184" t="s">
        <v>57</v>
      </c>
      <c r="AM110" s="184" t="s">
        <v>57</v>
      </c>
      <c r="AN110" s="184" t="s">
        <v>57</v>
      </c>
      <c r="AO110" s="184" t="s">
        <v>57</v>
      </c>
      <c r="AP110" s="184" t="s">
        <v>57</v>
      </c>
      <c r="AQ110" s="184" t="s">
        <v>57</v>
      </c>
      <c r="AR110" s="184" t="s">
        <v>57</v>
      </c>
      <c r="AS110" s="184" t="s">
        <v>57</v>
      </c>
      <c r="AT110" s="184" t="s">
        <v>57</v>
      </c>
    </row>
    <row r="111" spans="1:46" s="188" customFormat="1">
      <c r="A111" s="184">
        <v>110</v>
      </c>
      <c r="B111" s="184" t="s">
        <v>919</v>
      </c>
      <c r="C111" s="184" t="s">
        <v>300</v>
      </c>
      <c r="D111" s="184">
        <v>2024</v>
      </c>
      <c r="E111" s="184" t="s">
        <v>368</v>
      </c>
      <c r="F111" s="184" t="s">
        <v>4814</v>
      </c>
      <c r="G111" s="187" t="s">
        <v>4815</v>
      </c>
      <c r="H111" s="184" t="s">
        <v>4816</v>
      </c>
      <c r="I111" s="184" t="s">
        <v>298</v>
      </c>
      <c r="J111" s="184">
        <v>25</v>
      </c>
      <c r="K111" s="184" t="s">
        <v>57</v>
      </c>
      <c r="L111" s="184" t="s">
        <v>57</v>
      </c>
      <c r="M111" s="184" t="s">
        <v>57</v>
      </c>
      <c r="N111" s="184" t="s">
        <v>57</v>
      </c>
      <c r="O111" s="184" t="s">
        <v>57</v>
      </c>
      <c r="P111" s="184" t="s">
        <v>57</v>
      </c>
      <c r="Q111" s="184" t="s">
        <v>57</v>
      </c>
      <c r="R111" s="184" t="s">
        <v>57</v>
      </c>
      <c r="S111" s="184" t="s">
        <v>57</v>
      </c>
      <c r="T111" s="184" t="s">
        <v>57</v>
      </c>
      <c r="U111" s="184" t="s">
        <v>57</v>
      </c>
      <c r="V111" s="184" t="s">
        <v>57</v>
      </c>
      <c r="W111" s="184" t="s">
        <v>57</v>
      </c>
      <c r="X111" s="184" t="s">
        <v>57</v>
      </c>
      <c r="Y111" s="184" t="s">
        <v>57</v>
      </c>
      <c r="Z111" s="187" t="s">
        <v>57</v>
      </c>
      <c r="AA111" s="184" t="s">
        <v>57</v>
      </c>
      <c r="AB111" s="184" t="s">
        <v>57</v>
      </c>
      <c r="AC111" s="184" t="s">
        <v>57</v>
      </c>
      <c r="AD111" s="184" t="s">
        <v>57</v>
      </c>
      <c r="AE111" s="184" t="s">
        <v>57</v>
      </c>
      <c r="AF111" s="184"/>
      <c r="AG111" s="184" t="s">
        <v>57</v>
      </c>
      <c r="AH111" s="184" t="s">
        <v>57</v>
      </c>
      <c r="AI111" s="184" t="s">
        <v>57</v>
      </c>
      <c r="AJ111" s="184" t="s">
        <v>57</v>
      </c>
      <c r="AK111" s="184" t="s">
        <v>57</v>
      </c>
      <c r="AL111" s="184" t="s">
        <v>57</v>
      </c>
      <c r="AM111" s="184" t="s">
        <v>57</v>
      </c>
      <c r="AN111" s="184" t="s">
        <v>57</v>
      </c>
      <c r="AO111" s="184" t="s">
        <v>57</v>
      </c>
      <c r="AP111" s="184" t="s">
        <v>57</v>
      </c>
      <c r="AQ111" s="184" t="s">
        <v>57</v>
      </c>
      <c r="AR111" s="184" t="s">
        <v>57</v>
      </c>
      <c r="AS111" s="184" t="s">
        <v>57</v>
      </c>
      <c r="AT111" s="184" t="s">
        <v>57</v>
      </c>
    </row>
    <row r="112" spans="1:46" s="188" customFormat="1">
      <c r="A112" s="184">
        <v>111</v>
      </c>
      <c r="B112" s="184" t="s">
        <v>919</v>
      </c>
      <c r="C112" s="184" t="s">
        <v>300</v>
      </c>
      <c r="D112" s="184">
        <v>2024</v>
      </c>
      <c r="E112" s="184" t="s">
        <v>368</v>
      </c>
      <c r="F112" s="184" t="s">
        <v>4817</v>
      </c>
      <c r="G112" s="187" t="s">
        <v>4818</v>
      </c>
      <c r="H112" s="184" t="s">
        <v>4819</v>
      </c>
      <c r="I112" s="184" t="s">
        <v>91</v>
      </c>
      <c r="J112" s="184">
        <v>14</v>
      </c>
      <c r="K112" s="184" t="s">
        <v>62</v>
      </c>
      <c r="L112" s="184" t="s">
        <v>62</v>
      </c>
      <c r="M112" s="184" t="s">
        <v>62</v>
      </c>
      <c r="N112" s="184" t="s">
        <v>62</v>
      </c>
      <c r="O112" s="184" t="s">
        <v>57</v>
      </c>
      <c r="P112" s="184" t="s">
        <v>57</v>
      </c>
      <c r="Q112" s="184" t="s">
        <v>57</v>
      </c>
      <c r="R112" s="184" t="s">
        <v>57</v>
      </c>
      <c r="S112" s="184" t="s">
        <v>56</v>
      </c>
      <c r="T112" s="184" t="s">
        <v>4820</v>
      </c>
      <c r="U112" s="184" t="s">
        <v>62</v>
      </c>
      <c r="V112" s="184" t="s">
        <v>57</v>
      </c>
      <c r="W112" s="184" t="s">
        <v>62</v>
      </c>
      <c r="X112" s="184" t="s">
        <v>57</v>
      </c>
      <c r="Y112" s="184" t="s">
        <v>57</v>
      </c>
      <c r="Z112" s="184" t="s">
        <v>4821</v>
      </c>
      <c r="AA112" s="184" t="s">
        <v>62</v>
      </c>
      <c r="AB112" s="184" t="s">
        <v>62</v>
      </c>
      <c r="AC112" s="184" t="s">
        <v>57</v>
      </c>
      <c r="AD112" s="184" t="s">
        <v>57</v>
      </c>
      <c r="AE112" s="184" t="s">
        <v>57</v>
      </c>
      <c r="AF112" s="184"/>
      <c r="AG112" s="184" t="s">
        <v>56</v>
      </c>
      <c r="AH112" s="184">
        <v>40</v>
      </c>
      <c r="AI112" s="184" t="s">
        <v>56</v>
      </c>
      <c r="AJ112" s="184" t="s">
        <v>3953</v>
      </c>
      <c r="AK112" s="184" t="s">
        <v>62</v>
      </c>
      <c r="AL112" s="184" t="s">
        <v>57</v>
      </c>
      <c r="AM112" s="184" t="s">
        <v>57</v>
      </c>
      <c r="AN112" s="184" t="s">
        <v>57</v>
      </c>
      <c r="AO112" s="184" t="s">
        <v>742</v>
      </c>
      <c r="AP112" s="184" t="s">
        <v>4822</v>
      </c>
      <c r="AQ112" s="184">
        <v>344</v>
      </c>
      <c r="AR112" s="184" t="s">
        <v>57</v>
      </c>
      <c r="AS112" s="184">
        <v>18</v>
      </c>
      <c r="AT112" s="184">
        <v>22</v>
      </c>
    </row>
    <row r="113" spans="1:49" s="188" customFormat="1">
      <c r="A113" s="184">
        <v>112</v>
      </c>
      <c r="B113" s="184" t="s">
        <v>919</v>
      </c>
      <c r="C113" s="184" t="s">
        <v>300</v>
      </c>
      <c r="D113" s="184">
        <v>2024</v>
      </c>
      <c r="E113" s="184" t="s">
        <v>368</v>
      </c>
      <c r="F113" s="184" t="s">
        <v>4823</v>
      </c>
      <c r="G113" s="184" t="s">
        <v>4824</v>
      </c>
      <c r="H113" s="184" t="s">
        <v>4825</v>
      </c>
      <c r="I113" s="184" t="s">
        <v>4826</v>
      </c>
      <c r="J113" s="184">
        <v>14</v>
      </c>
      <c r="K113" s="184" t="s">
        <v>57</v>
      </c>
      <c r="L113" s="184" t="s">
        <v>57</v>
      </c>
      <c r="M113" s="184" t="s">
        <v>57</v>
      </c>
      <c r="N113" s="184" t="s">
        <v>57</v>
      </c>
      <c r="O113" s="184" t="s">
        <v>57</v>
      </c>
      <c r="P113" s="184" t="s">
        <v>57</v>
      </c>
      <c r="Q113" s="184" t="s">
        <v>57</v>
      </c>
      <c r="R113" s="184" t="s">
        <v>57</v>
      </c>
      <c r="S113" s="184" t="s">
        <v>57</v>
      </c>
      <c r="T113" s="184" t="s">
        <v>57</v>
      </c>
      <c r="U113" s="184" t="s">
        <v>57</v>
      </c>
      <c r="V113" s="184" t="s">
        <v>57</v>
      </c>
      <c r="W113" s="184" t="s">
        <v>57</v>
      </c>
      <c r="X113" s="184" t="s">
        <v>57</v>
      </c>
      <c r="Y113" s="184" t="s">
        <v>57</v>
      </c>
      <c r="Z113" s="187" t="s">
        <v>4827</v>
      </c>
      <c r="AA113" s="184" t="s">
        <v>57</v>
      </c>
      <c r="AB113" s="184" t="s">
        <v>57</v>
      </c>
      <c r="AC113" s="184" t="s">
        <v>57</v>
      </c>
      <c r="AD113" s="184" t="s">
        <v>57</v>
      </c>
      <c r="AE113" s="184" t="s">
        <v>57</v>
      </c>
      <c r="AF113" s="184"/>
      <c r="AG113" s="184" t="s">
        <v>57</v>
      </c>
      <c r="AH113" s="184" t="s">
        <v>57</v>
      </c>
      <c r="AI113" s="184" t="s">
        <v>57</v>
      </c>
      <c r="AJ113" s="184" t="s">
        <v>57</v>
      </c>
      <c r="AK113" s="184" t="s">
        <v>57</v>
      </c>
      <c r="AL113" s="184" t="s">
        <v>57</v>
      </c>
      <c r="AM113" s="184" t="s">
        <v>57</v>
      </c>
      <c r="AN113" s="184" t="s">
        <v>57</v>
      </c>
      <c r="AO113" s="184" t="s">
        <v>4828</v>
      </c>
      <c r="AP113" s="184" t="s">
        <v>4822</v>
      </c>
      <c r="AQ113" s="184">
        <v>229</v>
      </c>
      <c r="AR113" s="184" t="s">
        <v>57</v>
      </c>
      <c r="AS113" s="184" t="s">
        <v>57</v>
      </c>
      <c r="AT113" s="184" t="s">
        <v>57</v>
      </c>
      <c r="AU113" s="184"/>
      <c r="AV113" s="184"/>
      <c r="AW113" s="184"/>
    </row>
    <row r="114" spans="1:49" s="188" customFormat="1">
      <c r="A114" s="184">
        <v>113</v>
      </c>
      <c r="B114" s="184" t="s">
        <v>919</v>
      </c>
      <c r="C114" s="184" t="s">
        <v>300</v>
      </c>
      <c r="D114" s="184">
        <v>2024</v>
      </c>
      <c r="E114" s="184" t="s">
        <v>368</v>
      </c>
      <c r="F114" s="184" t="s">
        <v>4829</v>
      </c>
      <c r="G114" s="187" t="s">
        <v>4830</v>
      </c>
      <c r="H114" s="184" t="s">
        <v>4831</v>
      </c>
      <c r="I114" s="184" t="s">
        <v>91</v>
      </c>
      <c r="J114" s="184">
        <v>6</v>
      </c>
      <c r="K114" s="184" t="s">
        <v>62</v>
      </c>
      <c r="L114" s="184" t="s">
        <v>62</v>
      </c>
      <c r="M114" s="184" t="s">
        <v>62</v>
      </c>
      <c r="N114" s="184" t="s">
        <v>62</v>
      </c>
      <c r="O114" s="184" t="s">
        <v>57</v>
      </c>
      <c r="P114" s="184" t="s">
        <v>57</v>
      </c>
      <c r="Q114" s="184" t="s">
        <v>57</v>
      </c>
      <c r="R114" s="184" t="s">
        <v>57</v>
      </c>
      <c r="S114" s="184" t="s">
        <v>62</v>
      </c>
      <c r="T114" s="184" t="s">
        <v>57</v>
      </c>
      <c r="U114" s="184" t="s">
        <v>62</v>
      </c>
      <c r="V114" s="184" t="s">
        <v>57</v>
      </c>
      <c r="W114" s="184" t="s">
        <v>62</v>
      </c>
      <c r="X114" s="184" t="s">
        <v>57</v>
      </c>
      <c r="Y114" s="184" t="s">
        <v>57</v>
      </c>
      <c r="Z114" s="184" t="s">
        <v>4832</v>
      </c>
      <c r="AA114" s="184" t="s">
        <v>62</v>
      </c>
      <c r="AB114" s="184" t="s">
        <v>62</v>
      </c>
      <c r="AC114" s="184" t="s">
        <v>57</v>
      </c>
      <c r="AD114" s="184" t="s">
        <v>57</v>
      </c>
      <c r="AE114" s="184" t="s">
        <v>57</v>
      </c>
      <c r="AF114" s="184"/>
      <c r="AG114" s="184" t="s">
        <v>56</v>
      </c>
      <c r="AH114" s="184">
        <v>16</v>
      </c>
      <c r="AI114" s="184" t="s">
        <v>62</v>
      </c>
      <c r="AJ114" s="184" t="s">
        <v>57</v>
      </c>
      <c r="AK114" s="184" t="s">
        <v>62</v>
      </c>
      <c r="AL114" s="184" t="s">
        <v>57</v>
      </c>
      <c r="AM114" s="184" t="s">
        <v>57</v>
      </c>
      <c r="AN114" s="184" t="s">
        <v>57</v>
      </c>
      <c r="AO114" s="184" t="s">
        <v>4833</v>
      </c>
      <c r="AP114" s="184" t="s">
        <v>4822</v>
      </c>
      <c r="AQ114" s="184">
        <v>285</v>
      </c>
      <c r="AR114" s="184" t="s">
        <v>57</v>
      </c>
      <c r="AS114" s="184" t="s">
        <v>62</v>
      </c>
      <c r="AT114" s="184" t="s">
        <v>62</v>
      </c>
      <c r="AU114" s="184"/>
      <c r="AV114" s="184"/>
      <c r="AW114" s="184"/>
    </row>
    <row r="115" spans="1:49" s="188" customFormat="1">
      <c r="A115" s="184">
        <v>114</v>
      </c>
      <c r="B115" s="184" t="s">
        <v>919</v>
      </c>
      <c r="C115" s="184" t="s">
        <v>300</v>
      </c>
      <c r="D115" s="184">
        <v>2024</v>
      </c>
      <c r="E115" s="184" t="s">
        <v>368</v>
      </c>
      <c r="F115" s="184" t="s">
        <v>4834</v>
      </c>
      <c r="G115" s="187" t="s">
        <v>4835</v>
      </c>
      <c r="H115" s="184" t="s">
        <v>4836</v>
      </c>
      <c r="I115" s="184" t="s">
        <v>91</v>
      </c>
      <c r="J115" s="184">
        <v>6</v>
      </c>
      <c r="K115" s="184" t="s">
        <v>62</v>
      </c>
      <c r="L115" s="184" t="s">
        <v>62</v>
      </c>
      <c r="M115" s="184" t="s">
        <v>62</v>
      </c>
      <c r="N115" s="184" t="s">
        <v>62</v>
      </c>
      <c r="O115" s="184" t="s">
        <v>57</v>
      </c>
      <c r="P115" s="184" t="s">
        <v>57</v>
      </c>
      <c r="Q115" s="184" t="s">
        <v>57</v>
      </c>
      <c r="R115" s="184" t="s">
        <v>57</v>
      </c>
      <c r="S115" s="184" t="s">
        <v>62</v>
      </c>
      <c r="T115" s="184" t="s">
        <v>57</v>
      </c>
      <c r="U115" s="184" t="s">
        <v>62</v>
      </c>
      <c r="V115" s="184" t="s">
        <v>57</v>
      </c>
      <c r="W115" s="184" t="s">
        <v>62</v>
      </c>
      <c r="X115" s="184" t="s">
        <v>57</v>
      </c>
      <c r="Y115" s="184" t="s">
        <v>57</v>
      </c>
      <c r="Z115" s="187" t="s">
        <v>4837</v>
      </c>
      <c r="AA115" s="184" t="s">
        <v>62</v>
      </c>
      <c r="AB115" s="184" t="s">
        <v>62</v>
      </c>
      <c r="AC115" s="184" t="s">
        <v>57</v>
      </c>
      <c r="AD115" s="184" t="s">
        <v>57</v>
      </c>
      <c r="AE115" s="184" t="s">
        <v>57</v>
      </c>
      <c r="AF115" s="184"/>
      <c r="AG115" s="184" t="s">
        <v>56</v>
      </c>
      <c r="AH115" s="184">
        <v>13</v>
      </c>
      <c r="AI115" s="184" t="s">
        <v>62</v>
      </c>
      <c r="AJ115" s="184" t="s">
        <v>57</v>
      </c>
      <c r="AK115" s="184" t="s">
        <v>62</v>
      </c>
      <c r="AL115" s="184" t="s">
        <v>57</v>
      </c>
      <c r="AM115" s="184" t="s">
        <v>57</v>
      </c>
      <c r="AN115" s="184" t="s">
        <v>57</v>
      </c>
      <c r="AO115" s="184" t="s">
        <v>4110</v>
      </c>
      <c r="AP115" s="184" t="s">
        <v>4822</v>
      </c>
      <c r="AQ115" s="184">
        <v>802</v>
      </c>
      <c r="AR115" s="184" t="s">
        <v>57</v>
      </c>
      <c r="AS115" s="184">
        <v>6</v>
      </c>
      <c r="AT115" s="184">
        <v>5</v>
      </c>
      <c r="AU115" s="184"/>
      <c r="AV115" s="184"/>
      <c r="AW115" s="184"/>
    </row>
    <row r="116" spans="1:49" s="188" customFormat="1">
      <c r="A116" s="184">
        <v>115</v>
      </c>
      <c r="B116" s="184" t="s">
        <v>919</v>
      </c>
      <c r="C116" s="184" t="s">
        <v>300</v>
      </c>
      <c r="D116" s="184">
        <v>2024</v>
      </c>
      <c r="E116" s="184" t="s">
        <v>368</v>
      </c>
      <c r="F116" s="184" t="s">
        <v>4838</v>
      </c>
      <c r="G116" s="187" t="s">
        <v>4839</v>
      </c>
      <c r="H116" s="184" t="s">
        <v>4840</v>
      </c>
      <c r="I116" s="184" t="s">
        <v>312</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7" t="s">
        <v>57</v>
      </c>
      <c r="AA116" s="184" t="s">
        <v>57</v>
      </c>
      <c r="AB116" s="184" t="s">
        <v>57</v>
      </c>
      <c r="AC116" s="184" t="s">
        <v>57</v>
      </c>
      <c r="AD116" s="184" t="s">
        <v>57</v>
      </c>
      <c r="AE116" s="184" t="s">
        <v>57</v>
      </c>
      <c r="AF116" s="184"/>
      <c r="AG116" s="184" t="s">
        <v>57</v>
      </c>
      <c r="AH116" s="184" t="s">
        <v>57</v>
      </c>
      <c r="AI116" s="184" t="s">
        <v>57</v>
      </c>
      <c r="AJ116" s="184" t="s">
        <v>57</v>
      </c>
      <c r="AK116" s="184" t="s">
        <v>57</v>
      </c>
      <c r="AL116" s="184" t="s">
        <v>57</v>
      </c>
      <c r="AM116" s="184" t="s">
        <v>57</v>
      </c>
      <c r="AN116" s="184" t="s">
        <v>57</v>
      </c>
      <c r="AO116" s="184" t="s">
        <v>57</v>
      </c>
      <c r="AP116" s="184" t="s">
        <v>57</v>
      </c>
      <c r="AQ116" s="184" t="s">
        <v>57</v>
      </c>
      <c r="AR116" s="184" t="s">
        <v>57</v>
      </c>
      <c r="AS116" s="184" t="s">
        <v>57</v>
      </c>
      <c r="AT116" s="184" t="s">
        <v>57</v>
      </c>
      <c r="AU116" s="184"/>
      <c r="AV116" s="184"/>
      <c r="AW116" s="184"/>
    </row>
    <row r="117" spans="1:49" s="188" customFormat="1">
      <c r="A117" s="184">
        <v>116</v>
      </c>
      <c r="B117" s="184" t="s">
        <v>919</v>
      </c>
      <c r="C117" s="184" t="s">
        <v>300</v>
      </c>
      <c r="D117" s="184">
        <v>2024</v>
      </c>
      <c r="E117" s="184" t="s">
        <v>368</v>
      </c>
      <c r="F117" s="184" t="s">
        <v>4806</v>
      </c>
      <c r="G117" s="187" t="s">
        <v>4841</v>
      </c>
      <c r="H117" s="184" t="s">
        <v>4842</v>
      </c>
      <c r="I117" s="184" t="s">
        <v>91</v>
      </c>
      <c r="J117" s="184">
        <v>12</v>
      </c>
      <c r="K117" s="184" t="s">
        <v>62</v>
      </c>
      <c r="L117" s="184" t="s">
        <v>62</v>
      </c>
      <c r="M117" s="184" t="s">
        <v>62</v>
      </c>
      <c r="N117" s="184" t="s">
        <v>62</v>
      </c>
      <c r="O117" s="184" t="s">
        <v>57</v>
      </c>
      <c r="P117" s="184" t="s">
        <v>57</v>
      </c>
      <c r="Q117" s="184" t="s">
        <v>57</v>
      </c>
      <c r="R117" s="184" t="s">
        <v>57</v>
      </c>
      <c r="S117" s="184" t="s">
        <v>62</v>
      </c>
      <c r="T117" s="184" t="s">
        <v>57</v>
      </c>
      <c r="U117" s="184" t="s">
        <v>62</v>
      </c>
      <c r="V117" s="184" t="s">
        <v>57</v>
      </c>
      <c r="W117" s="184" t="s">
        <v>62</v>
      </c>
      <c r="X117" s="184" t="s">
        <v>57</v>
      </c>
      <c r="Y117" s="184" t="s">
        <v>57</v>
      </c>
      <c r="Z117" s="184" t="s">
        <v>4843</v>
      </c>
      <c r="AA117" s="184" t="s">
        <v>62</v>
      </c>
      <c r="AB117" s="184" t="s">
        <v>62</v>
      </c>
      <c r="AC117" s="184" t="s">
        <v>57</v>
      </c>
      <c r="AD117" s="184" t="s">
        <v>57</v>
      </c>
      <c r="AE117" s="184" t="s">
        <v>57</v>
      </c>
      <c r="AF117" s="184"/>
      <c r="AG117" s="184" t="s">
        <v>56</v>
      </c>
      <c r="AH117" s="184">
        <v>87</v>
      </c>
      <c r="AI117" s="184" t="s">
        <v>62</v>
      </c>
      <c r="AJ117" s="184" t="s">
        <v>57</v>
      </c>
      <c r="AK117" s="184" t="s">
        <v>62</v>
      </c>
      <c r="AL117" s="184" t="s">
        <v>57</v>
      </c>
      <c r="AM117" s="184" t="s">
        <v>57</v>
      </c>
      <c r="AN117" s="184" t="s">
        <v>57</v>
      </c>
      <c r="AO117" s="184" t="s">
        <v>4844</v>
      </c>
      <c r="AP117" s="184" t="s">
        <v>4822</v>
      </c>
      <c r="AQ117" s="184">
        <v>735</v>
      </c>
      <c r="AR117" s="184" t="s">
        <v>57</v>
      </c>
      <c r="AS117" s="184" t="s">
        <v>62</v>
      </c>
      <c r="AT117" s="184" t="s">
        <v>62</v>
      </c>
      <c r="AU117" s="184"/>
      <c r="AV117" s="184"/>
      <c r="AW117" s="184"/>
    </row>
    <row r="118" spans="1:49" s="188" customFormat="1">
      <c r="A118" s="184">
        <v>117</v>
      </c>
      <c r="B118" s="184" t="s">
        <v>919</v>
      </c>
      <c r="C118" s="184" t="s">
        <v>300</v>
      </c>
      <c r="D118" s="184">
        <v>2024</v>
      </c>
      <c r="E118" s="184" t="s">
        <v>368</v>
      </c>
      <c r="F118" s="184" t="s">
        <v>4845</v>
      </c>
      <c r="G118" s="187" t="s">
        <v>4846</v>
      </c>
      <c r="H118" s="184" t="s">
        <v>4847</v>
      </c>
      <c r="I118" s="184" t="s">
        <v>312</v>
      </c>
      <c r="J118" s="184">
        <v>25</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7" t="s">
        <v>57</v>
      </c>
      <c r="AA118" s="184" t="s">
        <v>57</v>
      </c>
      <c r="AB118" s="184" t="s">
        <v>57</v>
      </c>
      <c r="AC118" s="184" t="s">
        <v>57</v>
      </c>
      <c r="AD118" s="184" t="s">
        <v>57</v>
      </c>
      <c r="AE118" s="184" t="s">
        <v>57</v>
      </c>
      <c r="AF118" s="184"/>
      <c r="AG118" s="184" t="s">
        <v>57</v>
      </c>
      <c r="AH118" s="184" t="s">
        <v>57</v>
      </c>
      <c r="AI118" s="184" t="s">
        <v>57</v>
      </c>
      <c r="AJ118" s="184" t="s">
        <v>57</v>
      </c>
      <c r="AK118" s="184" t="s">
        <v>57</v>
      </c>
      <c r="AL118" s="184" t="s">
        <v>57</v>
      </c>
      <c r="AM118" s="184" t="s">
        <v>57</v>
      </c>
      <c r="AN118" s="184" t="s">
        <v>57</v>
      </c>
      <c r="AO118" s="184" t="s">
        <v>57</v>
      </c>
      <c r="AP118" s="184" t="s">
        <v>57</v>
      </c>
      <c r="AQ118" s="184" t="s">
        <v>57</v>
      </c>
      <c r="AR118" s="184" t="s">
        <v>57</v>
      </c>
      <c r="AS118" s="184" t="s">
        <v>57</v>
      </c>
      <c r="AT118" s="184" t="s">
        <v>57</v>
      </c>
      <c r="AU118" s="184"/>
      <c r="AV118" s="184"/>
      <c r="AW118" s="184"/>
    </row>
    <row r="119" spans="1:49" s="188" customFormat="1">
      <c r="A119" s="184">
        <v>118</v>
      </c>
      <c r="B119" s="184" t="s">
        <v>919</v>
      </c>
      <c r="C119" s="184" t="s">
        <v>300</v>
      </c>
      <c r="D119" s="184">
        <v>2024</v>
      </c>
      <c r="E119" s="184" t="s">
        <v>368</v>
      </c>
      <c r="F119" s="184" t="s">
        <v>4848</v>
      </c>
      <c r="G119" s="187" t="s">
        <v>4849</v>
      </c>
      <c r="H119" s="184" t="s">
        <v>4850</v>
      </c>
      <c r="I119" s="184" t="s">
        <v>91</v>
      </c>
      <c r="J119" s="184">
        <v>4</v>
      </c>
      <c r="K119" s="184" t="s">
        <v>62</v>
      </c>
      <c r="L119" s="184" t="s">
        <v>62</v>
      </c>
      <c r="M119" s="184" t="s">
        <v>62</v>
      </c>
      <c r="N119" s="184" t="s">
        <v>62</v>
      </c>
      <c r="O119" s="184" t="s">
        <v>57</v>
      </c>
      <c r="P119" s="184" t="s">
        <v>57</v>
      </c>
      <c r="Q119" s="184" t="s">
        <v>57</v>
      </c>
      <c r="R119" s="184" t="s">
        <v>57</v>
      </c>
      <c r="S119" s="184" t="s">
        <v>62</v>
      </c>
      <c r="T119" s="184" t="s">
        <v>57</v>
      </c>
      <c r="U119" s="184" t="s">
        <v>62</v>
      </c>
      <c r="V119" s="184" t="s">
        <v>57</v>
      </c>
      <c r="W119" s="184" t="s">
        <v>62</v>
      </c>
      <c r="X119" s="184" t="s">
        <v>57</v>
      </c>
      <c r="Y119" s="184" t="s">
        <v>57</v>
      </c>
      <c r="Z119" s="187" t="s">
        <v>537</v>
      </c>
      <c r="AA119" s="184" t="s">
        <v>62</v>
      </c>
      <c r="AB119" s="184" t="s">
        <v>62</v>
      </c>
      <c r="AC119" s="184" t="s">
        <v>57</v>
      </c>
      <c r="AD119" s="184" t="s">
        <v>57</v>
      </c>
      <c r="AE119" s="184" t="s">
        <v>57</v>
      </c>
      <c r="AF119" s="184"/>
      <c r="AG119" s="184" t="s">
        <v>56</v>
      </c>
      <c r="AH119" s="184">
        <v>7</v>
      </c>
      <c r="AI119" s="184" t="s">
        <v>56</v>
      </c>
      <c r="AJ119" s="184" t="s">
        <v>4469</v>
      </c>
      <c r="AK119" s="184" t="s">
        <v>62</v>
      </c>
      <c r="AL119" s="184" t="s">
        <v>57</v>
      </c>
      <c r="AM119" s="184" t="s">
        <v>57</v>
      </c>
      <c r="AN119" s="184" t="s">
        <v>57</v>
      </c>
      <c r="AO119" s="184" t="s">
        <v>3003</v>
      </c>
      <c r="AP119" s="184" t="s">
        <v>4822</v>
      </c>
      <c r="AQ119" s="184">
        <v>867</v>
      </c>
      <c r="AR119" s="184" t="s">
        <v>57</v>
      </c>
      <c r="AS119" s="184">
        <v>7</v>
      </c>
      <c r="AT119" s="184">
        <v>0</v>
      </c>
      <c r="AU119" s="184"/>
      <c r="AV119" s="184"/>
      <c r="AW119" s="184"/>
    </row>
    <row r="120" spans="1:49" s="188" customFormat="1">
      <c r="A120" s="184">
        <v>119</v>
      </c>
      <c r="B120" s="184" t="s">
        <v>919</v>
      </c>
      <c r="C120" s="184" t="s">
        <v>300</v>
      </c>
      <c r="D120" s="184">
        <v>2024</v>
      </c>
      <c r="E120" s="184" t="s">
        <v>368</v>
      </c>
      <c r="F120" s="184" t="s">
        <v>4043</v>
      </c>
      <c r="G120" s="187" t="s">
        <v>4851</v>
      </c>
      <c r="H120" s="184" t="s">
        <v>6352</v>
      </c>
      <c r="I120" s="184" t="s">
        <v>312</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c r="AG120" s="184" t="s">
        <v>57</v>
      </c>
      <c r="AH120" s="184" t="s">
        <v>57</v>
      </c>
      <c r="AI120" s="184" t="s">
        <v>57</v>
      </c>
      <c r="AJ120" s="184" t="s">
        <v>57</v>
      </c>
      <c r="AK120" s="184" t="s">
        <v>57</v>
      </c>
      <c r="AL120" s="184" t="s">
        <v>57</v>
      </c>
      <c r="AM120" s="184" t="s">
        <v>57</v>
      </c>
      <c r="AN120" s="184" t="s">
        <v>57</v>
      </c>
      <c r="AO120" s="184" t="s">
        <v>57</v>
      </c>
      <c r="AP120" s="184" t="s">
        <v>57</v>
      </c>
      <c r="AQ120" s="184" t="s">
        <v>57</v>
      </c>
      <c r="AR120" s="184" t="s">
        <v>57</v>
      </c>
      <c r="AS120" s="184" t="s">
        <v>57</v>
      </c>
      <c r="AT120" s="184" t="s">
        <v>57</v>
      </c>
      <c r="AU120" s="184"/>
      <c r="AV120" s="184"/>
      <c r="AW120" s="184"/>
    </row>
    <row r="121" spans="1:49" s="188" customFormat="1">
      <c r="A121" s="184">
        <v>120</v>
      </c>
      <c r="B121" s="184" t="s">
        <v>919</v>
      </c>
      <c r="C121" s="184" t="s">
        <v>300</v>
      </c>
      <c r="D121" s="184">
        <v>2024</v>
      </c>
      <c r="E121" s="184" t="s">
        <v>368</v>
      </c>
      <c r="F121" s="184" t="s">
        <v>2919</v>
      </c>
      <c r="G121" s="187" t="s">
        <v>4852</v>
      </c>
      <c r="H121" s="184" t="s">
        <v>4853</v>
      </c>
      <c r="I121" s="184" t="s">
        <v>91</v>
      </c>
      <c r="J121" s="184">
        <v>23</v>
      </c>
      <c r="K121" s="184" t="s">
        <v>62</v>
      </c>
      <c r="L121" s="184" t="s">
        <v>62</v>
      </c>
      <c r="M121" s="184" t="s">
        <v>62</v>
      </c>
      <c r="N121" s="184" t="s">
        <v>56</v>
      </c>
      <c r="O121" s="184">
        <v>2</v>
      </c>
      <c r="P121" s="184" t="s">
        <v>114</v>
      </c>
      <c r="Q121" s="184" t="s">
        <v>6353</v>
      </c>
      <c r="R121" s="184" t="s">
        <v>6354</v>
      </c>
      <c r="S121" s="184" t="s">
        <v>56</v>
      </c>
      <c r="T121" s="184" t="s">
        <v>4854</v>
      </c>
      <c r="U121" s="184" t="s">
        <v>62</v>
      </c>
      <c r="V121" s="184" t="s">
        <v>57</v>
      </c>
      <c r="W121" s="184" t="s">
        <v>62</v>
      </c>
      <c r="X121" s="184" t="s">
        <v>57</v>
      </c>
      <c r="Y121" s="184" t="s">
        <v>57</v>
      </c>
      <c r="Z121" s="184" t="s">
        <v>4855</v>
      </c>
      <c r="AA121" s="184" t="s">
        <v>56</v>
      </c>
      <c r="AB121" s="184" t="s">
        <v>56</v>
      </c>
      <c r="AC121" s="184" t="s">
        <v>56</v>
      </c>
      <c r="AD121" s="184" t="s">
        <v>216</v>
      </c>
      <c r="AE121" s="184" t="s">
        <v>3975</v>
      </c>
      <c r="AF121" s="184"/>
      <c r="AG121" s="184" t="s">
        <v>56</v>
      </c>
      <c r="AH121" s="184">
        <v>221</v>
      </c>
      <c r="AI121" s="184" t="s">
        <v>62</v>
      </c>
      <c r="AJ121" s="184" t="s">
        <v>57</v>
      </c>
      <c r="AK121" s="184" t="s">
        <v>62</v>
      </c>
      <c r="AL121" s="184" t="s">
        <v>57</v>
      </c>
      <c r="AM121" s="184" t="s">
        <v>57</v>
      </c>
      <c r="AN121" s="184" t="s">
        <v>57</v>
      </c>
      <c r="AO121" s="184" t="s">
        <v>3417</v>
      </c>
      <c r="AP121" s="184" t="s">
        <v>4822</v>
      </c>
      <c r="AQ121" s="184">
        <v>756</v>
      </c>
      <c r="AR121" s="184" t="s">
        <v>57</v>
      </c>
      <c r="AS121" s="184">
        <v>165</v>
      </c>
      <c r="AT121" s="184">
        <v>51</v>
      </c>
      <c r="AU121" s="184"/>
      <c r="AV121" s="184"/>
      <c r="AW121" s="184"/>
    </row>
    <row r="122" spans="1:49" s="188" customFormat="1">
      <c r="A122" s="184">
        <v>121</v>
      </c>
      <c r="B122" s="184" t="s">
        <v>919</v>
      </c>
      <c r="C122" s="184" t="s">
        <v>300</v>
      </c>
      <c r="D122" s="184">
        <v>2024</v>
      </c>
      <c r="E122" s="184" t="s">
        <v>368</v>
      </c>
      <c r="F122" s="184" t="s">
        <v>317</v>
      </c>
      <c r="G122" s="187" t="s">
        <v>4856</v>
      </c>
      <c r="H122" s="184" t="s">
        <v>4857</v>
      </c>
      <c r="I122" s="184" t="s">
        <v>312</v>
      </c>
      <c r="J122" s="184">
        <v>25</v>
      </c>
      <c r="K122" s="184"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7" t="s">
        <v>57</v>
      </c>
      <c r="AA122" s="184" t="s">
        <v>57</v>
      </c>
      <c r="AB122" s="184" t="s">
        <v>57</v>
      </c>
      <c r="AC122" s="184" t="s">
        <v>57</v>
      </c>
      <c r="AD122" s="184" t="s">
        <v>57</v>
      </c>
      <c r="AE122" s="184" t="s">
        <v>57</v>
      </c>
      <c r="AF122" s="184"/>
      <c r="AG122" s="184" t="s">
        <v>57</v>
      </c>
      <c r="AH122" s="184" t="s">
        <v>57</v>
      </c>
      <c r="AI122" s="184" t="s">
        <v>57</v>
      </c>
      <c r="AJ122" s="184" t="s">
        <v>57</v>
      </c>
      <c r="AK122" s="184" t="s">
        <v>57</v>
      </c>
      <c r="AL122" s="184" t="s">
        <v>57</v>
      </c>
      <c r="AM122" s="184" t="s">
        <v>57</v>
      </c>
      <c r="AN122" s="184" t="s">
        <v>57</v>
      </c>
      <c r="AO122" s="184" t="s">
        <v>57</v>
      </c>
      <c r="AP122" s="184" t="s">
        <v>57</v>
      </c>
      <c r="AQ122" s="184" t="s">
        <v>57</v>
      </c>
      <c r="AR122" s="184" t="s">
        <v>57</v>
      </c>
      <c r="AS122" s="184" t="s">
        <v>57</v>
      </c>
      <c r="AT122" s="184" t="s">
        <v>57</v>
      </c>
      <c r="AU122" s="184"/>
      <c r="AV122" s="184"/>
      <c r="AW122" s="184"/>
    </row>
    <row r="123" spans="1:49" s="188" customFormat="1">
      <c r="A123" s="184">
        <v>122</v>
      </c>
      <c r="B123" s="184" t="s">
        <v>919</v>
      </c>
      <c r="C123" s="184" t="s">
        <v>300</v>
      </c>
      <c r="D123" s="184">
        <v>2024</v>
      </c>
      <c r="E123" s="184" t="s">
        <v>368</v>
      </c>
      <c r="F123" s="184" t="s">
        <v>4002</v>
      </c>
      <c r="G123" s="187" t="s">
        <v>4858</v>
      </c>
      <c r="H123" s="184" t="s">
        <v>4859</v>
      </c>
      <c r="I123" s="184" t="s">
        <v>91</v>
      </c>
      <c r="J123" s="184">
        <v>4</v>
      </c>
      <c r="K123" s="184" t="s">
        <v>62</v>
      </c>
      <c r="L123" s="184" t="s">
        <v>62</v>
      </c>
      <c r="M123" s="184" t="s">
        <v>62</v>
      </c>
      <c r="N123" s="184" t="s">
        <v>62</v>
      </c>
      <c r="O123" s="184" t="s">
        <v>57</v>
      </c>
      <c r="P123" s="184" t="s">
        <v>57</v>
      </c>
      <c r="Q123" s="184" t="s">
        <v>57</v>
      </c>
      <c r="R123" s="184" t="s">
        <v>57</v>
      </c>
      <c r="S123" s="184" t="s">
        <v>56</v>
      </c>
      <c r="T123" s="184" t="s">
        <v>4860</v>
      </c>
      <c r="U123" s="184" t="s">
        <v>62</v>
      </c>
      <c r="V123" s="184" t="s">
        <v>57</v>
      </c>
      <c r="W123" s="184" t="s">
        <v>62</v>
      </c>
      <c r="X123" s="184" t="s">
        <v>57</v>
      </c>
      <c r="Y123" s="184" t="s">
        <v>57</v>
      </c>
      <c r="Z123" s="187" t="s">
        <v>4861</v>
      </c>
      <c r="AA123" s="184" t="s">
        <v>62</v>
      </c>
      <c r="AB123" s="184" t="s">
        <v>62</v>
      </c>
      <c r="AC123" s="184" t="s">
        <v>57</v>
      </c>
      <c r="AD123" s="184" t="s">
        <v>57</v>
      </c>
      <c r="AE123" s="184" t="s">
        <v>57</v>
      </c>
      <c r="AF123" s="184"/>
      <c r="AG123" s="184" t="s">
        <v>56</v>
      </c>
      <c r="AH123" s="184">
        <v>126</v>
      </c>
      <c r="AI123" s="184" t="s">
        <v>62</v>
      </c>
      <c r="AJ123" s="184" t="s">
        <v>57</v>
      </c>
      <c r="AK123" s="184" t="s">
        <v>62</v>
      </c>
      <c r="AL123" s="184" t="s">
        <v>57</v>
      </c>
      <c r="AM123" s="184" t="s">
        <v>57</v>
      </c>
      <c r="AN123" s="184" t="s">
        <v>57</v>
      </c>
      <c r="AO123" s="184" t="s">
        <v>4862</v>
      </c>
      <c r="AP123" s="184" t="s">
        <v>4822</v>
      </c>
      <c r="AQ123" s="184">
        <v>728</v>
      </c>
      <c r="AR123" s="184" t="s">
        <v>57</v>
      </c>
      <c r="AS123" s="184">
        <v>90</v>
      </c>
      <c r="AT123" s="184">
        <v>36</v>
      </c>
      <c r="AU123" s="184"/>
      <c r="AV123" s="184"/>
      <c r="AW123" s="184"/>
    </row>
    <row r="124" spans="1:49" s="188" customFormat="1">
      <c r="A124" s="184">
        <v>123</v>
      </c>
      <c r="B124" s="184" t="s">
        <v>919</v>
      </c>
      <c r="C124" s="184" t="s">
        <v>300</v>
      </c>
      <c r="D124" s="184">
        <v>2024</v>
      </c>
      <c r="E124" s="184" t="s">
        <v>368</v>
      </c>
      <c r="F124" s="184" t="s">
        <v>3920</v>
      </c>
      <c r="G124" s="187" t="s">
        <v>4863</v>
      </c>
      <c r="H124" s="184" t="s">
        <v>4864</v>
      </c>
      <c r="I124" s="184" t="s">
        <v>312</v>
      </c>
      <c r="J124" s="184">
        <v>25</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c r="AG124" s="184" t="s">
        <v>57</v>
      </c>
      <c r="AH124" s="184" t="s">
        <v>57</v>
      </c>
      <c r="AI124" s="184" t="s">
        <v>57</v>
      </c>
      <c r="AJ124" s="184" t="s">
        <v>57</v>
      </c>
      <c r="AK124" s="184" t="s">
        <v>57</v>
      </c>
      <c r="AL124" s="184" t="s">
        <v>57</v>
      </c>
      <c r="AM124" s="184" t="s">
        <v>57</v>
      </c>
      <c r="AN124" s="184" t="s">
        <v>57</v>
      </c>
      <c r="AO124" s="184" t="s">
        <v>57</v>
      </c>
      <c r="AP124" s="184" t="s">
        <v>57</v>
      </c>
      <c r="AQ124" s="184" t="s">
        <v>57</v>
      </c>
      <c r="AR124" s="184" t="s">
        <v>57</v>
      </c>
      <c r="AS124" s="184" t="s">
        <v>57</v>
      </c>
      <c r="AT124" s="184" t="s">
        <v>57</v>
      </c>
      <c r="AU124" s="184"/>
      <c r="AV124" s="184"/>
      <c r="AW124" s="184"/>
    </row>
    <row r="125" spans="1:49" s="188" customFormat="1">
      <c r="A125" s="184">
        <v>124</v>
      </c>
      <c r="B125" s="184" t="s">
        <v>919</v>
      </c>
      <c r="C125" s="184" t="s">
        <v>300</v>
      </c>
      <c r="D125" s="184">
        <v>2024</v>
      </c>
      <c r="E125" s="184" t="s">
        <v>368</v>
      </c>
      <c r="F125" s="184" t="s">
        <v>57</v>
      </c>
      <c r="G125" s="187" t="s">
        <v>4865</v>
      </c>
      <c r="H125" s="184" t="s">
        <v>4866</v>
      </c>
      <c r="I125" s="184" t="s">
        <v>289</v>
      </c>
      <c r="J125" s="184">
        <v>3</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7" t="s">
        <v>57</v>
      </c>
      <c r="AA125" s="184" t="s">
        <v>57</v>
      </c>
      <c r="AB125" s="184" t="s">
        <v>57</v>
      </c>
      <c r="AC125" s="184" t="s">
        <v>57</v>
      </c>
      <c r="AD125" s="184" t="s">
        <v>57</v>
      </c>
      <c r="AE125" s="184" t="s">
        <v>57</v>
      </c>
      <c r="AF125" s="184"/>
      <c r="AG125" s="184" t="s">
        <v>57</v>
      </c>
      <c r="AH125" s="184" t="s">
        <v>57</v>
      </c>
      <c r="AI125" s="184" t="s">
        <v>57</v>
      </c>
      <c r="AJ125" s="184" t="s">
        <v>57</v>
      </c>
      <c r="AK125" s="184" t="s">
        <v>57</v>
      </c>
      <c r="AL125" s="184" t="s">
        <v>57</v>
      </c>
      <c r="AM125" s="184" t="s">
        <v>57</v>
      </c>
      <c r="AN125" s="184" t="s">
        <v>57</v>
      </c>
      <c r="AO125" s="184" t="s">
        <v>57</v>
      </c>
      <c r="AP125" s="184" t="s">
        <v>57</v>
      </c>
      <c r="AQ125" s="184" t="s">
        <v>57</v>
      </c>
      <c r="AR125" s="184" t="s">
        <v>57</v>
      </c>
      <c r="AS125" s="184" t="s">
        <v>57</v>
      </c>
      <c r="AT125" s="184" t="s">
        <v>57</v>
      </c>
      <c r="AU125" s="184"/>
      <c r="AV125" s="184"/>
      <c r="AW125" s="184"/>
    </row>
    <row r="126" spans="1:49" s="188" customFormat="1">
      <c r="A126" s="184">
        <v>125</v>
      </c>
      <c r="B126" s="184" t="s">
        <v>919</v>
      </c>
      <c r="C126" s="184" t="s">
        <v>300</v>
      </c>
      <c r="D126" s="184">
        <v>2024</v>
      </c>
      <c r="E126" s="184" t="s">
        <v>446</v>
      </c>
      <c r="F126" s="184" t="s">
        <v>1553</v>
      </c>
      <c r="G126" s="187" t="s">
        <v>4867</v>
      </c>
      <c r="H126" s="184" t="s">
        <v>4868</v>
      </c>
      <c r="I126" s="184" t="s">
        <v>246</v>
      </c>
      <c r="J126" s="184">
        <v>23</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c r="AG126" s="184" t="s">
        <v>57</v>
      </c>
      <c r="AH126" s="184" t="s">
        <v>57</v>
      </c>
      <c r="AI126" s="184" t="s">
        <v>57</v>
      </c>
      <c r="AJ126" s="184" t="s">
        <v>57</v>
      </c>
      <c r="AK126" s="184" t="s">
        <v>57</v>
      </c>
      <c r="AL126" s="184" t="s">
        <v>57</v>
      </c>
      <c r="AM126" s="184" t="s">
        <v>57</v>
      </c>
      <c r="AN126" s="184" t="s">
        <v>57</v>
      </c>
      <c r="AO126" s="184" t="s">
        <v>57</v>
      </c>
      <c r="AP126" s="184" t="s">
        <v>57</v>
      </c>
      <c r="AQ126" s="184" t="s">
        <v>57</v>
      </c>
      <c r="AR126" s="184" t="s">
        <v>57</v>
      </c>
      <c r="AS126" s="184" t="s">
        <v>57</v>
      </c>
      <c r="AT126" s="184" t="s">
        <v>57</v>
      </c>
      <c r="AU126" s="184"/>
      <c r="AV126" s="184"/>
      <c r="AW126" s="184"/>
    </row>
    <row r="127" spans="1:49" s="188" customFormat="1">
      <c r="A127" s="184">
        <v>126</v>
      </c>
      <c r="B127" s="184" t="s">
        <v>919</v>
      </c>
      <c r="C127" s="184" t="s">
        <v>300</v>
      </c>
      <c r="D127" s="184">
        <v>2024</v>
      </c>
      <c r="E127" s="184" t="s">
        <v>446</v>
      </c>
      <c r="F127" s="184" t="s">
        <v>4869</v>
      </c>
      <c r="G127" s="187" t="s">
        <v>4870</v>
      </c>
      <c r="H127" s="184" t="s">
        <v>4871</v>
      </c>
      <c r="I127" s="184" t="s">
        <v>91</v>
      </c>
      <c r="J127" s="184">
        <v>14</v>
      </c>
      <c r="K127" s="184" t="s">
        <v>62</v>
      </c>
      <c r="L127" s="184" t="s">
        <v>62</v>
      </c>
      <c r="M127" s="184" t="s">
        <v>62</v>
      </c>
      <c r="N127" s="184" t="s">
        <v>62</v>
      </c>
      <c r="O127" s="184" t="s">
        <v>57</v>
      </c>
      <c r="P127" s="184" t="s">
        <v>57</v>
      </c>
      <c r="Q127" s="184" t="s">
        <v>57</v>
      </c>
      <c r="R127" s="184" t="s">
        <v>57</v>
      </c>
      <c r="S127" s="184" t="s">
        <v>62</v>
      </c>
      <c r="T127" s="184" t="s">
        <v>57</v>
      </c>
      <c r="U127" s="184" t="s">
        <v>62</v>
      </c>
      <c r="V127" s="184" t="s">
        <v>57</v>
      </c>
      <c r="W127" s="184" t="s">
        <v>62</v>
      </c>
      <c r="X127" s="184" t="s">
        <v>57</v>
      </c>
      <c r="Y127" s="184" t="s">
        <v>57</v>
      </c>
      <c r="Z127" s="187" t="s">
        <v>4872</v>
      </c>
      <c r="AA127" s="184" t="s">
        <v>62</v>
      </c>
      <c r="AB127" s="184" t="s">
        <v>62</v>
      </c>
      <c r="AC127" s="184" t="s">
        <v>57</v>
      </c>
      <c r="AD127" s="184" t="s">
        <v>57</v>
      </c>
      <c r="AE127" s="184" t="s">
        <v>57</v>
      </c>
      <c r="AF127" s="184"/>
      <c r="AG127" s="184" t="s">
        <v>56</v>
      </c>
      <c r="AH127" s="184">
        <v>43</v>
      </c>
      <c r="AI127" s="184" t="s">
        <v>62</v>
      </c>
      <c r="AJ127" s="184" t="s">
        <v>57</v>
      </c>
      <c r="AK127" s="184" t="s">
        <v>62</v>
      </c>
      <c r="AL127" s="184" t="s">
        <v>57</v>
      </c>
      <c r="AM127" s="184" t="s">
        <v>57</v>
      </c>
      <c r="AN127" s="184" t="s">
        <v>57</v>
      </c>
      <c r="AO127" s="184" t="s">
        <v>4873</v>
      </c>
      <c r="AP127" s="184" t="s">
        <v>4874</v>
      </c>
      <c r="AQ127" s="184">
        <v>391</v>
      </c>
      <c r="AR127" s="184" t="s">
        <v>57</v>
      </c>
      <c r="AS127" s="184">
        <v>39</v>
      </c>
      <c r="AT127" s="184">
        <v>4</v>
      </c>
      <c r="AU127" s="184"/>
      <c r="AV127" s="184"/>
      <c r="AW127" s="184"/>
    </row>
    <row r="128" spans="1:49" s="188" customFormat="1">
      <c r="A128" s="184">
        <v>127</v>
      </c>
      <c r="B128" s="184" t="s">
        <v>919</v>
      </c>
      <c r="C128" s="184" t="s">
        <v>300</v>
      </c>
      <c r="D128" s="184">
        <v>2024</v>
      </c>
      <c r="E128" s="184" t="s">
        <v>446</v>
      </c>
      <c r="F128" s="184" t="s">
        <v>4875</v>
      </c>
      <c r="G128" s="187" t="s">
        <v>4876</v>
      </c>
      <c r="H128" s="184" t="s">
        <v>4877</v>
      </c>
      <c r="I128" s="184" t="s">
        <v>506</v>
      </c>
      <c r="J128" s="184">
        <v>15</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7" t="s">
        <v>57</v>
      </c>
      <c r="AA128" s="184" t="s">
        <v>57</v>
      </c>
      <c r="AB128" s="184" t="s">
        <v>57</v>
      </c>
      <c r="AC128" s="184" t="s">
        <v>57</v>
      </c>
      <c r="AD128" s="184" t="s">
        <v>57</v>
      </c>
      <c r="AE128" s="184" t="s">
        <v>57</v>
      </c>
      <c r="AF128" s="184"/>
      <c r="AG128" s="184" t="s">
        <v>57</v>
      </c>
      <c r="AH128" s="184" t="s">
        <v>57</v>
      </c>
      <c r="AI128" s="184" t="s">
        <v>57</v>
      </c>
      <c r="AJ128" s="184" t="s">
        <v>57</v>
      </c>
      <c r="AK128" s="184" t="s">
        <v>57</v>
      </c>
      <c r="AL128" s="184" t="s">
        <v>57</v>
      </c>
      <c r="AM128" s="184" t="s">
        <v>57</v>
      </c>
      <c r="AN128" s="184" t="s">
        <v>57</v>
      </c>
      <c r="AO128" s="184" t="s">
        <v>57</v>
      </c>
      <c r="AP128" s="184" t="s">
        <v>57</v>
      </c>
      <c r="AQ128" s="184" t="s">
        <v>57</v>
      </c>
      <c r="AR128" s="184" t="s">
        <v>57</v>
      </c>
      <c r="AS128" s="184" t="s">
        <v>57</v>
      </c>
      <c r="AT128" s="184" t="s">
        <v>57</v>
      </c>
      <c r="AU128" s="184"/>
      <c r="AV128" s="184"/>
      <c r="AW128" s="184"/>
    </row>
    <row r="129" spans="1:46" s="188" customFormat="1">
      <c r="A129" s="184">
        <v>128</v>
      </c>
      <c r="B129" s="184" t="s">
        <v>919</v>
      </c>
      <c r="C129" s="184" t="s">
        <v>300</v>
      </c>
      <c r="D129" s="184">
        <v>2024</v>
      </c>
      <c r="E129" s="184" t="s">
        <v>446</v>
      </c>
      <c r="F129" s="184" t="s">
        <v>4240</v>
      </c>
      <c r="G129" s="187" t="s">
        <v>4878</v>
      </c>
      <c r="H129" s="184" t="s">
        <v>4879</v>
      </c>
      <c r="I129" s="184" t="s">
        <v>91</v>
      </c>
      <c r="J129" s="184">
        <v>14</v>
      </c>
      <c r="K129" s="184" t="s">
        <v>62</v>
      </c>
      <c r="L129" s="184" t="s">
        <v>62</v>
      </c>
      <c r="M129" s="184" t="s">
        <v>62</v>
      </c>
      <c r="N129" s="184" t="s">
        <v>62</v>
      </c>
      <c r="O129" s="184" t="s">
        <v>57</v>
      </c>
      <c r="P129" s="184" t="s">
        <v>57</v>
      </c>
      <c r="Q129" s="184" t="s">
        <v>57</v>
      </c>
      <c r="R129" s="184" t="s">
        <v>57</v>
      </c>
      <c r="S129" s="184" t="s">
        <v>62</v>
      </c>
      <c r="T129" s="184" t="s">
        <v>57</v>
      </c>
      <c r="U129" s="184" t="s">
        <v>62</v>
      </c>
      <c r="V129" s="184" t="s">
        <v>57</v>
      </c>
      <c r="W129" s="184" t="s">
        <v>62</v>
      </c>
      <c r="X129" s="184" t="s">
        <v>57</v>
      </c>
      <c r="Y129" s="184" t="s">
        <v>57</v>
      </c>
      <c r="Z129" s="184" t="s">
        <v>4880</v>
      </c>
      <c r="AA129" s="184" t="s">
        <v>62</v>
      </c>
      <c r="AB129" s="184" t="s">
        <v>62</v>
      </c>
      <c r="AC129" s="184" t="s">
        <v>57</v>
      </c>
      <c r="AD129" s="184" t="s">
        <v>57</v>
      </c>
      <c r="AE129" s="184" t="s">
        <v>57</v>
      </c>
      <c r="AF129" s="184"/>
      <c r="AG129" s="184" t="s">
        <v>56</v>
      </c>
      <c r="AH129" s="184">
        <v>84</v>
      </c>
      <c r="AI129" s="184" t="s">
        <v>62</v>
      </c>
      <c r="AJ129" s="184" t="s">
        <v>57</v>
      </c>
      <c r="AK129" s="184" t="s">
        <v>62</v>
      </c>
      <c r="AL129" s="184" t="s">
        <v>57</v>
      </c>
      <c r="AM129" s="184" t="s">
        <v>57</v>
      </c>
      <c r="AN129" s="184" t="s">
        <v>57</v>
      </c>
      <c r="AO129" s="184" t="s">
        <v>4881</v>
      </c>
      <c r="AP129" s="184" t="s">
        <v>4874</v>
      </c>
      <c r="AQ129" s="184">
        <v>777</v>
      </c>
      <c r="AR129" s="184" t="s">
        <v>57</v>
      </c>
      <c r="AS129" s="184" t="s">
        <v>57</v>
      </c>
      <c r="AT129" s="184" t="s">
        <v>57</v>
      </c>
    </row>
    <row r="130" spans="1:46" s="188" customFormat="1">
      <c r="A130" s="184">
        <v>129</v>
      </c>
      <c r="B130" s="184" t="s">
        <v>919</v>
      </c>
      <c r="C130" s="184" t="s">
        <v>300</v>
      </c>
      <c r="D130" s="184">
        <v>2024</v>
      </c>
      <c r="E130" s="184" t="s">
        <v>446</v>
      </c>
      <c r="F130" s="184" t="s">
        <v>4755</v>
      </c>
      <c r="G130" s="187" t="s">
        <v>4882</v>
      </c>
      <c r="H130" s="184" t="s">
        <v>4883</v>
      </c>
      <c r="I130" s="184" t="s">
        <v>91</v>
      </c>
      <c r="J130" s="184">
        <v>6</v>
      </c>
      <c r="K130" s="184" t="s">
        <v>62</v>
      </c>
      <c r="L130" s="184" t="s">
        <v>62</v>
      </c>
      <c r="M130" s="184" t="s">
        <v>62</v>
      </c>
      <c r="N130" s="184" t="s">
        <v>62</v>
      </c>
      <c r="O130" s="184" t="s">
        <v>57</v>
      </c>
      <c r="P130" s="184" t="s">
        <v>57</v>
      </c>
      <c r="Q130" s="184" t="s">
        <v>57</v>
      </c>
      <c r="R130" s="184" t="s">
        <v>57</v>
      </c>
      <c r="S130" s="184" t="s">
        <v>62</v>
      </c>
      <c r="T130" s="184" t="s">
        <v>57</v>
      </c>
      <c r="U130" s="184" t="s">
        <v>62</v>
      </c>
      <c r="V130" s="184" t="s">
        <v>57</v>
      </c>
      <c r="W130" s="184" t="s">
        <v>62</v>
      </c>
      <c r="X130" s="184" t="s">
        <v>57</v>
      </c>
      <c r="Y130" s="184" t="s">
        <v>57</v>
      </c>
      <c r="Z130" s="187" t="s">
        <v>4758</v>
      </c>
      <c r="AA130" s="184" t="s">
        <v>62</v>
      </c>
      <c r="AB130" s="184" t="s">
        <v>62</v>
      </c>
      <c r="AC130" s="184" t="s">
        <v>57</v>
      </c>
      <c r="AD130" s="184" t="s">
        <v>57</v>
      </c>
      <c r="AE130" s="184" t="s">
        <v>57</v>
      </c>
      <c r="AF130" s="184"/>
      <c r="AG130" s="184" t="s">
        <v>56</v>
      </c>
      <c r="AH130" s="184">
        <v>21</v>
      </c>
      <c r="AI130" s="184" t="s">
        <v>56</v>
      </c>
      <c r="AJ130" s="184" t="s">
        <v>4469</v>
      </c>
      <c r="AK130" s="184" t="s">
        <v>62</v>
      </c>
      <c r="AL130" s="184" t="s">
        <v>57</v>
      </c>
      <c r="AM130" s="184" t="s">
        <v>57</v>
      </c>
      <c r="AN130" s="184" t="s">
        <v>57</v>
      </c>
      <c r="AO130" s="184" t="s">
        <v>120</v>
      </c>
      <c r="AP130" s="184" t="s">
        <v>4874</v>
      </c>
      <c r="AQ130" s="184">
        <v>708</v>
      </c>
      <c r="AR130" s="184" t="s">
        <v>57</v>
      </c>
      <c r="AS130" s="184">
        <v>18</v>
      </c>
      <c r="AT130" s="184">
        <v>3</v>
      </c>
    </row>
    <row r="131" spans="1:46" s="188" customFormat="1">
      <c r="A131" s="184">
        <v>130</v>
      </c>
      <c r="B131" s="184" t="s">
        <v>919</v>
      </c>
      <c r="C131" s="184" t="s">
        <v>300</v>
      </c>
      <c r="D131" s="184">
        <v>2024</v>
      </c>
      <c r="E131" s="184" t="s">
        <v>446</v>
      </c>
      <c r="F131" s="184" t="s">
        <v>4884</v>
      </c>
      <c r="G131" s="187" t="s">
        <v>4885</v>
      </c>
      <c r="H131" s="184" t="s">
        <v>4886</v>
      </c>
      <c r="I131" s="184" t="s">
        <v>55</v>
      </c>
      <c r="J131" s="184">
        <v>15</v>
      </c>
      <c r="K131" s="184" t="s">
        <v>56</v>
      </c>
      <c r="L131" s="184" t="s">
        <v>62</v>
      </c>
      <c r="M131" s="184" t="s">
        <v>57</v>
      </c>
      <c r="N131" s="184" t="s">
        <v>57</v>
      </c>
      <c r="O131" s="184" t="s">
        <v>57</v>
      </c>
      <c r="P131" s="184" t="s">
        <v>57</v>
      </c>
      <c r="Q131" s="184" t="s">
        <v>57</v>
      </c>
      <c r="R131" s="184" t="s">
        <v>57</v>
      </c>
      <c r="S131" s="184" t="s">
        <v>57</v>
      </c>
      <c r="T131" s="184" t="s">
        <v>57</v>
      </c>
      <c r="U131" s="184" t="s">
        <v>57</v>
      </c>
      <c r="V131" s="184" t="s">
        <v>57</v>
      </c>
      <c r="W131" s="184" t="s">
        <v>57</v>
      </c>
      <c r="X131" s="184" t="s">
        <v>57</v>
      </c>
      <c r="Y131" s="184" t="s">
        <v>57</v>
      </c>
      <c r="Z131" s="184" t="s">
        <v>4887</v>
      </c>
      <c r="AA131" s="184" t="s">
        <v>57</v>
      </c>
      <c r="AB131" s="184" t="s">
        <v>57</v>
      </c>
      <c r="AC131" s="184" t="s">
        <v>57</v>
      </c>
      <c r="AD131" s="184" t="s">
        <v>57</v>
      </c>
      <c r="AE131" s="184" t="s">
        <v>57</v>
      </c>
      <c r="AF131" s="184"/>
      <c r="AG131" s="184" t="s">
        <v>57</v>
      </c>
      <c r="AH131" s="184" t="s">
        <v>57</v>
      </c>
      <c r="AI131" s="184" t="s">
        <v>57</v>
      </c>
      <c r="AJ131" s="184" t="s">
        <v>57</v>
      </c>
      <c r="AK131" s="184" t="s">
        <v>57</v>
      </c>
      <c r="AL131" s="184" t="s">
        <v>57</v>
      </c>
      <c r="AM131" s="184" t="s">
        <v>57</v>
      </c>
      <c r="AN131" s="184" t="s">
        <v>57</v>
      </c>
      <c r="AO131" s="184" t="s">
        <v>2252</v>
      </c>
      <c r="AP131" s="184" t="s">
        <v>4874</v>
      </c>
      <c r="AQ131" s="184">
        <v>717</v>
      </c>
      <c r="AR131" s="184" t="s">
        <v>57</v>
      </c>
      <c r="AS131" s="184" t="s">
        <v>57</v>
      </c>
      <c r="AT131" s="184" t="s">
        <v>57</v>
      </c>
    </row>
    <row r="132" spans="1:46" s="188" customFormat="1">
      <c r="A132" s="184">
        <v>131</v>
      </c>
      <c r="B132" s="184" t="s">
        <v>919</v>
      </c>
      <c r="C132" s="184" t="s">
        <v>300</v>
      </c>
      <c r="D132" s="184">
        <v>2024</v>
      </c>
      <c r="E132" s="184" t="s">
        <v>446</v>
      </c>
      <c r="F132" s="184" t="s">
        <v>4888</v>
      </c>
      <c r="G132" s="187" t="s">
        <v>4889</v>
      </c>
      <c r="H132" s="184" t="s">
        <v>4890</v>
      </c>
      <c r="I132" s="184" t="s">
        <v>55</v>
      </c>
      <c r="J132" s="184">
        <v>17</v>
      </c>
      <c r="K132" s="184" t="s">
        <v>56</v>
      </c>
      <c r="L132" s="184" t="s">
        <v>62</v>
      </c>
      <c r="M132" s="184" t="s">
        <v>57</v>
      </c>
      <c r="N132" s="184" t="s">
        <v>57</v>
      </c>
      <c r="O132" s="184" t="s">
        <v>57</v>
      </c>
      <c r="P132" s="184" t="s">
        <v>57</v>
      </c>
      <c r="Q132" s="184" t="s">
        <v>57</v>
      </c>
      <c r="R132" s="184" t="s">
        <v>57</v>
      </c>
      <c r="S132" s="184" t="s">
        <v>57</v>
      </c>
      <c r="T132" s="184" t="s">
        <v>57</v>
      </c>
      <c r="U132" s="184" t="s">
        <v>57</v>
      </c>
      <c r="V132" s="184" t="s">
        <v>57</v>
      </c>
      <c r="W132" s="184" t="s">
        <v>57</v>
      </c>
      <c r="X132" s="184" t="s">
        <v>57</v>
      </c>
      <c r="Y132" s="184" t="s">
        <v>57</v>
      </c>
      <c r="Z132" s="184" t="s">
        <v>4891</v>
      </c>
      <c r="AA132" s="184" t="s">
        <v>57</v>
      </c>
      <c r="AB132" s="184" t="s">
        <v>57</v>
      </c>
      <c r="AC132" s="184" t="s">
        <v>57</v>
      </c>
      <c r="AD132" s="184" t="s">
        <v>57</v>
      </c>
      <c r="AE132" s="184" t="s">
        <v>57</v>
      </c>
      <c r="AF132" s="184"/>
      <c r="AG132" s="184" t="s">
        <v>57</v>
      </c>
      <c r="AH132" s="184" t="s">
        <v>57</v>
      </c>
      <c r="AI132" s="184" t="s">
        <v>57</v>
      </c>
      <c r="AJ132" s="184" t="s">
        <v>57</v>
      </c>
      <c r="AK132" s="184" t="s">
        <v>57</v>
      </c>
      <c r="AL132" s="184" t="s">
        <v>57</v>
      </c>
      <c r="AM132" s="184" t="s">
        <v>57</v>
      </c>
      <c r="AN132" s="184" t="s">
        <v>57</v>
      </c>
      <c r="AO132" s="184" t="s">
        <v>3595</v>
      </c>
      <c r="AP132" s="184" t="s">
        <v>4874</v>
      </c>
      <c r="AQ132" s="184">
        <v>766</v>
      </c>
      <c r="AR132" s="184" t="s">
        <v>57</v>
      </c>
      <c r="AS132" s="184" t="s">
        <v>57</v>
      </c>
      <c r="AT132" s="184" t="s">
        <v>57</v>
      </c>
    </row>
    <row r="133" spans="1:46" s="188" customFormat="1">
      <c r="A133" s="184">
        <v>132</v>
      </c>
      <c r="B133" s="184" t="s">
        <v>919</v>
      </c>
      <c r="C133" s="184" t="s">
        <v>300</v>
      </c>
      <c r="D133" s="184">
        <v>2024</v>
      </c>
      <c r="E133" s="184" t="s">
        <v>446</v>
      </c>
      <c r="F133" s="184" t="s">
        <v>4892</v>
      </c>
      <c r="G133" s="187" t="s">
        <v>4893</v>
      </c>
      <c r="H133" s="184" t="s">
        <v>4894</v>
      </c>
      <c r="I133" s="184" t="s">
        <v>312</v>
      </c>
      <c r="J133" s="184">
        <v>25</v>
      </c>
      <c r="K133" s="184" t="s">
        <v>57</v>
      </c>
      <c r="L133" s="184" t="s">
        <v>57</v>
      </c>
      <c r="M133" s="184" t="s">
        <v>57</v>
      </c>
      <c r="N133" s="184" t="s">
        <v>57</v>
      </c>
      <c r="O133" s="184" t="s">
        <v>57</v>
      </c>
      <c r="P133" s="184" t="s">
        <v>57</v>
      </c>
      <c r="Q133" s="184" t="s">
        <v>57</v>
      </c>
      <c r="R133" s="184" t="s">
        <v>57</v>
      </c>
      <c r="S133" s="184" t="s">
        <v>57</v>
      </c>
      <c r="T133" s="184" t="s">
        <v>57</v>
      </c>
      <c r="U133" s="184" t="s">
        <v>57</v>
      </c>
      <c r="V133" s="184" t="s">
        <v>57</v>
      </c>
      <c r="W133" s="184" t="s">
        <v>57</v>
      </c>
      <c r="X133" s="184" t="s">
        <v>57</v>
      </c>
      <c r="Y133" s="184" t="s">
        <v>57</v>
      </c>
      <c r="Z133" s="187" t="s">
        <v>57</v>
      </c>
      <c r="AA133" s="184" t="s">
        <v>57</v>
      </c>
      <c r="AB133" s="184" t="s">
        <v>57</v>
      </c>
      <c r="AC133" s="184" t="s">
        <v>57</v>
      </c>
      <c r="AD133" s="184" t="s">
        <v>57</v>
      </c>
      <c r="AE133" s="184" t="s">
        <v>57</v>
      </c>
      <c r="AF133" s="184"/>
      <c r="AG133" s="184" t="s">
        <v>57</v>
      </c>
      <c r="AH133" s="184" t="s">
        <v>57</v>
      </c>
      <c r="AI133" s="184" t="s">
        <v>57</v>
      </c>
      <c r="AJ133" s="184" t="s">
        <v>57</v>
      </c>
      <c r="AK133" s="184" t="s">
        <v>57</v>
      </c>
      <c r="AL133" s="184" t="s">
        <v>57</v>
      </c>
      <c r="AM133" s="184" t="s">
        <v>57</v>
      </c>
      <c r="AN133" s="184" t="s">
        <v>57</v>
      </c>
      <c r="AO133" s="184" t="s">
        <v>57</v>
      </c>
      <c r="AP133" s="184" t="s">
        <v>57</v>
      </c>
      <c r="AQ133" s="184" t="s">
        <v>57</v>
      </c>
      <c r="AR133" s="184" t="s">
        <v>57</v>
      </c>
      <c r="AS133" s="184" t="s">
        <v>57</v>
      </c>
      <c r="AT133" s="184" t="s">
        <v>57</v>
      </c>
    </row>
    <row r="134" spans="1:46" s="188" customFormat="1">
      <c r="A134" s="184">
        <v>133</v>
      </c>
      <c r="B134" s="184" t="s">
        <v>919</v>
      </c>
      <c r="C134" s="184" t="s">
        <v>300</v>
      </c>
      <c r="D134" s="184">
        <v>2024</v>
      </c>
      <c r="E134" s="184" t="s">
        <v>446</v>
      </c>
      <c r="F134" s="184" t="s">
        <v>57</v>
      </c>
      <c r="G134" s="187" t="s">
        <v>4895</v>
      </c>
      <c r="H134" s="184" t="s">
        <v>4896</v>
      </c>
      <c r="I134" s="184" t="s">
        <v>289</v>
      </c>
      <c r="J134" s="184">
        <v>2</v>
      </c>
      <c r="K134" s="184" t="s">
        <v>57</v>
      </c>
      <c r="L134" s="184" t="s">
        <v>57</v>
      </c>
      <c r="M134" s="184" t="s">
        <v>57</v>
      </c>
      <c r="N134" s="184" t="s">
        <v>57</v>
      </c>
      <c r="O134" s="184" t="s">
        <v>57</v>
      </c>
      <c r="P134" s="184" t="s">
        <v>57</v>
      </c>
      <c r="Q134" s="184" t="s">
        <v>57</v>
      </c>
      <c r="R134" s="184" t="s">
        <v>57</v>
      </c>
      <c r="S134" s="184" t="s">
        <v>57</v>
      </c>
      <c r="T134" s="184" t="s">
        <v>57</v>
      </c>
      <c r="U134" s="184" t="s">
        <v>57</v>
      </c>
      <c r="V134" s="184" t="s">
        <v>57</v>
      </c>
      <c r="W134" s="184" t="s">
        <v>57</v>
      </c>
      <c r="X134" s="184" t="s">
        <v>57</v>
      </c>
      <c r="Y134" s="184" t="s">
        <v>57</v>
      </c>
      <c r="Z134" s="184" t="s">
        <v>57</v>
      </c>
      <c r="AA134" s="184" t="s">
        <v>57</v>
      </c>
      <c r="AB134" s="184" t="s">
        <v>57</v>
      </c>
      <c r="AC134" s="184" t="s">
        <v>57</v>
      </c>
      <c r="AD134" s="184" t="s">
        <v>57</v>
      </c>
      <c r="AE134" s="184" t="s">
        <v>57</v>
      </c>
      <c r="AF134" s="184"/>
      <c r="AG134" s="184" t="s">
        <v>57</v>
      </c>
      <c r="AH134" s="184" t="s">
        <v>57</v>
      </c>
      <c r="AI134" s="184" t="s">
        <v>57</v>
      </c>
      <c r="AJ134" s="184" t="s">
        <v>57</v>
      </c>
      <c r="AK134" s="184" t="s">
        <v>57</v>
      </c>
      <c r="AL134" s="184" t="s">
        <v>57</v>
      </c>
      <c r="AM134" s="184" t="s">
        <v>57</v>
      </c>
      <c r="AN134" s="184" t="s">
        <v>57</v>
      </c>
      <c r="AO134" s="184" t="s">
        <v>57</v>
      </c>
      <c r="AP134" s="184" t="s">
        <v>57</v>
      </c>
      <c r="AQ134" s="184" t="s">
        <v>57</v>
      </c>
      <c r="AR134" s="184" t="s">
        <v>57</v>
      </c>
      <c r="AS134" s="184" t="s">
        <v>57</v>
      </c>
      <c r="AT134" s="184" t="s">
        <v>57</v>
      </c>
    </row>
    <row r="135" spans="1:46" s="188" customFormat="1">
      <c r="A135" s="184">
        <v>134</v>
      </c>
      <c r="B135" s="184" t="s">
        <v>919</v>
      </c>
      <c r="C135" s="184" t="s">
        <v>300</v>
      </c>
      <c r="D135" s="184">
        <v>2024</v>
      </c>
      <c r="E135" s="184" t="s">
        <v>512</v>
      </c>
      <c r="F135" s="184" t="s">
        <v>4897</v>
      </c>
      <c r="G135" s="187" t="s">
        <v>4898</v>
      </c>
      <c r="H135" s="184" t="s">
        <v>4899</v>
      </c>
      <c r="I135" s="184" t="s">
        <v>91</v>
      </c>
      <c r="J135" s="184">
        <v>21</v>
      </c>
      <c r="K135" s="184" t="s">
        <v>62</v>
      </c>
      <c r="L135" s="184" t="s">
        <v>62</v>
      </c>
      <c r="M135" s="184" t="s">
        <v>62</v>
      </c>
      <c r="N135" s="184" t="s">
        <v>56</v>
      </c>
      <c r="O135" s="184">
        <v>2</v>
      </c>
      <c r="P135" s="184" t="s">
        <v>438</v>
      </c>
      <c r="Q135" s="184" t="s">
        <v>4900</v>
      </c>
      <c r="R135" s="184" t="s">
        <v>4901</v>
      </c>
      <c r="S135" s="184" t="s">
        <v>56</v>
      </c>
      <c r="T135" s="184" t="s">
        <v>4902</v>
      </c>
      <c r="U135" s="184" t="s">
        <v>62</v>
      </c>
      <c r="V135" s="184" t="s">
        <v>57</v>
      </c>
      <c r="W135" s="184" t="s">
        <v>62</v>
      </c>
      <c r="X135" s="184" t="s">
        <v>57</v>
      </c>
      <c r="Y135" s="184" t="s">
        <v>57</v>
      </c>
      <c r="Z135" s="187" t="s">
        <v>4903</v>
      </c>
      <c r="AA135" s="184" t="s">
        <v>62</v>
      </c>
      <c r="AB135" s="184" t="s">
        <v>56</v>
      </c>
      <c r="AC135" s="184" t="s">
        <v>56</v>
      </c>
      <c r="AD135" s="184" t="s">
        <v>157</v>
      </c>
      <c r="AE135" s="184" t="s">
        <v>57</v>
      </c>
      <c r="AF135" s="184"/>
      <c r="AG135" s="184" t="s">
        <v>56</v>
      </c>
      <c r="AH135" s="184">
        <v>865</v>
      </c>
      <c r="AI135" s="184" t="s">
        <v>56</v>
      </c>
      <c r="AJ135" s="184" t="s">
        <v>4469</v>
      </c>
      <c r="AK135" s="184" t="s">
        <v>62</v>
      </c>
      <c r="AL135" s="184" t="s">
        <v>57</v>
      </c>
      <c r="AM135" s="184" t="s">
        <v>57</v>
      </c>
      <c r="AN135" s="184" t="s">
        <v>57</v>
      </c>
      <c r="AO135" s="184" t="s">
        <v>2178</v>
      </c>
      <c r="AP135" s="184" t="s">
        <v>4904</v>
      </c>
      <c r="AQ135" s="184">
        <v>704</v>
      </c>
      <c r="AR135" s="184" t="s">
        <v>57</v>
      </c>
      <c r="AS135" s="184">
        <v>136</v>
      </c>
      <c r="AT135" s="184">
        <v>729</v>
      </c>
    </row>
    <row r="136" spans="1:46" s="188" customFormat="1">
      <c r="A136" s="184">
        <v>135</v>
      </c>
      <c r="B136" s="184" t="s">
        <v>919</v>
      </c>
      <c r="C136" s="184" t="s">
        <v>300</v>
      </c>
      <c r="D136" s="184">
        <v>2024</v>
      </c>
      <c r="E136" s="184" t="s">
        <v>512</v>
      </c>
      <c r="F136" s="184" t="s">
        <v>4905</v>
      </c>
      <c r="G136" s="187" t="s">
        <v>4906</v>
      </c>
      <c r="H136" s="184" t="s">
        <v>4907</v>
      </c>
      <c r="I136" s="184" t="s">
        <v>312</v>
      </c>
      <c r="J136" s="184">
        <v>25</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c r="AG136" s="184" t="s">
        <v>57</v>
      </c>
      <c r="AH136" s="184" t="s">
        <v>57</v>
      </c>
      <c r="AI136" s="184" t="s">
        <v>57</v>
      </c>
      <c r="AJ136" s="184" t="s">
        <v>57</v>
      </c>
      <c r="AK136" s="184" t="s">
        <v>57</v>
      </c>
      <c r="AL136" s="184" t="s">
        <v>57</v>
      </c>
      <c r="AM136" s="184" t="s">
        <v>57</v>
      </c>
      <c r="AN136" s="184" t="s">
        <v>57</v>
      </c>
      <c r="AO136" s="184" t="s">
        <v>57</v>
      </c>
      <c r="AP136" s="184" t="s">
        <v>57</v>
      </c>
      <c r="AQ136" s="184" t="s">
        <v>57</v>
      </c>
      <c r="AR136" s="184" t="s">
        <v>57</v>
      </c>
      <c r="AS136" s="184" t="s">
        <v>57</v>
      </c>
      <c r="AT136" s="184" t="s">
        <v>57</v>
      </c>
    </row>
    <row r="137" spans="1:46" s="188" customFormat="1">
      <c r="A137" s="184">
        <v>136</v>
      </c>
      <c r="B137" s="184" t="s">
        <v>919</v>
      </c>
      <c r="C137" s="184" t="s">
        <v>300</v>
      </c>
      <c r="D137" s="184">
        <v>2024</v>
      </c>
      <c r="E137" s="184" t="s">
        <v>512</v>
      </c>
      <c r="F137" s="184" t="s">
        <v>4908</v>
      </c>
      <c r="G137" s="187" t="s">
        <v>4909</v>
      </c>
      <c r="H137" s="184" t="s">
        <v>4907</v>
      </c>
      <c r="I137" s="184" t="s">
        <v>312</v>
      </c>
      <c r="J137" s="184">
        <v>25</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c r="AG137" s="184" t="s">
        <v>57</v>
      </c>
      <c r="AH137" s="184" t="s">
        <v>57</v>
      </c>
      <c r="AI137" s="184" t="s">
        <v>57</v>
      </c>
      <c r="AJ137" s="184" t="s">
        <v>57</v>
      </c>
      <c r="AK137" s="184" t="s">
        <v>57</v>
      </c>
      <c r="AL137" s="184" t="s">
        <v>57</v>
      </c>
      <c r="AM137" s="184" t="s">
        <v>57</v>
      </c>
      <c r="AN137" s="184" t="s">
        <v>57</v>
      </c>
      <c r="AO137" s="184" t="s">
        <v>57</v>
      </c>
      <c r="AP137" s="184" t="s">
        <v>57</v>
      </c>
      <c r="AQ137" s="184" t="s">
        <v>57</v>
      </c>
      <c r="AR137" s="184" t="s">
        <v>57</v>
      </c>
      <c r="AS137" s="184" t="s">
        <v>57</v>
      </c>
      <c r="AT137" s="184" t="s">
        <v>57</v>
      </c>
    </row>
    <row r="138" spans="1:46" s="188" customFormat="1">
      <c r="A138" s="184">
        <v>137</v>
      </c>
      <c r="B138" s="184" t="s">
        <v>919</v>
      </c>
      <c r="C138" s="184" t="s">
        <v>300</v>
      </c>
      <c r="D138" s="184">
        <v>2024</v>
      </c>
      <c r="E138" s="184" t="s">
        <v>512</v>
      </c>
      <c r="F138" s="184" t="s">
        <v>4910</v>
      </c>
      <c r="G138" s="187" t="s">
        <v>4911</v>
      </c>
      <c r="H138" s="184" t="s">
        <v>4912</v>
      </c>
      <c r="I138" s="184" t="s">
        <v>91</v>
      </c>
      <c r="J138" s="184">
        <v>4</v>
      </c>
      <c r="K138" s="184" t="s">
        <v>62</v>
      </c>
      <c r="L138" s="184" t="s">
        <v>62</v>
      </c>
      <c r="M138" s="184" t="s">
        <v>62</v>
      </c>
      <c r="N138" s="184" t="s">
        <v>62</v>
      </c>
      <c r="O138" s="184" t="s">
        <v>57</v>
      </c>
      <c r="P138" s="184" t="s">
        <v>57</v>
      </c>
      <c r="Q138" s="184" t="s">
        <v>57</v>
      </c>
      <c r="R138" s="184" t="s">
        <v>57</v>
      </c>
      <c r="S138" s="184" t="s">
        <v>62</v>
      </c>
      <c r="T138" s="184" t="s">
        <v>57</v>
      </c>
      <c r="U138" s="184" t="s">
        <v>62</v>
      </c>
      <c r="V138" s="184" t="s">
        <v>57</v>
      </c>
      <c r="W138" s="184" t="s">
        <v>62</v>
      </c>
      <c r="X138" s="184" t="s">
        <v>57</v>
      </c>
      <c r="Y138" s="184" t="s">
        <v>57</v>
      </c>
      <c r="Z138" s="187" t="s">
        <v>4771</v>
      </c>
      <c r="AA138" s="184" t="s">
        <v>62</v>
      </c>
      <c r="AB138" s="184" t="s">
        <v>62</v>
      </c>
      <c r="AC138" s="184" t="s">
        <v>57</v>
      </c>
      <c r="AD138" s="184" t="s">
        <v>57</v>
      </c>
      <c r="AE138" s="184" t="s">
        <v>57</v>
      </c>
      <c r="AF138" s="184"/>
      <c r="AG138" s="184" t="s">
        <v>56</v>
      </c>
      <c r="AH138" s="184">
        <v>243</v>
      </c>
      <c r="AI138" s="184" t="s">
        <v>62</v>
      </c>
      <c r="AJ138" s="184" t="s">
        <v>57</v>
      </c>
      <c r="AK138" s="184" t="s">
        <v>62</v>
      </c>
      <c r="AL138" s="184" t="s">
        <v>57</v>
      </c>
      <c r="AM138" s="184" t="s">
        <v>57</v>
      </c>
      <c r="AN138" s="184" t="s">
        <v>57</v>
      </c>
      <c r="AO138" s="191" t="s">
        <v>3785</v>
      </c>
      <c r="AP138" s="191" t="s">
        <v>4904</v>
      </c>
      <c r="AQ138" s="184">
        <v>1066</v>
      </c>
      <c r="AR138" s="184" t="s">
        <v>57</v>
      </c>
      <c r="AS138" s="184" t="s">
        <v>62</v>
      </c>
      <c r="AT138" s="184" t="s">
        <v>62</v>
      </c>
    </row>
    <row r="139" spans="1:46" s="188" customFormat="1">
      <c r="A139" s="184">
        <v>138</v>
      </c>
      <c r="B139" s="184" t="s">
        <v>919</v>
      </c>
      <c r="C139" s="184" t="s">
        <v>300</v>
      </c>
      <c r="D139" s="184">
        <v>2024</v>
      </c>
      <c r="E139" s="184" t="s">
        <v>512</v>
      </c>
      <c r="F139" s="184" t="s">
        <v>4913</v>
      </c>
      <c r="G139" s="187" t="s">
        <v>4914</v>
      </c>
      <c r="H139" s="184" t="s">
        <v>4915</v>
      </c>
      <c r="I139" s="184" t="s">
        <v>91</v>
      </c>
      <c r="J139" s="184">
        <v>14</v>
      </c>
      <c r="K139" s="184" t="s">
        <v>62</v>
      </c>
      <c r="L139" s="184" t="s">
        <v>62</v>
      </c>
      <c r="M139" s="184" t="s">
        <v>62</v>
      </c>
      <c r="N139" s="184" t="s">
        <v>62</v>
      </c>
      <c r="O139" s="184" t="s">
        <v>57</v>
      </c>
      <c r="P139" s="184" t="s">
        <v>57</v>
      </c>
      <c r="Q139" s="184" t="s">
        <v>57</v>
      </c>
      <c r="R139" s="184" t="s">
        <v>57</v>
      </c>
      <c r="S139" s="184" t="s">
        <v>62</v>
      </c>
      <c r="T139" s="184" t="s">
        <v>57</v>
      </c>
      <c r="U139" s="184" t="s">
        <v>62</v>
      </c>
      <c r="V139" s="184" t="s">
        <v>57</v>
      </c>
      <c r="W139" s="184" t="s">
        <v>62</v>
      </c>
      <c r="X139" s="184" t="s">
        <v>57</v>
      </c>
      <c r="Y139" s="184" t="s">
        <v>57</v>
      </c>
      <c r="Z139" s="184" t="s">
        <v>4916</v>
      </c>
      <c r="AA139" s="184" t="s">
        <v>62</v>
      </c>
      <c r="AB139" s="184" t="s">
        <v>62</v>
      </c>
      <c r="AC139" s="184" t="s">
        <v>57</v>
      </c>
      <c r="AD139" s="184" t="s">
        <v>57</v>
      </c>
      <c r="AE139" s="184" t="s">
        <v>57</v>
      </c>
      <c r="AF139" s="184"/>
      <c r="AG139" s="184" t="s">
        <v>56</v>
      </c>
      <c r="AH139" s="184">
        <v>374</v>
      </c>
      <c r="AI139" s="184" t="s">
        <v>62</v>
      </c>
      <c r="AJ139" s="184" t="s">
        <v>57</v>
      </c>
      <c r="AK139" s="184" t="s">
        <v>62</v>
      </c>
      <c r="AL139" s="184" t="s">
        <v>57</v>
      </c>
      <c r="AM139" s="184" t="s">
        <v>57</v>
      </c>
      <c r="AN139" s="184" t="s">
        <v>57</v>
      </c>
      <c r="AO139" s="184" t="s">
        <v>133</v>
      </c>
      <c r="AP139" s="184" t="s">
        <v>4904</v>
      </c>
      <c r="AQ139" s="184">
        <v>742</v>
      </c>
      <c r="AR139" s="184" t="s">
        <v>57</v>
      </c>
      <c r="AS139" s="184" t="s">
        <v>62</v>
      </c>
      <c r="AT139" s="184" t="s">
        <v>62</v>
      </c>
    </row>
    <row r="140" spans="1:46" s="188" customFormat="1">
      <c r="A140" s="184">
        <v>139</v>
      </c>
      <c r="B140" s="184" t="s">
        <v>919</v>
      </c>
      <c r="C140" s="184" t="s">
        <v>300</v>
      </c>
      <c r="D140" s="184">
        <v>2024</v>
      </c>
      <c r="E140" s="184" t="s">
        <v>512</v>
      </c>
      <c r="F140" s="184" t="s">
        <v>4917</v>
      </c>
      <c r="G140" s="187" t="s">
        <v>4918</v>
      </c>
      <c r="H140" s="184" t="s">
        <v>4919</v>
      </c>
      <c r="I140" s="184" t="s">
        <v>91</v>
      </c>
      <c r="J140" s="184">
        <v>9</v>
      </c>
      <c r="K140" s="184" t="s">
        <v>62</v>
      </c>
      <c r="L140" s="184" t="s">
        <v>62</v>
      </c>
      <c r="M140" s="184" t="s">
        <v>62</v>
      </c>
      <c r="N140" s="184" t="s">
        <v>62</v>
      </c>
      <c r="O140" s="184" t="s">
        <v>57</v>
      </c>
      <c r="P140" s="184" t="s">
        <v>57</v>
      </c>
      <c r="Q140" s="184" t="s">
        <v>57</v>
      </c>
      <c r="R140" s="184" t="s">
        <v>57</v>
      </c>
      <c r="S140" s="184" t="s">
        <v>62</v>
      </c>
      <c r="T140" s="184" t="s">
        <v>57</v>
      </c>
      <c r="U140" s="184" t="s">
        <v>62</v>
      </c>
      <c r="V140" s="184" t="s">
        <v>57</v>
      </c>
      <c r="W140" s="184" t="s">
        <v>62</v>
      </c>
      <c r="X140" s="184" t="s">
        <v>57</v>
      </c>
      <c r="Y140" s="184" t="s">
        <v>57</v>
      </c>
      <c r="Z140" s="187" t="s">
        <v>4920</v>
      </c>
      <c r="AA140" s="184" t="s">
        <v>62</v>
      </c>
      <c r="AB140" s="184" t="s">
        <v>62</v>
      </c>
      <c r="AC140" s="184" t="s">
        <v>57</v>
      </c>
      <c r="AD140" s="184" t="s">
        <v>57</v>
      </c>
      <c r="AE140" s="184" t="s">
        <v>57</v>
      </c>
      <c r="AF140" s="184"/>
      <c r="AG140" s="184" t="s">
        <v>56</v>
      </c>
      <c r="AH140" s="184">
        <v>16</v>
      </c>
      <c r="AI140" s="184" t="s">
        <v>62</v>
      </c>
      <c r="AJ140" s="184" t="s">
        <v>57</v>
      </c>
      <c r="AK140" s="184" t="s">
        <v>62</v>
      </c>
      <c r="AL140" s="184" t="s">
        <v>57</v>
      </c>
      <c r="AM140" s="184" t="s">
        <v>57</v>
      </c>
      <c r="AN140" s="184" t="s">
        <v>57</v>
      </c>
      <c r="AO140" s="184" t="s">
        <v>4921</v>
      </c>
      <c r="AP140" s="184" t="s">
        <v>4904</v>
      </c>
      <c r="AQ140" s="184">
        <v>793</v>
      </c>
      <c r="AR140" s="184" t="s">
        <v>57</v>
      </c>
      <c r="AS140" s="184">
        <v>15</v>
      </c>
      <c r="AT140" s="184">
        <v>1</v>
      </c>
    </row>
    <row r="141" spans="1:46" s="188" customFormat="1">
      <c r="A141" s="184">
        <v>140</v>
      </c>
      <c r="B141" s="184" t="s">
        <v>919</v>
      </c>
      <c r="C141" s="184" t="s">
        <v>300</v>
      </c>
      <c r="D141" s="184">
        <v>2024</v>
      </c>
      <c r="E141" s="184" t="s">
        <v>512</v>
      </c>
      <c r="F141" s="184" t="s">
        <v>1801</v>
      </c>
      <c r="G141" s="187" t="s">
        <v>4922</v>
      </c>
      <c r="H141" s="184" t="s">
        <v>4923</v>
      </c>
      <c r="I141" s="184" t="s">
        <v>91</v>
      </c>
      <c r="J141" s="184">
        <v>15</v>
      </c>
      <c r="K141" s="184" t="s">
        <v>62</v>
      </c>
      <c r="L141" s="184" t="s">
        <v>62</v>
      </c>
      <c r="M141" s="184" t="s">
        <v>62</v>
      </c>
      <c r="N141" s="184" t="s">
        <v>62</v>
      </c>
      <c r="O141" s="184" t="s">
        <v>57</v>
      </c>
      <c r="P141" s="184" t="s">
        <v>57</v>
      </c>
      <c r="Q141" s="184" t="s">
        <v>57</v>
      </c>
      <c r="R141" s="184" t="s">
        <v>57</v>
      </c>
      <c r="S141" s="184" t="s">
        <v>56</v>
      </c>
      <c r="T141" s="184" t="s">
        <v>4924</v>
      </c>
      <c r="U141" s="184" t="s">
        <v>62</v>
      </c>
      <c r="V141" s="184" t="s">
        <v>57</v>
      </c>
      <c r="W141" s="184" t="s">
        <v>62</v>
      </c>
      <c r="X141" s="184" t="s">
        <v>57</v>
      </c>
      <c r="Y141" s="184" t="s">
        <v>57</v>
      </c>
      <c r="Z141" s="184" t="s">
        <v>4925</v>
      </c>
      <c r="AA141" s="184" t="s">
        <v>62</v>
      </c>
      <c r="AB141" s="184" t="s">
        <v>62</v>
      </c>
      <c r="AC141" s="184" t="s">
        <v>57</v>
      </c>
      <c r="AD141" s="184" t="s">
        <v>57</v>
      </c>
      <c r="AE141" s="184" t="s">
        <v>57</v>
      </c>
      <c r="AF141" s="184"/>
      <c r="AG141" s="184" t="s">
        <v>56</v>
      </c>
      <c r="AH141" s="184">
        <v>21</v>
      </c>
      <c r="AI141" s="184" t="s">
        <v>62</v>
      </c>
      <c r="AJ141" s="184" t="s">
        <v>57</v>
      </c>
      <c r="AK141" s="184" t="s">
        <v>62</v>
      </c>
      <c r="AL141" s="184" t="s">
        <v>57</v>
      </c>
      <c r="AM141" s="184" t="s">
        <v>57</v>
      </c>
      <c r="AN141" s="184" t="s">
        <v>57</v>
      </c>
      <c r="AO141" s="184" t="s">
        <v>3834</v>
      </c>
      <c r="AP141" s="184" t="s">
        <v>4904</v>
      </c>
      <c r="AQ141" s="184">
        <v>774</v>
      </c>
      <c r="AR141" s="184" t="s">
        <v>57</v>
      </c>
      <c r="AS141" s="184">
        <v>11</v>
      </c>
      <c r="AT141" s="184">
        <v>10</v>
      </c>
    </row>
    <row r="142" spans="1:46" s="188" customFormat="1">
      <c r="A142" s="184">
        <v>141</v>
      </c>
      <c r="B142" s="184" t="s">
        <v>919</v>
      </c>
      <c r="C142" s="184" t="s">
        <v>300</v>
      </c>
      <c r="D142" s="184">
        <v>2024</v>
      </c>
      <c r="E142" s="184" t="s">
        <v>512</v>
      </c>
      <c r="F142" s="184" t="s">
        <v>4926</v>
      </c>
      <c r="G142" s="187" t="s">
        <v>4927</v>
      </c>
      <c r="H142" s="184" t="s">
        <v>4928</v>
      </c>
      <c r="I142" s="184" t="s">
        <v>55</v>
      </c>
      <c r="J142" s="184">
        <v>7</v>
      </c>
      <c r="K142" s="184" t="s">
        <v>62</v>
      </c>
      <c r="L142" s="184" t="s">
        <v>62</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7" t="s">
        <v>4929</v>
      </c>
      <c r="AA142" s="184" t="s">
        <v>57</v>
      </c>
      <c r="AB142" s="184" t="s">
        <v>57</v>
      </c>
      <c r="AC142" s="184" t="s">
        <v>57</v>
      </c>
      <c r="AD142" s="184" t="s">
        <v>57</v>
      </c>
      <c r="AE142" s="184" t="s">
        <v>57</v>
      </c>
      <c r="AF142" s="184"/>
      <c r="AG142" s="184" t="s">
        <v>57</v>
      </c>
      <c r="AH142" s="184" t="s">
        <v>57</v>
      </c>
      <c r="AI142" s="184" t="s">
        <v>57</v>
      </c>
      <c r="AJ142" s="184" t="s">
        <v>57</v>
      </c>
      <c r="AK142" s="184" t="s">
        <v>57</v>
      </c>
      <c r="AL142" s="184" t="s">
        <v>57</v>
      </c>
      <c r="AM142" s="184" t="s">
        <v>57</v>
      </c>
      <c r="AN142" s="184" t="s">
        <v>57</v>
      </c>
      <c r="AO142" s="191" t="s">
        <v>4930</v>
      </c>
      <c r="AP142" s="191" t="s">
        <v>4904</v>
      </c>
      <c r="AQ142" s="184">
        <v>736</v>
      </c>
      <c r="AR142" s="184" t="s">
        <v>57</v>
      </c>
      <c r="AS142" s="184" t="s">
        <v>57</v>
      </c>
      <c r="AT142" s="184" t="s">
        <v>57</v>
      </c>
    </row>
    <row r="143" spans="1:46" s="188" customFormat="1">
      <c r="A143" s="184">
        <v>142</v>
      </c>
      <c r="B143" s="184" t="s">
        <v>919</v>
      </c>
      <c r="C143" s="184" t="s">
        <v>300</v>
      </c>
      <c r="D143" s="184">
        <v>2024</v>
      </c>
      <c r="E143" s="184" t="s">
        <v>512</v>
      </c>
      <c r="F143" s="184" t="s">
        <v>4931</v>
      </c>
      <c r="G143" s="187" t="s">
        <v>4932</v>
      </c>
      <c r="H143" s="184" t="s">
        <v>4933</v>
      </c>
      <c r="I143" s="184" t="s">
        <v>91</v>
      </c>
      <c r="J143" s="184">
        <v>6</v>
      </c>
      <c r="K143" s="184" t="s">
        <v>62</v>
      </c>
      <c r="L143" s="184" t="s">
        <v>62</v>
      </c>
      <c r="M143" s="184" t="s">
        <v>62</v>
      </c>
      <c r="N143" s="184" t="s">
        <v>62</v>
      </c>
      <c r="O143" s="184" t="s">
        <v>57</v>
      </c>
      <c r="P143" s="184" t="s">
        <v>57</v>
      </c>
      <c r="Q143" s="184" t="s">
        <v>57</v>
      </c>
      <c r="R143" s="184" t="s">
        <v>57</v>
      </c>
      <c r="S143" s="184" t="s">
        <v>62</v>
      </c>
      <c r="T143" s="184" t="s">
        <v>57</v>
      </c>
      <c r="U143" s="184" t="s">
        <v>62</v>
      </c>
      <c r="V143" s="184" t="s">
        <v>57</v>
      </c>
      <c r="W143" s="184" t="s">
        <v>62</v>
      </c>
      <c r="X143" s="184" t="s">
        <v>57</v>
      </c>
      <c r="Y143" s="184" t="s">
        <v>57</v>
      </c>
      <c r="Z143" s="184" t="s">
        <v>4934</v>
      </c>
      <c r="AA143" s="184" t="s">
        <v>62</v>
      </c>
      <c r="AB143" s="184" t="s">
        <v>62</v>
      </c>
      <c r="AC143" s="184" t="s">
        <v>57</v>
      </c>
      <c r="AD143" s="184" t="s">
        <v>57</v>
      </c>
      <c r="AE143" s="184" t="s">
        <v>57</v>
      </c>
      <c r="AF143" s="184"/>
      <c r="AG143" s="184" t="s">
        <v>56</v>
      </c>
      <c r="AH143" s="184">
        <v>41</v>
      </c>
      <c r="AI143" s="184" t="s">
        <v>56</v>
      </c>
      <c r="AJ143" s="184" t="s">
        <v>4469</v>
      </c>
      <c r="AK143" s="184" t="s">
        <v>62</v>
      </c>
      <c r="AL143" s="184" t="s">
        <v>57</v>
      </c>
      <c r="AM143" s="184" t="s">
        <v>57</v>
      </c>
      <c r="AN143" s="184" t="s">
        <v>57</v>
      </c>
      <c r="AO143" s="184" t="s">
        <v>2302</v>
      </c>
      <c r="AP143" s="184" t="s">
        <v>4904</v>
      </c>
      <c r="AQ143" s="184">
        <v>709</v>
      </c>
      <c r="AR143" s="184" t="s">
        <v>57</v>
      </c>
      <c r="AS143" s="184">
        <v>29</v>
      </c>
      <c r="AT143" s="184">
        <v>12</v>
      </c>
    </row>
    <row r="144" spans="1:46" s="188" customFormat="1">
      <c r="A144" s="184">
        <v>143</v>
      </c>
      <c r="B144" s="184" t="s">
        <v>919</v>
      </c>
      <c r="C144" s="184" t="s">
        <v>300</v>
      </c>
      <c r="D144" s="184">
        <v>2024</v>
      </c>
      <c r="E144" s="184" t="s">
        <v>512</v>
      </c>
      <c r="F144" s="184" t="s">
        <v>3920</v>
      </c>
      <c r="G144" s="187" t="s">
        <v>4935</v>
      </c>
      <c r="H144" s="184" t="s">
        <v>4936</v>
      </c>
      <c r="I144" s="184" t="s">
        <v>312</v>
      </c>
      <c r="J144" s="184">
        <v>25</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7" t="s">
        <v>57</v>
      </c>
      <c r="AA144" s="184" t="s">
        <v>57</v>
      </c>
      <c r="AB144" s="184" t="s">
        <v>57</v>
      </c>
      <c r="AC144" s="184" t="s">
        <v>57</v>
      </c>
      <c r="AD144" s="184" t="s">
        <v>57</v>
      </c>
      <c r="AE144" s="184" t="s">
        <v>57</v>
      </c>
      <c r="AF144" s="184"/>
      <c r="AG144" s="184" t="s">
        <v>57</v>
      </c>
      <c r="AH144" s="184" t="s">
        <v>57</v>
      </c>
      <c r="AI144" s="184" t="s">
        <v>57</v>
      </c>
      <c r="AJ144" s="184" t="s">
        <v>57</v>
      </c>
      <c r="AK144" s="184" t="s">
        <v>57</v>
      </c>
      <c r="AL144" s="184" t="s">
        <v>57</v>
      </c>
      <c r="AM144" s="184" t="s">
        <v>57</v>
      </c>
      <c r="AN144" s="184" t="s">
        <v>57</v>
      </c>
      <c r="AO144" s="184" t="s">
        <v>57</v>
      </c>
      <c r="AP144" s="184" t="s">
        <v>57</v>
      </c>
      <c r="AQ144" s="184" t="s">
        <v>57</v>
      </c>
      <c r="AR144" s="184" t="s">
        <v>57</v>
      </c>
      <c r="AS144" s="184" t="s">
        <v>57</v>
      </c>
      <c r="AT144" s="184" t="s">
        <v>57</v>
      </c>
    </row>
    <row r="145" spans="1:48" s="188" customFormat="1">
      <c r="A145" s="184">
        <v>144</v>
      </c>
      <c r="B145" s="184" t="s">
        <v>919</v>
      </c>
      <c r="C145" s="184" t="s">
        <v>300</v>
      </c>
      <c r="D145" s="184">
        <v>2024</v>
      </c>
      <c r="E145" s="184" t="s">
        <v>512</v>
      </c>
      <c r="F145" s="184" t="s">
        <v>4751</v>
      </c>
      <c r="G145" s="187" t="s">
        <v>4937</v>
      </c>
      <c r="H145" s="184" t="s">
        <v>4938</v>
      </c>
      <c r="I145" s="184" t="s">
        <v>55</v>
      </c>
      <c r="J145" s="184">
        <v>22</v>
      </c>
      <c r="K145" s="184" t="s">
        <v>56</v>
      </c>
      <c r="L145" s="184" t="s">
        <v>62</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7" t="s">
        <v>4754</v>
      </c>
      <c r="AA145" s="184" t="s">
        <v>57</v>
      </c>
      <c r="AB145" s="184" t="s">
        <v>57</v>
      </c>
      <c r="AC145" s="184" t="s">
        <v>57</v>
      </c>
      <c r="AD145" s="184" t="s">
        <v>57</v>
      </c>
      <c r="AE145" s="184" t="s">
        <v>57</v>
      </c>
      <c r="AF145" s="184"/>
      <c r="AG145" s="184" t="s">
        <v>57</v>
      </c>
      <c r="AH145" s="184" t="s">
        <v>57</v>
      </c>
      <c r="AI145" s="184" t="s">
        <v>57</v>
      </c>
      <c r="AJ145" s="184" t="s">
        <v>57</v>
      </c>
      <c r="AK145" s="184" t="s">
        <v>57</v>
      </c>
      <c r="AL145" s="184" t="s">
        <v>57</v>
      </c>
      <c r="AM145" s="184" t="s">
        <v>57</v>
      </c>
      <c r="AN145" s="184" t="s">
        <v>57</v>
      </c>
      <c r="AO145" s="191" t="s">
        <v>1563</v>
      </c>
      <c r="AP145" s="191" t="s">
        <v>4904</v>
      </c>
      <c r="AQ145" s="184">
        <v>805</v>
      </c>
      <c r="AR145" s="184" t="s">
        <v>57</v>
      </c>
      <c r="AS145" s="184" t="s">
        <v>57</v>
      </c>
      <c r="AT145" s="184" t="s">
        <v>57</v>
      </c>
      <c r="AU145" s="184"/>
      <c r="AV145" s="184"/>
    </row>
    <row r="146" spans="1:48" s="188" customFormat="1">
      <c r="A146" s="184">
        <v>145</v>
      </c>
      <c r="B146" s="184" t="s">
        <v>919</v>
      </c>
      <c r="C146" s="184" t="s">
        <v>300</v>
      </c>
      <c r="D146" s="184">
        <v>2024</v>
      </c>
      <c r="E146" s="184" t="s">
        <v>512</v>
      </c>
      <c r="F146" s="184" t="s">
        <v>4939</v>
      </c>
      <c r="G146" s="187" t="s">
        <v>4940</v>
      </c>
      <c r="H146" s="184" t="s">
        <v>4941</v>
      </c>
      <c r="I146" s="184" t="s">
        <v>91</v>
      </c>
      <c r="J146" s="184">
        <v>15</v>
      </c>
      <c r="K146" s="184" t="s">
        <v>62</v>
      </c>
      <c r="L146" s="184" t="s">
        <v>62</v>
      </c>
      <c r="M146" s="184" t="s">
        <v>62</v>
      </c>
      <c r="N146" s="184" t="s">
        <v>62</v>
      </c>
      <c r="O146" s="184" t="s">
        <v>57</v>
      </c>
      <c r="P146" s="184" t="s">
        <v>57</v>
      </c>
      <c r="Q146" s="184" t="s">
        <v>57</v>
      </c>
      <c r="R146" s="184" t="s">
        <v>57</v>
      </c>
      <c r="S146" s="184" t="s">
        <v>56</v>
      </c>
      <c r="T146" s="184" t="s">
        <v>4942</v>
      </c>
      <c r="U146" s="184" t="s">
        <v>62</v>
      </c>
      <c r="V146" s="184" t="s">
        <v>57</v>
      </c>
      <c r="W146" s="184" t="s">
        <v>62</v>
      </c>
      <c r="X146" s="184" t="s">
        <v>57</v>
      </c>
      <c r="Y146" s="184" t="s">
        <v>57</v>
      </c>
      <c r="Z146" s="184" t="s">
        <v>4943</v>
      </c>
      <c r="AA146" s="184" t="s">
        <v>62</v>
      </c>
      <c r="AB146" s="184" t="s">
        <v>56</v>
      </c>
      <c r="AC146" s="184" t="s">
        <v>56</v>
      </c>
      <c r="AD146" s="184" t="s">
        <v>157</v>
      </c>
      <c r="AE146" s="184" t="s">
        <v>57</v>
      </c>
      <c r="AF146" s="184"/>
      <c r="AG146" s="184" t="s">
        <v>56</v>
      </c>
      <c r="AH146" s="184">
        <v>568</v>
      </c>
      <c r="AI146" s="184" t="s">
        <v>62</v>
      </c>
      <c r="AJ146" s="184" t="s">
        <v>57</v>
      </c>
      <c r="AK146" s="184" t="s">
        <v>62</v>
      </c>
      <c r="AL146" s="184" t="s">
        <v>57</v>
      </c>
      <c r="AM146" s="184" t="s">
        <v>57</v>
      </c>
      <c r="AN146" s="184" t="s">
        <v>57</v>
      </c>
      <c r="AO146" s="184" t="s">
        <v>1675</v>
      </c>
      <c r="AP146" s="184" t="s">
        <v>4904</v>
      </c>
      <c r="AQ146" s="184">
        <v>875</v>
      </c>
      <c r="AR146" s="184" t="s">
        <v>57</v>
      </c>
      <c r="AS146" s="184" t="s">
        <v>62</v>
      </c>
      <c r="AT146" s="184" t="s">
        <v>62</v>
      </c>
      <c r="AU146" s="184"/>
      <c r="AV146" s="184"/>
    </row>
    <row r="147" spans="1:48" s="188" customFormat="1">
      <c r="A147" s="184">
        <v>146</v>
      </c>
      <c r="B147" s="184" t="s">
        <v>919</v>
      </c>
      <c r="C147" s="184" t="s">
        <v>300</v>
      </c>
      <c r="D147" s="184">
        <v>2024</v>
      </c>
      <c r="E147" s="184" t="s">
        <v>512</v>
      </c>
      <c r="F147" s="184" t="s">
        <v>57</v>
      </c>
      <c r="G147" s="184" t="s">
        <v>4944</v>
      </c>
      <c r="H147" s="184" t="s">
        <v>4945</v>
      </c>
      <c r="I147" s="184" t="s">
        <v>289</v>
      </c>
      <c r="J147" s="184">
        <v>18</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7" t="s">
        <v>57</v>
      </c>
      <c r="AA147" s="184" t="s">
        <v>57</v>
      </c>
      <c r="AB147" s="184" t="s">
        <v>57</v>
      </c>
      <c r="AC147" s="184" t="s">
        <v>57</v>
      </c>
      <c r="AD147" s="184" t="s">
        <v>57</v>
      </c>
      <c r="AE147" s="184" t="s">
        <v>57</v>
      </c>
      <c r="AF147" s="184"/>
      <c r="AG147" s="184" t="s">
        <v>57</v>
      </c>
      <c r="AH147" s="184" t="s">
        <v>57</v>
      </c>
      <c r="AI147" s="184" t="s">
        <v>57</v>
      </c>
      <c r="AJ147" s="184" t="s">
        <v>57</v>
      </c>
      <c r="AK147" s="184" t="s">
        <v>57</v>
      </c>
      <c r="AL147" s="184" t="s">
        <v>57</v>
      </c>
      <c r="AM147" s="184" t="s">
        <v>57</v>
      </c>
      <c r="AN147" s="184" t="s">
        <v>57</v>
      </c>
      <c r="AO147" s="184" t="s">
        <v>57</v>
      </c>
      <c r="AP147" s="184" t="s">
        <v>57</v>
      </c>
      <c r="AQ147" s="184" t="s">
        <v>57</v>
      </c>
      <c r="AR147" s="184" t="s">
        <v>57</v>
      </c>
      <c r="AS147" s="184" t="s">
        <v>57</v>
      </c>
      <c r="AT147" s="184" t="s">
        <v>57</v>
      </c>
      <c r="AU147" s="184"/>
      <c r="AV147" s="184"/>
    </row>
    <row r="148" spans="1:48" s="188" customFormat="1">
      <c r="A148" s="184">
        <v>147</v>
      </c>
      <c r="B148" s="184" t="s">
        <v>919</v>
      </c>
      <c r="C148" s="184" t="s">
        <v>4946</v>
      </c>
      <c r="D148" s="184">
        <v>2024</v>
      </c>
      <c r="E148" s="184" t="s">
        <v>51</v>
      </c>
      <c r="F148" s="184" t="s">
        <v>4947</v>
      </c>
      <c r="G148" s="187" t="s">
        <v>4948</v>
      </c>
      <c r="H148" s="184" t="s">
        <v>4949</v>
      </c>
      <c r="I148" s="184" t="s">
        <v>298</v>
      </c>
      <c r="J148" s="184">
        <v>15</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c r="AG148" s="184" t="s">
        <v>57</v>
      </c>
      <c r="AH148" s="184" t="s">
        <v>57</v>
      </c>
      <c r="AI148" s="184" t="s">
        <v>57</v>
      </c>
      <c r="AJ148" s="184" t="s">
        <v>57</v>
      </c>
      <c r="AK148" s="184" t="s">
        <v>57</v>
      </c>
      <c r="AL148" s="184" t="s">
        <v>57</v>
      </c>
      <c r="AM148" s="184" t="s">
        <v>57</v>
      </c>
      <c r="AN148" s="184" t="s">
        <v>57</v>
      </c>
      <c r="AO148" s="184" t="s">
        <v>57</v>
      </c>
      <c r="AP148" s="184" t="s">
        <v>57</v>
      </c>
      <c r="AQ148" s="184" t="s">
        <v>57</v>
      </c>
      <c r="AR148" s="184" t="s">
        <v>57</v>
      </c>
      <c r="AS148" s="184" t="s">
        <v>57</v>
      </c>
      <c r="AT148" s="184" t="s">
        <v>57</v>
      </c>
      <c r="AU148" s="184"/>
      <c r="AV148" s="184"/>
    </row>
    <row r="149" spans="1:48" s="188" customFormat="1">
      <c r="A149" s="184">
        <v>148</v>
      </c>
      <c r="B149" s="184" t="s">
        <v>919</v>
      </c>
      <c r="C149" s="184" t="s">
        <v>4946</v>
      </c>
      <c r="D149" s="184">
        <v>2024</v>
      </c>
      <c r="E149" s="184" t="s">
        <v>51</v>
      </c>
      <c r="F149" s="184" t="s">
        <v>4950</v>
      </c>
      <c r="G149" s="187" t="s">
        <v>4951</v>
      </c>
      <c r="H149" s="184" t="s">
        <v>4952</v>
      </c>
      <c r="I149" s="184" t="s">
        <v>55</v>
      </c>
      <c r="J149" s="184">
        <v>22</v>
      </c>
      <c r="K149" s="184" t="s">
        <v>62</v>
      </c>
      <c r="L149" s="184" t="s">
        <v>62</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4953</v>
      </c>
      <c r="AA149" s="184" t="s">
        <v>57</v>
      </c>
      <c r="AB149" s="184" t="s">
        <v>57</v>
      </c>
      <c r="AC149" s="184" t="s">
        <v>57</v>
      </c>
      <c r="AD149" s="184" t="s">
        <v>57</v>
      </c>
      <c r="AE149" s="184" t="s">
        <v>57</v>
      </c>
      <c r="AF149" s="184"/>
      <c r="AG149" s="184" t="s">
        <v>57</v>
      </c>
      <c r="AH149" s="184" t="s">
        <v>57</v>
      </c>
      <c r="AI149" s="184" t="s">
        <v>57</v>
      </c>
      <c r="AJ149" s="184" t="s">
        <v>57</v>
      </c>
      <c r="AK149" s="184" t="s">
        <v>57</v>
      </c>
      <c r="AL149" s="184" t="s">
        <v>57</v>
      </c>
      <c r="AM149" s="184" t="s">
        <v>57</v>
      </c>
      <c r="AN149" s="184" t="s">
        <v>57</v>
      </c>
      <c r="AO149" s="184" t="s">
        <v>57</v>
      </c>
      <c r="AP149" s="191" t="s">
        <v>4954</v>
      </c>
      <c r="AQ149" s="184" t="s">
        <v>57</v>
      </c>
      <c r="AR149" s="184" t="s">
        <v>57</v>
      </c>
      <c r="AS149" s="184" t="s">
        <v>57</v>
      </c>
      <c r="AT149" s="184" t="s">
        <v>57</v>
      </c>
      <c r="AU149" s="184"/>
      <c r="AV149" s="184"/>
    </row>
    <row r="150" spans="1:48" s="188" customFormat="1">
      <c r="A150" s="184">
        <v>149</v>
      </c>
      <c r="B150" s="184" t="s">
        <v>919</v>
      </c>
      <c r="C150" s="184" t="s">
        <v>4946</v>
      </c>
      <c r="D150" s="184">
        <v>2024</v>
      </c>
      <c r="E150" s="184" t="s">
        <v>51</v>
      </c>
      <c r="F150" s="184" t="s">
        <v>4955</v>
      </c>
      <c r="G150" s="187" t="s">
        <v>4956</v>
      </c>
      <c r="H150" s="184" t="s">
        <v>4957</v>
      </c>
      <c r="I150" s="184" t="s">
        <v>55</v>
      </c>
      <c r="J150" s="184">
        <v>3</v>
      </c>
      <c r="K150" s="184" t="s">
        <v>62</v>
      </c>
      <c r="L150" s="184" t="s">
        <v>62</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4958</v>
      </c>
      <c r="AA150" s="184" t="s">
        <v>57</v>
      </c>
      <c r="AB150" s="184" t="s">
        <v>57</v>
      </c>
      <c r="AC150" s="184" t="s">
        <v>57</v>
      </c>
      <c r="AD150" s="184" t="s">
        <v>57</v>
      </c>
      <c r="AE150" s="184" t="s">
        <v>57</v>
      </c>
      <c r="AF150" s="184"/>
      <c r="AG150" s="184" t="s">
        <v>57</v>
      </c>
      <c r="AH150" s="184" t="s">
        <v>57</v>
      </c>
      <c r="AI150" s="184" t="s">
        <v>57</v>
      </c>
      <c r="AJ150" s="184" t="s">
        <v>57</v>
      </c>
      <c r="AK150" s="184" t="s">
        <v>57</v>
      </c>
      <c r="AL150" s="184" t="s">
        <v>57</v>
      </c>
      <c r="AM150" s="184" t="s">
        <v>57</v>
      </c>
      <c r="AN150" s="184" t="s">
        <v>57</v>
      </c>
      <c r="AO150" s="184" t="s">
        <v>57</v>
      </c>
      <c r="AP150" s="191" t="s">
        <v>1998</v>
      </c>
      <c r="AQ150" s="184" t="s">
        <v>57</v>
      </c>
      <c r="AR150" s="184" t="s">
        <v>57</v>
      </c>
      <c r="AS150" s="184" t="s">
        <v>57</v>
      </c>
      <c r="AT150" s="184" t="s">
        <v>57</v>
      </c>
      <c r="AU150" s="184"/>
      <c r="AV150" s="184"/>
    </row>
    <row r="151" spans="1:48" s="188" customFormat="1">
      <c r="A151" s="184">
        <v>150</v>
      </c>
      <c r="B151" s="184" t="s">
        <v>919</v>
      </c>
      <c r="C151" s="184" t="s">
        <v>4946</v>
      </c>
      <c r="D151" s="184">
        <v>2024</v>
      </c>
      <c r="E151" s="184" t="s">
        <v>51</v>
      </c>
      <c r="F151" s="184" t="s">
        <v>4959</v>
      </c>
      <c r="G151" s="187" t="s">
        <v>4960</v>
      </c>
      <c r="H151" s="184" t="s">
        <v>4961</v>
      </c>
      <c r="I151" s="184" t="s">
        <v>91</v>
      </c>
      <c r="J151" s="184">
        <v>15</v>
      </c>
      <c r="K151" s="184" t="s">
        <v>62</v>
      </c>
      <c r="L151" s="184" t="s">
        <v>62</v>
      </c>
      <c r="M151" s="184" t="s">
        <v>62</v>
      </c>
      <c r="N151" s="184" t="s">
        <v>62</v>
      </c>
      <c r="O151" s="184" t="s">
        <v>57</v>
      </c>
      <c r="P151" s="184" t="s">
        <v>57</v>
      </c>
      <c r="Q151" s="184" t="s">
        <v>57</v>
      </c>
      <c r="R151" s="184" t="s">
        <v>57</v>
      </c>
      <c r="S151" s="184" t="s">
        <v>62</v>
      </c>
      <c r="T151" s="184" t="s">
        <v>57</v>
      </c>
      <c r="U151" s="184" t="s">
        <v>62</v>
      </c>
      <c r="V151" s="184" t="s">
        <v>57</v>
      </c>
      <c r="W151" s="184" t="s">
        <v>62</v>
      </c>
      <c r="X151" s="184" t="s">
        <v>57</v>
      </c>
      <c r="Y151" s="184" t="s">
        <v>57</v>
      </c>
      <c r="Z151" s="184" t="s">
        <v>4962</v>
      </c>
      <c r="AA151" s="184" t="s">
        <v>62</v>
      </c>
      <c r="AB151" s="184" t="s">
        <v>62</v>
      </c>
      <c r="AC151" s="184" t="s">
        <v>57</v>
      </c>
      <c r="AD151" s="184" t="s">
        <v>57</v>
      </c>
      <c r="AE151" s="184" t="s">
        <v>57</v>
      </c>
      <c r="AF151" s="184"/>
      <c r="AG151" s="184" t="s">
        <v>56</v>
      </c>
      <c r="AH151" s="184">
        <v>155</v>
      </c>
      <c r="AI151" s="184" t="s">
        <v>62</v>
      </c>
      <c r="AJ151" s="184" t="s">
        <v>57</v>
      </c>
      <c r="AK151" s="184" t="s">
        <v>62</v>
      </c>
      <c r="AL151" s="184" t="s">
        <v>57</v>
      </c>
      <c r="AM151" s="184" t="s">
        <v>57</v>
      </c>
      <c r="AN151" s="184" t="s">
        <v>57</v>
      </c>
      <c r="AO151" s="184" t="s">
        <v>57</v>
      </c>
      <c r="AP151" s="184" t="s">
        <v>4963</v>
      </c>
      <c r="AQ151" s="184" t="s">
        <v>57</v>
      </c>
      <c r="AR151" s="184" t="s">
        <v>57</v>
      </c>
      <c r="AS151" s="184" t="s">
        <v>62</v>
      </c>
      <c r="AT151" s="184" t="s">
        <v>62</v>
      </c>
      <c r="AU151" s="184"/>
      <c r="AV151" s="184" t="s">
        <v>4964</v>
      </c>
    </row>
    <row r="152" spans="1:48" s="188" customFormat="1">
      <c r="A152" s="184">
        <v>151</v>
      </c>
      <c r="B152" s="184" t="s">
        <v>919</v>
      </c>
      <c r="C152" s="184" t="s">
        <v>4946</v>
      </c>
      <c r="D152" s="184">
        <v>2024</v>
      </c>
      <c r="E152" s="184" t="s">
        <v>51</v>
      </c>
      <c r="F152" s="184" t="s">
        <v>4965</v>
      </c>
      <c r="G152" s="187" t="s">
        <v>4966</v>
      </c>
      <c r="H152" s="184" t="s">
        <v>4967</v>
      </c>
      <c r="I152" s="184" t="s">
        <v>91</v>
      </c>
      <c r="J152" s="184">
        <v>15</v>
      </c>
      <c r="K152" s="184" t="s">
        <v>62</v>
      </c>
      <c r="L152" s="184" t="s">
        <v>62</v>
      </c>
      <c r="M152" s="184" t="s">
        <v>62</v>
      </c>
      <c r="N152" s="184" t="s">
        <v>62</v>
      </c>
      <c r="O152" s="184" t="s">
        <v>57</v>
      </c>
      <c r="P152" s="184" t="s">
        <v>57</v>
      </c>
      <c r="Q152" s="184" t="s">
        <v>57</v>
      </c>
      <c r="R152" s="184" t="s">
        <v>57</v>
      </c>
      <c r="S152" s="184" t="s">
        <v>56</v>
      </c>
      <c r="T152" s="184" t="s">
        <v>4968</v>
      </c>
      <c r="U152" s="184" t="s">
        <v>56</v>
      </c>
      <c r="V152" s="184" t="s">
        <v>4969</v>
      </c>
      <c r="W152" s="184" t="s">
        <v>62</v>
      </c>
      <c r="X152" s="184" t="s">
        <v>57</v>
      </c>
      <c r="Y152" s="184" t="s">
        <v>57</v>
      </c>
      <c r="Z152" s="184" t="s">
        <v>4970</v>
      </c>
      <c r="AA152" s="184" t="s">
        <v>62</v>
      </c>
      <c r="AB152" s="184" t="s">
        <v>62</v>
      </c>
      <c r="AC152" s="184" t="s">
        <v>57</v>
      </c>
      <c r="AD152" s="184" t="s">
        <v>57</v>
      </c>
      <c r="AE152" s="184" t="s">
        <v>57</v>
      </c>
      <c r="AF152" s="184"/>
      <c r="AG152" s="184" t="s">
        <v>56</v>
      </c>
      <c r="AH152" s="184">
        <v>15</v>
      </c>
      <c r="AI152" s="184" t="s">
        <v>62</v>
      </c>
      <c r="AJ152" s="184" t="s">
        <v>57</v>
      </c>
      <c r="AK152" s="184" t="s">
        <v>62</v>
      </c>
      <c r="AL152" s="184" t="s">
        <v>57</v>
      </c>
      <c r="AM152" s="184" t="s">
        <v>57</v>
      </c>
      <c r="AN152" s="184" t="s">
        <v>57</v>
      </c>
      <c r="AO152" s="184" t="s">
        <v>57</v>
      </c>
      <c r="AP152" s="184" t="s">
        <v>2145</v>
      </c>
      <c r="AQ152" s="184" t="s">
        <v>57</v>
      </c>
      <c r="AR152" s="184" t="s">
        <v>57</v>
      </c>
      <c r="AS152" s="184">
        <v>5</v>
      </c>
      <c r="AT152" s="184">
        <v>10</v>
      </c>
      <c r="AU152" s="184"/>
      <c r="AV152" s="184"/>
    </row>
    <row r="153" spans="1:48" s="188" customFormat="1">
      <c r="A153" s="184">
        <v>152</v>
      </c>
      <c r="B153" s="184" t="s">
        <v>919</v>
      </c>
      <c r="C153" s="184" t="s">
        <v>4946</v>
      </c>
      <c r="D153" s="184">
        <v>2024</v>
      </c>
      <c r="E153" s="184" t="s">
        <v>51</v>
      </c>
      <c r="F153" s="184" t="s">
        <v>4971</v>
      </c>
      <c r="G153" s="187" t="s">
        <v>4972</v>
      </c>
      <c r="H153" s="184" t="s">
        <v>4973</v>
      </c>
      <c r="I153" s="184" t="s">
        <v>91</v>
      </c>
      <c r="J153" s="184">
        <v>13</v>
      </c>
      <c r="K153" s="184" t="s">
        <v>62</v>
      </c>
      <c r="L153" s="184" t="s">
        <v>62</v>
      </c>
      <c r="M153" s="184" t="s">
        <v>62</v>
      </c>
      <c r="N153" s="184" t="s">
        <v>62</v>
      </c>
      <c r="O153" s="184" t="s">
        <v>57</v>
      </c>
      <c r="P153" s="184" t="s">
        <v>57</v>
      </c>
      <c r="Q153" s="184" t="s">
        <v>57</v>
      </c>
      <c r="R153" s="184" t="s">
        <v>57</v>
      </c>
      <c r="S153" s="184" t="s">
        <v>56</v>
      </c>
      <c r="T153" s="184" t="s">
        <v>6355</v>
      </c>
      <c r="U153" s="184" t="s">
        <v>62</v>
      </c>
      <c r="V153" s="184" t="s">
        <v>57</v>
      </c>
      <c r="W153" s="184" t="s">
        <v>62</v>
      </c>
      <c r="X153" s="184" t="s">
        <v>57</v>
      </c>
      <c r="Y153" s="184" t="s">
        <v>57</v>
      </c>
      <c r="Z153" s="184" t="s">
        <v>4975</v>
      </c>
      <c r="AA153" s="184" t="s">
        <v>56</v>
      </c>
      <c r="AB153" s="184" t="s">
        <v>56</v>
      </c>
      <c r="AC153" s="184" t="s">
        <v>56</v>
      </c>
      <c r="AD153" s="184" t="s">
        <v>157</v>
      </c>
      <c r="AE153" s="184" t="s">
        <v>57</v>
      </c>
      <c r="AF153" s="184"/>
      <c r="AG153" s="184" t="s">
        <v>56</v>
      </c>
      <c r="AH153" s="184">
        <v>194</v>
      </c>
      <c r="AI153" s="184" t="s">
        <v>56</v>
      </c>
      <c r="AJ153" s="184" t="s">
        <v>4469</v>
      </c>
      <c r="AK153" s="184" t="s">
        <v>62</v>
      </c>
      <c r="AL153" s="184" t="s">
        <v>57</v>
      </c>
      <c r="AM153" s="184" t="s">
        <v>57</v>
      </c>
      <c r="AN153" s="184" t="s">
        <v>57</v>
      </c>
      <c r="AO153" s="184" t="s">
        <v>57</v>
      </c>
      <c r="AP153" s="191" t="s">
        <v>4976</v>
      </c>
      <c r="AQ153" s="184" t="s">
        <v>57</v>
      </c>
      <c r="AR153" s="184" t="s">
        <v>57</v>
      </c>
      <c r="AS153" s="184">
        <v>106</v>
      </c>
      <c r="AT153" s="184">
        <v>88</v>
      </c>
      <c r="AU153" s="184"/>
      <c r="AV153" s="184"/>
    </row>
    <row r="154" spans="1:48" s="188" customFormat="1">
      <c r="A154" s="184">
        <v>153</v>
      </c>
      <c r="B154" s="184" t="s">
        <v>919</v>
      </c>
      <c r="C154" s="184" t="s">
        <v>4946</v>
      </c>
      <c r="D154" s="184">
        <v>2024</v>
      </c>
      <c r="E154" s="184" t="s">
        <v>51</v>
      </c>
      <c r="F154" s="184" t="s">
        <v>4977</v>
      </c>
      <c r="G154" s="187" t="s">
        <v>4978</v>
      </c>
      <c r="H154" s="184" t="s">
        <v>4979</v>
      </c>
      <c r="I154" s="184" t="s">
        <v>506</v>
      </c>
      <c r="J154" s="184">
        <v>3</v>
      </c>
      <c r="K154" s="184" t="s">
        <v>57</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57</v>
      </c>
      <c r="AA154" s="184" t="s">
        <v>57</v>
      </c>
      <c r="AB154" s="184" t="s">
        <v>57</v>
      </c>
      <c r="AC154" s="184" t="s">
        <v>57</v>
      </c>
      <c r="AD154" s="184" t="s">
        <v>57</v>
      </c>
      <c r="AE154" s="184" t="s">
        <v>57</v>
      </c>
      <c r="AF154" s="184"/>
      <c r="AG154" s="184" t="s">
        <v>57</v>
      </c>
      <c r="AH154" s="184" t="s">
        <v>57</v>
      </c>
      <c r="AI154" s="184" t="s">
        <v>57</v>
      </c>
      <c r="AJ154" s="184" t="s">
        <v>57</v>
      </c>
      <c r="AK154" s="184" t="s">
        <v>57</v>
      </c>
      <c r="AL154" s="184" t="s">
        <v>57</v>
      </c>
      <c r="AM154" s="184" t="s">
        <v>57</v>
      </c>
      <c r="AN154" s="184" t="s">
        <v>57</v>
      </c>
      <c r="AO154" s="191" t="s">
        <v>57</v>
      </c>
      <c r="AP154" s="191" t="s">
        <v>57</v>
      </c>
      <c r="AQ154" s="184" t="s">
        <v>57</v>
      </c>
      <c r="AR154" s="184" t="s">
        <v>57</v>
      </c>
      <c r="AS154" s="184" t="s">
        <v>57</v>
      </c>
      <c r="AT154" s="184" t="s">
        <v>57</v>
      </c>
      <c r="AU154" s="184"/>
      <c r="AV154" s="184"/>
    </row>
    <row r="155" spans="1:48" s="188" customFormat="1">
      <c r="A155" s="184">
        <v>154</v>
      </c>
      <c r="B155" s="184" t="s">
        <v>919</v>
      </c>
      <c r="C155" s="184" t="s">
        <v>4946</v>
      </c>
      <c r="D155" s="184">
        <v>2024</v>
      </c>
      <c r="E155" s="184" t="s">
        <v>51</v>
      </c>
      <c r="F155" s="184" t="s">
        <v>4980</v>
      </c>
      <c r="G155" s="187" t="s">
        <v>4981</v>
      </c>
      <c r="H155" s="184" t="s">
        <v>4982</v>
      </c>
      <c r="I155" s="184" t="s">
        <v>91</v>
      </c>
      <c r="J155" s="184">
        <v>3</v>
      </c>
      <c r="K155" s="184" t="s">
        <v>62</v>
      </c>
      <c r="L155" s="184" t="s">
        <v>62</v>
      </c>
      <c r="M155" s="184" t="s">
        <v>62</v>
      </c>
      <c r="N155" s="184" t="s">
        <v>62</v>
      </c>
      <c r="O155" s="184" t="s">
        <v>57</v>
      </c>
      <c r="P155" s="184" t="s">
        <v>57</v>
      </c>
      <c r="Q155" s="184" t="s">
        <v>57</v>
      </c>
      <c r="R155" s="184" t="s">
        <v>57</v>
      </c>
      <c r="S155" s="184" t="s">
        <v>62</v>
      </c>
      <c r="T155" s="184" t="s">
        <v>57</v>
      </c>
      <c r="U155" s="184" t="s">
        <v>62</v>
      </c>
      <c r="V155" s="184" t="s">
        <v>57</v>
      </c>
      <c r="W155" s="184" t="s">
        <v>62</v>
      </c>
      <c r="X155" s="184" t="s">
        <v>57</v>
      </c>
      <c r="Y155" s="184" t="s">
        <v>57</v>
      </c>
      <c r="Z155" s="187" t="s">
        <v>4983</v>
      </c>
      <c r="AA155" s="184" t="s">
        <v>62</v>
      </c>
      <c r="AB155" s="184" t="s">
        <v>62</v>
      </c>
      <c r="AC155" s="184" t="s">
        <v>57</v>
      </c>
      <c r="AD155" s="184" t="s">
        <v>57</v>
      </c>
      <c r="AE155" s="184" t="s">
        <v>57</v>
      </c>
      <c r="AF155" s="184"/>
      <c r="AG155" s="184" t="s">
        <v>56</v>
      </c>
      <c r="AH155" s="184">
        <v>20</v>
      </c>
      <c r="AI155" s="184" t="s">
        <v>62</v>
      </c>
      <c r="AJ155" s="184" t="s">
        <v>57</v>
      </c>
      <c r="AK155" s="184" t="s">
        <v>62</v>
      </c>
      <c r="AL155" s="184" t="s">
        <v>57</v>
      </c>
      <c r="AM155" s="184" t="s">
        <v>57</v>
      </c>
      <c r="AN155" s="184" t="s">
        <v>57</v>
      </c>
      <c r="AO155" s="191" t="s">
        <v>57</v>
      </c>
      <c r="AP155" s="191" t="s">
        <v>4984</v>
      </c>
      <c r="AQ155" s="184" t="s">
        <v>57</v>
      </c>
      <c r="AR155" s="184" t="s">
        <v>57</v>
      </c>
      <c r="AS155" s="184">
        <v>6</v>
      </c>
      <c r="AT155" s="184">
        <v>14</v>
      </c>
      <c r="AU155" s="184"/>
      <c r="AV155" s="184"/>
    </row>
    <row r="156" spans="1:48" s="188" customFormat="1">
      <c r="A156" s="184">
        <v>155</v>
      </c>
      <c r="B156" s="184" t="s">
        <v>919</v>
      </c>
      <c r="C156" s="184" t="s">
        <v>4946</v>
      </c>
      <c r="D156" s="184">
        <v>2024</v>
      </c>
      <c r="E156" s="184" t="s">
        <v>51</v>
      </c>
      <c r="F156" s="184" t="s">
        <v>903</v>
      </c>
      <c r="G156" s="187" t="s">
        <v>4985</v>
      </c>
      <c r="H156" s="184" t="s">
        <v>4986</v>
      </c>
      <c r="I156" s="184" t="s">
        <v>289</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7" t="s">
        <v>57</v>
      </c>
      <c r="AA156" s="184" t="s">
        <v>57</v>
      </c>
      <c r="AB156" s="184" t="s">
        <v>57</v>
      </c>
      <c r="AC156" s="184" t="s">
        <v>57</v>
      </c>
      <c r="AD156" s="184" t="s">
        <v>57</v>
      </c>
      <c r="AE156" s="184" t="s">
        <v>57</v>
      </c>
      <c r="AF156" s="184"/>
      <c r="AG156" s="184" t="s">
        <v>57</v>
      </c>
      <c r="AH156" s="184" t="s">
        <v>57</v>
      </c>
      <c r="AI156" s="184" t="s">
        <v>57</v>
      </c>
      <c r="AJ156" s="184" t="s">
        <v>57</v>
      </c>
      <c r="AK156" s="184" t="s">
        <v>57</v>
      </c>
      <c r="AL156" s="184" t="s">
        <v>57</v>
      </c>
      <c r="AM156" s="184" t="s">
        <v>57</v>
      </c>
      <c r="AN156" s="184" t="s">
        <v>57</v>
      </c>
      <c r="AO156" s="184" t="s">
        <v>57</v>
      </c>
      <c r="AP156" s="191" t="s">
        <v>57</v>
      </c>
      <c r="AQ156" s="184" t="s">
        <v>57</v>
      </c>
      <c r="AR156" s="184" t="s">
        <v>57</v>
      </c>
      <c r="AS156" s="184" t="s">
        <v>57</v>
      </c>
      <c r="AT156" s="184" t="s">
        <v>57</v>
      </c>
      <c r="AU156" s="184"/>
      <c r="AV156" s="184"/>
    </row>
    <row r="157" spans="1:48" s="188" customFormat="1">
      <c r="A157" s="184">
        <v>156</v>
      </c>
      <c r="B157" s="184" t="s">
        <v>919</v>
      </c>
      <c r="C157" s="184" t="s">
        <v>4946</v>
      </c>
      <c r="D157" s="184">
        <v>2024</v>
      </c>
      <c r="E157" s="184" t="s">
        <v>51</v>
      </c>
      <c r="F157" s="184" t="s">
        <v>4987</v>
      </c>
      <c r="G157" s="187" t="s">
        <v>4988</v>
      </c>
      <c r="H157" s="184" t="s">
        <v>4989</v>
      </c>
      <c r="I157" s="184" t="s">
        <v>246</v>
      </c>
      <c r="J157" s="184">
        <v>25</v>
      </c>
      <c r="K157" s="184" t="s">
        <v>57</v>
      </c>
      <c r="L157" s="184" t="s">
        <v>57</v>
      </c>
      <c r="M157" s="184" t="s">
        <v>57</v>
      </c>
      <c r="N157" s="184" t="s">
        <v>57</v>
      </c>
      <c r="O157" s="184" t="s">
        <v>57</v>
      </c>
      <c r="P157" s="184" t="s">
        <v>57</v>
      </c>
      <c r="Q157" s="184" t="s">
        <v>57</v>
      </c>
      <c r="R157" s="184" t="s">
        <v>57</v>
      </c>
      <c r="S157" s="184" t="s">
        <v>57</v>
      </c>
      <c r="T157" s="184" t="s">
        <v>57</v>
      </c>
      <c r="U157" s="184" t="s">
        <v>57</v>
      </c>
      <c r="V157" s="187" t="s">
        <v>57</v>
      </c>
      <c r="W157" s="184" t="s">
        <v>57</v>
      </c>
      <c r="X157" s="184" t="s">
        <v>57</v>
      </c>
      <c r="Y157" s="184" t="s">
        <v>57</v>
      </c>
      <c r="Z157" s="184" t="s">
        <v>57</v>
      </c>
      <c r="AA157" s="184" t="s">
        <v>57</v>
      </c>
      <c r="AB157" s="184" t="s">
        <v>57</v>
      </c>
      <c r="AC157" s="184" t="s">
        <v>57</v>
      </c>
      <c r="AD157" s="184" t="s">
        <v>57</v>
      </c>
      <c r="AE157" s="184" t="s">
        <v>57</v>
      </c>
      <c r="AF157" s="184"/>
      <c r="AG157" s="184" t="s">
        <v>57</v>
      </c>
      <c r="AH157" s="184" t="s">
        <v>57</v>
      </c>
      <c r="AI157" s="184" t="s">
        <v>57</v>
      </c>
      <c r="AJ157" s="184" t="s">
        <v>57</v>
      </c>
      <c r="AK157" s="184" t="s">
        <v>57</v>
      </c>
      <c r="AL157" s="184" t="s">
        <v>57</v>
      </c>
      <c r="AM157" s="184" t="s">
        <v>57</v>
      </c>
      <c r="AN157" s="184" t="s">
        <v>57</v>
      </c>
      <c r="AO157" s="184" t="s">
        <v>57</v>
      </c>
      <c r="AP157" s="191" t="s">
        <v>57</v>
      </c>
      <c r="AQ157" s="184" t="s">
        <v>57</v>
      </c>
      <c r="AR157" s="184" t="s">
        <v>57</v>
      </c>
      <c r="AS157" s="184" t="s">
        <v>57</v>
      </c>
      <c r="AT157" s="184" t="s">
        <v>57</v>
      </c>
      <c r="AU157" s="184"/>
      <c r="AV157" s="184"/>
    </row>
    <row r="158" spans="1:48" s="188" customFormat="1">
      <c r="A158" s="184">
        <v>157</v>
      </c>
      <c r="B158" s="184" t="s">
        <v>919</v>
      </c>
      <c r="C158" s="184" t="s">
        <v>4946</v>
      </c>
      <c r="D158" s="184">
        <v>2024</v>
      </c>
      <c r="E158" s="184" t="s">
        <v>51</v>
      </c>
      <c r="F158" s="184" t="s">
        <v>4990</v>
      </c>
      <c r="G158" s="187" t="s">
        <v>4991</v>
      </c>
      <c r="H158" s="193" t="s">
        <v>4992</v>
      </c>
      <c r="I158" s="184" t="s">
        <v>246</v>
      </c>
      <c r="J158" s="184">
        <v>25</v>
      </c>
      <c r="K158" s="184" t="s">
        <v>57</v>
      </c>
      <c r="L158" s="184" t="s">
        <v>57</v>
      </c>
      <c r="M158" s="184" t="s">
        <v>57</v>
      </c>
      <c r="N158" s="184" t="s">
        <v>57</v>
      </c>
      <c r="O158" s="184" t="s">
        <v>57</v>
      </c>
      <c r="P158" s="184" t="s">
        <v>57</v>
      </c>
      <c r="Q158" s="184" t="s">
        <v>57</v>
      </c>
      <c r="R158" s="184" t="s">
        <v>57</v>
      </c>
      <c r="S158" s="184" t="s">
        <v>57</v>
      </c>
      <c r="T158" s="184" t="s">
        <v>57</v>
      </c>
      <c r="U158" s="184" t="s">
        <v>57</v>
      </c>
      <c r="V158" s="184" t="s">
        <v>57</v>
      </c>
      <c r="W158" s="184" t="s">
        <v>57</v>
      </c>
      <c r="X158" s="184" t="s">
        <v>57</v>
      </c>
      <c r="Y158" s="184" t="s">
        <v>57</v>
      </c>
      <c r="Z158" s="187" t="s">
        <v>57</v>
      </c>
      <c r="AA158" s="184" t="s">
        <v>57</v>
      </c>
      <c r="AB158" s="184" t="s">
        <v>57</v>
      </c>
      <c r="AC158" s="184" t="s">
        <v>57</v>
      </c>
      <c r="AD158" s="184" t="s">
        <v>57</v>
      </c>
      <c r="AE158" s="184" t="s">
        <v>57</v>
      </c>
      <c r="AF158" s="184"/>
      <c r="AG158" s="184" t="s">
        <v>57</v>
      </c>
      <c r="AH158" s="184" t="s">
        <v>57</v>
      </c>
      <c r="AI158" s="184" t="s">
        <v>57</v>
      </c>
      <c r="AJ158" s="184" t="s">
        <v>57</v>
      </c>
      <c r="AK158" s="184" t="s">
        <v>57</v>
      </c>
      <c r="AL158" s="184" t="s">
        <v>57</v>
      </c>
      <c r="AM158" s="184" t="s">
        <v>57</v>
      </c>
      <c r="AN158" s="184" t="s">
        <v>57</v>
      </c>
      <c r="AO158" s="196" t="s">
        <v>57</v>
      </c>
      <c r="AP158" s="191" t="s">
        <v>57</v>
      </c>
      <c r="AQ158" s="184" t="s">
        <v>57</v>
      </c>
      <c r="AR158" s="184" t="s">
        <v>57</v>
      </c>
      <c r="AS158" s="184" t="s">
        <v>57</v>
      </c>
      <c r="AT158" s="184" t="s">
        <v>57</v>
      </c>
      <c r="AU158" s="184"/>
      <c r="AV158" s="184"/>
    </row>
    <row r="159" spans="1:48" s="188" customFormat="1">
      <c r="A159" s="184">
        <v>158</v>
      </c>
      <c r="B159" s="184" t="s">
        <v>919</v>
      </c>
      <c r="C159" s="184" t="s">
        <v>4946</v>
      </c>
      <c r="D159" s="184">
        <v>2024</v>
      </c>
      <c r="E159" s="184" t="s">
        <v>51</v>
      </c>
      <c r="F159" s="189" t="s">
        <v>252</v>
      </c>
      <c r="G159" s="187" t="s">
        <v>4993</v>
      </c>
      <c r="H159" s="184" t="s">
        <v>4994</v>
      </c>
      <c r="I159" s="184" t="s">
        <v>246</v>
      </c>
      <c r="J159" s="184">
        <v>25</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57</v>
      </c>
      <c r="AA159" s="184" t="s">
        <v>57</v>
      </c>
      <c r="AB159" s="184" t="s">
        <v>57</v>
      </c>
      <c r="AC159" s="184" t="s">
        <v>57</v>
      </c>
      <c r="AD159" s="184" t="s">
        <v>57</v>
      </c>
      <c r="AE159" s="184" t="s">
        <v>57</v>
      </c>
      <c r="AF159" s="184"/>
      <c r="AG159" s="184" t="s">
        <v>57</v>
      </c>
      <c r="AH159" s="184" t="s">
        <v>57</v>
      </c>
      <c r="AI159" s="184" t="s">
        <v>57</v>
      </c>
      <c r="AJ159" s="184" t="s">
        <v>57</v>
      </c>
      <c r="AK159" s="184" t="s">
        <v>57</v>
      </c>
      <c r="AL159" s="184" t="s">
        <v>57</v>
      </c>
      <c r="AM159" s="184" t="s">
        <v>57</v>
      </c>
      <c r="AN159" s="184" t="s">
        <v>57</v>
      </c>
      <c r="AO159" s="184" t="s">
        <v>57</v>
      </c>
      <c r="AP159" s="196" t="s">
        <v>57</v>
      </c>
      <c r="AQ159" s="184" t="s">
        <v>57</v>
      </c>
      <c r="AR159" s="184" t="s">
        <v>57</v>
      </c>
      <c r="AS159" s="184" t="s">
        <v>57</v>
      </c>
      <c r="AT159" s="184" t="s">
        <v>57</v>
      </c>
      <c r="AU159" s="184"/>
      <c r="AV159" s="184"/>
    </row>
    <row r="160" spans="1:48" s="188" customFormat="1">
      <c r="A160" s="184">
        <v>159</v>
      </c>
      <c r="B160" s="184" t="s">
        <v>919</v>
      </c>
      <c r="C160" s="184" t="s">
        <v>4946</v>
      </c>
      <c r="D160" s="184">
        <v>2024</v>
      </c>
      <c r="E160" s="184" t="s">
        <v>121</v>
      </c>
      <c r="F160" s="189" t="s">
        <v>4995</v>
      </c>
      <c r="G160" s="187" t="s">
        <v>4996</v>
      </c>
      <c r="H160" s="184" t="s">
        <v>4997</v>
      </c>
      <c r="I160" s="184" t="s">
        <v>55</v>
      </c>
      <c r="J160" s="184">
        <v>14</v>
      </c>
      <c r="K160" s="184" t="s">
        <v>56</v>
      </c>
      <c r="L160" s="184" t="s">
        <v>56</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4998</v>
      </c>
      <c r="AA160" s="184" t="s">
        <v>57</v>
      </c>
      <c r="AB160" s="184" t="s">
        <v>57</v>
      </c>
      <c r="AC160" s="184" t="s">
        <v>57</v>
      </c>
      <c r="AD160" s="184" t="s">
        <v>57</v>
      </c>
      <c r="AE160" s="184" t="s">
        <v>57</v>
      </c>
      <c r="AF160" s="184"/>
      <c r="AG160" s="184" t="s">
        <v>57</v>
      </c>
      <c r="AH160" s="184" t="s">
        <v>57</v>
      </c>
      <c r="AI160" s="184" t="s">
        <v>57</v>
      </c>
      <c r="AJ160" s="184" t="s">
        <v>57</v>
      </c>
      <c r="AK160" s="184" t="s">
        <v>57</v>
      </c>
      <c r="AL160" s="184" t="s">
        <v>57</v>
      </c>
      <c r="AM160" s="184" t="s">
        <v>57</v>
      </c>
      <c r="AN160" s="184" t="s">
        <v>57</v>
      </c>
      <c r="AO160" s="184" t="s">
        <v>57</v>
      </c>
      <c r="AP160" s="196" t="s">
        <v>4999</v>
      </c>
      <c r="AQ160" s="184" t="s">
        <v>57</v>
      </c>
      <c r="AR160" s="184" t="s">
        <v>57</v>
      </c>
      <c r="AS160" s="184" t="s">
        <v>57</v>
      </c>
      <c r="AT160" s="184" t="s">
        <v>57</v>
      </c>
      <c r="AU160" s="184"/>
      <c r="AV160" s="184"/>
    </row>
    <row r="161" spans="1:48" s="188" customFormat="1">
      <c r="A161" s="184">
        <v>160</v>
      </c>
      <c r="B161" s="184" t="s">
        <v>919</v>
      </c>
      <c r="C161" s="184" t="s">
        <v>4946</v>
      </c>
      <c r="D161" s="184">
        <v>2024</v>
      </c>
      <c r="E161" s="184" t="s">
        <v>121</v>
      </c>
      <c r="F161" s="189" t="s">
        <v>5000</v>
      </c>
      <c r="G161" s="187" t="s">
        <v>5001</v>
      </c>
      <c r="H161" s="184" t="s">
        <v>5002</v>
      </c>
      <c r="I161" s="184" t="s">
        <v>55</v>
      </c>
      <c r="J161" s="184">
        <v>14</v>
      </c>
      <c r="K161" s="184" t="s">
        <v>56</v>
      </c>
      <c r="L161" s="184" t="s">
        <v>56</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5003</v>
      </c>
      <c r="AA161" s="184" t="s">
        <v>57</v>
      </c>
      <c r="AB161" s="184" t="s">
        <v>57</v>
      </c>
      <c r="AC161" s="184" t="s">
        <v>57</v>
      </c>
      <c r="AD161" s="184" t="s">
        <v>57</v>
      </c>
      <c r="AE161" s="184" t="s">
        <v>57</v>
      </c>
      <c r="AF161" s="184"/>
      <c r="AG161" s="184" t="s">
        <v>57</v>
      </c>
      <c r="AH161" s="184" t="s">
        <v>57</v>
      </c>
      <c r="AI161" s="184" t="s">
        <v>57</v>
      </c>
      <c r="AJ161" s="184" t="s">
        <v>57</v>
      </c>
      <c r="AK161" s="184" t="s">
        <v>57</v>
      </c>
      <c r="AL161" s="184" t="s">
        <v>57</v>
      </c>
      <c r="AM161" s="184" t="s">
        <v>57</v>
      </c>
      <c r="AN161" s="184" t="s">
        <v>57</v>
      </c>
      <c r="AO161" s="184" t="s">
        <v>57</v>
      </c>
      <c r="AP161" s="191" t="s">
        <v>4963</v>
      </c>
      <c r="AQ161" s="184" t="s">
        <v>57</v>
      </c>
      <c r="AR161" s="184" t="s">
        <v>57</v>
      </c>
      <c r="AS161" s="184" t="s">
        <v>57</v>
      </c>
      <c r="AT161" s="184" t="s">
        <v>57</v>
      </c>
      <c r="AU161" s="184"/>
      <c r="AV161" s="184"/>
    </row>
    <row r="162" spans="1:48" s="188" customFormat="1">
      <c r="A162" s="184">
        <v>161</v>
      </c>
      <c r="B162" s="184" t="s">
        <v>919</v>
      </c>
      <c r="C162" s="184" t="s">
        <v>4946</v>
      </c>
      <c r="D162" s="184">
        <v>2024</v>
      </c>
      <c r="E162" s="184" t="s">
        <v>121</v>
      </c>
      <c r="F162" s="189" t="s">
        <v>5004</v>
      </c>
      <c r="G162" s="187" t="s">
        <v>5005</v>
      </c>
      <c r="H162" s="193" t="s">
        <v>6356</v>
      </c>
      <c r="I162" s="184" t="s">
        <v>55</v>
      </c>
      <c r="J162" s="184">
        <v>14</v>
      </c>
      <c r="K162" s="184" t="s">
        <v>56</v>
      </c>
      <c r="L162" s="184" t="s">
        <v>56</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5006</v>
      </c>
      <c r="AA162" s="184" t="s">
        <v>57</v>
      </c>
      <c r="AB162" s="184" t="s">
        <v>57</v>
      </c>
      <c r="AC162" s="184" t="s">
        <v>57</v>
      </c>
      <c r="AD162" s="184" t="s">
        <v>57</v>
      </c>
      <c r="AE162" s="184" t="s">
        <v>57</v>
      </c>
      <c r="AF162" s="184"/>
      <c r="AG162" s="184" t="s">
        <v>57</v>
      </c>
      <c r="AH162" s="184" t="s">
        <v>57</v>
      </c>
      <c r="AI162" s="184" t="s">
        <v>57</v>
      </c>
      <c r="AJ162" s="184" t="s">
        <v>57</v>
      </c>
      <c r="AK162" s="184" t="s">
        <v>57</v>
      </c>
      <c r="AL162" s="184" t="s">
        <v>57</v>
      </c>
      <c r="AM162" s="184" t="s">
        <v>57</v>
      </c>
      <c r="AN162" s="184" t="s">
        <v>57</v>
      </c>
      <c r="AO162" s="184" t="s">
        <v>57</v>
      </c>
      <c r="AP162" s="196" t="s">
        <v>5007</v>
      </c>
      <c r="AQ162" s="184" t="s">
        <v>57</v>
      </c>
      <c r="AR162" s="184" t="s">
        <v>57</v>
      </c>
      <c r="AS162" s="184" t="s">
        <v>57</v>
      </c>
      <c r="AT162" s="184" t="s">
        <v>57</v>
      </c>
      <c r="AU162" s="184"/>
      <c r="AV162" s="184"/>
    </row>
    <row r="163" spans="1:48" s="188" customFormat="1">
      <c r="A163" s="184">
        <v>162</v>
      </c>
      <c r="B163" s="184" t="s">
        <v>919</v>
      </c>
      <c r="C163" s="184" t="s">
        <v>4946</v>
      </c>
      <c r="D163" s="184">
        <v>2024</v>
      </c>
      <c r="E163" s="184" t="s">
        <v>121</v>
      </c>
      <c r="F163" s="189" t="s">
        <v>5008</v>
      </c>
      <c r="G163" s="187" t="s">
        <v>5009</v>
      </c>
      <c r="H163" s="184" t="s">
        <v>5010</v>
      </c>
      <c r="I163" s="184" t="s">
        <v>91</v>
      </c>
      <c r="J163" s="184">
        <v>15</v>
      </c>
      <c r="K163" s="184" t="s">
        <v>62</v>
      </c>
      <c r="L163" s="184" t="s">
        <v>62</v>
      </c>
      <c r="M163" s="184" t="s">
        <v>62</v>
      </c>
      <c r="N163" s="184" t="s">
        <v>62</v>
      </c>
      <c r="O163" s="184" t="s">
        <v>57</v>
      </c>
      <c r="P163" s="184" t="s">
        <v>57</v>
      </c>
      <c r="Q163" s="184" t="s">
        <v>57</v>
      </c>
      <c r="R163" s="184" t="s">
        <v>57</v>
      </c>
      <c r="S163" s="184" t="s">
        <v>62</v>
      </c>
      <c r="T163" s="184" t="s">
        <v>57</v>
      </c>
      <c r="U163" s="184" t="s">
        <v>56</v>
      </c>
      <c r="V163" s="184" t="s">
        <v>5011</v>
      </c>
      <c r="W163" s="184" t="s">
        <v>62</v>
      </c>
      <c r="X163" s="184" t="s">
        <v>57</v>
      </c>
      <c r="Y163" s="184" t="s">
        <v>57</v>
      </c>
      <c r="Z163" s="184" t="s">
        <v>5012</v>
      </c>
      <c r="AA163" s="184" t="s">
        <v>62</v>
      </c>
      <c r="AB163" s="184" t="s">
        <v>62</v>
      </c>
      <c r="AC163" s="184" t="s">
        <v>57</v>
      </c>
      <c r="AD163" s="184" t="s">
        <v>57</v>
      </c>
      <c r="AE163" s="184" t="s">
        <v>57</v>
      </c>
      <c r="AF163" s="184"/>
      <c r="AG163" s="184" t="s">
        <v>56</v>
      </c>
      <c r="AH163" s="184">
        <v>7</v>
      </c>
      <c r="AI163" s="184" t="s">
        <v>62</v>
      </c>
      <c r="AJ163" s="184" t="s">
        <v>57</v>
      </c>
      <c r="AK163" s="184" t="s">
        <v>62</v>
      </c>
      <c r="AL163" s="184" t="s">
        <v>57</v>
      </c>
      <c r="AM163" s="184" t="s">
        <v>57</v>
      </c>
      <c r="AN163" s="184" t="s">
        <v>57</v>
      </c>
      <c r="AO163" s="184" t="s">
        <v>57</v>
      </c>
      <c r="AP163" s="196" t="s">
        <v>5013</v>
      </c>
      <c r="AQ163" s="184" t="s">
        <v>57</v>
      </c>
      <c r="AR163" s="184" t="s">
        <v>57</v>
      </c>
      <c r="AS163" s="184" t="s">
        <v>62</v>
      </c>
      <c r="AT163" s="184" t="s">
        <v>62</v>
      </c>
      <c r="AU163" s="184"/>
      <c r="AV163" s="184" t="s">
        <v>4964</v>
      </c>
    </row>
    <row r="164" spans="1:48" s="188" customFormat="1">
      <c r="A164" s="184">
        <v>163</v>
      </c>
      <c r="B164" s="184" t="s">
        <v>919</v>
      </c>
      <c r="C164" s="184" t="s">
        <v>4946</v>
      </c>
      <c r="D164" s="184">
        <v>2024</v>
      </c>
      <c r="E164" s="184" t="s">
        <v>121</v>
      </c>
      <c r="F164" s="189" t="s">
        <v>5014</v>
      </c>
      <c r="G164" s="187" t="s">
        <v>5015</v>
      </c>
      <c r="H164" s="193" t="s">
        <v>5016</v>
      </c>
      <c r="I164" s="184" t="s">
        <v>91</v>
      </c>
      <c r="J164" s="184">
        <v>14</v>
      </c>
      <c r="K164" s="184" t="s">
        <v>62</v>
      </c>
      <c r="L164" s="184" t="s">
        <v>62</v>
      </c>
      <c r="M164" s="184" t="s">
        <v>62</v>
      </c>
      <c r="N164" s="184" t="s">
        <v>56</v>
      </c>
      <c r="O164" s="184">
        <v>1</v>
      </c>
      <c r="P164" s="184" t="s">
        <v>170</v>
      </c>
      <c r="Q164" s="184" t="s">
        <v>5017</v>
      </c>
      <c r="R164" s="184" t="s">
        <v>5018</v>
      </c>
      <c r="S164" s="184" t="s">
        <v>56</v>
      </c>
      <c r="T164" s="184" t="s">
        <v>5019</v>
      </c>
      <c r="U164" s="184" t="s">
        <v>56</v>
      </c>
      <c r="V164" s="184" t="s">
        <v>5020</v>
      </c>
      <c r="W164" s="184" t="s">
        <v>62</v>
      </c>
      <c r="X164" s="184" t="s">
        <v>57</v>
      </c>
      <c r="Y164" s="184" t="s">
        <v>57</v>
      </c>
      <c r="Z164" s="187" t="s">
        <v>5021</v>
      </c>
      <c r="AA164" s="184" t="s">
        <v>56</v>
      </c>
      <c r="AB164" s="184" t="s">
        <v>56</v>
      </c>
      <c r="AC164" s="184" t="s">
        <v>56</v>
      </c>
      <c r="AD164" s="184" t="s">
        <v>216</v>
      </c>
      <c r="AE164" s="184" t="s">
        <v>5022</v>
      </c>
      <c r="AF164" s="184"/>
      <c r="AG164" s="184" t="s">
        <v>56</v>
      </c>
      <c r="AH164" s="184">
        <v>31</v>
      </c>
      <c r="AI164" s="184" t="s">
        <v>56</v>
      </c>
      <c r="AJ164" s="184" t="s">
        <v>3953</v>
      </c>
      <c r="AK164" s="184" t="s">
        <v>62</v>
      </c>
      <c r="AL164" s="184" t="s">
        <v>57</v>
      </c>
      <c r="AM164" s="184" t="s">
        <v>57</v>
      </c>
      <c r="AN164" s="184" t="s">
        <v>57</v>
      </c>
      <c r="AO164" s="184" t="s">
        <v>57</v>
      </c>
      <c r="AP164" s="196" t="s">
        <v>5023</v>
      </c>
      <c r="AQ164" s="184" t="s">
        <v>57</v>
      </c>
      <c r="AR164" s="184" t="s">
        <v>57</v>
      </c>
      <c r="AS164" s="184">
        <v>9</v>
      </c>
      <c r="AT164" s="184">
        <v>22</v>
      </c>
      <c r="AU164" s="184"/>
      <c r="AV164" s="184"/>
    </row>
    <row r="165" spans="1:48" s="188" customFormat="1">
      <c r="A165" s="184">
        <v>164</v>
      </c>
      <c r="B165" s="184" t="s">
        <v>919</v>
      </c>
      <c r="C165" s="184" t="s">
        <v>4946</v>
      </c>
      <c r="D165" s="184">
        <v>2024</v>
      </c>
      <c r="E165" s="184" t="s">
        <v>121</v>
      </c>
      <c r="F165" s="189" t="s">
        <v>5024</v>
      </c>
      <c r="G165" s="184" t="s">
        <v>5025</v>
      </c>
      <c r="H165" s="184" t="s">
        <v>5026</v>
      </c>
      <c r="I165" s="184" t="s">
        <v>91</v>
      </c>
      <c r="J165" s="184">
        <v>6</v>
      </c>
      <c r="K165" s="184" t="s">
        <v>62</v>
      </c>
      <c r="L165" s="184" t="s">
        <v>62</v>
      </c>
      <c r="M165" s="184" t="s">
        <v>62</v>
      </c>
      <c r="N165" s="184" t="s">
        <v>62</v>
      </c>
      <c r="O165" s="184" t="s">
        <v>57</v>
      </c>
      <c r="P165" s="184" t="s">
        <v>57</v>
      </c>
      <c r="Q165" s="184" t="s">
        <v>57</v>
      </c>
      <c r="R165" s="184" t="s">
        <v>57</v>
      </c>
      <c r="S165" s="184" t="s">
        <v>62</v>
      </c>
      <c r="T165" s="184" t="s">
        <v>57</v>
      </c>
      <c r="U165" s="184" t="s">
        <v>62</v>
      </c>
      <c r="V165" s="187" t="s">
        <v>57</v>
      </c>
      <c r="W165" s="184" t="s">
        <v>62</v>
      </c>
      <c r="X165" s="184" t="s">
        <v>57</v>
      </c>
      <c r="Y165" s="184" t="s">
        <v>57</v>
      </c>
      <c r="Z165" s="187" t="s">
        <v>5027</v>
      </c>
      <c r="AA165" s="184" t="s">
        <v>62</v>
      </c>
      <c r="AB165" s="184" t="s">
        <v>62</v>
      </c>
      <c r="AC165" s="184" t="s">
        <v>57</v>
      </c>
      <c r="AD165" s="184" t="s">
        <v>57</v>
      </c>
      <c r="AE165" s="184" t="s">
        <v>57</v>
      </c>
      <c r="AF165" s="184"/>
      <c r="AG165" s="184" t="s">
        <v>56</v>
      </c>
      <c r="AH165" s="184">
        <v>15</v>
      </c>
      <c r="AI165" s="184" t="s">
        <v>62</v>
      </c>
      <c r="AJ165" s="184" t="s">
        <v>57</v>
      </c>
      <c r="AK165" s="184" t="s">
        <v>62</v>
      </c>
      <c r="AL165" s="184" t="s">
        <v>57</v>
      </c>
      <c r="AM165" s="184" t="s">
        <v>57</v>
      </c>
      <c r="AN165" s="184" t="s">
        <v>57</v>
      </c>
      <c r="AO165" s="184" t="s">
        <v>57</v>
      </c>
      <c r="AP165" s="196" t="s">
        <v>5028</v>
      </c>
      <c r="AQ165" s="184" t="s">
        <v>57</v>
      </c>
      <c r="AR165" s="184" t="s">
        <v>57</v>
      </c>
      <c r="AS165" s="184">
        <v>10</v>
      </c>
      <c r="AT165" s="184">
        <v>5</v>
      </c>
      <c r="AU165" s="184"/>
      <c r="AV165" s="184"/>
    </row>
    <row r="166" spans="1:48" s="188" customFormat="1">
      <c r="A166" s="184">
        <v>165</v>
      </c>
      <c r="B166" s="184" t="s">
        <v>919</v>
      </c>
      <c r="C166" s="184" t="s">
        <v>4946</v>
      </c>
      <c r="D166" s="184">
        <v>2024</v>
      </c>
      <c r="E166" s="184" t="s">
        <v>121</v>
      </c>
      <c r="F166" s="189" t="s">
        <v>5029</v>
      </c>
      <c r="G166" s="187" t="s">
        <v>5030</v>
      </c>
      <c r="H166" s="193" t="s">
        <v>5031</v>
      </c>
      <c r="I166" s="184" t="s">
        <v>91</v>
      </c>
      <c r="J166" s="184">
        <v>14</v>
      </c>
      <c r="K166" s="184" t="s">
        <v>62</v>
      </c>
      <c r="L166" s="184" t="s">
        <v>62</v>
      </c>
      <c r="M166" s="184" t="s">
        <v>62</v>
      </c>
      <c r="N166" s="184" t="s">
        <v>62</v>
      </c>
      <c r="O166" s="184" t="s">
        <v>57</v>
      </c>
      <c r="P166" s="184" t="s">
        <v>57</v>
      </c>
      <c r="Q166" s="184" t="s">
        <v>57</v>
      </c>
      <c r="R166" s="184" t="s">
        <v>57</v>
      </c>
      <c r="S166" s="184" t="s">
        <v>56</v>
      </c>
      <c r="T166" s="184" t="s">
        <v>5032</v>
      </c>
      <c r="U166" s="184" t="s">
        <v>62</v>
      </c>
      <c r="V166" s="184" t="s">
        <v>57</v>
      </c>
      <c r="W166" s="184" t="s">
        <v>62</v>
      </c>
      <c r="X166" s="184" t="s">
        <v>57</v>
      </c>
      <c r="Y166" s="184" t="s">
        <v>57</v>
      </c>
      <c r="Z166" s="187" t="s">
        <v>5033</v>
      </c>
      <c r="AA166" s="184" t="s">
        <v>62</v>
      </c>
      <c r="AB166" s="184" t="s">
        <v>56</v>
      </c>
      <c r="AC166" s="184" t="s">
        <v>56</v>
      </c>
      <c r="AD166" s="184" t="s">
        <v>157</v>
      </c>
      <c r="AE166" s="184" t="s">
        <v>57</v>
      </c>
      <c r="AF166" s="184"/>
      <c r="AG166" s="184" t="s">
        <v>56</v>
      </c>
      <c r="AH166" s="184">
        <v>139</v>
      </c>
      <c r="AI166" s="184" t="s">
        <v>56</v>
      </c>
      <c r="AJ166" s="184" t="s">
        <v>3953</v>
      </c>
      <c r="AK166" s="184" t="s">
        <v>62</v>
      </c>
      <c r="AL166" s="184" t="s">
        <v>57</v>
      </c>
      <c r="AM166" s="184" t="s">
        <v>57</v>
      </c>
      <c r="AN166" s="184" t="s">
        <v>57</v>
      </c>
      <c r="AO166" s="196" t="s">
        <v>57</v>
      </c>
      <c r="AP166" s="196" t="s">
        <v>5034</v>
      </c>
      <c r="AQ166" s="184" t="s">
        <v>57</v>
      </c>
      <c r="AR166" s="184" t="s">
        <v>57</v>
      </c>
      <c r="AS166" s="184">
        <v>81</v>
      </c>
      <c r="AT166" s="184">
        <v>58</v>
      </c>
      <c r="AU166" s="184"/>
      <c r="AV166" s="184"/>
    </row>
    <row r="167" spans="1:48" s="188" customFormat="1">
      <c r="A167" s="184">
        <v>166</v>
      </c>
      <c r="B167" s="184" t="s">
        <v>919</v>
      </c>
      <c r="C167" s="184" t="s">
        <v>4946</v>
      </c>
      <c r="D167" s="184">
        <v>2024</v>
      </c>
      <c r="E167" s="184" t="s">
        <v>121</v>
      </c>
      <c r="F167" s="189" t="s">
        <v>5035</v>
      </c>
      <c r="G167" s="187" t="s">
        <v>5036</v>
      </c>
      <c r="H167" s="189" t="s">
        <v>5037</v>
      </c>
      <c r="I167" s="184" t="s">
        <v>91</v>
      </c>
      <c r="J167" s="184">
        <v>6</v>
      </c>
      <c r="K167" s="184" t="s">
        <v>62</v>
      </c>
      <c r="L167" s="184" t="s">
        <v>62</v>
      </c>
      <c r="M167" s="184" t="s">
        <v>62</v>
      </c>
      <c r="N167" s="184" t="s">
        <v>62</v>
      </c>
      <c r="O167" s="184" t="s">
        <v>57</v>
      </c>
      <c r="P167" s="184" t="s">
        <v>57</v>
      </c>
      <c r="Q167" s="184" t="s">
        <v>57</v>
      </c>
      <c r="R167" s="184" t="s">
        <v>57</v>
      </c>
      <c r="S167" s="184" t="s">
        <v>62</v>
      </c>
      <c r="T167" s="184" t="s">
        <v>57</v>
      </c>
      <c r="U167" s="184" t="s">
        <v>62</v>
      </c>
      <c r="V167" s="184" t="s">
        <v>57</v>
      </c>
      <c r="W167" s="184" t="s">
        <v>62</v>
      </c>
      <c r="X167" s="184" t="s">
        <v>57</v>
      </c>
      <c r="Y167" s="184" t="s">
        <v>57</v>
      </c>
      <c r="Z167" s="187" t="s">
        <v>3254</v>
      </c>
      <c r="AA167" s="184" t="s">
        <v>62</v>
      </c>
      <c r="AB167" s="184" t="s">
        <v>62</v>
      </c>
      <c r="AC167" s="184" t="s">
        <v>57</v>
      </c>
      <c r="AD167" s="184" t="s">
        <v>57</v>
      </c>
      <c r="AE167" s="184" t="s">
        <v>57</v>
      </c>
      <c r="AF167" s="184"/>
      <c r="AG167" s="184" t="s">
        <v>56</v>
      </c>
      <c r="AH167" s="184">
        <v>17</v>
      </c>
      <c r="AI167" s="184" t="s">
        <v>56</v>
      </c>
      <c r="AJ167" s="184" t="s">
        <v>4469</v>
      </c>
      <c r="AK167" s="184" t="s">
        <v>62</v>
      </c>
      <c r="AL167" s="184" t="s">
        <v>57</v>
      </c>
      <c r="AM167" s="184" t="s">
        <v>57</v>
      </c>
      <c r="AN167" s="184" t="s">
        <v>57</v>
      </c>
      <c r="AO167" s="184" t="s">
        <v>57</v>
      </c>
      <c r="AP167" s="196" t="s">
        <v>4976</v>
      </c>
      <c r="AQ167" s="184" t="s">
        <v>57</v>
      </c>
      <c r="AR167" s="184" t="s">
        <v>57</v>
      </c>
      <c r="AS167" s="184">
        <v>12</v>
      </c>
      <c r="AT167" s="184">
        <v>5</v>
      </c>
      <c r="AU167" s="184"/>
      <c r="AV167" s="184"/>
    </row>
    <row r="168" spans="1:48" s="188" customFormat="1">
      <c r="A168" s="184">
        <v>167</v>
      </c>
      <c r="B168" s="184" t="s">
        <v>919</v>
      </c>
      <c r="C168" s="184" t="s">
        <v>4946</v>
      </c>
      <c r="D168" s="184">
        <v>2024</v>
      </c>
      <c r="E168" s="184" t="s">
        <v>121</v>
      </c>
      <c r="F168" s="189" t="s">
        <v>5038</v>
      </c>
      <c r="G168" s="187" t="s">
        <v>5039</v>
      </c>
      <c r="H168" s="189" t="s">
        <v>5040</v>
      </c>
      <c r="I168" s="184" t="s">
        <v>91</v>
      </c>
      <c r="J168" s="184">
        <v>3</v>
      </c>
      <c r="K168" s="184" t="s">
        <v>62</v>
      </c>
      <c r="L168" s="184" t="s">
        <v>62</v>
      </c>
      <c r="M168" s="184" t="s">
        <v>62</v>
      </c>
      <c r="N168" s="184" t="s">
        <v>62</v>
      </c>
      <c r="O168" s="184" t="s">
        <v>57</v>
      </c>
      <c r="P168" s="184" t="s">
        <v>57</v>
      </c>
      <c r="Q168" s="184" t="s">
        <v>57</v>
      </c>
      <c r="R168" s="184" t="s">
        <v>57</v>
      </c>
      <c r="S168" s="184" t="s">
        <v>62</v>
      </c>
      <c r="T168" s="184" t="s">
        <v>57</v>
      </c>
      <c r="U168" s="184" t="s">
        <v>62</v>
      </c>
      <c r="V168" s="184" t="s">
        <v>57</v>
      </c>
      <c r="W168" s="184" t="s">
        <v>62</v>
      </c>
      <c r="X168" s="184" t="s">
        <v>57</v>
      </c>
      <c r="Y168" s="184" t="s">
        <v>57</v>
      </c>
      <c r="Z168" s="184" t="s">
        <v>5041</v>
      </c>
      <c r="AA168" s="184" t="s">
        <v>62</v>
      </c>
      <c r="AB168" s="184" t="s">
        <v>62</v>
      </c>
      <c r="AC168" s="184" t="s">
        <v>57</v>
      </c>
      <c r="AD168" s="184" t="s">
        <v>57</v>
      </c>
      <c r="AE168" s="184" t="s">
        <v>57</v>
      </c>
      <c r="AF168" s="184"/>
      <c r="AG168" s="184" t="s">
        <v>56</v>
      </c>
      <c r="AH168" s="184">
        <v>8</v>
      </c>
      <c r="AI168" s="184" t="s">
        <v>62</v>
      </c>
      <c r="AJ168" s="184" t="s">
        <v>57</v>
      </c>
      <c r="AK168" s="184" t="s">
        <v>62</v>
      </c>
      <c r="AL168" s="184" t="s">
        <v>57</v>
      </c>
      <c r="AM168" s="184" t="s">
        <v>57</v>
      </c>
      <c r="AN168" s="184" t="s">
        <v>57</v>
      </c>
      <c r="AO168" s="184" t="s">
        <v>57</v>
      </c>
      <c r="AP168" s="196" t="s">
        <v>4976</v>
      </c>
      <c r="AQ168" s="184" t="s">
        <v>57</v>
      </c>
      <c r="AR168" s="184" t="s">
        <v>57</v>
      </c>
      <c r="AS168" s="184">
        <v>5</v>
      </c>
      <c r="AT168" s="184">
        <v>3</v>
      </c>
      <c r="AU168" s="184"/>
      <c r="AV168" s="184"/>
    </row>
    <row r="169" spans="1:48" s="188" customFormat="1">
      <c r="A169" s="184">
        <v>168</v>
      </c>
      <c r="B169" s="184" t="s">
        <v>919</v>
      </c>
      <c r="C169" s="184" t="s">
        <v>4946</v>
      </c>
      <c r="D169" s="184">
        <v>2024</v>
      </c>
      <c r="E169" s="184" t="s">
        <v>121</v>
      </c>
      <c r="F169" s="189" t="s">
        <v>5042</v>
      </c>
      <c r="G169" s="184" t="s">
        <v>5043</v>
      </c>
      <c r="H169" s="193" t="s">
        <v>5044</v>
      </c>
      <c r="I169" s="184" t="s">
        <v>91</v>
      </c>
      <c r="J169" s="184">
        <v>23</v>
      </c>
      <c r="K169" s="184" t="s">
        <v>62</v>
      </c>
      <c r="L169" s="184" t="s">
        <v>62</v>
      </c>
      <c r="M169" s="184" t="s">
        <v>62</v>
      </c>
      <c r="N169" s="184" t="s">
        <v>56</v>
      </c>
      <c r="O169" s="184">
        <v>1</v>
      </c>
      <c r="P169" s="184" t="s">
        <v>438</v>
      </c>
      <c r="Q169" s="184" t="s">
        <v>5045</v>
      </c>
      <c r="R169" s="184" t="s">
        <v>5046</v>
      </c>
      <c r="S169" s="184" t="s">
        <v>56</v>
      </c>
      <c r="T169" s="184" t="s">
        <v>5047</v>
      </c>
      <c r="U169" s="184" t="s">
        <v>56</v>
      </c>
      <c r="V169" s="184" t="s">
        <v>5048</v>
      </c>
      <c r="W169" s="184" t="s">
        <v>62</v>
      </c>
      <c r="X169" s="184" t="s">
        <v>57</v>
      </c>
      <c r="Y169" s="184" t="s">
        <v>57</v>
      </c>
      <c r="Z169" s="184" t="s">
        <v>5049</v>
      </c>
      <c r="AA169" s="184" t="s">
        <v>56</v>
      </c>
      <c r="AB169" s="184" t="s">
        <v>56</v>
      </c>
      <c r="AC169" s="184" t="s">
        <v>56</v>
      </c>
      <c r="AD169" s="184" t="s">
        <v>157</v>
      </c>
      <c r="AE169" s="184" t="s">
        <v>57</v>
      </c>
      <c r="AF169" s="184"/>
      <c r="AG169" s="184" t="s">
        <v>56</v>
      </c>
      <c r="AH169" s="184">
        <v>40</v>
      </c>
      <c r="AI169" s="184" t="s">
        <v>56</v>
      </c>
      <c r="AJ169" s="184" t="s">
        <v>4469</v>
      </c>
      <c r="AK169" s="184" t="s">
        <v>62</v>
      </c>
      <c r="AL169" s="184" t="s">
        <v>57</v>
      </c>
      <c r="AM169" s="184" t="s">
        <v>57</v>
      </c>
      <c r="AN169" s="184" t="s">
        <v>57</v>
      </c>
      <c r="AO169" s="184" t="s">
        <v>57</v>
      </c>
      <c r="AP169" s="196" t="s">
        <v>5050</v>
      </c>
      <c r="AQ169" s="184" t="s">
        <v>57</v>
      </c>
      <c r="AR169" s="184" t="s">
        <v>57</v>
      </c>
      <c r="AS169" s="184">
        <v>40</v>
      </c>
      <c r="AT169" s="184" t="s">
        <v>57</v>
      </c>
      <c r="AU169" s="184"/>
      <c r="AV169" s="184"/>
    </row>
    <row r="170" spans="1:48" s="188" customFormat="1">
      <c r="A170" s="184">
        <v>169</v>
      </c>
      <c r="B170" s="184" t="s">
        <v>919</v>
      </c>
      <c r="C170" s="184" t="s">
        <v>4946</v>
      </c>
      <c r="D170" s="184">
        <v>2024</v>
      </c>
      <c r="E170" s="184" t="s">
        <v>121</v>
      </c>
      <c r="F170" s="189" t="s">
        <v>5051</v>
      </c>
      <c r="G170" s="187" t="s">
        <v>5052</v>
      </c>
      <c r="H170" s="189" t="s">
        <v>5053</v>
      </c>
      <c r="I170" s="184" t="s">
        <v>91</v>
      </c>
      <c r="J170" s="184">
        <v>6</v>
      </c>
      <c r="K170" s="184" t="s">
        <v>62</v>
      </c>
      <c r="L170" s="184" t="s">
        <v>62</v>
      </c>
      <c r="M170" s="184" t="s">
        <v>62</v>
      </c>
      <c r="N170" s="184" t="s">
        <v>62</v>
      </c>
      <c r="O170" s="184" t="s">
        <v>57</v>
      </c>
      <c r="P170" s="184" t="s">
        <v>57</v>
      </c>
      <c r="Q170" s="184" t="s">
        <v>57</v>
      </c>
      <c r="R170" s="184" t="s">
        <v>57</v>
      </c>
      <c r="S170" s="184" t="s">
        <v>62</v>
      </c>
      <c r="T170" s="184" t="s">
        <v>57</v>
      </c>
      <c r="U170" s="184" t="s">
        <v>62</v>
      </c>
      <c r="V170" s="184" t="s">
        <v>57</v>
      </c>
      <c r="W170" s="184" t="s">
        <v>62</v>
      </c>
      <c r="X170" s="184" t="s">
        <v>57</v>
      </c>
      <c r="Y170" s="184" t="s">
        <v>57</v>
      </c>
      <c r="Z170" s="184" t="s">
        <v>5054</v>
      </c>
      <c r="AA170" s="184" t="s">
        <v>62</v>
      </c>
      <c r="AB170" s="184" t="s">
        <v>62</v>
      </c>
      <c r="AC170" s="184" t="s">
        <v>57</v>
      </c>
      <c r="AD170" s="184" t="s">
        <v>57</v>
      </c>
      <c r="AE170" s="184" t="s">
        <v>57</v>
      </c>
      <c r="AF170" s="184"/>
      <c r="AG170" s="184" t="s">
        <v>56</v>
      </c>
      <c r="AH170" s="184">
        <v>8</v>
      </c>
      <c r="AI170" s="184" t="s">
        <v>62</v>
      </c>
      <c r="AJ170" s="184" t="s">
        <v>57</v>
      </c>
      <c r="AK170" s="184" t="s">
        <v>62</v>
      </c>
      <c r="AL170" s="184" t="s">
        <v>57</v>
      </c>
      <c r="AM170" s="184" t="s">
        <v>57</v>
      </c>
      <c r="AN170" s="184" t="s">
        <v>57</v>
      </c>
      <c r="AO170" s="184" t="s">
        <v>57</v>
      </c>
      <c r="AP170" s="196" t="s">
        <v>5055</v>
      </c>
      <c r="AQ170" s="184" t="s">
        <v>57</v>
      </c>
      <c r="AR170" s="184" t="s">
        <v>57</v>
      </c>
      <c r="AS170" s="184" t="s">
        <v>62</v>
      </c>
      <c r="AT170" s="184" t="s">
        <v>62</v>
      </c>
      <c r="AU170" s="184"/>
      <c r="AV170" s="184" t="s">
        <v>4964</v>
      </c>
    </row>
    <row r="171" spans="1:48" s="188" customFormat="1">
      <c r="A171" s="184">
        <v>170</v>
      </c>
      <c r="B171" s="184" t="s">
        <v>919</v>
      </c>
      <c r="C171" s="184" t="s">
        <v>4946</v>
      </c>
      <c r="D171" s="184">
        <v>2024</v>
      </c>
      <c r="E171" s="184" t="s">
        <v>121</v>
      </c>
      <c r="F171" s="189" t="s">
        <v>5056</v>
      </c>
      <c r="G171" s="187" t="s">
        <v>5057</v>
      </c>
      <c r="H171" s="189" t="s">
        <v>5058</v>
      </c>
      <c r="I171" s="184" t="s">
        <v>91</v>
      </c>
      <c r="J171" s="184">
        <v>15</v>
      </c>
      <c r="K171" s="184" t="s">
        <v>62</v>
      </c>
      <c r="L171" s="184" t="s">
        <v>62</v>
      </c>
      <c r="M171" s="184" t="s">
        <v>62</v>
      </c>
      <c r="N171" s="184" t="s">
        <v>62</v>
      </c>
      <c r="O171" s="184" t="s">
        <v>57</v>
      </c>
      <c r="P171" s="184" t="s">
        <v>57</v>
      </c>
      <c r="Q171" s="184" t="s">
        <v>57</v>
      </c>
      <c r="R171" s="184" t="s">
        <v>57</v>
      </c>
      <c r="S171" s="184" t="s">
        <v>62</v>
      </c>
      <c r="T171" s="184" t="s">
        <v>57</v>
      </c>
      <c r="U171" s="184" t="s">
        <v>62</v>
      </c>
      <c r="V171" s="184" t="s">
        <v>57</v>
      </c>
      <c r="W171" s="184" t="s">
        <v>62</v>
      </c>
      <c r="X171" s="184" t="s">
        <v>57</v>
      </c>
      <c r="Y171" s="184" t="s">
        <v>57</v>
      </c>
      <c r="Z171" s="184" t="s">
        <v>5059</v>
      </c>
      <c r="AA171" s="184" t="s">
        <v>62</v>
      </c>
      <c r="AB171" s="184" t="s">
        <v>62</v>
      </c>
      <c r="AC171" s="184" t="s">
        <v>57</v>
      </c>
      <c r="AD171" s="184" t="s">
        <v>57</v>
      </c>
      <c r="AE171" s="184" t="s">
        <v>57</v>
      </c>
      <c r="AF171" s="184"/>
      <c r="AG171" s="184" t="s">
        <v>56</v>
      </c>
      <c r="AH171" s="184">
        <v>20</v>
      </c>
      <c r="AI171" s="184" t="s">
        <v>62</v>
      </c>
      <c r="AJ171" s="184" t="s">
        <v>57</v>
      </c>
      <c r="AK171" s="184" t="s">
        <v>62</v>
      </c>
      <c r="AL171" s="184" t="s">
        <v>57</v>
      </c>
      <c r="AM171" s="184" t="s">
        <v>57</v>
      </c>
      <c r="AN171" s="184" t="s">
        <v>57</v>
      </c>
      <c r="AO171" s="184" t="s">
        <v>57</v>
      </c>
      <c r="AP171" s="196" t="s">
        <v>5060</v>
      </c>
      <c r="AQ171" s="184" t="s">
        <v>57</v>
      </c>
      <c r="AR171" s="184" t="s">
        <v>57</v>
      </c>
      <c r="AS171" s="184">
        <v>15</v>
      </c>
      <c r="AT171" s="184">
        <v>5</v>
      </c>
      <c r="AU171" s="184"/>
      <c r="AV171" s="184"/>
    </row>
    <row r="172" spans="1:48" s="188" customFormat="1">
      <c r="A172" s="184">
        <v>171</v>
      </c>
      <c r="B172" s="184" t="s">
        <v>919</v>
      </c>
      <c r="C172" s="184" t="s">
        <v>4946</v>
      </c>
      <c r="D172" s="184">
        <v>2024</v>
      </c>
      <c r="E172" s="184" t="s">
        <v>121</v>
      </c>
      <c r="F172" s="189" t="s">
        <v>5061</v>
      </c>
      <c r="G172" s="187" t="s">
        <v>5062</v>
      </c>
      <c r="H172" s="189" t="s">
        <v>5063</v>
      </c>
      <c r="I172" s="184" t="s">
        <v>91</v>
      </c>
      <c r="J172" s="184">
        <v>14</v>
      </c>
      <c r="K172" s="184" t="s">
        <v>62</v>
      </c>
      <c r="L172" s="184" t="s">
        <v>62</v>
      </c>
      <c r="M172" s="184" t="s">
        <v>62</v>
      </c>
      <c r="N172" s="184" t="s">
        <v>62</v>
      </c>
      <c r="O172" s="184" t="s">
        <v>57</v>
      </c>
      <c r="P172" s="184" t="s">
        <v>57</v>
      </c>
      <c r="Q172" s="184" t="s">
        <v>57</v>
      </c>
      <c r="R172" s="184" t="s">
        <v>57</v>
      </c>
      <c r="S172" s="184" t="s">
        <v>62</v>
      </c>
      <c r="T172" s="184" t="s">
        <v>57</v>
      </c>
      <c r="U172" s="184" t="s">
        <v>56</v>
      </c>
      <c r="V172" s="187" t="s">
        <v>5064</v>
      </c>
      <c r="W172" s="184" t="s">
        <v>62</v>
      </c>
      <c r="X172" s="184" t="s">
        <v>57</v>
      </c>
      <c r="Y172" s="184" t="s">
        <v>57</v>
      </c>
      <c r="Z172" s="187" t="s">
        <v>5065</v>
      </c>
      <c r="AA172" s="184" t="s">
        <v>62</v>
      </c>
      <c r="AB172" s="184" t="s">
        <v>62</v>
      </c>
      <c r="AC172" s="184" t="s">
        <v>57</v>
      </c>
      <c r="AD172" s="184" t="s">
        <v>57</v>
      </c>
      <c r="AE172" s="184" t="s">
        <v>57</v>
      </c>
      <c r="AF172" s="184"/>
      <c r="AG172" s="184" t="s">
        <v>56</v>
      </c>
      <c r="AH172" s="184">
        <v>60</v>
      </c>
      <c r="AI172" s="184" t="s">
        <v>56</v>
      </c>
      <c r="AJ172" s="184" t="s">
        <v>4469</v>
      </c>
      <c r="AK172" s="184" t="s">
        <v>62</v>
      </c>
      <c r="AL172" s="184" t="s">
        <v>57</v>
      </c>
      <c r="AM172" s="184" t="s">
        <v>57</v>
      </c>
      <c r="AN172" s="184" t="s">
        <v>57</v>
      </c>
      <c r="AO172" s="184" t="s">
        <v>57</v>
      </c>
      <c r="AP172" s="196" t="s">
        <v>5066</v>
      </c>
      <c r="AQ172" s="184" t="s">
        <v>57</v>
      </c>
      <c r="AR172" s="184" t="s">
        <v>57</v>
      </c>
      <c r="AS172" s="184">
        <v>28</v>
      </c>
      <c r="AT172" s="184">
        <v>32</v>
      </c>
      <c r="AU172" s="184"/>
      <c r="AV172" s="184"/>
    </row>
    <row r="173" spans="1:48" s="188" customFormat="1">
      <c r="A173" s="184">
        <v>172</v>
      </c>
      <c r="B173" s="184" t="s">
        <v>919</v>
      </c>
      <c r="C173" s="184" t="s">
        <v>4946</v>
      </c>
      <c r="D173" s="184">
        <v>2024</v>
      </c>
      <c r="E173" s="184" t="s">
        <v>121</v>
      </c>
      <c r="F173" s="189" t="s">
        <v>5067</v>
      </c>
      <c r="G173" s="184" t="s">
        <v>5068</v>
      </c>
      <c r="H173" s="189" t="s">
        <v>5069</v>
      </c>
      <c r="I173" s="184" t="s">
        <v>91</v>
      </c>
      <c r="J173" s="184">
        <v>14</v>
      </c>
      <c r="K173" s="184" t="s">
        <v>62</v>
      </c>
      <c r="L173" s="184" t="s">
        <v>62</v>
      </c>
      <c r="M173" s="184" t="s">
        <v>62</v>
      </c>
      <c r="N173" s="184" t="s">
        <v>62</v>
      </c>
      <c r="O173" s="184" t="s">
        <v>57</v>
      </c>
      <c r="P173" s="184" t="s">
        <v>57</v>
      </c>
      <c r="Q173" s="184" t="s">
        <v>57</v>
      </c>
      <c r="R173" s="184" t="s">
        <v>57</v>
      </c>
      <c r="S173" s="184" t="s">
        <v>62</v>
      </c>
      <c r="T173" s="184" t="s">
        <v>57</v>
      </c>
      <c r="U173" s="184" t="s">
        <v>62</v>
      </c>
      <c r="V173" s="187" t="s">
        <v>57</v>
      </c>
      <c r="W173" s="184" t="s">
        <v>62</v>
      </c>
      <c r="X173" s="184" t="s">
        <v>57</v>
      </c>
      <c r="Y173" s="184" t="s">
        <v>57</v>
      </c>
      <c r="Z173" s="187" t="s">
        <v>5070</v>
      </c>
      <c r="AA173" s="184" t="s">
        <v>62</v>
      </c>
      <c r="AB173" s="184" t="s">
        <v>62</v>
      </c>
      <c r="AC173" s="184" t="s">
        <v>57</v>
      </c>
      <c r="AD173" s="184" t="s">
        <v>57</v>
      </c>
      <c r="AE173" s="184" t="s">
        <v>57</v>
      </c>
      <c r="AF173" s="184"/>
      <c r="AG173" s="184" t="s">
        <v>56</v>
      </c>
      <c r="AH173" s="184">
        <v>34</v>
      </c>
      <c r="AI173" s="184" t="s">
        <v>62</v>
      </c>
      <c r="AJ173" s="184" t="s">
        <v>57</v>
      </c>
      <c r="AK173" s="184" t="s">
        <v>62</v>
      </c>
      <c r="AL173" s="184" t="s">
        <v>57</v>
      </c>
      <c r="AM173" s="184" t="s">
        <v>57</v>
      </c>
      <c r="AN173" s="184" t="s">
        <v>57</v>
      </c>
      <c r="AO173" s="196" t="s">
        <v>57</v>
      </c>
      <c r="AP173" s="196" t="s">
        <v>5066</v>
      </c>
      <c r="AQ173" s="184" t="s">
        <v>57</v>
      </c>
      <c r="AR173" s="184" t="s">
        <v>57</v>
      </c>
      <c r="AS173" s="184">
        <v>28</v>
      </c>
      <c r="AT173" s="184">
        <v>6</v>
      </c>
      <c r="AU173" s="184"/>
      <c r="AV173" s="184"/>
    </row>
    <row r="174" spans="1:48" s="188" customFormat="1">
      <c r="A174" s="184">
        <v>173</v>
      </c>
      <c r="B174" s="184" t="s">
        <v>919</v>
      </c>
      <c r="C174" s="184" t="s">
        <v>4946</v>
      </c>
      <c r="D174" s="184">
        <v>2024</v>
      </c>
      <c r="E174" s="184" t="s">
        <v>121</v>
      </c>
      <c r="F174" s="189" t="s">
        <v>5071</v>
      </c>
      <c r="G174" s="187" t="s">
        <v>5072</v>
      </c>
      <c r="H174" s="189" t="s">
        <v>5073</v>
      </c>
      <c r="I174" s="184" t="s">
        <v>91</v>
      </c>
      <c r="J174" s="184">
        <v>13</v>
      </c>
      <c r="K174" s="184" t="s">
        <v>62</v>
      </c>
      <c r="L174" s="184" t="s">
        <v>62</v>
      </c>
      <c r="M174" s="184" t="s">
        <v>62</v>
      </c>
      <c r="N174" s="184" t="s">
        <v>56</v>
      </c>
      <c r="O174" s="184">
        <v>1</v>
      </c>
      <c r="P174" s="184" t="s">
        <v>114</v>
      </c>
      <c r="Q174" s="184" t="s">
        <v>5074</v>
      </c>
      <c r="R174" s="184" t="s">
        <v>5075</v>
      </c>
      <c r="S174" s="184" t="s">
        <v>56</v>
      </c>
      <c r="T174" s="184" t="s">
        <v>5076</v>
      </c>
      <c r="U174" s="184" t="s">
        <v>56</v>
      </c>
      <c r="V174" s="184" t="s">
        <v>5077</v>
      </c>
      <c r="W174" s="184" t="s">
        <v>62</v>
      </c>
      <c r="X174" s="184" t="s">
        <v>57</v>
      </c>
      <c r="Y174" s="184" t="s">
        <v>57</v>
      </c>
      <c r="Z174" s="187" t="s">
        <v>5078</v>
      </c>
      <c r="AA174" s="184" t="s">
        <v>62</v>
      </c>
      <c r="AB174" s="184" t="s">
        <v>56</v>
      </c>
      <c r="AC174" s="184" t="s">
        <v>56</v>
      </c>
      <c r="AD174" s="184" t="s">
        <v>157</v>
      </c>
      <c r="AE174" s="184" t="s">
        <v>57</v>
      </c>
      <c r="AF174" s="184"/>
      <c r="AG174" s="184" t="s">
        <v>56</v>
      </c>
      <c r="AH174" s="184">
        <v>69</v>
      </c>
      <c r="AI174" s="184" t="s">
        <v>56</v>
      </c>
      <c r="AJ174" s="184" t="s">
        <v>4469</v>
      </c>
      <c r="AK174" s="184" t="s">
        <v>62</v>
      </c>
      <c r="AL174" s="184" t="s">
        <v>57</v>
      </c>
      <c r="AM174" s="184" t="s">
        <v>57</v>
      </c>
      <c r="AN174" s="184" t="s">
        <v>57</v>
      </c>
      <c r="AO174" s="196" t="s">
        <v>57</v>
      </c>
      <c r="AP174" s="196" t="s">
        <v>5079</v>
      </c>
      <c r="AQ174" s="184" t="s">
        <v>57</v>
      </c>
      <c r="AR174" s="184" t="s">
        <v>57</v>
      </c>
      <c r="AS174" s="184">
        <v>43</v>
      </c>
      <c r="AT174" s="184">
        <v>26</v>
      </c>
      <c r="AU174" s="184"/>
      <c r="AV174" s="184"/>
    </row>
    <row r="175" spans="1:48" s="188" customFormat="1">
      <c r="A175" s="184">
        <v>174</v>
      </c>
      <c r="B175" s="184" t="s">
        <v>919</v>
      </c>
      <c r="C175" s="184" t="s">
        <v>4946</v>
      </c>
      <c r="D175" s="184">
        <v>2024</v>
      </c>
      <c r="E175" s="184" t="s">
        <v>187</v>
      </c>
      <c r="F175" s="189" t="s">
        <v>5080</v>
      </c>
      <c r="G175" s="187" t="s">
        <v>5081</v>
      </c>
      <c r="H175" s="189" t="s">
        <v>5082</v>
      </c>
      <c r="I175" s="184" t="s">
        <v>55</v>
      </c>
      <c r="J175" s="184">
        <v>15</v>
      </c>
      <c r="K175" s="184" t="s">
        <v>62</v>
      </c>
      <c r="L175" s="184" t="s">
        <v>62</v>
      </c>
      <c r="M175" s="184" t="s">
        <v>57</v>
      </c>
      <c r="N175" s="184" t="s">
        <v>57</v>
      </c>
      <c r="O175" s="184" t="s">
        <v>57</v>
      </c>
      <c r="P175" s="184" t="s">
        <v>57</v>
      </c>
      <c r="Q175" s="184" t="s">
        <v>57</v>
      </c>
      <c r="R175" s="184" t="s">
        <v>57</v>
      </c>
      <c r="S175" s="184" t="s">
        <v>57</v>
      </c>
      <c r="T175" s="184" t="s">
        <v>57</v>
      </c>
      <c r="U175" s="184" t="s">
        <v>57</v>
      </c>
      <c r="V175" s="184" t="s">
        <v>57</v>
      </c>
      <c r="W175" s="184" t="s">
        <v>57</v>
      </c>
      <c r="X175" s="184" t="s">
        <v>57</v>
      </c>
      <c r="Y175" s="184" t="s">
        <v>57</v>
      </c>
      <c r="Z175" s="187" t="s">
        <v>5083</v>
      </c>
      <c r="AA175" s="184" t="s">
        <v>57</v>
      </c>
      <c r="AB175" s="184" t="s">
        <v>57</v>
      </c>
      <c r="AC175" s="184" t="s">
        <v>57</v>
      </c>
      <c r="AD175" s="184" t="s">
        <v>57</v>
      </c>
      <c r="AE175" s="184" t="s">
        <v>57</v>
      </c>
      <c r="AF175" s="184"/>
      <c r="AG175" s="184" t="s">
        <v>57</v>
      </c>
      <c r="AH175" s="184" t="s">
        <v>57</v>
      </c>
      <c r="AI175" s="184" t="s">
        <v>57</v>
      </c>
      <c r="AJ175" s="184" t="s">
        <v>57</v>
      </c>
      <c r="AK175" s="184" t="s">
        <v>57</v>
      </c>
      <c r="AL175" s="184" t="s">
        <v>57</v>
      </c>
      <c r="AM175" s="184" t="s">
        <v>57</v>
      </c>
      <c r="AN175" s="184" t="s">
        <v>57</v>
      </c>
      <c r="AO175" s="184" t="s">
        <v>57</v>
      </c>
      <c r="AP175" s="196" t="s">
        <v>5084</v>
      </c>
      <c r="AQ175" s="184" t="s">
        <v>57</v>
      </c>
      <c r="AR175" s="184" t="s">
        <v>57</v>
      </c>
      <c r="AS175" s="184" t="s">
        <v>57</v>
      </c>
      <c r="AT175" s="184" t="s">
        <v>57</v>
      </c>
      <c r="AU175" s="184"/>
      <c r="AV175" s="184"/>
    </row>
    <row r="176" spans="1:48" s="188" customFormat="1">
      <c r="A176" s="184">
        <v>175</v>
      </c>
      <c r="B176" s="184" t="s">
        <v>919</v>
      </c>
      <c r="C176" s="184" t="s">
        <v>4946</v>
      </c>
      <c r="D176" s="184">
        <v>2024</v>
      </c>
      <c r="E176" s="184" t="s">
        <v>187</v>
      </c>
      <c r="F176" s="189" t="s">
        <v>5085</v>
      </c>
      <c r="G176" s="187" t="s">
        <v>5086</v>
      </c>
      <c r="H176" s="189" t="s">
        <v>5087</v>
      </c>
      <c r="I176" s="184" t="s">
        <v>55</v>
      </c>
      <c r="J176" s="184">
        <v>23</v>
      </c>
      <c r="K176" s="184" t="s">
        <v>56</v>
      </c>
      <c r="L176" s="184" t="s">
        <v>56</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5088</v>
      </c>
      <c r="AA176" s="184" t="s">
        <v>57</v>
      </c>
      <c r="AB176" s="184" t="s">
        <v>57</v>
      </c>
      <c r="AC176" s="184" t="s">
        <v>57</v>
      </c>
      <c r="AD176" s="184" t="s">
        <v>57</v>
      </c>
      <c r="AE176" s="184" t="s">
        <v>57</v>
      </c>
      <c r="AF176" s="184"/>
      <c r="AG176" s="184" t="s">
        <v>57</v>
      </c>
      <c r="AH176" s="184" t="s">
        <v>57</v>
      </c>
      <c r="AI176" s="184" t="s">
        <v>57</v>
      </c>
      <c r="AJ176" s="184" t="s">
        <v>57</v>
      </c>
      <c r="AK176" s="184" t="s">
        <v>57</v>
      </c>
      <c r="AL176" s="184" t="s">
        <v>57</v>
      </c>
      <c r="AM176" s="184" t="s">
        <v>57</v>
      </c>
      <c r="AN176" s="184" t="s">
        <v>57</v>
      </c>
      <c r="AO176" s="184" t="s">
        <v>57</v>
      </c>
      <c r="AP176" s="196" t="s">
        <v>5089</v>
      </c>
      <c r="AQ176" s="184" t="s">
        <v>57</v>
      </c>
      <c r="AR176" s="184" t="s">
        <v>57</v>
      </c>
      <c r="AS176" s="184" t="s">
        <v>57</v>
      </c>
      <c r="AT176" s="184" t="s">
        <v>57</v>
      </c>
      <c r="AU176" s="184"/>
      <c r="AV176" s="184"/>
    </row>
    <row r="177" spans="1:48" s="188" customFormat="1">
      <c r="A177" s="184">
        <v>176</v>
      </c>
      <c r="B177" s="184" t="s">
        <v>919</v>
      </c>
      <c r="C177" s="184" t="s">
        <v>4946</v>
      </c>
      <c r="D177" s="184">
        <v>2024</v>
      </c>
      <c r="E177" s="184" t="s">
        <v>187</v>
      </c>
      <c r="F177" s="189" t="s">
        <v>5090</v>
      </c>
      <c r="G177" s="187" t="s">
        <v>5091</v>
      </c>
      <c r="H177" s="189" t="s">
        <v>5092</v>
      </c>
      <c r="I177" s="184" t="s">
        <v>91</v>
      </c>
      <c r="J177" s="184">
        <v>6</v>
      </c>
      <c r="K177" s="184" t="s">
        <v>62</v>
      </c>
      <c r="L177" s="184" t="s">
        <v>62</v>
      </c>
      <c r="M177" s="184" t="s">
        <v>62</v>
      </c>
      <c r="N177" s="184" t="s">
        <v>62</v>
      </c>
      <c r="O177" s="184" t="s">
        <v>57</v>
      </c>
      <c r="P177" s="184" t="s">
        <v>57</v>
      </c>
      <c r="Q177" s="184" t="s">
        <v>57</v>
      </c>
      <c r="R177" s="184" t="s">
        <v>57</v>
      </c>
      <c r="S177" s="184" t="s">
        <v>62</v>
      </c>
      <c r="T177" s="184" t="s">
        <v>57</v>
      </c>
      <c r="U177" s="184" t="s">
        <v>62</v>
      </c>
      <c r="V177" s="184" t="s">
        <v>57</v>
      </c>
      <c r="W177" s="184" t="s">
        <v>62</v>
      </c>
      <c r="X177" s="184" t="s">
        <v>57</v>
      </c>
      <c r="Y177" s="184" t="s">
        <v>57</v>
      </c>
      <c r="Z177" s="187" t="s">
        <v>5093</v>
      </c>
      <c r="AA177" s="184" t="s">
        <v>62</v>
      </c>
      <c r="AB177" s="184" t="s">
        <v>62</v>
      </c>
      <c r="AC177" s="184" t="s">
        <v>57</v>
      </c>
      <c r="AD177" s="184" t="s">
        <v>57</v>
      </c>
      <c r="AE177" s="184" t="s">
        <v>57</v>
      </c>
      <c r="AF177" s="184"/>
      <c r="AG177" s="184" t="s">
        <v>56</v>
      </c>
      <c r="AH177" s="184">
        <v>14</v>
      </c>
      <c r="AI177" s="184" t="s">
        <v>56</v>
      </c>
      <c r="AJ177" s="184" t="s">
        <v>4469</v>
      </c>
      <c r="AK177" s="184" t="s">
        <v>62</v>
      </c>
      <c r="AL177" s="184" t="s">
        <v>57</v>
      </c>
      <c r="AM177" s="184" t="s">
        <v>57</v>
      </c>
      <c r="AN177" s="184" t="s">
        <v>57</v>
      </c>
      <c r="AO177" s="184" t="s">
        <v>57</v>
      </c>
      <c r="AP177" s="196" t="s">
        <v>5094</v>
      </c>
      <c r="AQ177" s="184" t="s">
        <v>57</v>
      </c>
      <c r="AR177" s="184" t="s">
        <v>57</v>
      </c>
      <c r="AS177" s="184" t="s">
        <v>62</v>
      </c>
      <c r="AT177" s="184" t="s">
        <v>62</v>
      </c>
      <c r="AU177" s="184"/>
      <c r="AV177" s="184" t="s">
        <v>5095</v>
      </c>
    </row>
    <row r="178" spans="1:48" s="188" customFormat="1">
      <c r="A178" s="184">
        <v>177</v>
      </c>
      <c r="B178" s="184" t="s">
        <v>919</v>
      </c>
      <c r="C178" s="184" t="s">
        <v>4946</v>
      </c>
      <c r="D178" s="184">
        <v>2024</v>
      </c>
      <c r="E178" s="184" t="s">
        <v>187</v>
      </c>
      <c r="F178" s="189" t="s">
        <v>4668</v>
      </c>
      <c r="G178" s="187" t="s">
        <v>5096</v>
      </c>
      <c r="H178" s="193" t="s">
        <v>5097</v>
      </c>
      <c r="I178" s="184" t="s">
        <v>91</v>
      </c>
      <c r="J178" s="184">
        <v>3</v>
      </c>
      <c r="K178" s="184" t="s">
        <v>62</v>
      </c>
      <c r="L178" s="184" t="s">
        <v>62</v>
      </c>
      <c r="M178" s="184" t="s">
        <v>62</v>
      </c>
      <c r="N178" s="184" t="s">
        <v>62</v>
      </c>
      <c r="O178" s="184" t="s">
        <v>57</v>
      </c>
      <c r="P178" s="184" t="s">
        <v>57</v>
      </c>
      <c r="Q178" s="184" t="s">
        <v>57</v>
      </c>
      <c r="R178" s="184" t="s">
        <v>57</v>
      </c>
      <c r="S178" s="184" t="s">
        <v>62</v>
      </c>
      <c r="T178" s="184" t="s">
        <v>57</v>
      </c>
      <c r="U178" s="184" t="s">
        <v>62</v>
      </c>
      <c r="V178" s="184" t="s">
        <v>57</v>
      </c>
      <c r="W178" s="184" t="s">
        <v>62</v>
      </c>
      <c r="X178" s="184" t="s">
        <v>57</v>
      </c>
      <c r="Y178" s="184" t="s">
        <v>57</v>
      </c>
      <c r="Z178" s="184" t="s">
        <v>5098</v>
      </c>
      <c r="AA178" s="184" t="s">
        <v>62</v>
      </c>
      <c r="AB178" s="184" t="s">
        <v>62</v>
      </c>
      <c r="AC178" s="184" t="s">
        <v>57</v>
      </c>
      <c r="AD178" s="184" t="s">
        <v>57</v>
      </c>
      <c r="AE178" s="184" t="s">
        <v>57</v>
      </c>
      <c r="AF178" s="184"/>
      <c r="AG178" s="184" t="s">
        <v>56</v>
      </c>
      <c r="AH178" s="184">
        <v>13</v>
      </c>
      <c r="AI178" s="184" t="s">
        <v>62</v>
      </c>
      <c r="AJ178" s="184" t="s">
        <v>57</v>
      </c>
      <c r="AK178" s="184" t="s">
        <v>62</v>
      </c>
      <c r="AL178" s="184" t="s">
        <v>57</v>
      </c>
      <c r="AM178" s="184" t="s">
        <v>57</v>
      </c>
      <c r="AN178" s="184" t="s">
        <v>57</v>
      </c>
      <c r="AO178" s="184" t="s">
        <v>57</v>
      </c>
      <c r="AP178" s="184" t="s">
        <v>5094</v>
      </c>
      <c r="AQ178" s="184" t="s">
        <v>57</v>
      </c>
      <c r="AR178" s="184" t="s">
        <v>57</v>
      </c>
      <c r="AS178" s="184">
        <v>5</v>
      </c>
      <c r="AT178" s="184">
        <v>8</v>
      </c>
      <c r="AU178" s="184"/>
      <c r="AV178" s="184"/>
    </row>
    <row r="179" spans="1:48" s="188" customFormat="1">
      <c r="A179" s="184">
        <v>178</v>
      </c>
      <c r="B179" s="184" t="s">
        <v>919</v>
      </c>
      <c r="C179" s="184" t="s">
        <v>4946</v>
      </c>
      <c r="D179" s="184">
        <v>2024</v>
      </c>
      <c r="E179" s="184" t="s">
        <v>187</v>
      </c>
      <c r="F179" s="189" t="s">
        <v>5099</v>
      </c>
      <c r="G179" s="187" t="s">
        <v>5100</v>
      </c>
      <c r="H179" s="189" t="s">
        <v>5101</v>
      </c>
      <c r="I179" s="184" t="s">
        <v>91</v>
      </c>
      <c r="J179" s="184">
        <v>23</v>
      </c>
      <c r="K179" s="184" t="s">
        <v>62</v>
      </c>
      <c r="L179" s="184" t="s">
        <v>62</v>
      </c>
      <c r="M179" s="184" t="s">
        <v>62</v>
      </c>
      <c r="N179" s="184" t="s">
        <v>62</v>
      </c>
      <c r="O179" s="184" t="s">
        <v>57</v>
      </c>
      <c r="P179" s="184" t="s">
        <v>57</v>
      </c>
      <c r="Q179" s="184" t="s">
        <v>57</v>
      </c>
      <c r="R179" s="184" t="s">
        <v>57</v>
      </c>
      <c r="S179" s="184" t="s">
        <v>62</v>
      </c>
      <c r="T179" s="184" t="s">
        <v>57</v>
      </c>
      <c r="U179" s="184" t="s">
        <v>62</v>
      </c>
      <c r="V179" s="184" t="s">
        <v>57</v>
      </c>
      <c r="W179" s="184" t="s">
        <v>62</v>
      </c>
      <c r="X179" s="184" t="s">
        <v>57</v>
      </c>
      <c r="Y179" s="184" t="s">
        <v>57</v>
      </c>
      <c r="Z179" s="184" t="s">
        <v>5102</v>
      </c>
      <c r="AA179" s="184" t="s">
        <v>62</v>
      </c>
      <c r="AB179" s="184" t="s">
        <v>62</v>
      </c>
      <c r="AC179" s="184" t="s">
        <v>57</v>
      </c>
      <c r="AD179" s="184" t="s">
        <v>57</v>
      </c>
      <c r="AE179" s="184" t="s">
        <v>57</v>
      </c>
      <c r="AF179" s="184"/>
      <c r="AG179" s="184" t="s">
        <v>56</v>
      </c>
      <c r="AH179" s="184">
        <v>10</v>
      </c>
      <c r="AI179" s="184" t="s">
        <v>62</v>
      </c>
      <c r="AJ179" s="184" t="s">
        <v>57</v>
      </c>
      <c r="AK179" s="184" t="s">
        <v>62</v>
      </c>
      <c r="AL179" s="184" t="s">
        <v>57</v>
      </c>
      <c r="AM179" s="184" t="s">
        <v>57</v>
      </c>
      <c r="AN179" s="184" t="s">
        <v>57</v>
      </c>
      <c r="AO179" s="184" t="s">
        <v>57</v>
      </c>
      <c r="AP179" s="184" t="s">
        <v>5103</v>
      </c>
      <c r="AQ179" s="184" t="s">
        <v>57</v>
      </c>
      <c r="AR179" s="184" t="s">
        <v>57</v>
      </c>
      <c r="AS179" s="184">
        <v>4</v>
      </c>
      <c r="AT179" s="184">
        <v>6</v>
      </c>
      <c r="AU179" s="184"/>
      <c r="AV179" s="184"/>
    </row>
    <row r="180" spans="1:48" s="188" customFormat="1">
      <c r="A180" s="184">
        <v>179</v>
      </c>
      <c r="B180" s="184" t="s">
        <v>919</v>
      </c>
      <c r="C180" s="184" t="s">
        <v>4946</v>
      </c>
      <c r="D180" s="184">
        <v>2024</v>
      </c>
      <c r="E180" s="184" t="s">
        <v>187</v>
      </c>
      <c r="F180" s="189" t="s">
        <v>696</v>
      </c>
      <c r="G180" s="187" t="s">
        <v>5104</v>
      </c>
      <c r="H180" s="189" t="s">
        <v>5105</v>
      </c>
      <c r="I180" s="184" t="s">
        <v>91</v>
      </c>
      <c r="J180" s="184">
        <v>22</v>
      </c>
      <c r="K180" s="184" t="s">
        <v>62</v>
      </c>
      <c r="L180" s="184" t="s">
        <v>62</v>
      </c>
      <c r="M180" s="184" t="s">
        <v>62</v>
      </c>
      <c r="N180" s="184" t="s">
        <v>62</v>
      </c>
      <c r="O180" s="184" t="s">
        <v>57</v>
      </c>
      <c r="P180" s="184" t="s">
        <v>57</v>
      </c>
      <c r="Q180" s="184" t="s">
        <v>57</v>
      </c>
      <c r="R180" s="184" t="s">
        <v>57</v>
      </c>
      <c r="S180" s="184" t="s">
        <v>62</v>
      </c>
      <c r="T180" s="184" t="s">
        <v>57</v>
      </c>
      <c r="U180" s="184" t="s">
        <v>62</v>
      </c>
      <c r="V180" s="184" t="s">
        <v>57</v>
      </c>
      <c r="W180" s="184" t="s">
        <v>62</v>
      </c>
      <c r="X180" s="184" t="s">
        <v>57</v>
      </c>
      <c r="Y180" s="184" t="s">
        <v>57</v>
      </c>
      <c r="Z180" s="187" t="s">
        <v>5106</v>
      </c>
      <c r="AA180" s="184" t="s">
        <v>62</v>
      </c>
      <c r="AB180" s="184" t="s">
        <v>62</v>
      </c>
      <c r="AC180" s="184" t="s">
        <v>57</v>
      </c>
      <c r="AD180" s="184" t="s">
        <v>57</v>
      </c>
      <c r="AE180" s="184" t="s">
        <v>57</v>
      </c>
      <c r="AF180" s="184"/>
      <c r="AG180" s="184" t="s">
        <v>56</v>
      </c>
      <c r="AH180" s="184">
        <v>6</v>
      </c>
      <c r="AI180" s="184" t="s">
        <v>62</v>
      </c>
      <c r="AJ180" s="184" t="s">
        <v>57</v>
      </c>
      <c r="AK180" s="184" t="s">
        <v>62</v>
      </c>
      <c r="AL180" s="184" t="s">
        <v>57</v>
      </c>
      <c r="AM180" s="184" t="s">
        <v>57</v>
      </c>
      <c r="AN180" s="184" t="s">
        <v>57</v>
      </c>
      <c r="AO180" s="184" t="s">
        <v>57</v>
      </c>
      <c r="AP180" s="196" t="s">
        <v>5107</v>
      </c>
      <c r="AQ180" s="184" t="s">
        <v>57</v>
      </c>
      <c r="AR180" s="184" t="s">
        <v>57</v>
      </c>
      <c r="AS180" s="184">
        <v>4</v>
      </c>
      <c r="AT180" s="184">
        <v>2</v>
      </c>
      <c r="AU180" s="184"/>
      <c r="AV180" s="184"/>
    </row>
    <row r="181" spans="1:48" s="188" customFormat="1">
      <c r="A181" s="184">
        <v>180</v>
      </c>
      <c r="B181" s="184" t="s">
        <v>919</v>
      </c>
      <c r="C181" s="184" t="s">
        <v>4946</v>
      </c>
      <c r="D181" s="184">
        <v>2024</v>
      </c>
      <c r="E181" s="184" t="s">
        <v>187</v>
      </c>
      <c r="F181" s="189" t="s">
        <v>5108</v>
      </c>
      <c r="G181" s="187" t="s">
        <v>5109</v>
      </c>
      <c r="H181" s="189" t="s">
        <v>5110</v>
      </c>
      <c r="I181" s="184" t="s">
        <v>91</v>
      </c>
      <c r="J181" s="184">
        <v>22</v>
      </c>
      <c r="K181" s="184" t="s">
        <v>62</v>
      </c>
      <c r="L181" s="184" t="s">
        <v>62</v>
      </c>
      <c r="M181" s="184" t="s">
        <v>62</v>
      </c>
      <c r="N181" s="184" t="s">
        <v>62</v>
      </c>
      <c r="O181" s="184" t="s">
        <v>57</v>
      </c>
      <c r="P181" s="184" t="s">
        <v>57</v>
      </c>
      <c r="Q181" s="184" t="s">
        <v>57</v>
      </c>
      <c r="R181" s="184" t="s">
        <v>57</v>
      </c>
      <c r="S181" s="184" t="s">
        <v>56</v>
      </c>
      <c r="T181" s="184" t="s">
        <v>5111</v>
      </c>
      <c r="U181" s="184" t="s">
        <v>56</v>
      </c>
      <c r="V181" s="184" t="s">
        <v>5112</v>
      </c>
      <c r="W181" s="184" t="s">
        <v>56</v>
      </c>
      <c r="X181" s="184" t="s">
        <v>5113</v>
      </c>
      <c r="Y181" s="184" t="s">
        <v>62</v>
      </c>
      <c r="Z181" s="187" t="s">
        <v>4476</v>
      </c>
      <c r="AA181" s="184" t="s">
        <v>62</v>
      </c>
      <c r="AB181" s="184" t="s">
        <v>62</v>
      </c>
      <c r="AC181" s="184" t="s">
        <v>57</v>
      </c>
      <c r="AD181" s="184" t="s">
        <v>57</v>
      </c>
      <c r="AE181" s="184" t="s">
        <v>57</v>
      </c>
      <c r="AF181" s="184"/>
      <c r="AG181" s="184" t="s">
        <v>56</v>
      </c>
      <c r="AH181" s="184">
        <v>50</v>
      </c>
      <c r="AI181" s="184" t="s">
        <v>56</v>
      </c>
      <c r="AJ181" s="184" t="s">
        <v>4469</v>
      </c>
      <c r="AK181" s="184" t="s">
        <v>62</v>
      </c>
      <c r="AL181" s="184" t="s">
        <v>57</v>
      </c>
      <c r="AM181" s="184" t="s">
        <v>57</v>
      </c>
      <c r="AN181" s="184" t="s">
        <v>57</v>
      </c>
      <c r="AO181" s="184" t="s">
        <v>57</v>
      </c>
      <c r="AP181" s="196" t="s">
        <v>5114</v>
      </c>
      <c r="AQ181" s="184" t="s">
        <v>57</v>
      </c>
      <c r="AR181" s="184" t="s">
        <v>57</v>
      </c>
      <c r="AS181" s="184">
        <v>31</v>
      </c>
      <c r="AT181" s="184">
        <v>19</v>
      </c>
      <c r="AU181" s="184"/>
      <c r="AV181" s="184"/>
    </row>
    <row r="182" spans="1:48" s="188" customFormat="1">
      <c r="A182" s="184">
        <v>181</v>
      </c>
      <c r="B182" s="184" t="s">
        <v>919</v>
      </c>
      <c r="C182" s="184" t="s">
        <v>4946</v>
      </c>
      <c r="D182" s="184">
        <v>2024</v>
      </c>
      <c r="E182" s="184" t="s">
        <v>187</v>
      </c>
      <c r="F182" s="189" t="s">
        <v>5115</v>
      </c>
      <c r="G182" s="187" t="s">
        <v>5116</v>
      </c>
      <c r="H182" s="189" t="s">
        <v>5117</v>
      </c>
      <c r="I182" s="184" t="s">
        <v>91</v>
      </c>
      <c r="J182" s="184">
        <v>18</v>
      </c>
      <c r="K182" s="184" t="s">
        <v>62</v>
      </c>
      <c r="L182" s="184" t="s">
        <v>62</v>
      </c>
      <c r="M182" s="184" t="s">
        <v>62</v>
      </c>
      <c r="N182" s="184" t="s">
        <v>56</v>
      </c>
      <c r="O182" s="184">
        <v>2</v>
      </c>
      <c r="P182" s="184" t="s">
        <v>438</v>
      </c>
      <c r="Q182" s="184" t="s">
        <v>5118</v>
      </c>
      <c r="R182" s="184" t="s">
        <v>5119</v>
      </c>
      <c r="S182" s="184" t="s">
        <v>56</v>
      </c>
      <c r="T182" s="184" t="s">
        <v>5120</v>
      </c>
      <c r="U182" s="184" t="s">
        <v>56</v>
      </c>
      <c r="V182" s="184" t="s">
        <v>5121</v>
      </c>
      <c r="W182" s="184" t="s">
        <v>62</v>
      </c>
      <c r="X182" s="184" t="s">
        <v>57</v>
      </c>
      <c r="Y182" s="184" t="s">
        <v>57</v>
      </c>
      <c r="Z182" s="187" t="s">
        <v>5122</v>
      </c>
      <c r="AA182" s="184" t="s">
        <v>56</v>
      </c>
      <c r="AB182" s="184" t="s">
        <v>56</v>
      </c>
      <c r="AC182" s="184" t="s">
        <v>56</v>
      </c>
      <c r="AD182" s="184" t="s">
        <v>157</v>
      </c>
      <c r="AE182" s="184" t="s">
        <v>57</v>
      </c>
      <c r="AF182" s="184"/>
      <c r="AG182" s="184" t="s">
        <v>56</v>
      </c>
      <c r="AH182" s="184">
        <v>123</v>
      </c>
      <c r="AI182" s="184" t="s">
        <v>62</v>
      </c>
      <c r="AJ182" s="184" t="s">
        <v>57</v>
      </c>
      <c r="AK182" s="184" t="s">
        <v>62</v>
      </c>
      <c r="AL182" s="184" t="s">
        <v>57</v>
      </c>
      <c r="AM182" s="184" t="s">
        <v>57</v>
      </c>
      <c r="AN182" s="184" t="s">
        <v>57</v>
      </c>
      <c r="AO182" s="196" t="s">
        <v>57</v>
      </c>
      <c r="AP182" s="196" t="s">
        <v>5123</v>
      </c>
      <c r="AQ182" s="184" t="s">
        <v>57</v>
      </c>
      <c r="AR182" s="184" t="s">
        <v>57</v>
      </c>
      <c r="AS182" s="184">
        <v>63</v>
      </c>
      <c r="AT182" s="184">
        <v>60</v>
      </c>
      <c r="AU182" s="184"/>
      <c r="AV182" s="184"/>
    </row>
    <row r="183" spans="1:48" s="188" customFormat="1">
      <c r="A183" s="184">
        <v>182</v>
      </c>
      <c r="B183" s="184" t="s">
        <v>919</v>
      </c>
      <c r="C183" s="184" t="s">
        <v>4946</v>
      </c>
      <c r="D183" s="184">
        <v>2024</v>
      </c>
      <c r="E183" s="184" t="s">
        <v>187</v>
      </c>
      <c r="F183" s="189" t="s">
        <v>5124</v>
      </c>
      <c r="G183" s="187" t="s">
        <v>5125</v>
      </c>
      <c r="H183" s="189" t="s">
        <v>5126</v>
      </c>
      <c r="I183" s="184" t="s">
        <v>91</v>
      </c>
      <c r="J183" s="184">
        <v>21</v>
      </c>
      <c r="K183" s="184" t="s">
        <v>62</v>
      </c>
      <c r="L183" s="184" t="s">
        <v>62</v>
      </c>
      <c r="M183" s="184" t="s">
        <v>62</v>
      </c>
      <c r="N183" s="184" t="s">
        <v>62</v>
      </c>
      <c r="O183" s="184" t="s">
        <v>57</v>
      </c>
      <c r="P183" s="184" t="s">
        <v>57</v>
      </c>
      <c r="Q183" s="184" t="s">
        <v>57</v>
      </c>
      <c r="R183" s="184" t="s">
        <v>57</v>
      </c>
      <c r="S183" s="184" t="s">
        <v>62</v>
      </c>
      <c r="T183" s="184" t="s">
        <v>57</v>
      </c>
      <c r="U183" s="184" t="s">
        <v>62</v>
      </c>
      <c r="V183" s="184" t="s">
        <v>57</v>
      </c>
      <c r="W183" s="184" t="s">
        <v>62</v>
      </c>
      <c r="X183" s="184" t="s">
        <v>57</v>
      </c>
      <c r="Y183" s="184" t="s">
        <v>57</v>
      </c>
      <c r="Z183" s="187" t="s">
        <v>5127</v>
      </c>
      <c r="AA183" s="184" t="s">
        <v>62</v>
      </c>
      <c r="AB183" s="184" t="s">
        <v>56</v>
      </c>
      <c r="AC183" s="184" t="s">
        <v>62</v>
      </c>
      <c r="AD183" s="184" t="s">
        <v>234</v>
      </c>
      <c r="AE183" s="184" t="s">
        <v>5128</v>
      </c>
      <c r="AF183" s="184"/>
      <c r="AG183" s="184" t="s">
        <v>56</v>
      </c>
      <c r="AH183" s="184">
        <v>183</v>
      </c>
      <c r="AI183" s="184" t="s">
        <v>62</v>
      </c>
      <c r="AJ183" s="184" t="s">
        <v>57</v>
      </c>
      <c r="AK183" s="184" t="s">
        <v>62</v>
      </c>
      <c r="AL183" s="184" t="s">
        <v>57</v>
      </c>
      <c r="AM183" s="184" t="s">
        <v>57</v>
      </c>
      <c r="AN183" s="184" t="s">
        <v>57</v>
      </c>
      <c r="AO183" s="196" t="s">
        <v>57</v>
      </c>
      <c r="AP183" s="196" t="s">
        <v>5129</v>
      </c>
      <c r="AQ183" s="184" t="s">
        <v>57</v>
      </c>
      <c r="AR183" s="184" t="s">
        <v>57</v>
      </c>
      <c r="AS183" s="184">
        <v>106</v>
      </c>
      <c r="AT183" s="184">
        <v>77</v>
      </c>
      <c r="AU183" s="184"/>
      <c r="AV183" s="184"/>
    </row>
    <row r="184" spans="1:48" s="188" customFormat="1">
      <c r="A184" s="184">
        <v>183</v>
      </c>
      <c r="B184" s="184" t="s">
        <v>919</v>
      </c>
      <c r="C184" s="184" t="s">
        <v>4946</v>
      </c>
      <c r="D184" s="184">
        <v>2024</v>
      </c>
      <c r="E184" s="184" t="s">
        <v>187</v>
      </c>
      <c r="F184" s="189" t="s">
        <v>5130</v>
      </c>
      <c r="G184" s="187" t="s">
        <v>5131</v>
      </c>
      <c r="H184" s="189" t="s">
        <v>5132</v>
      </c>
      <c r="I184" s="184" t="s">
        <v>91</v>
      </c>
      <c r="J184" s="184">
        <v>13</v>
      </c>
      <c r="K184" s="184" t="s">
        <v>62</v>
      </c>
      <c r="L184" s="184" t="s">
        <v>62</v>
      </c>
      <c r="M184" s="184" t="s">
        <v>62</v>
      </c>
      <c r="N184" s="184" t="s">
        <v>62</v>
      </c>
      <c r="O184" s="184" t="s">
        <v>57</v>
      </c>
      <c r="P184" s="184" t="s">
        <v>57</v>
      </c>
      <c r="Q184" s="184" t="s">
        <v>57</v>
      </c>
      <c r="R184" s="184" t="s">
        <v>57</v>
      </c>
      <c r="S184" s="184" t="s">
        <v>56</v>
      </c>
      <c r="T184" s="184" t="s">
        <v>5133</v>
      </c>
      <c r="U184" s="184" t="s">
        <v>62</v>
      </c>
      <c r="V184" s="187" t="s">
        <v>57</v>
      </c>
      <c r="W184" s="184" t="s">
        <v>62</v>
      </c>
      <c r="X184" s="184" t="s">
        <v>57</v>
      </c>
      <c r="Y184" s="184" t="s">
        <v>57</v>
      </c>
      <c r="Z184" s="187" t="s">
        <v>5134</v>
      </c>
      <c r="AA184" s="184" t="s">
        <v>56</v>
      </c>
      <c r="AB184" s="184" t="s">
        <v>56</v>
      </c>
      <c r="AC184" s="184" t="s">
        <v>56</v>
      </c>
      <c r="AD184" s="184" t="s">
        <v>157</v>
      </c>
      <c r="AE184" s="184" t="s">
        <v>57</v>
      </c>
      <c r="AF184" s="184"/>
      <c r="AG184" s="184" t="s">
        <v>56</v>
      </c>
      <c r="AH184" s="184">
        <v>546</v>
      </c>
      <c r="AI184" s="184" t="s">
        <v>56</v>
      </c>
      <c r="AJ184" s="184" t="s">
        <v>4469</v>
      </c>
      <c r="AK184" s="184" t="s">
        <v>62</v>
      </c>
      <c r="AL184" s="184" t="s">
        <v>57</v>
      </c>
      <c r="AM184" s="184" t="s">
        <v>57</v>
      </c>
      <c r="AN184" s="184" t="s">
        <v>57</v>
      </c>
      <c r="AO184" s="196" t="s">
        <v>57</v>
      </c>
      <c r="AP184" s="196" t="s">
        <v>5135</v>
      </c>
      <c r="AQ184" s="184" t="s">
        <v>57</v>
      </c>
      <c r="AR184" s="184" t="s">
        <v>57</v>
      </c>
      <c r="AS184" s="184">
        <v>317</v>
      </c>
      <c r="AT184" s="184">
        <v>229</v>
      </c>
      <c r="AU184" s="184"/>
      <c r="AV184" s="184"/>
    </row>
    <row r="185" spans="1:48" s="188" customFormat="1">
      <c r="A185" s="184">
        <v>184</v>
      </c>
      <c r="B185" s="184" t="s">
        <v>919</v>
      </c>
      <c r="C185" s="184" t="s">
        <v>4946</v>
      </c>
      <c r="D185" s="184">
        <v>2024</v>
      </c>
      <c r="E185" s="184" t="s">
        <v>187</v>
      </c>
      <c r="F185" s="189" t="s">
        <v>5136</v>
      </c>
      <c r="G185" s="187" t="s">
        <v>5137</v>
      </c>
      <c r="H185" s="189" t="s">
        <v>5138</v>
      </c>
      <c r="I185" s="184" t="s">
        <v>91</v>
      </c>
      <c r="J185" s="184">
        <v>14</v>
      </c>
      <c r="K185" s="184" t="s">
        <v>62</v>
      </c>
      <c r="L185" s="184" t="s">
        <v>62</v>
      </c>
      <c r="M185" s="184" t="s">
        <v>62</v>
      </c>
      <c r="N185" s="184" t="s">
        <v>62</v>
      </c>
      <c r="O185" s="184" t="s">
        <v>57</v>
      </c>
      <c r="P185" s="184" t="s">
        <v>57</v>
      </c>
      <c r="Q185" s="184" t="s">
        <v>57</v>
      </c>
      <c r="R185" s="184" t="s">
        <v>57</v>
      </c>
      <c r="S185" s="184" t="s">
        <v>56</v>
      </c>
      <c r="T185" s="184" t="s">
        <v>5139</v>
      </c>
      <c r="U185" s="184" t="s">
        <v>56</v>
      </c>
      <c r="V185" s="184" t="s">
        <v>5140</v>
      </c>
      <c r="W185" s="184" t="s">
        <v>56</v>
      </c>
      <c r="X185" s="184" t="s">
        <v>6357</v>
      </c>
      <c r="Y185" s="184" t="s">
        <v>62</v>
      </c>
      <c r="Z185" s="187" t="s">
        <v>5141</v>
      </c>
      <c r="AA185" s="184" t="s">
        <v>56</v>
      </c>
      <c r="AB185" s="184" t="s">
        <v>56</v>
      </c>
      <c r="AC185" s="184" t="s">
        <v>56</v>
      </c>
      <c r="AD185" s="184" t="s">
        <v>157</v>
      </c>
      <c r="AE185" s="184" t="s">
        <v>57</v>
      </c>
      <c r="AF185" s="184"/>
      <c r="AG185" s="184" t="s">
        <v>56</v>
      </c>
      <c r="AH185" s="184">
        <v>74</v>
      </c>
      <c r="AI185" s="184" t="s">
        <v>56</v>
      </c>
      <c r="AJ185" s="184" t="s">
        <v>4469</v>
      </c>
      <c r="AK185" s="184" t="s">
        <v>62</v>
      </c>
      <c r="AL185" s="184" t="s">
        <v>57</v>
      </c>
      <c r="AM185" s="184" t="s">
        <v>57</v>
      </c>
      <c r="AN185" s="184" t="s">
        <v>57</v>
      </c>
      <c r="AO185" s="196" t="s">
        <v>57</v>
      </c>
      <c r="AP185" s="196" t="s">
        <v>4822</v>
      </c>
      <c r="AQ185" s="184" t="s">
        <v>57</v>
      </c>
      <c r="AR185" s="184" t="s">
        <v>57</v>
      </c>
      <c r="AS185" s="184">
        <v>71</v>
      </c>
      <c r="AT185" s="184">
        <v>3</v>
      </c>
      <c r="AU185" s="184"/>
      <c r="AV185" s="184"/>
    </row>
    <row r="186" spans="1:48" s="188" customFormat="1">
      <c r="A186" s="184">
        <v>185</v>
      </c>
      <c r="B186" s="184" t="s">
        <v>919</v>
      </c>
      <c r="C186" s="184" t="s">
        <v>4946</v>
      </c>
      <c r="D186" s="184">
        <v>2024</v>
      </c>
      <c r="E186" s="184" t="s">
        <v>187</v>
      </c>
      <c r="F186" s="189" t="s">
        <v>5142</v>
      </c>
      <c r="G186" s="184" t="s">
        <v>5143</v>
      </c>
      <c r="H186" s="189" t="s">
        <v>5144</v>
      </c>
      <c r="I186" s="184" t="s">
        <v>91</v>
      </c>
      <c r="J186" s="184">
        <v>21</v>
      </c>
      <c r="K186" s="184" t="s">
        <v>62</v>
      </c>
      <c r="L186" s="184" t="s">
        <v>62</v>
      </c>
      <c r="M186" s="184" t="s">
        <v>62</v>
      </c>
      <c r="N186" s="184" t="s">
        <v>62</v>
      </c>
      <c r="O186" s="184" t="s">
        <v>57</v>
      </c>
      <c r="P186" s="184" t="s">
        <v>57</v>
      </c>
      <c r="Q186" s="184" t="s">
        <v>57</v>
      </c>
      <c r="R186" s="184" t="s">
        <v>57</v>
      </c>
      <c r="S186" s="184" t="s">
        <v>62</v>
      </c>
      <c r="T186" s="184" t="s">
        <v>57</v>
      </c>
      <c r="U186" s="184" t="s">
        <v>62</v>
      </c>
      <c r="V186" s="184" t="s">
        <v>57</v>
      </c>
      <c r="W186" s="184" t="s">
        <v>62</v>
      </c>
      <c r="X186" s="184" t="s">
        <v>57</v>
      </c>
      <c r="Y186" s="184" t="s">
        <v>57</v>
      </c>
      <c r="Z186" s="184" t="s">
        <v>5145</v>
      </c>
      <c r="AA186" s="184" t="s">
        <v>62</v>
      </c>
      <c r="AB186" s="184" t="s">
        <v>62</v>
      </c>
      <c r="AC186" s="184" t="s">
        <v>57</v>
      </c>
      <c r="AD186" s="184" t="s">
        <v>57</v>
      </c>
      <c r="AE186" s="184" t="s">
        <v>57</v>
      </c>
      <c r="AF186" s="184"/>
      <c r="AG186" s="184" t="s">
        <v>56</v>
      </c>
      <c r="AH186" s="184">
        <v>100</v>
      </c>
      <c r="AI186" s="184" t="s">
        <v>62</v>
      </c>
      <c r="AJ186" s="184" t="s">
        <v>57</v>
      </c>
      <c r="AK186" s="184" t="s">
        <v>62</v>
      </c>
      <c r="AL186" s="184" t="s">
        <v>57</v>
      </c>
      <c r="AM186" s="184" t="s">
        <v>57</v>
      </c>
      <c r="AN186" s="184" t="s">
        <v>57</v>
      </c>
      <c r="AO186" s="184" t="s">
        <v>57</v>
      </c>
      <c r="AP186" s="184" t="s">
        <v>5146</v>
      </c>
      <c r="AQ186" s="184" t="s">
        <v>57</v>
      </c>
      <c r="AR186" s="184" t="s">
        <v>57</v>
      </c>
      <c r="AS186" s="184">
        <v>50</v>
      </c>
      <c r="AT186" s="184">
        <v>50</v>
      </c>
      <c r="AU186" s="184"/>
      <c r="AV186" s="184"/>
    </row>
    <row r="187" spans="1:48" s="188" customFormat="1">
      <c r="A187" s="184">
        <v>186</v>
      </c>
      <c r="B187" s="184" t="s">
        <v>919</v>
      </c>
      <c r="C187" s="184" t="s">
        <v>4946</v>
      </c>
      <c r="D187" s="184">
        <v>2024</v>
      </c>
      <c r="E187" s="184" t="s">
        <v>187</v>
      </c>
      <c r="F187" s="189" t="s">
        <v>5147</v>
      </c>
      <c r="G187" s="187" t="s">
        <v>5148</v>
      </c>
      <c r="H187" s="189" t="s">
        <v>5149</v>
      </c>
      <c r="I187" s="184" t="s">
        <v>91</v>
      </c>
      <c r="J187" s="184">
        <v>24</v>
      </c>
      <c r="K187" s="184" t="s">
        <v>62</v>
      </c>
      <c r="L187" s="184" t="s">
        <v>62</v>
      </c>
      <c r="M187" s="184" t="s">
        <v>62</v>
      </c>
      <c r="N187" s="184" t="s">
        <v>62</v>
      </c>
      <c r="O187" s="184" t="s">
        <v>57</v>
      </c>
      <c r="P187" s="184" t="s">
        <v>57</v>
      </c>
      <c r="Q187" s="184" t="s">
        <v>57</v>
      </c>
      <c r="R187" s="184" t="s">
        <v>57</v>
      </c>
      <c r="S187" s="184" t="s">
        <v>56</v>
      </c>
      <c r="T187" s="184" t="s">
        <v>5150</v>
      </c>
      <c r="U187" s="184" t="s">
        <v>56</v>
      </c>
      <c r="V187" s="184" t="s">
        <v>5151</v>
      </c>
      <c r="W187" s="184" t="s">
        <v>62</v>
      </c>
      <c r="X187" s="184" t="s">
        <v>57</v>
      </c>
      <c r="Y187" s="184" t="s">
        <v>57</v>
      </c>
      <c r="Z187" s="184" t="s">
        <v>5152</v>
      </c>
      <c r="AA187" s="184" t="s">
        <v>62</v>
      </c>
      <c r="AB187" s="184" t="s">
        <v>56</v>
      </c>
      <c r="AC187" s="184" t="s">
        <v>56</v>
      </c>
      <c r="AD187" s="184" t="s">
        <v>157</v>
      </c>
      <c r="AE187" s="184" t="s">
        <v>57</v>
      </c>
      <c r="AF187" s="184"/>
      <c r="AG187" s="184" t="s">
        <v>56</v>
      </c>
      <c r="AH187" s="184">
        <v>53</v>
      </c>
      <c r="AI187" s="184" t="s">
        <v>56</v>
      </c>
      <c r="AJ187" s="184" t="s">
        <v>4469</v>
      </c>
      <c r="AK187" s="184" t="s">
        <v>62</v>
      </c>
      <c r="AL187" s="184" t="s">
        <v>57</v>
      </c>
      <c r="AM187" s="184" t="s">
        <v>57</v>
      </c>
      <c r="AN187" s="184" t="s">
        <v>57</v>
      </c>
      <c r="AO187" s="184" t="s">
        <v>57</v>
      </c>
      <c r="AP187" s="184" t="s">
        <v>5153</v>
      </c>
      <c r="AQ187" s="184" t="s">
        <v>57</v>
      </c>
      <c r="AR187" s="184" t="s">
        <v>57</v>
      </c>
      <c r="AS187" s="184">
        <v>53</v>
      </c>
      <c r="AT187" s="184" t="s">
        <v>57</v>
      </c>
      <c r="AU187" s="184"/>
      <c r="AV187" s="184"/>
    </row>
    <row r="188" spans="1:48" s="188" customFormat="1">
      <c r="A188" s="184">
        <v>187</v>
      </c>
      <c r="B188" s="184" t="s">
        <v>919</v>
      </c>
      <c r="C188" s="184" t="s">
        <v>4946</v>
      </c>
      <c r="D188" s="184">
        <v>2024</v>
      </c>
      <c r="E188" s="184" t="s">
        <v>187</v>
      </c>
      <c r="F188" s="189" t="s">
        <v>5124</v>
      </c>
      <c r="G188" s="187" t="s">
        <v>5154</v>
      </c>
      <c r="H188" s="189" t="s">
        <v>5155</v>
      </c>
      <c r="I188" s="184" t="s">
        <v>91</v>
      </c>
      <c r="J188" s="184">
        <v>21</v>
      </c>
      <c r="K188" s="184" t="s">
        <v>62</v>
      </c>
      <c r="L188" s="184" t="s">
        <v>62</v>
      </c>
      <c r="M188" s="184" t="s">
        <v>62</v>
      </c>
      <c r="N188" s="184" t="s">
        <v>62</v>
      </c>
      <c r="O188" s="184" t="s">
        <v>57</v>
      </c>
      <c r="P188" s="184" t="s">
        <v>57</v>
      </c>
      <c r="Q188" s="184" t="s">
        <v>57</v>
      </c>
      <c r="R188" s="184" t="s">
        <v>57</v>
      </c>
      <c r="S188" s="184" t="s">
        <v>56</v>
      </c>
      <c r="T188" s="184" t="s">
        <v>5156</v>
      </c>
      <c r="U188" s="184" t="s">
        <v>62</v>
      </c>
      <c r="V188" s="184" t="s">
        <v>57</v>
      </c>
      <c r="W188" s="184" t="s">
        <v>62</v>
      </c>
      <c r="X188" s="184" t="s">
        <v>57</v>
      </c>
      <c r="Y188" s="184" t="s">
        <v>57</v>
      </c>
      <c r="Z188" s="184" t="s">
        <v>5127</v>
      </c>
      <c r="AA188" s="184" t="s">
        <v>56</v>
      </c>
      <c r="AB188" s="184" t="s">
        <v>56</v>
      </c>
      <c r="AC188" s="184" t="s">
        <v>56</v>
      </c>
      <c r="AD188" s="184" t="s">
        <v>216</v>
      </c>
      <c r="AE188" s="184" t="s">
        <v>1281</v>
      </c>
      <c r="AF188" s="184"/>
      <c r="AG188" s="184" t="s">
        <v>56</v>
      </c>
      <c r="AH188" s="184">
        <v>230</v>
      </c>
      <c r="AI188" s="184" t="s">
        <v>56</v>
      </c>
      <c r="AJ188" s="184" t="s">
        <v>4469</v>
      </c>
      <c r="AK188" s="184" t="s">
        <v>62</v>
      </c>
      <c r="AL188" s="184" t="s">
        <v>57</v>
      </c>
      <c r="AM188" s="184" t="s">
        <v>57</v>
      </c>
      <c r="AN188" s="184" t="s">
        <v>57</v>
      </c>
      <c r="AO188" s="184" t="s">
        <v>57</v>
      </c>
      <c r="AP188" s="184" t="s">
        <v>5157</v>
      </c>
      <c r="AQ188" s="184" t="s">
        <v>57</v>
      </c>
      <c r="AR188" s="184" t="s">
        <v>57</v>
      </c>
      <c r="AS188" s="184">
        <v>146</v>
      </c>
      <c r="AT188" s="184">
        <v>84</v>
      </c>
      <c r="AU188" s="184"/>
      <c r="AV188" s="184"/>
    </row>
    <row r="189" spans="1:48" s="188" customFormat="1">
      <c r="A189" s="184">
        <v>188</v>
      </c>
      <c r="B189" s="184" t="s">
        <v>919</v>
      </c>
      <c r="C189" s="184" t="s">
        <v>4946</v>
      </c>
      <c r="D189" s="184">
        <v>2024</v>
      </c>
      <c r="E189" s="184" t="s">
        <v>187</v>
      </c>
      <c r="F189" s="189" t="s">
        <v>5158</v>
      </c>
      <c r="G189" s="184" t="s">
        <v>5159</v>
      </c>
      <c r="H189" s="189" t="s">
        <v>5160</v>
      </c>
      <c r="I189" s="184" t="s">
        <v>91</v>
      </c>
      <c r="J189" s="184">
        <v>22</v>
      </c>
      <c r="K189" s="184" t="s">
        <v>62</v>
      </c>
      <c r="L189" s="184" t="s">
        <v>62</v>
      </c>
      <c r="M189" s="184" t="s">
        <v>62</v>
      </c>
      <c r="N189" s="184" t="s">
        <v>62</v>
      </c>
      <c r="O189" s="184" t="s">
        <v>57</v>
      </c>
      <c r="P189" s="184" t="s">
        <v>57</v>
      </c>
      <c r="Q189" s="184" t="s">
        <v>57</v>
      </c>
      <c r="R189" s="184" t="s">
        <v>57</v>
      </c>
      <c r="S189" s="184" t="s">
        <v>62</v>
      </c>
      <c r="T189" s="184" t="s">
        <v>57</v>
      </c>
      <c r="U189" s="184" t="s">
        <v>62</v>
      </c>
      <c r="V189" s="184" t="s">
        <v>57</v>
      </c>
      <c r="W189" s="184" t="s">
        <v>62</v>
      </c>
      <c r="X189" s="184" t="s">
        <v>57</v>
      </c>
      <c r="Y189" s="184" t="s">
        <v>57</v>
      </c>
      <c r="Z189" s="184" t="s">
        <v>5161</v>
      </c>
      <c r="AA189" s="184" t="s">
        <v>62</v>
      </c>
      <c r="AB189" s="184" t="s">
        <v>62</v>
      </c>
      <c r="AC189" s="184" t="s">
        <v>57</v>
      </c>
      <c r="AD189" s="184" t="s">
        <v>57</v>
      </c>
      <c r="AE189" s="184" t="s">
        <v>57</v>
      </c>
      <c r="AF189" s="184"/>
      <c r="AG189" s="184" t="s">
        <v>56</v>
      </c>
      <c r="AH189" s="184">
        <v>688</v>
      </c>
      <c r="AI189" s="184" t="s">
        <v>56</v>
      </c>
      <c r="AJ189" s="184" t="s">
        <v>4469</v>
      </c>
      <c r="AK189" s="184" t="s">
        <v>62</v>
      </c>
      <c r="AL189" s="184" t="s">
        <v>57</v>
      </c>
      <c r="AM189" s="184" t="s">
        <v>57</v>
      </c>
      <c r="AN189" s="184" t="s">
        <v>57</v>
      </c>
      <c r="AO189" s="184" t="s">
        <v>57</v>
      </c>
      <c r="AP189" s="196" t="s">
        <v>5162</v>
      </c>
      <c r="AQ189" s="184" t="s">
        <v>57</v>
      </c>
      <c r="AR189" s="184" t="s">
        <v>57</v>
      </c>
      <c r="AS189" s="184">
        <v>503</v>
      </c>
      <c r="AT189" s="184">
        <v>185</v>
      </c>
      <c r="AU189" s="184"/>
      <c r="AV189" s="184"/>
    </row>
    <row r="190" spans="1:48" s="188" customFormat="1">
      <c r="A190" s="184">
        <v>189</v>
      </c>
      <c r="B190" s="184" t="s">
        <v>919</v>
      </c>
      <c r="C190" s="184" t="s">
        <v>4946</v>
      </c>
      <c r="D190" s="184">
        <v>2024</v>
      </c>
      <c r="E190" s="184" t="s">
        <v>187</v>
      </c>
      <c r="F190" s="189" t="s">
        <v>765</v>
      </c>
      <c r="G190" s="184" t="s">
        <v>5163</v>
      </c>
      <c r="H190" s="193" t="s">
        <v>5164</v>
      </c>
      <c r="I190" s="184" t="s">
        <v>91</v>
      </c>
      <c r="J190" s="184">
        <v>18</v>
      </c>
      <c r="K190" s="184" t="s">
        <v>62</v>
      </c>
      <c r="L190" s="184" t="s">
        <v>62</v>
      </c>
      <c r="M190" s="184" t="s">
        <v>62</v>
      </c>
      <c r="N190" s="184" t="s">
        <v>62</v>
      </c>
      <c r="O190" s="184" t="s">
        <v>57</v>
      </c>
      <c r="P190" s="184" t="s">
        <v>57</v>
      </c>
      <c r="Q190" s="184" t="s">
        <v>57</v>
      </c>
      <c r="R190" s="184" t="s">
        <v>57</v>
      </c>
      <c r="S190" s="184" t="s">
        <v>56</v>
      </c>
      <c r="T190" s="184" t="s">
        <v>5165</v>
      </c>
      <c r="U190" s="184" t="s">
        <v>62</v>
      </c>
      <c r="V190" s="184" t="s">
        <v>57</v>
      </c>
      <c r="W190" s="184" t="s">
        <v>62</v>
      </c>
      <c r="X190" s="184" t="s">
        <v>57</v>
      </c>
      <c r="Y190" s="184" t="s">
        <v>57</v>
      </c>
      <c r="Z190" s="184" t="s">
        <v>5166</v>
      </c>
      <c r="AA190" s="184" t="s">
        <v>56</v>
      </c>
      <c r="AB190" s="184" t="s">
        <v>56</v>
      </c>
      <c r="AC190" s="184" t="s">
        <v>56</v>
      </c>
      <c r="AD190" s="184" t="s">
        <v>216</v>
      </c>
      <c r="AE190" s="184" t="s">
        <v>5167</v>
      </c>
      <c r="AF190" s="184"/>
      <c r="AG190" s="184" t="s">
        <v>56</v>
      </c>
      <c r="AH190" s="184">
        <v>222</v>
      </c>
      <c r="AI190" s="184" t="s">
        <v>62</v>
      </c>
      <c r="AJ190" s="184" t="s">
        <v>57</v>
      </c>
      <c r="AK190" s="184" t="s">
        <v>62</v>
      </c>
      <c r="AL190" s="184" t="s">
        <v>57</v>
      </c>
      <c r="AM190" s="184" t="s">
        <v>57</v>
      </c>
      <c r="AN190" s="184" t="s">
        <v>57</v>
      </c>
      <c r="AO190" s="184" t="s">
        <v>57</v>
      </c>
      <c r="AP190" s="196" t="s">
        <v>5168</v>
      </c>
      <c r="AQ190" s="184" t="s">
        <v>57</v>
      </c>
      <c r="AR190" s="184" t="s">
        <v>57</v>
      </c>
      <c r="AS190" s="184">
        <v>147</v>
      </c>
      <c r="AT190" s="184">
        <v>75</v>
      </c>
      <c r="AU190" s="184"/>
      <c r="AV190" s="184"/>
    </row>
    <row r="191" spans="1:48" s="188" customFormat="1">
      <c r="A191" s="184">
        <v>190</v>
      </c>
      <c r="B191" s="184" t="s">
        <v>919</v>
      </c>
      <c r="C191" s="184" t="s">
        <v>4946</v>
      </c>
      <c r="D191" s="184">
        <v>2024</v>
      </c>
      <c r="E191" s="184" t="s">
        <v>187</v>
      </c>
      <c r="F191" s="189" t="s">
        <v>4054</v>
      </c>
      <c r="G191" s="187" t="s">
        <v>5169</v>
      </c>
      <c r="H191" s="189" t="s">
        <v>5170</v>
      </c>
      <c r="I191" s="184" t="s">
        <v>91</v>
      </c>
      <c r="J191" s="184">
        <v>14</v>
      </c>
      <c r="K191" s="184" t="s">
        <v>62</v>
      </c>
      <c r="L191" s="184" t="s">
        <v>62</v>
      </c>
      <c r="M191" s="184" t="s">
        <v>62</v>
      </c>
      <c r="N191" s="184" t="s">
        <v>62</v>
      </c>
      <c r="O191" s="184" t="s">
        <v>57</v>
      </c>
      <c r="P191" s="184" t="s">
        <v>57</v>
      </c>
      <c r="Q191" s="184" t="s">
        <v>57</v>
      </c>
      <c r="R191" s="184" t="s">
        <v>57</v>
      </c>
      <c r="S191" s="184" t="s">
        <v>62</v>
      </c>
      <c r="T191" s="184" t="s">
        <v>57</v>
      </c>
      <c r="U191" s="184" t="s">
        <v>56</v>
      </c>
      <c r="V191" s="184" t="s">
        <v>5171</v>
      </c>
      <c r="W191" s="184" t="s">
        <v>62</v>
      </c>
      <c r="X191" s="184" t="s">
        <v>57</v>
      </c>
      <c r="Y191" s="184" t="s">
        <v>57</v>
      </c>
      <c r="Z191" s="184" t="s">
        <v>5172</v>
      </c>
      <c r="AA191" s="184" t="s">
        <v>62</v>
      </c>
      <c r="AB191" s="184" t="s">
        <v>62</v>
      </c>
      <c r="AC191" s="184" t="s">
        <v>57</v>
      </c>
      <c r="AD191" s="184" t="s">
        <v>57</v>
      </c>
      <c r="AE191" s="184" t="s">
        <v>57</v>
      </c>
      <c r="AF191" s="184"/>
      <c r="AG191" s="184" t="s">
        <v>56</v>
      </c>
      <c r="AH191" s="184">
        <v>40</v>
      </c>
      <c r="AI191" s="184" t="s">
        <v>62</v>
      </c>
      <c r="AJ191" s="184" t="s">
        <v>57</v>
      </c>
      <c r="AK191" s="184" t="s">
        <v>62</v>
      </c>
      <c r="AL191" s="184" t="s">
        <v>57</v>
      </c>
      <c r="AM191" s="184" t="s">
        <v>57</v>
      </c>
      <c r="AN191" s="184" t="s">
        <v>57</v>
      </c>
      <c r="AO191" s="196" t="s">
        <v>57</v>
      </c>
      <c r="AP191" s="184" t="s">
        <v>5089</v>
      </c>
      <c r="AQ191" s="184" t="s">
        <v>57</v>
      </c>
      <c r="AR191" s="184" t="s">
        <v>57</v>
      </c>
      <c r="AS191" s="184">
        <v>29</v>
      </c>
      <c r="AT191" s="184">
        <v>11</v>
      </c>
      <c r="AU191" s="184"/>
      <c r="AV191" s="184"/>
    </row>
    <row r="192" spans="1:48" s="188" customFormat="1">
      <c r="A192" s="184">
        <v>191</v>
      </c>
      <c r="B192" s="184" t="s">
        <v>919</v>
      </c>
      <c r="C192" s="184" t="s">
        <v>4946</v>
      </c>
      <c r="D192" s="184">
        <v>2024</v>
      </c>
      <c r="E192" s="184" t="s">
        <v>187</v>
      </c>
      <c r="F192" s="189" t="s">
        <v>5173</v>
      </c>
      <c r="G192" s="184" t="s">
        <v>5174</v>
      </c>
      <c r="H192" s="189" t="s">
        <v>5175</v>
      </c>
      <c r="I192" s="184" t="s">
        <v>91</v>
      </c>
      <c r="J192" s="184">
        <v>14</v>
      </c>
      <c r="K192" s="184" t="s">
        <v>62</v>
      </c>
      <c r="L192" s="184" t="s">
        <v>62</v>
      </c>
      <c r="M192" s="184" t="s">
        <v>62</v>
      </c>
      <c r="N192" s="184" t="s">
        <v>62</v>
      </c>
      <c r="O192" s="184" t="s">
        <v>57</v>
      </c>
      <c r="P192" s="184" t="s">
        <v>57</v>
      </c>
      <c r="Q192" s="184" t="s">
        <v>57</v>
      </c>
      <c r="R192" s="184" t="s">
        <v>57</v>
      </c>
      <c r="S192" s="184" t="s">
        <v>62</v>
      </c>
      <c r="T192" s="184" t="s">
        <v>57</v>
      </c>
      <c r="U192" s="184" t="s">
        <v>62</v>
      </c>
      <c r="V192" s="184" t="s">
        <v>57</v>
      </c>
      <c r="W192" s="184" t="s">
        <v>62</v>
      </c>
      <c r="X192" s="184" t="s">
        <v>57</v>
      </c>
      <c r="Y192" s="184" t="s">
        <v>57</v>
      </c>
      <c r="Z192" s="184" t="s">
        <v>5176</v>
      </c>
      <c r="AA192" s="184" t="s">
        <v>62</v>
      </c>
      <c r="AB192" s="184" t="s">
        <v>62</v>
      </c>
      <c r="AC192" s="184" t="s">
        <v>57</v>
      </c>
      <c r="AD192" s="184" t="s">
        <v>57</v>
      </c>
      <c r="AE192" s="184" t="s">
        <v>57</v>
      </c>
      <c r="AF192" s="184"/>
      <c r="AG192" s="184" t="s">
        <v>56</v>
      </c>
      <c r="AH192" s="184">
        <v>37</v>
      </c>
      <c r="AI192" s="184" t="s">
        <v>62</v>
      </c>
      <c r="AJ192" s="184" t="s">
        <v>57</v>
      </c>
      <c r="AK192" s="184" t="s">
        <v>62</v>
      </c>
      <c r="AL192" s="184" t="s">
        <v>57</v>
      </c>
      <c r="AM192" s="184" t="s">
        <v>57</v>
      </c>
      <c r="AN192" s="184" t="s">
        <v>57</v>
      </c>
      <c r="AO192" s="196" t="s">
        <v>57</v>
      </c>
      <c r="AP192" s="184" t="s">
        <v>5177</v>
      </c>
      <c r="AQ192" s="184" t="s">
        <v>57</v>
      </c>
      <c r="AR192" s="184" t="s">
        <v>57</v>
      </c>
      <c r="AS192" s="184">
        <v>17</v>
      </c>
      <c r="AT192" s="184">
        <v>20</v>
      </c>
      <c r="AU192" s="184"/>
      <c r="AV192" s="184"/>
    </row>
    <row r="193" spans="1:48" s="188" customFormat="1">
      <c r="A193" s="184">
        <v>192</v>
      </c>
      <c r="B193" s="184" t="s">
        <v>919</v>
      </c>
      <c r="C193" s="184" t="s">
        <v>4946</v>
      </c>
      <c r="D193" s="184">
        <v>2024</v>
      </c>
      <c r="E193" s="184" t="s">
        <v>187</v>
      </c>
      <c r="F193" s="189" t="s">
        <v>5178</v>
      </c>
      <c r="G193" s="184" t="s">
        <v>5179</v>
      </c>
      <c r="H193" s="189" t="s">
        <v>5180</v>
      </c>
      <c r="I193" s="184" t="s">
        <v>91</v>
      </c>
      <c r="J193" s="184">
        <v>22</v>
      </c>
      <c r="K193" s="184" t="s">
        <v>62</v>
      </c>
      <c r="L193" s="184" t="s">
        <v>62</v>
      </c>
      <c r="M193" s="184" t="s">
        <v>62</v>
      </c>
      <c r="N193" s="184" t="s">
        <v>62</v>
      </c>
      <c r="O193" s="184" t="s">
        <v>57</v>
      </c>
      <c r="P193" s="184" t="s">
        <v>57</v>
      </c>
      <c r="Q193" s="184" t="s">
        <v>57</v>
      </c>
      <c r="R193" s="184" t="s">
        <v>57</v>
      </c>
      <c r="S193" s="184" t="s">
        <v>62</v>
      </c>
      <c r="T193" s="184" t="s">
        <v>57</v>
      </c>
      <c r="U193" s="184" t="s">
        <v>62</v>
      </c>
      <c r="V193" s="184" t="s">
        <v>57</v>
      </c>
      <c r="W193" s="184" t="s">
        <v>62</v>
      </c>
      <c r="X193" s="184" t="s">
        <v>57</v>
      </c>
      <c r="Y193" s="184" t="s">
        <v>57</v>
      </c>
      <c r="Z193" s="184" t="s">
        <v>5181</v>
      </c>
      <c r="AA193" s="184" t="s">
        <v>62</v>
      </c>
      <c r="AB193" s="184" t="s">
        <v>62</v>
      </c>
      <c r="AC193" s="184" t="s">
        <v>57</v>
      </c>
      <c r="AD193" s="184" t="s">
        <v>57</v>
      </c>
      <c r="AE193" s="184" t="s">
        <v>57</v>
      </c>
      <c r="AF193" s="184"/>
      <c r="AG193" s="184" t="s">
        <v>56</v>
      </c>
      <c r="AH193" s="184">
        <v>552</v>
      </c>
      <c r="AI193" s="184" t="s">
        <v>62</v>
      </c>
      <c r="AJ193" s="184" t="s">
        <v>57</v>
      </c>
      <c r="AK193" s="184" t="s">
        <v>62</v>
      </c>
      <c r="AL193" s="184" t="s">
        <v>57</v>
      </c>
      <c r="AM193" s="184" t="s">
        <v>57</v>
      </c>
      <c r="AN193" s="184" t="s">
        <v>57</v>
      </c>
      <c r="AO193" s="196" t="s">
        <v>57</v>
      </c>
      <c r="AP193" s="184" t="s">
        <v>5182</v>
      </c>
      <c r="AQ193" s="184" t="s">
        <v>57</v>
      </c>
      <c r="AR193" s="184" t="s">
        <v>57</v>
      </c>
      <c r="AS193" s="184" t="s">
        <v>62</v>
      </c>
      <c r="AT193" s="184" t="s">
        <v>62</v>
      </c>
      <c r="AU193" s="184"/>
      <c r="AV193" s="184" t="s">
        <v>5095</v>
      </c>
    </row>
    <row r="194" spans="1:48" s="188" customFormat="1">
      <c r="A194" s="184">
        <v>193</v>
      </c>
      <c r="B194" s="184" t="s">
        <v>919</v>
      </c>
      <c r="C194" s="184" t="s">
        <v>4946</v>
      </c>
      <c r="D194" s="184">
        <v>2024</v>
      </c>
      <c r="E194" s="184" t="s">
        <v>251</v>
      </c>
      <c r="F194" s="189" t="s">
        <v>5183</v>
      </c>
      <c r="G194" s="184" t="s">
        <v>5184</v>
      </c>
      <c r="H194" s="189" t="s">
        <v>5185</v>
      </c>
      <c r="I194" s="184" t="s">
        <v>55</v>
      </c>
      <c r="J194" s="184">
        <v>3</v>
      </c>
      <c r="K194" s="184" t="s">
        <v>56</v>
      </c>
      <c r="L194" s="184" t="s">
        <v>56</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5186</v>
      </c>
      <c r="AA194" s="184" t="s">
        <v>57</v>
      </c>
      <c r="AB194" s="184" t="s">
        <v>57</v>
      </c>
      <c r="AC194" s="184" t="s">
        <v>57</v>
      </c>
      <c r="AD194" s="184" t="s">
        <v>57</v>
      </c>
      <c r="AE194" s="184" t="s">
        <v>57</v>
      </c>
      <c r="AF194" s="184"/>
      <c r="AG194" s="184" t="s">
        <v>57</v>
      </c>
      <c r="AH194" s="184" t="s">
        <v>57</v>
      </c>
      <c r="AI194" s="184" t="s">
        <v>57</v>
      </c>
      <c r="AJ194" s="184" t="s">
        <v>57</v>
      </c>
      <c r="AK194" s="184" t="s">
        <v>57</v>
      </c>
      <c r="AL194" s="184" t="s">
        <v>57</v>
      </c>
      <c r="AM194" s="184" t="s">
        <v>57</v>
      </c>
      <c r="AN194" s="184" t="s">
        <v>57</v>
      </c>
      <c r="AO194" s="184" t="s">
        <v>57</v>
      </c>
      <c r="AP194" s="196" t="s">
        <v>5187</v>
      </c>
      <c r="AQ194" s="184" t="s">
        <v>57</v>
      </c>
      <c r="AR194" s="184" t="s">
        <v>57</v>
      </c>
      <c r="AS194" s="184" t="s">
        <v>57</v>
      </c>
      <c r="AT194" s="184" t="s">
        <v>57</v>
      </c>
      <c r="AU194" s="184"/>
      <c r="AV194" s="184"/>
    </row>
    <row r="195" spans="1:48" s="188" customFormat="1">
      <c r="A195" s="184">
        <v>194</v>
      </c>
      <c r="B195" s="184" t="s">
        <v>919</v>
      </c>
      <c r="C195" s="184" t="s">
        <v>4946</v>
      </c>
      <c r="D195" s="184">
        <v>2024</v>
      </c>
      <c r="E195" s="184" t="s">
        <v>251</v>
      </c>
      <c r="F195" s="184" t="s">
        <v>5188</v>
      </c>
      <c r="G195" s="184" t="s">
        <v>5189</v>
      </c>
      <c r="H195" s="189" t="s">
        <v>5190</v>
      </c>
      <c r="I195" s="184" t="s">
        <v>55</v>
      </c>
      <c r="J195" s="184">
        <v>15</v>
      </c>
      <c r="K195" s="184" t="s">
        <v>56</v>
      </c>
      <c r="L195" s="184" t="s">
        <v>56</v>
      </c>
      <c r="M195" s="184" t="s">
        <v>57</v>
      </c>
      <c r="N195" s="184" t="s">
        <v>57</v>
      </c>
      <c r="O195" s="184" t="s">
        <v>57</v>
      </c>
      <c r="P195" s="184" t="s">
        <v>57</v>
      </c>
      <c r="Q195" s="184" t="s">
        <v>57</v>
      </c>
      <c r="R195" s="184" t="s">
        <v>57</v>
      </c>
      <c r="S195" s="184" t="s">
        <v>57</v>
      </c>
      <c r="T195" s="184" t="s">
        <v>57</v>
      </c>
      <c r="U195" s="184" t="s">
        <v>57</v>
      </c>
      <c r="V195" s="184" t="s">
        <v>57</v>
      </c>
      <c r="W195" s="184" t="s">
        <v>57</v>
      </c>
      <c r="X195" s="184" t="s">
        <v>57</v>
      </c>
      <c r="Y195" s="184" t="s">
        <v>57</v>
      </c>
      <c r="Z195" s="184" t="s">
        <v>5191</v>
      </c>
      <c r="AA195" s="184" t="s">
        <v>57</v>
      </c>
      <c r="AB195" s="184" t="s">
        <v>57</v>
      </c>
      <c r="AC195" s="184" t="s">
        <v>57</v>
      </c>
      <c r="AD195" s="184" t="s">
        <v>57</v>
      </c>
      <c r="AE195" s="184" t="s">
        <v>57</v>
      </c>
      <c r="AF195" s="184"/>
      <c r="AG195" s="184" t="s">
        <v>57</v>
      </c>
      <c r="AH195" s="184" t="s">
        <v>57</v>
      </c>
      <c r="AI195" s="184" t="s">
        <v>57</v>
      </c>
      <c r="AJ195" s="184" t="s">
        <v>57</v>
      </c>
      <c r="AK195" s="184" t="s">
        <v>57</v>
      </c>
      <c r="AL195" s="184" t="s">
        <v>57</v>
      </c>
      <c r="AM195" s="184" t="s">
        <v>57</v>
      </c>
      <c r="AN195" s="184" t="s">
        <v>57</v>
      </c>
      <c r="AO195" s="184" t="s">
        <v>57</v>
      </c>
      <c r="AP195" s="184" t="s">
        <v>5192</v>
      </c>
      <c r="AQ195" s="184" t="s">
        <v>57</v>
      </c>
      <c r="AR195" s="184" t="s">
        <v>57</v>
      </c>
      <c r="AS195" s="184" t="s">
        <v>57</v>
      </c>
      <c r="AT195" s="184" t="s">
        <v>57</v>
      </c>
      <c r="AU195" s="184"/>
      <c r="AV195" s="184"/>
    </row>
    <row r="196" spans="1:48" s="188" customFormat="1">
      <c r="A196" s="184">
        <v>195</v>
      </c>
      <c r="B196" s="184" t="s">
        <v>919</v>
      </c>
      <c r="C196" s="184" t="s">
        <v>4946</v>
      </c>
      <c r="D196" s="184">
        <v>2024</v>
      </c>
      <c r="E196" s="184" t="s">
        <v>251</v>
      </c>
      <c r="F196" s="184" t="s">
        <v>5193</v>
      </c>
      <c r="G196" s="184" t="s">
        <v>5194</v>
      </c>
      <c r="H196" s="193" t="s">
        <v>5195</v>
      </c>
      <c r="I196" s="184" t="s">
        <v>55</v>
      </c>
      <c r="J196" s="184">
        <v>15</v>
      </c>
      <c r="K196" s="184" t="s">
        <v>56</v>
      </c>
      <c r="L196" s="184" t="s">
        <v>56</v>
      </c>
      <c r="M196" s="184" t="s">
        <v>57</v>
      </c>
      <c r="N196" s="184" t="s">
        <v>57</v>
      </c>
      <c r="O196" s="184" t="s">
        <v>57</v>
      </c>
      <c r="P196" s="184" t="s">
        <v>57</v>
      </c>
      <c r="Q196" s="184" t="s">
        <v>57</v>
      </c>
      <c r="R196" s="184" t="s">
        <v>57</v>
      </c>
      <c r="S196" s="184" t="s">
        <v>57</v>
      </c>
      <c r="T196" s="184" t="s">
        <v>57</v>
      </c>
      <c r="U196" s="184" t="s">
        <v>57</v>
      </c>
      <c r="V196" s="184" t="s">
        <v>57</v>
      </c>
      <c r="W196" s="184" t="s">
        <v>57</v>
      </c>
      <c r="X196" s="184" t="s">
        <v>57</v>
      </c>
      <c r="Y196" s="184" t="s">
        <v>57</v>
      </c>
      <c r="Z196" s="184" t="s">
        <v>5196</v>
      </c>
      <c r="AA196" s="184" t="s">
        <v>57</v>
      </c>
      <c r="AB196" s="184" t="s">
        <v>57</v>
      </c>
      <c r="AC196" s="184" t="s">
        <v>57</v>
      </c>
      <c r="AD196" s="184" t="s">
        <v>57</v>
      </c>
      <c r="AE196" s="184" t="s">
        <v>57</v>
      </c>
      <c r="AF196" s="184"/>
      <c r="AG196" s="184" t="s">
        <v>57</v>
      </c>
      <c r="AH196" s="184" t="s">
        <v>57</v>
      </c>
      <c r="AI196" s="184" t="s">
        <v>57</v>
      </c>
      <c r="AJ196" s="184" t="s">
        <v>57</v>
      </c>
      <c r="AK196" s="184" t="s">
        <v>57</v>
      </c>
      <c r="AL196" s="184" t="s">
        <v>57</v>
      </c>
      <c r="AM196" s="184" t="s">
        <v>57</v>
      </c>
      <c r="AN196" s="184" t="s">
        <v>57</v>
      </c>
      <c r="AO196" s="184" t="s">
        <v>57</v>
      </c>
      <c r="AP196" s="184" t="s">
        <v>5197</v>
      </c>
      <c r="AQ196" s="184" t="s">
        <v>57</v>
      </c>
      <c r="AR196" s="184" t="s">
        <v>57</v>
      </c>
      <c r="AS196" s="184" t="s">
        <v>57</v>
      </c>
      <c r="AT196" s="184" t="s">
        <v>57</v>
      </c>
      <c r="AU196" s="184"/>
      <c r="AV196" s="184"/>
    </row>
    <row r="197" spans="1:48" s="188" customFormat="1">
      <c r="A197" s="184">
        <v>196</v>
      </c>
      <c r="B197" s="184" t="s">
        <v>919</v>
      </c>
      <c r="C197" s="184" t="s">
        <v>4946</v>
      </c>
      <c r="D197" s="184">
        <v>2024</v>
      </c>
      <c r="E197" s="184" t="s">
        <v>251</v>
      </c>
      <c r="F197" s="189" t="s">
        <v>5198</v>
      </c>
      <c r="G197" s="184" t="s">
        <v>5199</v>
      </c>
      <c r="H197" s="189" t="s">
        <v>5200</v>
      </c>
      <c r="I197" s="184" t="s">
        <v>55</v>
      </c>
      <c r="J197" s="184">
        <v>23</v>
      </c>
      <c r="K197" s="184" t="s">
        <v>56</v>
      </c>
      <c r="L197" s="184" t="s">
        <v>56</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5201</v>
      </c>
      <c r="AA197" s="184" t="s">
        <v>57</v>
      </c>
      <c r="AB197" s="184" t="s">
        <v>57</v>
      </c>
      <c r="AC197" s="184" t="s">
        <v>57</v>
      </c>
      <c r="AD197" s="184" t="s">
        <v>57</v>
      </c>
      <c r="AE197" s="197" t="s">
        <v>57</v>
      </c>
      <c r="AF197" s="184"/>
      <c r="AG197" s="184" t="s">
        <v>57</v>
      </c>
      <c r="AH197" s="184" t="s">
        <v>57</v>
      </c>
      <c r="AI197" s="184" t="s">
        <v>57</v>
      </c>
      <c r="AJ197" s="184" t="s">
        <v>57</v>
      </c>
      <c r="AK197" s="184" t="s">
        <v>57</v>
      </c>
      <c r="AL197" s="184" t="s">
        <v>57</v>
      </c>
      <c r="AM197" s="184" t="s">
        <v>57</v>
      </c>
      <c r="AN197" s="184" t="s">
        <v>57</v>
      </c>
      <c r="AO197" s="184" t="s">
        <v>57</v>
      </c>
      <c r="AP197" s="184" t="s">
        <v>5202</v>
      </c>
      <c r="AQ197" s="184" t="s">
        <v>57</v>
      </c>
      <c r="AR197" s="184" t="s">
        <v>57</v>
      </c>
      <c r="AS197" s="184" t="s">
        <v>57</v>
      </c>
      <c r="AT197" s="184" t="s">
        <v>57</v>
      </c>
      <c r="AU197" s="184"/>
      <c r="AV197" s="184"/>
    </row>
    <row r="198" spans="1:48" s="188" customFormat="1">
      <c r="A198" s="184">
        <v>197</v>
      </c>
      <c r="B198" s="184" t="s">
        <v>919</v>
      </c>
      <c r="C198" s="184" t="s">
        <v>4946</v>
      </c>
      <c r="D198" s="184">
        <v>2024</v>
      </c>
      <c r="E198" s="184" t="s">
        <v>251</v>
      </c>
      <c r="F198" s="189" t="s">
        <v>4154</v>
      </c>
      <c r="G198" s="184" t="s">
        <v>5203</v>
      </c>
      <c r="H198" s="189" t="s">
        <v>5204</v>
      </c>
      <c r="I198" s="184" t="s">
        <v>55</v>
      </c>
      <c r="J198" s="184">
        <v>14</v>
      </c>
      <c r="K198" s="184" t="s">
        <v>56</v>
      </c>
      <c r="L198" s="184" t="s">
        <v>56</v>
      </c>
      <c r="M198" s="184" t="s">
        <v>57</v>
      </c>
      <c r="N198" s="184" t="s">
        <v>57</v>
      </c>
      <c r="O198" s="184" t="s">
        <v>57</v>
      </c>
      <c r="P198" s="184" t="s">
        <v>57</v>
      </c>
      <c r="Q198" s="184" t="s">
        <v>57</v>
      </c>
      <c r="R198" s="184" t="s">
        <v>57</v>
      </c>
      <c r="S198" s="184" t="s">
        <v>57</v>
      </c>
      <c r="T198" s="184" t="s">
        <v>57</v>
      </c>
      <c r="U198" s="184" t="s">
        <v>57</v>
      </c>
      <c r="V198" s="187" t="s">
        <v>57</v>
      </c>
      <c r="W198" s="184" t="s">
        <v>57</v>
      </c>
      <c r="X198" s="184" t="s">
        <v>57</v>
      </c>
      <c r="Y198" s="184" t="s">
        <v>57</v>
      </c>
      <c r="Z198" s="184" t="s">
        <v>4159</v>
      </c>
      <c r="AA198" s="184" t="s">
        <v>57</v>
      </c>
      <c r="AB198" s="184" t="s">
        <v>57</v>
      </c>
      <c r="AC198" s="184" t="s">
        <v>57</v>
      </c>
      <c r="AD198" s="184" t="s">
        <v>57</v>
      </c>
      <c r="AE198" s="184" t="s">
        <v>57</v>
      </c>
      <c r="AF198" s="184"/>
      <c r="AG198" s="184" t="s">
        <v>57</v>
      </c>
      <c r="AH198" s="184" t="s">
        <v>57</v>
      </c>
      <c r="AI198" s="184" t="s">
        <v>57</v>
      </c>
      <c r="AJ198" s="184" t="s">
        <v>57</v>
      </c>
      <c r="AK198" s="184" t="s">
        <v>57</v>
      </c>
      <c r="AL198" s="184" t="s">
        <v>57</v>
      </c>
      <c r="AM198" s="184" t="s">
        <v>57</v>
      </c>
      <c r="AN198" s="184" t="s">
        <v>57</v>
      </c>
      <c r="AO198" s="184" t="s">
        <v>57</v>
      </c>
      <c r="AP198" s="196" t="s">
        <v>5205</v>
      </c>
      <c r="AQ198" s="184" t="s">
        <v>57</v>
      </c>
      <c r="AR198" s="184" t="s">
        <v>57</v>
      </c>
      <c r="AS198" s="184" t="s">
        <v>57</v>
      </c>
      <c r="AT198" s="184" t="s">
        <v>57</v>
      </c>
      <c r="AU198" s="184"/>
      <c r="AV198" s="184"/>
    </row>
    <row r="199" spans="1:48" s="188" customFormat="1">
      <c r="A199" s="184">
        <v>198</v>
      </c>
      <c r="B199" s="184" t="s">
        <v>919</v>
      </c>
      <c r="C199" s="184" t="s">
        <v>4946</v>
      </c>
      <c r="D199" s="184">
        <v>2024</v>
      </c>
      <c r="E199" s="184" t="s">
        <v>251</v>
      </c>
      <c r="F199" s="189" t="s">
        <v>5206</v>
      </c>
      <c r="G199" s="184" t="s">
        <v>5207</v>
      </c>
      <c r="H199" s="189" t="s">
        <v>5208</v>
      </c>
      <c r="I199" s="184" t="s">
        <v>55</v>
      </c>
      <c r="J199" s="184">
        <v>17</v>
      </c>
      <c r="K199" s="184" t="s">
        <v>56</v>
      </c>
      <c r="L199" s="184" t="s">
        <v>56</v>
      </c>
      <c r="M199" s="184" t="s">
        <v>57</v>
      </c>
      <c r="N199" s="184" t="s">
        <v>57</v>
      </c>
      <c r="O199" s="184" t="s">
        <v>57</v>
      </c>
      <c r="P199" s="184" t="s">
        <v>57</v>
      </c>
      <c r="Q199" s="184" t="s">
        <v>57</v>
      </c>
      <c r="R199" s="184" t="s">
        <v>57</v>
      </c>
      <c r="S199" s="184" t="s">
        <v>57</v>
      </c>
      <c r="T199" s="184" t="s">
        <v>57</v>
      </c>
      <c r="U199" s="184" t="s">
        <v>57</v>
      </c>
      <c r="V199" s="184" t="s">
        <v>57</v>
      </c>
      <c r="W199" s="184" t="s">
        <v>57</v>
      </c>
      <c r="X199" s="184" t="s">
        <v>57</v>
      </c>
      <c r="Y199" s="184" t="s">
        <v>57</v>
      </c>
      <c r="Z199" s="184" t="s">
        <v>5209</v>
      </c>
      <c r="AA199" s="184" t="s">
        <v>57</v>
      </c>
      <c r="AB199" s="184" t="s">
        <v>57</v>
      </c>
      <c r="AC199" s="184" t="s">
        <v>57</v>
      </c>
      <c r="AD199" s="184" t="s">
        <v>57</v>
      </c>
      <c r="AE199" s="184" t="s">
        <v>57</v>
      </c>
      <c r="AF199" s="184"/>
      <c r="AG199" s="184" t="s">
        <v>57</v>
      </c>
      <c r="AH199" s="184" t="s">
        <v>57</v>
      </c>
      <c r="AI199" s="184" t="s">
        <v>57</v>
      </c>
      <c r="AJ199" s="184" t="s">
        <v>57</v>
      </c>
      <c r="AK199" s="184" t="s">
        <v>57</v>
      </c>
      <c r="AL199" s="184" t="s">
        <v>57</v>
      </c>
      <c r="AM199" s="184" t="s">
        <v>57</v>
      </c>
      <c r="AN199" s="184" t="s">
        <v>57</v>
      </c>
      <c r="AO199" s="184" t="s">
        <v>57</v>
      </c>
      <c r="AP199" s="184" t="s">
        <v>5210</v>
      </c>
      <c r="AQ199" s="184" t="s">
        <v>57</v>
      </c>
      <c r="AR199" s="184" t="s">
        <v>57</v>
      </c>
      <c r="AS199" s="184" t="s">
        <v>57</v>
      </c>
      <c r="AT199" s="184" t="s">
        <v>57</v>
      </c>
      <c r="AU199" s="184"/>
      <c r="AV199" s="184"/>
    </row>
    <row r="200" spans="1:48" s="188" customFormat="1">
      <c r="A200" s="184">
        <v>199</v>
      </c>
      <c r="B200" s="184" t="s">
        <v>919</v>
      </c>
      <c r="C200" s="184" t="s">
        <v>4946</v>
      </c>
      <c r="D200" s="184">
        <v>2024</v>
      </c>
      <c r="E200" s="184" t="s">
        <v>251</v>
      </c>
      <c r="F200" s="189" t="s">
        <v>410</v>
      </c>
      <c r="G200" s="184" t="s">
        <v>5211</v>
      </c>
      <c r="H200" s="189" t="s">
        <v>5212</v>
      </c>
      <c r="I200" s="184" t="s">
        <v>91</v>
      </c>
      <c r="J200" s="184">
        <v>22</v>
      </c>
      <c r="K200" s="184" t="s">
        <v>62</v>
      </c>
      <c r="L200" s="184" t="s">
        <v>62</v>
      </c>
      <c r="M200" s="184" t="s">
        <v>62</v>
      </c>
      <c r="N200" s="184" t="s">
        <v>62</v>
      </c>
      <c r="O200" s="184" t="s">
        <v>57</v>
      </c>
      <c r="P200" s="184" t="s">
        <v>57</v>
      </c>
      <c r="Q200" s="184" t="s">
        <v>57</v>
      </c>
      <c r="R200" s="184" t="s">
        <v>57</v>
      </c>
      <c r="S200" s="184" t="s">
        <v>62</v>
      </c>
      <c r="T200" s="184" t="s">
        <v>57</v>
      </c>
      <c r="U200" s="184" t="s">
        <v>62</v>
      </c>
      <c r="V200" s="184" t="s">
        <v>57</v>
      </c>
      <c r="W200" s="184" t="s">
        <v>56</v>
      </c>
      <c r="X200" s="184" t="s">
        <v>6358</v>
      </c>
      <c r="Y200" s="184" t="s">
        <v>62</v>
      </c>
      <c r="Z200" s="184" t="s">
        <v>5213</v>
      </c>
      <c r="AA200" s="184" t="s">
        <v>62</v>
      </c>
      <c r="AB200" s="184" t="s">
        <v>62</v>
      </c>
      <c r="AC200" s="184" t="s">
        <v>57</v>
      </c>
      <c r="AD200" s="184" t="s">
        <v>57</v>
      </c>
      <c r="AE200" s="184" t="s">
        <v>57</v>
      </c>
      <c r="AF200" s="184"/>
      <c r="AG200" s="184" t="s">
        <v>56</v>
      </c>
      <c r="AH200" s="184">
        <v>22</v>
      </c>
      <c r="AI200" s="184" t="s">
        <v>62</v>
      </c>
      <c r="AJ200" s="184" t="s">
        <v>57</v>
      </c>
      <c r="AK200" s="184" t="s">
        <v>62</v>
      </c>
      <c r="AL200" s="184" t="s">
        <v>57</v>
      </c>
      <c r="AM200" s="184" t="s">
        <v>57</v>
      </c>
      <c r="AN200" s="184" t="s">
        <v>57</v>
      </c>
      <c r="AO200" s="184" t="s">
        <v>57</v>
      </c>
      <c r="AP200" s="196" t="s">
        <v>5214</v>
      </c>
      <c r="AQ200" s="184" t="s">
        <v>57</v>
      </c>
      <c r="AR200" s="184" t="s">
        <v>57</v>
      </c>
      <c r="AS200" s="184">
        <v>12</v>
      </c>
      <c r="AT200" s="184">
        <v>10</v>
      </c>
      <c r="AU200" s="184"/>
      <c r="AV200" s="184"/>
    </row>
    <row r="201" spans="1:48" s="188" customFormat="1">
      <c r="A201" s="184">
        <v>200</v>
      </c>
      <c r="B201" s="184" t="s">
        <v>919</v>
      </c>
      <c r="C201" s="184" t="s">
        <v>4946</v>
      </c>
      <c r="D201" s="184">
        <v>2024</v>
      </c>
      <c r="E201" s="184" t="s">
        <v>251</v>
      </c>
      <c r="F201" s="189" t="s">
        <v>5215</v>
      </c>
      <c r="G201" s="184" t="s">
        <v>5216</v>
      </c>
      <c r="H201" s="189" t="s">
        <v>5217</v>
      </c>
      <c r="I201" s="184" t="s">
        <v>91</v>
      </c>
      <c r="J201" s="184">
        <v>15</v>
      </c>
      <c r="K201" s="184" t="s">
        <v>62</v>
      </c>
      <c r="L201" s="184" t="s">
        <v>62</v>
      </c>
      <c r="M201" s="184" t="s">
        <v>62</v>
      </c>
      <c r="N201" s="184" t="s">
        <v>62</v>
      </c>
      <c r="O201" s="184" t="s">
        <v>57</v>
      </c>
      <c r="P201" s="184" t="s">
        <v>57</v>
      </c>
      <c r="Q201" s="184" t="s">
        <v>57</v>
      </c>
      <c r="R201" s="184" t="s">
        <v>57</v>
      </c>
      <c r="S201" s="184" t="s">
        <v>62</v>
      </c>
      <c r="T201" s="184" t="s">
        <v>57</v>
      </c>
      <c r="U201" s="184" t="s">
        <v>62</v>
      </c>
      <c r="V201" s="184" t="s">
        <v>57</v>
      </c>
      <c r="W201" s="184" t="s">
        <v>62</v>
      </c>
      <c r="X201" s="184" t="s">
        <v>57</v>
      </c>
      <c r="Y201" s="184" t="s">
        <v>57</v>
      </c>
      <c r="Z201" s="184" t="s">
        <v>5218</v>
      </c>
      <c r="AA201" s="184" t="s">
        <v>62</v>
      </c>
      <c r="AB201" s="184" t="s">
        <v>62</v>
      </c>
      <c r="AC201" s="184" t="s">
        <v>57</v>
      </c>
      <c r="AD201" s="184" t="s">
        <v>57</v>
      </c>
      <c r="AE201" s="184" t="s">
        <v>57</v>
      </c>
      <c r="AF201" s="184"/>
      <c r="AG201" s="184" t="s">
        <v>56</v>
      </c>
      <c r="AH201" s="184">
        <v>10</v>
      </c>
      <c r="AI201" s="184" t="s">
        <v>62</v>
      </c>
      <c r="AJ201" s="184" t="s">
        <v>57</v>
      </c>
      <c r="AK201" s="184" t="s">
        <v>62</v>
      </c>
      <c r="AL201" s="184" t="s">
        <v>57</v>
      </c>
      <c r="AM201" s="184" t="s">
        <v>57</v>
      </c>
      <c r="AN201" s="184" t="s">
        <v>57</v>
      </c>
      <c r="AO201" s="196" t="s">
        <v>57</v>
      </c>
      <c r="AP201" s="184" t="s">
        <v>5219</v>
      </c>
      <c r="AQ201" s="184" t="s">
        <v>57</v>
      </c>
      <c r="AR201" s="184" t="s">
        <v>57</v>
      </c>
      <c r="AS201" s="184">
        <v>3</v>
      </c>
      <c r="AT201" s="184">
        <v>7</v>
      </c>
      <c r="AU201" s="184"/>
      <c r="AV201" s="184"/>
    </row>
    <row r="202" spans="1:48" s="188" customFormat="1">
      <c r="A202" s="184">
        <v>201</v>
      </c>
      <c r="B202" s="184" t="s">
        <v>919</v>
      </c>
      <c r="C202" s="184" t="s">
        <v>4946</v>
      </c>
      <c r="D202" s="184">
        <v>2024</v>
      </c>
      <c r="E202" s="184" t="s">
        <v>251</v>
      </c>
      <c r="F202" s="189" t="s">
        <v>5220</v>
      </c>
      <c r="G202" s="184" t="s">
        <v>5221</v>
      </c>
      <c r="H202" s="189" t="s">
        <v>5222</v>
      </c>
      <c r="I202" s="184" t="s">
        <v>91</v>
      </c>
      <c r="J202" s="184">
        <v>14</v>
      </c>
      <c r="K202" s="184" t="s">
        <v>62</v>
      </c>
      <c r="L202" s="184" t="s">
        <v>62</v>
      </c>
      <c r="M202" s="184" t="s">
        <v>62</v>
      </c>
      <c r="N202" s="184" t="s">
        <v>62</v>
      </c>
      <c r="O202" s="184" t="s">
        <v>57</v>
      </c>
      <c r="P202" s="184" t="s">
        <v>57</v>
      </c>
      <c r="Q202" s="184" t="s">
        <v>57</v>
      </c>
      <c r="R202" s="184" t="s">
        <v>57</v>
      </c>
      <c r="S202" s="184" t="s">
        <v>62</v>
      </c>
      <c r="T202" s="184" t="s">
        <v>57</v>
      </c>
      <c r="U202" s="184" t="s">
        <v>62</v>
      </c>
      <c r="V202" s="184" t="s">
        <v>57</v>
      </c>
      <c r="W202" s="184" t="s">
        <v>56</v>
      </c>
      <c r="X202" s="184" t="s">
        <v>5223</v>
      </c>
      <c r="Y202" s="184" t="s">
        <v>56</v>
      </c>
      <c r="Z202" s="184" t="s">
        <v>5224</v>
      </c>
      <c r="AA202" s="184" t="s">
        <v>62</v>
      </c>
      <c r="AB202" s="184" t="s">
        <v>62</v>
      </c>
      <c r="AC202" s="184" t="s">
        <v>57</v>
      </c>
      <c r="AD202" s="184" t="s">
        <v>57</v>
      </c>
      <c r="AE202" s="184" t="s">
        <v>57</v>
      </c>
      <c r="AF202" s="184" t="s">
        <v>1199</v>
      </c>
      <c r="AG202" s="184" t="s">
        <v>56</v>
      </c>
      <c r="AH202" s="184">
        <v>302</v>
      </c>
      <c r="AI202" s="184" t="s">
        <v>62</v>
      </c>
      <c r="AJ202" s="184" t="s">
        <v>57</v>
      </c>
      <c r="AK202" s="184" t="s">
        <v>62</v>
      </c>
      <c r="AL202" s="184" t="s">
        <v>57</v>
      </c>
      <c r="AM202" s="184" t="s">
        <v>57</v>
      </c>
      <c r="AN202" s="184" t="s">
        <v>57</v>
      </c>
      <c r="AO202" s="184" t="s">
        <v>57</v>
      </c>
      <c r="AP202" s="196" t="s">
        <v>5225</v>
      </c>
      <c r="AQ202" s="184" t="s">
        <v>57</v>
      </c>
      <c r="AR202" s="184" t="s">
        <v>57</v>
      </c>
      <c r="AS202" s="184">
        <v>202</v>
      </c>
      <c r="AT202" s="184">
        <v>97</v>
      </c>
      <c r="AU202" s="184"/>
      <c r="AV202" s="184"/>
    </row>
    <row r="203" spans="1:48" s="188" customFormat="1">
      <c r="A203" s="184">
        <v>202</v>
      </c>
      <c r="B203" s="184" t="s">
        <v>919</v>
      </c>
      <c r="C203" s="184" t="s">
        <v>4946</v>
      </c>
      <c r="D203" s="184">
        <v>2024</v>
      </c>
      <c r="E203" s="184" t="s">
        <v>251</v>
      </c>
      <c r="F203" s="189" t="s">
        <v>5226</v>
      </c>
      <c r="G203" s="184" t="s">
        <v>5227</v>
      </c>
      <c r="H203" s="189" t="s">
        <v>5228</v>
      </c>
      <c r="I203" s="184" t="s">
        <v>91</v>
      </c>
      <c r="J203" s="184">
        <v>6</v>
      </c>
      <c r="K203" s="184" t="s">
        <v>62</v>
      </c>
      <c r="L203" s="184" t="s">
        <v>62</v>
      </c>
      <c r="M203" s="184" t="s">
        <v>62</v>
      </c>
      <c r="N203" s="184" t="s">
        <v>62</v>
      </c>
      <c r="O203" s="184" t="s">
        <v>57</v>
      </c>
      <c r="P203" s="184" t="s">
        <v>57</v>
      </c>
      <c r="Q203" s="184" t="s">
        <v>57</v>
      </c>
      <c r="R203" s="184" t="s">
        <v>57</v>
      </c>
      <c r="S203" s="184" t="s">
        <v>62</v>
      </c>
      <c r="T203" s="184" t="s">
        <v>57</v>
      </c>
      <c r="U203" s="184" t="s">
        <v>62</v>
      </c>
      <c r="V203" s="184" t="s">
        <v>57</v>
      </c>
      <c r="W203" s="184" t="s">
        <v>62</v>
      </c>
      <c r="X203" s="184" t="s">
        <v>57</v>
      </c>
      <c r="Y203" s="184" t="s">
        <v>57</v>
      </c>
      <c r="Z203" s="187" t="s">
        <v>5229</v>
      </c>
      <c r="AA203" s="184" t="s">
        <v>62</v>
      </c>
      <c r="AB203" s="184" t="s">
        <v>62</v>
      </c>
      <c r="AC203" s="184" t="s">
        <v>57</v>
      </c>
      <c r="AD203" s="184" t="s">
        <v>57</v>
      </c>
      <c r="AE203" s="198" t="s">
        <v>57</v>
      </c>
      <c r="AF203" s="184"/>
      <c r="AG203" s="184" t="s">
        <v>57</v>
      </c>
      <c r="AH203" s="184" t="s">
        <v>57</v>
      </c>
      <c r="AI203" s="184" t="s">
        <v>57</v>
      </c>
      <c r="AJ203" s="184" t="s">
        <v>57</v>
      </c>
      <c r="AK203" s="184" t="s">
        <v>62</v>
      </c>
      <c r="AL203" s="184" t="s">
        <v>57</v>
      </c>
      <c r="AM203" s="184" t="s">
        <v>57</v>
      </c>
      <c r="AN203" s="184" t="s">
        <v>57</v>
      </c>
      <c r="AO203" s="184" t="s">
        <v>57</v>
      </c>
      <c r="AP203" s="184" t="s">
        <v>5230</v>
      </c>
      <c r="AQ203" s="184" t="s">
        <v>57</v>
      </c>
      <c r="AR203" s="184" t="s">
        <v>57</v>
      </c>
      <c r="AS203" s="184" t="s">
        <v>57</v>
      </c>
      <c r="AT203" s="184" t="s">
        <v>57</v>
      </c>
      <c r="AU203" s="184"/>
      <c r="AV203" s="184"/>
    </row>
    <row r="204" spans="1:48" s="188" customFormat="1" ht="16.5">
      <c r="A204" s="184">
        <v>203</v>
      </c>
      <c r="B204" s="184" t="s">
        <v>919</v>
      </c>
      <c r="C204" s="184" t="s">
        <v>4946</v>
      </c>
      <c r="D204" s="184">
        <v>2024</v>
      </c>
      <c r="E204" s="184" t="s">
        <v>251</v>
      </c>
      <c r="F204" s="189" t="s">
        <v>147</v>
      </c>
      <c r="G204" s="184" t="s">
        <v>5232</v>
      </c>
      <c r="H204" s="189" t="s">
        <v>5233</v>
      </c>
      <c r="I204" s="184" t="s">
        <v>91</v>
      </c>
      <c r="J204" s="184">
        <v>6</v>
      </c>
      <c r="K204" s="184" t="s">
        <v>62</v>
      </c>
      <c r="L204" s="184" t="s">
        <v>62</v>
      </c>
      <c r="M204" s="184" t="s">
        <v>62</v>
      </c>
      <c r="N204" s="184" t="s">
        <v>62</v>
      </c>
      <c r="O204" s="184" t="s">
        <v>57</v>
      </c>
      <c r="P204" s="184" t="s">
        <v>57</v>
      </c>
      <c r="Q204" s="184" t="s">
        <v>57</v>
      </c>
      <c r="R204" s="184" t="s">
        <v>57</v>
      </c>
      <c r="S204" s="184" t="s">
        <v>62</v>
      </c>
      <c r="T204" s="184" t="s">
        <v>57</v>
      </c>
      <c r="U204" s="184" t="s">
        <v>62</v>
      </c>
      <c r="V204" s="187" t="s">
        <v>57</v>
      </c>
      <c r="W204" s="184" t="s">
        <v>62</v>
      </c>
      <c r="X204" s="184" t="s">
        <v>57</v>
      </c>
      <c r="Y204" s="184" t="s">
        <v>57</v>
      </c>
      <c r="Z204" s="184" t="s">
        <v>151</v>
      </c>
      <c r="AA204" s="184" t="s">
        <v>62</v>
      </c>
      <c r="AB204" s="184" t="s">
        <v>62</v>
      </c>
      <c r="AC204" s="184" t="s">
        <v>57</v>
      </c>
      <c r="AD204" s="184" t="s">
        <v>57</v>
      </c>
      <c r="AE204" s="199" t="s">
        <v>57</v>
      </c>
      <c r="AF204" s="184"/>
      <c r="AG204" s="184" t="s">
        <v>56</v>
      </c>
      <c r="AH204" s="184">
        <v>49</v>
      </c>
      <c r="AI204" s="184" t="s">
        <v>62</v>
      </c>
      <c r="AJ204" s="184" t="s">
        <v>57</v>
      </c>
      <c r="AK204" s="184" t="s">
        <v>62</v>
      </c>
      <c r="AL204" s="184" t="s">
        <v>57</v>
      </c>
      <c r="AM204" s="184" t="s">
        <v>57</v>
      </c>
      <c r="AN204" s="184" t="s">
        <v>57</v>
      </c>
      <c r="AO204" s="184" t="s">
        <v>57</v>
      </c>
      <c r="AP204" s="184" t="s">
        <v>5187</v>
      </c>
      <c r="AQ204" s="184" t="s">
        <v>57</v>
      </c>
      <c r="AR204" s="184" t="s">
        <v>57</v>
      </c>
      <c r="AS204" s="184" t="s">
        <v>57</v>
      </c>
      <c r="AT204" s="184" t="s">
        <v>57</v>
      </c>
      <c r="AU204" s="184"/>
      <c r="AV204" s="184"/>
    </row>
    <row r="205" spans="1:48" s="188" customFormat="1">
      <c r="A205" s="184">
        <v>204</v>
      </c>
      <c r="B205" s="184" t="s">
        <v>919</v>
      </c>
      <c r="C205" s="184" t="s">
        <v>4946</v>
      </c>
      <c r="D205" s="184">
        <v>2024</v>
      </c>
      <c r="E205" s="184" t="s">
        <v>251</v>
      </c>
      <c r="F205" s="189" t="s">
        <v>5234</v>
      </c>
      <c r="G205" s="184" t="s">
        <v>5235</v>
      </c>
      <c r="H205" s="189" t="s">
        <v>238</v>
      </c>
      <c r="I205" s="184" t="s">
        <v>246</v>
      </c>
      <c r="J205" s="184">
        <v>25</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57</v>
      </c>
      <c r="AA205" s="184" t="s">
        <v>57</v>
      </c>
      <c r="AB205" s="184" t="s">
        <v>57</v>
      </c>
      <c r="AC205" s="184" t="s">
        <v>57</v>
      </c>
      <c r="AD205" s="184" t="s">
        <v>57</v>
      </c>
      <c r="AE205" s="184" t="s">
        <v>57</v>
      </c>
      <c r="AF205" s="184"/>
      <c r="AG205" s="184" t="s">
        <v>57</v>
      </c>
      <c r="AH205" s="184" t="s">
        <v>57</v>
      </c>
      <c r="AI205" s="184" t="s">
        <v>57</v>
      </c>
      <c r="AJ205" s="184" t="s">
        <v>57</v>
      </c>
      <c r="AK205" s="184" t="s">
        <v>57</v>
      </c>
      <c r="AL205" s="184" t="s">
        <v>57</v>
      </c>
      <c r="AM205" s="184" t="s">
        <v>57</v>
      </c>
      <c r="AN205" s="184" t="s">
        <v>57</v>
      </c>
      <c r="AO205" s="184" t="s">
        <v>57</v>
      </c>
      <c r="AP205" s="184" t="s">
        <v>57</v>
      </c>
      <c r="AQ205" s="184" t="s">
        <v>57</v>
      </c>
      <c r="AR205" s="184" t="s">
        <v>57</v>
      </c>
      <c r="AS205" s="184" t="s">
        <v>57</v>
      </c>
      <c r="AT205" s="184" t="s">
        <v>57</v>
      </c>
      <c r="AU205" s="184"/>
      <c r="AV205" s="184"/>
    </row>
    <row r="206" spans="1:48" s="188" customFormat="1">
      <c r="A206" s="184">
        <v>205</v>
      </c>
      <c r="B206" s="184" t="s">
        <v>919</v>
      </c>
      <c r="C206" s="184" t="s">
        <v>4946</v>
      </c>
      <c r="D206" s="184">
        <v>2024</v>
      </c>
      <c r="E206" s="184" t="s">
        <v>251</v>
      </c>
      <c r="F206" s="189" t="s">
        <v>236</v>
      </c>
      <c r="G206" s="184" t="s">
        <v>5236</v>
      </c>
      <c r="H206" s="189" t="s">
        <v>5237</v>
      </c>
      <c r="I206" s="184" t="s">
        <v>246</v>
      </c>
      <c r="J206" s="184">
        <v>25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57</v>
      </c>
      <c r="AA206" s="184" t="s">
        <v>57</v>
      </c>
      <c r="AB206" s="184" t="s">
        <v>57</v>
      </c>
      <c r="AC206" s="184" t="s">
        <v>57</v>
      </c>
      <c r="AD206" s="184" t="s">
        <v>57</v>
      </c>
      <c r="AE206" s="184" t="s">
        <v>57</v>
      </c>
      <c r="AF206" s="184"/>
      <c r="AG206" s="184" t="s">
        <v>57</v>
      </c>
      <c r="AH206" s="184" t="s">
        <v>57</v>
      </c>
      <c r="AI206" s="184" t="s">
        <v>57</v>
      </c>
      <c r="AJ206" s="184" t="s">
        <v>57</v>
      </c>
      <c r="AK206" s="184" t="s">
        <v>57</v>
      </c>
      <c r="AL206" s="184" t="s">
        <v>57</v>
      </c>
      <c r="AM206" s="184" t="s">
        <v>57</v>
      </c>
      <c r="AN206" s="184" t="s">
        <v>57</v>
      </c>
      <c r="AO206" s="184" t="s">
        <v>57</v>
      </c>
      <c r="AP206" s="184" t="s">
        <v>57</v>
      </c>
      <c r="AQ206" s="184" t="s">
        <v>57</v>
      </c>
      <c r="AR206" s="184" t="s">
        <v>57</v>
      </c>
      <c r="AS206" s="184" t="s">
        <v>57</v>
      </c>
      <c r="AT206" s="184" t="s">
        <v>57</v>
      </c>
      <c r="AU206" s="184"/>
      <c r="AV206" s="184"/>
    </row>
    <row r="207" spans="1:48" s="188" customFormat="1">
      <c r="A207" s="184">
        <v>206</v>
      </c>
      <c r="B207" s="184" t="s">
        <v>919</v>
      </c>
      <c r="C207" s="184" t="s">
        <v>1382</v>
      </c>
      <c r="D207" s="184">
        <v>2024</v>
      </c>
      <c r="E207" s="184" t="s">
        <v>579</v>
      </c>
      <c r="F207" s="184" t="s">
        <v>5238</v>
      </c>
      <c r="G207" s="184" t="s">
        <v>5239</v>
      </c>
      <c r="H207" s="184" t="s">
        <v>5240</v>
      </c>
      <c r="I207" s="184" t="s">
        <v>298</v>
      </c>
      <c r="J207" s="184">
        <v>25</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57</v>
      </c>
      <c r="X207" s="184" t="s">
        <v>57</v>
      </c>
      <c r="Y207" s="184" t="s">
        <v>57</v>
      </c>
      <c r="Z207" s="184" t="s">
        <v>57</v>
      </c>
      <c r="AA207" s="184" t="s">
        <v>57</v>
      </c>
      <c r="AB207" s="184" t="s">
        <v>57</v>
      </c>
      <c r="AC207" s="184" t="s">
        <v>57</v>
      </c>
      <c r="AD207" s="184" t="s">
        <v>57</v>
      </c>
      <c r="AE207" s="184" t="s">
        <v>57</v>
      </c>
      <c r="AF207" s="184"/>
      <c r="AG207" s="184" t="s">
        <v>57</v>
      </c>
      <c r="AH207" s="184" t="s">
        <v>57</v>
      </c>
      <c r="AI207" s="184" t="s">
        <v>57</v>
      </c>
      <c r="AJ207" s="200" t="s">
        <v>57</v>
      </c>
      <c r="AK207" s="184" t="s">
        <v>57</v>
      </c>
      <c r="AL207" s="184" t="s">
        <v>57</v>
      </c>
      <c r="AM207" s="184" t="s">
        <v>57</v>
      </c>
      <c r="AN207" s="184" t="s">
        <v>57</v>
      </c>
      <c r="AO207" s="184" t="s">
        <v>57</v>
      </c>
      <c r="AP207" s="184" t="s">
        <v>57</v>
      </c>
      <c r="AQ207" s="184" t="s">
        <v>57</v>
      </c>
      <c r="AR207" s="184" t="s">
        <v>57</v>
      </c>
      <c r="AS207" s="184" t="s">
        <v>57</v>
      </c>
      <c r="AT207" s="184" t="s">
        <v>57</v>
      </c>
      <c r="AU207" s="184"/>
      <c r="AV207" s="184"/>
    </row>
    <row r="208" spans="1:48" s="188" customFormat="1">
      <c r="A208" s="184">
        <v>207</v>
      </c>
      <c r="B208" s="184" t="s">
        <v>919</v>
      </c>
      <c r="C208" s="184" t="s">
        <v>1382</v>
      </c>
      <c r="D208" s="184">
        <v>2024</v>
      </c>
      <c r="E208" s="184" t="s">
        <v>579</v>
      </c>
      <c r="F208" s="184" t="s">
        <v>5241</v>
      </c>
      <c r="G208" s="184" t="s">
        <v>5242</v>
      </c>
      <c r="H208" s="185" t="s">
        <v>5243</v>
      </c>
      <c r="I208" s="184" t="s">
        <v>289</v>
      </c>
      <c r="J208" s="184">
        <v>25</v>
      </c>
      <c r="K208" s="184" t="s">
        <v>57</v>
      </c>
      <c r="L208" s="184" t="s">
        <v>57</v>
      </c>
      <c r="M208" s="184" t="s">
        <v>57</v>
      </c>
      <c r="N208" s="184" t="s">
        <v>57</v>
      </c>
      <c r="O208" s="184" t="s">
        <v>57</v>
      </c>
      <c r="P208" s="184" t="s">
        <v>57</v>
      </c>
      <c r="Q208" s="184" t="s">
        <v>57</v>
      </c>
      <c r="R208" s="184" t="s">
        <v>57</v>
      </c>
      <c r="S208" s="184" t="s">
        <v>57</v>
      </c>
      <c r="T208" s="184" t="s">
        <v>57</v>
      </c>
      <c r="U208" s="184" t="s">
        <v>57</v>
      </c>
      <c r="V208" s="184" t="s">
        <v>57</v>
      </c>
      <c r="W208" s="184" t="s">
        <v>57</v>
      </c>
      <c r="X208" s="184" t="s">
        <v>57</v>
      </c>
      <c r="Y208" s="184" t="s">
        <v>57</v>
      </c>
      <c r="Z208" s="184" t="s">
        <v>57</v>
      </c>
      <c r="AA208" s="184" t="s">
        <v>57</v>
      </c>
      <c r="AB208" s="184" t="s">
        <v>57</v>
      </c>
      <c r="AC208" s="184" t="s">
        <v>57</v>
      </c>
      <c r="AD208" s="184" t="s">
        <v>57</v>
      </c>
      <c r="AE208" s="184" t="s">
        <v>57</v>
      </c>
      <c r="AF208" s="184"/>
      <c r="AG208" s="184" t="s">
        <v>57</v>
      </c>
      <c r="AH208" s="184" t="s">
        <v>57</v>
      </c>
      <c r="AI208" s="184" t="s">
        <v>57</v>
      </c>
      <c r="AJ208" s="200" t="s">
        <v>57</v>
      </c>
      <c r="AK208" s="184" t="s">
        <v>57</v>
      </c>
      <c r="AL208" s="184" t="s">
        <v>57</v>
      </c>
      <c r="AM208" s="184" t="s">
        <v>57</v>
      </c>
      <c r="AN208" s="184" t="s">
        <v>57</v>
      </c>
      <c r="AO208" s="184" t="s">
        <v>764</v>
      </c>
      <c r="AP208" s="184" t="s">
        <v>5244</v>
      </c>
      <c r="AQ208" s="184">
        <v>110</v>
      </c>
      <c r="AR208" s="184" t="s">
        <v>57</v>
      </c>
      <c r="AS208" s="184" t="s">
        <v>57</v>
      </c>
      <c r="AT208" s="184" t="s">
        <v>57</v>
      </c>
      <c r="AU208" s="184"/>
      <c r="AV208" s="184"/>
    </row>
    <row r="209" spans="1:48" s="188" customFormat="1">
      <c r="A209" s="184">
        <v>208</v>
      </c>
      <c r="B209" s="184" t="s">
        <v>919</v>
      </c>
      <c r="C209" s="184" t="s">
        <v>1382</v>
      </c>
      <c r="D209" s="184">
        <v>2024</v>
      </c>
      <c r="E209" s="184" t="s">
        <v>579</v>
      </c>
      <c r="F209" s="184" t="s">
        <v>5245</v>
      </c>
      <c r="G209" s="184" t="s">
        <v>5246</v>
      </c>
      <c r="H209" s="185" t="s">
        <v>5247</v>
      </c>
      <c r="I209" s="184" t="s">
        <v>289</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57</v>
      </c>
      <c r="AA209" s="184" t="s">
        <v>57</v>
      </c>
      <c r="AB209" s="184" t="s">
        <v>57</v>
      </c>
      <c r="AC209" s="184" t="s">
        <v>57</v>
      </c>
      <c r="AD209" s="184" t="s">
        <v>57</v>
      </c>
      <c r="AE209" s="184" t="s">
        <v>57</v>
      </c>
      <c r="AF209" s="184"/>
      <c r="AG209" s="184" t="s">
        <v>57</v>
      </c>
      <c r="AH209" s="184" t="s">
        <v>57</v>
      </c>
      <c r="AI209" s="184" t="s">
        <v>57</v>
      </c>
      <c r="AJ209" s="200" t="s">
        <v>57</v>
      </c>
      <c r="AK209" s="184" t="s">
        <v>57</v>
      </c>
      <c r="AL209" s="184" t="s">
        <v>57</v>
      </c>
      <c r="AM209" s="184" t="s">
        <v>57</v>
      </c>
      <c r="AN209" s="184" t="s">
        <v>57</v>
      </c>
      <c r="AO209" s="184" t="s">
        <v>223</v>
      </c>
      <c r="AP209" s="184" t="s">
        <v>5248</v>
      </c>
      <c r="AQ209" s="184">
        <v>217</v>
      </c>
      <c r="AR209" s="184" t="s">
        <v>57</v>
      </c>
      <c r="AS209" s="184" t="s">
        <v>57</v>
      </c>
      <c r="AT209" s="184" t="s">
        <v>57</v>
      </c>
      <c r="AU209" s="184"/>
      <c r="AV209" s="184"/>
    </row>
    <row r="210" spans="1:48" s="188" customFormat="1">
      <c r="A210" s="184">
        <v>209</v>
      </c>
      <c r="B210" s="184" t="s">
        <v>919</v>
      </c>
      <c r="C210" s="184" t="s">
        <v>1382</v>
      </c>
      <c r="D210" s="184">
        <v>2024</v>
      </c>
      <c r="E210" s="184" t="s">
        <v>579</v>
      </c>
      <c r="F210" s="184" t="s">
        <v>5249</v>
      </c>
      <c r="G210" s="184" t="s">
        <v>5250</v>
      </c>
      <c r="H210" s="185" t="s">
        <v>5251</v>
      </c>
      <c r="I210" s="184" t="s">
        <v>1509</v>
      </c>
      <c r="J210" s="184">
        <v>3</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57</v>
      </c>
      <c r="AA210" s="184" t="s">
        <v>57</v>
      </c>
      <c r="AB210" s="184" t="s">
        <v>57</v>
      </c>
      <c r="AC210" s="184" t="s">
        <v>57</v>
      </c>
      <c r="AD210" s="184" t="s">
        <v>57</v>
      </c>
      <c r="AE210" s="184" t="s">
        <v>57</v>
      </c>
      <c r="AF210" s="184"/>
      <c r="AG210" s="184" t="s">
        <v>57</v>
      </c>
      <c r="AH210" s="184" t="s">
        <v>57</v>
      </c>
      <c r="AI210" s="184" t="s">
        <v>57</v>
      </c>
      <c r="AJ210" s="200" t="s">
        <v>57</v>
      </c>
      <c r="AK210" s="184" t="s">
        <v>57</v>
      </c>
      <c r="AL210" s="184" t="s">
        <v>57</v>
      </c>
      <c r="AM210" s="184" t="s">
        <v>57</v>
      </c>
      <c r="AN210" s="184" t="s">
        <v>57</v>
      </c>
      <c r="AO210" s="191" t="s">
        <v>1676</v>
      </c>
      <c r="AP210" s="191" t="s">
        <v>5252</v>
      </c>
      <c r="AQ210" s="184">
        <v>235</v>
      </c>
      <c r="AR210" s="184" t="s">
        <v>57</v>
      </c>
      <c r="AS210" s="184" t="s">
        <v>57</v>
      </c>
      <c r="AT210" s="184" t="s">
        <v>57</v>
      </c>
      <c r="AU210" s="184"/>
      <c r="AV210" s="184"/>
    </row>
    <row r="211" spans="1:48" s="188" customFormat="1">
      <c r="A211" s="184">
        <v>210</v>
      </c>
      <c r="B211" s="184" t="s">
        <v>919</v>
      </c>
      <c r="C211" s="184" t="s">
        <v>1382</v>
      </c>
      <c r="D211" s="184">
        <v>2024</v>
      </c>
      <c r="E211" s="184" t="s">
        <v>579</v>
      </c>
      <c r="F211" s="184" t="s">
        <v>5253</v>
      </c>
      <c r="G211" s="184" t="s">
        <v>5254</v>
      </c>
      <c r="H211" s="185" t="s">
        <v>5255</v>
      </c>
      <c r="I211" s="184" t="s">
        <v>539</v>
      </c>
      <c r="J211" s="184">
        <v>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7" t="s">
        <v>5256</v>
      </c>
      <c r="AA211" s="184" t="s">
        <v>57</v>
      </c>
      <c r="AB211" s="184" t="s">
        <v>57</v>
      </c>
      <c r="AC211" s="184" t="s">
        <v>57</v>
      </c>
      <c r="AD211" s="184" t="s">
        <v>57</v>
      </c>
      <c r="AE211" s="184" t="s">
        <v>57</v>
      </c>
      <c r="AF211" s="184"/>
      <c r="AG211" s="184" t="s">
        <v>57</v>
      </c>
      <c r="AH211" s="184" t="s">
        <v>57</v>
      </c>
      <c r="AI211" s="184" t="s">
        <v>57</v>
      </c>
      <c r="AJ211" s="200" t="s">
        <v>57</v>
      </c>
      <c r="AK211" s="184" t="s">
        <v>57</v>
      </c>
      <c r="AL211" s="184" t="s">
        <v>57</v>
      </c>
      <c r="AM211" s="184" t="s">
        <v>57</v>
      </c>
      <c r="AN211" s="184" t="s">
        <v>57</v>
      </c>
      <c r="AO211" s="191" t="s">
        <v>584</v>
      </c>
      <c r="AP211" s="191" t="s">
        <v>5342</v>
      </c>
      <c r="AQ211" s="184">
        <v>303</v>
      </c>
      <c r="AR211" s="184" t="s">
        <v>57</v>
      </c>
      <c r="AS211" s="184" t="s">
        <v>57</v>
      </c>
      <c r="AT211" s="184" t="s">
        <v>57</v>
      </c>
      <c r="AU211" s="184"/>
      <c r="AV211" s="184"/>
    </row>
    <row r="212" spans="1:48" s="188" customFormat="1">
      <c r="A212" s="184">
        <v>211</v>
      </c>
      <c r="B212" s="184" t="s">
        <v>919</v>
      </c>
      <c r="C212" s="184" t="s">
        <v>1382</v>
      </c>
      <c r="D212" s="184">
        <v>2024</v>
      </c>
      <c r="E212" s="184" t="s">
        <v>579</v>
      </c>
      <c r="F212" s="184" t="s">
        <v>5258</v>
      </c>
      <c r="G212" s="184" t="s">
        <v>5259</v>
      </c>
      <c r="H212" s="185" t="s">
        <v>5260</v>
      </c>
      <c r="I212" s="184" t="s">
        <v>91</v>
      </c>
      <c r="J212" s="184">
        <v>6</v>
      </c>
      <c r="K212" s="184" t="s">
        <v>57</v>
      </c>
      <c r="L212" s="184" t="s">
        <v>57</v>
      </c>
      <c r="M212" s="184" t="s">
        <v>62</v>
      </c>
      <c r="N212" s="184" t="s">
        <v>62</v>
      </c>
      <c r="O212" s="184" t="s">
        <v>57</v>
      </c>
      <c r="P212" s="184" t="s">
        <v>57</v>
      </c>
      <c r="Q212" s="184" t="s">
        <v>57</v>
      </c>
      <c r="R212" s="184" t="s">
        <v>57</v>
      </c>
      <c r="S212" s="184" t="s">
        <v>62</v>
      </c>
      <c r="T212" s="184" t="s">
        <v>57</v>
      </c>
      <c r="U212" s="184" t="s">
        <v>62</v>
      </c>
      <c r="V212" s="184" t="s">
        <v>57</v>
      </c>
      <c r="W212" s="184" t="s">
        <v>56</v>
      </c>
      <c r="X212" s="184" t="s">
        <v>5261</v>
      </c>
      <c r="Y212" s="184" t="s">
        <v>62</v>
      </c>
      <c r="Z212" s="184" t="s">
        <v>5262</v>
      </c>
      <c r="AA212" s="184" t="s">
        <v>62</v>
      </c>
      <c r="AB212" s="184" t="s">
        <v>62</v>
      </c>
      <c r="AC212" s="184" t="s">
        <v>62</v>
      </c>
      <c r="AD212" s="184" t="s">
        <v>57</v>
      </c>
      <c r="AE212" s="184" t="s">
        <v>57</v>
      </c>
      <c r="AF212" s="184"/>
      <c r="AG212" s="184" t="s">
        <v>56</v>
      </c>
      <c r="AH212" s="184">
        <v>73</v>
      </c>
      <c r="AI212" s="184" t="s">
        <v>56</v>
      </c>
      <c r="AJ212" s="200" t="s">
        <v>109</v>
      </c>
      <c r="AK212" s="184" t="s">
        <v>62</v>
      </c>
      <c r="AL212" s="184" t="s">
        <v>57</v>
      </c>
      <c r="AM212" s="184" t="s">
        <v>57</v>
      </c>
      <c r="AN212" s="184" t="s">
        <v>57</v>
      </c>
      <c r="AO212" s="191" t="s">
        <v>5263</v>
      </c>
      <c r="AP212" s="191" t="s">
        <v>5248</v>
      </c>
      <c r="AQ212" s="184">
        <v>294</v>
      </c>
      <c r="AR212" s="184" t="s">
        <v>57</v>
      </c>
      <c r="AS212" s="184" t="s">
        <v>62</v>
      </c>
      <c r="AT212" s="184" t="s">
        <v>62</v>
      </c>
      <c r="AU212" s="184" t="s">
        <v>1199</v>
      </c>
      <c r="AV212" s="184" t="s">
        <v>5264</v>
      </c>
    </row>
    <row r="213" spans="1:48" s="188" customFormat="1">
      <c r="A213" s="184">
        <v>212</v>
      </c>
      <c r="B213" s="184" t="s">
        <v>919</v>
      </c>
      <c r="C213" s="184" t="s">
        <v>1382</v>
      </c>
      <c r="D213" s="184">
        <v>2024</v>
      </c>
      <c r="E213" s="184" t="s">
        <v>579</v>
      </c>
      <c r="F213" s="184" t="s">
        <v>3175</v>
      </c>
      <c r="G213" s="184" t="s">
        <v>5265</v>
      </c>
      <c r="H213" s="185" t="s">
        <v>5266</v>
      </c>
      <c r="I213" s="184" t="s">
        <v>91</v>
      </c>
      <c r="J213" s="184">
        <v>6</v>
      </c>
      <c r="K213" s="184" t="s">
        <v>57</v>
      </c>
      <c r="L213" s="184" t="s">
        <v>57</v>
      </c>
      <c r="M213" s="184" t="s">
        <v>62</v>
      </c>
      <c r="N213" s="184" t="s">
        <v>62</v>
      </c>
      <c r="O213" s="184" t="s">
        <v>57</v>
      </c>
      <c r="P213" s="184" t="s">
        <v>57</v>
      </c>
      <c r="Q213" s="184" t="s">
        <v>57</v>
      </c>
      <c r="R213" s="184" t="s">
        <v>57</v>
      </c>
      <c r="S213" s="184" t="s">
        <v>56</v>
      </c>
      <c r="T213" s="184" t="s">
        <v>5267</v>
      </c>
      <c r="U213" s="184" t="s">
        <v>62</v>
      </c>
      <c r="V213" s="184" t="s">
        <v>57</v>
      </c>
      <c r="W213" s="184" t="s">
        <v>62</v>
      </c>
      <c r="X213" s="184" t="s">
        <v>57</v>
      </c>
      <c r="Y213" s="184" t="s">
        <v>57</v>
      </c>
      <c r="Z213" s="184" t="s">
        <v>5268</v>
      </c>
      <c r="AA213" s="184" t="s">
        <v>56</v>
      </c>
      <c r="AB213" s="184" t="s">
        <v>56</v>
      </c>
      <c r="AC213" s="184" t="s">
        <v>56</v>
      </c>
      <c r="AD213" s="184" t="s">
        <v>234</v>
      </c>
      <c r="AE213" s="184" t="s">
        <v>5269</v>
      </c>
      <c r="AF213" s="184" t="s">
        <v>1199</v>
      </c>
      <c r="AG213" s="184" t="s">
        <v>56</v>
      </c>
      <c r="AH213" s="184">
        <v>436</v>
      </c>
      <c r="AI213" s="184" t="s">
        <v>62</v>
      </c>
      <c r="AJ213" s="200" t="s">
        <v>57</v>
      </c>
      <c r="AK213" s="184" t="s">
        <v>62</v>
      </c>
      <c r="AL213" s="184" t="s">
        <v>57</v>
      </c>
      <c r="AM213" s="184" t="s">
        <v>57</v>
      </c>
      <c r="AN213" s="184" t="s">
        <v>57</v>
      </c>
      <c r="AO213" s="191" t="s">
        <v>139</v>
      </c>
      <c r="AP213" s="191" t="s">
        <v>5270</v>
      </c>
      <c r="AQ213" s="184">
        <v>248</v>
      </c>
      <c r="AR213" s="184" t="s">
        <v>57</v>
      </c>
      <c r="AS213" s="184">
        <v>364</v>
      </c>
      <c r="AT213" s="184">
        <v>62</v>
      </c>
      <c r="AU213" s="184"/>
      <c r="AV213" s="184" t="s">
        <v>5271</v>
      </c>
    </row>
    <row r="214" spans="1:48" s="188" customFormat="1">
      <c r="A214" s="184">
        <v>213</v>
      </c>
      <c r="B214" s="184" t="s">
        <v>919</v>
      </c>
      <c r="C214" s="184" t="s">
        <v>1382</v>
      </c>
      <c r="D214" s="184">
        <v>2024</v>
      </c>
      <c r="E214" s="184" t="s">
        <v>579</v>
      </c>
      <c r="F214" s="184" t="s">
        <v>5272</v>
      </c>
      <c r="G214" s="184" t="s">
        <v>5273</v>
      </c>
      <c r="H214" s="185" t="s">
        <v>5274</v>
      </c>
      <c r="I214" s="184" t="s">
        <v>1509</v>
      </c>
      <c r="J214" s="184">
        <v>7</v>
      </c>
      <c r="K214" s="184" t="s">
        <v>57</v>
      </c>
      <c r="L214" s="184" t="s">
        <v>57</v>
      </c>
      <c r="M214" s="184" t="s">
        <v>57</v>
      </c>
      <c r="N214" s="184" t="s">
        <v>57</v>
      </c>
      <c r="O214" s="184" t="s">
        <v>57</v>
      </c>
      <c r="P214" s="184" t="s">
        <v>57</v>
      </c>
      <c r="Q214" s="184" t="s">
        <v>57</v>
      </c>
      <c r="R214" s="184" t="s">
        <v>57</v>
      </c>
      <c r="S214" s="184" t="s">
        <v>57</v>
      </c>
      <c r="T214" s="184" t="s">
        <v>57</v>
      </c>
      <c r="U214" s="184" t="s">
        <v>56</v>
      </c>
      <c r="V214" s="184" t="s">
        <v>5275</v>
      </c>
      <c r="W214" s="184" t="s">
        <v>57</v>
      </c>
      <c r="X214" s="184" t="s">
        <v>57</v>
      </c>
      <c r="Y214" s="184" t="s">
        <v>57</v>
      </c>
      <c r="Z214" s="184" t="s">
        <v>5276</v>
      </c>
      <c r="AA214" s="184" t="s">
        <v>57</v>
      </c>
      <c r="AB214" s="184" t="s">
        <v>57</v>
      </c>
      <c r="AC214" s="184" t="s">
        <v>57</v>
      </c>
      <c r="AD214" s="184" t="s">
        <v>57</v>
      </c>
      <c r="AE214" s="184" t="s">
        <v>57</v>
      </c>
      <c r="AF214" s="184"/>
      <c r="AG214" s="184" t="s">
        <v>57</v>
      </c>
      <c r="AH214" s="184" t="s">
        <v>57</v>
      </c>
      <c r="AI214" s="184" t="s">
        <v>57</v>
      </c>
      <c r="AJ214" s="200" t="s">
        <v>57</v>
      </c>
      <c r="AK214" s="184" t="s">
        <v>57</v>
      </c>
      <c r="AL214" s="184" t="s">
        <v>57</v>
      </c>
      <c r="AM214" s="184" t="s">
        <v>57</v>
      </c>
      <c r="AN214" s="184" t="s">
        <v>57</v>
      </c>
      <c r="AO214" s="191" t="s">
        <v>5277</v>
      </c>
      <c r="AP214" s="191" t="s">
        <v>5278</v>
      </c>
      <c r="AQ214" s="184">
        <v>163</v>
      </c>
      <c r="AR214" s="184" t="s">
        <v>57</v>
      </c>
      <c r="AS214" s="184" t="s">
        <v>57</v>
      </c>
      <c r="AT214" s="184" t="s">
        <v>57</v>
      </c>
      <c r="AU214" s="184"/>
      <c r="AV214" s="184"/>
    </row>
    <row r="215" spans="1:48" s="188" customFormat="1">
      <c r="A215" s="184">
        <v>214</v>
      </c>
      <c r="B215" s="184" t="s">
        <v>919</v>
      </c>
      <c r="C215" s="184" t="s">
        <v>1382</v>
      </c>
      <c r="D215" s="184">
        <v>2024</v>
      </c>
      <c r="E215" s="184" t="s">
        <v>579</v>
      </c>
      <c r="F215" s="184" t="s">
        <v>540</v>
      </c>
      <c r="G215" s="184" t="s">
        <v>5279</v>
      </c>
      <c r="H215" s="185" t="s">
        <v>5280</v>
      </c>
      <c r="I215" s="184" t="s">
        <v>91</v>
      </c>
      <c r="J215" s="184">
        <v>8</v>
      </c>
      <c r="K215" s="184" t="s">
        <v>57</v>
      </c>
      <c r="L215" s="184" t="s">
        <v>57</v>
      </c>
      <c r="M215" s="184" t="s">
        <v>62</v>
      </c>
      <c r="N215" s="184" t="s">
        <v>62</v>
      </c>
      <c r="O215" s="184" t="s">
        <v>57</v>
      </c>
      <c r="P215" s="184" t="s">
        <v>57</v>
      </c>
      <c r="Q215" s="184" t="s">
        <v>57</v>
      </c>
      <c r="R215" s="184" t="s">
        <v>57</v>
      </c>
      <c r="S215" s="184" t="s">
        <v>56</v>
      </c>
      <c r="T215" s="184" t="s">
        <v>5281</v>
      </c>
      <c r="U215" s="184" t="s">
        <v>62</v>
      </c>
      <c r="V215" s="184" t="s">
        <v>57</v>
      </c>
      <c r="W215" s="184" t="s">
        <v>57</v>
      </c>
      <c r="X215" s="184" t="s">
        <v>57</v>
      </c>
      <c r="Y215" s="184" t="s">
        <v>57</v>
      </c>
      <c r="Z215" s="187" t="s">
        <v>3729</v>
      </c>
      <c r="AA215" s="184" t="s">
        <v>62</v>
      </c>
      <c r="AB215" s="184" t="s">
        <v>56</v>
      </c>
      <c r="AC215" s="184" t="s">
        <v>56</v>
      </c>
      <c r="AD215" s="184" t="s">
        <v>157</v>
      </c>
      <c r="AE215" s="184" t="s">
        <v>57</v>
      </c>
      <c r="AF215" s="184" t="s">
        <v>1199</v>
      </c>
      <c r="AG215" s="184" t="s">
        <v>56</v>
      </c>
      <c r="AH215" s="184">
        <v>735</v>
      </c>
      <c r="AI215" s="184" t="s">
        <v>62</v>
      </c>
      <c r="AJ215" s="200" t="s">
        <v>57</v>
      </c>
      <c r="AK215" s="184" t="s">
        <v>62</v>
      </c>
      <c r="AL215" s="184" t="s">
        <v>57</v>
      </c>
      <c r="AM215" s="184" t="s">
        <v>57</v>
      </c>
      <c r="AN215" s="184" t="s">
        <v>57</v>
      </c>
      <c r="AO215" s="191" t="s">
        <v>5282</v>
      </c>
      <c r="AP215" s="191" t="s">
        <v>2167</v>
      </c>
      <c r="AQ215" s="184">
        <v>329</v>
      </c>
      <c r="AR215" s="184" t="s">
        <v>57</v>
      </c>
      <c r="AS215" s="184">
        <v>477</v>
      </c>
      <c r="AT215" s="184">
        <v>258</v>
      </c>
      <c r="AU215" s="184"/>
      <c r="AV215" s="184"/>
    </row>
    <row r="216" spans="1:48" s="188" customFormat="1">
      <c r="A216" s="184">
        <v>215</v>
      </c>
      <c r="B216" s="184" t="s">
        <v>919</v>
      </c>
      <c r="C216" s="184" t="s">
        <v>1382</v>
      </c>
      <c r="D216" s="184">
        <v>2024</v>
      </c>
      <c r="E216" s="184" t="s">
        <v>579</v>
      </c>
      <c r="F216" s="184" t="s">
        <v>5283</v>
      </c>
      <c r="G216" s="187" t="s">
        <v>5284</v>
      </c>
      <c r="H216" s="185" t="s">
        <v>5285</v>
      </c>
      <c r="I216" s="184" t="s">
        <v>91</v>
      </c>
      <c r="J216" s="184">
        <v>14</v>
      </c>
      <c r="K216" s="184" t="s">
        <v>57</v>
      </c>
      <c r="L216" s="184" t="s">
        <v>57</v>
      </c>
      <c r="M216" s="184" t="s">
        <v>62</v>
      </c>
      <c r="N216" s="184" t="s">
        <v>62</v>
      </c>
      <c r="O216" s="184" t="s">
        <v>57</v>
      </c>
      <c r="P216" s="184" t="s">
        <v>57</v>
      </c>
      <c r="Q216" s="184" t="s">
        <v>57</v>
      </c>
      <c r="R216" s="184" t="s">
        <v>57</v>
      </c>
      <c r="S216" s="184" t="s">
        <v>62</v>
      </c>
      <c r="T216" s="184" t="s">
        <v>57</v>
      </c>
      <c r="U216" s="184" t="s">
        <v>56</v>
      </c>
      <c r="V216" s="184" t="s">
        <v>5286</v>
      </c>
      <c r="W216" s="184" t="s">
        <v>56</v>
      </c>
      <c r="X216" s="184" t="s">
        <v>5287</v>
      </c>
      <c r="Y216" s="184" t="s">
        <v>56</v>
      </c>
      <c r="Z216" s="184" t="s">
        <v>5288</v>
      </c>
      <c r="AA216" s="184" t="s">
        <v>62</v>
      </c>
      <c r="AB216" s="184" t="s">
        <v>62</v>
      </c>
      <c r="AC216" s="184" t="s">
        <v>62</v>
      </c>
      <c r="AD216" s="184" t="s">
        <v>57</v>
      </c>
      <c r="AE216" s="184" t="s">
        <v>57</v>
      </c>
      <c r="AF216" s="184"/>
      <c r="AG216" s="184" t="s">
        <v>56</v>
      </c>
      <c r="AH216" s="184">
        <v>249</v>
      </c>
      <c r="AI216" s="184" t="s">
        <v>62</v>
      </c>
      <c r="AJ216" s="200" t="s">
        <v>57</v>
      </c>
      <c r="AK216" s="184" t="s">
        <v>62</v>
      </c>
      <c r="AL216" s="184" t="s">
        <v>57</v>
      </c>
      <c r="AM216" s="184" t="s">
        <v>57</v>
      </c>
      <c r="AN216" s="184" t="s">
        <v>57</v>
      </c>
      <c r="AO216" s="191" t="s">
        <v>1468</v>
      </c>
      <c r="AP216" s="191" t="s">
        <v>902</v>
      </c>
      <c r="AQ216" s="184">
        <v>218</v>
      </c>
      <c r="AR216" s="184" t="s">
        <v>57</v>
      </c>
      <c r="AS216" s="184" t="s">
        <v>57</v>
      </c>
      <c r="AT216" s="184" t="s">
        <v>57</v>
      </c>
      <c r="AU216" s="184"/>
      <c r="AV216" s="184" t="s">
        <v>5289</v>
      </c>
    </row>
    <row r="217" spans="1:48" s="188" customFormat="1">
      <c r="A217" s="184">
        <v>216</v>
      </c>
      <c r="B217" s="184" t="s">
        <v>919</v>
      </c>
      <c r="C217" s="184" t="s">
        <v>1382</v>
      </c>
      <c r="D217" s="184">
        <v>2024</v>
      </c>
      <c r="E217" s="184" t="s">
        <v>579</v>
      </c>
      <c r="F217" s="184" t="s">
        <v>5290</v>
      </c>
      <c r="G217" s="187" t="s">
        <v>5291</v>
      </c>
      <c r="H217" s="185" t="s">
        <v>5292</v>
      </c>
      <c r="I217" s="184" t="s">
        <v>91</v>
      </c>
      <c r="J217" s="184">
        <v>14</v>
      </c>
      <c r="K217" s="184" t="s">
        <v>57</v>
      </c>
      <c r="L217" s="184" t="s">
        <v>57</v>
      </c>
      <c r="M217" s="184" t="s">
        <v>62</v>
      </c>
      <c r="N217" s="184" t="s">
        <v>56</v>
      </c>
      <c r="O217" s="184">
        <v>1</v>
      </c>
      <c r="P217" s="184" t="s">
        <v>170</v>
      </c>
      <c r="Q217" s="185" t="s">
        <v>5293</v>
      </c>
      <c r="R217" s="184" t="s">
        <v>5294</v>
      </c>
      <c r="S217" s="184" t="s">
        <v>56</v>
      </c>
      <c r="T217" s="184" t="s">
        <v>5295</v>
      </c>
      <c r="U217" s="184" t="s">
        <v>56</v>
      </c>
      <c r="V217" s="184" t="s">
        <v>5296</v>
      </c>
      <c r="W217" s="184" t="s">
        <v>56</v>
      </c>
      <c r="X217" s="184" t="s">
        <v>5297</v>
      </c>
      <c r="Y217" s="184" t="s">
        <v>62</v>
      </c>
      <c r="Z217" s="184" t="s">
        <v>5298</v>
      </c>
      <c r="AA217" s="184" t="s">
        <v>56</v>
      </c>
      <c r="AB217" s="184" t="s">
        <v>56</v>
      </c>
      <c r="AC217" s="184" t="s">
        <v>56</v>
      </c>
      <c r="AD217" s="184" t="s">
        <v>157</v>
      </c>
      <c r="AE217" s="184" t="s">
        <v>57</v>
      </c>
      <c r="AF217" s="184"/>
      <c r="AG217" s="184" t="s">
        <v>56</v>
      </c>
      <c r="AH217" s="184">
        <v>49</v>
      </c>
      <c r="AI217" s="184" t="s">
        <v>56</v>
      </c>
      <c r="AJ217" s="200" t="s">
        <v>856</v>
      </c>
      <c r="AK217" s="184" t="s">
        <v>62</v>
      </c>
      <c r="AL217" s="184" t="s">
        <v>57</v>
      </c>
      <c r="AM217" s="184" t="s">
        <v>57</v>
      </c>
      <c r="AN217" s="184" t="s">
        <v>57</v>
      </c>
      <c r="AO217" s="191" t="s">
        <v>1906</v>
      </c>
      <c r="AP217" s="191" t="s">
        <v>5299</v>
      </c>
      <c r="AQ217" s="184">
        <v>309</v>
      </c>
      <c r="AR217" s="184" t="s">
        <v>57</v>
      </c>
      <c r="AS217" s="184">
        <v>27</v>
      </c>
      <c r="AT217" s="184">
        <v>22</v>
      </c>
      <c r="AU217" s="184"/>
      <c r="AV217" s="184"/>
    </row>
    <row r="218" spans="1:48" s="188" customFormat="1">
      <c r="A218" s="184">
        <v>217</v>
      </c>
      <c r="B218" s="184" t="s">
        <v>919</v>
      </c>
      <c r="C218" s="184" t="s">
        <v>1382</v>
      </c>
      <c r="D218" s="184">
        <v>2024</v>
      </c>
      <c r="E218" s="184" t="s">
        <v>579</v>
      </c>
      <c r="F218" s="184" t="s">
        <v>5300</v>
      </c>
      <c r="G218" s="184" t="s">
        <v>5301</v>
      </c>
      <c r="H218" s="185" t="s">
        <v>5302</v>
      </c>
      <c r="I218" s="184" t="s">
        <v>91</v>
      </c>
      <c r="J218" s="184">
        <v>2</v>
      </c>
      <c r="K218" s="184" t="s">
        <v>57</v>
      </c>
      <c r="L218" s="184" t="s">
        <v>57</v>
      </c>
      <c r="M218" s="184" t="s">
        <v>62</v>
      </c>
      <c r="N218" s="184" t="s">
        <v>56</v>
      </c>
      <c r="O218" s="184">
        <v>1</v>
      </c>
      <c r="P218" s="184" t="s">
        <v>62</v>
      </c>
      <c r="Q218" s="184" t="s">
        <v>5303</v>
      </c>
      <c r="R218" s="184" t="s">
        <v>5304</v>
      </c>
      <c r="S218" s="184" t="s">
        <v>56</v>
      </c>
      <c r="T218" s="184" t="s">
        <v>5305</v>
      </c>
      <c r="U218" s="184" t="s">
        <v>56</v>
      </c>
      <c r="V218" s="205" t="s">
        <v>5306</v>
      </c>
      <c r="W218" s="184" t="s">
        <v>56</v>
      </c>
      <c r="X218" s="184" t="s">
        <v>5307</v>
      </c>
      <c r="Y218" s="184" t="s">
        <v>62</v>
      </c>
      <c r="Z218" s="184" t="s">
        <v>5308</v>
      </c>
      <c r="AA218" s="184" t="s">
        <v>56</v>
      </c>
      <c r="AB218" s="184" t="s">
        <v>56</v>
      </c>
      <c r="AC218" s="184" t="s">
        <v>56</v>
      </c>
      <c r="AD218" s="184" t="s">
        <v>157</v>
      </c>
      <c r="AE218" s="184" t="s">
        <v>57</v>
      </c>
      <c r="AF218" s="184"/>
      <c r="AG218" s="184" t="s">
        <v>56</v>
      </c>
      <c r="AH218" s="184">
        <v>70</v>
      </c>
      <c r="AI218" s="184" t="s">
        <v>56</v>
      </c>
      <c r="AJ218" s="200" t="s">
        <v>109</v>
      </c>
      <c r="AK218" s="184" t="s">
        <v>62</v>
      </c>
      <c r="AL218" s="184" t="s">
        <v>57</v>
      </c>
      <c r="AM218" s="184" t="s">
        <v>57</v>
      </c>
      <c r="AN218" s="184" t="s">
        <v>57</v>
      </c>
      <c r="AO218" s="191" t="s">
        <v>5309</v>
      </c>
      <c r="AP218" s="191" t="s">
        <v>5310</v>
      </c>
      <c r="AQ218" s="184">
        <v>257</v>
      </c>
      <c r="AR218" s="184" t="s">
        <v>57</v>
      </c>
      <c r="AS218" s="184">
        <v>50</v>
      </c>
      <c r="AT218" s="184">
        <v>20</v>
      </c>
      <c r="AU218" s="184"/>
      <c r="AV218" s="184"/>
    </row>
    <row r="219" spans="1:48" s="188" customFormat="1">
      <c r="A219" s="184">
        <v>218</v>
      </c>
      <c r="B219" s="184" t="s">
        <v>919</v>
      </c>
      <c r="C219" s="184" t="s">
        <v>1382</v>
      </c>
      <c r="D219" s="184">
        <v>2024</v>
      </c>
      <c r="E219" s="184" t="s">
        <v>579</v>
      </c>
      <c r="F219" s="189" t="s">
        <v>5311</v>
      </c>
      <c r="G219" s="184" t="s">
        <v>5312</v>
      </c>
      <c r="H219" s="185" t="s">
        <v>5313</v>
      </c>
      <c r="I219" s="184" t="s">
        <v>91</v>
      </c>
      <c r="J219" s="184">
        <v>15</v>
      </c>
      <c r="K219" s="184" t="s">
        <v>57</v>
      </c>
      <c r="L219" s="184" t="s">
        <v>57</v>
      </c>
      <c r="M219" s="184" t="s">
        <v>62</v>
      </c>
      <c r="N219" s="184" t="s">
        <v>62</v>
      </c>
      <c r="O219" s="184" t="s">
        <v>57</v>
      </c>
      <c r="P219" s="184" t="s">
        <v>57</v>
      </c>
      <c r="Q219" s="184" t="s">
        <v>57</v>
      </c>
      <c r="R219" s="184" t="s">
        <v>57</v>
      </c>
      <c r="S219" s="184" t="s">
        <v>56</v>
      </c>
      <c r="T219" s="184" t="s">
        <v>5314</v>
      </c>
      <c r="U219" s="184" t="s">
        <v>62</v>
      </c>
      <c r="V219" s="184" t="s">
        <v>57</v>
      </c>
      <c r="W219" s="184" t="s">
        <v>56</v>
      </c>
      <c r="X219" s="184" t="s">
        <v>5315</v>
      </c>
      <c r="Y219" s="184" t="s">
        <v>56</v>
      </c>
      <c r="Z219" s="184" t="s">
        <v>5316</v>
      </c>
      <c r="AA219" s="184" t="s">
        <v>62</v>
      </c>
      <c r="AB219" s="184" t="s">
        <v>62</v>
      </c>
      <c r="AC219" s="184" t="s">
        <v>62</v>
      </c>
      <c r="AD219" s="184" t="s">
        <v>57</v>
      </c>
      <c r="AE219" s="184" t="s">
        <v>57</v>
      </c>
      <c r="AF219" s="184"/>
      <c r="AG219" s="184" t="s">
        <v>56</v>
      </c>
      <c r="AH219" s="184">
        <v>14</v>
      </c>
      <c r="AI219" s="184" t="s">
        <v>62</v>
      </c>
      <c r="AJ219" s="200" t="s">
        <v>57</v>
      </c>
      <c r="AK219" s="184" t="s">
        <v>62</v>
      </c>
      <c r="AL219" s="184" t="s">
        <v>57</v>
      </c>
      <c r="AM219" s="184" t="s">
        <v>57</v>
      </c>
      <c r="AN219" s="184" t="s">
        <v>57</v>
      </c>
      <c r="AO219" s="191" t="s">
        <v>2217</v>
      </c>
      <c r="AP219" s="191" t="s">
        <v>2331</v>
      </c>
      <c r="AQ219" s="184">
        <v>273</v>
      </c>
      <c r="AR219" s="184" t="s">
        <v>57</v>
      </c>
      <c r="AS219" s="184">
        <v>10</v>
      </c>
      <c r="AT219" s="184">
        <v>4</v>
      </c>
      <c r="AU219" s="184"/>
      <c r="AV219" s="184" t="s">
        <v>5317</v>
      </c>
    </row>
    <row r="220" spans="1:48" s="188" customFormat="1">
      <c r="A220" s="184">
        <v>219</v>
      </c>
      <c r="B220" s="184" t="s">
        <v>919</v>
      </c>
      <c r="C220" s="184" t="s">
        <v>1382</v>
      </c>
      <c r="D220" s="184">
        <v>2024</v>
      </c>
      <c r="E220" s="184" t="s">
        <v>579</v>
      </c>
      <c r="F220" s="184" t="s">
        <v>5318</v>
      </c>
      <c r="G220" s="184" t="s">
        <v>5319</v>
      </c>
      <c r="H220" s="184" t="s">
        <v>5320</v>
      </c>
      <c r="I220" s="184" t="s">
        <v>1509</v>
      </c>
      <c r="J220" s="184">
        <v>15</v>
      </c>
      <c r="K220" s="184" t="s">
        <v>57</v>
      </c>
      <c r="L220" s="184" t="s">
        <v>57</v>
      </c>
      <c r="M220" s="184" t="s">
        <v>62</v>
      </c>
      <c r="N220" s="184" t="s">
        <v>57</v>
      </c>
      <c r="O220" s="184" t="s">
        <v>57</v>
      </c>
      <c r="P220" s="184" t="s">
        <v>57</v>
      </c>
      <c r="Q220" s="184" t="s">
        <v>57</v>
      </c>
      <c r="R220" s="184" t="s">
        <v>57</v>
      </c>
      <c r="S220" s="184" t="s">
        <v>57</v>
      </c>
      <c r="T220" s="184" t="s">
        <v>57</v>
      </c>
      <c r="U220" s="184" t="s">
        <v>56</v>
      </c>
      <c r="V220" s="184" t="s">
        <v>5321</v>
      </c>
      <c r="W220" s="184" t="s">
        <v>56</v>
      </c>
      <c r="X220" s="184" t="s">
        <v>5322</v>
      </c>
      <c r="Y220" s="184" t="s">
        <v>62</v>
      </c>
      <c r="Z220" s="184" t="s">
        <v>5323</v>
      </c>
      <c r="AA220" s="184" t="s">
        <v>57</v>
      </c>
      <c r="AB220" s="184" t="s">
        <v>57</v>
      </c>
      <c r="AC220" s="184" t="s">
        <v>57</v>
      </c>
      <c r="AD220" s="184" t="s">
        <v>57</v>
      </c>
      <c r="AE220" s="184" t="s">
        <v>57</v>
      </c>
      <c r="AF220" s="184"/>
      <c r="AG220" s="184" t="s">
        <v>56</v>
      </c>
      <c r="AH220" s="184">
        <v>150</v>
      </c>
      <c r="AI220" s="184" t="s">
        <v>56</v>
      </c>
      <c r="AJ220" s="200" t="s">
        <v>109</v>
      </c>
      <c r="AK220" s="184" t="s">
        <v>57</v>
      </c>
      <c r="AL220" s="184" t="s">
        <v>57</v>
      </c>
      <c r="AM220" s="184" t="s">
        <v>57</v>
      </c>
      <c r="AN220" s="184" t="s">
        <v>57</v>
      </c>
      <c r="AO220" s="191" t="s">
        <v>1682</v>
      </c>
      <c r="AP220" s="191" t="s">
        <v>6359</v>
      </c>
      <c r="AQ220" s="184">
        <v>125</v>
      </c>
      <c r="AR220" s="184" t="s">
        <v>57</v>
      </c>
      <c r="AS220" s="184" t="s">
        <v>62</v>
      </c>
      <c r="AT220" s="184" t="s">
        <v>62</v>
      </c>
      <c r="AU220" s="184"/>
      <c r="AV220" s="184"/>
    </row>
    <row r="221" spans="1:48" s="188" customFormat="1">
      <c r="A221" s="184">
        <v>220</v>
      </c>
      <c r="B221" s="184" t="s">
        <v>919</v>
      </c>
      <c r="C221" s="184" t="s">
        <v>1382</v>
      </c>
      <c r="D221" s="184">
        <v>2024</v>
      </c>
      <c r="E221" s="184" t="s">
        <v>579</v>
      </c>
      <c r="F221" s="184" t="s">
        <v>5324</v>
      </c>
      <c r="G221" s="184" t="s">
        <v>5325</v>
      </c>
      <c r="H221" s="185" t="s">
        <v>5326</v>
      </c>
      <c r="I221" s="184" t="s">
        <v>91</v>
      </c>
      <c r="J221" s="184">
        <v>18</v>
      </c>
      <c r="K221" s="184" t="s">
        <v>57</v>
      </c>
      <c r="L221" s="184" t="s">
        <v>57</v>
      </c>
      <c r="M221" s="184" t="s">
        <v>62</v>
      </c>
      <c r="N221" s="184" t="s">
        <v>56</v>
      </c>
      <c r="O221" s="184">
        <v>1</v>
      </c>
      <c r="P221" s="184" t="s">
        <v>170</v>
      </c>
      <c r="Q221" s="184" t="s">
        <v>5327</v>
      </c>
      <c r="R221" s="184" t="s">
        <v>5328</v>
      </c>
      <c r="S221" s="184" t="s">
        <v>56</v>
      </c>
      <c r="T221" s="184" t="s">
        <v>5329</v>
      </c>
      <c r="U221" s="184" t="s">
        <v>56</v>
      </c>
      <c r="V221" s="184" t="s">
        <v>5330</v>
      </c>
      <c r="W221" s="184" t="s">
        <v>56</v>
      </c>
      <c r="X221" s="184" t="s">
        <v>5331</v>
      </c>
      <c r="Y221" s="184" t="s">
        <v>56</v>
      </c>
      <c r="Z221" s="187" t="s">
        <v>5332</v>
      </c>
      <c r="AA221" s="184" t="s">
        <v>56</v>
      </c>
      <c r="AB221" s="184" t="s">
        <v>56</v>
      </c>
      <c r="AC221" s="184" t="s">
        <v>56</v>
      </c>
      <c r="AD221" s="184" t="s">
        <v>234</v>
      </c>
      <c r="AE221" s="184" t="s">
        <v>5333</v>
      </c>
      <c r="AF221" s="184" t="s">
        <v>1199</v>
      </c>
      <c r="AG221" s="184" t="s">
        <v>56</v>
      </c>
      <c r="AH221" s="184">
        <v>80</v>
      </c>
      <c r="AI221" s="184" t="s">
        <v>56</v>
      </c>
      <c r="AJ221" s="200" t="s">
        <v>109</v>
      </c>
      <c r="AK221" s="184" t="s">
        <v>62</v>
      </c>
      <c r="AL221" s="184" t="s">
        <v>57</v>
      </c>
      <c r="AM221" s="184" t="s">
        <v>57</v>
      </c>
      <c r="AN221" s="184" t="s">
        <v>57</v>
      </c>
      <c r="AO221" s="191" t="s">
        <v>5334</v>
      </c>
      <c r="AP221" s="191" t="s">
        <v>5335</v>
      </c>
      <c r="AQ221" s="184">
        <v>295</v>
      </c>
      <c r="AR221" s="184" t="s">
        <v>57</v>
      </c>
      <c r="AS221" s="184">
        <v>44</v>
      </c>
      <c r="AT221" s="184">
        <v>36</v>
      </c>
      <c r="AU221" s="184"/>
      <c r="AV221" s="184"/>
    </row>
    <row r="222" spans="1:48" s="188" customFormat="1">
      <c r="A222" s="184">
        <v>221</v>
      </c>
      <c r="B222" s="184" t="s">
        <v>919</v>
      </c>
      <c r="C222" s="184" t="s">
        <v>1382</v>
      </c>
      <c r="D222" s="184">
        <v>2024</v>
      </c>
      <c r="E222" s="184" t="s">
        <v>579</v>
      </c>
      <c r="F222" s="184" t="s">
        <v>5336</v>
      </c>
      <c r="G222" s="184" t="s">
        <v>5337</v>
      </c>
      <c r="H222" s="185" t="s">
        <v>5338</v>
      </c>
      <c r="I222" s="184" t="s">
        <v>91</v>
      </c>
      <c r="J222" s="184">
        <v>18</v>
      </c>
      <c r="K222" s="184" t="s">
        <v>57</v>
      </c>
      <c r="L222" s="184" t="s">
        <v>57</v>
      </c>
      <c r="M222" s="184" t="s">
        <v>62</v>
      </c>
      <c r="N222" s="184" t="s">
        <v>62</v>
      </c>
      <c r="O222" s="184" t="s">
        <v>57</v>
      </c>
      <c r="P222" s="184" t="s">
        <v>57</v>
      </c>
      <c r="Q222" s="184" t="s">
        <v>57</v>
      </c>
      <c r="R222" s="184" t="s">
        <v>57</v>
      </c>
      <c r="S222" s="184" t="s">
        <v>56</v>
      </c>
      <c r="T222" s="184" t="s">
        <v>5339</v>
      </c>
      <c r="U222" s="184" t="s">
        <v>56</v>
      </c>
      <c r="V222" s="184" t="s">
        <v>5340</v>
      </c>
      <c r="W222" s="184" t="s">
        <v>56</v>
      </c>
      <c r="X222" s="184" t="s">
        <v>2487</v>
      </c>
      <c r="Y222" s="184" t="s">
        <v>62</v>
      </c>
      <c r="Z222" s="184" t="s">
        <v>5341</v>
      </c>
      <c r="AA222" s="184" t="s">
        <v>56</v>
      </c>
      <c r="AB222" s="184" t="s">
        <v>56</v>
      </c>
      <c r="AC222" s="184" t="s">
        <v>56</v>
      </c>
      <c r="AD222" s="184" t="s">
        <v>157</v>
      </c>
      <c r="AE222" s="184" t="s">
        <v>57</v>
      </c>
      <c r="AF222" s="184"/>
      <c r="AG222" s="184" t="s">
        <v>56</v>
      </c>
      <c r="AH222" s="184">
        <v>115</v>
      </c>
      <c r="AI222" s="184" t="s">
        <v>56</v>
      </c>
      <c r="AJ222" s="200" t="s">
        <v>109</v>
      </c>
      <c r="AK222" s="184" t="s">
        <v>62</v>
      </c>
      <c r="AL222" s="184" t="s">
        <v>57</v>
      </c>
      <c r="AM222" s="184" t="s">
        <v>57</v>
      </c>
      <c r="AN222" s="184" t="s">
        <v>57</v>
      </c>
      <c r="AO222" s="191" t="s">
        <v>3735</v>
      </c>
      <c r="AP222" s="191" t="s">
        <v>5342</v>
      </c>
      <c r="AQ222" s="184">
        <v>382</v>
      </c>
      <c r="AR222" s="184" t="s">
        <v>57</v>
      </c>
      <c r="AS222" s="184">
        <v>76</v>
      </c>
      <c r="AT222" s="184">
        <v>39</v>
      </c>
      <c r="AU222" s="184"/>
      <c r="AV222" s="184"/>
    </row>
    <row r="223" spans="1:48" s="188" customFormat="1">
      <c r="A223" s="184">
        <v>222</v>
      </c>
      <c r="B223" s="184" t="s">
        <v>919</v>
      </c>
      <c r="C223" s="184" t="s">
        <v>1382</v>
      </c>
      <c r="D223" s="184">
        <v>2024</v>
      </c>
      <c r="E223" s="184" t="s">
        <v>579</v>
      </c>
      <c r="F223" s="184" t="s">
        <v>5343</v>
      </c>
      <c r="G223" s="184" t="s">
        <v>5344</v>
      </c>
      <c r="H223" s="185" t="s">
        <v>5345</v>
      </c>
      <c r="I223" s="184" t="s">
        <v>55</v>
      </c>
      <c r="J223" s="184">
        <v>19</v>
      </c>
      <c r="K223" s="184" t="s">
        <v>62</v>
      </c>
      <c r="L223" s="184" t="s">
        <v>62</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5346</v>
      </c>
      <c r="AA223" s="184" t="s">
        <v>57</v>
      </c>
      <c r="AB223" s="184" t="s">
        <v>57</v>
      </c>
      <c r="AC223" s="184" t="s">
        <v>57</v>
      </c>
      <c r="AD223" s="184" t="s">
        <v>57</v>
      </c>
      <c r="AE223" s="184" t="s">
        <v>57</v>
      </c>
      <c r="AF223" s="184"/>
      <c r="AG223" s="184" t="s">
        <v>57</v>
      </c>
      <c r="AH223" s="184" t="s">
        <v>57</v>
      </c>
      <c r="AI223" s="184" t="s">
        <v>57</v>
      </c>
      <c r="AJ223" s="200" t="s">
        <v>57</v>
      </c>
      <c r="AK223" s="184" t="s">
        <v>57</v>
      </c>
      <c r="AL223" s="184" t="s">
        <v>57</v>
      </c>
      <c r="AM223" s="184" t="s">
        <v>57</v>
      </c>
      <c r="AN223" s="184" t="s">
        <v>57</v>
      </c>
      <c r="AO223" s="191" t="s">
        <v>746</v>
      </c>
      <c r="AP223" s="191" t="s">
        <v>5270</v>
      </c>
      <c r="AQ223" s="184">
        <v>137</v>
      </c>
      <c r="AR223" s="184" t="s">
        <v>57</v>
      </c>
      <c r="AS223" s="184" t="s">
        <v>57</v>
      </c>
      <c r="AT223" s="184" t="s">
        <v>57</v>
      </c>
      <c r="AU223" s="184"/>
      <c r="AV223" s="184"/>
    </row>
    <row r="224" spans="1:48" s="188" customFormat="1" ht="17.25">
      <c r="A224" s="184">
        <v>223</v>
      </c>
      <c r="B224" s="184" t="s">
        <v>919</v>
      </c>
      <c r="C224" s="184" t="s">
        <v>1382</v>
      </c>
      <c r="D224" s="184">
        <v>2024</v>
      </c>
      <c r="E224" s="184" t="s">
        <v>579</v>
      </c>
      <c r="F224" s="184" t="s">
        <v>5347</v>
      </c>
      <c r="G224" s="184" t="s">
        <v>5348</v>
      </c>
      <c r="H224" s="185" t="s">
        <v>5349</v>
      </c>
      <c r="I224" s="184" t="s">
        <v>91</v>
      </c>
      <c r="J224" s="184">
        <v>22</v>
      </c>
      <c r="K224" s="184" t="s">
        <v>62</v>
      </c>
      <c r="L224" s="184" t="s">
        <v>62</v>
      </c>
      <c r="M224" s="184" t="s">
        <v>62</v>
      </c>
      <c r="N224" s="184" t="s">
        <v>62</v>
      </c>
      <c r="O224" s="184" t="s">
        <v>57</v>
      </c>
      <c r="P224" s="184" t="s">
        <v>57</v>
      </c>
      <c r="Q224" s="184" t="s">
        <v>57</v>
      </c>
      <c r="R224" s="184" t="s">
        <v>57</v>
      </c>
      <c r="S224" s="184" t="s">
        <v>57</v>
      </c>
      <c r="T224" s="184" t="s">
        <v>57</v>
      </c>
      <c r="U224" s="184" t="s">
        <v>56</v>
      </c>
      <c r="V224" s="184" t="s">
        <v>5350</v>
      </c>
      <c r="W224" s="184" t="s">
        <v>56</v>
      </c>
      <c r="X224" s="184" t="s">
        <v>5351</v>
      </c>
      <c r="Y224" s="184" t="s">
        <v>56</v>
      </c>
      <c r="Z224" s="184" t="s">
        <v>5352</v>
      </c>
      <c r="AA224" s="184" t="s">
        <v>62</v>
      </c>
      <c r="AB224" s="184" t="s">
        <v>56</v>
      </c>
      <c r="AC224" s="184" t="s">
        <v>56</v>
      </c>
      <c r="AD224" s="184" t="s">
        <v>157</v>
      </c>
      <c r="AE224" s="184" t="s">
        <v>57</v>
      </c>
      <c r="AF224" s="184"/>
      <c r="AG224" s="184" t="s">
        <v>56</v>
      </c>
      <c r="AH224" s="184">
        <v>35</v>
      </c>
      <c r="AI224" s="184" t="s">
        <v>62</v>
      </c>
      <c r="AJ224" s="200" t="s">
        <v>57</v>
      </c>
      <c r="AK224" s="184" t="s">
        <v>57</v>
      </c>
      <c r="AL224" s="184" t="s">
        <v>57</v>
      </c>
      <c r="AM224" s="184" t="s">
        <v>57</v>
      </c>
      <c r="AN224" s="184" t="s">
        <v>57</v>
      </c>
      <c r="AO224" s="191" t="s">
        <v>708</v>
      </c>
      <c r="AP224" s="191" t="s">
        <v>2331</v>
      </c>
      <c r="AQ224" s="184">
        <v>223</v>
      </c>
      <c r="AR224" s="184" t="s">
        <v>57</v>
      </c>
      <c r="AS224" s="184" t="s">
        <v>62</v>
      </c>
      <c r="AT224" s="184" t="s">
        <v>62</v>
      </c>
      <c r="AU224" s="184"/>
      <c r="AV224" s="201" t="s">
        <v>5353</v>
      </c>
    </row>
    <row r="225" spans="1:48" s="188" customFormat="1">
      <c r="A225" s="184">
        <v>224</v>
      </c>
      <c r="B225" s="184" t="s">
        <v>919</v>
      </c>
      <c r="C225" s="184" t="s">
        <v>1382</v>
      </c>
      <c r="D225" s="184">
        <v>2024</v>
      </c>
      <c r="E225" s="184" t="s">
        <v>579</v>
      </c>
      <c r="F225" s="184" t="s">
        <v>5354</v>
      </c>
      <c r="G225" s="184" t="s">
        <v>5355</v>
      </c>
      <c r="H225" s="185" t="s">
        <v>5356</v>
      </c>
      <c r="I225" s="184" t="s">
        <v>91</v>
      </c>
      <c r="J225" s="184">
        <v>22</v>
      </c>
      <c r="K225" s="184" t="s">
        <v>62</v>
      </c>
      <c r="L225" s="184" t="s">
        <v>62</v>
      </c>
      <c r="M225" s="184" t="s">
        <v>62</v>
      </c>
      <c r="N225" s="184" t="s">
        <v>62</v>
      </c>
      <c r="O225" s="184" t="s">
        <v>57</v>
      </c>
      <c r="P225" s="184" t="s">
        <v>57</v>
      </c>
      <c r="Q225" s="184" t="s">
        <v>57</v>
      </c>
      <c r="R225" s="184" t="s">
        <v>57</v>
      </c>
      <c r="S225" s="184" t="s">
        <v>62</v>
      </c>
      <c r="T225" s="184" t="s">
        <v>57</v>
      </c>
      <c r="U225" s="184" t="s">
        <v>62</v>
      </c>
      <c r="V225" s="184" t="s">
        <v>57</v>
      </c>
      <c r="W225" s="184" t="s">
        <v>56</v>
      </c>
      <c r="X225" s="184" t="s">
        <v>2460</v>
      </c>
      <c r="Y225" s="184" t="s">
        <v>62</v>
      </c>
      <c r="Z225" s="184" t="s">
        <v>5357</v>
      </c>
      <c r="AA225" s="184" t="s">
        <v>57</v>
      </c>
      <c r="AB225" s="184" t="s">
        <v>57</v>
      </c>
      <c r="AC225" s="184" t="s">
        <v>57</v>
      </c>
      <c r="AD225" s="184" t="s">
        <v>57</v>
      </c>
      <c r="AE225" s="184" t="s">
        <v>57</v>
      </c>
      <c r="AF225" s="184"/>
      <c r="AG225" s="184" t="s">
        <v>56</v>
      </c>
      <c r="AH225" s="184">
        <v>16</v>
      </c>
      <c r="AI225" s="184" t="s">
        <v>62</v>
      </c>
      <c r="AJ225" s="200" t="s">
        <v>57</v>
      </c>
      <c r="AK225" s="184" t="s">
        <v>57</v>
      </c>
      <c r="AL225" s="184" t="s">
        <v>57</v>
      </c>
      <c r="AM225" s="184" t="s">
        <v>57</v>
      </c>
      <c r="AN225" s="184" t="s">
        <v>57</v>
      </c>
      <c r="AO225" s="191" t="s">
        <v>2019</v>
      </c>
      <c r="AP225" s="191" t="s">
        <v>5252</v>
      </c>
      <c r="AQ225" s="184">
        <v>653</v>
      </c>
      <c r="AR225" s="184" t="s">
        <v>57</v>
      </c>
      <c r="AS225" s="184">
        <v>9</v>
      </c>
      <c r="AT225" s="184">
        <v>7</v>
      </c>
      <c r="AU225" s="184"/>
      <c r="AV225" s="184" t="s">
        <v>922</v>
      </c>
    </row>
    <row r="226" spans="1:48" s="188" customFormat="1">
      <c r="A226" s="184">
        <v>225</v>
      </c>
      <c r="B226" s="184" t="s">
        <v>919</v>
      </c>
      <c r="C226" s="184" t="s">
        <v>1382</v>
      </c>
      <c r="D226" s="184">
        <v>2024</v>
      </c>
      <c r="E226" s="184" t="s">
        <v>579</v>
      </c>
      <c r="F226" s="184" t="s">
        <v>3298</v>
      </c>
      <c r="G226" s="184" t="s">
        <v>5358</v>
      </c>
      <c r="H226" s="185" t="s">
        <v>5359</v>
      </c>
      <c r="I226" s="184" t="s">
        <v>91</v>
      </c>
      <c r="J226" s="184">
        <v>13</v>
      </c>
      <c r="K226" s="184" t="s">
        <v>62</v>
      </c>
      <c r="L226" s="184" t="s">
        <v>62</v>
      </c>
      <c r="M226" s="184" t="s">
        <v>62</v>
      </c>
      <c r="N226" s="184" t="s">
        <v>62</v>
      </c>
      <c r="O226" s="184" t="s">
        <v>57</v>
      </c>
      <c r="P226" s="184" t="s">
        <v>57</v>
      </c>
      <c r="Q226" s="184" t="s">
        <v>57</v>
      </c>
      <c r="R226" s="184" t="s">
        <v>57</v>
      </c>
      <c r="S226" s="184" t="s">
        <v>56</v>
      </c>
      <c r="T226" s="184" t="s">
        <v>5360</v>
      </c>
      <c r="U226" s="184" t="s">
        <v>56</v>
      </c>
      <c r="V226" s="184" t="s">
        <v>5361</v>
      </c>
      <c r="W226" s="184" t="s">
        <v>56</v>
      </c>
      <c r="X226" s="184" t="s">
        <v>5362</v>
      </c>
      <c r="Y226" s="184" t="s">
        <v>62</v>
      </c>
      <c r="Z226" s="184" t="s">
        <v>3301</v>
      </c>
      <c r="AA226" s="184" t="s">
        <v>62</v>
      </c>
      <c r="AB226" s="184" t="s">
        <v>56</v>
      </c>
      <c r="AC226" s="184" t="s">
        <v>56</v>
      </c>
      <c r="AD226" s="184" t="s">
        <v>234</v>
      </c>
      <c r="AE226" s="184" t="s">
        <v>5363</v>
      </c>
      <c r="AF226" s="184" t="s">
        <v>1199</v>
      </c>
      <c r="AG226" s="184" t="s">
        <v>56</v>
      </c>
      <c r="AH226" s="184">
        <v>100</v>
      </c>
      <c r="AI226" s="184" t="s">
        <v>56</v>
      </c>
      <c r="AJ226" s="200" t="s">
        <v>109</v>
      </c>
      <c r="AK226" s="184" t="s">
        <v>62</v>
      </c>
      <c r="AL226" s="184" t="s">
        <v>57</v>
      </c>
      <c r="AM226" s="184" t="s">
        <v>57</v>
      </c>
      <c r="AN226" s="184" t="s">
        <v>57</v>
      </c>
      <c r="AO226" s="191" t="s">
        <v>139</v>
      </c>
      <c r="AP226" s="191" t="s">
        <v>902</v>
      </c>
      <c r="AQ226" s="184">
        <v>172</v>
      </c>
      <c r="AR226" s="184" t="s">
        <v>57</v>
      </c>
      <c r="AS226" s="184">
        <v>75</v>
      </c>
      <c r="AT226" s="184">
        <v>25</v>
      </c>
      <c r="AU226" s="184"/>
      <c r="AV226" s="184" t="s">
        <v>5364</v>
      </c>
    </row>
    <row r="227" spans="1:48" s="188" customFormat="1">
      <c r="A227" s="184">
        <v>226</v>
      </c>
      <c r="B227" s="184" t="s">
        <v>919</v>
      </c>
      <c r="C227" s="184" t="s">
        <v>1382</v>
      </c>
      <c r="D227" s="184">
        <v>2024</v>
      </c>
      <c r="E227" s="184" t="s">
        <v>579</v>
      </c>
      <c r="F227" s="184" t="s">
        <v>5365</v>
      </c>
      <c r="G227" s="184" t="s">
        <v>5366</v>
      </c>
      <c r="H227" s="185" t="s">
        <v>5367</v>
      </c>
      <c r="I227" s="184" t="s">
        <v>91</v>
      </c>
      <c r="J227" s="184">
        <v>13</v>
      </c>
      <c r="K227" s="184" t="s">
        <v>62</v>
      </c>
      <c r="L227" s="184" t="s">
        <v>62</v>
      </c>
      <c r="M227" s="184" t="s">
        <v>62</v>
      </c>
      <c r="N227" s="184" t="s">
        <v>62</v>
      </c>
      <c r="O227" s="184" t="s">
        <v>57</v>
      </c>
      <c r="P227" s="184" t="s">
        <v>57</v>
      </c>
      <c r="Q227" s="184" t="s">
        <v>57</v>
      </c>
      <c r="R227" s="184" t="s">
        <v>57</v>
      </c>
      <c r="S227" s="184" t="s">
        <v>56</v>
      </c>
      <c r="T227" s="184" t="s">
        <v>5368</v>
      </c>
      <c r="U227" s="184" t="s">
        <v>62</v>
      </c>
      <c r="V227" s="184" t="s">
        <v>57</v>
      </c>
      <c r="W227" s="184" t="s">
        <v>56</v>
      </c>
      <c r="X227" s="184" t="s">
        <v>5369</v>
      </c>
      <c r="Y227" s="184" t="s">
        <v>62</v>
      </c>
      <c r="Z227" s="184" t="s">
        <v>5370</v>
      </c>
      <c r="AA227" s="184" t="s">
        <v>56</v>
      </c>
      <c r="AB227" s="184" t="s">
        <v>56</v>
      </c>
      <c r="AC227" s="184" t="s">
        <v>56</v>
      </c>
      <c r="AD227" s="184" t="s">
        <v>157</v>
      </c>
      <c r="AE227" s="184" t="s">
        <v>57</v>
      </c>
      <c r="AF227" s="184"/>
      <c r="AG227" s="184" t="s">
        <v>56</v>
      </c>
      <c r="AH227" s="184">
        <v>615</v>
      </c>
      <c r="AI227" s="184" t="s">
        <v>62</v>
      </c>
      <c r="AJ227" s="200" t="s">
        <v>57</v>
      </c>
      <c r="AK227" s="184" t="s">
        <v>62</v>
      </c>
      <c r="AL227" s="184" t="s">
        <v>57</v>
      </c>
      <c r="AM227" s="184" t="s">
        <v>57</v>
      </c>
      <c r="AN227" s="184" t="s">
        <v>57</v>
      </c>
      <c r="AO227" s="191" t="s">
        <v>2142</v>
      </c>
      <c r="AP227" s="191" t="s">
        <v>5371</v>
      </c>
      <c r="AQ227" s="184">
        <v>302</v>
      </c>
      <c r="AR227" s="184" t="s">
        <v>57</v>
      </c>
      <c r="AS227" s="184">
        <v>271</v>
      </c>
      <c r="AT227" s="184">
        <v>344</v>
      </c>
      <c r="AU227" s="184"/>
      <c r="AV227" s="184"/>
    </row>
    <row r="228" spans="1:48" s="188" customFormat="1">
      <c r="A228" s="184">
        <v>227</v>
      </c>
      <c r="B228" s="184" t="s">
        <v>919</v>
      </c>
      <c r="C228" s="184" t="s">
        <v>1382</v>
      </c>
      <c r="D228" s="184">
        <v>2024</v>
      </c>
      <c r="E228" s="184" t="s">
        <v>579</v>
      </c>
      <c r="F228" s="184" t="s">
        <v>57</v>
      </c>
      <c r="G228" s="184" t="s">
        <v>5372</v>
      </c>
      <c r="H228" s="185" t="s">
        <v>5373</v>
      </c>
      <c r="I228" s="184" t="s">
        <v>1467</v>
      </c>
      <c r="J228" s="184">
        <v>25</v>
      </c>
      <c r="K228" s="184" t="s">
        <v>57</v>
      </c>
      <c r="L228" s="184" t="s">
        <v>57</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57</v>
      </c>
      <c r="AA228" s="184" t="s">
        <v>57</v>
      </c>
      <c r="AB228" s="184" t="s">
        <v>57</v>
      </c>
      <c r="AC228" s="184" t="s">
        <v>57</v>
      </c>
      <c r="AD228" s="184" t="s">
        <v>57</v>
      </c>
      <c r="AE228" s="184" t="s">
        <v>57</v>
      </c>
      <c r="AF228" s="184"/>
      <c r="AG228" s="184" t="s">
        <v>57</v>
      </c>
      <c r="AH228" s="184" t="s">
        <v>57</v>
      </c>
      <c r="AI228" s="184" t="s">
        <v>57</v>
      </c>
      <c r="AJ228" s="200" t="s">
        <v>57</v>
      </c>
      <c r="AK228" s="184" t="s">
        <v>57</v>
      </c>
      <c r="AL228" s="184" t="s">
        <v>57</v>
      </c>
      <c r="AM228" s="184" t="s">
        <v>57</v>
      </c>
      <c r="AN228" s="184" t="s">
        <v>57</v>
      </c>
      <c r="AO228" s="191" t="s">
        <v>57</v>
      </c>
      <c r="AP228" s="191" t="s">
        <v>5374</v>
      </c>
      <c r="AQ228" s="191" t="s">
        <v>57</v>
      </c>
      <c r="AR228" s="191" t="s">
        <v>57</v>
      </c>
      <c r="AS228" s="191" t="s">
        <v>57</v>
      </c>
      <c r="AT228" s="191" t="s">
        <v>57</v>
      </c>
      <c r="AU228" s="184"/>
      <c r="AV228" s="184"/>
    </row>
    <row r="229" spans="1:48" s="188" customFormat="1">
      <c r="A229" s="184">
        <v>228</v>
      </c>
      <c r="B229" s="184" t="s">
        <v>919</v>
      </c>
      <c r="C229" s="184" t="s">
        <v>1382</v>
      </c>
      <c r="D229" s="184">
        <v>2024</v>
      </c>
      <c r="E229" s="184" t="s">
        <v>2653</v>
      </c>
      <c r="F229" s="184" t="s">
        <v>2205</v>
      </c>
      <c r="G229" s="187" t="s">
        <v>5375</v>
      </c>
      <c r="H229" s="185" t="s">
        <v>5376</v>
      </c>
      <c r="I229" s="184" t="s">
        <v>298</v>
      </c>
      <c r="J229" s="184">
        <v>25</v>
      </c>
      <c r="K229" s="184" t="s">
        <v>57</v>
      </c>
      <c r="L229" s="184" t="s">
        <v>57</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57</v>
      </c>
      <c r="AA229" s="184" t="s">
        <v>57</v>
      </c>
      <c r="AB229" s="184" t="s">
        <v>57</v>
      </c>
      <c r="AC229" s="184" t="s">
        <v>57</v>
      </c>
      <c r="AD229" s="184" t="s">
        <v>57</v>
      </c>
      <c r="AE229" s="184" t="s">
        <v>57</v>
      </c>
      <c r="AF229" s="184"/>
      <c r="AG229" s="184" t="s">
        <v>57</v>
      </c>
      <c r="AH229" s="184" t="s">
        <v>57</v>
      </c>
      <c r="AI229" s="184" t="s">
        <v>57</v>
      </c>
      <c r="AJ229" s="200" t="s">
        <v>57</v>
      </c>
      <c r="AK229" s="184" t="s">
        <v>57</v>
      </c>
      <c r="AL229" s="184" t="s">
        <v>57</v>
      </c>
      <c r="AM229" s="184" t="s">
        <v>57</v>
      </c>
      <c r="AN229" s="184" t="s">
        <v>57</v>
      </c>
      <c r="AO229" s="191" t="s">
        <v>5377</v>
      </c>
      <c r="AP229" s="191" t="s">
        <v>5378</v>
      </c>
      <c r="AQ229" s="184">
        <v>24</v>
      </c>
      <c r="AR229" s="184" t="s">
        <v>57</v>
      </c>
      <c r="AS229" s="184" t="s">
        <v>57</v>
      </c>
      <c r="AT229" s="184" t="s">
        <v>57</v>
      </c>
      <c r="AU229" s="184"/>
      <c r="AV229" s="184"/>
    </row>
    <row r="230" spans="1:48" s="188" customFormat="1">
      <c r="A230" s="184">
        <v>229</v>
      </c>
      <c r="B230" s="184" t="s">
        <v>919</v>
      </c>
      <c r="C230" s="184" t="s">
        <v>1382</v>
      </c>
      <c r="D230" s="184">
        <v>2024</v>
      </c>
      <c r="E230" s="184" t="s">
        <v>2653</v>
      </c>
      <c r="F230" s="184" t="s">
        <v>5379</v>
      </c>
      <c r="G230" s="184" t="s">
        <v>5380</v>
      </c>
      <c r="H230" s="185" t="s">
        <v>5381</v>
      </c>
      <c r="I230" s="184" t="s">
        <v>91</v>
      </c>
      <c r="J230" s="184">
        <v>15</v>
      </c>
      <c r="K230" s="184" t="s">
        <v>62</v>
      </c>
      <c r="L230" s="184" t="s">
        <v>57</v>
      </c>
      <c r="M230" s="184" t="s">
        <v>62</v>
      </c>
      <c r="N230" s="184" t="s">
        <v>62</v>
      </c>
      <c r="O230" s="184" t="s">
        <v>57</v>
      </c>
      <c r="P230" s="184" t="s">
        <v>57</v>
      </c>
      <c r="Q230" s="184" t="s">
        <v>57</v>
      </c>
      <c r="R230" s="184" t="s">
        <v>57</v>
      </c>
      <c r="S230" s="184" t="s">
        <v>62</v>
      </c>
      <c r="T230" s="184" t="s">
        <v>57</v>
      </c>
      <c r="U230" s="184" t="s">
        <v>62</v>
      </c>
      <c r="V230" s="184" t="s">
        <v>57</v>
      </c>
      <c r="W230" s="184" t="s">
        <v>56</v>
      </c>
      <c r="X230" s="184" t="s">
        <v>2487</v>
      </c>
      <c r="Y230" s="184" t="s">
        <v>62</v>
      </c>
      <c r="Z230" s="184" t="s">
        <v>5382</v>
      </c>
      <c r="AA230" s="184" t="s">
        <v>62</v>
      </c>
      <c r="AB230" s="184" t="s">
        <v>62</v>
      </c>
      <c r="AC230" s="184" t="s">
        <v>62</v>
      </c>
      <c r="AD230" s="184" t="s">
        <v>57</v>
      </c>
      <c r="AE230" s="184" t="s">
        <v>57</v>
      </c>
      <c r="AF230" s="184"/>
      <c r="AG230" s="184" t="s">
        <v>56</v>
      </c>
      <c r="AH230" s="184">
        <v>13</v>
      </c>
      <c r="AI230" s="184" t="s">
        <v>62</v>
      </c>
      <c r="AJ230" s="200" t="s">
        <v>57</v>
      </c>
      <c r="AK230" s="184" t="s">
        <v>62</v>
      </c>
      <c r="AL230" s="184" t="s">
        <v>57</v>
      </c>
      <c r="AM230" s="184" t="s">
        <v>57</v>
      </c>
      <c r="AN230" s="184" t="s">
        <v>57</v>
      </c>
      <c r="AO230" s="191" t="s">
        <v>1454</v>
      </c>
      <c r="AP230" s="191" t="s">
        <v>764</v>
      </c>
      <c r="AQ230" s="184">
        <v>260</v>
      </c>
      <c r="AR230" s="184" t="s">
        <v>57</v>
      </c>
      <c r="AS230" s="184">
        <v>5</v>
      </c>
      <c r="AT230" s="184">
        <v>8</v>
      </c>
      <c r="AU230" s="184"/>
      <c r="AV230" s="184"/>
    </row>
    <row r="231" spans="1:48" s="188" customFormat="1">
      <c r="A231" s="184">
        <v>230</v>
      </c>
      <c r="B231" s="184" t="s">
        <v>919</v>
      </c>
      <c r="C231" s="184" t="s">
        <v>1382</v>
      </c>
      <c r="D231" s="184">
        <v>2024</v>
      </c>
      <c r="E231" s="184" t="s">
        <v>2653</v>
      </c>
      <c r="F231" s="184" t="s">
        <v>5383</v>
      </c>
      <c r="G231" s="184" t="s">
        <v>5384</v>
      </c>
      <c r="H231" s="185" t="s">
        <v>5385</v>
      </c>
      <c r="I231" s="184" t="s">
        <v>91</v>
      </c>
      <c r="J231" s="184">
        <v>14</v>
      </c>
      <c r="K231" s="184" t="s">
        <v>62</v>
      </c>
      <c r="L231" s="184" t="s">
        <v>62</v>
      </c>
      <c r="M231" s="184" t="s">
        <v>62</v>
      </c>
      <c r="N231" s="184" t="s">
        <v>56</v>
      </c>
      <c r="O231" s="184">
        <v>2</v>
      </c>
      <c r="P231" s="184" t="s">
        <v>170</v>
      </c>
      <c r="Q231" s="184" t="s">
        <v>5386</v>
      </c>
      <c r="R231" s="184" t="s">
        <v>5387</v>
      </c>
      <c r="S231" s="184" t="s">
        <v>56</v>
      </c>
      <c r="T231" s="184" t="s">
        <v>5388</v>
      </c>
      <c r="U231" s="184" t="s">
        <v>56</v>
      </c>
      <c r="V231" s="184" t="s">
        <v>5389</v>
      </c>
      <c r="W231" s="184" t="s">
        <v>56</v>
      </c>
      <c r="X231" s="184" t="s">
        <v>5390</v>
      </c>
      <c r="Y231" s="184" t="s">
        <v>62</v>
      </c>
      <c r="Z231" s="184" t="s">
        <v>3610</v>
      </c>
      <c r="AA231" s="184" t="s">
        <v>62</v>
      </c>
      <c r="AB231" s="184" t="s">
        <v>62</v>
      </c>
      <c r="AC231" s="184" t="s">
        <v>62</v>
      </c>
      <c r="AD231" s="184" t="s">
        <v>57</v>
      </c>
      <c r="AE231" s="184" t="s">
        <v>57</v>
      </c>
      <c r="AF231" s="184"/>
      <c r="AG231" s="184" t="s">
        <v>56</v>
      </c>
      <c r="AH231" s="184">
        <v>16</v>
      </c>
      <c r="AI231" s="184" t="s">
        <v>62</v>
      </c>
      <c r="AJ231" s="200" t="s">
        <v>57</v>
      </c>
      <c r="AK231" s="184" t="s">
        <v>62</v>
      </c>
      <c r="AL231" s="184" t="s">
        <v>57</v>
      </c>
      <c r="AM231" s="184" t="s">
        <v>57</v>
      </c>
      <c r="AN231" s="184" t="s">
        <v>57</v>
      </c>
      <c r="AO231" s="191" t="s">
        <v>1851</v>
      </c>
      <c r="AP231" s="191" t="s">
        <v>2303</v>
      </c>
      <c r="AQ231" s="184">
        <v>185</v>
      </c>
      <c r="AR231" s="184" t="s">
        <v>57</v>
      </c>
      <c r="AS231" s="184">
        <v>8</v>
      </c>
      <c r="AT231" s="184">
        <v>8</v>
      </c>
      <c r="AU231" s="184"/>
      <c r="AV231" s="184"/>
    </row>
    <row r="232" spans="1:48" s="188" customFormat="1">
      <c r="A232" s="184">
        <v>231</v>
      </c>
      <c r="B232" s="184" t="s">
        <v>919</v>
      </c>
      <c r="C232" s="184" t="s">
        <v>1382</v>
      </c>
      <c r="D232" s="184">
        <v>2024</v>
      </c>
      <c r="E232" s="184" t="s">
        <v>2653</v>
      </c>
      <c r="F232" s="184" t="s">
        <v>5391</v>
      </c>
      <c r="G232" s="184" t="s">
        <v>5392</v>
      </c>
      <c r="H232" s="189" t="s">
        <v>5393</v>
      </c>
      <c r="I232" s="184" t="s">
        <v>91</v>
      </c>
      <c r="J232" s="184">
        <v>15</v>
      </c>
      <c r="K232" s="184" t="s">
        <v>62</v>
      </c>
      <c r="L232" s="184" t="s">
        <v>62</v>
      </c>
      <c r="M232" s="184" t="s">
        <v>62</v>
      </c>
      <c r="N232" s="184" t="s">
        <v>56</v>
      </c>
      <c r="O232" s="184">
        <v>2</v>
      </c>
      <c r="P232" s="184" t="s">
        <v>62</v>
      </c>
      <c r="Q232" s="184" t="s">
        <v>5394</v>
      </c>
      <c r="R232" s="184" t="s">
        <v>5395</v>
      </c>
      <c r="S232" s="184" t="s">
        <v>56</v>
      </c>
      <c r="T232" s="184" t="s">
        <v>5396</v>
      </c>
      <c r="U232" s="184" t="s">
        <v>62</v>
      </c>
      <c r="V232" s="184" t="s">
        <v>57</v>
      </c>
      <c r="W232" s="184" t="s">
        <v>56</v>
      </c>
      <c r="X232" s="184" t="s">
        <v>5397</v>
      </c>
      <c r="Y232" s="184" t="s">
        <v>56</v>
      </c>
      <c r="Z232" s="184" t="s">
        <v>5398</v>
      </c>
      <c r="AA232" s="184" t="s">
        <v>56</v>
      </c>
      <c r="AB232" s="184" t="s">
        <v>56</v>
      </c>
      <c r="AC232" s="184" t="s">
        <v>56</v>
      </c>
      <c r="AD232" s="184" t="s">
        <v>216</v>
      </c>
      <c r="AE232" s="184" t="s">
        <v>3249</v>
      </c>
      <c r="AF232" s="184"/>
      <c r="AG232" s="184" t="s">
        <v>56</v>
      </c>
      <c r="AH232" s="184">
        <v>30</v>
      </c>
      <c r="AI232" s="184" t="s">
        <v>62</v>
      </c>
      <c r="AJ232" s="200" t="s">
        <v>57</v>
      </c>
      <c r="AK232" s="184" t="s">
        <v>62</v>
      </c>
      <c r="AL232" s="184" t="s">
        <v>57</v>
      </c>
      <c r="AM232" s="184" t="s">
        <v>57</v>
      </c>
      <c r="AN232" s="184" t="s">
        <v>57</v>
      </c>
      <c r="AO232" s="191" t="s">
        <v>1762</v>
      </c>
      <c r="AP232" s="191" t="s">
        <v>2137</v>
      </c>
      <c r="AQ232" s="184">
        <v>207</v>
      </c>
      <c r="AR232" s="184" t="s">
        <v>57</v>
      </c>
      <c r="AS232" s="184">
        <v>9</v>
      </c>
      <c r="AT232" s="184">
        <v>21</v>
      </c>
      <c r="AU232" s="184"/>
      <c r="AV232" s="184"/>
    </row>
    <row r="233" spans="1:48" s="188" customFormat="1">
      <c r="A233" s="184">
        <v>232</v>
      </c>
      <c r="B233" s="184" t="s">
        <v>919</v>
      </c>
      <c r="C233" s="184" t="s">
        <v>1382</v>
      </c>
      <c r="D233" s="184">
        <v>2024</v>
      </c>
      <c r="E233" s="184" t="s">
        <v>2653</v>
      </c>
      <c r="F233" s="184" t="s">
        <v>5399</v>
      </c>
      <c r="G233" s="184" t="s">
        <v>5400</v>
      </c>
      <c r="H233" s="185" t="s">
        <v>5401</v>
      </c>
      <c r="I233" s="184" t="s">
        <v>91</v>
      </c>
      <c r="J233" s="184">
        <v>9</v>
      </c>
      <c r="K233" s="184" t="s">
        <v>62</v>
      </c>
      <c r="L233" s="184" t="s">
        <v>62</v>
      </c>
      <c r="M233" s="184" t="s">
        <v>62</v>
      </c>
      <c r="N233" s="184" t="s">
        <v>62</v>
      </c>
      <c r="O233" s="184" t="s">
        <v>57</v>
      </c>
      <c r="P233" s="184" t="s">
        <v>57</v>
      </c>
      <c r="Q233" s="184" t="s">
        <v>57</v>
      </c>
      <c r="R233" s="184" t="s">
        <v>57</v>
      </c>
      <c r="S233" s="184" t="s">
        <v>62</v>
      </c>
      <c r="T233" s="184" t="s">
        <v>57</v>
      </c>
      <c r="U233" s="184" t="s">
        <v>56</v>
      </c>
      <c r="V233" s="184" t="s">
        <v>5402</v>
      </c>
      <c r="W233" s="184" t="s">
        <v>56</v>
      </c>
      <c r="X233" s="184" t="s">
        <v>5403</v>
      </c>
      <c r="Y233" s="184" t="s">
        <v>62</v>
      </c>
      <c r="Z233" s="184" t="s">
        <v>5404</v>
      </c>
      <c r="AA233" s="184" t="s">
        <v>62</v>
      </c>
      <c r="AB233" s="184" t="s">
        <v>62</v>
      </c>
      <c r="AC233" s="184" t="s">
        <v>62</v>
      </c>
      <c r="AD233" s="184" t="s">
        <v>57</v>
      </c>
      <c r="AE233" s="184" t="s">
        <v>57</v>
      </c>
      <c r="AF233" s="184"/>
      <c r="AG233" s="184" t="s">
        <v>56</v>
      </c>
      <c r="AH233" s="184">
        <v>396</v>
      </c>
      <c r="AI233" s="184" t="s">
        <v>62</v>
      </c>
      <c r="AJ233" s="200" t="s">
        <v>57</v>
      </c>
      <c r="AK233" s="184" t="s">
        <v>62</v>
      </c>
      <c r="AL233" s="184" t="s">
        <v>57</v>
      </c>
      <c r="AM233" s="184" t="s">
        <v>57</v>
      </c>
      <c r="AN233" s="184" t="s">
        <v>57</v>
      </c>
      <c r="AO233" s="191" t="s">
        <v>5405</v>
      </c>
      <c r="AP233" s="191" t="s">
        <v>2212</v>
      </c>
      <c r="AQ233" s="184">
        <v>254</v>
      </c>
      <c r="AR233" s="184" t="s">
        <v>57</v>
      </c>
      <c r="AS233" s="184">
        <v>52</v>
      </c>
      <c r="AT233" s="184">
        <v>344</v>
      </c>
      <c r="AU233" s="184"/>
      <c r="AV233" s="184"/>
    </row>
    <row r="234" spans="1:48" s="188" customFormat="1">
      <c r="A234" s="184">
        <v>233</v>
      </c>
      <c r="B234" s="184" t="s">
        <v>919</v>
      </c>
      <c r="C234" s="184" t="s">
        <v>1382</v>
      </c>
      <c r="D234" s="184">
        <v>2024</v>
      </c>
      <c r="E234" s="184" t="s">
        <v>2653</v>
      </c>
      <c r="F234" s="184" t="s">
        <v>5406</v>
      </c>
      <c r="G234" s="184" t="s">
        <v>5407</v>
      </c>
      <c r="H234" s="185" t="s">
        <v>5408</v>
      </c>
      <c r="I234" s="184" t="s">
        <v>91</v>
      </c>
      <c r="J234" s="184">
        <v>14</v>
      </c>
      <c r="K234" s="184" t="s">
        <v>62</v>
      </c>
      <c r="L234" s="184" t="s">
        <v>62</v>
      </c>
      <c r="M234" s="184" t="s">
        <v>62</v>
      </c>
      <c r="N234" s="184" t="s">
        <v>62</v>
      </c>
      <c r="O234" s="184" t="s">
        <v>57</v>
      </c>
      <c r="P234" s="184" t="s">
        <v>57</v>
      </c>
      <c r="Q234" s="184" t="s">
        <v>57</v>
      </c>
      <c r="R234" s="184" t="s">
        <v>57</v>
      </c>
      <c r="S234" s="184" t="s">
        <v>56</v>
      </c>
      <c r="T234" s="184" t="s">
        <v>5409</v>
      </c>
      <c r="U234" s="184" t="s">
        <v>62</v>
      </c>
      <c r="V234" s="184" t="s">
        <v>57</v>
      </c>
      <c r="W234" s="184" t="s">
        <v>56</v>
      </c>
      <c r="X234" s="184" t="s">
        <v>5410</v>
      </c>
      <c r="Y234" s="184" t="s">
        <v>62</v>
      </c>
      <c r="Z234" s="184" t="s">
        <v>5411</v>
      </c>
      <c r="AA234" s="184" t="s">
        <v>62</v>
      </c>
      <c r="AB234" s="184" t="s">
        <v>62</v>
      </c>
      <c r="AC234" s="184" t="s">
        <v>62</v>
      </c>
      <c r="AD234" s="184" t="s">
        <v>57</v>
      </c>
      <c r="AE234" s="184" t="s">
        <v>57</v>
      </c>
      <c r="AF234" s="184"/>
      <c r="AG234" s="184" t="s">
        <v>56</v>
      </c>
      <c r="AH234" s="184">
        <v>71</v>
      </c>
      <c r="AI234" s="184" t="s">
        <v>62</v>
      </c>
      <c r="AJ234" s="200" t="s">
        <v>57</v>
      </c>
      <c r="AK234" s="184" t="s">
        <v>62</v>
      </c>
      <c r="AL234" s="184" t="s">
        <v>57</v>
      </c>
      <c r="AM234" s="184" t="s">
        <v>57</v>
      </c>
      <c r="AN234" s="184" t="s">
        <v>57</v>
      </c>
      <c r="AO234" s="191" t="s">
        <v>5412</v>
      </c>
      <c r="AP234" s="191" t="s">
        <v>2244</v>
      </c>
      <c r="AQ234" s="184">
        <v>291</v>
      </c>
      <c r="AR234" s="184" t="s">
        <v>57</v>
      </c>
      <c r="AS234" s="184">
        <v>46</v>
      </c>
      <c r="AT234" s="184">
        <v>25</v>
      </c>
      <c r="AU234" s="184"/>
      <c r="AV234" s="184"/>
    </row>
    <row r="235" spans="1:48" s="188" customFormat="1">
      <c r="A235" s="184">
        <v>234</v>
      </c>
      <c r="B235" s="184" t="s">
        <v>919</v>
      </c>
      <c r="C235" s="184" t="s">
        <v>1382</v>
      </c>
      <c r="D235" s="184">
        <v>2024</v>
      </c>
      <c r="E235" s="184" t="s">
        <v>2653</v>
      </c>
      <c r="F235" s="184" t="s">
        <v>5067</v>
      </c>
      <c r="G235" s="184" t="s">
        <v>5413</v>
      </c>
      <c r="H235" s="185" t="s">
        <v>5414</v>
      </c>
      <c r="I235" s="184" t="s">
        <v>55</v>
      </c>
      <c r="J235" s="184">
        <v>15</v>
      </c>
      <c r="K235" s="184" t="s">
        <v>62</v>
      </c>
      <c r="L235" s="184" t="s">
        <v>62</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c r="AG235" s="184" t="s">
        <v>57</v>
      </c>
      <c r="AH235" s="184" t="s">
        <v>57</v>
      </c>
      <c r="AI235" s="184" t="s">
        <v>57</v>
      </c>
      <c r="AJ235" s="200" t="s">
        <v>57</v>
      </c>
      <c r="AK235" s="184" t="s">
        <v>57</v>
      </c>
      <c r="AL235" s="184" t="s">
        <v>57</v>
      </c>
      <c r="AM235" s="184" t="s">
        <v>57</v>
      </c>
      <c r="AN235" s="184" t="s">
        <v>57</v>
      </c>
      <c r="AO235" s="184" t="s">
        <v>57</v>
      </c>
      <c r="AP235" s="184" t="s">
        <v>57</v>
      </c>
      <c r="AQ235" s="184" t="s">
        <v>57</v>
      </c>
      <c r="AR235" s="184" t="s">
        <v>57</v>
      </c>
      <c r="AS235" s="184" t="s">
        <v>57</v>
      </c>
      <c r="AT235" s="184" t="s">
        <v>57</v>
      </c>
      <c r="AU235" s="184"/>
      <c r="AV235" s="184"/>
    </row>
    <row r="236" spans="1:48" s="188" customFormat="1">
      <c r="A236" s="184">
        <v>235</v>
      </c>
      <c r="B236" s="184" t="s">
        <v>919</v>
      </c>
      <c r="C236" s="184" t="s">
        <v>1382</v>
      </c>
      <c r="D236" s="184">
        <v>2024</v>
      </c>
      <c r="E236" s="184" t="s">
        <v>2653</v>
      </c>
      <c r="F236" s="184" t="s">
        <v>503</v>
      </c>
      <c r="G236" s="184" t="s">
        <v>5415</v>
      </c>
      <c r="H236" s="185" t="s">
        <v>5416</v>
      </c>
      <c r="I236" s="184" t="s">
        <v>91</v>
      </c>
      <c r="J236" s="184">
        <v>15</v>
      </c>
      <c r="K236" s="184" t="s">
        <v>62</v>
      </c>
      <c r="L236" s="184" t="s">
        <v>62</v>
      </c>
      <c r="M236" s="184" t="s">
        <v>62</v>
      </c>
      <c r="N236" s="184" t="s">
        <v>56</v>
      </c>
      <c r="O236" s="184">
        <v>1</v>
      </c>
      <c r="P236" s="184" t="s">
        <v>170</v>
      </c>
      <c r="Q236" s="184" t="s">
        <v>5417</v>
      </c>
      <c r="R236" s="184" t="s">
        <v>5418</v>
      </c>
      <c r="S236" s="184" t="s">
        <v>56</v>
      </c>
      <c r="T236" s="184" t="s">
        <v>5419</v>
      </c>
      <c r="U236" s="184" t="s">
        <v>62</v>
      </c>
      <c r="V236" s="184" t="s">
        <v>57</v>
      </c>
      <c r="W236" s="184" t="s">
        <v>62</v>
      </c>
      <c r="X236" s="184" t="s">
        <v>57</v>
      </c>
      <c r="Y236" s="184" t="s">
        <v>57</v>
      </c>
      <c r="Z236" s="187" t="s">
        <v>5420</v>
      </c>
      <c r="AA236" s="184" t="s">
        <v>56</v>
      </c>
      <c r="AB236" s="184" t="s">
        <v>56</v>
      </c>
      <c r="AC236" s="184" t="s">
        <v>56</v>
      </c>
      <c r="AD236" s="184" t="s">
        <v>157</v>
      </c>
      <c r="AE236" s="184" t="s">
        <v>57</v>
      </c>
      <c r="AF236" s="184"/>
      <c r="AG236" s="184" t="s">
        <v>56</v>
      </c>
      <c r="AH236" s="202">
        <v>30</v>
      </c>
      <c r="AI236" s="184" t="s">
        <v>62</v>
      </c>
      <c r="AJ236" s="200" t="s">
        <v>57</v>
      </c>
      <c r="AK236" s="184" t="s">
        <v>56</v>
      </c>
      <c r="AL236" s="184" t="s">
        <v>2367</v>
      </c>
      <c r="AM236" s="203">
        <v>45183</v>
      </c>
      <c r="AN236" s="184" t="s">
        <v>5421</v>
      </c>
      <c r="AO236" s="191" t="s">
        <v>1682</v>
      </c>
      <c r="AP236" s="191" t="s">
        <v>5422</v>
      </c>
      <c r="AQ236" s="184">
        <v>354</v>
      </c>
      <c r="AR236" s="184">
        <v>110</v>
      </c>
      <c r="AS236" s="184">
        <v>11</v>
      </c>
      <c r="AT236" s="184">
        <v>18</v>
      </c>
      <c r="AU236" s="184"/>
      <c r="AV236" s="184"/>
    </row>
    <row r="237" spans="1:48" s="188" customFormat="1">
      <c r="A237" s="184">
        <v>236</v>
      </c>
      <c r="B237" s="184" t="s">
        <v>919</v>
      </c>
      <c r="C237" s="184" t="s">
        <v>1382</v>
      </c>
      <c r="D237" s="184">
        <v>2024</v>
      </c>
      <c r="E237" s="184" t="s">
        <v>2653</v>
      </c>
      <c r="F237" s="184" t="s">
        <v>5423</v>
      </c>
      <c r="G237" s="184" t="s">
        <v>5424</v>
      </c>
      <c r="H237" s="185" t="s">
        <v>5425</v>
      </c>
      <c r="I237" s="184" t="s">
        <v>91</v>
      </c>
      <c r="J237" s="184">
        <v>15</v>
      </c>
      <c r="K237" s="184" t="s">
        <v>62</v>
      </c>
      <c r="L237" s="184" t="s">
        <v>62</v>
      </c>
      <c r="M237" s="184" t="s">
        <v>62</v>
      </c>
      <c r="N237" s="184" t="s">
        <v>62</v>
      </c>
      <c r="O237" s="184" t="s">
        <v>57</v>
      </c>
      <c r="P237" s="184" t="s">
        <v>57</v>
      </c>
      <c r="Q237" s="184" t="s">
        <v>57</v>
      </c>
      <c r="R237" s="184" t="s">
        <v>57</v>
      </c>
      <c r="S237" s="184" t="s">
        <v>62</v>
      </c>
      <c r="T237" s="184" t="s">
        <v>57</v>
      </c>
      <c r="U237" s="184" t="s">
        <v>56</v>
      </c>
      <c r="V237" s="184" t="s">
        <v>5426</v>
      </c>
      <c r="W237" s="184" t="s">
        <v>62</v>
      </c>
      <c r="X237" s="184" t="s">
        <v>57</v>
      </c>
      <c r="Y237" s="184" t="s">
        <v>57</v>
      </c>
      <c r="Z237" s="184" t="s">
        <v>5427</v>
      </c>
      <c r="AA237" s="184" t="s">
        <v>62</v>
      </c>
      <c r="AB237" s="184" t="s">
        <v>62</v>
      </c>
      <c r="AC237" s="184" t="s">
        <v>62</v>
      </c>
      <c r="AD237" s="184" t="s">
        <v>57</v>
      </c>
      <c r="AE237" s="184" t="s">
        <v>57</v>
      </c>
      <c r="AF237" s="184"/>
      <c r="AG237" s="184" t="s">
        <v>56</v>
      </c>
      <c r="AH237" s="184">
        <v>123</v>
      </c>
      <c r="AI237" s="184" t="s">
        <v>62</v>
      </c>
      <c r="AJ237" s="200" t="s">
        <v>57</v>
      </c>
      <c r="AK237" s="184" t="s">
        <v>62</v>
      </c>
      <c r="AL237" s="184" t="s">
        <v>57</v>
      </c>
      <c r="AM237" s="184" t="s">
        <v>57</v>
      </c>
      <c r="AN237" s="184" t="s">
        <v>57</v>
      </c>
      <c r="AO237" s="191" t="s">
        <v>1682</v>
      </c>
      <c r="AP237" s="191" t="s">
        <v>5428</v>
      </c>
      <c r="AQ237" s="184">
        <v>363</v>
      </c>
      <c r="AR237" s="184" t="s">
        <v>57</v>
      </c>
      <c r="AS237" s="184">
        <v>81</v>
      </c>
      <c r="AT237" s="184">
        <v>42</v>
      </c>
      <c r="AU237" s="184"/>
      <c r="AV237" s="184" t="s">
        <v>5317</v>
      </c>
    </row>
    <row r="238" spans="1:48" s="188" customFormat="1">
      <c r="A238" s="184">
        <v>237</v>
      </c>
      <c r="B238" s="184" t="s">
        <v>919</v>
      </c>
      <c r="C238" s="184" t="s">
        <v>1382</v>
      </c>
      <c r="D238" s="184">
        <v>2024</v>
      </c>
      <c r="E238" s="184" t="s">
        <v>2653</v>
      </c>
      <c r="F238" s="184" t="s">
        <v>5429</v>
      </c>
      <c r="G238" s="184" t="s">
        <v>5430</v>
      </c>
      <c r="H238" s="185" t="s">
        <v>5431</v>
      </c>
      <c r="I238" s="184" t="s">
        <v>91</v>
      </c>
      <c r="J238" s="184">
        <v>19</v>
      </c>
      <c r="K238" s="184" t="s">
        <v>62</v>
      </c>
      <c r="L238" s="184" t="s">
        <v>62</v>
      </c>
      <c r="M238" s="184" t="s">
        <v>62</v>
      </c>
      <c r="N238" s="184" t="s">
        <v>62</v>
      </c>
      <c r="O238" s="184" t="s">
        <v>57</v>
      </c>
      <c r="P238" s="184" t="s">
        <v>57</v>
      </c>
      <c r="Q238" s="184" t="s">
        <v>57</v>
      </c>
      <c r="R238" s="184" t="s">
        <v>57</v>
      </c>
      <c r="S238" s="184" t="s">
        <v>56</v>
      </c>
      <c r="T238" s="184" t="s">
        <v>5432</v>
      </c>
      <c r="U238" s="184" t="s">
        <v>56</v>
      </c>
      <c r="V238" s="184" t="s">
        <v>5433</v>
      </c>
      <c r="W238" s="184" t="s">
        <v>56</v>
      </c>
      <c r="X238" s="184" t="s">
        <v>5434</v>
      </c>
      <c r="Y238" s="184" t="s">
        <v>62</v>
      </c>
      <c r="Z238" s="187" t="s">
        <v>5435</v>
      </c>
      <c r="AA238" s="184" t="s">
        <v>56</v>
      </c>
      <c r="AB238" s="184" t="s">
        <v>62</v>
      </c>
      <c r="AC238" s="184" t="s">
        <v>62</v>
      </c>
      <c r="AD238" s="184" t="s">
        <v>57</v>
      </c>
      <c r="AE238" s="184" t="s">
        <v>57</v>
      </c>
      <c r="AF238" s="184"/>
      <c r="AG238" s="184" t="s">
        <v>56</v>
      </c>
      <c r="AH238" s="184">
        <v>84</v>
      </c>
      <c r="AI238" s="184" t="s">
        <v>56</v>
      </c>
      <c r="AJ238" s="200" t="s">
        <v>109</v>
      </c>
      <c r="AK238" s="184" t="s">
        <v>62</v>
      </c>
      <c r="AL238" s="184" t="s">
        <v>57</v>
      </c>
      <c r="AM238" s="184" t="s">
        <v>57</v>
      </c>
      <c r="AN238" s="184" t="s">
        <v>57</v>
      </c>
      <c r="AO238" s="191" t="s">
        <v>5436</v>
      </c>
      <c r="AP238" s="191" t="s">
        <v>5135</v>
      </c>
      <c r="AQ238" s="184">
        <v>94</v>
      </c>
      <c r="AR238" s="184" t="s">
        <v>57</v>
      </c>
      <c r="AS238" s="184" t="s">
        <v>62</v>
      </c>
      <c r="AT238" s="184" t="s">
        <v>62</v>
      </c>
      <c r="AU238" s="184"/>
      <c r="AV238" s="184"/>
    </row>
    <row r="239" spans="1:48" s="188" customFormat="1">
      <c r="A239" s="184">
        <v>238</v>
      </c>
      <c r="B239" s="184" t="s">
        <v>919</v>
      </c>
      <c r="C239" s="184" t="s">
        <v>1382</v>
      </c>
      <c r="D239" s="184">
        <v>2024</v>
      </c>
      <c r="E239" s="184" t="s">
        <v>2653</v>
      </c>
      <c r="F239" s="184" t="s">
        <v>5437</v>
      </c>
      <c r="G239" s="184" t="s">
        <v>5438</v>
      </c>
      <c r="H239" s="185" t="s">
        <v>5439</v>
      </c>
      <c r="I239" s="184" t="s">
        <v>91</v>
      </c>
      <c r="J239" s="184">
        <v>15</v>
      </c>
      <c r="K239" s="184" t="s">
        <v>62</v>
      </c>
      <c r="L239" s="184" t="s">
        <v>62</v>
      </c>
      <c r="M239" s="184" t="s">
        <v>62</v>
      </c>
      <c r="N239" s="184" t="s">
        <v>56</v>
      </c>
      <c r="O239" s="184">
        <v>1</v>
      </c>
      <c r="P239" s="184" t="s">
        <v>438</v>
      </c>
      <c r="Q239" s="184" t="s">
        <v>5440</v>
      </c>
      <c r="R239" s="184" t="s">
        <v>5441</v>
      </c>
      <c r="S239" s="184" t="s">
        <v>56</v>
      </c>
      <c r="T239" s="184" t="s">
        <v>5442</v>
      </c>
      <c r="U239" s="184" t="s">
        <v>62</v>
      </c>
      <c r="V239" s="184" t="s">
        <v>57</v>
      </c>
      <c r="W239" s="184" t="s">
        <v>62</v>
      </c>
      <c r="X239" s="184" t="s">
        <v>57</v>
      </c>
      <c r="Y239" s="184" t="s">
        <v>57</v>
      </c>
      <c r="Z239" s="184" t="s">
        <v>5443</v>
      </c>
      <c r="AA239" s="184" t="s">
        <v>62</v>
      </c>
      <c r="AB239" s="184" t="s">
        <v>62</v>
      </c>
      <c r="AC239" s="184" t="s">
        <v>62</v>
      </c>
      <c r="AD239" s="184" t="s">
        <v>57</v>
      </c>
      <c r="AE239" s="184" t="s">
        <v>57</v>
      </c>
      <c r="AF239" s="184"/>
      <c r="AG239" s="184" t="s">
        <v>56</v>
      </c>
      <c r="AH239" s="184">
        <v>55</v>
      </c>
      <c r="AI239" s="184" t="s">
        <v>62</v>
      </c>
      <c r="AJ239" s="200" t="s">
        <v>57</v>
      </c>
      <c r="AK239" s="184" t="s">
        <v>62</v>
      </c>
      <c r="AL239" s="184" t="s">
        <v>57</v>
      </c>
      <c r="AM239" s="184" t="s">
        <v>57</v>
      </c>
      <c r="AN239" s="184" t="s">
        <v>57</v>
      </c>
      <c r="AO239" s="191" t="s">
        <v>5405</v>
      </c>
      <c r="AP239" s="191" t="s">
        <v>4455</v>
      </c>
      <c r="AQ239" s="184">
        <v>353</v>
      </c>
      <c r="AR239" s="184" t="s">
        <v>57</v>
      </c>
      <c r="AS239" s="184" t="s">
        <v>62</v>
      </c>
      <c r="AT239" s="184" t="s">
        <v>62</v>
      </c>
      <c r="AU239" s="184"/>
      <c r="AV239" s="184"/>
    </row>
    <row r="240" spans="1:48" s="188" customFormat="1">
      <c r="A240" s="184">
        <v>239</v>
      </c>
      <c r="B240" s="184" t="s">
        <v>919</v>
      </c>
      <c r="C240" s="184" t="s">
        <v>1382</v>
      </c>
      <c r="D240" s="184">
        <v>2024</v>
      </c>
      <c r="E240" s="184" t="s">
        <v>2653</v>
      </c>
      <c r="F240" s="184" t="s">
        <v>5444</v>
      </c>
      <c r="G240" s="184" t="s">
        <v>5445</v>
      </c>
      <c r="H240" s="185" t="s">
        <v>5446</v>
      </c>
      <c r="I240" s="184" t="s">
        <v>91</v>
      </c>
      <c r="J240" s="184">
        <v>1</v>
      </c>
      <c r="K240" s="184" t="s">
        <v>62</v>
      </c>
      <c r="L240" s="184" t="s">
        <v>62</v>
      </c>
      <c r="M240" s="184" t="s">
        <v>62</v>
      </c>
      <c r="N240" s="184" t="s">
        <v>62</v>
      </c>
      <c r="O240" s="184" t="s">
        <v>57</v>
      </c>
      <c r="P240" s="184" t="s">
        <v>57</v>
      </c>
      <c r="Q240" s="184" t="s">
        <v>57</v>
      </c>
      <c r="R240" s="184" t="s">
        <v>57</v>
      </c>
      <c r="S240" s="184" t="s">
        <v>56</v>
      </c>
      <c r="T240" s="184" t="s">
        <v>5447</v>
      </c>
      <c r="U240" s="184" t="s">
        <v>62</v>
      </c>
      <c r="V240" s="184" t="s">
        <v>57</v>
      </c>
      <c r="W240" s="184" t="s">
        <v>62</v>
      </c>
      <c r="X240" s="184" t="s">
        <v>57</v>
      </c>
      <c r="Y240" s="184" t="s">
        <v>57</v>
      </c>
      <c r="Z240" s="187" t="s">
        <v>5448</v>
      </c>
      <c r="AA240" s="184" t="s">
        <v>56</v>
      </c>
      <c r="AB240" s="184" t="s">
        <v>56</v>
      </c>
      <c r="AC240" s="184" t="s">
        <v>56</v>
      </c>
      <c r="AD240" s="184" t="s">
        <v>157</v>
      </c>
      <c r="AE240" s="184" t="s">
        <v>57</v>
      </c>
      <c r="AF240" s="184"/>
      <c r="AG240" s="184" t="s">
        <v>56</v>
      </c>
      <c r="AH240" s="184">
        <v>47</v>
      </c>
      <c r="AI240" s="184" t="s">
        <v>62</v>
      </c>
      <c r="AJ240" s="200" t="s">
        <v>57</v>
      </c>
      <c r="AK240" s="184" t="s">
        <v>62</v>
      </c>
      <c r="AL240" s="184" t="s">
        <v>57</v>
      </c>
      <c r="AM240" s="184" t="s">
        <v>57</v>
      </c>
      <c r="AN240" s="184" t="s">
        <v>57</v>
      </c>
      <c r="AO240" s="191" t="s">
        <v>5449</v>
      </c>
      <c r="AP240" s="191" t="s">
        <v>5450</v>
      </c>
      <c r="AQ240" s="184">
        <v>331</v>
      </c>
      <c r="AR240" s="184" t="s">
        <v>57</v>
      </c>
      <c r="AS240" s="184">
        <v>22</v>
      </c>
      <c r="AT240" s="184">
        <v>25</v>
      </c>
      <c r="AU240" s="184"/>
      <c r="AV240" s="184"/>
    </row>
    <row r="241" spans="1:48" s="188" customFormat="1">
      <c r="A241" s="184">
        <v>240</v>
      </c>
      <c r="B241" s="184" t="s">
        <v>919</v>
      </c>
      <c r="C241" s="184" t="s">
        <v>1382</v>
      </c>
      <c r="D241" s="184">
        <v>2024</v>
      </c>
      <c r="E241" s="184" t="s">
        <v>2653</v>
      </c>
      <c r="F241" s="184" t="s">
        <v>2045</v>
      </c>
      <c r="G241" s="184" t="s">
        <v>5451</v>
      </c>
      <c r="H241" s="185" t="s">
        <v>5452</v>
      </c>
      <c r="I241" s="184" t="s">
        <v>91</v>
      </c>
      <c r="J241" s="184">
        <v>14</v>
      </c>
      <c r="K241" s="184" t="s">
        <v>62</v>
      </c>
      <c r="L241" s="184" t="s">
        <v>62</v>
      </c>
      <c r="M241" s="184" t="s">
        <v>62</v>
      </c>
      <c r="N241" s="184" t="s">
        <v>62</v>
      </c>
      <c r="O241" s="184" t="s">
        <v>57</v>
      </c>
      <c r="P241" s="184" t="s">
        <v>57</v>
      </c>
      <c r="Q241" s="184" t="s">
        <v>57</v>
      </c>
      <c r="R241" s="184" t="s">
        <v>57</v>
      </c>
      <c r="S241" s="184" t="s">
        <v>56</v>
      </c>
      <c r="T241" s="184" t="s">
        <v>5453</v>
      </c>
      <c r="U241" s="184" t="s">
        <v>56</v>
      </c>
      <c r="V241" s="184" t="s">
        <v>5454</v>
      </c>
      <c r="W241" s="184" t="s">
        <v>62</v>
      </c>
      <c r="X241" s="184" t="s">
        <v>57</v>
      </c>
      <c r="Y241" s="184" t="s">
        <v>57</v>
      </c>
      <c r="Z241" s="187" t="s">
        <v>2048</v>
      </c>
      <c r="AA241" s="184" t="s">
        <v>56</v>
      </c>
      <c r="AB241" s="184" t="s">
        <v>56</v>
      </c>
      <c r="AC241" s="184" t="s">
        <v>56</v>
      </c>
      <c r="AD241" s="184" t="s">
        <v>157</v>
      </c>
      <c r="AE241" s="184" t="s">
        <v>57</v>
      </c>
      <c r="AF241" s="184"/>
      <c r="AG241" s="184" t="s">
        <v>56</v>
      </c>
      <c r="AH241" s="184">
        <v>81</v>
      </c>
      <c r="AI241" s="184" t="s">
        <v>62</v>
      </c>
      <c r="AJ241" s="200" t="s">
        <v>57</v>
      </c>
      <c r="AK241" s="184" t="s">
        <v>62</v>
      </c>
      <c r="AL241" s="184" t="s">
        <v>57</v>
      </c>
      <c r="AM241" s="184" t="s">
        <v>57</v>
      </c>
      <c r="AN241" s="184" t="s">
        <v>57</v>
      </c>
      <c r="AO241" s="191" t="s">
        <v>5405</v>
      </c>
      <c r="AP241" s="196" t="s">
        <v>4455</v>
      </c>
      <c r="AQ241" s="184">
        <v>353</v>
      </c>
      <c r="AR241" s="184" t="s">
        <v>57</v>
      </c>
      <c r="AS241" s="184">
        <v>53</v>
      </c>
      <c r="AT241" s="184">
        <v>28</v>
      </c>
      <c r="AU241" s="184"/>
      <c r="AV241" s="184"/>
    </row>
    <row r="242" spans="1:48" s="188" customFormat="1">
      <c r="A242" s="184">
        <v>241</v>
      </c>
      <c r="B242" s="184" t="s">
        <v>919</v>
      </c>
      <c r="C242" s="184" t="s">
        <v>1382</v>
      </c>
      <c r="D242" s="184">
        <v>2024</v>
      </c>
      <c r="E242" s="184" t="s">
        <v>2653</v>
      </c>
      <c r="F242" s="184" t="s">
        <v>1607</v>
      </c>
      <c r="G242" s="184" t="s">
        <v>5455</v>
      </c>
      <c r="H242" s="185" t="s">
        <v>5456</v>
      </c>
      <c r="I242" s="184" t="s">
        <v>55</v>
      </c>
      <c r="J242" s="184">
        <v>18</v>
      </c>
      <c r="K242" s="184" t="s">
        <v>56</v>
      </c>
      <c r="L242" s="184" t="s">
        <v>56</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57</v>
      </c>
      <c r="AA242" s="184" t="s">
        <v>57</v>
      </c>
      <c r="AB242" s="184" t="s">
        <v>57</v>
      </c>
      <c r="AC242" s="184" t="s">
        <v>57</v>
      </c>
      <c r="AD242" s="184" t="s">
        <v>57</v>
      </c>
      <c r="AE242" s="184" t="s">
        <v>57</v>
      </c>
      <c r="AF242" s="184"/>
      <c r="AG242" s="184" t="s">
        <v>57</v>
      </c>
      <c r="AH242" s="184" t="s">
        <v>57</v>
      </c>
      <c r="AI242" s="184" t="s">
        <v>57</v>
      </c>
      <c r="AJ242" s="200" t="s">
        <v>57</v>
      </c>
      <c r="AK242" s="184" t="s">
        <v>57</v>
      </c>
      <c r="AL242" s="184" t="s">
        <v>57</v>
      </c>
      <c r="AM242" s="184" t="s">
        <v>57</v>
      </c>
      <c r="AN242" s="184" t="s">
        <v>57</v>
      </c>
      <c r="AO242" s="191" t="s">
        <v>1618</v>
      </c>
      <c r="AP242" s="196" t="s">
        <v>5270</v>
      </c>
      <c r="AQ242" s="184">
        <v>314</v>
      </c>
      <c r="AR242" s="184" t="s">
        <v>57</v>
      </c>
      <c r="AS242" s="184" t="s">
        <v>57</v>
      </c>
      <c r="AT242" s="184" t="s">
        <v>57</v>
      </c>
      <c r="AU242" s="184"/>
      <c r="AV242" s="184"/>
    </row>
    <row r="243" spans="1:48" s="188" customFormat="1">
      <c r="A243" s="184">
        <v>242</v>
      </c>
      <c r="B243" s="184" t="s">
        <v>919</v>
      </c>
      <c r="C243" s="184" t="s">
        <v>1382</v>
      </c>
      <c r="D243" s="184">
        <v>2024</v>
      </c>
      <c r="E243" s="184" t="s">
        <v>2653</v>
      </c>
      <c r="F243" s="184" t="s">
        <v>5457</v>
      </c>
      <c r="G243" s="184" t="s">
        <v>5458</v>
      </c>
      <c r="H243" s="185" t="s">
        <v>5459</v>
      </c>
      <c r="I243" s="184" t="s">
        <v>55</v>
      </c>
      <c r="J243" s="184">
        <v>14</v>
      </c>
      <c r="K243" s="184" t="s">
        <v>56</v>
      </c>
      <c r="L243" s="184" t="s">
        <v>56</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57</v>
      </c>
      <c r="AA243" s="184" t="s">
        <v>57</v>
      </c>
      <c r="AB243" s="184" t="s">
        <v>57</v>
      </c>
      <c r="AC243" s="184" t="s">
        <v>57</v>
      </c>
      <c r="AD243" s="184" t="s">
        <v>57</v>
      </c>
      <c r="AE243" s="184" t="s">
        <v>57</v>
      </c>
      <c r="AF243" s="184"/>
      <c r="AG243" s="184" t="s">
        <v>57</v>
      </c>
      <c r="AH243" s="184" t="s">
        <v>57</v>
      </c>
      <c r="AI243" s="184" t="s">
        <v>57</v>
      </c>
      <c r="AJ243" s="204" t="s">
        <v>57</v>
      </c>
      <c r="AK243" s="184" t="s">
        <v>57</v>
      </c>
      <c r="AL243" s="184" t="s">
        <v>57</v>
      </c>
      <c r="AM243" s="184" t="s">
        <v>57</v>
      </c>
      <c r="AN243" s="184" t="s">
        <v>57</v>
      </c>
      <c r="AO243" s="191" t="s">
        <v>5460</v>
      </c>
      <c r="AP243" s="196" t="s">
        <v>5461</v>
      </c>
      <c r="AQ243" s="184">
        <v>412</v>
      </c>
      <c r="AR243" s="184" t="s">
        <v>57</v>
      </c>
      <c r="AS243" s="184" t="s">
        <v>57</v>
      </c>
      <c r="AT243" s="184" t="s">
        <v>57</v>
      </c>
      <c r="AU243" s="184"/>
      <c r="AV243" s="184"/>
    </row>
    <row r="244" spans="1:48" s="188" customFormat="1">
      <c r="A244" s="184">
        <v>243</v>
      </c>
      <c r="B244" s="184" t="s">
        <v>919</v>
      </c>
      <c r="C244" s="184" t="s">
        <v>1382</v>
      </c>
      <c r="D244" s="184">
        <v>2024</v>
      </c>
      <c r="E244" s="184" t="s">
        <v>2653</v>
      </c>
      <c r="F244" s="189" t="s">
        <v>5462</v>
      </c>
      <c r="G244" s="184" t="s">
        <v>5463</v>
      </c>
      <c r="H244" s="185" t="s">
        <v>5464</v>
      </c>
      <c r="I244" s="184" t="s">
        <v>55</v>
      </c>
      <c r="J244" s="184">
        <v>17</v>
      </c>
      <c r="K244" s="184" t="s">
        <v>56</v>
      </c>
      <c r="L244" s="184" t="s">
        <v>56</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57</v>
      </c>
      <c r="AA244" s="184" t="s">
        <v>57</v>
      </c>
      <c r="AB244" s="184" t="s">
        <v>57</v>
      </c>
      <c r="AC244" s="184" t="s">
        <v>57</v>
      </c>
      <c r="AD244" s="184" t="s">
        <v>57</v>
      </c>
      <c r="AE244" s="184" t="s">
        <v>57</v>
      </c>
      <c r="AF244" s="184"/>
      <c r="AG244" s="184" t="s">
        <v>57</v>
      </c>
      <c r="AH244" s="184" t="s">
        <v>57</v>
      </c>
      <c r="AI244" s="184" t="s">
        <v>57</v>
      </c>
      <c r="AJ244" s="204" t="s">
        <v>57</v>
      </c>
      <c r="AK244" s="184" t="s">
        <v>57</v>
      </c>
      <c r="AL244" s="184" t="s">
        <v>57</v>
      </c>
      <c r="AM244" s="184" t="s">
        <v>57</v>
      </c>
      <c r="AN244" s="184" t="s">
        <v>57</v>
      </c>
      <c r="AO244" s="191" t="s">
        <v>2302</v>
      </c>
      <c r="AP244" s="196" t="s">
        <v>4976</v>
      </c>
      <c r="AQ244" s="184">
        <v>287</v>
      </c>
      <c r="AR244" s="184" t="s">
        <v>57</v>
      </c>
      <c r="AS244" s="184" t="s">
        <v>57</v>
      </c>
      <c r="AT244" s="184" t="s">
        <v>57</v>
      </c>
      <c r="AU244" s="184"/>
      <c r="AV244" s="184"/>
    </row>
    <row r="245" spans="1:48" s="188" customFormat="1">
      <c r="A245" s="184">
        <v>244</v>
      </c>
      <c r="B245" s="184" t="s">
        <v>919</v>
      </c>
      <c r="C245" s="184" t="s">
        <v>1382</v>
      </c>
      <c r="D245" s="184">
        <v>2024</v>
      </c>
      <c r="E245" s="184" t="s">
        <v>2653</v>
      </c>
      <c r="F245" s="189" t="s">
        <v>52</v>
      </c>
      <c r="G245" s="184" t="s">
        <v>5465</v>
      </c>
      <c r="H245" s="185" t="s">
        <v>5466</v>
      </c>
      <c r="I245" s="184" t="s">
        <v>91</v>
      </c>
      <c r="J245" s="184">
        <v>18</v>
      </c>
      <c r="K245" s="184" t="s">
        <v>62</v>
      </c>
      <c r="L245" s="184" t="s">
        <v>62</v>
      </c>
      <c r="M245" s="184" t="s">
        <v>62</v>
      </c>
      <c r="N245" s="184" t="s">
        <v>62</v>
      </c>
      <c r="O245" s="184" t="s">
        <v>57</v>
      </c>
      <c r="P245" s="184" t="s">
        <v>57</v>
      </c>
      <c r="Q245" s="184" t="s">
        <v>57</v>
      </c>
      <c r="R245" s="184" t="s">
        <v>57</v>
      </c>
      <c r="S245" s="184" t="s">
        <v>56</v>
      </c>
      <c r="T245" s="184" t="s">
        <v>5467</v>
      </c>
      <c r="U245" s="184" t="s">
        <v>56</v>
      </c>
      <c r="V245" s="187" t="s">
        <v>5468</v>
      </c>
      <c r="W245" s="184" t="s">
        <v>62</v>
      </c>
      <c r="X245" s="184" t="s">
        <v>57</v>
      </c>
      <c r="Y245" s="184" t="s">
        <v>57</v>
      </c>
      <c r="Z245" s="187" t="s">
        <v>5469</v>
      </c>
      <c r="AA245" s="184" t="s">
        <v>56</v>
      </c>
      <c r="AB245" s="184" t="s">
        <v>62</v>
      </c>
      <c r="AC245" s="184" t="s">
        <v>57</v>
      </c>
      <c r="AD245" s="184" t="s">
        <v>57</v>
      </c>
      <c r="AE245" s="184" t="s">
        <v>57</v>
      </c>
      <c r="AF245" s="184"/>
      <c r="AG245" s="184" t="s">
        <v>56</v>
      </c>
      <c r="AH245" s="184">
        <v>40</v>
      </c>
      <c r="AI245" s="184" t="s">
        <v>56</v>
      </c>
      <c r="AJ245" s="204" t="s">
        <v>109</v>
      </c>
      <c r="AK245" s="184" t="s">
        <v>62</v>
      </c>
      <c r="AL245" s="184" t="s">
        <v>57</v>
      </c>
      <c r="AM245" s="184" t="s">
        <v>57</v>
      </c>
      <c r="AN245" s="184" t="s">
        <v>57</v>
      </c>
      <c r="AO245" s="191" t="s">
        <v>1394</v>
      </c>
      <c r="AP245" s="196" t="s">
        <v>5270</v>
      </c>
      <c r="AQ245" s="184">
        <v>396</v>
      </c>
      <c r="AR245" s="184" t="s">
        <v>57</v>
      </c>
      <c r="AS245" s="184">
        <v>33</v>
      </c>
      <c r="AT245" s="184">
        <v>7</v>
      </c>
      <c r="AU245" s="184"/>
      <c r="AV245" s="184"/>
    </row>
    <row r="246" spans="1:48" s="188" customFormat="1">
      <c r="A246" s="184">
        <v>245</v>
      </c>
      <c r="B246" s="184" t="s">
        <v>919</v>
      </c>
      <c r="C246" s="184" t="s">
        <v>1382</v>
      </c>
      <c r="D246" s="184">
        <v>2024</v>
      </c>
      <c r="E246" s="184" t="s">
        <v>2653</v>
      </c>
      <c r="F246" s="184" t="s">
        <v>5470</v>
      </c>
      <c r="G246" s="187" t="s">
        <v>5471</v>
      </c>
      <c r="H246" s="185" t="s">
        <v>5472</v>
      </c>
      <c r="I246" s="184" t="s">
        <v>91</v>
      </c>
      <c r="J246" s="184">
        <v>9</v>
      </c>
      <c r="K246" s="184" t="s">
        <v>62</v>
      </c>
      <c r="L246" s="184" t="s">
        <v>62</v>
      </c>
      <c r="M246" s="184" t="s">
        <v>62</v>
      </c>
      <c r="N246" s="184" t="s">
        <v>62</v>
      </c>
      <c r="O246" s="184" t="s">
        <v>57</v>
      </c>
      <c r="P246" s="184" t="s">
        <v>57</v>
      </c>
      <c r="Q246" s="184" t="s">
        <v>57</v>
      </c>
      <c r="R246" s="184" t="s">
        <v>57</v>
      </c>
      <c r="S246" s="184" t="s">
        <v>62</v>
      </c>
      <c r="T246" s="184" t="s">
        <v>57</v>
      </c>
      <c r="U246" s="184" t="s">
        <v>62</v>
      </c>
      <c r="V246" s="184" t="s">
        <v>57</v>
      </c>
      <c r="W246" s="184" t="s">
        <v>62</v>
      </c>
      <c r="X246" s="184" t="s">
        <v>57</v>
      </c>
      <c r="Y246" s="184" t="s">
        <v>57</v>
      </c>
      <c r="Z246" s="187" t="s">
        <v>5473</v>
      </c>
      <c r="AA246" s="184" t="s">
        <v>62</v>
      </c>
      <c r="AB246" s="184" t="s">
        <v>62</v>
      </c>
      <c r="AC246" s="184" t="s">
        <v>57</v>
      </c>
      <c r="AD246" s="184" t="s">
        <v>57</v>
      </c>
      <c r="AE246" s="184" t="s">
        <v>57</v>
      </c>
      <c r="AF246" s="184"/>
      <c r="AG246" s="184" t="s">
        <v>56</v>
      </c>
      <c r="AH246" s="184">
        <v>24</v>
      </c>
      <c r="AI246" s="184" t="s">
        <v>62</v>
      </c>
      <c r="AJ246" s="204" t="s">
        <v>57</v>
      </c>
      <c r="AK246" s="184" t="s">
        <v>62</v>
      </c>
      <c r="AL246" s="184" t="s">
        <v>57</v>
      </c>
      <c r="AM246" s="184" t="s">
        <v>57</v>
      </c>
      <c r="AN246" s="184" t="s">
        <v>57</v>
      </c>
      <c r="AO246" s="191" t="s">
        <v>5474</v>
      </c>
      <c r="AP246" s="196" t="s">
        <v>5475</v>
      </c>
      <c r="AQ246" s="184">
        <v>322</v>
      </c>
      <c r="AR246" s="184" t="s">
        <v>57</v>
      </c>
      <c r="AS246" s="184">
        <v>19</v>
      </c>
      <c r="AT246" s="184">
        <v>5</v>
      </c>
      <c r="AU246" s="184"/>
      <c r="AV246" s="184" t="s">
        <v>922</v>
      </c>
    </row>
    <row r="247" spans="1:48" s="188" customFormat="1">
      <c r="A247" s="184">
        <v>246</v>
      </c>
      <c r="B247" s="184" t="s">
        <v>919</v>
      </c>
      <c r="C247" s="184" t="s">
        <v>1382</v>
      </c>
      <c r="D247" s="184">
        <v>2024</v>
      </c>
      <c r="E247" s="184" t="s">
        <v>2653</v>
      </c>
      <c r="F247" s="184" t="s">
        <v>5476</v>
      </c>
      <c r="G247" s="184" t="s">
        <v>5477</v>
      </c>
      <c r="H247" s="185" t="s">
        <v>5478</v>
      </c>
      <c r="I247" s="184" t="s">
        <v>91</v>
      </c>
      <c r="J247" s="184">
        <v>22</v>
      </c>
      <c r="K247" s="184" t="s">
        <v>62</v>
      </c>
      <c r="L247" s="184" t="s">
        <v>62</v>
      </c>
      <c r="M247" s="184" t="s">
        <v>62</v>
      </c>
      <c r="N247" s="184" t="s">
        <v>62</v>
      </c>
      <c r="O247" s="184" t="s">
        <v>57</v>
      </c>
      <c r="P247" s="184" t="s">
        <v>57</v>
      </c>
      <c r="Q247" s="184" t="s">
        <v>57</v>
      </c>
      <c r="R247" s="184" t="s">
        <v>57</v>
      </c>
      <c r="S247" s="184" t="s">
        <v>62</v>
      </c>
      <c r="T247" s="184" t="s">
        <v>57</v>
      </c>
      <c r="U247" s="184" t="s">
        <v>62</v>
      </c>
      <c r="V247" s="184" t="s">
        <v>57</v>
      </c>
      <c r="W247" s="184" t="s">
        <v>56</v>
      </c>
      <c r="X247" s="184" t="s">
        <v>5479</v>
      </c>
      <c r="Y247" s="184" t="s">
        <v>62</v>
      </c>
      <c r="Z247" s="187" t="s">
        <v>5480</v>
      </c>
      <c r="AA247" s="184" t="s">
        <v>62</v>
      </c>
      <c r="AB247" s="184" t="s">
        <v>62</v>
      </c>
      <c r="AC247" s="184" t="s">
        <v>57</v>
      </c>
      <c r="AD247" s="184" t="s">
        <v>57</v>
      </c>
      <c r="AE247" s="184" t="s">
        <v>57</v>
      </c>
      <c r="AF247" s="184"/>
      <c r="AG247" s="184" t="s">
        <v>56</v>
      </c>
      <c r="AH247" s="184">
        <v>12</v>
      </c>
      <c r="AI247" s="184" t="s">
        <v>62</v>
      </c>
      <c r="AJ247" s="204" t="s">
        <v>57</v>
      </c>
      <c r="AK247" s="184" t="s">
        <v>62</v>
      </c>
      <c r="AL247" s="184" t="s">
        <v>57</v>
      </c>
      <c r="AM247" s="184" t="s">
        <v>57</v>
      </c>
      <c r="AN247" s="184" t="s">
        <v>57</v>
      </c>
      <c r="AO247" s="191" t="s">
        <v>1844</v>
      </c>
      <c r="AP247" s="196" t="s">
        <v>5244</v>
      </c>
      <c r="AQ247" s="184">
        <v>187</v>
      </c>
      <c r="AR247" s="184" t="s">
        <v>57</v>
      </c>
      <c r="AS247" s="184">
        <v>8</v>
      </c>
      <c r="AT247" s="184">
        <v>4</v>
      </c>
      <c r="AU247" s="184"/>
      <c r="AV247" s="184" t="s">
        <v>922</v>
      </c>
    </row>
    <row r="248" spans="1:48" s="188" customFormat="1">
      <c r="A248" s="184">
        <v>247</v>
      </c>
      <c r="B248" s="184" t="s">
        <v>919</v>
      </c>
      <c r="C248" s="184" t="s">
        <v>1382</v>
      </c>
      <c r="D248" s="184">
        <v>2024</v>
      </c>
      <c r="E248" s="184" t="s">
        <v>2653</v>
      </c>
      <c r="F248" s="184" t="s">
        <v>5481</v>
      </c>
      <c r="G248" s="187" t="s">
        <v>5482</v>
      </c>
      <c r="H248" s="185" t="s">
        <v>5483</v>
      </c>
      <c r="I248" s="184" t="s">
        <v>246</v>
      </c>
      <c r="J248" s="184">
        <v>25</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57</v>
      </c>
      <c r="AA248" s="184" t="s">
        <v>57</v>
      </c>
      <c r="AB248" s="184" t="s">
        <v>57</v>
      </c>
      <c r="AC248" s="184" t="s">
        <v>57</v>
      </c>
      <c r="AD248" s="184" t="s">
        <v>57</v>
      </c>
      <c r="AE248" s="184" t="s">
        <v>57</v>
      </c>
      <c r="AF248" s="184"/>
      <c r="AG248" s="184" t="s">
        <v>57</v>
      </c>
      <c r="AH248" s="184"/>
      <c r="AI248" s="184" t="s">
        <v>57</v>
      </c>
      <c r="AJ248" s="204" t="s">
        <v>57</v>
      </c>
      <c r="AK248" s="184" t="s">
        <v>57</v>
      </c>
      <c r="AL248" s="184" t="s">
        <v>57</v>
      </c>
      <c r="AM248" s="184" t="s">
        <v>57</v>
      </c>
      <c r="AN248" s="184" t="s">
        <v>57</v>
      </c>
      <c r="AO248" s="184" t="s">
        <v>57</v>
      </c>
      <c r="AP248" s="184" t="s">
        <v>57</v>
      </c>
      <c r="AQ248" s="184" t="s">
        <v>57</v>
      </c>
      <c r="AR248" s="184" t="s">
        <v>57</v>
      </c>
      <c r="AS248" s="184" t="s">
        <v>57</v>
      </c>
      <c r="AT248" s="184" t="s">
        <v>57</v>
      </c>
      <c r="AU248" s="184"/>
      <c r="AV248" s="184"/>
    </row>
    <row r="249" spans="1:48" s="188" customFormat="1">
      <c r="A249" s="184">
        <v>248</v>
      </c>
      <c r="B249" s="184" t="s">
        <v>919</v>
      </c>
      <c r="C249" s="184" t="s">
        <v>1382</v>
      </c>
      <c r="D249" s="184">
        <v>2024</v>
      </c>
      <c r="E249" s="184" t="s">
        <v>2653</v>
      </c>
      <c r="F249" s="184" t="s">
        <v>1732</v>
      </c>
      <c r="G249" s="184" t="s">
        <v>5484</v>
      </c>
      <c r="H249" s="185" t="s">
        <v>5485</v>
      </c>
      <c r="I249" s="184" t="s">
        <v>246</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57</v>
      </c>
      <c r="AA249" s="184" t="s">
        <v>57</v>
      </c>
      <c r="AB249" s="184" t="s">
        <v>57</v>
      </c>
      <c r="AC249" s="184" t="s">
        <v>57</v>
      </c>
      <c r="AD249" s="184" t="s">
        <v>57</v>
      </c>
      <c r="AE249" s="184" t="s">
        <v>57</v>
      </c>
      <c r="AF249" s="184"/>
      <c r="AG249" s="184" t="s">
        <v>57</v>
      </c>
      <c r="AH249" s="184"/>
      <c r="AI249" s="184" t="s">
        <v>57</v>
      </c>
      <c r="AJ249" s="204" t="s">
        <v>57</v>
      </c>
      <c r="AK249" s="184" t="s">
        <v>57</v>
      </c>
      <c r="AL249" s="184" t="s">
        <v>57</v>
      </c>
      <c r="AM249" s="184" t="s">
        <v>57</v>
      </c>
      <c r="AN249" s="184" t="s">
        <v>57</v>
      </c>
      <c r="AO249" s="184" t="s">
        <v>57</v>
      </c>
      <c r="AP249" s="184" t="s">
        <v>57</v>
      </c>
      <c r="AQ249" s="184" t="s">
        <v>57</v>
      </c>
      <c r="AR249" s="184" t="s">
        <v>57</v>
      </c>
      <c r="AS249" s="184" t="s">
        <v>57</v>
      </c>
      <c r="AT249" s="184" t="s">
        <v>57</v>
      </c>
      <c r="AU249" s="184"/>
      <c r="AV249" s="184"/>
    </row>
    <row r="250" spans="1:48" s="188" customFormat="1">
      <c r="A250" s="184">
        <v>249</v>
      </c>
      <c r="B250" s="184" t="s">
        <v>919</v>
      </c>
      <c r="C250" s="184" t="s">
        <v>1382</v>
      </c>
      <c r="D250" s="184">
        <v>2024</v>
      </c>
      <c r="E250" s="184" t="s">
        <v>2653</v>
      </c>
      <c r="F250" s="184" t="s">
        <v>57</v>
      </c>
      <c r="G250" s="187" t="s">
        <v>5486</v>
      </c>
      <c r="H250" s="193" t="s">
        <v>5487</v>
      </c>
      <c r="I250" s="184" t="s">
        <v>1467</v>
      </c>
      <c r="J250" s="184">
        <v>25</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57</v>
      </c>
      <c r="AA250" s="184" t="s">
        <v>57</v>
      </c>
      <c r="AB250" s="184" t="s">
        <v>57</v>
      </c>
      <c r="AC250" s="184" t="s">
        <v>57</v>
      </c>
      <c r="AD250" s="184" t="s">
        <v>57</v>
      </c>
      <c r="AE250" s="184" t="s">
        <v>57</v>
      </c>
      <c r="AF250" s="184"/>
      <c r="AG250" s="184" t="s">
        <v>57</v>
      </c>
      <c r="AH250" s="184"/>
      <c r="AI250" s="184" t="s">
        <v>57</v>
      </c>
      <c r="AJ250" s="204" t="s">
        <v>57</v>
      </c>
      <c r="AK250" s="184" t="s">
        <v>57</v>
      </c>
      <c r="AL250" s="184" t="s">
        <v>57</v>
      </c>
      <c r="AM250" s="184" t="s">
        <v>57</v>
      </c>
      <c r="AN250" s="184" t="s">
        <v>57</v>
      </c>
      <c r="AO250" s="184" t="s">
        <v>57</v>
      </c>
      <c r="AP250" s="184" t="s">
        <v>57</v>
      </c>
      <c r="AQ250" s="184" t="s">
        <v>57</v>
      </c>
      <c r="AR250" s="184" t="s">
        <v>57</v>
      </c>
      <c r="AS250" s="184" t="s">
        <v>57</v>
      </c>
      <c r="AT250" s="184" t="s">
        <v>57</v>
      </c>
      <c r="AU250" s="184"/>
      <c r="AV250" s="184"/>
    </row>
    <row r="251" spans="1:48" s="188" customFormat="1">
      <c r="A251" s="184">
        <v>250</v>
      </c>
      <c r="B251" s="184" t="s">
        <v>919</v>
      </c>
      <c r="C251" s="184" t="s">
        <v>1382</v>
      </c>
      <c r="D251" s="184">
        <v>2024</v>
      </c>
      <c r="E251" s="184" t="s">
        <v>2653</v>
      </c>
      <c r="F251" s="184" t="s">
        <v>57</v>
      </c>
      <c r="G251" s="187" t="s">
        <v>5488</v>
      </c>
      <c r="H251" s="185" t="s">
        <v>5489</v>
      </c>
      <c r="I251" s="184" t="s">
        <v>2927</v>
      </c>
      <c r="J251" s="184">
        <v>25</v>
      </c>
      <c r="K251" s="184" t="s">
        <v>57</v>
      </c>
      <c r="L251" s="184" t="s">
        <v>57</v>
      </c>
      <c r="M251" s="184" t="s">
        <v>57</v>
      </c>
      <c r="N251" s="184" t="s">
        <v>57</v>
      </c>
      <c r="O251" s="184" t="s">
        <v>57</v>
      </c>
      <c r="P251" s="184" t="s">
        <v>57</v>
      </c>
      <c r="Q251" s="184" t="s">
        <v>57</v>
      </c>
      <c r="R251" s="184" t="s">
        <v>57</v>
      </c>
      <c r="S251" s="184" t="s">
        <v>57</v>
      </c>
      <c r="T251" s="184" t="s">
        <v>57</v>
      </c>
      <c r="U251" s="184" t="s">
        <v>57</v>
      </c>
      <c r="V251" s="184" t="s">
        <v>57</v>
      </c>
      <c r="W251" s="184" t="s">
        <v>57</v>
      </c>
      <c r="X251" s="184" t="s">
        <v>57</v>
      </c>
      <c r="Y251" s="184" t="s">
        <v>57</v>
      </c>
      <c r="Z251" s="184" t="s">
        <v>57</v>
      </c>
      <c r="AA251" s="184" t="s">
        <v>57</v>
      </c>
      <c r="AB251" s="184" t="s">
        <v>57</v>
      </c>
      <c r="AC251" s="184" t="s">
        <v>57</v>
      </c>
      <c r="AD251" s="184" t="s">
        <v>57</v>
      </c>
      <c r="AE251" s="184" t="s">
        <v>57</v>
      </c>
      <c r="AF251" s="184"/>
      <c r="AG251" s="184" t="s">
        <v>57</v>
      </c>
      <c r="AH251" s="184"/>
      <c r="AI251" s="184" t="s">
        <v>57</v>
      </c>
      <c r="AJ251" s="204" t="s">
        <v>57</v>
      </c>
      <c r="AK251" s="184" t="s">
        <v>57</v>
      </c>
      <c r="AL251" s="184" t="s">
        <v>57</v>
      </c>
      <c r="AM251" s="184" t="s">
        <v>57</v>
      </c>
      <c r="AN251" s="184" t="s">
        <v>57</v>
      </c>
      <c r="AO251" s="184" t="s">
        <v>57</v>
      </c>
      <c r="AP251" s="184" t="s">
        <v>57</v>
      </c>
      <c r="AQ251" s="184" t="s">
        <v>57</v>
      </c>
      <c r="AR251" s="184" t="s">
        <v>57</v>
      </c>
      <c r="AS251" s="184" t="s">
        <v>57</v>
      </c>
      <c r="AT251" s="184" t="s">
        <v>57</v>
      </c>
      <c r="AU251" s="184"/>
      <c r="AV251" s="184"/>
    </row>
    <row r="252" spans="1:48" s="188" customFormat="1">
      <c r="A252" s="184">
        <v>251</v>
      </c>
      <c r="B252" s="184" t="s">
        <v>919</v>
      </c>
      <c r="C252" s="184" t="s">
        <v>1382</v>
      </c>
      <c r="D252" s="184">
        <v>2024</v>
      </c>
      <c r="E252" s="184" t="s">
        <v>51</v>
      </c>
      <c r="F252" s="184" t="s">
        <v>1745</v>
      </c>
      <c r="G252" s="184" t="s">
        <v>5490</v>
      </c>
      <c r="H252" s="185" t="s">
        <v>5491</v>
      </c>
      <c r="I252" s="184" t="s">
        <v>539</v>
      </c>
      <c r="J252" s="184">
        <v>4</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c r="AG252" s="184" t="s">
        <v>57</v>
      </c>
      <c r="AH252" s="184" t="s">
        <v>57</v>
      </c>
      <c r="AI252" s="184" t="s">
        <v>57</v>
      </c>
      <c r="AJ252" s="204" t="s">
        <v>57</v>
      </c>
      <c r="AK252" s="184" t="s">
        <v>57</v>
      </c>
      <c r="AL252" s="184" t="s">
        <v>57</v>
      </c>
      <c r="AM252" s="184" t="s">
        <v>57</v>
      </c>
      <c r="AN252" s="184" t="s">
        <v>57</v>
      </c>
      <c r="AO252" s="184" t="s">
        <v>57</v>
      </c>
      <c r="AP252" s="184" t="s">
        <v>57</v>
      </c>
      <c r="AQ252" s="184" t="s">
        <v>57</v>
      </c>
      <c r="AR252" s="184" t="s">
        <v>57</v>
      </c>
      <c r="AS252" s="184" t="s">
        <v>57</v>
      </c>
      <c r="AT252" s="184" t="s">
        <v>57</v>
      </c>
      <c r="AU252" s="184"/>
      <c r="AV252" s="184"/>
    </row>
    <row r="253" spans="1:48" s="188" customFormat="1">
      <c r="A253" s="184">
        <v>252</v>
      </c>
      <c r="B253" s="184" t="s">
        <v>919</v>
      </c>
      <c r="C253" s="184" t="s">
        <v>1382</v>
      </c>
      <c r="D253" s="184">
        <v>2024</v>
      </c>
      <c r="E253" s="184" t="s">
        <v>51</v>
      </c>
      <c r="F253" s="184" t="s">
        <v>5492</v>
      </c>
      <c r="G253" s="184" t="s">
        <v>5493</v>
      </c>
      <c r="H253" s="185" t="s">
        <v>5494</v>
      </c>
      <c r="I253" s="184" t="s">
        <v>55</v>
      </c>
      <c r="J253" s="184">
        <v>3</v>
      </c>
      <c r="K253" s="184" t="s">
        <v>56</v>
      </c>
      <c r="L253" s="184" t="s">
        <v>56</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57</v>
      </c>
      <c r="AA253" s="184" t="s">
        <v>57</v>
      </c>
      <c r="AB253" s="184" t="s">
        <v>57</v>
      </c>
      <c r="AC253" s="184" t="s">
        <v>57</v>
      </c>
      <c r="AD253" s="184" t="s">
        <v>57</v>
      </c>
      <c r="AE253" s="184" t="s">
        <v>57</v>
      </c>
      <c r="AF253" s="184"/>
      <c r="AG253" s="184" t="s">
        <v>57</v>
      </c>
      <c r="AH253" s="184" t="s">
        <v>57</v>
      </c>
      <c r="AI253" s="184" t="s">
        <v>57</v>
      </c>
      <c r="AJ253" s="204" t="s">
        <v>57</v>
      </c>
      <c r="AK253" s="184" t="s">
        <v>57</v>
      </c>
      <c r="AL253" s="184" t="s">
        <v>57</v>
      </c>
      <c r="AM253" s="184" t="s">
        <v>57</v>
      </c>
      <c r="AN253" s="184" t="s">
        <v>57</v>
      </c>
      <c r="AO253" s="184" t="s">
        <v>4556</v>
      </c>
      <c r="AP253" s="184" t="s">
        <v>5495</v>
      </c>
      <c r="AQ253" s="184">
        <v>257</v>
      </c>
      <c r="AR253" s="184" t="s">
        <v>57</v>
      </c>
      <c r="AS253" s="184" t="s">
        <v>57</v>
      </c>
      <c r="AT253" s="184" t="s">
        <v>57</v>
      </c>
      <c r="AU253" s="184"/>
      <c r="AV253" s="184"/>
    </row>
    <row r="254" spans="1:48" s="188" customFormat="1">
      <c r="A254" s="184">
        <v>253</v>
      </c>
      <c r="B254" s="184" t="s">
        <v>919</v>
      </c>
      <c r="C254" s="184" t="s">
        <v>1382</v>
      </c>
      <c r="D254" s="184">
        <v>2024</v>
      </c>
      <c r="E254" s="184" t="s">
        <v>51</v>
      </c>
      <c r="F254" s="184" t="s">
        <v>5496</v>
      </c>
      <c r="G254" s="184" t="s">
        <v>5497</v>
      </c>
      <c r="H254" s="185" t="s">
        <v>5498</v>
      </c>
      <c r="I254" s="184" t="s">
        <v>91</v>
      </c>
      <c r="J254" s="184">
        <v>14</v>
      </c>
      <c r="K254" s="184" t="s">
        <v>62</v>
      </c>
      <c r="L254" s="184" t="s">
        <v>62</v>
      </c>
      <c r="M254" s="184" t="s">
        <v>2385</v>
      </c>
      <c r="N254" s="184" t="s">
        <v>56</v>
      </c>
      <c r="O254" s="184">
        <v>2</v>
      </c>
      <c r="P254" s="184" t="s">
        <v>438</v>
      </c>
      <c r="Q254" s="184" t="s">
        <v>5499</v>
      </c>
      <c r="R254" s="184" t="s">
        <v>5500</v>
      </c>
      <c r="S254" s="184" t="s">
        <v>56</v>
      </c>
      <c r="T254" s="184" t="s">
        <v>5501</v>
      </c>
      <c r="U254" s="184" t="s">
        <v>62</v>
      </c>
      <c r="V254" s="184" t="s">
        <v>57</v>
      </c>
      <c r="W254" s="184" t="s">
        <v>62</v>
      </c>
      <c r="X254" s="184" t="s">
        <v>57</v>
      </c>
      <c r="Y254" s="184" t="s">
        <v>57</v>
      </c>
      <c r="Z254" s="187" t="s">
        <v>5502</v>
      </c>
      <c r="AA254" s="184" t="s">
        <v>56</v>
      </c>
      <c r="AB254" s="184" t="s">
        <v>56</v>
      </c>
      <c r="AC254" s="184" t="s">
        <v>56</v>
      </c>
      <c r="AD254" s="184" t="s">
        <v>234</v>
      </c>
      <c r="AE254" s="184" t="s">
        <v>5503</v>
      </c>
      <c r="AF254" s="184"/>
      <c r="AG254" s="184" t="s">
        <v>56</v>
      </c>
      <c r="AH254" s="184">
        <v>4827</v>
      </c>
      <c r="AI254" s="184" t="s">
        <v>62</v>
      </c>
      <c r="AJ254" s="204" t="s">
        <v>57</v>
      </c>
      <c r="AK254" s="184" t="s">
        <v>62</v>
      </c>
      <c r="AL254" s="184" t="s">
        <v>57</v>
      </c>
      <c r="AM254" s="184" t="s">
        <v>57</v>
      </c>
      <c r="AN254" s="184" t="s">
        <v>57</v>
      </c>
      <c r="AO254" s="184" t="s">
        <v>5504</v>
      </c>
      <c r="AP254" s="184" t="s">
        <v>6205</v>
      </c>
      <c r="AQ254" s="184">
        <v>441</v>
      </c>
      <c r="AR254" s="184" t="s">
        <v>57</v>
      </c>
      <c r="AS254" s="184">
        <v>1101</v>
      </c>
      <c r="AT254" s="184">
        <v>3726</v>
      </c>
      <c r="AU254" s="184"/>
      <c r="AV254" s="184"/>
    </row>
    <row r="255" spans="1:48" s="188" customFormat="1">
      <c r="A255" s="184">
        <v>254</v>
      </c>
      <c r="B255" s="184" t="s">
        <v>919</v>
      </c>
      <c r="C255" s="184" t="s">
        <v>1382</v>
      </c>
      <c r="D255" s="184">
        <v>2024</v>
      </c>
      <c r="E255" s="184" t="s">
        <v>51</v>
      </c>
      <c r="F255" s="184" t="s">
        <v>5506</v>
      </c>
      <c r="G255" s="184" t="s">
        <v>5507</v>
      </c>
      <c r="H255" s="185" t="s">
        <v>5508</v>
      </c>
      <c r="I255" s="184" t="s">
        <v>91</v>
      </c>
      <c r="J255" s="184">
        <v>14</v>
      </c>
      <c r="K255" s="184" t="s">
        <v>62</v>
      </c>
      <c r="L255" s="184" t="s">
        <v>62</v>
      </c>
      <c r="M255" s="184" t="s">
        <v>62</v>
      </c>
      <c r="N255" s="184" t="s">
        <v>56</v>
      </c>
      <c r="O255" s="184">
        <v>1</v>
      </c>
      <c r="P255" s="184" t="s">
        <v>62</v>
      </c>
      <c r="Q255" s="184" t="s">
        <v>5509</v>
      </c>
      <c r="R255" s="184" t="s">
        <v>5510</v>
      </c>
      <c r="S255" s="184" t="s">
        <v>56</v>
      </c>
      <c r="T255" s="184" t="s">
        <v>5511</v>
      </c>
      <c r="U255" s="184" t="s">
        <v>56</v>
      </c>
      <c r="V255" s="187" t="s">
        <v>5512</v>
      </c>
      <c r="W255" s="184" t="s">
        <v>62</v>
      </c>
      <c r="X255" s="184" t="s">
        <v>57</v>
      </c>
      <c r="Y255" s="184" t="s">
        <v>57</v>
      </c>
      <c r="Z255" s="187" t="s">
        <v>5513</v>
      </c>
      <c r="AA255" s="184" t="s">
        <v>62</v>
      </c>
      <c r="AB255" s="184" t="s">
        <v>56</v>
      </c>
      <c r="AC255" s="184" t="s">
        <v>62</v>
      </c>
      <c r="AD255" s="184" t="s">
        <v>157</v>
      </c>
      <c r="AE255" s="184" t="s">
        <v>57</v>
      </c>
      <c r="AF255" s="184"/>
      <c r="AG255" s="184" t="s">
        <v>56</v>
      </c>
      <c r="AH255" s="184">
        <v>95</v>
      </c>
      <c r="AI255" s="184" t="s">
        <v>56</v>
      </c>
      <c r="AJ255" s="204" t="s">
        <v>856</v>
      </c>
      <c r="AK255" s="184" t="s">
        <v>62</v>
      </c>
      <c r="AL255" s="184" t="s">
        <v>57</v>
      </c>
      <c r="AM255" s="184" t="s">
        <v>57</v>
      </c>
      <c r="AN255" s="184" t="s">
        <v>57</v>
      </c>
      <c r="AO255" s="184" t="s">
        <v>4954</v>
      </c>
      <c r="AP255" s="196" t="s">
        <v>5514</v>
      </c>
      <c r="AQ255" s="184">
        <v>157</v>
      </c>
      <c r="AR255" s="184" t="s">
        <v>57</v>
      </c>
      <c r="AS255" s="184">
        <v>29</v>
      </c>
      <c r="AT255" s="184">
        <v>64</v>
      </c>
      <c r="AU255" s="184"/>
      <c r="AV255" s="184"/>
    </row>
    <row r="256" spans="1:48" s="188" customFormat="1">
      <c r="A256" s="184">
        <v>255</v>
      </c>
      <c r="B256" s="184" t="s">
        <v>919</v>
      </c>
      <c r="C256" s="184" t="s">
        <v>1382</v>
      </c>
      <c r="D256" s="184">
        <v>2024</v>
      </c>
      <c r="E256" s="184" t="s">
        <v>51</v>
      </c>
      <c r="F256" s="184" t="s">
        <v>5515</v>
      </c>
      <c r="G256" s="184" t="s">
        <v>5516</v>
      </c>
      <c r="H256" s="185" t="s">
        <v>5517</v>
      </c>
      <c r="I256" s="184" t="s">
        <v>91</v>
      </c>
      <c r="J256" s="184">
        <v>14</v>
      </c>
      <c r="K256" s="184" t="s">
        <v>62</v>
      </c>
      <c r="L256" s="184" t="s">
        <v>62</v>
      </c>
      <c r="M256" s="184" t="s">
        <v>62</v>
      </c>
      <c r="N256" s="184" t="s">
        <v>62</v>
      </c>
      <c r="O256" s="184" t="s">
        <v>57</v>
      </c>
      <c r="P256" s="184" t="s">
        <v>57</v>
      </c>
      <c r="Q256" s="184" t="s">
        <v>57</v>
      </c>
      <c r="R256" s="184" t="s">
        <v>57</v>
      </c>
      <c r="S256" s="184" t="s">
        <v>56</v>
      </c>
      <c r="T256" s="184" t="s">
        <v>5518</v>
      </c>
      <c r="U256" s="184" t="s">
        <v>56</v>
      </c>
      <c r="V256" s="187" t="s">
        <v>5519</v>
      </c>
      <c r="W256" s="184" t="s">
        <v>62</v>
      </c>
      <c r="X256" s="184" t="s">
        <v>57</v>
      </c>
      <c r="Y256" s="184" t="s">
        <v>57</v>
      </c>
      <c r="Z256" s="187" t="s">
        <v>5520</v>
      </c>
      <c r="AA256" s="184" t="s">
        <v>62</v>
      </c>
      <c r="AB256" s="184" t="s">
        <v>56</v>
      </c>
      <c r="AC256" s="184" t="s">
        <v>56</v>
      </c>
      <c r="AD256" s="184" t="s">
        <v>157</v>
      </c>
      <c r="AE256" s="184" t="s">
        <v>57</v>
      </c>
      <c r="AF256" s="184"/>
      <c r="AG256" s="184" t="s">
        <v>56</v>
      </c>
      <c r="AH256" s="184">
        <v>98</v>
      </c>
      <c r="AI256" s="184" t="s">
        <v>62</v>
      </c>
      <c r="AJ256" s="204" t="s">
        <v>57</v>
      </c>
      <c r="AK256" s="184" t="s">
        <v>62</v>
      </c>
      <c r="AL256" s="184" t="s">
        <v>57</v>
      </c>
      <c r="AM256" s="184" t="s">
        <v>57</v>
      </c>
      <c r="AN256" s="184" t="s">
        <v>57</v>
      </c>
      <c r="AO256" s="196" t="s">
        <v>5521</v>
      </c>
      <c r="AP256" s="196" t="s">
        <v>5522</v>
      </c>
      <c r="AQ256" s="184">
        <v>396</v>
      </c>
      <c r="AR256" s="184" t="s">
        <v>57</v>
      </c>
      <c r="AS256" s="184">
        <v>63</v>
      </c>
      <c r="AT256" s="184">
        <v>35</v>
      </c>
      <c r="AU256" s="184"/>
      <c r="AV256" s="184"/>
    </row>
    <row r="257" spans="1:48" s="188" customFormat="1">
      <c r="A257" s="184">
        <v>256</v>
      </c>
      <c r="B257" s="184" t="s">
        <v>919</v>
      </c>
      <c r="C257" s="184" t="s">
        <v>1382</v>
      </c>
      <c r="D257" s="184">
        <v>2024</v>
      </c>
      <c r="E257" s="184" t="s">
        <v>51</v>
      </c>
      <c r="F257" s="184" t="s">
        <v>5523</v>
      </c>
      <c r="G257" s="187" t="s">
        <v>5524</v>
      </c>
      <c r="H257" s="185" t="s">
        <v>5525</v>
      </c>
      <c r="I257" s="184" t="s">
        <v>91</v>
      </c>
      <c r="J257" s="184">
        <v>15</v>
      </c>
      <c r="K257" s="184" t="s">
        <v>62</v>
      </c>
      <c r="L257" s="184" t="s">
        <v>62</v>
      </c>
      <c r="M257" s="184" t="s">
        <v>62</v>
      </c>
      <c r="N257" s="184" t="s">
        <v>56</v>
      </c>
      <c r="O257" s="184">
        <v>2</v>
      </c>
      <c r="P257" s="184" t="s">
        <v>170</v>
      </c>
      <c r="Q257" s="184" t="s">
        <v>5526</v>
      </c>
      <c r="R257" s="184" t="s">
        <v>5527</v>
      </c>
      <c r="S257" s="184" t="s">
        <v>56</v>
      </c>
      <c r="T257" s="184" t="s">
        <v>5528</v>
      </c>
      <c r="U257" s="184" t="s">
        <v>62</v>
      </c>
      <c r="V257" s="184" t="s">
        <v>57</v>
      </c>
      <c r="W257" s="184" t="s">
        <v>62</v>
      </c>
      <c r="X257" s="184" t="s">
        <v>57</v>
      </c>
      <c r="Y257" s="184" t="s">
        <v>57</v>
      </c>
      <c r="Z257" s="187" t="s">
        <v>5529</v>
      </c>
      <c r="AA257" s="184" t="s">
        <v>56</v>
      </c>
      <c r="AB257" s="184" t="s">
        <v>56</v>
      </c>
      <c r="AC257" s="184" t="s">
        <v>56</v>
      </c>
      <c r="AD257" s="184" t="s">
        <v>216</v>
      </c>
      <c r="AE257" s="184" t="s">
        <v>5530</v>
      </c>
      <c r="AF257" s="184" t="s">
        <v>1199</v>
      </c>
      <c r="AG257" s="184" t="s">
        <v>56</v>
      </c>
      <c r="AH257" s="184">
        <v>26</v>
      </c>
      <c r="AI257" s="184" t="s">
        <v>56</v>
      </c>
      <c r="AJ257" s="204" t="s">
        <v>3953</v>
      </c>
      <c r="AK257" s="184" t="s">
        <v>56</v>
      </c>
      <c r="AL257" s="184" t="s">
        <v>5531</v>
      </c>
      <c r="AM257" s="184" t="s">
        <v>1493</v>
      </c>
      <c r="AN257" s="187" t="s">
        <v>5532</v>
      </c>
      <c r="AO257" s="184" t="s">
        <v>5533</v>
      </c>
      <c r="AP257" s="184" t="s">
        <v>5461</v>
      </c>
      <c r="AQ257" s="184">
        <v>325</v>
      </c>
      <c r="AR257" s="184">
        <v>322</v>
      </c>
      <c r="AS257" s="184">
        <v>17</v>
      </c>
      <c r="AT257" s="184">
        <v>9</v>
      </c>
      <c r="AU257" s="184"/>
      <c r="AV257" s="184"/>
    </row>
    <row r="258" spans="1:48" s="188" customFormat="1">
      <c r="A258" s="184">
        <v>257</v>
      </c>
      <c r="B258" s="184" t="s">
        <v>919</v>
      </c>
      <c r="C258" s="184" t="s">
        <v>1382</v>
      </c>
      <c r="D258" s="184">
        <v>2024</v>
      </c>
      <c r="E258" s="184" t="s">
        <v>51</v>
      </c>
      <c r="F258" s="184" t="s">
        <v>5534</v>
      </c>
      <c r="G258" s="184" t="s">
        <v>5535</v>
      </c>
      <c r="H258" s="185" t="s">
        <v>5536</v>
      </c>
      <c r="I258" s="184" t="s">
        <v>91</v>
      </c>
      <c r="J258" s="184">
        <v>8</v>
      </c>
      <c r="K258" s="184" t="s">
        <v>62</v>
      </c>
      <c r="L258" s="184" t="s">
        <v>62</v>
      </c>
      <c r="M258" s="184" t="s">
        <v>62</v>
      </c>
      <c r="N258" s="184" t="s">
        <v>62</v>
      </c>
      <c r="O258" s="184" t="s">
        <v>57</v>
      </c>
      <c r="P258" s="184" t="s">
        <v>57</v>
      </c>
      <c r="Q258" s="184" t="s">
        <v>57</v>
      </c>
      <c r="R258" s="184" t="s">
        <v>57</v>
      </c>
      <c r="S258" s="184" t="s">
        <v>56</v>
      </c>
      <c r="T258" s="184" t="s">
        <v>5537</v>
      </c>
      <c r="U258" s="184" t="s">
        <v>56</v>
      </c>
      <c r="V258" s="184" t="s">
        <v>5538</v>
      </c>
      <c r="W258" s="184" t="s">
        <v>62</v>
      </c>
      <c r="X258" s="184" t="s">
        <v>57</v>
      </c>
      <c r="Y258" s="184" t="s">
        <v>57</v>
      </c>
      <c r="Z258" s="187" t="s">
        <v>5539</v>
      </c>
      <c r="AA258" s="184" t="s">
        <v>56</v>
      </c>
      <c r="AB258" s="184" t="s">
        <v>56</v>
      </c>
      <c r="AC258" s="184" t="s">
        <v>56</v>
      </c>
      <c r="AD258" s="184" t="s">
        <v>157</v>
      </c>
      <c r="AE258" s="184" t="s">
        <v>57</v>
      </c>
      <c r="AF258" s="184"/>
      <c r="AG258" s="184" t="s">
        <v>56</v>
      </c>
      <c r="AH258" s="184">
        <v>32</v>
      </c>
      <c r="AI258" s="184" t="s">
        <v>56</v>
      </c>
      <c r="AJ258" s="204" t="s">
        <v>109</v>
      </c>
      <c r="AK258" s="184" t="s">
        <v>62</v>
      </c>
      <c r="AL258" s="184" t="s">
        <v>57</v>
      </c>
      <c r="AM258" s="184" t="s">
        <v>57</v>
      </c>
      <c r="AN258" s="184" t="s">
        <v>57</v>
      </c>
      <c r="AO258" s="184" t="s">
        <v>1712</v>
      </c>
      <c r="AP258" s="184" t="s">
        <v>5540</v>
      </c>
      <c r="AQ258" s="184">
        <v>408</v>
      </c>
      <c r="AR258" s="184" t="s">
        <v>57</v>
      </c>
      <c r="AS258" s="184">
        <v>7</v>
      </c>
      <c r="AT258" s="184">
        <v>25</v>
      </c>
      <c r="AU258" s="184"/>
      <c r="AV258" s="184"/>
    </row>
    <row r="259" spans="1:48" s="188" customFormat="1">
      <c r="A259" s="184">
        <v>258</v>
      </c>
      <c r="B259" s="184" t="s">
        <v>919</v>
      </c>
      <c r="C259" s="184" t="s">
        <v>1382</v>
      </c>
      <c r="D259" s="184">
        <v>2024</v>
      </c>
      <c r="E259" s="184" t="s">
        <v>51</v>
      </c>
      <c r="F259" s="184" t="s">
        <v>5365</v>
      </c>
      <c r="G259" s="187" t="s">
        <v>5541</v>
      </c>
      <c r="H259" s="185" t="s">
        <v>5542</v>
      </c>
      <c r="I259" s="184" t="s">
        <v>55</v>
      </c>
      <c r="J259" s="184">
        <v>21</v>
      </c>
      <c r="K259" s="184" t="s">
        <v>62</v>
      </c>
      <c r="L259" s="184" t="s">
        <v>56</v>
      </c>
      <c r="M259" s="184" t="s">
        <v>57</v>
      </c>
      <c r="N259" s="184" t="s">
        <v>57</v>
      </c>
      <c r="O259" s="184" t="s">
        <v>57</v>
      </c>
      <c r="P259" s="184" t="s">
        <v>57</v>
      </c>
      <c r="Q259" s="184" t="s">
        <v>57</v>
      </c>
      <c r="R259" s="184" t="s">
        <v>57</v>
      </c>
      <c r="S259" s="184" t="s">
        <v>57</v>
      </c>
      <c r="T259" s="184" t="s">
        <v>57</v>
      </c>
      <c r="U259" s="184" t="s">
        <v>57</v>
      </c>
      <c r="V259" s="184" t="s">
        <v>57</v>
      </c>
      <c r="W259" s="184" t="s">
        <v>57</v>
      </c>
      <c r="X259" s="184" t="s">
        <v>57</v>
      </c>
      <c r="Y259" s="184" t="s">
        <v>57</v>
      </c>
      <c r="Z259" s="184" t="s">
        <v>57</v>
      </c>
      <c r="AA259" s="184" t="s">
        <v>57</v>
      </c>
      <c r="AB259" s="184" t="s">
        <v>57</v>
      </c>
      <c r="AC259" s="184" t="s">
        <v>57</v>
      </c>
      <c r="AD259" s="184" t="s">
        <v>57</v>
      </c>
      <c r="AE259" s="184" t="s">
        <v>57</v>
      </c>
      <c r="AF259" s="184"/>
      <c r="AG259" s="184" t="s">
        <v>57</v>
      </c>
      <c r="AH259" s="184" t="s">
        <v>57</v>
      </c>
      <c r="AI259" s="184" t="s">
        <v>57</v>
      </c>
      <c r="AJ259" s="204" t="s">
        <v>57</v>
      </c>
      <c r="AK259" s="184" t="s">
        <v>57</v>
      </c>
      <c r="AL259" s="184" t="s">
        <v>57</v>
      </c>
      <c r="AM259" s="184" t="s">
        <v>57</v>
      </c>
      <c r="AN259" s="184" t="s">
        <v>57</v>
      </c>
      <c r="AO259" s="184" t="s">
        <v>5543</v>
      </c>
      <c r="AP259" s="184" t="s">
        <v>377</v>
      </c>
      <c r="AQ259" s="184">
        <v>263</v>
      </c>
      <c r="AR259" s="184" t="s">
        <v>57</v>
      </c>
      <c r="AS259" s="184" t="s">
        <v>57</v>
      </c>
      <c r="AT259" s="184" t="s">
        <v>57</v>
      </c>
      <c r="AU259" s="184"/>
      <c r="AV259" s="184"/>
    </row>
    <row r="260" spans="1:48" s="188" customFormat="1">
      <c r="A260" s="184">
        <v>259</v>
      </c>
      <c r="B260" s="184" t="s">
        <v>919</v>
      </c>
      <c r="C260" s="184" t="s">
        <v>1382</v>
      </c>
      <c r="D260" s="184">
        <v>2024</v>
      </c>
      <c r="E260" s="184" t="s">
        <v>51</v>
      </c>
      <c r="F260" s="184" t="s">
        <v>5544</v>
      </c>
      <c r="G260" s="187" t="s">
        <v>5545</v>
      </c>
      <c r="H260" s="185" t="s">
        <v>5546</v>
      </c>
      <c r="I260" s="184" t="s">
        <v>91</v>
      </c>
      <c r="J260" s="184">
        <v>13</v>
      </c>
      <c r="K260" s="184" t="s">
        <v>62</v>
      </c>
      <c r="L260" s="184" t="s">
        <v>62</v>
      </c>
      <c r="M260" s="184" t="s">
        <v>62</v>
      </c>
      <c r="N260" s="184" t="s">
        <v>56</v>
      </c>
      <c r="O260" s="184">
        <v>1</v>
      </c>
      <c r="P260" s="184" t="s">
        <v>170</v>
      </c>
      <c r="Q260" s="184" t="s">
        <v>5547</v>
      </c>
      <c r="R260" s="184" t="s">
        <v>5548</v>
      </c>
      <c r="S260" s="184" t="s">
        <v>56</v>
      </c>
      <c r="T260" s="184" t="s">
        <v>5549</v>
      </c>
      <c r="U260" s="184" t="s">
        <v>62</v>
      </c>
      <c r="V260" s="184" t="s">
        <v>57</v>
      </c>
      <c r="W260" s="184" t="s">
        <v>62</v>
      </c>
      <c r="X260" s="184" t="s">
        <v>57</v>
      </c>
      <c r="Y260" s="184" t="s">
        <v>57</v>
      </c>
      <c r="Z260" s="187" t="s">
        <v>5550</v>
      </c>
      <c r="AA260" s="184" t="s">
        <v>56</v>
      </c>
      <c r="AB260" s="184" t="s">
        <v>56</v>
      </c>
      <c r="AC260" s="184" t="s">
        <v>56</v>
      </c>
      <c r="AD260" s="184" t="s">
        <v>157</v>
      </c>
      <c r="AE260" s="184" t="s">
        <v>57</v>
      </c>
      <c r="AF260" s="184"/>
      <c r="AG260" s="184" t="s">
        <v>56</v>
      </c>
      <c r="AH260" s="184">
        <v>19</v>
      </c>
      <c r="AI260" s="184" t="s">
        <v>56</v>
      </c>
      <c r="AJ260" s="204" t="s">
        <v>109</v>
      </c>
      <c r="AK260" s="184" t="s">
        <v>62</v>
      </c>
      <c r="AL260" s="184" t="s">
        <v>57</v>
      </c>
      <c r="AM260" s="184" t="s">
        <v>57</v>
      </c>
      <c r="AN260" s="184" t="s">
        <v>57</v>
      </c>
      <c r="AO260" s="184" t="s">
        <v>675</v>
      </c>
      <c r="AP260" s="184" t="s">
        <v>5540</v>
      </c>
      <c r="AQ260" s="184">
        <v>245</v>
      </c>
      <c r="AR260" s="184" t="s">
        <v>57</v>
      </c>
      <c r="AS260" s="184">
        <v>13</v>
      </c>
      <c r="AT260" s="184">
        <v>6</v>
      </c>
      <c r="AU260" s="184"/>
      <c r="AV260" s="184"/>
    </row>
    <row r="261" spans="1:48" s="188" customFormat="1">
      <c r="A261" s="184">
        <v>260</v>
      </c>
      <c r="B261" s="184" t="s">
        <v>919</v>
      </c>
      <c r="C261" s="184" t="s">
        <v>1382</v>
      </c>
      <c r="D261" s="184">
        <v>2024</v>
      </c>
      <c r="E261" s="184" t="s">
        <v>51</v>
      </c>
      <c r="F261" s="184" t="s">
        <v>5551</v>
      </c>
      <c r="G261" s="187" t="s">
        <v>5552</v>
      </c>
      <c r="H261" s="185" t="s">
        <v>5553</v>
      </c>
      <c r="I261" s="184" t="s">
        <v>246</v>
      </c>
      <c r="J261" s="184">
        <v>25</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57</v>
      </c>
      <c r="AA261" s="184" t="s">
        <v>57</v>
      </c>
      <c r="AB261" s="184" t="s">
        <v>57</v>
      </c>
      <c r="AC261" s="184" t="s">
        <v>57</v>
      </c>
      <c r="AD261" s="184" t="s">
        <v>57</v>
      </c>
      <c r="AE261" s="184" t="s">
        <v>57</v>
      </c>
      <c r="AF261" s="184"/>
      <c r="AG261" s="184" t="s">
        <v>57</v>
      </c>
      <c r="AH261" s="184" t="s">
        <v>57</v>
      </c>
      <c r="AI261" s="184" t="s">
        <v>57</v>
      </c>
      <c r="AJ261" s="204" t="s">
        <v>57</v>
      </c>
      <c r="AK261" s="184" t="s">
        <v>57</v>
      </c>
      <c r="AL261" s="184" t="s">
        <v>57</v>
      </c>
      <c r="AM261" s="184" t="s">
        <v>57</v>
      </c>
      <c r="AN261" s="184" t="s">
        <v>57</v>
      </c>
      <c r="AO261" s="184" t="s">
        <v>57</v>
      </c>
      <c r="AP261" s="184" t="s">
        <v>57</v>
      </c>
      <c r="AQ261" s="184" t="s">
        <v>57</v>
      </c>
      <c r="AR261" s="184" t="s">
        <v>57</v>
      </c>
      <c r="AS261" s="184" t="s">
        <v>57</v>
      </c>
      <c r="AT261" s="184" t="s">
        <v>57</v>
      </c>
      <c r="AU261" s="184"/>
      <c r="AV261" s="184"/>
    </row>
    <row r="262" spans="1:48" s="188" customFormat="1">
      <c r="A262" s="184">
        <v>261</v>
      </c>
      <c r="B262" s="184" t="s">
        <v>919</v>
      </c>
      <c r="C262" s="184" t="s">
        <v>1382</v>
      </c>
      <c r="D262" s="184">
        <v>2024</v>
      </c>
      <c r="E262" s="184" t="s">
        <v>51</v>
      </c>
      <c r="F262" s="184" t="s">
        <v>5554</v>
      </c>
      <c r="G262" s="187" t="s">
        <v>5555</v>
      </c>
      <c r="H262" s="185" t="s">
        <v>5556</v>
      </c>
      <c r="I262" s="184" t="s">
        <v>246</v>
      </c>
      <c r="J262" s="184">
        <v>25</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57</v>
      </c>
      <c r="AA262" s="184" t="s">
        <v>57</v>
      </c>
      <c r="AB262" s="184" t="s">
        <v>57</v>
      </c>
      <c r="AC262" s="184" t="s">
        <v>57</v>
      </c>
      <c r="AD262" s="184" t="s">
        <v>57</v>
      </c>
      <c r="AE262" s="184" t="s">
        <v>57</v>
      </c>
      <c r="AF262" s="184"/>
      <c r="AG262" s="184" t="s">
        <v>57</v>
      </c>
      <c r="AH262" s="184" t="s">
        <v>57</v>
      </c>
      <c r="AI262" s="184" t="s">
        <v>57</v>
      </c>
      <c r="AJ262" s="204" t="s">
        <v>57</v>
      </c>
      <c r="AK262" s="184" t="s">
        <v>57</v>
      </c>
      <c r="AL262" s="184" t="s">
        <v>57</v>
      </c>
      <c r="AM262" s="184" t="s">
        <v>57</v>
      </c>
      <c r="AN262" s="184" t="s">
        <v>57</v>
      </c>
      <c r="AO262" s="184" t="s">
        <v>57</v>
      </c>
      <c r="AP262" s="184" t="s">
        <v>57</v>
      </c>
      <c r="AQ262" s="184" t="s">
        <v>57</v>
      </c>
      <c r="AR262" s="184" t="s">
        <v>57</v>
      </c>
      <c r="AS262" s="184" t="s">
        <v>57</v>
      </c>
      <c r="AT262" s="184" t="s">
        <v>57</v>
      </c>
      <c r="AU262" s="184"/>
      <c r="AV262" s="184"/>
    </row>
    <row r="263" spans="1:48" s="188" customFormat="1">
      <c r="A263" s="184">
        <v>262</v>
      </c>
      <c r="B263" s="184" t="s">
        <v>919</v>
      </c>
      <c r="C263" s="184" t="s">
        <v>1382</v>
      </c>
      <c r="D263" s="184">
        <v>2024</v>
      </c>
      <c r="E263" s="184" t="s">
        <v>51</v>
      </c>
      <c r="F263" s="184" t="s">
        <v>5557</v>
      </c>
      <c r="G263" s="187" t="s">
        <v>5558</v>
      </c>
      <c r="H263" s="185" t="s">
        <v>5559</v>
      </c>
      <c r="I263" s="184" t="s">
        <v>246</v>
      </c>
      <c r="J263" s="184">
        <v>25</v>
      </c>
      <c r="K263" s="184" t="s">
        <v>57</v>
      </c>
      <c r="L263" s="184" t="s">
        <v>57</v>
      </c>
      <c r="M263" s="184" t="s">
        <v>57</v>
      </c>
      <c r="N263" s="184" t="s">
        <v>57</v>
      </c>
      <c r="O263" s="184" t="s">
        <v>57</v>
      </c>
      <c r="P263" s="184" t="s">
        <v>57</v>
      </c>
      <c r="Q263" s="184" t="s">
        <v>57</v>
      </c>
      <c r="R263" s="184" t="s">
        <v>57</v>
      </c>
      <c r="S263" s="184" t="s">
        <v>57</v>
      </c>
      <c r="T263" s="184" t="s">
        <v>57</v>
      </c>
      <c r="U263" s="184" t="s">
        <v>57</v>
      </c>
      <c r="V263" s="184" t="s">
        <v>57</v>
      </c>
      <c r="W263" s="184" t="s">
        <v>57</v>
      </c>
      <c r="X263" s="184" t="s">
        <v>57</v>
      </c>
      <c r="Y263" s="184" t="s">
        <v>57</v>
      </c>
      <c r="Z263" s="184" t="s">
        <v>57</v>
      </c>
      <c r="AA263" s="184" t="s">
        <v>57</v>
      </c>
      <c r="AB263" s="184" t="s">
        <v>57</v>
      </c>
      <c r="AC263" s="184" t="s">
        <v>57</v>
      </c>
      <c r="AD263" s="184" t="s">
        <v>57</v>
      </c>
      <c r="AE263" s="184" t="s">
        <v>57</v>
      </c>
      <c r="AF263" s="184"/>
      <c r="AG263" s="184" t="s">
        <v>57</v>
      </c>
      <c r="AH263" s="184" t="s">
        <v>57</v>
      </c>
      <c r="AI263" s="184" t="s">
        <v>57</v>
      </c>
      <c r="AJ263" s="204" t="s">
        <v>57</v>
      </c>
      <c r="AK263" s="184" t="s">
        <v>57</v>
      </c>
      <c r="AL263" s="184" t="s">
        <v>57</v>
      </c>
      <c r="AM263" s="184" t="s">
        <v>57</v>
      </c>
      <c r="AN263" s="184" t="s">
        <v>57</v>
      </c>
      <c r="AO263" s="184" t="s">
        <v>57</v>
      </c>
      <c r="AP263" s="184" t="s">
        <v>57</v>
      </c>
      <c r="AQ263" s="184" t="s">
        <v>57</v>
      </c>
      <c r="AR263" s="184" t="s">
        <v>57</v>
      </c>
      <c r="AS263" s="184" t="s">
        <v>57</v>
      </c>
      <c r="AT263" s="184" t="s">
        <v>57</v>
      </c>
      <c r="AU263" s="184"/>
      <c r="AV263" s="184"/>
    </row>
    <row r="264" spans="1:48" s="188" customFormat="1">
      <c r="A264" s="184">
        <v>263</v>
      </c>
      <c r="B264" s="184" t="s">
        <v>919</v>
      </c>
      <c r="C264" s="184" t="s">
        <v>1382</v>
      </c>
      <c r="D264" s="184">
        <v>2024</v>
      </c>
      <c r="E264" s="184" t="s">
        <v>51</v>
      </c>
      <c r="F264" s="184" t="s">
        <v>57</v>
      </c>
      <c r="G264" s="187" t="s">
        <v>5560</v>
      </c>
      <c r="H264" s="185" t="s">
        <v>5561</v>
      </c>
      <c r="I264" s="184" t="s">
        <v>5562</v>
      </c>
      <c r="J264" s="184">
        <v>25</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57</v>
      </c>
      <c r="AA264" s="184" t="s">
        <v>57</v>
      </c>
      <c r="AB264" s="184" t="s">
        <v>57</v>
      </c>
      <c r="AC264" s="184" t="s">
        <v>57</v>
      </c>
      <c r="AD264" s="184" t="s">
        <v>57</v>
      </c>
      <c r="AE264" s="184" t="s">
        <v>57</v>
      </c>
      <c r="AF264" s="184"/>
      <c r="AG264" s="184" t="s">
        <v>57</v>
      </c>
      <c r="AH264" s="184" t="s">
        <v>57</v>
      </c>
      <c r="AI264" s="184" t="s">
        <v>57</v>
      </c>
      <c r="AJ264" s="204" t="s">
        <v>57</v>
      </c>
      <c r="AK264" s="184" t="s">
        <v>57</v>
      </c>
      <c r="AL264" s="184" t="s">
        <v>57</v>
      </c>
      <c r="AM264" s="184" t="s">
        <v>57</v>
      </c>
      <c r="AN264" s="184" t="s">
        <v>57</v>
      </c>
      <c r="AO264" s="184" t="s">
        <v>57</v>
      </c>
      <c r="AP264" s="184" t="s">
        <v>57</v>
      </c>
      <c r="AQ264" s="184" t="s">
        <v>57</v>
      </c>
      <c r="AR264" s="184" t="s">
        <v>57</v>
      </c>
      <c r="AS264" s="184" t="s">
        <v>57</v>
      </c>
      <c r="AT264" s="184" t="s">
        <v>57</v>
      </c>
      <c r="AU264" s="184"/>
      <c r="AV264" s="184"/>
    </row>
    <row r="265" spans="1:48" s="188" customFormat="1">
      <c r="A265" s="184">
        <v>264</v>
      </c>
      <c r="B265" s="184" t="s">
        <v>919</v>
      </c>
      <c r="C265" s="184" t="s">
        <v>1382</v>
      </c>
      <c r="D265" s="184">
        <v>2024</v>
      </c>
      <c r="E265" s="184" t="s">
        <v>51</v>
      </c>
      <c r="F265" s="184" t="s">
        <v>57</v>
      </c>
      <c r="G265" s="187" t="s">
        <v>5563</v>
      </c>
      <c r="H265" s="185" t="s">
        <v>5564</v>
      </c>
      <c r="I265" s="184" t="s">
        <v>1467</v>
      </c>
      <c r="J265" s="184">
        <v>25</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184" t="s">
        <v>57</v>
      </c>
      <c r="X265" s="184" t="s">
        <v>57</v>
      </c>
      <c r="Y265" s="184" t="s">
        <v>57</v>
      </c>
      <c r="Z265" s="184" t="s">
        <v>57</v>
      </c>
      <c r="AA265" s="184" t="s">
        <v>57</v>
      </c>
      <c r="AB265" s="184" t="s">
        <v>57</v>
      </c>
      <c r="AC265" s="184" t="s">
        <v>57</v>
      </c>
      <c r="AD265" s="184" t="s">
        <v>57</v>
      </c>
      <c r="AE265" s="184" t="s">
        <v>57</v>
      </c>
      <c r="AF265" s="184"/>
      <c r="AG265" s="184" t="s">
        <v>57</v>
      </c>
      <c r="AH265" s="184" t="s">
        <v>57</v>
      </c>
      <c r="AI265" s="184" t="s">
        <v>57</v>
      </c>
      <c r="AJ265" s="204" t="s">
        <v>57</v>
      </c>
      <c r="AK265" s="184" t="s">
        <v>57</v>
      </c>
      <c r="AL265" s="184" t="s">
        <v>57</v>
      </c>
      <c r="AM265" s="184" t="s">
        <v>57</v>
      </c>
      <c r="AN265" s="184" t="s">
        <v>57</v>
      </c>
      <c r="AO265" s="184" t="s">
        <v>57</v>
      </c>
      <c r="AP265" s="184" t="s">
        <v>57</v>
      </c>
      <c r="AQ265" s="184" t="s">
        <v>57</v>
      </c>
      <c r="AR265" s="184" t="s">
        <v>57</v>
      </c>
      <c r="AS265" s="184" t="s">
        <v>57</v>
      </c>
      <c r="AT265" s="184" t="s">
        <v>57</v>
      </c>
      <c r="AU265" s="184"/>
      <c r="AV265" s="184"/>
    </row>
    <row r="266" spans="1:48" s="188" customFormat="1">
      <c r="A266" s="184">
        <v>265</v>
      </c>
      <c r="B266" s="184" t="s">
        <v>919</v>
      </c>
      <c r="C266" s="184" t="s">
        <v>1382</v>
      </c>
      <c r="D266" s="184">
        <v>2024</v>
      </c>
      <c r="E266" s="184" t="s">
        <v>661</v>
      </c>
      <c r="F266" s="184" t="s">
        <v>5238</v>
      </c>
      <c r="G266" s="184" t="s">
        <v>5565</v>
      </c>
      <c r="H266" s="184" t="s">
        <v>5566</v>
      </c>
      <c r="I266" s="184" t="s">
        <v>298</v>
      </c>
      <c r="J266" s="184">
        <v>25</v>
      </c>
      <c r="K266" s="184" t="s">
        <v>57</v>
      </c>
      <c r="L266" s="184" t="s">
        <v>57</v>
      </c>
      <c r="M266" s="184" t="s">
        <v>57</v>
      </c>
      <c r="N266" s="184" t="s">
        <v>57</v>
      </c>
      <c r="O266" s="184" t="s">
        <v>57</v>
      </c>
      <c r="P266" s="184" t="s">
        <v>57</v>
      </c>
      <c r="Q266" s="184" t="s">
        <v>57</v>
      </c>
      <c r="R266" s="184" t="s">
        <v>57</v>
      </c>
      <c r="S266" s="184" t="s">
        <v>57</v>
      </c>
      <c r="T266" s="184" t="s">
        <v>57</v>
      </c>
      <c r="U266" s="184" t="s">
        <v>57</v>
      </c>
      <c r="V266" s="184" t="s">
        <v>57</v>
      </c>
      <c r="W266" s="184" t="s">
        <v>57</v>
      </c>
      <c r="X266" s="184" t="s">
        <v>57</v>
      </c>
      <c r="Y266" s="184" t="s">
        <v>57</v>
      </c>
      <c r="Z266" s="184" t="s">
        <v>57</v>
      </c>
      <c r="AA266" s="184" t="s">
        <v>57</v>
      </c>
      <c r="AB266" s="184" t="s">
        <v>57</v>
      </c>
      <c r="AC266" s="184" t="s">
        <v>57</v>
      </c>
      <c r="AD266" s="184" t="s">
        <v>57</v>
      </c>
      <c r="AE266" s="184" t="s">
        <v>57</v>
      </c>
      <c r="AF266" s="184"/>
      <c r="AG266" s="184" t="s">
        <v>57</v>
      </c>
      <c r="AH266" s="184" t="s">
        <v>57</v>
      </c>
      <c r="AI266" s="184" t="s">
        <v>57</v>
      </c>
      <c r="AJ266" s="204" t="s">
        <v>57</v>
      </c>
      <c r="AK266" s="184" t="s">
        <v>57</v>
      </c>
      <c r="AL266" s="184" t="s">
        <v>57</v>
      </c>
      <c r="AM266" s="184" t="s">
        <v>57</v>
      </c>
      <c r="AN266" s="184" t="s">
        <v>57</v>
      </c>
      <c r="AO266" s="184" t="s">
        <v>57</v>
      </c>
      <c r="AP266" s="184" t="s">
        <v>57</v>
      </c>
      <c r="AQ266" s="184" t="s">
        <v>57</v>
      </c>
      <c r="AR266" s="184" t="s">
        <v>57</v>
      </c>
      <c r="AS266" s="184" t="s">
        <v>57</v>
      </c>
      <c r="AT266" s="184" t="s">
        <v>57</v>
      </c>
      <c r="AU266" s="184"/>
      <c r="AV266" s="184"/>
    </row>
    <row r="267" spans="1:48" s="188" customFormat="1">
      <c r="A267" s="184">
        <v>266</v>
      </c>
      <c r="B267" s="184" t="s">
        <v>919</v>
      </c>
      <c r="C267" s="184" t="s">
        <v>1382</v>
      </c>
      <c r="D267" s="184">
        <v>2024</v>
      </c>
      <c r="E267" s="184" t="s">
        <v>661</v>
      </c>
      <c r="F267" s="184" t="s">
        <v>5567</v>
      </c>
      <c r="G267" s="184" t="s">
        <v>5568</v>
      </c>
      <c r="H267" s="184" t="s">
        <v>5569</v>
      </c>
      <c r="I267" s="184" t="s">
        <v>289</v>
      </c>
      <c r="J267" s="184">
        <v>25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57</v>
      </c>
      <c r="X267" s="184" t="s">
        <v>57</v>
      </c>
      <c r="Y267" s="184" t="s">
        <v>57</v>
      </c>
      <c r="Z267" s="184" t="s">
        <v>57</v>
      </c>
      <c r="AA267" s="184" t="s">
        <v>57</v>
      </c>
      <c r="AB267" s="184" t="s">
        <v>57</v>
      </c>
      <c r="AC267" s="184" t="s">
        <v>57</v>
      </c>
      <c r="AD267" s="184" t="s">
        <v>57</v>
      </c>
      <c r="AE267" s="184" t="s">
        <v>57</v>
      </c>
      <c r="AF267" s="184"/>
      <c r="AG267" s="184" t="s">
        <v>57</v>
      </c>
      <c r="AH267" s="184" t="s">
        <v>57</v>
      </c>
      <c r="AI267" s="184" t="s">
        <v>57</v>
      </c>
      <c r="AJ267" s="204" t="s">
        <v>57</v>
      </c>
      <c r="AK267" s="184" t="s">
        <v>57</v>
      </c>
      <c r="AL267" s="184" t="s">
        <v>57</v>
      </c>
      <c r="AM267" s="184" t="s">
        <v>57</v>
      </c>
      <c r="AN267" s="184" t="s">
        <v>57</v>
      </c>
      <c r="AO267" s="184" t="s">
        <v>1964</v>
      </c>
      <c r="AP267" s="184" t="s">
        <v>5570</v>
      </c>
      <c r="AQ267" s="184">
        <v>199</v>
      </c>
      <c r="AR267" s="184" t="s">
        <v>57</v>
      </c>
      <c r="AS267" s="184" t="s">
        <v>57</v>
      </c>
      <c r="AT267" s="184" t="s">
        <v>57</v>
      </c>
      <c r="AU267" s="184"/>
      <c r="AV267" s="184"/>
    </row>
    <row r="268" spans="1:48" s="188" customFormat="1">
      <c r="A268" s="184">
        <v>267</v>
      </c>
      <c r="B268" s="184" t="s">
        <v>919</v>
      </c>
      <c r="C268" s="184" t="s">
        <v>1382</v>
      </c>
      <c r="D268" s="184">
        <v>2024</v>
      </c>
      <c r="E268" s="184" t="s">
        <v>661</v>
      </c>
      <c r="F268" s="184" t="s">
        <v>580</v>
      </c>
      <c r="G268" s="184" t="s">
        <v>5571</v>
      </c>
      <c r="H268" s="184" t="s">
        <v>5572</v>
      </c>
      <c r="I268" s="184" t="s">
        <v>289</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57</v>
      </c>
      <c r="AA268" s="184" t="s">
        <v>57</v>
      </c>
      <c r="AB268" s="184" t="s">
        <v>57</v>
      </c>
      <c r="AC268" s="184" t="s">
        <v>57</v>
      </c>
      <c r="AD268" s="184" t="s">
        <v>57</v>
      </c>
      <c r="AE268" s="184" t="s">
        <v>57</v>
      </c>
      <c r="AF268" s="184"/>
      <c r="AG268" s="184" t="s">
        <v>57</v>
      </c>
      <c r="AH268" s="184" t="s">
        <v>57</v>
      </c>
      <c r="AI268" s="184" t="s">
        <v>57</v>
      </c>
      <c r="AJ268" s="204" t="s">
        <v>57</v>
      </c>
      <c r="AK268" s="184" t="s">
        <v>57</v>
      </c>
      <c r="AL268" s="184" t="s">
        <v>57</v>
      </c>
      <c r="AM268" s="184" t="s">
        <v>57</v>
      </c>
      <c r="AN268" s="184" t="s">
        <v>57</v>
      </c>
      <c r="AO268" s="184" t="s">
        <v>5252</v>
      </c>
      <c r="AP268" s="184" t="s">
        <v>5573</v>
      </c>
      <c r="AQ268" s="184">
        <v>141</v>
      </c>
      <c r="AR268" s="184" t="s">
        <v>57</v>
      </c>
      <c r="AS268" s="184" t="s">
        <v>57</v>
      </c>
      <c r="AT268" s="184" t="s">
        <v>57</v>
      </c>
      <c r="AU268" s="184"/>
      <c r="AV268" s="184"/>
    </row>
    <row r="269" spans="1:48" s="188" customFormat="1">
      <c r="A269" s="184">
        <v>268</v>
      </c>
      <c r="B269" s="184" t="s">
        <v>919</v>
      </c>
      <c r="C269" s="184" t="s">
        <v>1382</v>
      </c>
      <c r="D269" s="184">
        <v>2024</v>
      </c>
      <c r="E269" s="184" t="s">
        <v>661</v>
      </c>
      <c r="F269" s="184" t="s">
        <v>5574</v>
      </c>
      <c r="G269" s="184" t="s">
        <v>5575</v>
      </c>
      <c r="H269" s="184" t="s">
        <v>5576</v>
      </c>
      <c r="I269" s="184" t="s">
        <v>91</v>
      </c>
      <c r="J269" s="184">
        <v>6</v>
      </c>
      <c r="K269" s="184" t="s">
        <v>62</v>
      </c>
      <c r="L269" s="184" t="s">
        <v>62</v>
      </c>
      <c r="M269" s="184" t="s">
        <v>62</v>
      </c>
      <c r="N269" s="184" t="s">
        <v>56</v>
      </c>
      <c r="O269" s="184">
        <v>1</v>
      </c>
      <c r="P269" s="184" t="s">
        <v>170</v>
      </c>
      <c r="Q269" s="184" t="s">
        <v>5577</v>
      </c>
      <c r="R269" s="184" t="s">
        <v>5578</v>
      </c>
      <c r="S269" s="184" t="s">
        <v>56</v>
      </c>
      <c r="T269" s="184" t="s">
        <v>5579</v>
      </c>
      <c r="U269" s="184" t="s">
        <v>62</v>
      </c>
      <c r="V269" s="184" t="s">
        <v>57</v>
      </c>
      <c r="W269" s="184" t="s">
        <v>62</v>
      </c>
      <c r="X269" s="184" t="s">
        <v>57</v>
      </c>
      <c r="Y269" s="184" t="s">
        <v>57</v>
      </c>
      <c r="Z269" s="184" t="s">
        <v>5580</v>
      </c>
      <c r="AA269" s="184" t="s">
        <v>56</v>
      </c>
      <c r="AB269" s="184" t="s">
        <v>56</v>
      </c>
      <c r="AC269" s="184" t="s">
        <v>56</v>
      </c>
      <c r="AD269" s="184" t="s">
        <v>157</v>
      </c>
      <c r="AE269" s="184" t="s">
        <v>57</v>
      </c>
      <c r="AF269" s="184"/>
      <c r="AG269" s="184" t="s">
        <v>56</v>
      </c>
      <c r="AH269" s="184">
        <v>152</v>
      </c>
      <c r="AI269" s="184" t="s">
        <v>62</v>
      </c>
      <c r="AJ269" s="204" t="s">
        <v>57</v>
      </c>
      <c r="AK269" s="184" t="s">
        <v>62</v>
      </c>
      <c r="AL269" s="184" t="s">
        <v>57</v>
      </c>
      <c r="AM269" s="184" t="s">
        <v>57</v>
      </c>
      <c r="AN269" s="184" t="s">
        <v>57</v>
      </c>
      <c r="AO269" s="184" t="s">
        <v>5581</v>
      </c>
      <c r="AP269" s="184" t="s">
        <v>5582</v>
      </c>
      <c r="AQ269" s="184">
        <v>307</v>
      </c>
      <c r="AR269" s="184" t="s">
        <v>57</v>
      </c>
      <c r="AS269" s="184">
        <v>109</v>
      </c>
      <c r="AT269" s="184">
        <v>42</v>
      </c>
      <c r="AU269" s="184"/>
      <c r="AV269" s="184"/>
    </row>
    <row r="270" spans="1:48" s="188" customFormat="1">
      <c r="A270" s="184">
        <v>269</v>
      </c>
      <c r="B270" s="184" t="s">
        <v>919</v>
      </c>
      <c r="C270" s="184" t="s">
        <v>1382</v>
      </c>
      <c r="D270" s="184">
        <v>2024</v>
      </c>
      <c r="E270" s="184" t="s">
        <v>661</v>
      </c>
      <c r="F270" s="184" t="s">
        <v>5583</v>
      </c>
      <c r="G270" s="184" t="s">
        <v>5584</v>
      </c>
      <c r="H270" s="184" t="s">
        <v>5585</v>
      </c>
      <c r="I270" s="184" t="s">
        <v>539</v>
      </c>
      <c r="J270" s="184">
        <v>11</v>
      </c>
      <c r="K270" s="184" t="s">
        <v>57</v>
      </c>
      <c r="L270" s="184" t="s">
        <v>57</v>
      </c>
      <c r="M270" s="184" t="s">
        <v>57</v>
      </c>
      <c r="N270" s="184" t="s">
        <v>57</v>
      </c>
      <c r="O270" s="184" t="s">
        <v>57</v>
      </c>
      <c r="P270" s="184" t="s">
        <v>57</v>
      </c>
      <c r="Q270" s="184" t="s">
        <v>57</v>
      </c>
      <c r="R270" s="184" t="s">
        <v>57</v>
      </c>
      <c r="S270" s="184" t="s">
        <v>57</v>
      </c>
      <c r="T270" s="184" t="s">
        <v>57</v>
      </c>
      <c r="U270" s="184" t="s">
        <v>57</v>
      </c>
      <c r="V270" s="184" t="s">
        <v>57</v>
      </c>
      <c r="W270" s="184" t="s">
        <v>57</v>
      </c>
      <c r="X270" s="184" t="s">
        <v>57</v>
      </c>
      <c r="Y270" s="184" t="s">
        <v>57</v>
      </c>
      <c r="Z270" s="184" t="s">
        <v>5586</v>
      </c>
      <c r="AA270" s="184" t="s">
        <v>57</v>
      </c>
      <c r="AB270" s="184" t="s">
        <v>57</v>
      </c>
      <c r="AC270" s="184" t="s">
        <v>57</v>
      </c>
      <c r="AD270" s="184" t="s">
        <v>57</v>
      </c>
      <c r="AE270" s="184" t="s">
        <v>57</v>
      </c>
      <c r="AF270" s="184"/>
      <c r="AG270" s="184" t="s">
        <v>57</v>
      </c>
      <c r="AH270" s="184" t="s">
        <v>57</v>
      </c>
      <c r="AI270" s="184" t="s">
        <v>57</v>
      </c>
      <c r="AJ270" s="204" t="s">
        <v>57</v>
      </c>
      <c r="AK270" s="184" t="s">
        <v>57</v>
      </c>
      <c r="AL270" s="184" t="s">
        <v>57</v>
      </c>
      <c r="AM270" s="184" t="s">
        <v>57</v>
      </c>
      <c r="AN270" s="184" t="s">
        <v>57</v>
      </c>
      <c r="AO270" s="196" t="s">
        <v>670</v>
      </c>
      <c r="AP270" s="184" t="s">
        <v>6360</v>
      </c>
      <c r="AQ270" s="184">
        <v>615</v>
      </c>
      <c r="AR270" s="184" t="s">
        <v>57</v>
      </c>
      <c r="AS270" s="184" t="s">
        <v>57</v>
      </c>
      <c r="AT270" s="184" t="s">
        <v>57</v>
      </c>
      <c r="AU270" s="184"/>
      <c r="AV270" s="184"/>
    </row>
    <row r="271" spans="1:48" s="188" customFormat="1">
      <c r="A271" s="184">
        <v>270</v>
      </c>
      <c r="B271" s="184" t="s">
        <v>919</v>
      </c>
      <c r="C271" s="184" t="s">
        <v>1382</v>
      </c>
      <c r="D271" s="184">
        <v>2024</v>
      </c>
      <c r="E271" s="184" t="s">
        <v>661</v>
      </c>
      <c r="F271" s="184" t="s">
        <v>5588</v>
      </c>
      <c r="G271" s="184" t="s">
        <v>5589</v>
      </c>
      <c r="H271" s="184" t="s">
        <v>5590</v>
      </c>
      <c r="I271" s="184" t="s">
        <v>55</v>
      </c>
      <c r="J271" s="184">
        <v>15</v>
      </c>
      <c r="K271" s="184" t="s">
        <v>56</v>
      </c>
      <c r="L271" s="184" t="s">
        <v>56</v>
      </c>
      <c r="M271" s="184" t="s">
        <v>57</v>
      </c>
      <c r="N271" s="184" t="s">
        <v>57</v>
      </c>
      <c r="O271" s="184" t="s">
        <v>57</v>
      </c>
      <c r="P271" s="184" t="s">
        <v>57</v>
      </c>
      <c r="Q271" s="184" t="s">
        <v>57</v>
      </c>
      <c r="R271" s="184" t="s">
        <v>57</v>
      </c>
      <c r="S271" s="184" t="s">
        <v>57</v>
      </c>
      <c r="T271" s="184" t="s">
        <v>57</v>
      </c>
      <c r="U271" s="184" t="s">
        <v>57</v>
      </c>
      <c r="V271" s="184" t="s">
        <v>57</v>
      </c>
      <c r="W271" s="184" t="s">
        <v>57</v>
      </c>
      <c r="X271" s="184" t="s">
        <v>57</v>
      </c>
      <c r="Y271" s="184" t="s">
        <v>57</v>
      </c>
      <c r="Z271" s="184" t="s">
        <v>5591</v>
      </c>
      <c r="AA271" s="184" t="s">
        <v>57</v>
      </c>
      <c r="AB271" s="184" t="s">
        <v>57</v>
      </c>
      <c r="AC271" s="184" t="s">
        <v>57</v>
      </c>
      <c r="AD271" s="184" t="s">
        <v>57</v>
      </c>
      <c r="AE271" s="184" t="s">
        <v>57</v>
      </c>
      <c r="AF271" s="184"/>
      <c r="AG271" s="184" t="s">
        <v>57</v>
      </c>
      <c r="AH271" s="184" t="s">
        <v>57</v>
      </c>
      <c r="AI271" s="184" t="s">
        <v>57</v>
      </c>
      <c r="AJ271" s="204" t="s">
        <v>57</v>
      </c>
      <c r="AK271" s="184" t="s">
        <v>57</v>
      </c>
      <c r="AL271" s="184" t="s">
        <v>57</v>
      </c>
      <c r="AM271" s="184" t="s">
        <v>57</v>
      </c>
      <c r="AN271" s="184" t="s">
        <v>57</v>
      </c>
      <c r="AO271" s="184" t="s">
        <v>805</v>
      </c>
      <c r="AP271" s="184" t="s">
        <v>5079</v>
      </c>
      <c r="AQ271" s="184">
        <v>252</v>
      </c>
      <c r="AR271" s="184" t="s">
        <v>57</v>
      </c>
      <c r="AS271" s="184" t="s">
        <v>57</v>
      </c>
      <c r="AT271" s="184" t="s">
        <v>57</v>
      </c>
      <c r="AU271" s="184"/>
      <c r="AV271" s="184"/>
    </row>
    <row r="272" spans="1:48" s="188" customFormat="1">
      <c r="A272" s="184">
        <v>271</v>
      </c>
      <c r="B272" s="184" t="s">
        <v>919</v>
      </c>
      <c r="C272" s="184" t="s">
        <v>1382</v>
      </c>
      <c r="D272" s="184">
        <v>2024</v>
      </c>
      <c r="E272" s="184" t="s">
        <v>661</v>
      </c>
      <c r="F272" s="184" t="s">
        <v>5592</v>
      </c>
      <c r="G272" s="187" t="s">
        <v>5593</v>
      </c>
      <c r="H272" s="184" t="s">
        <v>5594</v>
      </c>
      <c r="I272" s="184" t="s">
        <v>55</v>
      </c>
      <c r="J272" s="184">
        <v>14</v>
      </c>
      <c r="K272" s="184" t="s">
        <v>62</v>
      </c>
      <c r="L272" s="184" t="s">
        <v>62</v>
      </c>
      <c r="M272" s="184" t="s">
        <v>57</v>
      </c>
      <c r="N272" s="184" t="s">
        <v>57</v>
      </c>
      <c r="O272" s="184" t="s">
        <v>57</v>
      </c>
      <c r="P272" s="184" t="s">
        <v>57</v>
      </c>
      <c r="Q272" s="184" t="s">
        <v>57</v>
      </c>
      <c r="R272" s="184" t="s">
        <v>57</v>
      </c>
      <c r="S272" s="184" t="s">
        <v>57</v>
      </c>
      <c r="T272" s="184" t="s">
        <v>57</v>
      </c>
      <c r="U272" s="184" t="s">
        <v>57</v>
      </c>
      <c r="V272" s="184" t="s">
        <v>57</v>
      </c>
      <c r="W272" s="184" t="s">
        <v>57</v>
      </c>
      <c r="X272" s="184" t="s">
        <v>57</v>
      </c>
      <c r="Y272" s="184" t="s">
        <v>57</v>
      </c>
      <c r="Z272" s="184" t="s">
        <v>5595</v>
      </c>
      <c r="AA272" s="184" t="s">
        <v>57</v>
      </c>
      <c r="AB272" s="184" t="s">
        <v>57</v>
      </c>
      <c r="AC272" s="184" t="s">
        <v>57</v>
      </c>
      <c r="AD272" s="184" t="s">
        <v>57</v>
      </c>
      <c r="AE272" s="184" t="s">
        <v>57</v>
      </c>
      <c r="AF272" s="184"/>
      <c r="AG272" s="184" t="s">
        <v>57</v>
      </c>
      <c r="AH272" s="184" t="s">
        <v>57</v>
      </c>
      <c r="AI272" s="184" t="s">
        <v>57</v>
      </c>
      <c r="AJ272" s="204" t="s">
        <v>57</v>
      </c>
      <c r="AK272" s="184" t="s">
        <v>57</v>
      </c>
      <c r="AL272" s="184" t="s">
        <v>57</v>
      </c>
      <c r="AM272" s="184" t="s">
        <v>57</v>
      </c>
      <c r="AN272" s="184" t="s">
        <v>57</v>
      </c>
      <c r="AO272" s="184" t="s">
        <v>5596</v>
      </c>
      <c r="AP272" s="184" t="s">
        <v>6361</v>
      </c>
      <c r="AQ272" s="184">
        <v>683</v>
      </c>
      <c r="AR272" s="184" t="s">
        <v>57</v>
      </c>
      <c r="AS272" s="184" t="s">
        <v>57</v>
      </c>
      <c r="AT272" s="184" t="s">
        <v>57</v>
      </c>
      <c r="AU272" s="184"/>
      <c r="AV272" s="184"/>
    </row>
    <row r="273" spans="1:48" s="188" customFormat="1">
      <c r="A273" s="184">
        <v>272</v>
      </c>
      <c r="B273" s="184" t="s">
        <v>919</v>
      </c>
      <c r="C273" s="184" t="s">
        <v>1382</v>
      </c>
      <c r="D273" s="184">
        <v>2024</v>
      </c>
      <c r="E273" s="184" t="s">
        <v>661</v>
      </c>
      <c r="F273" s="184" t="s">
        <v>5597</v>
      </c>
      <c r="G273" s="184" t="s">
        <v>5598</v>
      </c>
      <c r="H273" s="184" t="s">
        <v>5599</v>
      </c>
      <c r="I273" s="184" t="s">
        <v>91</v>
      </c>
      <c r="J273" s="184">
        <v>14</v>
      </c>
      <c r="K273" s="184" t="s">
        <v>62</v>
      </c>
      <c r="L273" s="184" t="s">
        <v>62</v>
      </c>
      <c r="M273" s="184" t="s">
        <v>62</v>
      </c>
      <c r="N273" s="184" t="s">
        <v>62</v>
      </c>
      <c r="O273" s="184" t="s">
        <v>57</v>
      </c>
      <c r="P273" s="184" t="s">
        <v>57</v>
      </c>
      <c r="Q273" s="184" t="s">
        <v>57</v>
      </c>
      <c r="R273" s="184" t="s">
        <v>57</v>
      </c>
      <c r="S273" s="184" t="s">
        <v>56</v>
      </c>
      <c r="T273" s="184" t="s">
        <v>5600</v>
      </c>
      <c r="U273" s="184" t="s">
        <v>62</v>
      </c>
      <c r="V273" s="184" t="s">
        <v>57</v>
      </c>
      <c r="W273" s="184" t="s">
        <v>62</v>
      </c>
      <c r="X273" s="184" t="s">
        <v>57</v>
      </c>
      <c r="Y273" s="184" t="s">
        <v>57</v>
      </c>
      <c r="Z273" s="184" t="s">
        <v>5601</v>
      </c>
      <c r="AA273" s="184" t="s">
        <v>56</v>
      </c>
      <c r="AB273" s="184" t="s">
        <v>56</v>
      </c>
      <c r="AC273" s="184" t="s">
        <v>56</v>
      </c>
      <c r="AD273" s="184" t="s">
        <v>157</v>
      </c>
      <c r="AE273" s="184" t="s">
        <v>57</v>
      </c>
      <c r="AF273" s="184"/>
      <c r="AG273" s="184" t="s">
        <v>56</v>
      </c>
      <c r="AH273" s="184">
        <v>138</v>
      </c>
      <c r="AI273" s="184" t="s">
        <v>56</v>
      </c>
      <c r="AJ273" s="204" t="s">
        <v>109</v>
      </c>
      <c r="AK273" s="184" t="s">
        <v>62</v>
      </c>
      <c r="AL273" s="184" t="s">
        <v>57</v>
      </c>
      <c r="AM273" s="184" t="s">
        <v>57</v>
      </c>
      <c r="AN273" s="184" t="s">
        <v>57</v>
      </c>
      <c r="AO273" s="184" t="s">
        <v>1852</v>
      </c>
      <c r="AP273" s="184" t="s">
        <v>5522</v>
      </c>
      <c r="AQ273" s="184">
        <v>240</v>
      </c>
      <c r="AR273" s="184" t="s">
        <v>57</v>
      </c>
      <c r="AS273" s="184">
        <v>67</v>
      </c>
      <c r="AT273" s="184">
        <v>71</v>
      </c>
      <c r="AU273" s="184"/>
      <c r="AV273" s="184"/>
    </row>
    <row r="274" spans="1:48" s="188" customFormat="1">
      <c r="A274" s="184">
        <v>273</v>
      </c>
      <c r="B274" s="184" t="s">
        <v>919</v>
      </c>
      <c r="C274" s="184" t="s">
        <v>1382</v>
      </c>
      <c r="D274" s="184">
        <v>2024</v>
      </c>
      <c r="E274" s="184" t="s">
        <v>661</v>
      </c>
      <c r="F274" s="184" t="s">
        <v>5602</v>
      </c>
      <c r="G274" s="184" t="s">
        <v>5603</v>
      </c>
      <c r="H274" s="184" t="s">
        <v>5604</v>
      </c>
      <c r="I274" s="184" t="s">
        <v>91</v>
      </c>
      <c r="J274" s="184">
        <v>14</v>
      </c>
      <c r="K274" s="184" t="s">
        <v>62</v>
      </c>
      <c r="L274" s="184" t="s">
        <v>62</v>
      </c>
      <c r="M274" s="184" t="s">
        <v>62</v>
      </c>
      <c r="N274" s="184" t="s">
        <v>62</v>
      </c>
      <c r="O274" s="184" t="s">
        <v>57</v>
      </c>
      <c r="P274" s="184" t="s">
        <v>57</v>
      </c>
      <c r="Q274" s="184" t="s">
        <v>57</v>
      </c>
      <c r="R274" s="184" t="s">
        <v>57</v>
      </c>
      <c r="S274" s="184" t="s">
        <v>56</v>
      </c>
      <c r="T274" s="184" t="s">
        <v>5605</v>
      </c>
      <c r="U274" s="184" t="s">
        <v>62</v>
      </c>
      <c r="V274" s="184" t="s">
        <v>57</v>
      </c>
      <c r="W274" s="184" t="s">
        <v>62</v>
      </c>
      <c r="X274" s="184" t="s">
        <v>57</v>
      </c>
      <c r="Y274" s="184" t="s">
        <v>57</v>
      </c>
      <c r="Z274" s="184" t="s">
        <v>5606</v>
      </c>
      <c r="AA274" s="184" t="s">
        <v>56</v>
      </c>
      <c r="AB274" s="184" t="s">
        <v>56</v>
      </c>
      <c r="AC274" s="184" t="s">
        <v>56</v>
      </c>
      <c r="AD274" s="184" t="s">
        <v>157</v>
      </c>
      <c r="AE274" s="184" t="s">
        <v>57</v>
      </c>
      <c r="AF274" s="184"/>
      <c r="AG274" s="184" t="s">
        <v>56</v>
      </c>
      <c r="AH274" s="184">
        <v>53497</v>
      </c>
      <c r="AI274" s="184" t="s">
        <v>62</v>
      </c>
      <c r="AJ274" s="204" t="s">
        <v>57</v>
      </c>
      <c r="AK274" s="184" t="s">
        <v>62</v>
      </c>
      <c r="AL274" s="184" t="s">
        <v>57</v>
      </c>
      <c r="AM274" s="184" t="s">
        <v>57</v>
      </c>
      <c r="AN274" s="184" t="s">
        <v>57</v>
      </c>
      <c r="AO274" s="184" t="s">
        <v>1945</v>
      </c>
      <c r="AP274" s="184" t="s">
        <v>5079</v>
      </c>
      <c r="AQ274" s="184">
        <v>229</v>
      </c>
      <c r="AR274" s="184" t="s">
        <v>57</v>
      </c>
      <c r="AS274" s="184">
        <v>22403</v>
      </c>
      <c r="AT274" s="184">
        <v>31094</v>
      </c>
      <c r="AU274" s="184"/>
      <c r="AV274" s="184"/>
    </row>
    <row r="275" spans="1:48" s="188" customFormat="1">
      <c r="A275" s="184">
        <v>274</v>
      </c>
      <c r="B275" s="184" t="s">
        <v>919</v>
      </c>
      <c r="C275" s="184" t="s">
        <v>1382</v>
      </c>
      <c r="D275" s="184">
        <v>2024</v>
      </c>
      <c r="E275" s="184" t="s">
        <v>661</v>
      </c>
      <c r="F275" s="184" t="s">
        <v>5607</v>
      </c>
      <c r="G275" s="184" t="s">
        <v>5608</v>
      </c>
      <c r="H275" s="184" t="s">
        <v>5609</v>
      </c>
      <c r="I275" s="184" t="s">
        <v>1509</v>
      </c>
      <c r="J275" s="184">
        <v>14</v>
      </c>
      <c r="K275" s="184" t="s">
        <v>57</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5610</v>
      </c>
      <c r="AA275" s="184" t="s">
        <v>57</v>
      </c>
      <c r="AB275" s="184" t="s">
        <v>57</v>
      </c>
      <c r="AC275" s="184" t="s">
        <v>57</v>
      </c>
      <c r="AD275" s="184" t="s">
        <v>57</v>
      </c>
      <c r="AE275" s="184" t="s">
        <v>57</v>
      </c>
      <c r="AF275" s="184"/>
      <c r="AG275" s="184" t="s">
        <v>57</v>
      </c>
      <c r="AH275" s="184" t="s">
        <v>57</v>
      </c>
      <c r="AI275" s="184" t="s">
        <v>57</v>
      </c>
      <c r="AJ275" s="204" t="s">
        <v>57</v>
      </c>
      <c r="AK275" s="184" t="s">
        <v>57</v>
      </c>
      <c r="AL275" s="184" t="s">
        <v>57</v>
      </c>
      <c r="AM275" s="184" t="s">
        <v>57</v>
      </c>
      <c r="AN275" s="184" t="s">
        <v>57</v>
      </c>
      <c r="AO275" s="184" t="s">
        <v>708</v>
      </c>
      <c r="AP275" s="184" t="s">
        <v>6361</v>
      </c>
      <c r="AQ275" s="184">
        <v>670</v>
      </c>
      <c r="AR275" s="184" t="s">
        <v>57</v>
      </c>
      <c r="AS275" s="184" t="s">
        <v>57</v>
      </c>
      <c r="AT275" s="184" t="s">
        <v>57</v>
      </c>
      <c r="AU275" s="184"/>
      <c r="AV275" s="184"/>
    </row>
    <row r="276" spans="1:48" s="188" customFormat="1">
      <c r="A276" s="184">
        <v>275</v>
      </c>
      <c r="B276" s="184" t="s">
        <v>919</v>
      </c>
      <c r="C276" s="184" t="s">
        <v>1382</v>
      </c>
      <c r="D276" s="184">
        <v>2024</v>
      </c>
      <c r="E276" s="184" t="s">
        <v>661</v>
      </c>
      <c r="F276" s="184" t="s">
        <v>5611</v>
      </c>
      <c r="G276" s="184" t="s">
        <v>5612</v>
      </c>
      <c r="H276" s="184" t="s">
        <v>5613</v>
      </c>
      <c r="I276" s="184" t="s">
        <v>91</v>
      </c>
      <c r="J276" s="184">
        <v>19</v>
      </c>
      <c r="K276" s="184" t="s">
        <v>62</v>
      </c>
      <c r="L276" s="184" t="s">
        <v>62</v>
      </c>
      <c r="M276" s="184" t="s">
        <v>62</v>
      </c>
      <c r="N276" s="184" t="s">
        <v>56</v>
      </c>
      <c r="O276" s="184">
        <v>4</v>
      </c>
      <c r="P276" s="184" t="s">
        <v>438</v>
      </c>
      <c r="Q276" s="184" t="s">
        <v>5614</v>
      </c>
      <c r="R276" s="184" t="s">
        <v>5615</v>
      </c>
      <c r="S276" s="184" t="s">
        <v>56</v>
      </c>
      <c r="T276" s="184" t="s">
        <v>5616</v>
      </c>
      <c r="U276" s="184" t="s">
        <v>56</v>
      </c>
      <c r="V276" s="184" t="s">
        <v>5617</v>
      </c>
      <c r="W276" s="184" t="s">
        <v>62</v>
      </c>
      <c r="X276" s="184" t="s">
        <v>57</v>
      </c>
      <c r="Y276" s="184" t="s">
        <v>57</v>
      </c>
      <c r="Z276" s="184" t="s">
        <v>5618</v>
      </c>
      <c r="AA276" s="184" t="s">
        <v>56</v>
      </c>
      <c r="AB276" s="184" t="s">
        <v>62</v>
      </c>
      <c r="AC276" s="184" t="s">
        <v>57</v>
      </c>
      <c r="AD276" s="184" t="s">
        <v>57</v>
      </c>
      <c r="AE276" s="184" t="s">
        <v>57</v>
      </c>
      <c r="AF276" s="184"/>
      <c r="AG276" s="184" t="s">
        <v>56</v>
      </c>
      <c r="AH276" s="184">
        <v>24</v>
      </c>
      <c r="AI276" s="184" t="s">
        <v>56</v>
      </c>
      <c r="AJ276" s="204" t="s">
        <v>109</v>
      </c>
      <c r="AK276" s="184" t="s">
        <v>62</v>
      </c>
      <c r="AL276" s="184" t="s">
        <v>57</v>
      </c>
      <c r="AM276" s="184" t="s">
        <v>57</v>
      </c>
      <c r="AN276" s="184" t="s">
        <v>57</v>
      </c>
      <c r="AO276" s="184" t="s">
        <v>3612</v>
      </c>
      <c r="AP276" s="184" t="s">
        <v>5619</v>
      </c>
      <c r="AQ276" s="184">
        <v>624</v>
      </c>
      <c r="AR276" s="184" t="s">
        <v>57</v>
      </c>
      <c r="AS276" s="184">
        <v>10</v>
      </c>
      <c r="AT276" s="184">
        <v>14</v>
      </c>
      <c r="AU276" s="184"/>
      <c r="AV276" s="184" t="s">
        <v>856</v>
      </c>
    </row>
    <row r="277" spans="1:48" s="188" customFormat="1">
      <c r="A277" s="184">
        <v>276</v>
      </c>
      <c r="B277" s="184" t="s">
        <v>919</v>
      </c>
      <c r="C277" s="184" t="s">
        <v>1382</v>
      </c>
      <c r="D277" s="184">
        <v>2024</v>
      </c>
      <c r="E277" s="184" t="s">
        <v>661</v>
      </c>
      <c r="F277" s="184" t="s">
        <v>2213</v>
      </c>
      <c r="G277" s="184" t="s">
        <v>5620</v>
      </c>
      <c r="H277" s="184" t="s">
        <v>5621</v>
      </c>
      <c r="I277" s="184" t="s">
        <v>91</v>
      </c>
      <c r="J277" s="184">
        <v>21</v>
      </c>
      <c r="K277" s="184" t="s">
        <v>62</v>
      </c>
      <c r="L277" s="184" t="s">
        <v>62</v>
      </c>
      <c r="M277" s="184" t="s">
        <v>62</v>
      </c>
      <c r="N277" s="184" t="s">
        <v>62</v>
      </c>
      <c r="O277" s="184" t="s">
        <v>57</v>
      </c>
      <c r="P277" s="184" t="s">
        <v>57</v>
      </c>
      <c r="Q277" s="184" t="s">
        <v>57</v>
      </c>
      <c r="R277" s="184" t="s">
        <v>57</v>
      </c>
      <c r="S277" s="184" t="s">
        <v>62</v>
      </c>
      <c r="T277" s="184" t="s">
        <v>57</v>
      </c>
      <c r="U277" s="184" t="s">
        <v>62</v>
      </c>
      <c r="V277" s="184" t="s">
        <v>57</v>
      </c>
      <c r="W277" s="184" t="s">
        <v>62</v>
      </c>
      <c r="X277" s="184" t="s">
        <v>57</v>
      </c>
      <c r="Y277" s="184" t="s">
        <v>57</v>
      </c>
      <c r="Z277" s="184" t="s">
        <v>5622</v>
      </c>
      <c r="AA277" s="184" t="s">
        <v>62</v>
      </c>
      <c r="AB277" s="184" t="s">
        <v>62</v>
      </c>
      <c r="AC277" s="184" t="s">
        <v>57</v>
      </c>
      <c r="AD277" s="184" t="s">
        <v>57</v>
      </c>
      <c r="AE277" s="184" t="s">
        <v>57</v>
      </c>
      <c r="AF277" s="184"/>
      <c r="AG277" s="184" t="s">
        <v>56</v>
      </c>
      <c r="AH277" s="184">
        <v>18</v>
      </c>
      <c r="AI277" s="184" t="s">
        <v>62</v>
      </c>
      <c r="AJ277" s="204" t="s">
        <v>57</v>
      </c>
      <c r="AK277" s="184" t="s">
        <v>62</v>
      </c>
      <c r="AL277" s="184" t="s">
        <v>57</v>
      </c>
      <c r="AM277" s="184" t="s">
        <v>57</v>
      </c>
      <c r="AN277" s="184" t="s">
        <v>57</v>
      </c>
      <c r="AO277" s="184" t="s">
        <v>1418</v>
      </c>
      <c r="AP277" s="184" t="s">
        <v>5623</v>
      </c>
      <c r="AQ277" s="184">
        <v>437</v>
      </c>
      <c r="AR277" s="184" t="s">
        <v>57</v>
      </c>
      <c r="AS277" s="184">
        <v>7</v>
      </c>
      <c r="AT277" s="184">
        <v>11</v>
      </c>
      <c r="AU277" s="184"/>
      <c r="AV277" s="184" t="s">
        <v>5317</v>
      </c>
    </row>
    <row r="278" spans="1:48" s="188" customFormat="1">
      <c r="A278" s="184">
        <v>277</v>
      </c>
      <c r="B278" s="184" t="s">
        <v>919</v>
      </c>
      <c r="C278" s="184" t="s">
        <v>1382</v>
      </c>
      <c r="D278" s="184">
        <v>2024</v>
      </c>
      <c r="E278" s="184" t="s">
        <v>661</v>
      </c>
      <c r="F278" s="184" t="s">
        <v>5624</v>
      </c>
      <c r="G278" s="184" t="s">
        <v>5625</v>
      </c>
      <c r="H278" s="184" t="s">
        <v>5626</v>
      </c>
      <c r="I278" s="184" t="s">
        <v>91</v>
      </c>
      <c r="J278" s="184">
        <v>22</v>
      </c>
      <c r="K278" s="184" t="s">
        <v>62</v>
      </c>
      <c r="L278" s="184" t="s">
        <v>62</v>
      </c>
      <c r="M278" s="184" t="s">
        <v>62</v>
      </c>
      <c r="N278" s="184" t="s">
        <v>62</v>
      </c>
      <c r="O278" s="184" t="s">
        <v>57</v>
      </c>
      <c r="P278" s="184" t="s">
        <v>57</v>
      </c>
      <c r="Q278" s="184" t="s">
        <v>57</v>
      </c>
      <c r="R278" s="184" t="s">
        <v>57</v>
      </c>
      <c r="S278" s="184" t="s">
        <v>62</v>
      </c>
      <c r="T278" s="184" t="s">
        <v>57</v>
      </c>
      <c r="U278" s="184" t="s">
        <v>62</v>
      </c>
      <c r="V278" s="184" t="s">
        <v>57</v>
      </c>
      <c r="W278" s="184" t="s">
        <v>62</v>
      </c>
      <c r="X278" s="184" t="s">
        <v>57</v>
      </c>
      <c r="Y278" s="184" t="s">
        <v>57</v>
      </c>
      <c r="Z278" s="184" t="s">
        <v>5627</v>
      </c>
      <c r="AA278" s="184" t="s">
        <v>62</v>
      </c>
      <c r="AB278" s="184" t="s">
        <v>62</v>
      </c>
      <c r="AC278" s="184" t="s">
        <v>57</v>
      </c>
      <c r="AD278" s="184" t="s">
        <v>57</v>
      </c>
      <c r="AE278" s="184" t="s">
        <v>57</v>
      </c>
      <c r="AF278" s="184"/>
      <c r="AG278" s="184" t="s">
        <v>56</v>
      </c>
      <c r="AH278" s="184">
        <v>71</v>
      </c>
      <c r="AI278" s="184" t="s">
        <v>62</v>
      </c>
      <c r="AJ278" s="204" t="s">
        <v>57</v>
      </c>
      <c r="AK278" s="184" t="s">
        <v>62</v>
      </c>
      <c r="AL278" s="184" t="s">
        <v>57</v>
      </c>
      <c r="AM278" s="184" t="s">
        <v>57</v>
      </c>
      <c r="AN278" s="184" t="s">
        <v>57</v>
      </c>
      <c r="AO278" s="184" t="s">
        <v>5628</v>
      </c>
      <c r="AP278" s="184" t="s">
        <v>5089</v>
      </c>
      <c r="AQ278" s="184">
        <v>346</v>
      </c>
      <c r="AR278" s="184" t="s">
        <v>57</v>
      </c>
      <c r="AS278" s="184">
        <v>46</v>
      </c>
      <c r="AT278" s="184">
        <v>16</v>
      </c>
      <c r="AU278" s="184"/>
      <c r="AV278" s="184"/>
    </row>
    <row r="279" spans="1:48" s="188" customFormat="1">
      <c r="A279" s="184">
        <v>278</v>
      </c>
      <c r="B279" s="184" t="s">
        <v>919</v>
      </c>
      <c r="C279" s="184" t="s">
        <v>1382</v>
      </c>
      <c r="D279" s="184">
        <v>2024</v>
      </c>
      <c r="E279" s="184" t="s">
        <v>661</v>
      </c>
      <c r="F279" s="184" t="s">
        <v>1441</v>
      </c>
      <c r="G279" s="184" t="s">
        <v>5629</v>
      </c>
      <c r="H279" s="184" t="s">
        <v>5630</v>
      </c>
      <c r="I279" s="184" t="s">
        <v>91</v>
      </c>
      <c r="J279" s="184">
        <v>24</v>
      </c>
      <c r="K279" s="184" t="s">
        <v>62</v>
      </c>
      <c r="L279" s="184" t="s">
        <v>62</v>
      </c>
      <c r="M279" s="184" t="s">
        <v>62</v>
      </c>
      <c r="N279" s="184" t="s">
        <v>62</v>
      </c>
      <c r="O279" s="184" t="s">
        <v>57</v>
      </c>
      <c r="P279" s="184" t="s">
        <v>57</v>
      </c>
      <c r="Q279" s="184" t="s">
        <v>57</v>
      </c>
      <c r="R279" s="184" t="s">
        <v>57</v>
      </c>
      <c r="S279" s="184" t="s">
        <v>56</v>
      </c>
      <c r="T279" s="184" t="s">
        <v>5631</v>
      </c>
      <c r="U279" s="184" t="s">
        <v>56</v>
      </c>
      <c r="V279" s="184" t="s">
        <v>1445</v>
      </c>
      <c r="W279" s="184" t="s">
        <v>62</v>
      </c>
      <c r="X279" s="184" t="s">
        <v>57</v>
      </c>
      <c r="Y279" s="184" t="s">
        <v>57</v>
      </c>
      <c r="Z279" s="184" t="s">
        <v>1446</v>
      </c>
      <c r="AA279" s="184" t="s">
        <v>56</v>
      </c>
      <c r="AB279" s="184" t="s">
        <v>56</v>
      </c>
      <c r="AC279" s="184" t="s">
        <v>56</v>
      </c>
      <c r="AD279" s="184" t="s">
        <v>157</v>
      </c>
      <c r="AE279" s="184" t="s">
        <v>57</v>
      </c>
      <c r="AF279" s="184"/>
      <c r="AG279" s="184" t="s">
        <v>56</v>
      </c>
      <c r="AH279" s="184">
        <v>504</v>
      </c>
      <c r="AI279" s="184" t="s">
        <v>56</v>
      </c>
      <c r="AJ279" s="204" t="s">
        <v>109</v>
      </c>
      <c r="AK279" s="184" t="s">
        <v>62</v>
      </c>
      <c r="AL279" s="184" t="s">
        <v>57</v>
      </c>
      <c r="AM279" s="184" t="s">
        <v>57</v>
      </c>
      <c r="AN279" s="184" t="s">
        <v>57</v>
      </c>
      <c r="AO279" s="184" t="s">
        <v>6064</v>
      </c>
      <c r="AP279" s="184" t="s">
        <v>6251</v>
      </c>
      <c r="AQ279" s="184">
        <v>619</v>
      </c>
      <c r="AR279" s="184" t="s">
        <v>57</v>
      </c>
      <c r="AS279" s="184">
        <v>504</v>
      </c>
      <c r="AT279" s="184" t="s">
        <v>57</v>
      </c>
      <c r="AU279" s="184"/>
      <c r="AV279" s="184"/>
    </row>
    <row r="280" spans="1:48" s="188" customFormat="1">
      <c r="A280" s="184">
        <v>279</v>
      </c>
      <c r="B280" s="184" t="s">
        <v>919</v>
      </c>
      <c r="C280" s="184" t="s">
        <v>1382</v>
      </c>
      <c r="D280" s="184">
        <v>2024</v>
      </c>
      <c r="E280" s="184" t="s">
        <v>661</v>
      </c>
      <c r="F280" s="184" t="s">
        <v>5632</v>
      </c>
      <c r="G280" s="184" t="s">
        <v>5633</v>
      </c>
      <c r="H280" s="184" t="s">
        <v>5634</v>
      </c>
      <c r="I280" s="184" t="s">
        <v>91</v>
      </c>
      <c r="J280" s="184">
        <v>13</v>
      </c>
      <c r="K280" s="184" t="s">
        <v>62</v>
      </c>
      <c r="L280" s="184" t="s">
        <v>62</v>
      </c>
      <c r="M280" s="184" t="s">
        <v>62</v>
      </c>
      <c r="N280" s="184" t="s">
        <v>62</v>
      </c>
      <c r="O280" s="184" t="s">
        <v>57</v>
      </c>
      <c r="P280" s="184" t="s">
        <v>57</v>
      </c>
      <c r="Q280" s="184" t="s">
        <v>57</v>
      </c>
      <c r="R280" s="184" t="s">
        <v>57</v>
      </c>
      <c r="S280" s="184" t="s">
        <v>56</v>
      </c>
      <c r="T280" s="184" t="s">
        <v>5635</v>
      </c>
      <c r="U280" s="184" t="s">
        <v>62</v>
      </c>
      <c r="V280" s="184" t="s">
        <v>57</v>
      </c>
      <c r="W280" s="184" t="s">
        <v>62</v>
      </c>
      <c r="X280" s="184" t="s">
        <v>57</v>
      </c>
      <c r="Y280" s="184" t="s">
        <v>57</v>
      </c>
      <c r="Z280" s="184" t="s">
        <v>5636</v>
      </c>
      <c r="AA280" s="184" t="s">
        <v>56</v>
      </c>
      <c r="AB280" s="184" t="s">
        <v>56</v>
      </c>
      <c r="AC280" s="184" t="s">
        <v>56</v>
      </c>
      <c r="AD280" s="184" t="s">
        <v>216</v>
      </c>
      <c r="AE280" s="184" t="s">
        <v>5637</v>
      </c>
      <c r="AF280" s="184" t="s">
        <v>1199</v>
      </c>
      <c r="AG280" s="184" t="s">
        <v>56</v>
      </c>
      <c r="AH280" s="184">
        <v>53</v>
      </c>
      <c r="AI280" s="184" t="s">
        <v>56</v>
      </c>
      <c r="AJ280" s="204" t="s">
        <v>109</v>
      </c>
      <c r="AK280" s="184" t="s">
        <v>62</v>
      </c>
      <c r="AL280" s="184" t="s">
        <v>57</v>
      </c>
      <c r="AM280" s="184" t="s">
        <v>57</v>
      </c>
      <c r="AN280" s="184" t="s">
        <v>57</v>
      </c>
      <c r="AO280" s="184" t="s">
        <v>5521</v>
      </c>
      <c r="AP280" s="184" t="s">
        <v>5573</v>
      </c>
      <c r="AQ280" s="184">
        <v>443</v>
      </c>
      <c r="AR280" s="184" t="s">
        <v>57</v>
      </c>
      <c r="AS280" s="184">
        <v>18</v>
      </c>
      <c r="AT280" s="184">
        <v>35</v>
      </c>
      <c r="AU280" s="184"/>
      <c r="AV280" s="184"/>
    </row>
    <row r="281" spans="1:48" s="188" customFormat="1">
      <c r="A281" s="184">
        <v>280</v>
      </c>
      <c r="B281" s="184" t="s">
        <v>919</v>
      </c>
      <c r="C281" s="184" t="s">
        <v>1382</v>
      </c>
      <c r="D281" s="184">
        <v>2024</v>
      </c>
      <c r="E281" s="184" t="s">
        <v>661</v>
      </c>
      <c r="F281" s="184" t="s">
        <v>57</v>
      </c>
      <c r="G281" s="184" t="s">
        <v>5638</v>
      </c>
      <c r="H281" s="184" t="s">
        <v>5639</v>
      </c>
      <c r="I281" s="184" t="s">
        <v>1467</v>
      </c>
      <c r="J281" s="184">
        <v>25</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4" t="s">
        <v>57</v>
      </c>
      <c r="AA281" s="184" t="s">
        <v>57</v>
      </c>
      <c r="AB281" s="184" t="s">
        <v>57</v>
      </c>
      <c r="AC281" s="184" t="s">
        <v>57</v>
      </c>
      <c r="AD281" s="184" t="s">
        <v>57</v>
      </c>
      <c r="AE281" s="184" t="s">
        <v>57</v>
      </c>
      <c r="AF281" s="184"/>
      <c r="AG281" s="184" t="s">
        <v>57</v>
      </c>
      <c r="AH281" s="184" t="s">
        <v>57</v>
      </c>
      <c r="AI281" s="184" t="s">
        <v>57</v>
      </c>
      <c r="AJ281" s="204" t="s">
        <v>57</v>
      </c>
      <c r="AK281" s="184" t="s">
        <v>57</v>
      </c>
      <c r="AL281" s="184" t="s">
        <v>57</v>
      </c>
      <c r="AM281" s="184" t="s">
        <v>57</v>
      </c>
      <c r="AN281" s="184" t="s">
        <v>57</v>
      </c>
      <c r="AO281" s="196" t="s">
        <v>57</v>
      </c>
      <c r="AP281" s="184" t="s">
        <v>5640</v>
      </c>
      <c r="AQ281" s="184" t="s">
        <v>57</v>
      </c>
      <c r="AR281" s="184" t="s">
        <v>57</v>
      </c>
      <c r="AS281" s="184" t="s">
        <v>57</v>
      </c>
      <c r="AT281" s="184" t="s">
        <v>57</v>
      </c>
      <c r="AU281" s="184"/>
      <c r="AV281" s="184"/>
    </row>
    <row r="282" spans="1:48" s="188" customFormat="1">
      <c r="A282" s="184">
        <v>281</v>
      </c>
      <c r="B282" s="184" t="s">
        <v>919</v>
      </c>
      <c r="C282" s="184" t="s">
        <v>1382</v>
      </c>
      <c r="D282" s="184">
        <v>2024</v>
      </c>
      <c r="E282" s="184" t="s">
        <v>368</v>
      </c>
      <c r="F282" s="184" t="s">
        <v>5641</v>
      </c>
      <c r="G282" s="184" t="s">
        <v>5642</v>
      </c>
      <c r="H282" s="184" t="s">
        <v>5643</v>
      </c>
      <c r="I282" s="184" t="s">
        <v>91</v>
      </c>
      <c r="J282" s="184">
        <v>4</v>
      </c>
      <c r="K282" s="184" t="s">
        <v>62</v>
      </c>
      <c r="L282" s="184" t="s">
        <v>62</v>
      </c>
      <c r="M282" s="184" t="s">
        <v>62</v>
      </c>
      <c r="N282" s="184" t="s">
        <v>62</v>
      </c>
      <c r="O282" s="184" t="s">
        <v>57</v>
      </c>
      <c r="P282" s="184" t="s">
        <v>57</v>
      </c>
      <c r="Q282" s="184" t="s">
        <v>57</v>
      </c>
      <c r="R282" s="184" t="s">
        <v>57</v>
      </c>
      <c r="S282" s="184" t="s">
        <v>62</v>
      </c>
      <c r="T282" s="184" t="s">
        <v>57</v>
      </c>
      <c r="U282" s="184" t="s">
        <v>56</v>
      </c>
      <c r="V282" s="184" t="s">
        <v>5644</v>
      </c>
      <c r="W282" s="184" t="s">
        <v>56</v>
      </c>
      <c r="X282" s="184" t="s">
        <v>5645</v>
      </c>
      <c r="Y282" s="184" t="s">
        <v>62</v>
      </c>
      <c r="Z282" s="184" t="s">
        <v>5646</v>
      </c>
      <c r="AA282" s="184" t="s">
        <v>62</v>
      </c>
      <c r="AB282" s="184" t="s">
        <v>62</v>
      </c>
      <c r="AC282" s="184" t="s">
        <v>57</v>
      </c>
      <c r="AD282" s="184" t="s">
        <v>57</v>
      </c>
      <c r="AE282" s="184" t="s">
        <v>57</v>
      </c>
      <c r="AF282" s="184"/>
      <c r="AG282" s="184" t="s">
        <v>56</v>
      </c>
      <c r="AH282" s="184">
        <v>28</v>
      </c>
      <c r="AI282" s="184" t="s">
        <v>56</v>
      </c>
      <c r="AJ282" s="204" t="s">
        <v>109</v>
      </c>
      <c r="AK282" s="184" t="s">
        <v>62</v>
      </c>
      <c r="AL282" s="184" t="s">
        <v>57</v>
      </c>
      <c r="AM282" s="184" t="s">
        <v>57</v>
      </c>
      <c r="AN282" s="184" t="s">
        <v>57</v>
      </c>
      <c r="AO282" s="184" t="s">
        <v>5647</v>
      </c>
      <c r="AP282" s="184" t="s">
        <v>5648</v>
      </c>
      <c r="AQ282" s="184">
        <v>172</v>
      </c>
      <c r="AR282" s="184" t="s">
        <v>57</v>
      </c>
      <c r="AS282" s="184">
        <v>20</v>
      </c>
      <c r="AT282" s="184">
        <v>8</v>
      </c>
      <c r="AU282" s="184"/>
      <c r="AV282" s="184" t="s">
        <v>922</v>
      </c>
    </row>
    <row r="283" spans="1:48" s="188" customFormat="1">
      <c r="A283" s="184">
        <v>282</v>
      </c>
      <c r="B283" s="184" t="s">
        <v>919</v>
      </c>
      <c r="C283" s="184" t="s">
        <v>1382</v>
      </c>
      <c r="D283" s="184">
        <v>2024</v>
      </c>
      <c r="E283" s="184" t="s">
        <v>368</v>
      </c>
      <c r="F283" s="184" t="s">
        <v>5649</v>
      </c>
      <c r="G283" s="184" t="s">
        <v>5650</v>
      </c>
      <c r="H283" s="184" t="s">
        <v>5651</v>
      </c>
      <c r="I283" s="184" t="s">
        <v>55</v>
      </c>
      <c r="J283" s="184">
        <v>7</v>
      </c>
      <c r="K283" s="184" t="s">
        <v>56</v>
      </c>
      <c r="L283" s="184" t="s">
        <v>56</v>
      </c>
      <c r="M283" s="184" t="s">
        <v>57</v>
      </c>
      <c r="N283" s="184" t="s">
        <v>57</v>
      </c>
      <c r="O283" s="184" t="s">
        <v>57</v>
      </c>
      <c r="P283" s="184" t="s">
        <v>57</v>
      </c>
      <c r="Q283" s="184" t="s">
        <v>57</v>
      </c>
      <c r="R283" s="184" t="s">
        <v>57</v>
      </c>
      <c r="S283" s="184" t="s">
        <v>57</v>
      </c>
      <c r="T283" s="184" t="s">
        <v>57</v>
      </c>
      <c r="U283" s="184" t="s">
        <v>57</v>
      </c>
      <c r="V283" s="184" t="s">
        <v>57</v>
      </c>
      <c r="W283" s="184" t="s">
        <v>57</v>
      </c>
      <c r="X283" s="184" t="s">
        <v>57</v>
      </c>
      <c r="Y283" s="184" t="s">
        <v>57</v>
      </c>
      <c r="Z283" s="184" t="s">
        <v>5652</v>
      </c>
      <c r="AA283" s="184" t="s">
        <v>57</v>
      </c>
      <c r="AB283" s="184" t="s">
        <v>57</v>
      </c>
      <c r="AC283" s="184" t="s">
        <v>57</v>
      </c>
      <c r="AD283" s="184" t="s">
        <v>57</v>
      </c>
      <c r="AE283" s="184" t="s">
        <v>57</v>
      </c>
      <c r="AF283" s="184"/>
      <c r="AG283" s="184" t="s">
        <v>57</v>
      </c>
      <c r="AH283" s="184" t="s">
        <v>57</v>
      </c>
      <c r="AI283" s="184" t="s">
        <v>57</v>
      </c>
      <c r="AJ283" s="204" t="s">
        <v>57</v>
      </c>
      <c r="AK283" s="184" t="s">
        <v>57</v>
      </c>
      <c r="AL283" s="184" t="s">
        <v>57</v>
      </c>
      <c r="AM283" s="184" t="s">
        <v>57</v>
      </c>
      <c r="AN283" s="184" t="s">
        <v>57</v>
      </c>
      <c r="AO283" s="184" t="s">
        <v>5653</v>
      </c>
      <c r="AP283" s="184" t="s">
        <v>5654</v>
      </c>
      <c r="AQ283" s="184">
        <v>235</v>
      </c>
      <c r="AR283" s="184" t="s">
        <v>57</v>
      </c>
      <c r="AS283" s="184" t="s">
        <v>57</v>
      </c>
      <c r="AT283" s="184" t="s">
        <v>57</v>
      </c>
      <c r="AU283" s="184"/>
      <c r="AV283" s="184"/>
    </row>
    <row r="284" spans="1:48" s="188" customFormat="1">
      <c r="A284" s="184">
        <v>283</v>
      </c>
      <c r="B284" s="184" t="s">
        <v>919</v>
      </c>
      <c r="C284" s="184" t="s">
        <v>1382</v>
      </c>
      <c r="D284" s="184">
        <v>2024</v>
      </c>
      <c r="E284" s="184" t="s">
        <v>368</v>
      </c>
      <c r="F284" s="184" t="s">
        <v>5655</v>
      </c>
      <c r="G284" s="184" t="s">
        <v>5656</v>
      </c>
      <c r="H284" s="184" t="s">
        <v>5657</v>
      </c>
      <c r="I284" s="184" t="s">
        <v>91</v>
      </c>
      <c r="J284" s="184">
        <v>9</v>
      </c>
      <c r="K284" s="184" t="s">
        <v>62</v>
      </c>
      <c r="L284" s="184" t="s">
        <v>62</v>
      </c>
      <c r="M284" s="184" t="s">
        <v>62</v>
      </c>
      <c r="N284" s="184" t="s">
        <v>62</v>
      </c>
      <c r="O284" s="184" t="s">
        <v>57</v>
      </c>
      <c r="P284" s="184" t="s">
        <v>57</v>
      </c>
      <c r="Q284" s="184" t="s">
        <v>57</v>
      </c>
      <c r="R284" s="184" t="s">
        <v>57</v>
      </c>
      <c r="S284" s="184" t="s">
        <v>56</v>
      </c>
      <c r="T284" s="184" t="s">
        <v>5658</v>
      </c>
      <c r="U284" s="184" t="s">
        <v>62</v>
      </c>
      <c r="V284" s="184" t="s">
        <v>57</v>
      </c>
      <c r="W284" s="184" t="s">
        <v>62</v>
      </c>
      <c r="X284" s="184" t="s">
        <v>57</v>
      </c>
      <c r="Y284" s="184" t="s">
        <v>57</v>
      </c>
      <c r="Z284" s="184" t="s">
        <v>5659</v>
      </c>
      <c r="AA284" s="184" t="s">
        <v>56</v>
      </c>
      <c r="AB284" s="184" t="s">
        <v>56</v>
      </c>
      <c r="AC284" s="184" t="s">
        <v>56</v>
      </c>
      <c r="AD284" s="184" t="s">
        <v>157</v>
      </c>
      <c r="AE284" s="184" t="s">
        <v>57</v>
      </c>
      <c r="AF284" s="184"/>
      <c r="AG284" s="184" t="s">
        <v>56</v>
      </c>
      <c r="AH284" s="184">
        <v>692</v>
      </c>
      <c r="AI284" s="184" t="s">
        <v>62</v>
      </c>
      <c r="AJ284" s="204" t="s">
        <v>57</v>
      </c>
      <c r="AK284" s="184" t="s">
        <v>62</v>
      </c>
      <c r="AL284" s="184" t="s">
        <v>57</v>
      </c>
      <c r="AM284" s="184" t="s">
        <v>57</v>
      </c>
      <c r="AN284" s="184" t="s">
        <v>57</v>
      </c>
      <c r="AO284" s="184" t="s">
        <v>5660</v>
      </c>
      <c r="AP284" s="184" t="s">
        <v>5661</v>
      </c>
      <c r="AQ284" s="184">
        <v>211</v>
      </c>
      <c r="AR284" s="184" t="s">
        <v>57</v>
      </c>
      <c r="AS284" s="184" t="s">
        <v>57</v>
      </c>
      <c r="AT284" s="184" t="s">
        <v>57</v>
      </c>
      <c r="AU284" s="184"/>
      <c r="AV284" s="184"/>
    </row>
    <row r="285" spans="1:48" s="188" customFormat="1">
      <c r="A285" s="184">
        <v>284</v>
      </c>
      <c r="B285" s="184" t="s">
        <v>919</v>
      </c>
      <c r="C285" s="184" t="s">
        <v>1382</v>
      </c>
      <c r="D285" s="184">
        <v>2024</v>
      </c>
      <c r="E285" s="184" t="s">
        <v>368</v>
      </c>
      <c r="F285" s="184" t="s">
        <v>5662</v>
      </c>
      <c r="G285" s="184" t="s">
        <v>5663</v>
      </c>
      <c r="H285" s="184" t="s">
        <v>5664</v>
      </c>
      <c r="I285" s="184" t="s">
        <v>55</v>
      </c>
      <c r="J285" s="184">
        <v>14</v>
      </c>
      <c r="K285" s="184" t="s">
        <v>56</v>
      </c>
      <c r="L285" s="184" t="s">
        <v>56</v>
      </c>
      <c r="M285" s="184" t="s">
        <v>57</v>
      </c>
      <c r="N285" s="184" t="s">
        <v>57</v>
      </c>
      <c r="O285" s="184" t="s">
        <v>57</v>
      </c>
      <c r="P285" s="184" t="s">
        <v>57</v>
      </c>
      <c r="Q285" s="184" t="s">
        <v>57</v>
      </c>
      <c r="R285" s="184" t="s">
        <v>57</v>
      </c>
      <c r="S285" s="184" t="s">
        <v>57</v>
      </c>
      <c r="T285" s="184" t="s">
        <v>57</v>
      </c>
      <c r="U285" s="184" t="s">
        <v>57</v>
      </c>
      <c r="V285" s="184" t="s">
        <v>57</v>
      </c>
      <c r="W285" s="184" t="s">
        <v>57</v>
      </c>
      <c r="X285" s="184" t="s">
        <v>57</v>
      </c>
      <c r="Y285" s="184" t="s">
        <v>57</v>
      </c>
      <c r="Z285" s="184" t="s">
        <v>5665</v>
      </c>
      <c r="AA285" s="184" t="s">
        <v>57</v>
      </c>
      <c r="AB285" s="184" t="s">
        <v>57</v>
      </c>
      <c r="AC285" s="184" t="s">
        <v>57</v>
      </c>
      <c r="AD285" s="184" t="s">
        <v>57</v>
      </c>
      <c r="AE285" s="184" t="s">
        <v>57</v>
      </c>
      <c r="AF285" s="184"/>
      <c r="AG285" s="184" t="s">
        <v>57</v>
      </c>
      <c r="AH285" s="184" t="s">
        <v>57</v>
      </c>
      <c r="AI285" s="184" t="s">
        <v>57</v>
      </c>
      <c r="AJ285" s="204" t="s">
        <v>57</v>
      </c>
      <c r="AK285" s="184" t="s">
        <v>57</v>
      </c>
      <c r="AL285" s="184" t="s">
        <v>57</v>
      </c>
      <c r="AM285" s="184" t="s">
        <v>57</v>
      </c>
      <c r="AN285" s="184" t="s">
        <v>57</v>
      </c>
      <c r="AO285" s="184" t="s">
        <v>223</v>
      </c>
      <c r="AP285" s="184" t="s">
        <v>5582</v>
      </c>
      <c r="AQ285" s="184">
        <v>316</v>
      </c>
      <c r="AR285" s="184" t="s">
        <v>57</v>
      </c>
      <c r="AS285" s="184" t="s">
        <v>57</v>
      </c>
      <c r="AT285" s="184" t="s">
        <v>57</v>
      </c>
      <c r="AU285" s="184"/>
      <c r="AV285" s="184"/>
    </row>
    <row r="286" spans="1:48" s="188" customFormat="1">
      <c r="A286" s="184">
        <v>285</v>
      </c>
      <c r="B286" s="184" t="s">
        <v>919</v>
      </c>
      <c r="C286" s="184" t="s">
        <v>1382</v>
      </c>
      <c r="D286" s="184">
        <v>2024</v>
      </c>
      <c r="E286" s="184" t="s">
        <v>368</v>
      </c>
      <c r="F286" s="184" t="s">
        <v>5666</v>
      </c>
      <c r="G286" s="184" t="s">
        <v>5667</v>
      </c>
      <c r="H286" s="184" t="s">
        <v>5668</v>
      </c>
      <c r="I286" s="184" t="s">
        <v>55</v>
      </c>
      <c r="J286" s="184">
        <v>14</v>
      </c>
      <c r="K286" s="184" t="s">
        <v>56</v>
      </c>
      <c r="L286" s="184" t="s">
        <v>56</v>
      </c>
      <c r="M286" s="184" t="s">
        <v>57</v>
      </c>
      <c r="N286" s="184" t="s">
        <v>57</v>
      </c>
      <c r="O286" s="184" t="s">
        <v>57</v>
      </c>
      <c r="P286" s="184" t="s">
        <v>57</v>
      </c>
      <c r="Q286" s="184" t="s">
        <v>57</v>
      </c>
      <c r="R286" s="184" t="s">
        <v>57</v>
      </c>
      <c r="S286" s="184" t="s">
        <v>57</v>
      </c>
      <c r="T286" s="184" t="s">
        <v>57</v>
      </c>
      <c r="U286" s="184" t="s">
        <v>57</v>
      </c>
      <c r="V286" s="184" t="s">
        <v>57</v>
      </c>
      <c r="W286" s="184" t="s">
        <v>57</v>
      </c>
      <c r="X286" s="184" t="s">
        <v>57</v>
      </c>
      <c r="Y286" s="184" t="s">
        <v>57</v>
      </c>
      <c r="Z286" s="187" t="s">
        <v>5669</v>
      </c>
      <c r="AA286" s="184" t="s">
        <v>57</v>
      </c>
      <c r="AB286" s="184" t="s">
        <v>57</v>
      </c>
      <c r="AC286" s="184" t="s">
        <v>57</v>
      </c>
      <c r="AD286" s="184" t="s">
        <v>57</v>
      </c>
      <c r="AE286" s="184" t="s">
        <v>57</v>
      </c>
      <c r="AF286" s="184"/>
      <c r="AG286" s="184" t="s">
        <v>57</v>
      </c>
      <c r="AH286" s="184" t="s">
        <v>57</v>
      </c>
      <c r="AI286" s="184" t="s">
        <v>57</v>
      </c>
      <c r="AJ286" s="204" t="s">
        <v>57</v>
      </c>
      <c r="AK286" s="184" t="s">
        <v>57</v>
      </c>
      <c r="AL286" s="184" t="s">
        <v>57</v>
      </c>
      <c r="AM286" s="184" t="s">
        <v>57</v>
      </c>
      <c r="AN286" s="184" t="s">
        <v>57</v>
      </c>
      <c r="AO286" s="184" t="s">
        <v>197</v>
      </c>
      <c r="AP286" s="184" t="s">
        <v>5670</v>
      </c>
      <c r="AQ286" s="184">
        <v>262</v>
      </c>
      <c r="AR286" s="184" t="s">
        <v>57</v>
      </c>
      <c r="AS286" s="184" t="s">
        <v>57</v>
      </c>
      <c r="AT286" s="184" t="s">
        <v>57</v>
      </c>
      <c r="AU286" s="184"/>
      <c r="AV286" s="184"/>
    </row>
    <row r="287" spans="1:48" s="188" customFormat="1">
      <c r="A287" s="184">
        <v>286</v>
      </c>
      <c r="B287" s="184" t="s">
        <v>919</v>
      </c>
      <c r="C287" s="184" t="s">
        <v>1382</v>
      </c>
      <c r="D287" s="184">
        <v>2024</v>
      </c>
      <c r="E287" s="184" t="s">
        <v>368</v>
      </c>
      <c r="F287" s="184" t="s">
        <v>5671</v>
      </c>
      <c r="G287" s="184" t="s">
        <v>5672</v>
      </c>
      <c r="H287" s="184" t="s">
        <v>5673</v>
      </c>
      <c r="I287" s="184" t="s">
        <v>91</v>
      </c>
      <c r="J287" s="184">
        <v>15</v>
      </c>
      <c r="K287" s="184" t="s">
        <v>62</v>
      </c>
      <c r="L287" s="184" t="s">
        <v>62</v>
      </c>
      <c r="M287" s="184" t="s">
        <v>62</v>
      </c>
      <c r="N287" s="184" t="s">
        <v>62</v>
      </c>
      <c r="O287" s="184" t="s">
        <v>57</v>
      </c>
      <c r="P287" s="184" t="s">
        <v>57</v>
      </c>
      <c r="Q287" s="184" t="s">
        <v>57</v>
      </c>
      <c r="R287" s="184" t="s">
        <v>57</v>
      </c>
      <c r="S287" s="184" t="s">
        <v>62</v>
      </c>
      <c r="T287" s="184" t="s">
        <v>57</v>
      </c>
      <c r="U287" s="184" t="s">
        <v>62</v>
      </c>
      <c r="V287" s="184" t="s">
        <v>57</v>
      </c>
      <c r="W287" s="184" t="s">
        <v>62</v>
      </c>
      <c r="X287" s="184" t="s">
        <v>57</v>
      </c>
      <c r="Y287" s="184" t="s">
        <v>57</v>
      </c>
      <c r="Z287" s="187" t="s">
        <v>5674</v>
      </c>
      <c r="AA287" s="184" t="s">
        <v>62</v>
      </c>
      <c r="AB287" s="184" t="s">
        <v>62</v>
      </c>
      <c r="AC287" s="184" t="s">
        <v>57</v>
      </c>
      <c r="AD287" s="184" t="s">
        <v>57</v>
      </c>
      <c r="AE287" s="184" t="s">
        <v>57</v>
      </c>
      <c r="AF287" s="184"/>
      <c r="AG287" s="184" t="s">
        <v>56</v>
      </c>
      <c r="AH287" s="184">
        <v>10</v>
      </c>
      <c r="AI287" s="184" t="s">
        <v>56</v>
      </c>
      <c r="AJ287" s="204" t="s">
        <v>109</v>
      </c>
      <c r="AK287" s="184" t="s">
        <v>62</v>
      </c>
      <c r="AL287" s="184" t="s">
        <v>57</v>
      </c>
      <c r="AM287" s="184" t="s">
        <v>57</v>
      </c>
      <c r="AN287" s="184" t="s">
        <v>57</v>
      </c>
      <c r="AO287" s="184" t="s">
        <v>1879</v>
      </c>
      <c r="AP287" s="184" t="s">
        <v>5675</v>
      </c>
      <c r="AQ287" s="184">
        <v>290</v>
      </c>
      <c r="AR287" s="184" t="s">
        <v>57</v>
      </c>
      <c r="AS287" s="184" t="s">
        <v>57</v>
      </c>
      <c r="AT287" s="184" t="s">
        <v>57</v>
      </c>
      <c r="AU287" s="184"/>
      <c r="AV287" s="184" t="s">
        <v>922</v>
      </c>
    </row>
    <row r="288" spans="1:48" s="188" customFormat="1">
      <c r="A288" s="184">
        <v>287</v>
      </c>
      <c r="B288" s="184" t="s">
        <v>919</v>
      </c>
      <c r="C288" s="184" t="s">
        <v>1382</v>
      </c>
      <c r="D288" s="184">
        <v>2024</v>
      </c>
      <c r="E288" s="184" t="s">
        <v>368</v>
      </c>
      <c r="F288" s="184" t="s">
        <v>5676</v>
      </c>
      <c r="G288" s="187" t="s">
        <v>5677</v>
      </c>
      <c r="H288" s="184" t="s">
        <v>5678</v>
      </c>
      <c r="I288" s="184" t="s">
        <v>91</v>
      </c>
      <c r="J288" s="184">
        <v>15</v>
      </c>
      <c r="K288" s="184" t="s">
        <v>62</v>
      </c>
      <c r="L288" s="184" t="s">
        <v>62</v>
      </c>
      <c r="M288" s="184" t="s">
        <v>62</v>
      </c>
      <c r="N288" s="184" t="s">
        <v>62</v>
      </c>
      <c r="O288" s="184" t="s">
        <v>57</v>
      </c>
      <c r="P288" s="184" t="s">
        <v>57</v>
      </c>
      <c r="Q288" s="184" t="s">
        <v>57</v>
      </c>
      <c r="R288" s="184" t="s">
        <v>57</v>
      </c>
      <c r="S288" s="184" t="s">
        <v>62</v>
      </c>
      <c r="T288" s="184" t="s">
        <v>57</v>
      </c>
      <c r="U288" s="184" t="s">
        <v>62</v>
      </c>
      <c r="V288" s="184" t="s">
        <v>57</v>
      </c>
      <c r="W288" s="184" t="s">
        <v>62</v>
      </c>
      <c r="X288" s="184" t="s">
        <v>57</v>
      </c>
      <c r="Y288" s="184" t="s">
        <v>57</v>
      </c>
      <c r="Z288" s="187" t="s">
        <v>5679</v>
      </c>
      <c r="AA288" s="184" t="s">
        <v>62</v>
      </c>
      <c r="AB288" s="184" t="s">
        <v>62</v>
      </c>
      <c r="AC288" s="184" t="s">
        <v>57</v>
      </c>
      <c r="AD288" s="184" t="s">
        <v>57</v>
      </c>
      <c r="AE288" s="184" t="s">
        <v>57</v>
      </c>
      <c r="AF288" s="184"/>
      <c r="AG288" s="184" t="s">
        <v>56</v>
      </c>
      <c r="AH288" s="184">
        <v>17</v>
      </c>
      <c r="AI288" s="184" t="s">
        <v>62</v>
      </c>
      <c r="AJ288" s="204" t="s">
        <v>57</v>
      </c>
      <c r="AK288" s="184" t="s">
        <v>62</v>
      </c>
      <c r="AL288" s="184" t="s">
        <v>57</v>
      </c>
      <c r="AM288" s="184" t="s">
        <v>57</v>
      </c>
      <c r="AN288" s="184" t="s">
        <v>57</v>
      </c>
      <c r="AO288" s="184" t="s">
        <v>166</v>
      </c>
      <c r="AP288" s="184" t="s">
        <v>5089</v>
      </c>
      <c r="AQ288" s="184">
        <v>443</v>
      </c>
      <c r="AR288" s="184" t="s">
        <v>57</v>
      </c>
      <c r="AS288" s="184">
        <v>11</v>
      </c>
      <c r="AT288" s="184">
        <v>6</v>
      </c>
      <c r="AU288" s="184"/>
      <c r="AV288" s="184" t="s">
        <v>922</v>
      </c>
    </row>
    <row r="289" spans="1:48" s="188" customFormat="1">
      <c r="A289" s="184">
        <v>288</v>
      </c>
      <c r="B289" s="184" t="s">
        <v>919</v>
      </c>
      <c r="C289" s="184" t="s">
        <v>1382</v>
      </c>
      <c r="D289" s="184">
        <v>2024</v>
      </c>
      <c r="E289" s="184" t="s">
        <v>368</v>
      </c>
      <c r="F289" s="184" t="s">
        <v>5680</v>
      </c>
      <c r="G289" s="184" t="s">
        <v>5681</v>
      </c>
      <c r="H289" s="184" t="s">
        <v>5682</v>
      </c>
      <c r="I289" s="184" t="s">
        <v>91</v>
      </c>
      <c r="J289" s="184">
        <v>19</v>
      </c>
      <c r="K289" s="184" t="s">
        <v>62</v>
      </c>
      <c r="L289" s="184" t="s">
        <v>62</v>
      </c>
      <c r="M289" s="184" t="s">
        <v>62</v>
      </c>
      <c r="N289" s="184" t="s">
        <v>56</v>
      </c>
      <c r="O289" s="184">
        <v>1</v>
      </c>
      <c r="P289" s="184" t="s">
        <v>438</v>
      </c>
      <c r="Q289" s="184" t="s">
        <v>5683</v>
      </c>
      <c r="R289" s="184" t="s">
        <v>5684</v>
      </c>
      <c r="S289" s="184" t="s">
        <v>56</v>
      </c>
      <c r="T289" s="184" t="s">
        <v>5685</v>
      </c>
      <c r="U289" s="184" t="s">
        <v>62</v>
      </c>
      <c r="V289" s="184" t="s">
        <v>57</v>
      </c>
      <c r="W289" s="184" t="s">
        <v>56</v>
      </c>
      <c r="X289" s="184" t="s">
        <v>5686</v>
      </c>
      <c r="Y289" s="184" t="s">
        <v>62</v>
      </c>
      <c r="Z289" s="187" t="s">
        <v>5687</v>
      </c>
      <c r="AA289" s="184" t="s">
        <v>56</v>
      </c>
      <c r="AB289" s="184" t="s">
        <v>56</v>
      </c>
      <c r="AC289" s="184" t="s">
        <v>56</v>
      </c>
      <c r="AD289" s="184" t="s">
        <v>234</v>
      </c>
      <c r="AE289" s="184" t="s">
        <v>3262</v>
      </c>
      <c r="AF289" s="184"/>
      <c r="AG289" s="184" t="s">
        <v>56</v>
      </c>
      <c r="AH289" s="184">
        <v>126</v>
      </c>
      <c r="AI289" s="184" t="s">
        <v>62</v>
      </c>
      <c r="AJ289" s="204" t="s">
        <v>57</v>
      </c>
      <c r="AK289" s="184" t="s">
        <v>62</v>
      </c>
      <c r="AL289" s="184" t="s">
        <v>57</v>
      </c>
      <c r="AM289" s="184" t="s">
        <v>57</v>
      </c>
      <c r="AN289" s="184" t="s">
        <v>57</v>
      </c>
      <c r="AO289" s="184" t="s">
        <v>87</v>
      </c>
      <c r="AP289" s="184" t="s">
        <v>5089</v>
      </c>
      <c r="AQ289" s="184">
        <v>503</v>
      </c>
      <c r="AR289" s="184" t="s">
        <v>57</v>
      </c>
      <c r="AS289" s="184" t="s">
        <v>57</v>
      </c>
      <c r="AT289" s="184" t="s">
        <v>57</v>
      </c>
      <c r="AU289" s="184"/>
      <c r="AV289" s="184" t="s">
        <v>5688</v>
      </c>
    </row>
    <row r="290" spans="1:48" s="188" customFormat="1" ht="16.899999999999999" customHeight="1">
      <c r="A290" s="184">
        <v>289</v>
      </c>
      <c r="B290" s="184" t="s">
        <v>919</v>
      </c>
      <c r="C290" s="184" t="s">
        <v>1382</v>
      </c>
      <c r="D290" s="184">
        <v>2024</v>
      </c>
      <c r="E290" s="184" t="s">
        <v>368</v>
      </c>
      <c r="F290" s="184" t="s">
        <v>387</v>
      </c>
      <c r="G290" s="184" t="s">
        <v>5689</v>
      </c>
      <c r="H290" s="184" t="s">
        <v>5690</v>
      </c>
      <c r="I290" s="184" t="s">
        <v>506</v>
      </c>
      <c r="J290" s="184">
        <v>22</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57</v>
      </c>
      <c r="AA290" s="184" t="s">
        <v>57</v>
      </c>
      <c r="AB290" s="184" t="s">
        <v>57</v>
      </c>
      <c r="AC290" s="184" t="s">
        <v>57</v>
      </c>
      <c r="AD290" s="184" t="s">
        <v>57</v>
      </c>
      <c r="AE290" s="184" t="s">
        <v>57</v>
      </c>
      <c r="AF290" s="184"/>
      <c r="AG290" s="184" t="s">
        <v>57</v>
      </c>
      <c r="AH290" s="184" t="s">
        <v>57</v>
      </c>
      <c r="AI290" s="184" t="s">
        <v>57</v>
      </c>
      <c r="AJ290" s="204" t="s">
        <v>57</v>
      </c>
      <c r="AK290" s="184" t="s">
        <v>57</v>
      </c>
      <c r="AL290" s="184" t="s">
        <v>57</v>
      </c>
      <c r="AM290" s="184" t="s">
        <v>57</v>
      </c>
      <c r="AN290" s="184" t="s">
        <v>57</v>
      </c>
      <c r="AO290" s="184" t="s">
        <v>5013</v>
      </c>
      <c r="AP290" s="184" t="s">
        <v>5691</v>
      </c>
      <c r="AQ290" s="184">
        <v>147</v>
      </c>
      <c r="AR290" s="184" t="s">
        <v>57</v>
      </c>
      <c r="AS290" s="184" t="s">
        <v>57</v>
      </c>
      <c r="AT290" s="184" t="s">
        <v>57</v>
      </c>
      <c r="AU290" s="184"/>
      <c r="AV290" s="184"/>
    </row>
    <row r="291" spans="1:48" s="188" customFormat="1">
      <c r="A291" s="184">
        <v>290</v>
      </c>
      <c r="B291" s="184" t="s">
        <v>919</v>
      </c>
      <c r="C291" s="184" t="s">
        <v>1382</v>
      </c>
      <c r="D291" s="184">
        <v>2024</v>
      </c>
      <c r="E291" s="184" t="s">
        <v>368</v>
      </c>
      <c r="F291" s="184" t="s">
        <v>5692</v>
      </c>
      <c r="G291" s="184" t="s">
        <v>5693</v>
      </c>
      <c r="H291" s="184" t="s">
        <v>5694</v>
      </c>
      <c r="I291" s="184" t="s">
        <v>55</v>
      </c>
      <c r="J291" s="184">
        <v>24</v>
      </c>
      <c r="K291" s="184" t="s">
        <v>56</v>
      </c>
      <c r="L291" s="184" t="s">
        <v>56</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7" t="s">
        <v>5695</v>
      </c>
      <c r="AA291" s="184" t="s">
        <v>57</v>
      </c>
      <c r="AB291" s="184" t="s">
        <v>57</v>
      </c>
      <c r="AC291" s="184" t="s">
        <v>57</v>
      </c>
      <c r="AD291" s="184" t="s">
        <v>57</v>
      </c>
      <c r="AE291" s="184" t="s">
        <v>57</v>
      </c>
      <c r="AF291" s="184"/>
      <c r="AG291" s="184" t="s">
        <v>57</v>
      </c>
      <c r="AH291" s="184" t="s">
        <v>57</v>
      </c>
      <c r="AI291" s="184" t="s">
        <v>57</v>
      </c>
      <c r="AJ291" s="204" t="s">
        <v>57</v>
      </c>
      <c r="AK291" s="184" t="s">
        <v>57</v>
      </c>
      <c r="AL291" s="184" t="s">
        <v>57</v>
      </c>
      <c r="AM291" s="184" t="s">
        <v>57</v>
      </c>
      <c r="AN291" s="184" t="s">
        <v>57</v>
      </c>
      <c r="AO291" s="184" t="s">
        <v>798</v>
      </c>
      <c r="AP291" s="184" t="s">
        <v>5055</v>
      </c>
      <c r="AQ291" s="184">
        <v>249</v>
      </c>
      <c r="AR291" s="184" t="s">
        <v>57</v>
      </c>
      <c r="AS291" s="184" t="s">
        <v>57</v>
      </c>
      <c r="AT291" s="184" t="s">
        <v>57</v>
      </c>
      <c r="AU291" s="184"/>
      <c r="AV291" s="184"/>
    </row>
    <row r="292" spans="1:48" s="188" customFormat="1">
      <c r="A292" s="184">
        <v>291</v>
      </c>
      <c r="B292" s="184" t="s">
        <v>919</v>
      </c>
      <c r="C292" s="184" t="s">
        <v>1382</v>
      </c>
      <c r="D292" s="184">
        <v>2024</v>
      </c>
      <c r="E292" s="184" t="s">
        <v>368</v>
      </c>
      <c r="F292" s="184" t="s">
        <v>5696</v>
      </c>
      <c r="G292" s="184" t="s">
        <v>5697</v>
      </c>
      <c r="H292" s="184" t="s">
        <v>5698</v>
      </c>
      <c r="I292" s="184" t="s">
        <v>91</v>
      </c>
      <c r="J292" s="184">
        <v>24</v>
      </c>
      <c r="K292" s="184" t="s">
        <v>62</v>
      </c>
      <c r="L292" s="184" t="s">
        <v>62</v>
      </c>
      <c r="M292" s="184" t="s">
        <v>62</v>
      </c>
      <c r="N292" s="184" t="s">
        <v>62</v>
      </c>
      <c r="O292" s="184" t="s">
        <v>57</v>
      </c>
      <c r="P292" s="184" t="s">
        <v>57</v>
      </c>
      <c r="Q292" s="184" t="s">
        <v>57</v>
      </c>
      <c r="R292" s="184" t="s">
        <v>57</v>
      </c>
      <c r="S292" s="184" t="s">
        <v>56</v>
      </c>
      <c r="T292" s="184" t="s">
        <v>5699</v>
      </c>
      <c r="U292" s="184" t="s">
        <v>62</v>
      </c>
      <c r="V292" s="184" t="s">
        <v>57</v>
      </c>
      <c r="W292" s="184" t="s">
        <v>62</v>
      </c>
      <c r="X292" s="184" t="s">
        <v>57</v>
      </c>
      <c r="Y292" s="184" t="s">
        <v>57</v>
      </c>
      <c r="Z292" s="184" t="s">
        <v>5700</v>
      </c>
      <c r="AA292" s="184" t="s">
        <v>56</v>
      </c>
      <c r="AB292" s="184" t="s">
        <v>56</v>
      </c>
      <c r="AC292" s="184" t="s">
        <v>56</v>
      </c>
      <c r="AD292" s="184" t="s">
        <v>216</v>
      </c>
      <c r="AE292" s="184" t="s">
        <v>5503</v>
      </c>
      <c r="AF292" s="184"/>
      <c r="AG292" s="184" t="s">
        <v>56</v>
      </c>
      <c r="AH292" s="184">
        <v>70</v>
      </c>
      <c r="AI292" s="184" t="s">
        <v>62</v>
      </c>
      <c r="AJ292" s="204" t="s">
        <v>57</v>
      </c>
      <c r="AK292" s="184" t="s">
        <v>62</v>
      </c>
      <c r="AL292" s="184" t="s">
        <v>57</v>
      </c>
      <c r="AM292" s="184" t="s">
        <v>57</v>
      </c>
      <c r="AN292" s="184" t="s">
        <v>57</v>
      </c>
      <c r="AO292" s="184" t="s">
        <v>5701</v>
      </c>
      <c r="AP292" s="184" t="s">
        <v>5060</v>
      </c>
      <c r="AQ292" s="184">
        <v>303</v>
      </c>
      <c r="AR292" s="184" t="s">
        <v>57</v>
      </c>
      <c r="AS292" s="184">
        <v>70</v>
      </c>
      <c r="AT292" s="184" t="s">
        <v>57</v>
      </c>
      <c r="AU292" s="184"/>
      <c r="AV292" s="184"/>
    </row>
    <row r="293" spans="1:48" s="188" customFormat="1">
      <c r="A293" s="184">
        <v>292</v>
      </c>
      <c r="B293" s="184" t="s">
        <v>919</v>
      </c>
      <c r="C293" s="184" t="s">
        <v>1382</v>
      </c>
      <c r="D293" s="184">
        <v>2024</v>
      </c>
      <c r="E293" s="184" t="s">
        <v>368</v>
      </c>
      <c r="F293" s="184" t="s">
        <v>5702</v>
      </c>
      <c r="G293" s="184" t="s">
        <v>5703</v>
      </c>
      <c r="H293" s="184" t="s">
        <v>5704</v>
      </c>
      <c r="I293" s="184" t="s">
        <v>55</v>
      </c>
      <c r="J293" s="184">
        <v>13</v>
      </c>
      <c r="K293" s="184" t="s">
        <v>56</v>
      </c>
      <c r="L293" s="184" t="s">
        <v>56</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7" t="s">
        <v>5705</v>
      </c>
      <c r="AA293" s="184" t="s">
        <v>57</v>
      </c>
      <c r="AB293" s="184" t="s">
        <v>57</v>
      </c>
      <c r="AC293" s="184" t="s">
        <v>57</v>
      </c>
      <c r="AD293" s="184" t="s">
        <v>57</v>
      </c>
      <c r="AE293" s="184" t="s">
        <v>57</v>
      </c>
      <c r="AF293" s="184"/>
      <c r="AG293" s="184" t="s">
        <v>57</v>
      </c>
      <c r="AH293" s="184" t="s">
        <v>57</v>
      </c>
      <c r="AI293" s="184" t="s">
        <v>57</v>
      </c>
      <c r="AJ293" s="204" t="s">
        <v>57</v>
      </c>
      <c r="AK293" s="184" t="s">
        <v>57</v>
      </c>
      <c r="AL293" s="184" t="s">
        <v>57</v>
      </c>
      <c r="AM293" s="184" t="s">
        <v>57</v>
      </c>
      <c r="AN293" s="184" t="s">
        <v>57</v>
      </c>
      <c r="AO293" s="184" t="s">
        <v>5706</v>
      </c>
      <c r="AP293" s="184" t="s">
        <v>5707</v>
      </c>
      <c r="AQ293" s="184">
        <v>282</v>
      </c>
      <c r="AR293" s="184" t="s">
        <v>57</v>
      </c>
      <c r="AS293" s="184" t="s">
        <v>57</v>
      </c>
      <c r="AT293" s="184" t="s">
        <v>57</v>
      </c>
      <c r="AU293" s="184"/>
      <c r="AV293" s="184"/>
    </row>
    <row r="294" spans="1:48" s="188" customFormat="1">
      <c r="A294" s="184">
        <v>293</v>
      </c>
      <c r="B294" s="184" t="s">
        <v>919</v>
      </c>
      <c r="C294" s="184" t="s">
        <v>1382</v>
      </c>
      <c r="D294" s="184">
        <v>2024</v>
      </c>
      <c r="E294" s="184" t="s">
        <v>368</v>
      </c>
      <c r="F294" s="184" t="s">
        <v>2922</v>
      </c>
      <c r="G294" s="184" t="s">
        <v>5708</v>
      </c>
      <c r="H294" s="184" t="s">
        <v>5709</v>
      </c>
      <c r="I294" s="184" t="s">
        <v>246</v>
      </c>
      <c r="J294" s="184">
        <v>25</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57</v>
      </c>
      <c r="AA294" s="184" t="s">
        <v>57</v>
      </c>
      <c r="AB294" s="184" t="s">
        <v>57</v>
      </c>
      <c r="AC294" s="184" t="s">
        <v>57</v>
      </c>
      <c r="AD294" s="184" t="s">
        <v>57</v>
      </c>
      <c r="AE294" s="184" t="s">
        <v>57</v>
      </c>
      <c r="AF294" s="184"/>
      <c r="AG294" s="184" t="s">
        <v>57</v>
      </c>
      <c r="AH294" s="184" t="s">
        <v>57</v>
      </c>
      <c r="AI294" s="184" t="s">
        <v>57</v>
      </c>
      <c r="AJ294" s="204" t="s">
        <v>57</v>
      </c>
      <c r="AK294" s="184" t="s">
        <v>57</v>
      </c>
      <c r="AL294" s="184" t="s">
        <v>57</v>
      </c>
      <c r="AM294" s="184" t="s">
        <v>57</v>
      </c>
      <c r="AN294" s="184" t="s">
        <v>57</v>
      </c>
      <c r="AO294" s="184" t="s">
        <v>5710</v>
      </c>
      <c r="AP294" s="184" t="s">
        <v>5711</v>
      </c>
      <c r="AQ294" s="184">
        <v>94</v>
      </c>
      <c r="AR294" s="184" t="s">
        <v>57</v>
      </c>
      <c r="AS294" s="184" t="s">
        <v>57</v>
      </c>
      <c r="AT294" s="184" t="s">
        <v>57</v>
      </c>
      <c r="AU294" s="184"/>
      <c r="AV294" s="184"/>
    </row>
    <row r="295" spans="1:48" s="188" customFormat="1">
      <c r="A295" s="184">
        <v>294</v>
      </c>
      <c r="B295" s="184" t="s">
        <v>919</v>
      </c>
      <c r="C295" s="184" t="s">
        <v>1382</v>
      </c>
      <c r="D295" s="184">
        <v>2024</v>
      </c>
      <c r="E295" s="184" t="s">
        <v>368</v>
      </c>
      <c r="F295" s="184" t="s">
        <v>57</v>
      </c>
      <c r="G295" s="184" t="s">
        <v>5712</v>
      </c>
      <c r="H295" s="184" t="s">
        <v>5713</v>
      </c>
      <c r="I295" s="184" t="s">
        <v>1467</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4" t="s">
        <v>57</v>
      </c>
      <c r="AA295" s="184" t="s">
        <v>57</v>
      </c>
      <c r="AB295" s="184" t="s">
        <v>57</v>
      </c>
      <c r="AC295" s="184" t="s">
        <v>57</v>
      </c>
      <c r="AD295" s="184" t="s">
        <v>57</v>
      </c>
      <c r="AE295" s="184" t="s">
        <v>57</v>
      </c>
      <c r="AF295" s="184"/>
      <c r="AG295" s="184" t="s">
        <v>57</v>
      </c>
      <c r="AH295" s="184" t="s">
        <v>57</v>
      </c>
      <c r="AI295" s="184" t="s">
        <v>57</v>
      </c>
      <c r="AJ295" s="204" t="s">
        <v>57</v>
      </c>
      <c r="AK295" s="184" t="s">
        <v>57</v>
      </c>
      <c r="AL295" s="184" t="s">
        <v>57</v>
      </c>
      <c r="AM295" s="184" t="s">
        <v>57</v>
      </c>
      <c r="AN295" s="184" t="s">
        <v>57</v>
      </c>
      <c r="AO295" s="184" t="s">
        <v>57</v>
      </c>
      <c r="AP295" s="184" t="s">
        <v>5714</v>
      </c>
      <c r="AQ295" s="184" t="s">
        <v>57</v>
      </c>
      <c r="AR295" s="184" t="s">
        <v>57</v>
      </c>
      <c r="AS295" s="184" t="s">
        <v>57</v>
      </c>
      <c r="AT295" s="184" t="s">
        <v>57</v>
      </c>
      <c r="AU295" s="184"/>
      <c r="AV295" s="184"/>
    </row>
    <row r="296" spans="1:48" s="188" customFormat="1">
      <c r="A296" s="184">
        <v>295</v>
      </c>
      <c r="B296" s="184" t="s">
        <v>919</v>
      </c>
      <c r="C296" s="184" t="s">
        <v>1382</v>
      </c>
      <c r="D296" s="184">
        <v>2024</v>
      </c>
      <c r="E296" s="184" t="s">
        <v>121</v>
      </c>
      <c r="F296" s="184" t="s">
        <v>5238</v>
      </c>
      <c r="G296" s="184" t="s">
        <v>5715</v>
      </c>
      <c r="H296" s="184" t="s">
        <v>5716</v>
      </c>
      <c r="I296" s="184" t="s">
        <v>298</v>
      </c>
      <c r="J296" s="184">
        <v>25</v>
      </c>
      <c r="K296" s="184" t="s">
        <v>57</v>
      </c>
      <c r="L296" s="184" t="s">
        <v>57</v>
      </c>
      <c r="M296" s="184" t="s">
        <v>57</v>
      </c>
      <c r="N296" s="184" t="s">
        <v>57</v>
      </c>
      <c r="O296" s="184" t="s">
        <v>57</v>
      </c>
      <c r="P296" s="184" t="s">
        <v>57</v>
      </c>
      <c r="Q296" s="184" t="s">
        <v>57</v>
      </c>
      <c r="R296" s="184" t="s">
        <v>57</v>
      </c>
      <c r="S296" s="184" t="s">
        <v>57</v>
      </c>
      <c r="T296" s="184" t="s">
        <v>57</v>
      </c>
      <c r="U296" s="184" t="s">
        <v>57</v>
      </c>
      <c r="V296" s="184" t="s">
        <v>57</v>
      </c>
      <c r="W296" s="184" t="s">
        <v>57</v>
      </c>
      <c r="X296" s="184" t="s">
        <v>57</v>
      </c>
      <c r="Y296" s="184" t="s">
        <v>57</v>
      </c>
      <c r="Z296" s="184" t="s">
        <v>57</v>
      </c>
      <c r="AA296" s="184" t="s">
        <v>57</v>
      </c>
      <c r="AB296" s="184" t="s">
        <v>57</v>
      </c>
      <c r="AC296" s="184" t="s">
        <v>57</v>
      </c>
      <c r="AD296" s="184" t="s">
        <v>57</v>
      </c>
      <c r="AE296" s="184" t="s">
        <v>57</v>
      </c>
      <c r="AF296" s="184"/>
      <c r="AG296" s="184" t="s">
        <v>57</v>
      </c>
      <c r="AH296" s="184" t="s">
        <v>57</v>
      </c>
      <c r="AI296" s="184" t="s">
        <v>57</v>
      </c>
      <c r="AJ296" s="204" t="s">
        <v>57</v>
      </c>
      <c r="AK296" s="184" t="s">
        <v>57</v>
      </c>
      <c r="AL296" s="184" t="s">
        <v>57</v>
      </c>
      <c r="AM296" s="184" t="s">
        <v>57</v>
      </c>
      <c r="AN296" s="184" t="s">
        <v>57</v>
      </c>
      <c r="AO296" s="184" t="s">
        <v>57</v>
      </c>
      <c r="AP296" s="184" t="s">
        <v>5717</v>
      </c>
      <c r="AQ296" s="184"/>
      <c r="AR296" s="184" t="s">
        <v>57</v>
      </c>
      <c r="AS296" s="184" t="s">
        <v>57</v>
      </c>
      <c r="AT296" s="184" t="s">
        <v>57</v>
      </c>
      <c r="AU296" s="184"/>
      <c r="AV296" s="184"/>
    </row>
    <row r="297" spans="1:48" s="188" customFormat="1">
      <c r="A297" s="184">
        <v>296</v>
      </c>
      <c r="B297" s="184" t="s">
        <v>919</v>
      </c>
      <c r="C297" s="184" t="s">
        <v>1382</v>
      </c>
      <c r="D297" s="184">
        <v>2024</v>
      </c>
      <c r="E297" s="184" t="s">
        <v>121</v>
      </c>
      <c r="F297" s="184" t="s">
        <v>5718</v>
      </c>
      <c r="G297" s="184" t="s">
        <v>5719</v>
      </c>
      <c r="H297" s="184" t="s">
        <v>5720</v>
      </c>
      <c r="I297" s="184" t="s">
        <v>289</v>
      </c>
      <c r="J297" s="184">
        <v>25</v>
      </c>
      <c r="K297" s="184" t="s">
        <v>57</v>
      </c>
      <c r="L297" s="184" t="s">
        <v>57</v>
      </c>
      <c r="M297" s="184" t="s">
        <v>57</v>
      </c>
      <c r="N297" s="184" t="s">
        <v>57</v>
      </c>
      <c r="O297" s="184" t="s">
        <v>57</v>
      </c>
      <c r="P297" s="184" t="s">
        <v>57</v>
      </c>
      <c r="Q297" s="184" t="s">
        <v>57</v>
      </c>
      <c r="R297" s="184" t="s">
        <v>57</v>
      </c>
      <c r="S297" s="184" t="s">
        <v>57</v>
      </c>
      <c r="T297" s="184" t="s">
        <v>57</v>
      </c>
      <c r="U297" s="184" t="s">
        <v>57</v>
      </c>
      <c r="V297" s="184" t="s">
        <v>57</v>
      </c>
      <c r="W297" s="184" t="s">
        <v>57</v>
      </c>
      <c r="X297" s="184" t="s">
        <v>57</v>
      </c>
      <c r="Y297" s="184" t="s">
        <v>57</v>
      </c>
      <c r="Z297" s="184" t="s">
        <v>5721</v>
      </c>
      <c r="AA297" s="184" t="s">
        <v>57</v>
      </c>
      <c r="AB297" s="184" t="s">
        <v>57</v>
      </c>
      <c r="AC297" s="184" t="s">
        <v>57</v>
      </c>
      <c r="AD297" s="184" t="s">
        <v>57</v>
      </c>
      <c r="AE297" s="184" t="s">
        <v>57</v>
      </c>
      <c r="AF297" s="184"/>
      <c r="AG297" s="184" t="s">
        <v>57</v>
      </c>
      <c r="AH297" s="184" t="s">
        <v>57</v>
      </c>
      <c r="AI297" s="184" t="s">
        <v>57</v>
      </c>
      <c r="AJ297" s="204" t="s">
        <v>57</v>
      </c>
      <c r="AK297" s="184" t="s">
        <v>57</v>
      </c>
      <c r="AL297" s="184" t="s">
        <v>57</v>
      </c>
      <c r="AM297" s="184" t="s">
        <v>57</v>
      </c>
      <c r="AN297" s="184" t="s">
        <v>57</v>
      </c>
      <c r="AO297" s="184" t="s">
        <v>5722</v>
      </c>
      <c r="AP297" s="184" t="s">
        <v>5055</v>
      </c>
      <c r="AQ297" s="184">
        <v>305</v>
      </c>
      <c r="AR297" s="184" t="s">
        <v>57</v>
      </c>
      <c r="AS297" s="184" t="s">
        <v>57</v>
      </c>
      <c r="AT297" s="184" t="s">
        <v>57</v>
      </c>
      <c r="AU297" s="184"/>
      <c r="AV297" s="184"/>
    </row>
    <row r="298" spans="1:48" s="188" customFormat="1">
      <c r="A298" s="184">
        <v>297</v>
      </c>
      <c r="B298" s="184" t="s">
        <v>919</v>
      </c>
      <c r="C298" s="184" t="s">
        <v>1382</v>
      </c>
      <c r="D298" s="184">
        <v>2024</v>
      </c>
      <c r="E298" s="184" t="s">
        <v>121</v>
      </c>
      <c r="F298" s="184" t="s">
        <v>3462</v>
      </c>
      <c r="G298" s="184" t="s">
        <v>5723</v>
      </c>
      <c r="H298" s="184" t="s">
        <v>5724</v>
      </c>
      <c r="I298" s="184" t="s">
        <v>289</v>
      </c>
      <c r="J298" s="184">
        <v>25</v>
      </c>
      <c r="K298" s="184" t="s">
        <v>57</v>
      </c>
      <c r="L298" s="184" t="s">
        <v>57</v>
      </c>
      <c r="M298" s="184" t="s">
        <v>57</v>
      </c>
      <c r="N298" s="184" t="s">
        <v>57</v>
      </c>
      <c r="O298" s="184" t="s">
        <v>57</v>
      </c>
      <c r="P298" s="184" t="s">
        <v>57</v>
      </c>
      <c r="Q298" s="184" t="s">
        <v>57</v>
      </c>
      <c r="R298" s="184" t="s">
        <v>57</v>
      </c>
      <c r="S298" s="184" t="s">
        <v>57</v>
      </c>
      <c r="T298" s="184" t="s">
        <v>57</v>
      </c>
      <c r="U298" s="184" t="s">
        <v>57</v>
      </c>
      <c r="V298" s="184" t="s">
        <v>57</v>
      </c>
      <c r="W298" s="184" t="s">
        <v>57</v>
      </c>
      <c r="X298" s="184" t="s">
        <v>57</v>
      </c>
      <c r="Y298" s="184" t="s">
        <v>57</v>
      </c>
      <c r="Z298" s="184" t="s">
        <v>5725</v>
      </c>
      <c r="AA298" s="184" t="s">
        <v>57</v>
      </c>
      <c r="AB298" s="184" t="s">
        <v>57</v>
      </c>
      <c r="AC298" s="184" t="s">
        <v>57</v>
      </c>
      <c r="AD298" s="184" t="s">
        <v>57</v>
      </c>
      <c r="AE298" s="184" t="s">
        <v>57</v>
      </c>
      <c r="AF298" s="184"/>
      <c r="AG298" s="184" t="s">
        <v>57</v>
      </c>
      <c r="AH298" s="184" t="s">
        <v>57</v>
      </c>
      <c r="AI298" s="184" t="s">
        <v>57</v>
      </c>
      <c r="AJ298" s="204" t="s">
        <v>57</v>
      </c>
      <c r="AK298" s="184" t="s">
        <v>57</v>
      </c>
      <c r="AL298" s="184" t="s">
        <v>57</v>
      </c>
      <c r="AM298" s="184" t="s">
        <v>57</v>
      </c>
      <c r="AN298" s="184" t="s">
        <v>57</v>
      </c>
      <c r="AO298" s="184" t="s">
        <v>5475</v>
      </c>
      <c r="AP298" s="184" t="s">
        <v>5726</v>
      </c>
      <c r="AQ298" s="184">
        <v>142</v>
      </c>
      <c r="AR298" s="184" t="s">
        <v>57</v>
      </c>
      <c r="AS298" s="184" t="s">
        <v>57</v>
      </c>
      <c r="AT298" s="184" t="s">
        <v>57</v>
      </c>
      <c r="AU298" s="184"/>
      <c r="AV298" s="184"/>
    </row>
    <row r="299" spans="1:48" s="188" customFormat="1">
      <c r="A299" s="184">
        <v>298</v>
      </c>
      <c r="B299" s="184" t="s">
        <v>919</v>
      </c>
      <c r="C299" s="184" t="s">
        <v>1382</v>
      </c>
      <c r="D299" s="184">
        <v>2024</v>
      </c>
      <c r="E299" s="184" t="s">
        <v>121</v>
      </c>
      <c r="F299" s="184" t="s">
        <v>5727</v>
      </c>
      <c r="G299" s="184" t="s">
        <v>5728</v>
      </c>
      <c r="H299" s="184" t="s">
        <v>5729</v>
      </c>
      <c r="I299" s="184" t="s">
        <v>929</v>
      </c>
      <c r="J299" s="184">
        <v>1</v>
      </c>
      <c r="K299" s="184" t="s">
        <v>62</v>
      </c>
      <c r="L299" s="184" t="s">
        <v>62</v>
      </c>
      <c r="M299" s="184" t="s">
        <v>57</v>
      </c>
      <c r="N299" s="184" t="s">
        <v>57</v>
      </c>
      <c r="O299" s="184" t="s">
        <v>57</v>
      </c>
      <c r="P299" s="184" t="s">
        <v>57</v>
      </c>
      <c r="Q299" s="184" t="s">
        <v>57</v>
      </c>
      <c r="R299" s="184" t="s">
        <v>57</v>
      </c>
      <c r="S299" s="184" t="s">
        <v>57</v>
      </c>
      <c r="T299" s="184" t="s">
        <v>57</v>
      </c>
      <c r="U299" s="184" t="s">
        <v>57</v>
      </c>
      <c r="V299" s="184" t="s">
        <v>57</v>
      </c>
      <c r="W299" s="184" t="s">
        <v>57</v>
      </c>
      <c r="X299" s="184" t="s">
        <v>57</v>
      </c>
      <c r="Y299" s="184" t="s">
        <v>57</v>
      </c>
      <c r="Z299" s="184" t="s">
        <v>5730</v>
      </c>
      <c r="AA299" s="184" t="s">
        <v>57</v>
      </c>
      <c r="AB299" s="184" t="s">
        <v>57</v>
      </c>
      <c r="AC299" s="184" t="s">
        <v>57</v>
      </c>
      <c r="AD299" s="184" t="s">
        <v>57</v>
      </c>
      <c r="AE299" s="184" t="s">
        <v>57</v>
      </c>
      <c r="AF299" s="184"/>
      <c r="AG299" s="184" t="s">
        <v>57</v>
      </c>
      <c r="AH299" s="184" t="s">
        <v>57</v>
      </c>
      <c r="AI299" s="184" t="s">
        <v>57</v>
      </c>
      <c r="AJ299" s="204" t="s">
        <v>57</v>
      </c>
      <c r="AK299" s="184" t="s">
        <v>57</v>
      </c>
      <c r="AL299" s="184" t="s">
        <v>57</v>
      </c>
      <c r="AM299" s="184" t="s">
        <v>57</v>
      </c>
      <c r="AN299" s="184" t="s">
        <v>57</v>
      </c>
      <c r="AO299" s="184" t="s">
        <v>5731</v>
      </c>
      <c r="AP299" s="184" t="s">
        <v>5732</v>
      </c>
      <c r="AQ299" s="184">
        <v>241</v>
      </c>
      <c r="AR299" s="184" t="s">
        <v>57</v>
      </c>
      <c r="AS299" s="184" t="s">
        <v>57</v>
      </c>
      <c r="AT299" s="184" t="s">
        <v>57</v>
      </c>
      <c r="AU299" s="184"/>
      <c r="AV299" s="184"/>
    </row>
    <row r="300" spans="1:48" s="188" customFormat="1">
      <c r="A300" s="184">
        <v>299</v>
      </c>
      <c r="B300" s="184" t="s">
        <v>919</v>
      </c>
      <c r="C300" s="184" t="s">
        <v>1382</v>
      </c>
      <c r="D300" s="184">
        <v>2024</v>
      </c>
      <c r="E300" s="184" t="s">
        <v>121</v>
      </c>
      <c r="F300" s="184" t="s">
        <v>5733</v>
      </c>
      <c r="G300" s="184" t="s">
        <v>5734</v>
      </c>
      <c r="H300" s="184" t="s">
        <v>5735</v>
      </c>
      <c r="I300" s="184" t="s">
        <v>91</v>
      </c>
      <c r="J300" s="184">
        <v>4</v>
      </c>
      <c r="K300" s="184" t="s">
        <v>62</v>
      </c>
      <c r="L300" s="184" t="s">
        <v>62</v>
      </c>
      <c r="M300" s="184" t="s">
        <v>62</v>
      </c>
      <c r="N300" s="184" t="s">
        <v>62</v>
      </c>
      <c r="O300" s="184" t="s">
        <v>57</v>
      </c>
      <c r="P300" s="184" t="s">
        <v>57</v>
      </c>
      <c r="Q300" s="184" t="s">
        <v>57</v>
      </c>
      <c r="R300" s="184" t="s">
        <v>57</v>
      </c>
      <c r="S300" s="184" t="s">
        <v>56</v>
      </c>
      <c r="T300" s="184" t="s">
        <v>5736</v>
      </c>
      <c r="U300" s="184" t="s">
        <v>62</v>
      </c>
      <c r="V300" s="184" t="s">
        <v>57</v>
      </c>
      <c r="W300" s="184" t="s">
        <v>62</v>
      </c>
      <c r="X300" s="184" t="s">
        <v>57</v>
      </c>
      <c r="Y300" s="184" t="s">
        <v>57</v>
      </c>
      <c r="Z300" s="184" t="s">
        <v>5737</v>
      </c>
      <c r="AA300" s="184" t="s">
        <v>62</v>
      </c>
      <c r="AB300" s="184" t="s">
        <v>56</v>
      </c>
      <c r="AC300" s="184" t="s">
        <v>56</v>
      </c>
      <c r="AD300" s="184" t="s">
        <v>157</v>
      </c>
      <c r="AE300" s="184" t="s">
        <v>57</v>
      </c>
      <c r="AF300" s="184"/>
      <c r="AG300" s="184" t="s">
        <v>56</v>
      </c>
      <c r="AH300" s="184">
        <v>1031</v>
      </c>
      <c r="AI300" s="184" t="s">
        <v>62</v>
      </c>
      <c r="AJ300" s="204" t="s">
        <v>57</v>
      </c>
      <c r="AK300" s="184" t="s">
        <v>62</v>
      </c>
      <c r="AL300" s="184" t="s">
        <v>57</v>
      </c>
      <c r="AM300" s="184" t="s">
        <v>57</v>
      </c>
      <c r="AN300" s="184" t="s">
        <v>57</v>
      </c>
      <c r="AO300" s="184" t="s">
        <v>285</v>
      </c>
      <c r="AP300" s="184" t="s">
        <v>5738</v>
      </c>
      <c r="AQ300" s="184">
        <v>250</v>
      </c>
      <c r="AR300" s="184" t="s">
        <v>57</v>
      </c>
      <c r="AS300" s="184">
        <v>791</v>
      </c>
      <c r="AT300" s="184">
        <v>233</v>
      </c>
      <c r="AU300" s="184"/>
      <c r="AV300" s="184"/>
    </row>
    <row r="301" spans="1:48" s="188" customFormat="1">
      <c r="A301" s="184">
        <v>300</v>
      </c>
      <c r="B301" s="184" t="s">
        <v>919</v>
      </c>
      <c r="C301" s="184" t="s">
        <v>1382</v>
      </c>
      <c r="D301" s="184">
        <v>2024</v>
      </c>
      <c r="E301" s="184" t="s">
        <v>121</v>
      </c>
      <c r="F301" s="184" t="s">
        <v>5739</v>
      </c>
      <c r="G301" s="184" t="s">
        <v>5740</v>
      </c>
      <c r="H301" s="184" t="s">
        <v>5741</v>
      </c>
      <c r="I301" s="184" t="s">
        <v>91</v>
      </c>
      <c r="J301" s="184">
        <v>14</v>
      </c>
      <c r="K301" s="184" t="s">
        <v>62</v>
      </c>
      <c r="L301" s="184" t="s">
        <v>62</v>
      </c>
      <c r="M301" s="184" t="s">
        <v>62</v>
      </c>
      <c r="N301" s="184" t="s">
        <v>56</v>
      </c>
      <c r="O301" s="184">
        <v>1</v>
      </c>
      <c r="P301" s="184" t="s">
        <v>62</v>
      </c>
      <c r="Q301" s="184" t="s">
        <v>5742</v>
      </c>
      <c r="R301" s="184" t="s">
        <v>5743</v>
      </c>
      <c r="S301" s="184" t="s">
        <v>56</v>
      </c>
      <c r="T301" s="184" t="s">
        <v>5744</v>
      </c>
      <c r="U301" s="184" t="s">
        <v>56</v>
      </c>
      <c r="V301" s="187" t="s">
        <v>5745</v>
      </c>
      <c r="W301" s="184" t="s">
        <v>62</v>
      </c>
      <c r="X301" s="184" t="s">
        <v>57</v>
      </c>
      <c r="Y301" s="184" t="s">
        <v>57</v>
      </c>
      <c r="Z301" s="187" t="s">
        <v>5746</v>
      </c>
      <c r="AA301" s="184" t="s">
        <v>56</v>
      </c>
      <c r="AB301" s="184" t="s">
        <v>56</v>
      </c>
      <c r="AC301" s="184" t="s">
        <v>56</v>
      </c>
      <c r="AD301" s="184" t="s">
        <v>216</v>
      </c>
      <c r="AE301" s="184" t="s">
        <v>6362</v>
      </c>
      <c r="AF301" s="184" t="s">
        <v>1199</v>
      </c>
      <c r="AG301" s="184" t="s">
        <v>56</v>
      </c>
      <c r="AH301" s="184">
        <v>48</v>
      </c>
      <c r="AI301" s="184" t="s">
        <v>56</v>
      </c>
      <c r="AJ301" s="204" t="s">
        <v>109</v>
      </c>
      <c r="AK301" s="184" t="s">
        <v>62</v>
      </c>
      <c r="AL301" s="184" t="s">
        <v>57</v>
      </c>
      <c r="AM301" s="184" t="s">
        <v>57</v>
      </c>
      <c r="AN301" s="184" t="s">
        <v>57</v>
      </c>
      <c r="AO301" s="184" t="s">
        <v>5747</v>
      </c>
      <c r="AP301" s="184" t="s">
        <v>5748</v>
      </c>
      <c r="AQ301" s="184">
        <v>284</v>
      </c>
      <c r="AR301" s="184" t="s">
        <v>57</v>
      </c>
      <c r="AS301" s="184">
        <v>34</v>
      </c>
      <c r="AT301" s="184">
        <v>14</v>
      </c>
      <c r="AU301" s="184"/>
      <c r="AV301" s="184"/>
    </row>
    <row r="302" spans="1:48" s="188" customFormat="1">
      <c r="A302" s="184">
        <v>301</v>
      </c>
      <c r="B302" s="184" t="s">
        <v>919</v>
      </c>
      <c r="C302" s="184" t="s">
        <v>1382</v>
      </c>
      <c r="D302" s="184">
        <v>2024</v>
      </c>
      <c r="E302" s="184" t="s">
        <v>121</v>
      </c>
      <c r="F302" s="184" t="s">
        <v>5749</v>
      </c>
      <c r="G302" s="184" t="s">
        <v>5750</v>
      </c>
      <c r="H302" s="184" t="s">
        <v>5751</v>
      </c>
      <c r="I302" s="184" t="s">
        <v>91</v>
      </c>
      <c r="J302" s="184">
        <v>14</v>
      </c>
      <c r="K302" s="184" t="s">
        <v>62</v>
      </c>
      <c r="L302" s="184" t="s">
        <v>62</v>
      </c>
      <c r="M302" s="184" t="s">
        <v>62</v>
      </c>
      <c r="N302" s="184" t="s">
        <v>56</v>
      </c>
      <c r="O302" s="184">
        <v>1</v>
      </c>
      <c r="P302" s="184" t="s">
        <v>170</v>
      </c>
      <c r="Q302" s="184" t="s">
        <v>5752</v>
      </c>
      <c r="R302" s="184" t="s">
        <v>6363</v>
      </c>
      <c r="S302" s="184" t="s">
        <v>56</v>
      </c>
      <c r="T302" s="184" t="s">
        <v>5754</v>
      </c>
      <c r="U302" s="184" t="s">
        <v>62</v>
      </c>
      <c r="V302" s="184" t="s">
        <v>57</v>
      </c>
      <c r="W302" s="184" t="s">
        <v>62</v>
      </c>
      <c r="X302" s="184" t="s">
        <v>57</v>
      </c>
      <c r="Y302" s="184" t="s">
        <v>57</v>
      </c>
      <c r="Z302" s="187" t="s">
        <v>5755</v>
      </c>
      <c r="AA302" s="184" t="s">
        <v>56</v>
      </c>
      <c r="AB302" s="184" t="s">
        <v>56</v>
      </c>
      <c r="AC302" s="184" t="s">
        <v>56</v>
      </c>
      <c r="AD302" s="184" t="s">
        <v>216</v>
      </c>
      <c r="AE302" s="184" t="s">
        <v>5637</v>
      </c>
      <c r="AF302" s="184" t="s">
        <v>1199</v>
      </c>
      <c r="AG302" s="184" t="s">
        <v>56</v>
      </c>
      <c r="AH302" s="184">
        <v>66</v>
      </c>
      <c r="AI302" s="184" t="s">
        <v>56</v>
      </c>
      <c r="AJ302" s="204" t="s">
        <v>3953</v>
      </c>
      <c r="AK302" s="184" t="s">
        <v>62</v>
      </c>
      <c r="AL302" s="184" t="s">
        <v>57</v>
      </c>
      <c r="AM302" s="184" t="s">
        <v>57</v>
      </c>
      <c r="AN302" s="184" t="s">
        <v>57</v>
      </c>
      <c r="AO302" s="184" t="s">
        <v>2167</v>
      </c>
      <c r="AP302" s="184" t="s">
        <v>5738</v>
      </c>
      <c r="AQ302" s="184">
        <v>247</v>
      </c>
      <c r="AR302" s="184" t="s">
        <v>57</v>
      </c>
      <c r="AS302" s="184">
        <v>21</v>
      </c>
      <c r="AT302" s="184">
        <v>45</v>
      </c>
      <c r="AU302" s="184"/>
      <c r="AV302" s="184"/>
    </row>
    <row r="303" spans="1:48" s="188" customFormat="1">
      <c r="A303" s="184">
        <v>302</v>
      </c>
      <c r="B303" s="184" t="s">
        <v>919</v>
      </c>
      <c r="C303" s="184" t="s">
        <v>1382</v>
      </c>
      <c r="D303" s="184">
        <v>2024</v>
      </c>
      <c r="E303" s="184" t="s">
        <v>121</v>
      </c>
      <c r="F303" s="184" t="s">
        <v>841</v>
      </c>
      <c r="G303" s="184" t="s">
        <v>5756</v>
      </c>
      <c r="H303" s="184" t="s">
        <v>5757</v>
      </c>
      <c r="I303" s="184" t="s">
        <v>91</v>
      </c>
      <c r="J303" s="184">
        <v>14</v>
      </c>
      <c r="K303" s="184" t="s">
        <v>62</v>
      </c>
      <c r="L303" s="184" t="s">
        <v>62</v>
      </c>
      <c r="M303" s="184" t="s">
        <v>62</v>
      </c>
      <c r="N303" s="184" t="s">
        <v>62</v>
      </c>
      <c r="O303" s="184" t="s">
        <v>57</v>
      </c>
      <c r="P303" s="184" t="s">
        <v>57</v>
      </c>
      <c r="Q303" s="184" t="s">
        <v>57</v>
      </c>
      <c r="R303" s="184" t="s">
        <v>57</v>
      </c>
      <c r="S303" s="184" t="s">
        <v>56</v>
      </c>
      <c r="T303" s="184" t="s">
        <v>5758</v>
      </c>
      <c r="U303" s="184" t="s">
        <v>62</v>
      </c>
      <c r="V303" s="184" t="s">
        <v>57</v>
      </c>
      <c r="W303" s="184" t="s">
        <v>62</v>
      </c>
      <c r="X303" s="184" t="s">
        <v>57</v>
      </c>
      <c r="Y303" s="184" t="s">
        <v>57</v>
      </c>
      <c r="Z303" s="187" t="s">
        <v>848</v>
      </c>
      <c r="AA303" s="184" t="s">
        <v>56</v>
      </c>
      <c r="AB303" s="184" t="s">
        <v>62</v>
      </c>
      <c r="AC303" s="184" t="s">
        <v>57</v>
      </c>
      <c r="AD303" s="184" t="s">
        <v>57</v>
      </c>
      <c r="AE303" s="184" t="s">
        <v>57</v>
      </c>
      <c r="AF303" s="184"/>
      <c r="AG303" s="184" t="s">
        <v>56</v>
      </c>
      <c r="AH303" s="184">
        <v>32</v>
      </c>
      <c r="AI303" s="184" t="s">
        <v>56</v>
      </c>
      <c r="AJ303" s="204" t="s">
        <v>856</v>
      </c>
      <c r="AK303" s="184" t="s">
        <v>62</v>
      </c>
      <c r="AL303" s="184" t="s">
        <v>57</v>
      </c>
      <c r="AM303" s="184" t="s">
        <v>57</v>
      </c>
      <c r="AN303" s="184" t="s">
        <v>57</v>
      </c>
      <c r="AO303" s="184" t="s">
        <v>5759</v>
      </c>
      <c r="AP303" s="184" t="s">
        <v>5726</v>
      </c>
      <c r="AQ303" s="184">
        <v>417</v>
      </c>
      <c r="AR303" s="184" t="s">
        <v>57</v>
      </c>
      <c r="AS303" s="184">
        <v>17</v>
      </c>
      <c r="AT303" s="184">
        <v>15</v>
      </c>
      <c r="AU303" s="184"/>
      <c r="AV303" s="184"/>
    </row>
    <row r="304" spans="1:48" s="188" customFormat="1">
      <c r="A304" s="184">
        <v>303</v>
      </c>
      <c r="B304" s="184" t="s">
        <v>919</v>
      </c>
      <c r="C304" s="184" t="s">
        <v>1382</v>
      </c>
      <c r="D304" s="184">
        <v>2024</v>
      </c>
      <c r="E304" s="184" t="s">
        <v>121</v>
      </c>
      <c r="F304" s="184" t="s">
        <v>5311</v>
      </c>
      <c r="G304" s="184" t="s">
        <v>5760</v>
      </c>
      <c r="H304" s="184" t="s">
        <v>5761</v>
      </c>
      <c r="I304" s="184" t="s">
        <v>1509</v>
      </c>
      <c r="J304" s="184">
        <v>15</v>
      </c>
      <c r="K304" s="184" t="s">
        <v>57</v>
      </c>
      <c r="L304" s="184" t="s">
        <v>57</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5762</v>
      </c>
      <c r="AA304" s="184" t="s">
        <v>57</v>
      </c>
      <c r="AB304" s="184" t="s">
        <v>57</v>
      </c>
      <c r="AC304" s="184" t="s">
        <v>57</v>
      </c>
      <c r="AD304" s="184" t="s">
        <v>57</v>
      </c>
      <c r="AE304" s="184" t="s">
        <v>57</v>
      </c>
      <c r="AF304" s="184"/>
      <c r="AG304" s="184" t="s">
        <v>57</v>
      </c>
      <c r="AH304" s="184" t="s">
        <v>57</v>
      </c>
      <c r="AI304" s="184" t="s">
        <v>57</v>
      </c>
      <c r="AJ304" s="204" t="s">
        <v>57</v>
      </c>
      <c r="AK304" s="184" t="s">
        <v>57</v>
      </c>
      <c r="AL304" s="184" t="s">
        <v>57</v>
      </c>
      <c r="AM304" s="184" t="s">
        <v>57</v>
      </c>
      <c r="AN304" s="184" t="s">
        <v>57</v>
      </c>
      <c r="AO304" s="184" t="s">
        <v>5710</v>
      </c>
      <c r="AP304" s="184" t="s">
        <v>5763</v>
      </c>
      <c r="AQ304" s="184">
        <v>109</v>
      </c>
      <c r="AR304" s="184" t="s">
        <v>57</v>
      </c>
      <c r="AS304" s="184" t="s">
        <v>57</v>
      </c>
      <c r="AT304" s="184" t="s">
        <v>57</v>
      </c>
      <c r="AU304" s="184"/>
      <c r="AV304" s="184"/>
    </row>
    <row r="305" spans="1:48" s="188" customFormat="1">
      <c r="A305" s="184">
        <v>304</v>
      </c>
      <c r="B305" s="184" t="s">
        <v>919</v>
      </c>
      <c r="C305" s="184" t="s">
        <v>1382</v>
      </c>
      <c r="D305" s="184">
        <v>2024</v>
      </c>
      <c r="E305" s="184" t="s">
        <v>121</v>
      </c>
      <c r="F305" s="184" t="s">
        <v>5764</v>
      </c>
      <c r="G305" s="184" t="s">
        <v>5765</v>
      </c>
      <c r="H305" s="184" t="s">
        <v>5766</v>
      </c>
      <c r="I305" s="184" t="s">
        <v>289</v>
      </c>
      <c r="J305" s="184">
        <v>22</v>
      </c>
      <c r="K305" s="184" t="s">
        <v>57</v>
      </c>
      <c r="L305" s="184" t="s">
        <v>57</v>
      </c>
      <c r="M305" s="184" t="s">
        <v>57</v>
      </c>
      <c r="N305" s="184" t="s">
        <v>57</v>
      </c>
      <c r="O305" s="184" t="s">
        <v>57</v>
      </c>
      <c r="P305" s="184" t="s">
        <v>57</v>
      </c>
      <c r="Q305" s="184" t="s">
        <v>57</v>
      </c>
      <c r="R305" s="184" t="s">
        <v>57</v>
      </c>
      <c r="S305" s="184" t="s">
        <v>57</v>
      </c>
      <c r="T305" s="184" t="s">
        <v>57</v>
      </c>
      <c r="U305" s="184" t="s">
        <v>57</v>
      </c>
      <c r="V305" s="184" t="s">
        <v>57</v>
      </c>
      <c r="W305" s="184" t="s">
        <v>57</v>
      </c>
      <c r="X305" s="184" t="s">
        <v>57</v>
      </c>
      <c r="Y305" s="184" t="s">
        <v>57</v>
      </c>
      <c r="Z305" s="184" t="s">
        <v>5767</v>
      </c>
      <c r="AA305" s="184" t="s">
        <v>57</v>
      </c>
      <c r="AB305" s="184" t="s">
        <v>57</v>
      </c>
      <c r="AC305" s="184" t="s">
        <v>57</v>
      </c>
      <c r="AD305" s="184" t="s">
        <v>57</v>
      </c>
      <c r="AE305" s="184" t="s">
        <v>57</v>
      </c>
      <c r="AF305" s="184"/>
      <c r="AG305" s="184" t="s">
        <v>57</v>
      </c>
      <c r="AH305" s="184" t="s">
        <v>57</v>
      </c>
      <c r="AI305" s="184" t="s">
        <v>57</v>
      </c>
      <c r="AJ305" s="204" t="s">
        <v>57</v>
      </c>
      <c r="AK305" s="184" t="s">
        <v>57</v>
      </c>
      <c r="AL305" s="184" t="s">
        <v>57</v>
      </c>
      <c r="AM305" s="184" t="s">
        <v>57</v>
      </c>
      <c r="AN305" s="184" t="s">
        <v>57</v>
      </c>
      <c r="AO305" s="184" t="s">
        <v>5768</v>
      </c>
      <c r="AP305" s="184" t="s">
        <v>5769</v>
      </c>
      <c r="AQ305" s="184">
        <v>272</v>
      </c>
      <c r="AR305" s="184" t="s">
        <v>57</v>
      </c>
      <c r="AS305" s="184" t="s">
        <v>57</v>
      </c>
      <c r="AT305" s="184" t="s">
        <v>57</v>
      </c>
      <c r="AU305" s="184"/>
      <c r="AV305" s="184"/>
    </row>
    <row r="306" spans="1:48" s="188" customFormat="1">
      <c r="A306" s="184">
        <v>305</v>
      </c>
      <c r="B306" s="184" t="s">
        <v>919</v>
      </c>
      <c r="C306" s="184" t="s">
        <v>1382</v>
      </c>
      <c r="D306" s="184">
        <v>2024</v>
      </c>
      <c r="E306" s="184" t="s">
        <v>121</v>
      </c>
      <c r="F306" s="184" t="s">
        <v>5429</v>
      </c>
      <c r="G306" s="184" t="s">
        <v>5770</v>
      </c>
      <c r="H306" s="184" t="s">
        <v>5771</v>
      </c>
      <c r="I306" s="184" t="s">
        <v>91</v>
      </c>
      <c r="J306" s="184">
        <v>13</v>
      </c>
      <c r="K306" s="184" t="s">
        <v>62</v>
      </c>
      <c r="L306" s="184" t="s">
        <v>62</v>
      </c>
      <c r="M306" s="184" t="s">
        <v>62</v>
      </c>
      <c r="N306" s="184" t="s">
        <v>62</v>
      </c>
      <c r="O306" s="184" t="s">
        <v>57</v>
      </c>
      <c r="P306" s="184" t="s">
        <v>57</v>
      </c>
      <c r="Q306" s="184" t="s">
        <v>57</v>
      </c>
      <c r="R306" s="184" t="s">
        <v>2098</v>
      </c>
      <c r="S306" s="184" t="s">
        <v>56</v>
      </c>
      <c r="T306" s="184" t="s">
        <v>5772</v>
      </c>
      <c r="U306" s="184" t="s">
        <v>62</v>
      </c>
      <c r="V306" s="184" t="s">
        <v>57</v>
      </c>
      <c r="W306" s="184" t="s">
        <v>62</v>
      </c>
      <c r="X306" s="184" t="s">
        <v>57</v>
      </c>
      <c r="Y306" s="184" t="s">
        <v>57</v>
      </c>
      <c r="Z306" s="184" t="s">
        <v>5773</v>
      </c>
      <c r="AA306" s="184" t="s">
        <v>62</v>
      </c>
      <c r="AB306" s="184" t="s">
        <v>62</v>
      </c>
      <c r="AC306" s="184" t="s">
        <v>57</v>
      </c>
      <c r="AD306" s="184" t="s">
        <v>57</v>
      </c>
      <c r="AE306" s="184" t="s">
        <v>57</v>
      </c>
      <c r="AF306" s="184"/>
      <c r="AG306" s="184" t="s">
        <v>56</v>
      </c>
      <c r="AH306" s="184">
        <v>682</v>
      </c>
      <c r="AI306" s="184" t="s">
        <v>62</v>
      </c>
      <c r="AJ306" s="204" t="s">
        <v>57</v>
      </c>
      <c r="AK306" s="184" t="s">
        <v>62</v>
      </c>
      <c r="AL306" s="184" t="s">
        <v>57</v>
      </c>
      <c r="AM306" s="184" t="s">
        <v>57</v>
      </c>
      <c r="AN306" s="184" t="s">
        <v>57</v>
      </c>
      <c r="AO306" s="184" t="s">
        <v>1945</v>
      </c>
      <c r="AP306" s="184" t="s">
        <v>5774</v>
      </c>
      <c r="AQ306" s="184">
        <v>275</v>
      </c>
      <c r="AR306" s="184" t="s">
        <v>57</v>
      </c>
      <c r="AS306" s="184">
        <v>327</v>
      </c>
      <c r="AT306" s="184">
        <v>355</v>
      </c>
      <c r="AU306" s="184"/>
      <c r="AV306" s="184"/>
    </row>
    <row r="307" spans="1:48" s="188" customFormat="1">
      <c r="A307" s="184">
        <v>306</v>
      </c>
      <c r="B307" s="184" t="s">
        <v>919</v>
      </c>
      <c r="C307" s="184" t="s">
        <v>1382</v>
      </c>
      <c r="D307" s="184">
        <v>2024</v>
      </c>
      <c r="E307" s="184" t="s">
        <v>121</v>
      </c>
      <c r="F307" s="184" t="s">
        <v>5775</v>
      </c>
      <c r="G307" s="184" t="s">
        <v>5776</v>
      </c>
      <c r="H307" s="184" t="s">
        <v>5709</v>
      </c>
      <c r="I307" s="184" t="s">
        <v>246</v>
      </c>
      <c r="J307" s="184">
        <v>25</v>
      </c>
      <c r="K307" s="184" t="s">
        <v>57</v>
      </c>
      <c r="L307" s="184" t="s">
        <v>57</v>
      </c>
      <c r="M307" s="184" t="s">
        <v>57</v>
      </c>
      <c r="N307" s="184" t="s">
        <v>57</v>
      </c>
      <c r="O307" s="184" t="s">
        <v>57</v>
      </c>
      <c r="P307" s="184" t="s">
        <v>57</v>
      </c>
      <c r="Q307" s="184" t="s">
        <v>57</v>
      </c>
      <c r="R307" s="184" t="s">
        <v>57</v>
      </c>
      <c r="S307" s="184" t="s">
        <v>57</v>
      </c>
      <c r="T307" s="184" t="s">
        <v>57</v>
      </c>
      <c r="U307" s="184" t="s">
        <v>57</v>
      </c>
      <c r="V307" s="184" t="s">
        <v>57</v>
      </c>
      <c r="W307" s="184" t="s">
        <v>57</v>
      </c>
      <c r="X307" s="184" t="s">
        <v>57</v>
      </c>
      <c r="Y307" s="184" t="s">
        <v>57</v>
      </c>
      <c r="Z307" s="184" t="s">
        <v>57</v>
      </c>
      <c r="AA307" s="184" t="s">
        <v>57</v>
      </c>
      <c r="AB307" s="184" t="s">
        <v>57</v>
      </c>
      <c r="AC307" s="184" t="s">
        <v>57</v>
      </c>
      <c r="AD307" s="184" t="s">
        <v>57</v>
      </c>
      <c r="AE307" s="184" t="s">
        <v>57</v>
      </c>
      <c r="AF307" s="184"/>
      <c r="AG307" s="184" t="s">
        <v>57</v>
      </c>
      <c r="AH307" s="184" t="s">
        <v>57</v>
      </c>
      <c r="AI307" s="184" t="s">
        <v>57</v>
      </c>
      <c r="AJ307" s="204" t="s">
        <v>57</v>
      </c>
      <c r="AK307" s="184" t="s">
        <v>57</v>
      </c>
      <c r="AL307" s="184" t="s">
        <v>57</v>
      </c>
      <c r="AM307" s="184" t="s">
        <v>57</v>
      </c>
      <c r="AN307" s="184" t="s">
        <v>57</v>
      </c>
      <c r="AO307" s="184" t="s">
        <v>5495</v>
      </c>
      <c r="AP307" s="184" t="s">
        <v>5769</v>
      </c>
      <c r="AQ307" s="184">
        <v>102</v>
      </c>
      <c r="AR307" s="184" t="s">
        <v>57</v>
      </c>
      <c r="AS307" s="184" t="s">
        <v>57</v>
      </c>
      <c r="AT307" s="184" t="s">
        <v>57</v>
      </c>
      <c r="AU307" s="184"/>
      <c r="AV307" s="184"/>
    </row>
    <row r="308" spans="1:48" s="188" customFormat="1">
      <c r="A308" s="184">
        <v>307</v>
      </c>
      <c r="B308" s="184" t="s">
        <v>919</v>
      </c>
      <c r="C308" s="184" t="s">
        <v>1382</v>
      </c>
      <c r="D308" s="184">
        <v>2024</v>
      </c>
      <c r="E308" s="184" t="s">
        <v>121</v>
      </c>
      <c r="F308" s="184" t="s">
        <v>2248</v>
      </c>
      <c r="G308" s="184" t="s">
        <v>5777</v>
      </c>
      <c r="H308" s="184" t="s">
        <v>5778</v>
      </c>
      <c r="I308" s="184" t="s">
        <v>246</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c r="AG308" s="184" t="s">
        <v>57</v>
      </c>
      <c r="AH308" s="184" t="s">
        <v>57</v>
      </c>
      <c r="AI308" s="184" t="s">
        <v>57</v>
      </c>
      <c r="AJ308" s="204" t="s">
        <v>57</v>
      </c>
      <c r="AK308" s="184" t="s">
        <v>57</v>
      </c>
      <c r="AL308" s="184" t="s">
        <v>57</v>
      </c>
      <c r="AM308" s="184" t="s">
        <v>57</v>
      </c>
      <c r="AN308" s="184" t="s">
        <v>57</v>
      </c>
      <c r="AO308" s="184" t="s">
        <v>5779</v>
      </c>
      <c r="AP308" s="184" t="s">
        <v>5769</v>
      </c>
      <c r="AQ308" s="184">
        <v>78</v>
      </c>
      <c r="AR308" s="184" t="s">
        <v>57</v>
      </c>
      <c r="AS308" s="184" t="s">
        <v>57</v>
      </c>
      <c r="AT308" s="184" t="s">
        <v>57</v>
      </c>
      <c r="AU308" s="184"/>
      <c r="AV308" s="184"/>
    </row>
    <row r="309" spans="1:48" s="188" customFormat="1">
      <c r="A309" s="184">
        <v>308</v>
      </c>
      <c r="B309" s="184" t="s">
        <v>919</v>
      </c>
      <c r="C309" s="184" t="s">
        <v>1382</v>
      </c>
      <c r="D309" s="184">
        <v>2025</v>
      </c>
      <c r="E309" s="184" t="s">
        <v>121</v>
      </c>
      <c r="F309" s="184" t="s">
        <v>57</v>
      </c>
      <c r="G309" s="184" t="s">
        <v>5780</v>
      </c>
      <c r="H309" s="184" t="s">
        <v>5781</v>
      </c>
      <c r="I309" s="184" t="s">
        <v>1467</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c r="AG309" s="184" t="s">
        <v>57</v>
      </c>
      <c r="AH309" s="184" t="s">
        <v>57</v>
      </c>
      <c r="AI309" s="184" t="s">
        <v>57</v>
      </c>
      <c r="AJ309" s="204" t="s">
        <v>57</v>
      </c>
      <c r="AK309" s="184" t="s">
        <v>57</v>
      </c>
      <c r="AL309" s="184" t="s">
        <v>57</v>
      </c>
      <c r="AM309" s="184" t="s">
        <v>57</v>
      </c>
      <c r="AN309" s="184" t="s">
        <v>57</v>
      </c>
      <c r="AO309" s="184" t="s">
        <v>57</v>
      </c>
      <c r="AP309" s="184" t="s">
        <v>5782</v>
      </c>
      <c r="AQ309" s="184" t="s">
        <v>57</v>
      </c>
      <c r="AR309" s="184" t="s">
        <v>57</v>
      </c>
      <c r="AS309" s="184" t="s">
        <v>57</v>
      </c>
      <c r="AT309" s="184" t="s">
        <v>57</v>
      </c>
      <c r="AU309" s="184"/>
      <c r="AV309" s="184"/>
    </row>
    <row r="310" spans="1:48" s="188" customFormat="1">
      <c r="A310" s="184">
        <v>309</v>
      </c>
      <c r="B310" s="184" t="s">
        <v>919</v>
      </c>
      <c r="C310" s="184" t="s">
        <v>1382</v>
      </c>
      <c r="D310" s="184">
        <v>2026</v>
      </c>
      <c r="E310" s="184" t="s">
        <v>121</v>
      </c>
      <c r="F310" s="184" t="s">
        <v>57</v>
      </c>
      <c r="G310" s="184" t="s">
        <v>5783</v>
      </c>
      <c r="H310" s="184" t="s">
        <v>5784</v>
      </c>
      <c r="I310" s="184" t="s">
        <v>2927</v>
      </c>
      <c r="J310" s="184">
        <v>25</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57</v>
      </c>
      <c r="AA310" s="184" t="s">
        <v>57</v>
      </c>
      <c r="AB310" s="184" t="s">
        <v>57</v>
      </c>
      <c r="AC310" s="184" t="s">
        <v>57</v>
      </c>
      <c r="AD310" s="184" t="s">
        <v>57</v>
      </c>
      <c r="AE310" s="184" t="s">
        <v>57</v>
      </c>
      <c r="AF310" s="184"/>
      <c r="AG310" s="184" t="s">
        <v>57</v>
      </c>
      <c r="AH310" s="184" t="s">
        <v>57</v>
      </c>
      <c r="AI310" s="184" t="s">
        <v>57</v>
      </c>
      <c r="AJ310" s="204" t="s">
        <v>57</v>
      </c>
      <c r="AK310" s="184" t="s">
        <v>57</v>
      </c>
      <c r="AL310" s="184" t="s">
        <v>57</v>
      </c>
      <c r="AM310" s="184" t="s">
        <v>57</v>
      </c>
      <c r="AN310" s="184" t="s">
        <v>57</v>
      </c>
      <c r="AO310" s="184" t="s">
        <v>57</v>
      </c>
      <c r="AP310" s="196" t="s">
        <v>5785</v>
      </c>
      <c r="AQ310" s="184" t="s">
        <v>57</v>
      </c>
      <c r="AR310" s="184" t="s">
        <v>57</v>
      </c>
      <c r="AS310" s="184" t="s">
        <v>57</v>
      </c>
      <c r="AT310" s="184" t="s">
        <v>57</v>
      </c>
      <c r="AU310" s="184"/>
      <c r="AV310" s="184"/>
    </row>
    <row r="311" spans="1:48" s="188" customFormat="1">
      <c r="A311" s="184">
        <v>310</v>
      </c>
      <c r="B311" s="184" t="s">
        <v>919</v>
      </c>
      <c r="C311" s="184" t="s">
        <v>1382</v>
      </c>
      <c r="D311" s="184">
        <v>2027</v>
      </c>
      <c r="E311" s="184" t="s">
        <v>737</v>
      </c>
      <c r="F311" s="184" t="s">
        <v>5786</v>
      </c>
      <c r="G311" s="184" t="s">
        <v>5787</v>
      </c>
      <c r="H311" s="184" t="s">
        <v>5788</v>
      </c>
      <c r="I311" s="184" t="s">
        <v>298</v>
      </c>
      <c r="J311" s="184">
        <v>9</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57</v>
      </c>
      <c r="AA311" s="184" t="s">
        <v>57</v>
      </c>
      <c r="AB311" s="184" t="s">
        <v>57</v>
      </c>
      <c r="AC311" s="184" t="s">
        <v>57</v>
      </c>
      <c r="AD311" s="184" t="s">
        <v>57</v>
      </c>
      <c r="AE311" s="184" t="s">
        <v>57</v>
      </c>
      <c r="AF311" s="184"/>
      <c r="AG311" s="184" t="s">
        <v>57</v>
      </c>
      <c r="AH311" s="184" t="s">
        <v>57</v>
      </c>
      <c r="AI311" s="184" t="s">
        <v>57</v>
      </c>
      <c r="AJ311" s="204" t="s">
        <v>57</v>
      </c>
      <c r="AK311" s="184" t="s">
        <v>57</v>
      </c>
      <c r="AL311" s="184" t="s">
        <v>57</v>
      </c>
      <c r="AM311" s="184" t="s">
        <v>57</v>
      </c>
      <c r="AN311" s="184" t="s">
        <v>57</v>
      </c>
      <c r="AO311" s="184" t="s">
        <v>5789</v>
      </c>
      <c r="AP311" s="196" t="s">
        <v>5790</v>
      </c>
      <c r="AQ311" s="184">
        <v>17</v>
      </c>
      <c r="AR311" s="184" t="s">
        <v>57</v>
      </c>
      <c r="AS311" s="184" t="s">
        <v>57</v>
      </c>
      <c r="AT311" s="184" t="s">
        <v>57</v>
      </c>
      <c r="AU311" s="184"/>
      <c r="AV311" s="184"/>
    </row>
    <row r="312" spans="1:48" s="188" customFormat="1">
      <c r="A312" s="184">
        <v>311</v>
      </c>
      <c r="B312" s="184" t="s">
        <v>919</v>
      </c>
      <c r="C312" s="184" t="s">
        <v>1382</v>
      </c>
      <c r="D312" s="184">
        <v>2028</v>
      </c>
      <c r="E312" s="184" t="s">
        <v>737</v>
      </c>
      <c r="F312" s="184" t="s">
        <v>5791</v>
      </c>
      <c r="G312" s="184" t="s">
        <v>5792</v>
      </c>
      <c r="H312" s="184" t="s">
        <v>5793</v>
      </c>
      <c r="I312" s="184" t="s">
        <v>289</v>
      </c>
      <c r="J312" s="184">
        <v>25</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3416</v>
      </c>
      <c r="AA312" s="184" t="s">
        <v>57</v>
      </c>
      <c r="AB312" s="184" t="s">
        <v>57</v>
      </c>
      <c r="AC312" s="184" t="s">
        <v>57</v>
      </c>
      <c r="AD312" s="184" t="s">
        <v>57</v>
      </c>
      <c r="AE312" s="184" t="s">
        <v>57</v>
      </c>
      <c r="AF312" s="184"/>
      <c r="AG312" s="184" t="s">
        <v>57</v>
      </c>
      <c r="AH312" s="184" t="s">
        <v>57</v>
      </c>
      <c r="AI312" s="184" t="s">
        <v>57</v>
      </c>
      <c r="AJ312" s="204" t="s">
        <v>57</v>
      </c>
      <c r="AK312" s="184" t="s">
        <v>57</v>
      </c>
      <c r="AL312" s="184" t="s">
        <v>57</v>
      </c>
      <c r="AM312" s="184" t="s">
        <v>57</v>
      </c>
      <c r="AN312" s="184" t="s">
        <v>57</v>
      </c>
      <c r="AO312" s="184" t="s">
        <v>5794</v>
      </c>
      <c r="AP312" s="184" t="s">
        <v>5157</v>
      </c>
      <c r="AQ312" s="184">
        <v>240</v>
      </c>
      <c r="AR312" s="184" t="s">
        <v>57</v>
      </c>
      <c r="AS312" s="184" t="s">
        <v>57</v>
      </c>
      <c r="AT312" s="184" t="s">
        <v>57</v>
      </c>
      <c r="AU312" s="184"/>
      <c r="AV312" s="184"/>
    </row>
    <row r="313" spans="1:48" s="188" customFormat="1">
      <c r="A313" s="184">
        <v>312</v>
      </c>
      <c r="B313" s="184" t="s">
        <v>919</v>
      </c>
      <c r="C313" s="184" t="s">
        <v>1382</v>
      </c>
      <c r="D313" s="184">
        <v>2029</v>
      </c>
      <c r="E313" s="184" t="s">
        <v>737</v>
      </c>
      <c r="F313" s="184" t="s">
        <v>5795</v>
      </c>
      <c r="G313" s="184" t="s">
        <v>5796</v>
      </c>
      <c r="H313" s="184" t="s">
        <v>5797</v>
      </c>
      <c r="I313" s="184" t="s">
        <v>91</v>
      </c>
      <c r="J313" s="184">
        <v>2</v>
      </c>
      <c r="K313" s="184" t="s">
        <v>62</v>
      </c>
      <c r="L313" s="184" t="s">
        <v>62</v>
      </c>
      <c r="M313" s="184" t="s">
        <v>62</v>
      </c>
      <c r="N313" s="184" t="s">
        <v>62</v>
      </c>
      <c r="O313" s="184" t="s">
        <v>57</v>
      </c>
      <c r="P313" s="184" t="s">
        <v>57</v>
      </c>
      <c r="Q313" s="184" t="s">
        <v>57</v>
      </c>
      <c r="R313" s="184" t="s">
        <v>57</v>
      </c>
      <c r="S313" s="184" t="s">
        <v>56</v>
      </c>
      <c r="T313" s="184" t="s">
        <v>5798</v>
      </c>
      <c r="U313" s="184" t="s">
        <v>62</v>
      </c>
      <c r="V313" s="184" t="s">
        <v>57</v>
      </c>
      <c r="W313" s="184" t="s">
        <v>62</v>
      </c>
      <c r="X313" s="184" t="s">
        <v>57</v>
      </c>
      <c r="Y313" s="184" t="s">
        <v>57</v>
      </c>
      <c r="Z313" s="184" t="s">
        <v>5799</v>
      </c>
      <c r="AA313" s="184" t="s">
        <v>56</v>
      </c>
      <c r="AB313" s="184" t="s">
        <v>56</v>
      </c>
      <c r="AC313" s="184" t="s">
        <v>56</v>
      </c>
      <c r="AD313" s="184" t="s">
        <v>216</v>
      </c>
      <c r="AE313" s="184" t="s">
        <v>5800</v>
      </c>
      <c r="AF313" s="184"/>
      <c r="AG313" s="184" t="s">
        <v>56</v>
      </c>
      <c r="AH313" s="184">
        <v>253</v>
      </c>
      <c r="AI313" s="184" t="s">
        <v>56</v>
      </c>
      <c r="AJ313" s="204" t="s">
        <v>3953</v>
      </c>
      <c r="AK313" s="184" t="s">
        <v>62</v>
      </c>
      <c r="AL313" s="184" t="s">
        <v>57</v>
      </c>
      <c r="AM313" s="184" t="s">
        <v>57</v>
      </c>
      <c r="AN313" s="184" t="s">
        <v>57</v>
      </c>
      <c r="AO313" s="184" t="s">
        <v>5801</v>
      </c>
      <c r="AP313" s="184" t="s">
        <v>5802</v>
      </c>
      <c r="AQ313" s="184">
        <v>271</v>
      </c>
      <c r="AR313" s="184" t="s">
        <v>57</v>
      </c>
      <c r="AS313" s="184">
        <v>105</v>
      </c>
      <c r="AT313" s="184">
        <v>148</v>
      </c>
      <c r="AU313" s="184"/>
      <c r="AV313" s="184"/>
    </row>
    <row r="314" spans="1:48" s="188" customFormat="1">
      <c r="A314" s="184">
        <v>313</v>
      </c>
      <c r="B314" s="184" t="s">
        <v>919</v>
      </c>
      <c r="C314" s="184" t="s">
        <v>1382</v>
      </c>
      <c r="D314" s="184">
        <v>2030</v>
      </c>
      <c r="E314" s="184" t="s">
        <v>737</v>
      </c>
      <c r="F314" s="184" t="s">
        <v>5803</v>
      </c>
      <c r="G314" s="184" t="s">
        <v>5804</v>
      </c>
      <c r="H314" s="184" t="s">
        <v>5805</v>
      </c>
      <c r="I314" s="184" t="s">
        <v>55</v>
      </c>
      <c r="J314" s="184">
        <v>3</v>
      </c>
      <c r="K314" s="184" t="s">
        <v>56</v>
      </c>
      <c r="L314" s="184" t="s">
        <v>56</v>
      </c>
      <c r="M314" s="184" t="s">
        <v>57</v>
      </c>
      <c r="N314" s="184" t="s">
        <v>57</v>
      </c>
      <c r="O314" s="184" t="s">
        <v>57</v>
      </c>
      <c r="P314" s="184" t="s">
        <v>57</v>
      </c>
      <c r="Q314" s="184" t="s">
        <v>57</v>
      </c>
      <c r="R314" s="184" t="s">
        <v>57</v>
      </c>
      <c r="S314" s="184" t="s">
        <v>57</v>
      </c>
      <c r="T314" s="184" t="s">
        <v>57</v>
      </c>
      <c r="U314" s="184" t="s">
        <v>57</v>
      </c>
      <c r="V314" s="184" t="s">
        <v>57</v>
      </c>
      <c r="W314" s="184" t="s">
        <v>57</v>
      </c>
      <c r="X314" s="184" t="s">
        <v>57</v>
      </c>
      <c r="Y314" s="184" t="s">
        <v>57</v>
      </c>
      <c r="Z314" s="184" t="s">
        <v>5806</v>
      </c>
      <c r="AA314" s="184" t="s">
        <v>57</v>
      </c>
      <c r="AB314" s="184" t="s">
        <v>57</v>
      </c>
      <c r="AC314" s="184" t="s">
        <v>57</v>
      </c>
      <c r="AD314" s="184" t="s">
        <v>57</v>
      </c>
      <c r="AE314" s="184" t="s">
        <v>57</v>
      </c>
      <c r="AF314" s="184"/>
      <c r="AG314" s="184" t="s">
        <v>57</v>
      </c>
      <c r="AH314" s="184" t="s">
        <v>57</v>
      </c>
      <c r="AI314" s="184" t="s">
        <v>57</v>
      </c>
      <c r="AJ314" s="204" t="s">
        <v>57</v>
      </c>
      <c r="AK314" s="184" t="s">
        <v>57</v>
      </c>
      <c r="AL314" s="184" t="s">
        <v>57</v>
      </c>
      <c r="AM314" s="184" t="s">
        <v>57</v>
      </c>
      <c r="AN314" s="184" t="s">
        <v>57</v>
      </c>
      <c r="AO314" s="184" t="s">
        <v>5731</v>
      </c>
      <c r="AP314" s="184" t="s">
        <v>5168</v>
      </c>
      <c r="AQ314" s="184">
        <v>265</v>
      </c>
      <c r="AR314" s="184" t="s">
        <v>57</v>
      </c>
      <c r="AS314" s="184" t="s">
        <v>57</v>
      </c>
      <c r="AT314" s="184" t="s">
        <v>57</v>
      </c>
      <c r="AU314" s="184"/>
      <c r="AV314" s="184"/>
    </row>
    <row r="315" spans="1:48" s="188" customFormat="1">
      <c r="A315" s="184">
        <v>314</v>
      </c>
      <c r="B315" s="184" t="s">
        <v>919</v>
      </c>
      <c r="C315" s="184" t="s">
        <v>1382</v>
      </c>
      <c r="D315" s="184">
        <v>2031</v>
      </c>
      <c r="E315" s="184" t="s">
        <v>737</v>
      </c>
      <c r="F315" s="184" t="s">
        <v>5807</v>
      </c>
      <c r="G315" s="184" t="s">
        <v>5808</v>
      </c>
      <c r="H315" s="184" t="s">
        <v>5809</v>
      </c>
      <c r="I315" s="184" t="s">
        <v>91</v>
      </c>
      <c r="J315" s="184">
        <v>15</v>
      </c>
      <c r="K315" s="184" t="s">
        <v>62</v>
      </c>
      <c r="L315" s="184" t="s">
        <v>62</v>
      </c>
      <c r="M315" s="184" t="s">
        <v>62</v>
      </c>
      <c r="N315" s="184" t="s">
        <v>62</v>
      </c>
      <c r="O315" s="184" t="s">
        <v>57</v>
      </c>
      <c r="P315" s="184" t="s">
        <v>57</v>
      </c>
      <c r="Q315" s="184" t="s">
        <v>57</v>
      </c>
      <c r="R315" s="184" t="s">
        <v>57</v>
      </c>
      <c r="S315" s="184" t="s">
        <v>56</v>
      </c>
      <c r="T315" s="184" t="s">
        <v>5812</v>
      </c>
      <c r="U315" s="184" t="s">
        <v>62</v>
      </c>
      <c r="V315" s="184" t="s">
        <v>57</v>
      </c>
      <c r="W315" s="184" t="s">
        <v>62</v>
      </c>
      <c r="X315" s="184" t="s">
        <v>57</v>
      </c>
      <c r="Y315" s="184" t="s">
        <v>57</v>
      </c>
      <c r="Z315" s="184" t="s">
        <v>5813</v>
      </c>
      <c r="AA315" s="184" t="s">
        <v>62</v>
      </c>
      <c r="AB315" s="184" t="s">
        <v>56</v>
      </c>
      <c r="AC315" s="184" t="s">
        <v>56</v>
      </c>
      <c r="AD315" s="184" t="s">
        <v>216</v>
      </c>
      <c r="AE315" s="184" t="s">
        <v>5814</v>
      </c>
      <c r="AF315" s="184"/>
      <c r="AG315" s="184" t="s">
        <v>56</v>
      </c>
      <c r="AH315" s="184">
        <v>19</v>
      </c>
      <c r="AI315" s="184" t="s">
        <v>56</v>
      </c>
      <c r="AJ315" s="204" t="s">
        <v>3953</v>
      </c>
      <c r="AK315" s="184" t="s">
        <v>62</v>
      </c>
      <c r="AL315" s="184" t="s">
        <v>57</v>
      </c>
      <c r="AM315" s="184" t="s">
        <v>57</v>
      </c>
      <c r="AN315" s="184" t="s">
        <v>57</v>
      </c>
      <c r="AO315" s="184" t="s">
        <v>5278</v>
      </c>
      <c r="AP315" s="184" t="s">
        <v>5815</v>
      </c>
      <c r="AQ315" s="184">
        <v>229</v>
      </c>
      <c r="AR315" s="184" t="s">
        <v>57</v>
      </c>
      <c r="AS315" s="184">
        <v>11</v>
      </c>
      <c r="AT315" s="184">
        <v>8</v>
      </c>
      <c r="AU315" s="184"/>
      <c r="AV315" s="184"/>
    </row>
    <row r="316" spans="1:48" s="188" customFormat="1">
      <c r="A316" s="184">
        <v>315</v>
      </c>
      <c r="B316" s="184" t="s">
        <v>919</v>
      </c>
      <c r="C316" s="184" t="s">
        <v>1382</v>
      </c>
      <c r="D316" s="184">
        <v>2032</v>
      </c>
      <c r="E316" s="184" t="s">
        <v>737</v>
      </c>
      <c r="F316" s="184" t="s">
        <v>5816</v>
      </c>
      <c r="G316" s="184" t="s">
        <v>5817</v>
      </c>
      <c r="H316" s="184" t="s">
        <v>5818</v>
      </c>
      <c r="I316" s="184" t="s">
        <v>91</v>
      </c>
      <c r="J316" s="184">
        <v>18</v>
      </c>
      <c r="K316" s="184" t="s">
        <v>62</v>
      </c>
      <c r="L316" s="184" t="s">
        <v>62</v>
      </c>
      <c r="M316" s="184" t="s">
        <v>62</v>
      </c>
      <c r="N316" s="184" t="s">
        <v>56</v>
      </c>
      <c r="O316" s="184">
        <v>1</v>
      </c>
      <c r="P316" s="184" t="s">
        <v>170</v>
      </c>
      <c r="Q316" s="184" t="s">
        <v>5819</v>
      </c>
      <c r="R316" s="184" t="s">
        <v>5820</v>
      </c>
      <c r="S316" s="184" t="s">
        <v>56</v>
      </c>
      <c r="T316" s="184" t="s">
        <v>5821</v>
      </c>
      <c r="U316" s="184" t="s">
        <v>62</v>
      </c>
      <c r="V316" s="184" t="s">
        <v>57</v>
      </c>
      <c r="W316" s="184" t="s">
        <v>62</v>
      </c>
      <c r="X316" s="184" t="s">
        <v>57</v>
      </c>
      <c r="Y316" s="184" t="s">
        <v>57</v>
      </c>
      <c r="Z316" s="184" t="s">
        <v>5822</v>
      </c>
      <c r="AA316" s="184" t="s">
        <v>56</v>
      </c>
      <c r="AB316" s="184" t="s">
        <v>56</v>
      </c>
      <c r="AC316" s="184" t="s">
        <v>56</v>
      </c>
      <c r="AD316" s="184" t="s">
        <v>216</v>
      </c>
      <c r="AE316" s="184" t="s">
        <v>5823</v>
      </c>
      <c r="AF316" s="184"/>
      <c r="AG316" s="184" t="s">
        <v>56</v>
      </c>
      <c r="AH316" s="184">
        <v>85</v>
      </c>
      <c r="AI316" s="184" t="s">
        <v>62</v>
      </c>
      <c r="AJ316" s="204" t="s">
        <v>57</v>
      </c>
      <c r="AK316" s="184" t="s">
        <v>62</v>
      </c>
      <c r="AL316" s="184" t="s">
        <v>57</v>
      </c>
      <c r="AM316" s="184" t="s">
        <v>57</v>
      </c>
      <c r="AN316" s="184" t="s">
        <v>57</v>
      </c>
      <c r="AO316" s="184" t="s">
        <v>869</v>
      </c>
      <c r="AP316" s="184" t="s">
        <v>5824</v>
      </c>
      <c r="AQ316" s="184">
        <v>202</v>
      </c>
      <c r="AR316" s="184" t="s">
        <v>57</v>
      </c>
      <c r="AS316" s="184" t="s">
        <v>62</v>
      </c>
      <c r="AT316" s="184" t="s">
        <v>62</v>
      </c>
      <c r="AU316" s="184"/>
      <c r="AV316" s="184" t="s">
        <v>5825</v>
      </c>
    </row>
    <row r="317" spans="1:48" s="188" customFormat="1">
      <c r="A317" s="184">
        <v>316</v>
      </c>
      <c r="B317" s="184" t="s">
        <v>919</v>
      </c>
      <c r="C317" s="184" t="s">
        <v>1382</v>
      </c>
      <c r="D317" s="184">
        <v>2033</v>
      </c>
      <c r="E317" s="184" t="s">
        <v>737</v>
      </c>
      <c r="F317" s="184" t="s">
        <v>1607</v>
      </c>
      <c r="G317" s="184" t="s">
        <v>5826</v>
      </c>
      <c r="H317" s="184" t="s">
        <v>5827</v>
      </c>
      <c r="I317" s="184" t="s">
        <v>55</v>
      </c>
      <c r="J317" s="184">
        <v>21</v>
      </c>
      <c r="K317" s="184" t="s">
        <v>62</v>
      </c>
      <c r="L317" s="184" t="s">
        <v>62</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5828</v>
      </c>
      <c r="AA317" s="184" t="s">
        <v>57</v>
      </c>
      <c r="AB317" s="184" t="s">
        <v>57</v>
      </c>
      <c r="AC317" s="184" t="s">
        <v>57</v>
      </c>
      <c r="AD317" s="184" t="s">
        <v>57</v>
      </c>
      <c r="AE317" s="184" t="s">
        <v>57</v>
      </c>
      <c r="AF317" s="184"/>
      <c r="AG317" s="184" t="s">
        <v>57</v>
      </c>
      <c r="AH317" s="184" t="s">
        <v>57</v>
      </c>
      <c r="AI317" s="184" t="s">
        <v>57</v>
      </c>
      <c r="AJ317" s="204" t="s">
        <v>57</v>
      </c>
      <c r="AK317" s="184" t="s">
        <v>57</v>
      </c>
      <c r="AL317" s="184" t="s">
        <v>57</v>
      </c>
      <c r="AM317" s="184" t="s">
        <v>57</v>
      </c>
      <c r="AN317" s="184" t="s">
        <v>57</v>
      </c>
      <c r="AO317" s="184" t="s">
        <v>5829</v>
      </c>
      <c r="AP317" s="184" t="s">
        <v>5830</v>
      </c>
      <c r="AQ317" s="184">
        <v>229</v>
      </c>
      <c r="AR317" s="184" t="s">
        <v>57</v>
      </c>
      <c r="AS317" s="184" t="s">
        <v>57</v>
      </c>
      <c r="AT317" s="184" t="s">
        <v>57</v>
      </c>
      <c r="AU317" s="184"/>
      <c r="AV317" s="184"/>
    </row>
    <row r="318" spans="1:48" s="188" customFormat="1">
      <c r="A318" s="184">
        <v>317</v>
      </c>
      <c r="B318" s="184" t="s">
        <v>919</v>
      </c>
      <c r="C318" s="184" t="s">
        <v>1382</v>
      </c>
      <c r="D318" s="184">
        <v>2034</v>
      </c>
      <c r="E318" s="184" t="s">
        <v>737</v>
      </c>
      <c r="F318" s="184" t="s">
        <v>5831</v>
      </c>
      <c r="G318" s="184" t="s">
        <v>5832</v>
      </c>
      <c r="H318" s="184" t="s">
        <v>5833</v>
      </c>
      <c r="I318" s="184" t="s">
        <v>91</v>
      </c>
      <c r="J318" s="184">
        <v>21</v>
      </c>
      <c r="K318" s="184" t="s">
        <v>62</v>
      </c>
      <c r="L318" s="184" t="s">
        <v>62</v>
      </c>
      <c r="M318" s="184" t="s">
        <v>62</v>
      </c>
      <c r="N318" s="184" t="s">
        <v>62</v>
      </c>
      <c r="O318" s="184" t="s">
        <v>57</v>
      </c>
      <c r="P318" s="184" t="s">
        <v>57</v>
      </c>
      <c r="Q318" s="184" t="s">
        <v>57</v>
      </c>
      <c r="R318" s="184" t="s">
        <v>57</v>
      </c>
      <c r="S318" s="184" t="s">
        <v>56</v>
      </c>
      <c r="T318" s="184" t="s">
        <v>5834</v>
      </c>
      <c r="U318" s="184" t="s">
        <v>56</v>
      </c>
      <c r="V318" s="187" t="s">
        <v>5835</v>
      </c>
      <c r="W318" s="184" t="s">
        <v>56</v>
      </c>
      <c r="X318" s="184" t="s">
        <v>5836</v>
      </c>
      <c r="Y318" s="184" t="s">
        <v>56</v>
      </c>
      <c r="Z318" s="184" t="s">
        <v>5837</v>
      </c>
      <c r="AA318" s="184" t="s">
        <v>62</v>
      </c>
      <c r="AB318" s="184" t="s">
        <v>56</v>
      </c>
      <c r="AC318" s="184" t="s">
        <v>56</v>
      </c>
      <c r="AD318" s="184" t="s">
        <v>157</v>
      </c>
      <c r="AE318" s="184" t="s">
        <v>57</v>
      </c>
      <c r="AF318" s="184"/>
      <c r="AG318" s="184" t="s">
        <v>56</v>
      </c>
      <c r="AH318" s="184">
        <v>1105</v>
      </c>
      <c r="AI318" s="184" t="s">
        <v>56</v>
      </c>
      <c r="AJ318" s="204" t="s">
        <v>109</v>
      </c>
      <c r="AK318" s="184" t="s">
        <v>62</v>
      </c>
      <c r="AL318" s="184" t="s">
        <v>57</v>
      </c>
      <c r="AM318" s="184" t="s">
        <v>57</v>
      </c>
      <c r="AN318" s="184" t="s">
        <v>57</v>
      </c>
      <c r="AO318" s="184" t="s">
        <v>5838</v>
      </c>
      <c r="AP318" s="184" t="s">
        <v>5815</v>
      </c>
      <c r="AQ318" s="184">
        <v>352</v>
      </c>
      <c r="AR318" s="184" t="s">
        <v>57</v>
      </c>
      <c r="AS318" s="184">
        <v>458</v>
      </c>
      <c r="AT318" s="184">
        <v>647</v>
      </c>
      <c r="AU318" s="184"/>
      <c r="AV318" s="184"/>
    </row>
    <row r="319" spans="1:48" s="188" customFormat="1">
      <c r="A319" s="184">
        <v>318</v>
      </c>
      <c r="B319" s="184" t="s">
        <v>919</v>
      </c>
      <c r="C319" s="184" t="s">
        <v>1382</v>
      </c>
      <c r="D319" s="184">
        <v>2035</v>
      </c>
      <c r="E319" s="184" t="s">
        <v>737</v>
      </c>
      <c r="F319" s="184" t="s">
        <v>5839</v>
      </c>
      <c r="G319" s="184" t="s">
        <v>5840</v>
      </c>
      <c r="H319" s="184" t="s">
        <v>5841</v>
      </c>
      <c r="I319" s="184" t="s">
        <v>55</v>
      </c>
      <c r="J319" s="184">
        <v>22</v>
      </c>
      <c r="K319" s="184" t="s">
        <v>56</v>
      </c>
      <c r="L319" s="184" t="s">
        <v>62</v>
      </c>
      <c r="M319" s="184" t="s">
        <v>57</v>
      </c>
      <c r="N319" s="184" t="s">
        <v>57</v>
      </c>
      <c r="O319" s="184" t="s">
        <v>57</v>
      </c>
      <c r="P319" s="184" t="s">
        <v>57</v>
      </c>
      <c r="Q319" s="184" t="s">
        <v>57</v>
      </c>
      <c r="R319" s="184" t="s">
        <v>57</v>
      </c>
      <c r="S319" s="184" t="s">
        <v>57</v>
      </c>
      <c r="T319" s="184" t="s">
        <v>57</v>
      </c>
      <c r="U319" s="184" t="s">
        <v>57</v>
      </c>
      <c r="V319" s="184" t="s">
        <v>57</v>
      </c>
      <c r="W319" s="184" t="s">
        <v>57</v>
      </c>
      <c r="X319" s="184" t="s">
        <v>57</v>
      </c>
      <c r="Y319" s="184" t="s">
        <v>57</v>
      </c>
      <c r="Z319" s="184" t="s">
        <v>5842</v>
      </c>
      <c r="AA319" s="184" t="s">
        <v>57</v>
      </c>
      <c r="AB319" s="184" t="s">
        <v>57</v>
      </c>
      <c r="AC319" s="184" t="s">
        <v>57</v>
      </c>
      <c r="AD319" s="184" t="s">
        <v>57</v>
      </c>
      <c r="AE319" s="184" t="s">
        <v>57</v>
      </c>
      <c r="AF319" s="184"/>
      <c r="AG319" s="184" t="s">
        <v>57</v>
      </c>
      <c r="AH319" s="184" t="s">
        <v>57</v>
      </c>
      <c r="AI319" s="184" t="s">
        <v>57</v>
      </c>
      <c r="AJ319" s="204" t="s">
        <v>57</v>
      </c>
      <c r="AK319" s="184" t="s">
        <v>57</v>
      </c>
      <c r="AL319" s="184" t="s">
        <v>57</v>
      </c>
      <c r="AM319" s="184" t="s">
        <v>57</v>
      </c>
      <c r="AN319" s="184" t="s">
        <v>57</v>
      </c>
      <c r="AO319" s="184" t="s">
        <v>5843</v>
      </c>
      <c r="AP319" s="184" t="s">
        <v>5830</v>
      </c>
      <c r="AQ319" s="184">
        <v>228</v>
      </c>
      <c r="AR319" s="184" t="s">
        <v>57</v>
      </c>
      <c r="AS319" s="184" t="s">
        <v>57</v>
      </c>
      <c r="AT319" s="184" t="s">
        <v>57</v>
      </c>
      <c r="AU319" s="184"/>
      <c r="AV319" s="184"/>
    </row>
    <row r="320" spans="1:48" s="188" customFormat="1">
      <c r="A320" s="184">
        <v>319</v>
      </c>
      <c r="B320" s="184" t="s">
        <v>919</v>
      </c>
      <c r="C320" s="184" t="s">
        <v>1382</v>
      </c>
      <c r="D320" s="184">
        <v>2036</v>
      </c>
      <c r="E320" s="184" t="s">
        <v>737</v>
      </c>
      <c r="F320" s="184" t="s">
        <v>5844</v>
      </c>
      <c r="G320" s="184" t="s">
        <v>5845</v>
      </c>
      <c r="H320" s="184" t="s">
        <v>5846</v>
      </c>
      <c r="I320" s="184" t="s">
        <v>55</v>
      </c>
      <c r="J320" s="184">
        <v>24</v>
      </c>
      <c r="K320" s="184" t="s">
        <v>56</v>
      </c>
      <c r="L320" s="184" t="s">
        <v>56</v>
      </c>
      <c r="M320" s="184" t="s">
        <v>57</v>
      </c>
      <c r="N320" s="184" t="s">
        <v>57</v>
      </c>
      <c r="O320" s="184" t="s">
        <v>57</v>
      </c>
      <c r="P320" s="184" t="s">
        <v>57</v>
      </c>
      <c r="Q320" s="184" t="s">
        <v>57</v>
      </c>
      <c r="R320" s="184" t="s">
        <v>57</v>
      </c>
      <c r="S320" s="184" t="s">
        <v>57</v>
      </c>
      <c r="T320" s="184" t="s">
        <v>57</v>
      </c>
      <c r="U320" s="184" t="s">
        <v>57</v>
      </c>
      <c r="V320" s="184" t="s">
        <v>57</v>
      </c>
      <c r="W320" s="184" t="s">
        <v>57</v>
      </c>
      <c r="X320" s="184" t="s">
        <v>57</v>
      </c>
      <c r="Y320" s="184" t="s">
        <v>57</v>
      </c>
      <c r="Z320" s="184" t="s">
        <v>5847</v>
      </c>
      <c r="AA320" s="184" t="s">
        <v>57</v>
      </c>
      <c r="AB320" s="184" t="s">
        <v>57</v>
      </c>
      <c r="AC320" s="184" t="s">
        <v>57</v>
      </c>
      <c r="AD320" s="184" t="s">
        <v>57</v>
      </c>
      <c r="AE320" s="184" t="s">
        <v>57</v>
      </c>
      <c r="AF320" s="184"/>
      <c r="AG320" s="184" t="s">
        <v>57</v>
      </c>
      <c r="AH320" s="184" t="s">
        <v>57</v>
      </c>
      <c r="AI320" s="184" t="s">
        <v>57</v>
      </c>
      <c r="AJ320" s="204" t="s">
        <v>57</v>
      </c>
      <c r="AK320" s="184" t="s">
        <v>57</v>
      </c>
      <c r="AL320" s="184" t="s">
        <v>57</v>
      </c>
      <c r="AM320" s="184" t="s">
        <v>57</v>
      </c>
      <c r="AN320" s="184" t="s">
        <v>57</v>
      </c>
      <c r="AO320" s="184" t="s">
        <v>5628</v>
      </c>
      <c r="AP320" s="184" t="s">
        <v>5830</v>
      </c>
      <c r="AQ320" s="184">
        <v>406</v>
      </c>
      <c r="AR320" s="184" t="s">
        <v>57</v>
      </c>
      <c r="AS320" s="184" t="s">
        <v>57</v>
      </c>
      <c r="AT320" s="184" t="s">
        <v>57</v>
      </c>
      <c r="AU320" s="184"/>
      <c r="AV320" s="184"/>
    </row>
    <row r="321" spans="1:48" s="188" customFormat="1">
      <c r="A321" s="184">
        <v>320</v>
      </c>
      <c r="B321" s="184" t="s">
        <v>919</v>
      </c>
      <c r="C321" s="184" t="s">
        <v>1382</v>
      </c>
      <c r="D321" s="184">
        <v>2037</v>
      </c>
      <c r="E321" s="184" t="s">
        <v>737</v>
      </c>
      <c r="F321" s="184" t="s">
        <v>5848</v>
      </c>
      <c r="G321" s="184" t="s">
        <v>5849</v>
      </c>
      <c r="H321" s="184" t="s">
        <v>5850</v>
      </c>
      <c r="I321" s="184" t="s">
        <v>289</v>
      </c>
      <c r="J321" s="184">
        <v>13</v>
      </c>
      <c r="K321" s="184" t="s">
        <v>57</v>
      </c>
      <c r="L321" s="184" t="s">
        <v>57</v>
      </c>
      <c r="M321" s="184" t="s">
        <v>57</v>
      </c>
      <c r="N321" s="184" t="s">
        <v>57</v>
      </c>
      <c r="O321" s="184" t="s">
        <v>57</v>
      </c>
      <c r="P321" s="184" t="s">
        <v>57</v>
      </c>
      <c r="Q321" s="184" t="s">
        <v>57</v>
      </c>
      <c r="R321" s="184" t="s">
        <v>57</v>
      </c>
      <c r="S321" s="184" t="s">
        <v>57</v>
      </c>
      <c r="T321" s="184" t="s">
        <v>57</v>
      </c>
      <c r="U321" s="184" t="s">
        <v>57</v>
      </c>
      <c r="V321" s="184" t="s">
        <v>57</v>
      </c>
      <c r="W321" s="184" t="s">
        <v>57</v>
      </c>
      <c r="X321" s="184" t="s">
        <v>57</v>
      </c>
      <c r="Y321" s="184" t="s">
        <v>57</v>
      </c>
      <c r="Z321" s="184" t="s">
        <v>5851</v>
      </c>
      <c r="AA321" s="184" t="s">
        <v>57</v>
      </c>
      <c r="AB321" s="184" t="s">
        <v>57</v>
      </c>
      <c r="AC321" s="184" t="s">
        <v>57</v>
      </c>
      <c r="AD321" s="184" t="s">
        <v>57</v>
      </c>
      <c r="AE321" s="184" t="s">
        <v>57</v>
      </c>
      <c r="AF321" s="184"/>
      <c r="AG321" s="184" t="s">
        <v>57</v>
      </c>
      <c r="AH321" s="184" t="s">
        <v>57</v>
      </c>
      <c r="AI321" s="184" t="s">
        <v>57</v>
      </c>
      <c r="AJ321" s="204" t="s">
        <v>57</v>
      </c>
      <c r="AK321" s="184" t="s">
        <v>57</v>
      </c>
      <c r="AL321" s="184" t="s">
        <v>57</v>
      </c>
      <c r="AM321" s="184" t="s">
        <v>57</v>
      </c>
      <c r="AN321" s="184" t="s">
        <v>57</v>
      </c>
      <c r="AO321" s="184" t="s">
        <v>5852</v>
      </c>
      <c r="AP321" s="184" t="s">
        <v>5168</v>
      </c>
      <c r="AQ321" s="184">
        <v>204</v>
      </c>
      <c r="AR321" s="184" t="s">
        <v>57</v>
      </c>
      <c r="AS321" s="184" t="s">
        <v>57</v>
      </c>
      <c r="AT321" s="184" t="s">
        <v>57</v>
      </c>
      <c r="AU321" s="184"/>
      <c r="AV321" s="184"/>
    </row>
    <row r="322" spans="1:48" s="188" customFormat="1">
      <c r="A322" s="184">
        <v>321</v>
      </c>
      <c r="B322" s="184" t="s">
        <v>919</v>
      </c>
      <c r="C322" s="184" t="s">
        <v>1382</v>
      </c>
      <c r="D322" s="184">
        <v>2038</v>
      </c>
      <c r="E322" s="184" t="s">
        <v>737</v>
      </c>
      <c r="F322" s="184" t="s">
        <v>5853</v>
      </c>
      <c r="G322" s="184" t="s">
        <v>5854</v>
      </c>
      <c r="H322" s="184" t="s">
        <v>5855</v>
      </c>
      <c r="I322" s="184" t="s">
        <v>246</v>
      </c>
      <c r="J322" s="184">
        <v>25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57</v>
      </c>
      <c r="AA322" s="184" t="s">
        <v>57</v>
      </c>
      <c r="AB322" s="184" t="s">
        <v>57</v>
      </c>
      <c r="AC322" s="184" t="s">
        <v>57</v>
      </c>
      <c r="AD322" s="184" t="s">
        <v>57</v>
      </c>
      <c r="AE322" s="184" t="s">
        <v>57</v>
      </c>
      <c r="AF322" s="184"/>
      <c r="AG322" s="184" t="s">
        <v>57</v>
      </c>
      <c r="AH322" s="184" t="s">
        <v>57</v>
      </c>
      <c r="AI322" s="184" t="s">
        <v>57</v>
      </c>
      <c r="AJ322" s="204" t="s">
        <v>57</v>
      </c>
      <c r="AK322" s="184" t="s">
        <v>57</v>
      </c>
      <c r="AL322" s="184" t="s">
        <v>57</v>
      </c>
      <c r="AM322" s="184" t="s">
        <v>57</v>
      </c>
      <c r="AN322" s="184" t="s">
        <v>57</v>
      </c>
      <c r="AO322" s="184" t="s">
        <v>5856</v>
      </c>
      <c r="AP322" s="184" t="s">
        <v>5815</v>
      </c>
      <c r="AQ322" s="184">
        <v>120</v>
      </c>
      <c r="AR322" s="184" t="s">
        <v>57</v>
      </c>
      <c r="AS322" s="184" t="s">
        <v>57</v>
      </c>
      <c r="AT322" s="184" t="s">
        <v>57</v>
      </c>
      <c r="AU322" s="184"/>
      <c r="AV322" s="184"/>
    </row>
    <row r="323" spans="1:48" s="188" customFormat="1">
      <c r="A323" s="184">
        <v>322</v>
      </c>
      <c r="B323" s="184" t="s">
        <v>919</v>
      </c>
      <c r="C323" s="184" t="s">
        <v>1382</v>
      </c>
      <c r="D323" s="184">
        <v>2039</v>
      </c>
      <c r="E323" s="184" t="s">
        <v>737</v>
      </c>
      <c r="F323" s="184" t="s">
        <v>57</v>
      </c>
      <c r="G323" s="184" t="s">
        <v>5857</v>
      </c>
      <c r="H323" s="184" t="s">
        <v>5858</v>
      </c>
      <c r="I323" s="184" t="s">
        <v>1467</v>
      </c>
      <c r="J323" s="184">
        <v>25</v>
      </c>
      <c r="K323" s="184" t="s">
        <v>57</v>
      </c>
      <c r="L323" s="184" t="s">
        <v>57</v>
      </c>
      <c r="M323" s="184" t="s">
        <v>57</v>
      </c>
      <c r="N323" s="184" t="s">
        <v>57</v>
      </c>
      <c r="O323" s="184" t="s">
        <v>57</v>
      </c>
      <c r="P323" s="184" t="s">
        <v>57</v>
      </c>
      <c r="Q323" s="184" t="s">
        <v>57</v>
      </c>
      <c r="R323" s="184" t="s">
        <v>57</v>
      </c>
      <c r="S323" s="184" t="s">
        <v>57</v>
      </c>
      <c r="T323" s="184" t="s">
        <v>57</v>
      </c>
      <c r="U323" s="184" t="s">
        <v>57</v>
      </c>
      <c r="V323" s="184" t="s">
        <v>57</v>
      </c>
      <c r="W323" s="184" t="s">
        <v>57</v>
      </c>
      <c r="X323" s="184" t="s">
        <v>57</v>
      </c>
      <c r="Y323" s="184" t="s">
        <v>57</v>
      </c>
      <c r="Z323" s="184" t="s">
        <v>57</v>
      </c>
      <c r="AA323" s="184" t="s">
        <v>57</v>
      </c>
      <c r="AB323" s="184" t="s">
        <v>57</v>
      </c>
      <c r="AC323" s="184" t="s">
        <v>57</v>
      </c>
      <c r="AD323" s="184" t="s">
        <v>57</v>
      </c>
      <c r="AE323" s="184" t="s">
        <v>57</v>
      </c>
      <c r="AF323" s="184"/>
      <c r="AG323" s="184" t="s">
        <v>57</v>
      </c>
      <c r="AH323" s="184" t="s">
        <v>57</v>
      </c>
      <c r="AI323" s="184" t="s">
        <v>57</v>
      </c>
      <c r="AJ323" s="204" t="s">
        <v>57</v>
      </c>
      <c r="AK323" s="184" t="s">
        <v>57</v>
      </c>
      <c r="AL323" s="184" t="s">
        <v>57</v>
      </c>
      <c r="AM323" s="184" t="s">
        <v>57</v>
      </c>
      <c r="AN323" s="184" t="s">
        <v>57</v>
      </c>
      <c r="AO323" s="184" t="s">
        <v>57</v>
      </c>
      <c r="AP323" s="184" t="s">
        <v>5859</v>
      </c>
      <c r="AQ323" s="184" t="s">
        <v>57</v>
      </c>
      <c r="AR323" s="184" t="s">
        <v>57</v>
      </c>
      <c r="AS323" s="184" t="s">
        <v>57</v>
      </c>
      <c r="AT323" s="184" t="s">
        <v>57</v>
      </c>
      <c r="AU323" s="184"/>
      <c r="AV323" s="184"/>
    </row>
    <row r="324" spans="1:48" s="188" customFormat="1">
      <c r="A324" s="184">
        <v>323</v>
      </c>
      <c r="B324" s="184" t="s">
        <v>919</v>
      </c>
      <c r="C324" s="184" t="s">
        <v>1382</v>
      </c>
      <c r="D324" s="184">
        <v>2040</v>
      </c>
      <c r="E324" s="184" t="s">
        <v>737</v>
      </c>
      <c r="F324" s="184" t="s">
        <v>57</v>
      </c>
      <c r="G324" s="184" t="s">
        <v>5860</v>
      </c>
      <c r="H324" s="184" t="s">
        <v>5861</v>
      </c>
      <c r="I324" s="184" t="s">
        <v>2927</v>
      </c>
      <c r="J324" s="184">
        <v>25</v>
      </c>
      <c r="K324" s="184" t="s">
        <v>57</v>
      </c>
      <c r="L324" s="184" t="s">
        <v>57</v>
      </c>
      <c r="M324" s="184" t="s">
        <v>57</v>
      </c>
      <c r="N324" s="184" t="s">
        <v>57</v>
      </c>
      <c r="O324" s="184" t="s">
        <v>57</v>
      </c>
      <c r="P324" s="184" t="s">
        <v>57</v>
      </c>
      <c r="Q324" s="184" t="s">
        <v>57</v>
      </c>
      <c r="R324" s="184" t="s">
        <v>57</v>
      </c>
      <c r="S324" s="184" t="s">
        <v>57</v>
      </c>
      <c r="T324" s="184" t="s">
        <v>57</v>
      </c>
      <c r="U324" s="184" t="s">
        <v>57</v>
      </c>
      <c r="V324" s="184" t="s">
        <v>57</v>
      </c>
      <c r="W324" s="184" t="s">
        <v>57</v>
      </c>
      <c r="X324" s="184" t="s">
        <v>57</v>
      </c>
      <c r="Y324" s="184" t="s">
        <v>57</v>
      </c>
      <c r="Z324" s="184" t="s">
        <v>57</v>
      </c>
      <c r="AA324" s="184" t="s">
        <v>57</v>
      </c>
      <c r="AB324" s="184" t="s">
        <v>57</v>
      </c>
      <c r="AC324" s="184" t="s">
        <v>57</v>
      </c>
      <c r="AD324" s="184" t="s">
        <v>57</v>
      </c>
      <c r="AE324" s="184" t="s">
        <v>57</v>
      </c>
      <c r="AF324" s="184"/>
      <c r="AG324" s="184" t="s">
        <v>57</v>
      </c>
      <c r="AH324" s="184" t="s">
        <v>57</v>
      </c>
      <c r="AI324" s="184" t="s">
        <v>57</v>
      </c>
      <c r="AJ324" s="204" t="s">
        <v>57</v>
      </c>
      <c r="AK324" s="184" t="s">
        <v>57</v>
      </c>
      <c r="AL324" s="184" t="s">
        <v>57</v>
      </c>
      <c r="AM324" s="184" t="s">
        <v>57</v>
      </c>
      <c r="AN324" s="184" t="s">
        <v>57</v>
      </c>
      <c r="AO324" s="184" t="s">
        <v>57</v>
      </c>
      <c r="AP324" s="184" t="s">
        <v>5862</v>
      </c>
      <c r="AQ324" s="184" t="s">
        <v>57</v>
      </c>
      <c r="AR324" s="184" t="s">
        <v>57</v>
      </c>
      <c r="AS324" s="184" t="s">
        <v>57</v>
      </c>
      <c r="AT324" s="184" t="s">
        <v>57</v>
      </c>
      <c r="AU324" s="184"/>
      <c r="AV324" s="184"/>
    </row>
    <row r="325" spans="1:48" s="188" customFormat="1">
      <c r="A325" s="184">
        <v>324</v>
      </c>
      <c r="B325" s="184" t="s">
        <v>919</v>
      </c>
      <c r="C325" s="184" t="s">
        <v>1382</v>
      </c>
      <c r="D325" s="184">
        <v>2041</v>
      </c>
      <c r="E325" s="184" t="s">
        <v>737</v>
      </c>
      <c r="F325" s="184" t="s">
        <v>57</v>
      </c>
      <c r="G325" s="184" t="s">
        <v>5863</v>
      </c>
      <c r="H325" s="184" t="s">
        <v>5864</v>
      </c>
      <c r="I325" s="184" t="s">
        <v>2927</v>
      </c>
      <c r="J325" s="184">
        <v>25</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57</v>
      </c>
      <c r="AA325" s="184" t="s">
        <v>57</v>
      </c>
      <c r="AB325" s="184" t="s">
        <v>57</v>
      </c>
      <c r="AC325" s="184" t="s">
        <v>57</v>
      </c>
      <c r="AD325" s="184" t="s">
        <v>57</v>
      </c>
      <c r="AE325" s="184" t="s">
        <v>57</v>
      </c>
      <c r="AF325" s="184"/>
      <c r="AG325" s="184" t="s">
        <v>57</v>
      </c>
      <c r="AH325" s="184" t="s">
        <v>57</v>
      </c>
      <c r="AI325" s="184" t="s">
        <v>57</v>
      </c>
      <c r="AJ325" s="204" t="s">
        <v>57</v>
      </c>
      <c r="AK325" s="184" t="s">
        <v>57</v>
      </c>
      <c r="AL325" s="184" t="s">
        <v>57</v>
      </c>
      <c r="AM325" s="184" t="s">
        <v>57</v>
      </c>
      <c r="AN325" s="184" t="s">
        <v>57</v>
      </c>
      <c r="AO325" s="184" t="s">
        <v>57</v>
      </c>
      <c r="AP325" s="184" t="s">
        <v>5862</v>
      </c>
      <c r="AQ325" s="184" t="s">
        <v>57</v>
      </c>
      <c r="AR325" s="184" t="s">
        <v>57</v>
      </c>
      <c r="AS325" s="184" t="s">
        <v>57</v>
      </c>
      <c r="AT325" s="184" t="s">
        <v>57</v>
      </c>
      <c r="AU325" s="184"/>
      <c r="AV325" s="184"/>
    </row>
    <row r="326" spans="1:48" s="188" customFormat="1">
      <c r="A326" s="184">
        <v>325</v>
      </c>
      <c r="B326" s="184" t="s">
        <v>919</v>
      </c>
      <c r="C326" s="184" t="s">
        <v>1382</v>
      </c>
      <c r="D326" s="184">
        <v>2042</v>
      </c>
      <c r="E326" s="184" t="s">
        <v>446</v>
      </c>
      <c r="F326" s="184" t="s">
        <v>2105</v>
      </c>
      <c r="G326" s="184" t="s">
        <v>5865</v>
      </c>
      <c r="H326" s="184" t="s">
        <v>5866</v>
      </c>
      <c r="I326" s="184" t="s">
        <v>289</v>
      </c>
      <c r="J326" s="184">
        <v>25</v>
      </c>
      <c r="K326" s="184" t="s">
        <v>57</v>
      </c>
      <c r="L326" s="184" t="s">
        <v>57</v>
      </c>
      <c r="M326" s="184" t="s">
        <v>57</v>
      </c>
      <c r="N326" s="184" t="s">
        <v>57</v>
      </c>
      <c r="O326" s="184" t="s">
        <v>57</v>
      </c>
      <c r="P326" s="184" t="s">
        <v>57</v>
      </c>
      <c r="Q326" s="184" t="s">
        <v>57</v>
      </c>
      <c r="R326" s="184" t="s">
        <v>57</v>
      </c>
      <c r="S326" s="184" t="s">
        <v>57</v>
      </c>
      <c r="T326" s="184" t="s">
        <v>57</v>
      </c>
      <c r="U326" s="184" t="s">
        <v>57</v>
      </c>
      <c r="V326" s="184" t="s">
        <v>57</v>
      </c>
      <c r="W326" s="184" t="s">
        <v>57</v>
      </c>
      <c r="X326" s="184" t="s">
        <v>57</v>
      </c>
      <c r="Y326" s="184" t="s">
        <v>57</v>
      </c>
      <c r="Z326" s="184" t="s">
        <v>2108</v>
      </c>
      <c r="AA326" s="184" t="s">
        <v>57</v>
      </c>
      <c r="AB326" s="184" t="s">
        <v>57</v>
      </c>
      <c r="AC326" s="184" t="s">
        <v>57</v>
      </c>
      <c r="AD326" s="184" t="s">
        <v>57</v>
      </c>
      <c r="AE326" s="184" t="s">
        <v>57</v>
      </c>
      <c r="AF326" s="184"/>
      <c r="AG326" s="184" t="s">
        <v>57</v>
      </c>
      <c r="AH326" s="184" t="s">
        <v>57</v>
      </c>
      <c r="AI326" s="184" t="s">
        <v>57</v>
      </c>
      <c r="AJ326" s="204" t="s">
        <v>57</v>
      </c>
      <c r="AK326" s="184" t="s">
        <v>57</v>
      </c>
      <c r="AL326" s="184" t="s">
        <v>57</v>
      </c>
      <c r="AM326" s="184" t="s">
        <v>57</v>
      </c>
      <c r="AN326" s="184" t="s">
        <v>57</v>
      </c>
      <c r="AO326" s="184" t="s">
        <v>5722</v>
      </c>
      <c r="AP326" s="184" t="s">
        <v>5774</v>
      </c>
      <c r="AQ326" s="184">
        <v>343</v>
      </c>
      <c r="AR326" s="184" t="s">
        <v>57</v>
      </c>
      <c r="AS326" s="184" t="s">
        <v>57</v>
      </c>
      <c r="AT326" s="184" t="s">
        <v>57</v>
      </c>
      <c r="AU326" s="184"/>
      <c r="AV326" s="184"/>
    </row>
    <row r="327" spans="1:48" s="188" customFormat="1">
      <c r="A327" s="184">
        <v>326</v>
      </c>
      <c r="B327" s="184" t="s">
        <v>919</v>
      </c>
      <c r="C327" s="184" t="s">
        <v>1382</v>
      </c>
      <c r="D327" s="184">
        <v>2024</v>
      </c>
      <c r="E327" s="184" t="s">
        <v>446</v>
      </c>
      <c r="F327" s="184" t="s">
        <v>5867</v>
      </c>
      <c r="G327" s="184" t="s">
        <v>5868</v>
      </c>
      <c r="H327" s="184" t="s">
        <v>5869</v>
      </c>
      <c r="I327" s="184" t="s">
        <v>91</v>
      </c>
      <c r="J327" s="184">
        <v>2</v>
      </c>
      <c r="K327" s="184" t="s">
        <v>62</v>
      </c>
      <c r="L327" s="184" t="s">
        <v>62</v>
      </c>
      <c r="M327" s="184" t="s">
        <v>62</v>
      </c>
      <c r="N327" s="184" t="s">
        <v>56</v>
      </c>
      <c r="O327" s="184">
        <v>2</v>
      </c>
      <c r="P327" s="184" t="s">
        <v>62</v>
      </c>
      <c r="Q327" s="184" t="s">
        <v>5870</v>
      </c>
      <c r="R327" s="184" t="s">
        <v>5871</v>
      </c>
      <c r="S327" s="184" t="s">
        <v>56</v>
      </c>
      <c r="T327" s="184" t="s">
        <v>5872</v>
      </c>
      <c r="U327" s="184" t="s">
        <v>56</v>
      </c>
      <c r="V327" s="184" t="s">
        <v>5873</v>
      </c>
      <c r="W327" s="184" t="s">
        <v>62</v>
      </c>
      <c r="X327" s="184" t="s">
        <v>57</v>
      </c>
      <c r="Y327" s="184" t="s">
        <v>57</v>
      </c>
      <c r="Z327" s="187" t="s">
        <v>5874</v>
      </c>
      <c r="AA327" s="184" t="s">
        <v>56</v>
      </c>
      <c r="AB327" s="184" t="s">
        <v>56</v>
      </c>
      <c r="AC327" s="184" t="s">
        <v>56</v>
      </c>
      <c r="AD327" s="184" t="s">
        <v>157</v>
      </c>
      <c r="AE327" s="184" t="s">
        <v>57</v>
      </c>
      <c r="AF327" s="184"/>
      <c r="AG327" s="184" t="s">
        <v>56</v>
      </c>
      <c r="AH327" s="184">
        <v>38</v>
      </c>
      <c r="AI327" s="184" t="s">
        <v>62</v>
      </c>
      <c r="AJ327" s="204" t="s">
        <v>57</v>
      </c>
      <c r="AK327" s="184" t="s">
        <v>62</v>
      </c>
      <c r="AL327" s="184" t="s">
        <v>57</v>
      </c>
      <c r="AM327" s="184" t="s">
        <v>57</v>
      </c>
      <c r="AN327" s="184" t="s">
        <v>57</v>
      </c>
      <c r="AO327" s="184" t="s">
        <v>5875</v>
      </c>
      <c r="AP327" s="184" t="s">
        <v>5876</v>
      </c>
      <c r="AQ327" s="184">
        <v>320</v>
      </c>
      <c r="AR327" s="184" t="s">
        <v>57</v>
      </c>
      <c r="AS327" s="184">
        <v>27</v>
      </c>
      <c r="AT327" s="184">
        <v>11</v>
      </c>
      <c r="AU327" s="184"/>
      <c r="AV327" s="184"/>
    </row>
    <row r="328" spans="1:48" s="188" customFormat="1">
      <c r="A328" s="184">
        <v>327</v>
      </c>
      <c r="B328" s="184" t="s">
        <v>919</v>
      </c>
      <c r="C328" s="184" t="s">
        <v>1382</v>
      </c>
      <c r="D328" s="184">
        <v>2024</v>
      </c>
      <c r="E328" s="184" t="s">
        <v>446</v>
      </c>
      <c r="F328" s="184" t="s">
        <v>5877</v>
      </c>
      <c r="G328" s="184" t="s">
        <v>5878</v>
      </c>
      <c r="H328" s="184" t="s">
        <v>5879</v>
      </c>
      <c r="I328" s="184" t="s">
        <v>55</v>
      </c>
      <c r="J328" s="184">
        <v>3</v>
      </c>
      <c r="K328" s="184" t="s">
        <v>62</v>
      </c>
      <c r="L328" s="184" t="s">
        <v>56</v>
      </c>
      <c r="M328" s="184" t="s">
        <v>57</v>
      </c>
      <c r="N328" s="184" t="s">
        <v>57</v>
      </c>
      <c r="O328" s="184" t="s">
        <v>57</v>
      </c>
      <c r="P328" s="184" t="s">
        <v>57</v>
      </c>
      <c r="Q328" s="184" t="s">
        <v>57</v>
      </c>
      <c r="R328" s="184" t="s">
        <v>57</v>
      </c>
      <c r="S328" s="184" t="s">
        <v>57</v>
      </c>
      <c r="T328" s="184" t="s">
        <v>57</v>
      </c>
      <c r="U328" s="184" t="s">
        <v>57</v>
      </c>
      <c r="V328" s="184" t="s">
        <v>57</v>
      </c>
      <c r="W328" s="184" t="s">
        <v>57</v>
      </c>
      <c r="X328" s="184" t="s">
        <v>57</v>
      </c>
      <c r="Y328" s="184" t="s">
        <v>57</v>
      </c>
      <c r="Z328" s="184" t="s">
        <v>57</v>
      </c>
      <c r="AA328" s="184" t="s">
        <v>57</v>
      </c>
      <c r="AB328" s="184" t="s">
        <v>57</v>
      </c>
      <c r="AC328" s="184" t="s">
        <v>57</v>
      </c>
      <c r="AD328" s="184" t="s">
        <v>57</v>
      </c>
      <c r="AE328" s="184" t="s">
        <v>57</v>
      </c>
      <c r="AF328" s="184"/>
      <c r="AG328" s="184" t="s">
        <v>57</v>
      </c>
      <c r="AH328" s="184" t="s">
        <v>57</v>
      </c>
      <c r="AI328" s="184" t="s">
        <v>57</v>
      </c>
      <c r="AJ328" s="204" t="s">
        <v>57</v>
      </c>
      <c r="AK328" s="184" t="s">
        <v>57</v>
      </c>
      <c r="AL328" s="184" t="s">
        <v>57</v>
      </c>
      <c r="AM328" s="184" t="s">
        <v>57</v>
      </c>
      <c r="AN328" s="184" t="s">
        <v>57</v>
      </c>
      <c r="AO328" s="184" t="s">
        <v>5880</v>
      </c>
      <c r="AP328" s="184" t="s">
        <v>5094</v>
      </c>
      <c r="AQ328" s="184">
        <v>297</v>
      </c>
      <c r="AR328" s="184" t="s">
        <v>57</v>
      </c>
      <c r="AS328" s="184" t="s">
        <v>57</v>
      </c>
      <c r="AT328" s="184" t="s">
        <v>57</v>
      </c>
      <c r="AU328" s="184"/>
      <c r="AV328" s="184"/>
    </row>
    <row r="329" spans="1:48" s="188" customFormat="1">
      <c r="A329" s="184">
        <v>328</v>
      </c>
      <c r="B329" s="184" t="s">
        <v>919</v>
      </c>
      <c r="C329" s="184" t="s">
        <v>1382</v>
      </c>
      <c r="D329" s="184">
        <v>2024</v>
      </c>
      <c r="E329" s="184" t="s">
        <v>446</v>
      </c>
      <c r="F329" s="184" t="s">
        <v>5881</v>
      </c>
      <c r="G329" s="184" t="s">
        <v>5882</v>
      </c>
      <c r="H329" s="184" t="s">
        <v>5883</v>
      </c>
      <c r="I329" s="184" t="s">
        <v>55</v>
      </c>
      <c r="J329" s="184">
        <v>14</v>
      </c>
      <c r="K329" s="184" t="s">
        <v>56</v>
      </c>
      <c r="L329" s="184" t="s">
        <v>1223</v>
      </c>
      <c r="M329" s="184" t="s">
        <v>57</v>
      </c>
      <c r="N329" s="184" t="s">
        <v>57</v>
      </c>
      <c r="O329" s="184" t="s">
        <v>57</v>
      </c>
      <c r="P329" s="184" t="s">
        <v>57</v>
      </c>
      <c r="Q329" s="184" t="s">
        <v>57</v>
      </c>
      <c r="R329" s="184" t="s">
        <v>57</v>
      </c>
      <c r="S329" s="184" t="s">
        <v>57</v>
      </c>
      <c r="T329" s="184" t="s">
        <v>57</v>
      </c>
      <c r="U329" s="184" t="s">
        <v>57</v>
      </c>
      <c r="V329" s="184" t="s">
        <v>57</v>
      </c>
      <c r="W329" s="184" t="s">
        <v>57</v>
      </c>
      <c r="X329" s="184" t="s">
        <v>57</v>
      </c>
      <c r="Y329" s="184" t="s">
        <v>57</v>
      </c>
      <c r="Z329" s="184" t="s">
        <v>5884</v>
      </c>
      <c r="AA329" s="184" t="s">
        <v>57</v>
      </c>
      <c r="AB329" s="184" t="s">
        <v>57</v>
      </c>
      <c r="AC329" s="184" t="s">
        <v>57</v>
      </c>
      <c r="AD329" s="184" t="s">
        <v>57</v>
      </c>
      <c r="AE329" s="184" t="s">
        <v>57</v>
      </c>
      <c r="AF329" s="184"/>
      <c r="AG329" s="184" t="s">
        <v>57</v>
      </c>
      <c r="AH329" s="184" t="s">
        <v>57</v>
      </c>
      <c r="AI329" s="184" t="s">
        <v>57</v>
      </c>
      <c r="AJ329" s="204" t="s">
        <v>57</v>
      </c>
      <c r="AK329" s="184" t="s">
        <v>57</v>
      </c>
      <c r="AL329" s="184" t="s">
        <v>57</v>
      </c>
      <c r="AM329" s="184" t="s">
        <v>57</v>
      </c>
      <c r="AN329" s="184" t="s">
        <v>57</v>
      </c>
      <c r="AO329" s="184" t="s">
        <v>1789</v>
      </c>
      <c r="AP329" s="184" t="s">
        <v>5885</v>
      </c>
      <c r="AQ329" s="184">
        <v>359</v>
      </c>
      <c r="AR329" s="184" t="s">
        <v>57</v>
      </c>
      <c r="AS329" s="184" t="s">
        <v>57</v>
      </c>
      <c r="AT329" s="184" t="s">
        <v>57</v>
      </c>
      <c r="AU329" s="184"/>
      <c r="AV329" s="184"/>
    </row>
    <row r="330" spans="1:48" s="188" customFormat="1">
      <c r="A330" s="184">
        <v>329</v>
      </c>
      <c r="B330" s="184" t="s">
        <v>919</v>
      </c>
      <c r="C330" s="184" t="s">
        <v>1382</v>
      </c>
      <c r="D330" s="184">
        <v>2024</v>
      </c>
      <c r="E330" s="184" t="s">
        <v>446</v>
      </c>
      <c r="F330" s="184" t="s">
        <v>5886</v>
      </c>
      <c r="G330" s="184" t="s">
        <v>5887</v>
      </c>
      <c r="H330" s="184" t="s">
        <v>5888</v>
      </c>
      <c r="I330" s="184" t="s">
        <v>91</v>
      </c>
      <c r="J330" s="184">
        <v>14</v>
      </c>
      <c r="K330" s="184" t="s">
        <v>62</v>
      </c>
      <c r="L330" s="184" t="s">
        <v>62</v>
      </c>
      <c r="M330" s="184" t="s">
        <v>62</v>
      </c>
      <c r="N330" s="184" t="s">
        <v>62</v>
      </c>
      <c r="O330" s="184" t="s">
        <v>57</v>
      </c>
      <c r="P330" s="184" t="s">
        <v>57</v>
      </c>
      <c r="Q330" s="184" t="s">
        <v>57</v>
      </c>
      <c r="R330" s="184" t="s">
        <v>57</v>
      </c>
      <c r="S330" s="184" t="s">
        <v>56</v>
      </c>
      <c r="T330" s="184" t="s">
        <v>5889</v>
      </c>
      <c r="U330" s="184" t="s">
        <v>56</v>
      </c>
      <c r="V330" s="184" t="s">
        <v>5890</v>
      </c>
      <c r="W330" s="184" t="s">
        <v>62</v>
      </c>
      <c r="X330" s="184" t="s">
        <v>57</v>
      </c>
      <c r="Y330" s="184" t="s">
        <v>57</v>
      </c>
      <c r="Z330" s="184" t="s">
        <v>5891</v>
      </c>
      <c r="AA330" s="184" t="s">
        <v>56</v>
      </c>
      <c r="AB330" s="184" t="s">
        <v>56</v>
      </c>
      <c r="AC330" s="184" t="s">
        <v>56</v>
      </c>
      <c r="AD330" s="184" t="s">
        <v>216</v>
      </c>
      <c r="AE330" s="184" t="s">
        <v>5892</v>
      </c>
      <c r="AF330" s="184"/>
      <c r="AG330" s="184" t="s">
        <v>56</v>
      </c>
      <c r="AH330" s="184">
        <v>118</v>
      </c>
      <c r="AI330" s="184" t="s">
        <v>56</v>
      </c>
      <c r="AJ330" s="204" t="s">
        <v>109</v>
      </c>
      <c r="AK330" s="184" t="s">
        <v>62</v>
      </c>
      <c r="AL330" s="184" t="s">
        <v>57</v>
      </c>
      <c r="AM330" s="184" t="s">
        <v>57</v>
      </c>
      <c r="AN330" s="184" t="s">
        <v>57</v>
      </c>
      <c r="AO330" s="184" t="s">
        <v>1844</v>
      </c>
      <c r="AP330" s="184" t="s">
        <v>5893</v>
      </c>
      <c r="AQ330" s="184">
        <v>401</v>
      </c>
      <c r="AR330" s="184" t="s">
        <v>57</v>
      </c>
      <c r="AS330" s="184">
        <v>63</v>
      </c>
      <c r="AT330" s="184">
        <v>55</v>
      </c>
      <c r="AU330" s="184"/>
      <c r="AV330" s="184"/>
    </row>
    <row r="331" spans="1:48" s="188" customFormat="1">
      <c r="A331" s="184">
        <v>330</v>
      </c>
      <c r="B331" s="184" t="s">
        <v>919</v>
      </c>
      <c r="C331" s="184" t="s">
        <v>1382</v>
      </c>
      <c r="D331" s="184">
        <v>2024</v>
      </c>
      <c r="E331" s="184" t="s">
        <v>446</v>
      </c>
      <c r="F331" s="184" t="s">
        <v>3786</v>
      </c>
      <c r="G331" s="184" t="s">
        <v>5894</v>
      </c>
      <c r="H331" s="184" t="s">
        <v>5895</v>
      </c>
      <c r="I331" s="184" t="s">
        <v>91</v>
      </c>
      <c r="J331" s="184">
        <v>14</v>
      </c>
      <c r="K331" s="184" t="s">
        <v>62</v>
      </c>
      <c r="L331" s="184" t="s">
        <v>62</v>
      </c>
      <c r="M331" s="184" t="s">
        <v>62</v>
      </c>
      <c r="N331" s="184" t="s">
        <v>62</v>
      </c>
      <c r="O331" s="184" t="s">
        <v>57</v>
      </c>
      <c r="P331" s="184" t="s">
        <v>57</v>
      </c>
      <c r="Q331" s="184" t="s">
        <v>57</v>
      </c>
      <c r="R331" s="184" t="s">
        <v>57</v>
      </c>
      <c r="S331" s="184" t="s">
        <v>56</v>
      </c>
      <c r="T331" s="184" t="s">
        <v>5896</v>
      </c>
      <c r="U331" s="184" t="s">
        <v>56</v>
      </c>
      <c r="V331" s="184" t="s">
        <v>5897</v>
      </c>
      <c r="W331" s="184" t="s">
        <v>62</v>
      </c>
      <c r="X331" s="184" t="s">
        <v>57</v>
      </c>
      <c r="Y331" s="184" t="s">
        <v>57</v>
      </c>
      <c r="Z331" s="184" t="s">
        <v>3790</v>
      </c>
      <c r="AA331" s="184" t="s">
        <v>62</v>
      </c>
      <c r="AB331" s="184" t="s">
        <v>56</v>
      </c>
      <c r="AC331" s="184" t="s">
        <v>56</v>
      </c>
      <c r="AD331" s="184" t="s">
        <v>157</v>
      </c>
      <c r="AE331" s="184" t="s">
        <v>57</v>
      </c>
      <c r="AF331" s="184"/>
      <c r="AG331" s="184" t="s">
        <v>56</v>
      </c>
      <c r="AH331" s="184">
        <v>767</v>
      </c>
      <c r="AI331" s="184" t="s">
        <v>62</v>
      </c>
      <c r="AJ331" s="204" t="s">
        <v>57</v>
      </c>
      <c r="AK331" s="184" t="s">
        <v>62</v>
      </c>
      <c r="AL331" s="184" t="s">
        <v>57</v>
      </c>
      <c r="AM331" s="184" t="s">
        <v>57</v>
      </c>
      <c r="AN331" s="184" t="s">
        <v>57</v>
      </c>
      <c r="AO331" s="184" t="s">
        <v>1901</v>
      </c>
      <c r="AP331" s="184" t="s">
        <v>5802</v>
      </c>
      <c r="AQ331" s="184">
        <v>392</v>
      </c>
      <c r="AR331" s="184" t="s">
        <v>57</v>
      </c>
      <c r="AS331" s="184">
        <v>451</v>
      </c>
      <c r="AT331" s="184">
        <v>316</v>
      </c>
      <c r="AU331" s="184"/>
      <c r="AV331" s="184"/>
    </row>
    <row r="332" spans="1:48" s="188" customFormat="1">
      <c r="A332" s="184">
        <v>331</v>
      </c>
      <c r="B332" s="184" t="s">
        <v>919</v>
      </c>
      <c r="C332" s="184" t="s">
        <v>1382</v>
      </c>
      <c r="D332" s="184">
        <v>2024</v>
      </c>
      <c r="E332" s="184" t="s">
        <v>446</v>
      </c>
      <c r="F332" s="184" t="s">
        <v>4665</v>
      </c>
      <c r="G332" s="184" t="s">
        <v>5898</v>
      </c>
      <c r="H332" s="184" t="s">
        <v>5899</v>
      </c>
      <c r="I332" s="184" t="s">
        <v>289</v>
      </c>
      <c r="J332" s="184">
        <v>18</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57</v>
      </c>
      <c r="X332" s="184" t="s">
        <v>57</v>
      </c>
      <c r="Y332" s="184" t="s">
        <v>57</v>
      </c>
      <c r="Z332" s="184" t="s">
        <v>5900</v>
      </c>
      <c r="AA332" s="184" t="s">
        <v>57</v>
      </c>
      <c r="AB332" s="184" t="s">
        <v>57</v>
      </c>
      <c r="AC332" s="184" t="s">
        <v>57</v>
      </c>
      <c r="AD332" s="184" t="s">
        <v>57</v>
      </c>
      <c r="AE332" s="184" t="s">
        <v>57</v>
      </c>
      <c r="AF332" s="184"/>
      <c r="AG332" s="184" t="s">
        <v>57</v>
      </c>
      <c r="AH332" s="184" t="s">
        <v>57</v>
      </c>
      <c r="AI332" s="184" t="s">
        <v>57</v>
      </c>
      <c r="AJ332" s="204" t="s">
        <v>57</v>
      </c>
      <c r="AK332" s="184" t="s">
        <v>57</v>
      </c>
      <c r="AL332" s="184" t="s">
        <v>57</v>
      </c>
      <c r="AM332" s="184" t="s">
        <v>57</v>
      </c>
      <c r="AN332" s="184" t="s">
        <v>57</v>
      </c>
      <c r="AO332" s="184" t="s">
        <v>5901</v>
      </c>
      <c r="AP332" s="184" t="s">
        <v>5902</v>
      </c>
      <c r="AQ332" s="184">
        <v>260</v>
      </c>
      <c r="AR332" s="184" t="s">
        <v>57</v>
      </c>
      <c r="AS332" s="184" t="s">
        <v>57</v>
      </c>
      <c r="AT332" s="184" t="s">
        <v>57</v>
      </c>
      <c r="AU332" s="184"/>
      <c r="AV332" s="184"/>
    </row>
    <row r="333" spans="1:48" s="188" customFormat="1">
      <c r="A333" s="184">
        <v>332</v>
      </c>
      <c r="B333" s="184" t="s">
        <v>919</v>
      </c>
      <c r="C333" s="184" t="s">
        <v>1382</v>
      </c>
      <c r="D333" s="184">
        <v>2024</v>
      </c>
      <c r="E333" s="184" t="s">
        <v>446</v>
      </c>
      <c r="F333" s="184" t="s">
        <v>3203</v>
      </c>
      <c r="G333" s="184" t="s">
        <v>5903</v>
      </c>
      <c r="H333" s="184" t="s">
        <v>5904</v>
      </c>
      <c r="I333" s="184" t="s">
        <v>91</v>
      </c>
      <c r="J333" s="184">
        <v>19</v>
      </c>
      <c r="K333" s="184" t="s">
        <v>62</v>
      </c>
      <c r="L333" s="184" t="s">
        <v>62</v>
      </c>
      <c r="M333" s="184" t="s">
        <v>62</v>
      </c>
      <c r="N333" s="184" t="s">
        <v>62</v>
      </c>
      <c r="O333" s="184" t="s">
        <v>57</v>
      </c>
      <c r="P333" s="184" t="s">
        <v>57</v>
      </c>
      <c r="Q333" s="184" t="s">
        <v>57</v>
      </c>
      <c r="R333" s="184" t="s">
        <v>57</v>
      </c>
      <c r="S333" s="184" t="s">
        <v>56</v>
      </c>
      <c r="T333" s="184" t="s">
        <v>5905</v>
      </c>
      <c r="U333" s="184" t="s">
        <v>62</v>
      </c>
      <c r="V333" s="184" t="s">
        <v>57</v>
      </c>
      <c r="W333" s="184" t="s">
        <v>56</v>
      </c>
      <c r="X333" s="184" t="s">
        <v>5906</v>
      </c>
      <c r="Y333" s="184" t="s">
        <v>62</v>
      </c>
      <c r="Z333" s="184" t="s">
        <v>5907</v>
      </c>
      <c r="AA333" s="184" t="s">
        <v>56</v>
      </c>
      <c r="AB333" s="184" t="s">
        <v>56</v>
      </c>
      <c r="AC333" s="184" t="s">
        <v>56</v>
      </c>
      <c r="AD333" s="184" t="s">
        <v>216</v>
      </c>
      <c r="AE333" s="184" t="s">
        <v>5908</v>
      </c>
      <c r="AF333" s="184" t="s">
        <v>1199</v>
      </c>
      <c r="AG333" s="184" t="s">
        <v>56</v>
      </c>
      <c r="AH333" s="184">
        <v>76</v>
      </c>
      <c r="AI333" s="184" t="s">
        <v>56</v>
      </c>
      <c r="AJ333" s="204" t="s">
        <v>109</v>
      </c>
      <c r="AK333" s="184" t="s">
        <v>62</v>
      </c>
      <c r="AL333" s="184" t="s">
        <v>57</v>
      </c>
      <c r="AM333" s="184" t="s">
        <v>57</v>
      </c>
      <c r="AN333" s="184" t="s">
        <v>57</v>
      </c>
      <c r="AO333" s="184" t="s">
        <v>5909</v>
      </c>
      <c r="AP333" s="184" t="s">
        <v>5910</v>
      </c>
      <c r="AQ333" s="184">
        <v>254</v>
      </c>
      <c r="AR333" s="184" t="s">
        <v>57</v>
      </c>
      <c r="AS333" s="184">
        <v>41</v>
      </c>
      <c r="AT333" s="184">
        <v>35</v>
      </c>
      <c r="AU333" s="184"/>
      <c r="AV333" s="184"/>
    </row>
    <row r="334" spans="1:48" s="188" customFormat="1">
      <c r="A334" s="184">
        <v>333</v>
      </c>
      <c r="B334" s="184" t="s">
        <v>919</v>
      </c>
      <c r="C334" s="184" t="s">
        <v>1382</v>
      </c>
      <c r="D334" s="184">
        <v>2024</v>
      </c>
      <c r="E334" s="184" t="s">
        <v>446</v>
      </c>
      <c r="F334" s="184" t="s">
        <v>2257</v>
      </c>
      <c r="G334" s="184" t="s">
        <v>5911</v>
      </c>
      <c r="H334" s="184" t="s">
        <v>5912</v>
      </c>
      <c r="I334" s="184" t="s">
        <v>246</v>
      </c>
      <c r="J334" s="184">
        <v>25</v>
      </c>
      <c r="K334" s="184" t="s">
        <v>57</v>
      </c>
      <c r="L334" s="184" t="s">
        <v>57</v>
      </c>
      <c r="M334" s="184" t="s">
        <v>57</v>
      </c>
      <c r="N334" s="184" t="s">
        <v>57</v>
      </c>
      <c r="O334" s="184" t="s">
        <v>57</v>
      </c>
      <c r="P334" s="184" t="s">
        <v>57</v>
      </c>
      <c r="Q334" s="184" t="s">
        <v>57</v>
      </c>
      <c r="R334" s="184" t="s">
        <v>57</v>
      </c>
      <c r="S334" s="184" t="s">
        <v>57</v>
      </c>
      <c r="T334" s="184" t="s">
        <v>57</v>
      </c>
      <c r="U334" s="184" t="s">
        <v>57</v>
      </c>
      <c r="V334" s="184" t="s">
        <v>57</v>
      </c>
      <c r="W334" s="184" t="s">
        <v>57</v>
      </c>
      <c r="X334" s="184" t="s">
        <v>57</v>
      </c>
      <c r="Y334" s="184" t="s">
        <v>57</v>
      </c>
      <c r="Z334" s="184" t="s">
        <v>2261</v>
      </c>
      <c r="AA334" s="184" t="s">
        <v>57</v>
      </c>
      <c r="AB334" s="184" t="s">
        <v>57</v>
      </c>
      <c r="AC334" s="184" t="s">
        <v>57</v>
      </c>
      <c r="AD334" s="184" t="s">
        <v>57</v>
      </c>
      <c r="AE334" s="184" t="s">
        <v>57</v>
      </c>
      <c r="AF334" s="184"/>
      <c r="AG334" s="184" t="s">
        <v>57</v>
      </c>
      <c r="AH334" s="184" t="s">
        <v>57</v>
      </c>
      <c r="AI334" s="184" t="s">
        <v>57</v>
      </c>
      <c r="AJ334" s="204" t="s">
        <v>57</v>
      </c>
      <c r="AK334" s="184" t="s">
        <v>57</v>
      </c>
      <c r="AL334" s="184" t="s">
        <v>57</v>
      </c>
      <c r="AM334" s="184" t="s">
        <v>57</v>
      </c>
      <c r="AN334" s="184" t="s">
        <v>57</v>
      </c>
      <c r="AO334" s="184" t="s">
        <v>4570</v>
      </c>
      <c r="AP334" s="184" t="s">
        <v>5913</v>
      </c>
      <c r="AQ334" s="184">
        <v>134</v>
      </c>
      <c r="AR334" s="184" t="s">
        <v>57</v>
      </c>
      <c r="AS334" s="184" t="s">
        <v>57</v>
      </c>
      <c r="AT334" s="184" t="s">
        <v>57</v>
      </c>
      <c r="AU334" s="184"/>
      <c r="AV334" s="184"/>
    </row>
    <row r="335" spans="1:48" s="188" customFormat="1">
      <c r="A335" s="184">
        <v>334</v>
      </c>
      <c r="B335" s="184" t="s">
        <v>919</v>
      </c>
      <c r="C335" s="184" t="s">
        <v>1382</v>
      </c>
      <c r="D335" s="184">
        <v>2024</v>
      </c>
      <c r="E335" s="184" t="s">
        <v>446</v>
      </c>
      <c r="F335" s="184" t="s">
        <v>57</v>
      </c>
      <c r="G335" s="184" t="s">
        <v>5914</v>
      </c>
      <c r="H335" s="184" t="s">
        <v>5915</v>
      </c>
      <c r="I335" s="184" t="s">
        <v>1467</v>
      </c>
      <c r="J335" s="184">
        <v>25</v>
      </c>
      <c r="K335" s="184" t="s">
        <v>57</v>
      </c>
      <c r="L335" s="184" t="s">
        <v>57</v>
      </c>
      <c r="M335" s="184" t="s">
        <v>57</v>
      </c>
      <c r="N335" s="184" t="s">
        <v>57</v>
      </c>
      <c r="O335" s="184" t="s">
        <v>57</v>
      </c>
      <c r="P335" s="184" t="s">
        <v>57</v>
      </c>
      <c r="Q335" s="184" t="s">
        <v>57</v>
      </c>
      <c r="R335" s="184" t="s">
        <v>57</v>
      </c>
      <c r="S335" s="184" t="s">
        <v>57</v>
      </c>
      <c r="T335" s="184" t="s">
        <v>57</v>
      </c>
      <c r="U335" s="184" t="s">
        <v>57</v>
      </c>
      <c r="V335" s="184" t="s">
        <v>57</v>
      </c>
      <c r="W335" s="184" t="s">
        <v>57</v>
      </c>
      <c r="X335" s="184" t="s">
        <v>57</v>
      </c>
      <c r="Y335" s="184" t="s">
        <v>57</v>
      </c>
      <c r="Z335" s="184" t="s">
        <v>57</v>
      </c>
      <c r="AA335" s="184" t="s">
        <v>57</v>
      </c>
      <c r="AB335" s="184" t="s">
        <v>57</v>
      </c>
      <c r="AC335" s="184" t="s">
        <v>57</v>
      </c>
      <c r="AD335" s="184" t="s">
        <v>57</v>
      </c>
      <c r="AE335" s="184" t="s">
        <v>57</v>
      </c>
      <c r="AF335" s="184"/>
      <c r="AG335" s="184" t="s">
        <v>57</v>
      </c>
      <c r="AH335" s="184" t="s">
        <v>57</v>
      </c>
      <c r="AI335" s="184" t="s">
        <v>57</v>
      </c>
      <c r="AJ335" s="204" t="s">
        <v>57</v>
      </c>
      <c r="AK335" s="184" t="s">
        <v>57</v>
      </c>
      <c r="AL335" s="184" t="s">
        <v>57</v>
      </c>
      <c r="AM335" s="184" t="s">
        <v>57</v>
      </c>
      <c r="AN335" s="184" t="s">
        <v>57</v>
      </c>
      <c r="AO335" s="184" t="s">
        <v>57</v>
      </c>
      <c r="AP335" s="184" t="s">
        <v>57</v>
      </c>
      <c r="AQ335" s="184" t="s">
        <v>57</v>
      </c>
      <c r="AR335" s="184" t="s">
        <v>57</v>
      </c>
      <c r="AS335" s="184" t="s">
        <v>57</v>
      </c>
      <c r="AT335" s="184" t="s">
        <v>57</v>
      </c>
      <c r="AU335" s="184"/>
      <c r="AV335" s="184"/>
    </row>
    <row r="336" spans="1:48" s="188" customFormat="1">
      <c r="A336" s="184">
        <v>335</v>
      </c>
      <c r="B336" s="184" t="s">
        <v>919</v>
      </c>
      <c r="C336" s="184" t="s">
        <v>1382</v>
      </c>
      <c r="D336" s="184">
        <v>2024</v>
      </c>
      <c r="E336" s="184" t="s">
        <v>446</v>
      </c>
      <c r="F336" s="184" t="s">
        <v>57</v>
      </c>
      <c r="G336" s="184" t="s">
        <v>5916</v>
      </c>
      <c r="H336" s="184" t="s">
        <v>5917</v>
      </c>
      <c r="I336" s="184" t="s">
        <v>3705</v>
      </c>
      <c r="J336" s="184">
        <v>25</v>
      </c>
      <c r="K336" s="184" t="s">
        <v>57</v>
      </c>
      <c r="L336" s="184" t="s">
        <v>57</v>
      </c>
      <c r="M336" s="184" t="s">
        <v>57</v>
      </c>
      <c r="N336" s="184" t="s">
        <v>57</v>
      </c>
      <c r="O336" s="184" t="s">
        <v>57</v>
      </c>
      <c r="P336" s="184" t="s">
        <v>57</v>
      </c>
      <c r="Q336" s="184" t="s">
        <v>57</v>
      </c>
      <c r="R336" s="184" t="s">
        <v>57</v>
      </c>
      <c r="S336" s="184" t="s">
        <v>57</v>
      </c>
      <c r="T336" s="184" t="s">
        <v>57</v>
      </c>
      <c r="U336" s="184" t="s">
        <v>57</v>
      </c>
      <c r="V336" s="184" t="s">
        <v>57</v>
      </c>
      <c r="W336" s="184" t="s">
        <v>57</v>
      </c>
      <c r="X336" s="184" t="s">
        <v>57</v>
      </c>
      <c r="Y336" s="184" t="s">
        <v>57</v>
      </c>
      <c r="Z336" s="184" t="s">
        <v>57</v>
      </c>
      <c r="AA336" s="184" t="s">
        <v>57</v>
      </c>
      <c r="AB336" s="184" t="s">
        <v>57</v>
      </c>
      <c r="AC336" s="184" t="s">
        <v>57</v>
      </c>
      <c r="AD336" s="184" t="s">
        <v>57</v>
      </c>
      <c r="AE336" s="184" t="s">
        <v>57</v>
      </c>
      <c r="AF336" s="184"/>
      <c r="AG336" s="184" t="s">
        <v>57</v>
      </c>
      <c r="AH336" s="184" t="s">
        <v>57</v>
      </c>
      <c r="AI336" s="184" t="s">
        <v>57</v>
      </c>
      <c r="AJ336" s="204" t="s">
        <v>57</v>
      </c>
      <c r="AK336" s="184" t="s">
        <v>57</v>
      </c>
      <c r="AL336" s="184" t="s">
        <v>57</v>
      </c>
      <c r="AM336" s="184" t="s">
        <v>57</v>
      </c>
      <c r="AN336" s="184" t="s">
        <v>57</v>
      </c>
      <c r="AO336" s="184" t="s">
        <v>57</v>
      </c>
      <c r="AP336" s="184" t="s">
        <v>57</v>
      </c>
      <c r="AQ336" s="184" t="s">
        <v>57</v>
      </c>
      <c r="AR336" s="184" t="s">
        <v>57</v>
      </c>
      <c r="AS336" s="184" t="s">
        <v>57</v>
      </c>
      <c r="AT336" s="184" t="s">
        <v>57</v>
      </c>
      <c r="AU336" s="184"/>
      <c r="AV336" s="184"/>
    </row>
    <row r="337" spans="1:48" s="188" customFormat="1">
      <c r="A337" s="184">
        <v>336</v>
      </c>
      <c r="B337" s="184" t="s">
        <v>919</v>
      </c>
      <c r="C337" s="184" t="s">
        <v>1382</v>
      </c>
      <c r="D337" s="184">
        <v>2024</v>
      </c>
      <c r="E337" s="184" t="s">
        <v>446</v>
      </c>
      <c r="F337" s="184" t="s">
        <v>57</v>
      </c>
      <c r="G337" s="184" t="s">
        <v>5918</v>
      </c>
      <c r="H337" s="184" t="s">
        <v>5919</v>
      </c>
      <c r="I337" s="184" t="s">
        <v>2927</v>
      </c>
      <c r="J337" s="184">
        <v>25</v>
      </c>
      <c r="K337" s="184" t="s">
        <v>57</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4" t="s">
        <v>57</v>
      </c>
      <c r="AA337" s="184" t="s">
        <v>57</v>
      </c>
      <c r="AB337" s="184" t="s">
        <v>57</v>
      </c>
      <c r="AC337" s="184" t="s">
        <v>57</v>
      </c>
      <c r="AD337" s="184" t="s">
        <v>57</v>
      </c>
      <c r="AE337" s="184" t="s">
        <v>57</v>
      </c>
      <c r="AF337" s="184"/>
      <c r="AG337" s="184" t="s">
        <v>57</v>
      </c>
      <c r="AH337" s="184" t="s">
        <v>57</v>
      </c>
      <c r="AI337" s="184" t="s">
        <v>57</v>
      </c>
      <c r="AJ337" s="204" t="s">
        <v>57</v>
      </c>
      <c r="AK337" s="184" t="s">
        <v>57</v>
      </c>
      <c r="AL337" s="184" t="s">
        <v>57</v>
      </c>
      <c r="AM337" s="184" t="s">
        <v>57</v>
      </c>
      <c r="AN337" s="184" t="s">
        <v>57</v>
      </c>
      <c r="AO337" s="184" t="s">
        <v>57</v>
      </c>
      <c r="AP337" s="184" t="s">
        <v>57</v>
      </c>
      <c r="AQ337" s="184" t="s">
        <v>57</v>
      </c>
      <c r="AR337" s="184" t="s">
        <v>57</v>
      </c>
      <c r="AS337" s="184" t="s">
        <v>57</v>
      </c>
      <c r="AT337" s="184" t="s">
        <v>57</v>
      </c>
      <c r="AU337" s="184"/>
      <c r="AV337" s="184"/>
    </row>
    <row r="338" spans="1:48" s="188" customFormat="1">
      <c r="A338" s="184">
        <v>337</v>
      </c>
      <c r="B338" s="184" t="s">
        <v>919</v>
      </c>
      <c r="C338" s="184" t="s">
        <v>1382</v>
      </c>
      <c r="D338" s="184">
        <v>2024</v>
      </c>
      <c r="E338" s="184" t="s">
        <v>446</v>
      </c>
      <c r="F338" s="184" t="s">
        <v>57</v>
      </c>
      <c r="G338" s="184" t="s">
        <v>5920</v>
      </c>
      <c r="H338" s="184" t="s">
        <v>5921</v>
      </c>
      <c r="I338" s="184" t="s">
        <v>2927</v>
      </c>
      <c r="J338" s="184">
        <v>25</v>
      </c>
      <c r="K338" s="184" t="s">
        <v>57</v>
      </c>
      <c r="L338" s="184" t="s">
        <v>57</v>
      </c>
      <c r="M338" s="184" t="s">
        <v>57</v>
      </c>
      <c r="N338" s="184" t="s">
        <v>57</v>
      </c>
      <c r="O338" s="184" t="s">
        <v>57</v>
      </c>
      <c r="P338" s="184" t="s">
        <v>57</v>
      </c>
      <c r="Q338" s="184" t="s">
        <v>57</v>
      </c>
      <c r="R338" s="184" t="s">
        <v>57</v>
      </c>
      <c r="S338" s="184" t="s">
        <v>57</v>
      </c>
      <c r="T338" s="184" t="s">
        <v>57</v>
      </c>
      <c r="U338" s="184" t="s">
        <v>57</v>
      </c>
      <c r="V338" s="184" t="s">
        <v>57</v>
      </c>
      <c r="W338" s="184" t="s">
        <v>57</v>
      </c>
      <c r="X338" s="184" t="s">
        <v>57</v>
      </c>
      <c r="Y338" s="184" t="s">
        <v>57</v>
      </c>
      <c r="Z338" s="184" t="s">
        <v>57</v>
      </c>
      <c r="AA338" s="184" t="s">
        <v>57</v>
      </c>
      <c r="AB338" s="184" t="s">
        <v>57</v>
      </c>
      <c r="AC338" s="184" t="s">
        <v>57</v>
      </c>
      <c r="AD338" s="184" t="s">
        <v>57</v>
      </c>
      <c r="AE338" s="184" t="s">
        <v>57</v>
      </c>
      <c r="AF338" s="184"/>
      <c r="AG338" s="184" t="s">
        <v>57</v>
      </c>
      <c r="AH338" s="184" t="s">
        <v>57</v>
      </c>
      <c r="AI338" s="184" t="s">
        <v>57</v>
      </c>
      <c r="AJ338" s="204" t="s">
        <v>57</v>
      </c>
      <c r="AK338" s="184" t="s">
        <v>57</v>
      </c>
      <c r="AL338" s="184" t="s">
        <v>57</v>
      </c>
      <c r="AM338" s="184" t="s">
        <v>57</v>
      </c>
      <c r="AN338" s="184" t="s">
        <v>57</v>
      </c>
      <c r="AO338" s="184" t="s">
        <v>57</v>
      </c>
      <c r="AP338" s="184" t="s">
        <v>57</v>
      </c>
      <c r="AQ338" s="184" t="s">
        <v>57</v>
      </c>
      <c r="AR338" s="184" t="s">
        <v>57</v>
      </c>
      <c r="AS338" s="184" t="s">
        <v>57</v>
      </c>
      <c r="AT338" s="184" t="s">
        <v>57</v>
      </c>
      <c r="AU338" s="184"/>
      <c r="AV338" s="184"/>
    </row>
    <row r="339" spans="1:48" s="188" customFormat="1">
      <c r="A339" s="184">
        <v>338</v>
      </c>
      <c r="B339" s="184" t="s">
        <v>919</v>
      </c>
      <c r="C339" s="184" t="s">
        <v>1382</v>
      </c>
      <c r="D339" s="184">
        <v>2024</v>
      </c>
      <c r="E339" s="184" t="s">
        <v>446</v>
      </c>
      <c r="F339" s="184" t="s">
        <v>57</v>
      </c>
      <c r="G339" s="184" t="s">
        <v>5922</v>
      </c>
      <c r="H339" s="184" t="s">
        <v>5923</v>
      </c>
      <c r="I339" s="184" t="s">
        <v>2927</v>
      </c>
      <c r="J339" s="184">
        <v>25</v>
      </c>
      <c r="K339" s="184" t="s">
        <v>57</v>
      </c>
      <c r="L339" s="184" t="s">
        <v>57</v>
      </c>
      <c r="M339" s="184" t="s">
        <v>57</v>
      </c>
      <c r="N339" s="184" t="s">
        <v>57</v>
      </c>
      <c r="O339" s="184" t="s">
        <v>57</v>
      </c>
      <c r="P339" s="184" t="s">
        <v>57</v>
      </c>
      <c r="Q339" s="184" t="s">
        <v>57</v>
      </c>
      <c r="R339" s="184" t="s">
        <v>57</v>
      </c>
      <c r="S339" s="184" t="s">
        <v>57</v>
      </c>
      <c r="T339" s="184" t="s">
        <v>57</v>
      </c>
      <c r="U339" s="184" t="s">
        <v>57</v>
      </c>
      <c r="V339" s="184" t="s">
        <v>57</v>
      </c>
      <c r="W339" s="184" t="s">
        <v>57</v>
      </c>
      <c r="X339" s="184" t="s">
        <v>57</v>
      </c>
      <c r="Y339" s="184" t="s">
        <v>57</v>
      </c>
      <c r="Z339" s="184" t="s">
        <v>57</v>
      </c>
      <c r="AA339" s="184" t="s">
        <v>57</v>
      </c>
      <c r="AB339" s="184" t="s">
        <v>57</v>
      </c>
      <c r="AC339" s="184" t="s">
        <v>57</v>
      </c>
      <c r="AD339" s="184" t="s">
        <v>57</v>
      </c>
      <c r="AE339" s="184" t="s">
        <v>57</v>
      </c>
      <c r="AF339" s="184"/>
      <c r="AG339" s="184" t="s">
        <v>57</v>
      </c>
      <c r="AH339" s="184" t="s">
        <v>57</v>
      </c>
      <c r="AI339" s="184" t="s">
        <v>57</v>
      </c>
      <c r="AJ339" s="204" t="s">
        <v>57</v>
      </c>
      <c r="AK339" s="184" t="s">
        <v>57</v>
      </c>
      <c r="AL339" s="184" t="s">
        <v>57</v>
      </c>
      <c r="AM339" s="184" t="s">
        <v>57</v>
      </c>
      <c r="AN339" s="184" t="s">
        <v>57</v>
      </c>
      <c r="AO339" s="184" t="s">
        <v>57</v>
      </c>
      <c r="AP339" s="184" t="s">
        <v>57</v>
      </c>
      <c r="AQ339" s="184" t="s">
        <v>57</v>
      </c>
      <c r="AR339" s="184" t="s">
        <v>57</v>
      </c>
      <c r="AS339" s="184" t="s">
        <v>57</v>
      </c>
      <c r="AT339" s="184" t="s">
        <v>57</v>
      </c>
      <c r="AU339" s="184"/>
      <c r="AV339" s="184"/>
    </row>
    <row r="340" spans="1:48" s="188" customFormat="1">
      <c r="A340" s="184">
        <v>339</v>
      </c>
      <c r="B340" s="184" t="s">
        <v>919</v>
      </c>
      <c r="C340" s="184" t="s">
        <v>1382</v>
      </c>
      <c r="D340" s="184">
        <v>2024</v>
      </c>
      <c r="E340" s="184" t="s">
        <v>187</v>
      </c>
      <c r="F340" s="184" t="s">
        <v>2883</v>
      </c>
      <c r="G340" s="184" t="s">
        <v>5924</v>
      </c>
      <c r="H340" s="184" t="s">
        <v>5925</v>
      </c>
      <c r="I340" s="184" t="s">
        <v>298</v>
      </c>
      <c r="J340" s="184">
        <v>6</v>
      </c>
      <c r="K340" s="184" t="s">
        <v>57</v>
      </c>
      <c r="L340" s="184" t="s">
        <v>57</v>
      </c>
      <c r="M340" s="184" t="s">
        <v>57</v>
      </c>
      <c r="N340" s="184" t="s">
        <v>57</v>
      </c>
      <c r="O340" s="184" t="s">
        <v>57</v>
      </c>
      <c r="P340" s="184" t="s">
        <v>57</v>
      </c>
      <c r="Q340" s="184" t="s">
        <v>57</v>
      </c>
      <c r="R340" s="184" t="s">
        <v>57</v>
      </c>
      <c r="S340" s="184" t="s">
        <v>57</v>
      </c>
      <c r="T340" s="184" t="s">
        <v>57</v>
      </c>
      <c r="U340" s="184" t="s">
        <v>57</v>
      </c>
      <c r="V340" s="184" t="s">
        <v>57</v>
      </c>
      <c r="W340" s="184" t="s">
        <v>57</v>
      </c>
      <c r="X340" s="184" t="s">
        <v>57</v>
      </c>
      <c r="Y340" s="184" t="s">
        <v>57</v>
      </c>
      <c r="Z340" s="184" t="s">
        <v>5926</v>
      </c>
      <c r="AA340" s="184" t="s">
        <v>57</v>
      </c>
      <c r="AB340" s="184" t="s">
        <v>57</v>
      </c>
      <c r="AC340" s="184" t="s">
        <v>57</v>
      </c>
      <c r="AD340" s="184" t="s">
        <v>57</v>
      </c>
      <c r="AE340" s="184" t="s">
        <v>57</v>
      </c>
      <c r="AF340" s="184"/>
      <c r="AG340" s="184" t="s">
        <v>57</v>
      </c>
      <c r="AH340" s="184" t="s">
        <v>57</v>
      </c>
      <c r="AI340" s="184" t="s">
        <v>57</v>
      </c>
      <c r="AJ340" s="204" t="s">
        <v>57</v>
      </c>
      <c r="AK340" s="184" t="s">
        <v>57</v>
      </c>
      <c r="AL340" s="184" t="s">
        <v>57</v>
      </c>
      <c r="AM340" s="184" t="s">
        <v>57</v>
      </c>
      <c r="AN340" s="184" t="s">
        <v>57</v>
      </c>
      <c r="AO340" s="184" t="s">
        <v>5927</v>
      </c>
      <c r="AP340" s="184" t="s">
        <v>5928</v>
      </c>
      <c r="AQ340" s="184">
        <v>35</v>
      </c>
      <c r="AR340" s="184" t="s">
        <v>57</v>
      </c>
      <c r="AS340" s="184" t="s">
        <v>57</v>
      </c>
      <c r="AT340" s="184" t="s">
        <v>57</v>
      </c>
      <c r="AU340" s="184"/>
      <c r="AV340" s="184"/>
    </row>
    <row r="341" spans="1:48" s="188" customFormat="1">
      <c r="A341" s="184">
        <v>340</v>
      </c>
      <c r="B341" s="184" t="s">
        <v>919</v>
      </c>
      <c r="C341" s="184" t="s">
        <v>1382</v>
      </c>
      <c r="D341" s="184">
        <v>2024</v>
      </c>
      <c r="E341" s="184" t="s">
        <v>187</v>
      </c>
      <c r="F341" s="184" t="s">
        <v>2105</v>
      </c>
      <c r="G341" s="184" t="s">
        <v>5929</v>
      </c>
      <c r="H341" s="184" t="s">
        <v>5930</v>
      </c>
      <c r="I341" s="184" t="s">
        <v>289</v>
      </c>
      <c r="J341" s="184">
        <v>25</v>
      </c>
      <c r="K341" s="184" t="s">
        <v>57</v>
      </c>
      <c r="L341" s="184" t="s">
        <v>57</v>
      </c>
      <c r="M341" s="184" t="s">
        <v>57</v>
      </c>
      <c r="N341" s="184" t="s">
        <v>57</v>
      </c>
      <c r="O341" s="184" t="s">
        <v>57</v>
      </c>
      <c r="P341" s="184" t="s">
        <v>57</v>
      </c>
      <c r="Q341" s="184" t="s">
        <v>57</v>
      </c>
      <c r="R341" s="184" t="s">
        <v>57</v>
      </c>
      <c r="S341" s="184" t="s">
        <v>57</v>
      </c>
      <c r="T341" s="184" t="s">
        <v>57</v>
      </c>
      <c r="U341" s="184" t="s">
        <v>57</v>
      </c>
      <c r="V341" s="184" t="s">
        <v>57</v>
      </c>
      <c r="W341" s="184" t="s">
        <v>57</v>
      </c>
      <c r="X341" s="184" t="s">
        <v>57</v>
      </c>
      <c r="Y341" s="184" t="s">
        <v>57</v>
      </c>
      <c r="Z341" s="184" t="s">
        <v>2108</v>
      </c>
      <c r="AA341" s="184" t="s">
        <v>57</v>
      </c>
      <c r="AB341" s="184" t="s">
        <v>57</v>
      </c>
      <c r="AC341" s="184" t="s">
        <v>57</v>
      </c>
      <c r="AD341" s="184" t="s">
        <v>57</v>
      </c>
      <c r="AE341" s="184" t="s">
        <v>57</v>
      </c>
      <c r="AF341" s="184"/>
      <c r="AG341" s="184" t="s">
        <v>57</v>
      </c>
      <c r="AH341" s="184" t="s">
        <v>57</v>
      </c>
      <c r="AI341" s="184" t="s">
        <v>57</v>
      </c>
      <c r="AJ341" s="204" t="s">
        <v>57</v>
      </c>
      <c r="AK341" s="184" t="s">
        <v>57</v>
      </c>
      <c r="AL341" s="184" t="s">
        <v>57</v>
      </c>
      <c r="AM341" s="184" t="s">
        <v>57</v>
      </c>
      <c r="AN341" s="184" t="s">
        <v>57</v>
      </c>
      <c r="AO341" s="184" t="s">
        <v>5931</v>
      </c>
      <c r="AP341" s="184" t="s">
        <v>5932</v>
      </c>
      <c r="AQ341" s="184">
        <v>237</v>
      </c>
      <c r="AR341" s="184" t="s">
        <v>57</v>
      </c>
      <c r="AS341" s="184" t="s">
        <v>57</v>
      </c>
      <c r="AT341" s="184" t="s">
        <v>57</v>
      </c>
      <c r="AU341" s="184"/>
      <c r="AV341" s="184"/>
    </row>
    <row r="342" spans="1:48" s="188" customFormat="1">
      <c r="A342" s="184">
        <v>341</v>
      </c>
      <c r="B342" s="184" t="s">
        <v>919</v>
      </c>
      <c r="C342" s="184" t="s">
        <v>1382</v>
      </c>
      <c r="D342" s="184">
        <v>2024</v>
      </c>
      <c r="E342" s="184" t="s">
        <v>187</v>
      </c>
      <c r="F342" s="184" t="s">
        <v>5933</v>
      </c>
      <c r="G342" s="184" t="s">
        <v>5934</v>
      </c>
      <c r="H342" s="184" t="s">
        <v>5935</v>
      </c>
      <c r="I342" s="184" t="s">
        <v>289</v>
      </c>
      <c r="J342" s="184">
        <v>6</v>
      </c>
      <c r="K342" s="184" t="s">
        <v>57</v>
      </c>
      <c r="L342" s="184" t="s">
        <v>57</v>
      </c>
      <c r="M342" s="184" t="s">
        <v>57</v>
      </c>
      <c r="N342" s="184" t="s">
        <v>57</v>
      </c>
      <c r="O342" s="184" t="s">
        <v>57</v>
      </c>
      <c r="P342" s="184" t="s">
        <v>57</v>
      </c>
      <c r="Q342" s="184" t="s">
        <v>57</v>
      </c>
      <c r="R342" s="184" t="s">
        <v>57</v>
      </c>
      <c r="S342" s="184" t="s">
        <v>57</v>
      </c>
      <c r="T342" s="184" t="s">
        <v>57</v>
      </c>
      <c r="U342" s="184" t="s">
        <v>57</v>
      </c>
      <c r="V342" s="184" t="s">
        <v>57</v>
      </c>
      <c r="W342" s="184" t="s">
        <v>57</v>
      </c>
      <c r="X342" s="184" t="s">
        <v>57</v>
      </c>
      <c r="Y342" s="184" t="s">
        <v>57</v>
      </c>
      <c r="Z342" s="184" t="s">
        <v>5936</v>
      </c>
      <c r="AA342" s="184" t="s">
        <v>57</v>
      </c>
      <c r="AB342" s="184" t="s">
        <v>57</v>
      </c>
      <c r="AC342" s="184" t="s">
        <v>57</v>
      </c>
      <c r="AD342" s="184" t="s">
        <v>57</v>
      </c>
      <c r="AE342" s="184" t="s">
        <v>57</v>
      </c>
      <c r="AF342" s="184"/>
      <c r="AG342" s="184" t="s">
        <v>57</v>
      </c>
      <c r="AH342" s="184" t="s">
        <v>57</v>
      </c>
      <c r="AI342" s="184" t="s">
        <v>57</v>
      </c>
      <c r="AJ342" s="204" t="s">
        <v>57</v>
      </c>
      <c r="AK342" s="184" t="s">
        <v>57</v>
      </c>
      <c r="AL342" s="184" t="s">
        <v>57</v>
      </c>
      <c r="AM342" s="184" t="s">
        <v>57</v>
      </c>
      <c r="AN342" s="184" t="s">
        <v>57</v>
      </c>
      <c r="AO342" s="184" t="s">
        <v>242</v>
      </c>
      <c r="AP342" s="184" t="s">
        <v>5937</v>
      </c>
      <c r="AQ342" s="184">
        <v>388</v>
      </c>
      <c r="AR342" s="184" t="s">
        <v>57</v>
      </c>
      <c r="AS342" s="184" t="s">
        <v>57</v>
      </c>
      <c r="AT342" s="184" t="s">
        <v>57</v>
      </c>
      <c r="AU342" s="184"/>
      <c r="AV342" s="184"/>
    </row>
    <row r="343" spans="1:48" s="188" customFormat="1">
      <c r="A343" s="184">
        <v>342</v>
      </c>
      <c r="B343" s="184" t="s">
        <v>919</v>
      </c>
      <c r="C343" s="184" t="s">
        <v>1382</v>
      </c>
      <c r="D343" s="184">
        <v>2024</v>
      </c>
      <c r="E343" s="184" t="s">
        <v>187</v>
      </c>
      <c r="F343" s="184" t="s">
        <v>5938</v>
      </c>
      <c r="G343" s="184" t="s">
        <v>5939</v>
      </c>
      <c r="H343" s="184" t="s">
        <v>5940</v>
      </c>
      <c r="I343" s="184" t="s">
        <v>289</v>
      </c>
      <c r="J343" s="184">
        <v>6</v>
      </c>
      <c r="K343" s="184" t="s">
        <v>57</v>
      </c>
      <c r="L343" s="184" t="s">
        <v>57</v>
      </c>
      <c r="M343" s="184" t="s">
        <v>57</v>
      </c>
      <c r="N343" s="184" t="s">
        <v>57</v>
      </c>
      <c r="O343" s="184" t="s">
        <v>57</v>
      </c>
      <c r="P343" s="184" t="s">
        <v>57</v>
      </c>
      <c r="Q343" s="184" t="s">
        <v>57</v>
      </c>
      <c r="R343" s="184" t="s">
        <v>57</v>
      </c>
      <c r="S343" s="184" t="s">
        <v>57</v>
      </c>
      <c r="T343" s="184" t="s">
        <v>57</v>
      </c>
      <c r="U343" s="184" t="s">
        <v>57</v>
      </c>
      <c r="V343" s="184" t="s">
        <v>57</v>
      </c>
      <c r="W343" s="184" t="s">
        <v>57</v>
      </c>
      <c r="X343" s="184" t="s">
        <v>57</v>
      </c>
      <c r="Y343" s="184" t="s">
        <v>57</v>
      </c>
      <c r="Z343" s="184" t="s">
        <v>5941</v>
      </c>
      <c r="AA343" s="184" t="s">
        <v>57</v>
      </c>
      <c r="AB343" s="184" t="s">
        <v>57</v>
      </c>
      <c r="AC343" s="184" t="s">
        <v>57</v>
      </c>
      <c r="AD343" s="184" t="s">
        <v>57</v>
      </c>
      <c r="AE343" s="184" t="s">
        <v>57</v>
      </c>
      <c r="AF343" s="184"/>
      <c r="AG343" s="184" t="s">
        <v>57</v>
      </c>
      <c r="AH343" s="184" t="s">
        <v>57</v>
      </c>
      <c r="AI343" s="184" t="s">
        <v>57</v>
      </c>
      <c r="AJ343" s="204" t="s">
        <v>57</v>
      </c>
      <c r="AK343" s="184" t="s">
        <v>57</v>
      </c>
      <c r="AL343" s="184" t="s">
        <v>57</v>
      </c>
      <c r="AM343" s="184" t="s">
        <v>57</v>
      </c>
      <c r="AN343" s="184" t="s">
        <v>57</v>
      </c>
      <c r="AO343" s="184" t="s">
        <v>5942</v>
      </c>
      <c r="AP343" s="184" t="s">
        <v>5943</v>
      </c>
      <c r="AQ343" s="184">
        <v>382</v>
      </c>
      <c r="AR343" s="184" t="s">
        <v>57</v>
      </c>
      <c r="AS343" s="184" t="s">
        <v>57</v>
      </c>
      <c r="AT343" s="184" t="s">
        <v>57</v>
      </c>
      <c r="AU343" s="184"/>
      <c r="AV343" s="184"/>
    </row>
    <row r="344" spans="1:48" s="188" customFormat="1">
      <c r="A344" s="184">
        <v>343</v>
      </c>
      <c r="B344" s="184" t="s">
        <v>919</v>
      </c>
      <c r="C344" s="184" t="s">
        <v>1382</v>
      </c>
      <c r="D344" s="184">
        <v>2024</v>
      </c>
      <c r="E344" s="184" t="s">
        <v>187</v>
      </c>
      <c r="F344" s="184" t="s">
        <v>5944</v>
      </c>
      <c r="G344" s="184" t="s">
        <v>5945</v>
      </c>
      <c r="H344" s="184" t="s">
        <v>5946</v>
      </c>
      <c r="I344" s="184" t="s">
        <v>289</v>
      </c>
      <c r="J344" s="184">
        <v>6</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5947</v>
      </c>
      <c r="AA344" s="184" t="s">
        <v>57</v>
      </c>
      <c r="AB344" s="184" t="s">
        <v>57</v>
      </c>
      <c r="AC344" s="184" t="s">
        <v>57</v>
      </c>
      <c r="AD344" s="184" t="s">
        <v>57</v>
      </c>
      <c r="AE344" s="184" t="s">
        <v>57</v>
      </c>
      <c r="AF344" s="184"/>
      <c r="AG344" s="184" t="s">
        <v>57</v>
      </c>
      <c r="AH344" s="184" t="s">
        <v>57</v>
      </c>
      <c r="AI344" s="184" t="s">
        <v>57</v>
      </c>
      <c r="AJ344" s="204" t="s">
        <v>57</v>
      </c>
      <c r="AK344" s="184" t="s">
        <v>57</v>
      </c>
      <c r="AL344" s="184" t="s">
        <v>57</v>
      </c>
      <c r="AM344" s="184" t="s">
        <v>57</v>
      </c>
      <c r="AN344" s="184" t="s">
        <v>57</v>
      </c>
      <c r="AO344" s="191" t="s">
        <v>746</v>
      </c>
      <c r="AP344" s="191" t="s">
        <v>5225</v>
      </c>
      <c r="AQ344" s="184">
        <v>398</v>
      </c>
      <c r="AR344" s="184" t="s">
        <v>57</v>
      </c>
      <c r="AS344" s="184" t="s">
        <v>57</v>
      </c>
      <c r="AT344" s="184" t="s">
        <v>57</v>
      </c>
      <c r="AU344" s="184"/>
      <c r="AV344" s="184"/>
    </row>
    <row r="345" spans="1:48" s="188" customFormat="1">
      <c r="A345" s="184">
        <v>344</v>
      </c>
      <c r="B345" s="184" t="s">
        <v>919</v>
      </c>
      <c r="C345" s="184" t="s">
        <v>1382</v>
      </c>
      <c r="D345" s="184">
        <v>2024</v>
      </c>
      <c r="E345" s="184" t="s">
        <v>187</v>
      </c>
      <c r="F345" s="184" t="s">
        <v>5938</v>
      </c>
      <c r="G345" s="184" t="s">
        <v>5948</v>
      </c>
      <c r="H345" s="184" t="s">
        <v>5949</v>
      </c>
      <c r="I345" s="184" t="s">
        <v>289</v>
      </c>
      <c r="J345" s="184">
        <v>6</v>
      </c>
      <c r="K345" s="184" t="s">
        <v>57</v>
      </c>
      <c r="L345" s="184" t="s">
        <v>57</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5941</v>
      </c>
      <c r="AA345" s="184" t="s">
        <v>57</v>
      </c>
      <c r="AB345" s="184" t="s">
        <v>57</v>
      </c>
      <c r="AC345" s="184" t="s">
        <v>57</v>
      </c>
      <c r="AD345" s="184" t="s">
        <v>57</v>
      </c>
      <c r="AE345" s="184" t="s">
        <v>57</v>
      </c>
      <c r="AF345" s="184"/>
      <c r="AG345" s="184" t="s">
        <v>57</v>
      </c>
      <c r="AH345" s="184" t="s">
        <v>57</v>
      </c>
      <c r="AI345" s="184" t="s">
        <v>57</v>
      </c>
      <c r="AJ345" s="204" t="s">
        <v>57</v>
      </c>
      <c r="AK345" s="184" t="s">
        <v>57</v>
      </c>
      <c r="AL345" s="184" t="s">
        <v>57</v>
      </c>
      <c r="AM345" s="184" t="s">
        <v>57</v>
      </c>
      <c r="AN345" s="184" t="s">
        <v>57</v>
      </c>
      <c r="AO345" s="191" t="s">
        <v>5950</v>
      </c>
      <c r="AP345" s="191" t="s">
        <v>5951</v>
      </c>
      <c r="AQ345" s="184">
        <v>375</v>
      </c>
      <c r="AR345" s="184" t="s">
        <v>57</v>
      </c>
      <c r="AS345" s="184" t="s">
        <v>57</v>
      </c>
      <c r="AT345" s="184" t="s">
        <v>57</v>
      </c>
      <c r="AU345" s="184"/>
      <c r="AV345" s="184"/>
    </row>
    <row r="346" spans="1:48" s="188" customFormat="1">
      <c r="A346" s="184">
        <v>345</v>
      </c>
      <c r="B346" s="184" t="s">
        <v>919</v>
      </c>
      <c r="C346" s="184" t="s">
        <v>1382</v>
      </c>
      <c r="D346" s="184">
        <v>2024</v>
      </c>
      <c r="E346" s="184" t="s">
        <v>187</v>
      </c>
      <c r="F346" s="184" t="s">
        <v>5952</v>
      </c>
      <c r="G346" s="184" t="s">
        <v>5953</v>
      </c>
      <c r="H346" s="184" t="s">
        <v>5954</v>
      </c>
      <c r="I346" s="184" t="s">
        <v>289</v>
      </c>
      <c r="J346" s="184">
        <v>6</v>
      </c>
      <c r="K346" s="184" t="s">
        <v>57</v>
      </c>
      <c r="L346" s="184" t="s">
        <v>57</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5955</v>
      </c>
      <c r="AA346" s="184" t="s">
        <v>57</v>
      </c>
      <c r="AB346" s="184" t="s">
        <v>57</v>
      </c>
      <c r="AC346" s="184" t="s">
        <v>57</v>
      </c>
      <c r="AD346" s="184" t="s">
        <v>57</v>
      </c>
      <c r="AE346" s="184" t="s">
        <v>57</v>
      </c>
      <c r="AF346" s="184"/>
      <c r="AG346" s="184" t="s">
        <v>57</v>
      </c>
      <c r="AH346" s="184" t="s">
        <v>57</v>
      </c>
      <c r="AI346" s="184" t="s">
        <v>57</v>
      </c>
      <c r="AJ346" s="204" t="s">
        <v>57</v>
      </c>
      <c r="AK346" s="184" t="s">
        <v>57</v>
      </c>
      <c r="AL346" s="184" t="s">
        <v>57</v>
      </c>
      <c r="AM346" s="184" t="s">
        <v>57</v>
      </c>
      <c r="AN346" s="184" t="s">
        <v>57</v>
      </c>
      <c r="AO346" s="184" t="s">
        <v>5829</v>
      </c>
      <c r="AP346" s="184" t="s">
        <v>5956</v>
      </c>
      <c r="AQ346" s="184">
        <v>407</v>
      </c>
      <c r="AR346" s="184" t="s">
        <v>57</v>
      </c>
      <c r="AS346" s="184" t="s">
        <v>57</v>
      </c>
      <c r="AT346" s="184" t="s">
        <v>57</v>
      </c>
      <c r="AU346" s="184"/>
      <c r="AV346" s="184"/>
    </row>
    <row r="347" spans="1:48" s="188" customFormat="1">
      <c r="A347" s="184">
        <v>346</v>
      </c>
      <c r="B347" s="184" t="s">
        <v>919</v>
      </c>
      <c r="C347" s="184" t="s">
        <v>1382</v>
      </c>
      <c r="D347" s="184">
        <v>2024</v>
      </c>
      <c r="E347" s="184" t="s">
        <v>187</v>
      </c>
      <c r="F347" s="184" t="s">
        <v>5957</v>
      </c>
      <c r="G347" s="184" t="s">
        <v>5958</v>
      </c>
      <c r="H347" s="184" t="s">
        <v>5959</v>
      </c>
      <c r="I347" s="184" t="s">
        <v>289</v>
      </c>
      <c r="J347" s="184">
        <v>6</v>
      </c>
      <c r="K347" s="184" t="s">
        <v>57</v>
      </c>
      <c r="L347" s="184" t="s">
        <v>57</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4" t="s">
        <v>5960</v>
      </c>
      <c r="AA347" s="184" t="s">
        <v>57</v>
      </c>
      <c r="AB347" s="184" t="s">
        <v>57</v>
      </c>
      <c r="AC347" s="184" t="s">
        <v>57</v>
      </c>
      <c r="AD347" s="184" t="s">
        <v>57</v>
      </c>
      <c r="AE347" s="184" t="s">
        <v>57</v>
      </c>
      <c r="AF347" s="184"/>
      <c r="AG347" s="184" t="s">
        <v>57</v>
      </c>
      <c r="AH347" s="184" t="s">
        <v>57</v>
      </c>
      <c r="AI347" s="184" t="s">
        <v>57</v>
      </c>
      <c r="AJ347" s="204" t="s">
        <v>57</v>
      </c>
      <c r="AK347" s="184" t="s">
        <v>57</v>
      </c>
      <c r="AL347" s="184" t="s">
        <v>57</v>
      </c>
      <c r="AM347" s="184" t="s">
        <v>57</v>
      </c>
      <c r="AN347" s="184" t="s">
        <v>57</v>
      </c>
      <c r="AO347" s="184" t="s">
        <v>5653</v>
      </c>
      <c r="AP347" s="184" t="s">
        <v>5961</v>
      </c>
      <c r="AQ347" s="184">
        <v>374</v>
      </c>
      <c r="AR347" s="184" t="s">
        <v>57</v>
      </c>
      <c r="AS347" s="184" t="s">
        <v>57</v>
      </c>
      <c r="AT347" s="184" t="s">
        <v>57</v>
      </c>
      <c r="AU347" s="184"/>
      <c r="AV347" s="184"/>
    </row>
    <row r="348" spans="1:48" s="188" customFormat="1">
      <c r="A348" s="184">
        <v>347</v>
      </c>
      <c r="B348" s="184" t="s">
        <v>919</v>
      </c>
      <c r="C348" s="184" t="s">
        <v>1382</v>
      </c>
      <c r="D348" s="184">
        <v>2024</v>
      </c>
      <c r="E348" s="184" t="s">
        <v>187</v>
      </c>
      <c r="F348" s="184" t="s">
        <v>5938</v>
      </c>
      <c r="G348" s="184" t="s">
        <v>5962</v>
      </c>
      <c r="H348" s="184" t="s">
        <v>5963</v>
      </c>
      <c r="I348" s="184" t="s">
        <v>289</v>
      </c>
      <c r="J348" s="184">
        <v>6</v>
      </c>
      <c r="K348" s="184" t="s">
        <v>57</v>
      </c>
      <c r="L348" s="184" t="s">
        <v>57</v>
      </c>
      <c r="M348" s="184" t="s">
        <v>57</v>
      </c>
      <c r="N348" s="184" t="s">
        <v>57</v>
      </c>
      <c r="O348" s="184" t="s">
        <v>57</v>
      </c>
      <c r="P348" s="184" t="s">
        <v>57</v>
      </c>
      <c r="Q348" s="184" t="s">
        <v>57</v>
      </c>
      <c r="R348" s="184" t="s">
        <v>57</v>
      </c>
      <c r="S348" s="184" t="s">
        <v>57</v>
      </c>
      <c r="T348" s="184" t="s">
        <v>57</v>
      </c>
      <c r="U348" s="184" t="s">
        <v>57</v>
      </c>
      <c r="V348" s="184" t="s">
        <v>57</v>
      </c>
      <c r="W348" s="184" t="s">
        <v>57</v>
      </c>
      <c r="X348" s="184" t="s">
        <v>57</v>
      </c>
      <c r="Y348" s="184" t="s">
        <v>57</v>
      </c>
      <c r="Z348" s="184" t="s">
        <v>5941</v>
      </c>
      <c r="AA348" s="184" t="s">
        <v>57</v>
      </c>
      <c r="AB348" s="184" t="s">
        <v>57</v>
      </c>
      <c r="AC348" s="184" t="s">
        <v>57</v>
      </c>
      <c r="AD348" s="184" t="s">
        <v>57</v>
      </c>
      <c r="AE348" s="184" t="s">
        <v>57</v>
      </c>
      <c r="AF348" s="184"/>
      <c r="AG348" s="184" t="s">
        <v>57</v>
      </c>
      <c r="AH348" s="184" t="s">
        <v>57</v>
      </c>
      <c r="AI348" s="184" t="s">
        <v>57</v>
      </c>
      <c r="AJ348" s="204" t="s">
        <v>57</v>
      </c>
      <c r="AK348" s="184" t="s">
        <v>57</v>
      </c>
      <c r="AL348" s="184" t="s">
        <v>57</v>
      </c>
      <c r="AM348" s="184" t="s">
        <v>57</v>
      </c>
      <c r="AN348" s="184" t="s">
        <v>57</v>
      </c>
      <c r="AO348" s="191" t="s">
        <v>1991</v>
      </c>
      <c r="AP348" s="191" t="s">
        <v>5192</v>
      </c>
      <c r="AQ348" s="184">
        <v>368</v>
      </c>
      <c r="AR348" s="184" t="s">
        <v>57</v>
      </c>
      <c r="AS348" s="184" t="s">
        <v>57</v>
      </c>
      <c r="AT348" s="184" t="s">
        <v>57</v>
      </c>
      <c r="AU348" s="184"/>
      <c r="AV348" s="184"/>
    </row>
    <row r="349" spans="1:48" s="188" customFormat="1">
      <c r="A349" s="184">
        <v>348</v>
      </c>
      <c r="B349" s="184" t="s">
        <v>919</v>
      </c>
      <c r="C349" s="184" t="s">
        <v>1382</v>
      </c>
      <c r="D349" s="184">
        <v>2024</v>
      </c>
      <c r="E349" s="184" t="s">
        <v>187</v>
      </c>
      <c r="F349" s="184" t="s">
        <v>5964</v>
      </c>
      <c r="G349" s="184" t="s">
        <v>5965</v>
      </c>
      <c r="H349" s="184" t="s">
        <v>5966</v>
      </c>
      <c r="I349" s="184" t="s">
        <v>91</v>
      </c>
      <c r="J349" s="184">
        <v>23</v>
      </c>
      <c r="K349" s="184" t="s">
        <v>62</v>
      </c>
      <c r="L349" s="184" t="s">
        <v>62</v>
      </c>
      <c r="M349" s="184" t="s">
        <v>62</v>
      </c>
      <c r="N349" s="184" t="s">
        <v>62</v>
      </c>
      <c r="O349" s="184" t="s">
        <v>57</v>
      </c>
      <c r="P349" s="184" t="s">
        <v>57</v>
      </c>
      <c r="Q349" s="184" t="s">
        <v>57</v>
      </c>
      <c r="R349" s="184" t="s">
        <v>57</v>
      </c>
      <c r="S349" s="184" t="s">
        <v>56</v>
      </c>
      <c r="T349" s="184" t="s">
        <v>5967</v>
      </c>
      <c r="U349" s="184" t="s">
        <v>62</v>
      </c>
      <c r="V349" s="184" t="s">
        <v>57</v>
      </c>
      <c r="W349" s="184" t="s">
        <v>56</v>
      </c>
      <c r="X349" s="184" t="s">
        <v>5968</v>
      </c>
      <c r="Y349" s="184" t="s">
        <v>62</v>
      </c>
      <c r="Z349" s="184" t="s">
        <v>5969</v>
      </c>
      <c r="AA349" s="184" t="s">
        <v>56</v>
      </c>
      <c r="AB349" s="184" t="s">
        <v>56</v>
      </c>
      <c r="AC349" s="184" t="s">
        <v>56</v>
      </c>
      <c r="AD349" s="184" t="s">
        <v>234</v>
      </c>
      <c r="AE349" s="184" t="s">
        <v>3262</v>
      </c>
      <c r="AF349" s="184"/>
      <c r="AG349" s="184" t="s">
        <v>56</v>
      </c>
      <c r="AH349" s="184">
        <v>611</v>
      </c>
      <c r="AI349" s="184" t="s">
        <v>62</v>
      </c>
      <c r="AJ349" s="204" t="s">
        <v>57</v>
      </c>
      <c r="AK349" s="184" t="s">
        <v>62</v>
      </c>
      <c r="AL349" s="184" t="s">
        <v>57</v>
      </c>
      <c r="AM349" s="184" t="s">
        <v>57</v>
      </c>
      <c r="AN349" s="184" t="s">
        <v>57</v>
      </c>
      <c r="AO349" s="191" t="s">
        <v>764</v>
      </c>
      <c r="AP349" s="191" t="s">
        <v>5943</v>
      </c>
      <c r="AQ349" s="184">
        <v>386</v>
      </c>
      <c r="AR349" s="184" t="s">
        <v>57</v>
      </c>
      <c r="AS349" s="184">
        <v>505</v>
      </c>
      <c r="AT349" s="184">
        <v>98</v>
      </c>
      <c r="AU349" s="184"/>
      <c r="AV349" s="184"/>
    </row>
    <row r="350" spans="1:48" s="188" customFormat="1">
      <c r="A350" s="184">
        <v>349</v>
      </c>
      <c r="B350" s="184" t="s">
        <v>919</v>
      </c>
      <c r="C350" s="184" t="s">
        <v>1382</v>
      </c>
      <c r="D350" s="184">
        <v>2024</v>
      </c>
      <c r="E350" s="184" t="s">
        <v>187</v>
      </c>
      <c r="F350" s="184" t="s">
        <v>5944</v>
      </c>
      <c r="G350" s="184" t="s">
        <v>5970</v>
      </c>
      <c r="H350" s="184" t="s">
        <v>5971</v>
      </c>
      <c r="I350" s="184" t="s">
        <v>91</v>
      </c>
      <c r="J350" s="184">
        <v>6</v>
      </c>
      <c r="K350" s="184" t="s">
        <v>62</v>
      </c>
      <c r="L350" s="184" t="s">
        <v>62</v>
      </c>
      <c r="M350" s="184" t="s">
        <v>62</v>
      </c>
      <c r="N350" s="184" t="s">
        <v>62</v>
      </c>
      <c r="O350" s="184" t="s">
        <v>57</v>
      </c>
      <c r="P350" s="184" t="s">
        <v>57</v>
      </c>
      <c r="Q350" s="184" t="s">
        <v>57</v>
      </c>
      <c r="R350" s="184" t="s">
        <v>57</v>
      </c>
      <c r="S350" s="184" t="s">
        <v>62</v>
      </c>
      <c r="T350" s="184" t="s">
        <v>57</v>
      </c>
      <c r="U350" s="184" t="s">
        <v>62</v>
      </c>
      <c r="V350" s="184" t="s">
        <v>57</v>
      </c>
      <c r="W350" s="184" t="s">
        <v>62</v>
      </c>
      <c r="X350" s="184" t="s">
        <v>57</v>
      </c>
      <c r="Y350" s="184" t="s">
        <v>57</v>
      </c>
      <c r="Z350" s="184" t="s">
        <v>5969</v>
      </c>
      <c r="AA350" s="184" t="s">
        <v>62</v>
      </c>
      <c r="AB350" s="184" t="s">
        <v>62</v>
      </c>
      <c r="AC350" s="184" t="s">
        <v>57</v>
      </c>
      <c r="AD350" s="184" t="s">
        <v>57</v>
      </c>
      <c r="AE350" s="184" t="s">
        <v>57</v>
      </c>
      <c r="AF350" s="184"/>
      <c r="AG350" s="184" t="s">
        <v>56</v>
      </c>
      <c r="AH350" s="184">
        <v>84</v>
      </c>
      <c r="AI350" s="184" t="s">
        <v>62</v>
      </c>
      <c r="AJ350" s="204" t="s">
        <v>57</v>
      </c>
      <c r="AK350" s="184" t="s">
        <v>62</v>
      </c>
      <c r="AL350" s="184" t="s">
        <v>57</v>
      </c>
      <c r="AM350" s="184" t="s">
        <v>57</v>
      </c>
      <c r="AN350" s="184" t="s">
        <v>57</v>
      </c>
      <c r="AO350" s="191" t="s">
        <v>1847</v>
      </c>
      <c r="AP350" s="191" t="s">
        <v>5114</v>
      </c>
      <c r="AQ350" s="184">
        <v>354</v>
      </c>
      <c r="AR350" s="184" t="s">
        <v>57</v>
      </c>
      <c r="AS350" s="184" t="s">
        <v>57</v>
      </c>
      <c r="AT350" s="184" t="s">
        <v>57</v>
      </c>
      <c r="AU350" s="184"/>
      <c r="AV350" s="184" t="s">
        <v>5972</v>
      </c>
    </row>
    <row r="351" spans="1:48" s="188" customFormat="1">
      <c r="A351" s="184">
        <v>350</v>
      </c>
      <c r="B351" s="184" t="s">
        <v>919</v>
      </c>
      <c r="C351" s="184" t="s">
        <v>1382</v>
      </c>
      <c r="D351" s="184">
        <v>2024</v>
      </c>
      <c r="E351" s="184" t="s">
        <v>187</v>
      </c>
      <c r="F351" s="184" t="s">
        <v>2872</v>
      </c>
      <c r="G351" s="184" t="s">
        <v>5973</v>
      </c>
      <c r="H351" s="184" t="s">
        <v>5974</v>
      </c>
      <c r="I351" s="184" t="s">
        <v>91</v>
      </c>
      <c r="J351" s="184">
        <v>6</v>
      </c>
      <c r="K351" s="184" t="s">
        <v>62</v>
      </c>
      <c r="L351" s="184" t="s">
        <v>62</v>
      </c>
      <c r="M351" s="184" t="s">
        <v>62</v>
      </c>
      <c r="N351" s="184" t="s">
        <v>56</v>
      </c>
      <c r="O351" s="184">
        <v>1</v>
      </c>
      <c r="P351" s="184" t="s">
        <v>170</v>
      </c>
      <c r="Q351" s="184" t="s">
        <v>5975</v>
      </c>
      <c r="R351" s="184" t="s">
        <v>5976</v>
      </c>
      <c r="S351" s="184" t="s">
        <v>56</v>
      </c>
      <c r="T351" s="184" t="s">
        <v>5977</v>
      </c>
      <c r="U351" s="184" t="s">
        <v>62</v>
      </c>
      <c r="V351" s="184" t="s">
        <v>57</v>
      </c>
      <c r="W351" s="184" t="s">
        <v>62</v>
      </c>
      <c r="X351" s="184" t="s">
        <v>57</v>
      </c>
      <c r="Y351" s="184" t="s">
        <v>57</v>
      </c>
      <c r="Z351" s="184" t="s">
        <v>3433</v>
      </c>
      <c r="AA351" s="184" t="s">
        <v>56</v>
      </c>
      <c r="AB351" s="184" t="s">
        <v>56</v>
      </c>
      <c r="AC351" s="184" t="s">
        <v>56</v>
      </c>
      <c r="AD351" s="184" t="s">
        <v>216</v>
      </c>
      <c r="AE351" s="184" t="s">
        <v>5978</v>
      </c>
      <c r="AF351" s="184"/>
      <c r="AG351" s="184" t="s">
        <v>56</v>
      </c>
      <c r="AH351" s="184">
        <v>5080</v>
      </c>
      <c r="AI351" s="184" t="s">
        <v>62</v>
      </c>
      <c r="AJ351" s="204" t="s">
        <v>57</v>
      </c>
      <c r="AK351" s="184" t="s">
        <v>62</v>
      </c>
      <c r="AL351" s="184" t="s">
        <v>57</v>
      </c>
      <c r="AM351" s="184" t="s">
        <v>57</v>
      </c>
      <c r="AN351" s="184" t="s">
        <v>57</v>
      </c>
      <c r="AO351" s="184">
        <v>1722</v>
      </c>
      <c r="AP351" s="184" t="s">
        <v>5732</v>
      </c>
      <c r="AQ351" s="184">
        <v>259</v>
      </c>
      <c r="AR351" s="184" t="s">
        <v>57</v>
      </c>
      <c r="AS351" s="184">
        <v>3358</v>
      </c>
      <c r="AT351" s="184">
        <v>1722</v>
      </c>
      <c r="AU351" s="184"/>
      <c r="AV351" s="184"/>
    </row>
    <row r="352" spans="1:48" s="188" customFormat="1">
      <c r="A352" s="184">
        <v>351</v>
      </c>
      <c r="B352" s="184" t="s">
        <v>919</v>
      </c>
      <c r="C352" s="184" t="s">
        <v>1382</v>
      </c>
      <c r="D352" s="184">
        <v>2024</v>
      </c>
      <c r="E352" s="184" t="s">
        <v>187</v>
      </c>
      <c r="F352" s="184" t="s">
        <v>5979</v>
      </c>
      <c r="G352" s="184" t="s">
        <v>5980</v>
      </c>
      <c r="H352" s="184" t="s">
        <v>5981</v>
      </c>
      <c r="I352" s="184" t="s">
        <v>539</v>
      </c>
      <c r="J352" s="184">
        <v>6</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5982</v>
      </c>
      <c r="AA352" s="184" t="s">
        <v>57</v>
      </c>
      <c r="AB352" s="184" t="s">
        <v>57</v>
      </c>
      <c r="AC352" s="184" t="s">
        <v>57</v>
      </c>
      <c r="AD352" s="184" t="s">
        <v>57</v>
      </c>
      <c r="AE352" s="184" t="s">
        <v>57</v>
      </c>
      <c r="AF352" s="184"/>
      <c r="AG352" s="184" t="s">
        <v>57</v>
      </c>
      <c r="AH352" s="184" t="s">
        <v>57</v>
      </c>
      <c r="AI352" s="184" t="s">
        <v>57</v>
      </c>
      <c r="AJ352" s="204" t="s">
        <v>57</v>
      </c>
      <c r="AK352" s="184" t="s">
        <v>57</v>
      </c>
      <c r="AL352" s="184" t="s">
        <v>57</v>
      </c>
      <c r="AM352" s="184" t="s">
        <v>57</v>
      </c>
      <c r="AN352" s="184" t="s">
        <v>57</v>
      </c>
      <c r="AO352" s="191" t="s">
        <v>5880</v>
      </c>
      <c r="AP352" s="191" t="s">
        <v>5187</v>
      </c>
      <c r="AQ352" s="184">
        <v>371</v>
      </c>
      <c r="AR352" s="184" t="s">
        <v>57</v>
      </c>
      <c r="AS352" s="184" t="s">
        <v>57</v>
      </c>
      <c r="AT352" s="184" t="s">
        <v>57</v>
      </c>
      <c r="AU352" s="184"/>
      <c r="AV352" s="184"/>
    </row>
    <row r="353" spans="1:48" s="188" customFormat="1">
      <c r="A353" s="184">
        <v>352</v>
      </c>
      <c r="B353" s="184" t="s">
        <v>919</v>
      </c>
      <c r="C353" s="184" t="s">
        <v>1382</v>
      </c>
      <c r="D353" s="184">
        <v>2024</v>
      </c>
      <c r="E353" s="184" t="s">
        <v>187</v>
      </c>
      <c r="F353" s="184" t="s">
        <v>5983</v>
      </c>
      <c r="G353" s="184" t="s">
        <v>5984</v>
      </c>
      <c r="H353" s="184" t="s">
        <v>5985</v>
      </c>
      <c r="I353" s="184" t="s">
        <v>539</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5986</v>
      </c>
      <c r="AA353" s="184" t="s">
        <v>57</v>
      </c>
      <c r="AB353" s="184" t="s">
        <v>57</v>
      </c>
      <c r="AC353" s="184" t="s">
        <v>57</v>
      </c>
      <c r="AD353" s="184" t="s">
        <v>57</v>
      </c>
      <c r="AE353" s="184" t="s">
        <v>57</v>
      </c>
      <c r="AF353" s="184"/>
      <c r="AG353" s="184" t="s">
        <v>57</v>
      </c>
      <c r="AH353" s="184" t="s">
        <v>57</v>
      </c>
      <c r="AI353" s="184" t="s">
        <v>57</v>
      </c>
      <c r="AJ353" s="204" t="s">
        <v>57</v>
      </c>
      <c r="AK353" s="184" t="s">
        <v>57</v>
      </c>
      <c r="AL353" s="184" t="s">
        <v>57</v>
      </c>
      <c r="AM353" s="184" t="s">
        <v>57</v>
      </c>
      <c r="AN353" s="184" t="s">
        <v>57</v>
      </c>
      <c r="AO353" s="191" t="s">
        <v>2273</v>
      </c>
      <c r="AP353" s="191" t="s">
        <v>5951</v>
      </c>
      <c r="AQ353" s="184">
        <v>343</v>
      </c>
      <c r="AR353" s="184" t="s">
        <v>57</v>
      </c>
      <c r="AS353" s="184" t="s">
        <v>57</v>
      </c>
      <c r="AT353" s="184" t="s">
        <v>57</v>
      </c>
      <c r="AU353" s="184"/>
      <c r="AV353" s="184"/>
    </row>
    <row r="354" spans="1:48" s="188" customFormat="1">
      <c r="A354" s="184">
        <v>353</v>
      </c>
      <c r="B354" s="184" t="s">
        <v>919</v>
      </c>
      <c r="C354" s="184" t="s">
        <v>1382</v>
      </c>
      <c r="D354" s="184">
        <v>2024</v>
      </c>
      <c r="E354" s="184" t="s">
        <v>187</v>
      </c>
      <c r="F354" s="184" t="s">
        <v>5987</v>
      </c>
      <c r="G354" s="184" t="s">
        <v>5988</v>
      </c>
      <c r="H354" s="184" t="s">
        <v>5989</v>
      </c>
      <c r="I354" s="184" t="s">
        <v>1509</v>
      </c>
      <c r="J354" s="184">
        <v>4</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1730</v>
      </c>
      <c r="AA354" s="184" t="s">
        <v>57</v>
      </c>
      <c r="AB354" s="184" t="s">
        <v>57</v>
      </c>
      <c r="AC354" s="184" t="s">
        <v>57</v>
      </c>
      <c r="AD354" s="184" t="s">
        <v>57</v>
      </c>
      <c r="AE354" s="184" t="s">
        <v>57</v>
      </c>
      <c r="AF354" s="184"/>
      <c r="AG354" s="184" t="s">
        <v>57</v>
      </c>
      <c r="AH354" s="184" t="s">
        <v>57</v>
      </c>
      <c r="AI354" s="184" t="s">
        <v>57</v>
      </c>
      <c r="AJ354" s="204" t="s">
        <v>57</v>
      </c>
      <c r="AK354" s="184" t="s">
        <v>57</v>
      </c>
      <c r="AL354" s="184" t="s">
        <v>57</v>
      </c>
      <c r="AM354" s="184" t="s">
        <v>57</v>
      </c>
      <c r="AN354" s="184" t="s">
        <v>57</v>
      </c>
      <c r="AO354" s="184" t="s">
        <v>2331</v>
      </c>
      <c r="AP354" s="184" t="s">
        <v>5990</v>
      </c>
      <c r="AQ354" s="184">
        <v>263</v>
      </c>
      <c r="AR354" s="184" t="s">
        <v>57</v>
      </c>
      <c r="AS354" s="184" t="s">
        <v>57</v>
      </c>
      <c r="AT354" s="184" t="s">
        <v>57</v>
      </c>
      <c r="AU354" s="184"/>
      <c r="AV354" s="184"/>
    </row>
    <row r="355" spans="1:48" s="188" customFormat="1">
      <c r="A355" s="184">
        <v>354</v>
      </c>
      <c r="B355" s="184" t="s">
        <v>919</v>
      </c>
      <c r="C355" s="184" t="s">
        <v>1382</v>
      </c>
      <c r="D355" s="184">
        <v>2024</v>
      </c>
      <c r="E355" s="184" t="s">
        <v>187</v>
      </c>
      <c r="F355" s="184" t="s">
        <v>5991</v>
      </c>
      <c r="G355" s="184" t="s">
        <v>5992</v>
      </c>
      <c r="H355" s="184" t="s">
        <v>5993</v>
      </c>
      <c r="I355" s="184" t="s">
        <v>91</v>
      </c>
      <c r="J355" s="184">
        <v>14</v>
      </c>
      <c r="K355" s="184" t="s">
        <v>62</v>
      </c>
      <c r="L355" s="184" t="s">
        <v>62</v>
      </c>
      <c r="M355" s="184" t="s">
        <v>62</v>
      </c>
      <c r="N355" s="184" t="s">
        <v>56</v>
      </c>
      <c r="O355" s="184">
        <v>1</v>
      </c>
      <c r="P355" s="184" t="s">
        <v>438</v>
      </c>
      <c r="Q355" s="184" t="s">
        <v>5994</v>
      </c>
      <c r="R355" s="184" t="s">
        <v>5995</v>
      </c>
      <c r="S355" s="184" t="s">
        <v>56</v>
      </c>
      <c r="T355" s="184" t="s">
        <v>5996</v>
      </c>
      <c r="U355" s="184" t="s">
        <v>62</v>
      </c>
      <c r="V355" s="184" t="s">
        <v>57</v>
      </c>
      <c r="W355" s="184" t="s">
        <v>62</v>
      </c>
      <c r="X355" s="184" t="s">
        <v>57</v>
      </c>
      <c r="Y355" s="184" t="s">
        <v>57</v>
      </c>
      <c r="Z355" s="184" t="s">
        <v>57</v>
      </c>
      <c r="AA355" s="184" t="s">
        <v>56</v>
      </c>
      <c r="AB355" s="184" t="s">
        <v>56</v>
      </c>
      <c r="AC355" s="184" t="s">
        <v>56</v>
      </c>
      <c r="AD355" s="184" t="s">
        <v>216</v>
      </c>
      <c r="AE355" s="184" t="s">
        <v>5503</v>
      </c>
      <c r="AF355" s="184"/>
      <c r="AG355" s="184" t="s">
        <v>56</v>
      </c>
      <c r="AH355" s="184">
        <v>74</v>
      </c>
      <c r="AI355" s="184" t="s">
        <v>56</v>
      </c>
      <c r="AJ355" s="204" t="s">
        <v>3953</v>
      </c>
      <c r="AK355" s="184" t="s">
        <v>62</v>
      </c>
      <c r="AL355" s="184" t="s">
        <v>57</v>
      </c>
      <c r="AM355" s="184" t="s">
        <v>57</v>
      </c>
      <c r="AN355" s="184" t="s">
        <v>57</v>
      </c>
      <c r="AO355" s="184" t="s">
        <v>263</v>
      </c>
      <c r="AP355" s="184" t="s">
        <v>5997</v>
      </c>
      <c r="AQ355" s="184">
        <v>316</v>
      </c>
      <c r="AR355" s="184" t="s">
        <v>57</v>
      </c>
      <c r="AS355" s="184">
        <v>32</v>
      </c>
      <c r="AT355" s="184">
        <v>42</v>
      </c>
      <c r="AU355" s="184"/>
      <c r="AV355" s="184"/>
    </row>
    <row r="356" spans="1:48" s="188" customFormat="1">
      <c r="A356" s="184">
        <v>355</v>
      </c>
      <c r="B356" s="184" t="s">
        <v>919</v>
      </c>
      <c r="C356" s="184" t="s">
        <v>1382</v>
      </c>
      <c r="D356" s="184">
        <v>2024</v>
      </c>
      <c r="E356" s="184" t="s">
        <v>187</v>
      </c>
      <c r="F356" s="184" t="s">
        <v>57</v>
      </c>
      <c r="G356" s="184" t="s">
        <v>5998</v>
      </c>
      <c r="H356" s="184" t="s">
        <v>5999</v>
      </c>
      <c r="I356" s="184" t="s">
        <v>2597</v>
      </c>
      <c r="J356" s="184">
        <v>25</v>
      </c>
      <c r="K356" s="184" t="s">
        <v>57</v>
      </c>
      <c r="L356" s="184" t="s">
        <v>57</v>
      </c>
      <c r="M356" s="184" t="s">
        <v>57</v>
      </c>
      <c r="N356" s="184" t="s">
        <v>57</v>
      </c>
      <c r="O356" s="184" t="s">
        <v>57</v>
      </c>
      <c r="P356" s="184" t="s">
        <v>57</v>
      </c>
      <c r="Q356" s="184" t="s">
        <v>57</v>
      </c>
      <c r="R356" s="184" t="s">
        <v>57</v>
      </c>
      <c r="S356" s="184" t="s">
        <v>57</v>
      </c>
      <c r="T356" s="184" t="s">
        <v>57</v>
      </c>
      <c r="U356" s="184" t="s">
        <v>57</v>
      </c>
      <c r="V356" s="184" t="s">
        <v>57</v>
      </c>
      <c r="W356" s="184" t="s">
        <v>57</v>
      </c>
      <c r="X356" s="184" t="s">
        <v>57</v>
      </c>
      <c r="Y356" s="184" t="s">
        <v>57</v>
      </c>
      <c r="Z356" s="184" t="s">
        <v>57</v>
      </c>
      <c r="AA356" s="184" t="s">
        <v>57</v>
      </c>
      <c r="AB356" s="184" t="s">
        <v>57</v>
      </c>
      <c r="AC356" s="184" t="s">
        <v>57</v>
      </c>
      <c r="AD356" s="184" t="s">
        <v>57</v>
      </c>
      <c r="AE356" s="184" t="s">
        <v>57</v>
      </c>
      <c r="AF356" s="184"/>
      <c r="AG356" s="184" t="s">
        <v>57</v>
      </c>
      <c r="AH356" s="184" t="s">
        <v>57</v>
      </c>
      <c r="AI356" s="184" t="s">
        <v>57</v>
      </c>
      <c r="AJ356" s="204" t="s">
        <v>57</v>
      </c>
      <c r="AK356" s="184" t="s">
        <v>57</v>
      </c>
      <c r="AL356" s="184" t="s">
        <v>57</v>
      </c>
      <c r="AM356" s="184" t="s">
        <v>57</v>
      </c>
      <c r="AN356" s="184" t="s">
        <v>57</v>
      </c>
      <c r="AO356" s="191" t="s">
        <v>2325</v>
      </c>
      <c r="AP356" s="191" t="s">
        <v>6000</v>
      </c>
      <c r="AQ356" s="184">
        <v>410</v>
      </c>
      <c r="AR356" s="184" t="s">
        <v>57</v>
      </c>
      <c r="AS356" s="184" t="s">
        <v>57</v>
      </c>
      <c r="AT356" s="184" t="s">
        <v>57</v>
      </c>
      <c r="AU356" s="184"/>
      <c r="AV356" s="184"/>
    </row>
    <row r="357" spans="1:48" s="188" customFormat="1">
      <c r="A357" s="184">
        <v>356</v>
      </c>
      <c r="B357" s="184" t="s">
        <v>919</v>
      </c>
      <c r="C357" s="184" t="s">
        <v>1382</v>
      </c>
      <c r="D357" s="184">
        <v>2024</v>
      </c>
      <c r="E357" s="184" t="s">
        <v>187</v>
      </c>
      <c r="F357" s="184" t="s">
        <v>57</v>
      </c>
      <c r="G357" s="184" t="s">
        <v>6001</v>
      </c>
      <c r="H357" s="184" t="s">
        <v>6002</v>
      </c>
      <c r="I357" s="184" t="s">
        <v>2927</v>
      </c>
      <c r="J357" s="184">
        <v>25</v>
      </c>
      <c r="K357" s="184" t="s">
        <v>57</v>
      </c>
      <c r="L357" s="184" t="s">
        <v>57</v>
      </c>
      <c r="M357" s="184" t="s">
        <v>57</v>
      </c>
      <c r="N357" s="184" t="s">
        <v>57</v>
      </c>
      <c r="O357" s="184" t="s">
        <v>57</v>
      </c>
      <c r="P357" s="184" t="s">
        <v>57</v>
      </c>
      <c r="Q357" s="184" t="s">
        <v>57</v>
      </c>
      <c r="R357" s="184" t="s">
        <v>57</v>
      </c>
      <c r="S357" s="184" t="s">
        <v>57</v>
      </c>
      <c r="T357" s="184" t="s">
        <v>57</v>
      </c>
      <c r="U357" s="184" t="s">
        <v>57</v>
      </c>
      <c r="V357" s="184" t="s">
        <v>57</v>
      </c>
      <c r="W357" s="184" t="s">
        <v>57</v>
      </c>
      <c r="X357" s="184" t="s">
        <v>57</v>
      </c>
      <c r="Y357" s="184" t="s">
        <v>57</v>
      </c>
      <c r="Z357" s="184" t="s">
        <v>57</v>
      </c>
      <c r="AA357" s="184" t="s">
        <v>57</v>
      </c>
      <c r="AB357" s="184" t="s">
        <v>57</v>
      </c>
      <c r="AC357" s="184" t="s">
        <v>57</v>
      </c>
      <c r="AD357" s="184" t="s">
        <v>57</v>
      </c>
      <c r="AE357" s="184" t="s">
        <v>57</v>
      </c>
      <c r="AF357" s="184"/>
      <c r="AG357" s="184" t="s">
        <v>57</v>
      </c>
      <c r="AH357" s="184" t="s">
        <v>57</v>
      </c>
      <c r="AI357" s="184" t="s">
        <v>57</v>
      </c>
      <c r="AJ357" s="204" t="s">
        <v>57</v>
      </c>
      <c r="AK357" s="184" t="s">
        <v>57</v>
      </c>
      <c r="AL357" s="184" t="s">
        <v>57</v>
      </c>
      <c r="AM357" s="184" t="s">
        <v>57</v>
      </c>
      <c r="AN357" s="184" t="s">
        <v>57</v>
      </c>
      <c r="AO357" s="191" t="s">
        <v>57</v>
      </c>
      <c r="AP357" s="191" t="s">
        <v>6003</v>
      </c>
      <c r="AQ357" s="184" t="s">
        <v>57</v>
      </c>
      <c r="AR357" s="184" t="s">
        <v>57</v>
      </c>
      <c r="AS357" s="184" t="s">
        <v>57</v>
      </c>
      <c r="AT357" s="184" t="s">
        <v>57</v>
      </c>
      <c r="AU357" s="184"/>
      <c r="AV357" s="184"/>
    </row>
    <row r="358" spans="1:48" s="188" customFormat="1">
      <c r="A358" s="184">
        <v>357</v>
      </c>
      <c r="B358" s="184" t="s">
        <v>919</v>
      </c>
      <c r="C358" s="184" t="s">
        <v>1382</v>
      </c>
      <c r="D358" s="184">
        <v>2024</v>
      </c>
      <c r="E358" s="184" t="s">
        <v>187</v>
      </c>
      <c r="F358" s="184" t="s">
        <v>57</v>
      </c>
      <c r="G358" s="184" t="s">
        <v>6004</v>
      </c>
      <c r="H358" s="184" t="s">
        <v>6005</v>
      </c>
      <c r="I358" s="184" t="s">
        <v>2927</v>
      </c>
      <c r="J358" s="184">
        <v>25</v>
      </c>
      <c r="K358" s="184" t="s">
        <v>57</v>
      </c>
      <c r="L358" s="184" t="s">
        <v>57</v>
      </c>
      <c r="M358" s="184" t="s">
        <v>57</v>
      </c>
      <c r="N358" s="184" t="s">
        <v>57</v>
      </c>
      <c r="O358" s="184" t="s">
        <v>57</v>
      </c>
      <c r="P358" s="184" t="s">
        <v>57</v>
      </c>
      <c r="Q358" s="184" t="s">
        <v>57</v>
      </c>
      <c r="R358" s="184" t="s">
        <v>57</v>
      </c>
      <c r="S358" s="184" t="s">
        <v>57</v>
      </c>
      <c r="T358" s="184" t="s">
        <v>57</v>
      </c>
      <c r="U358" s="184" t="s">
        <v>57</v>
      </c>
      <c r="V358" s="184" t="s">
        <v>57</v>
      </c>
      <c r="W358" s="184" t="s">
        <v>57</v>
      </c>
      <c r="X358" s="184" t="s">
        <v>57</v>
      </c>
      <c r="Y358" s="184" t="s">
        <v>57</v>
      </c>
      <c r="Z358" s="184" t="s">
        <v>57</v>
      </c>
      <c r="AA358" s="184" t="s">
        <v>57</v>
      </c>
      <c r="AB358" s="184" t="s">
        <v>57</v>
      </c>
      <c r="AC358" s="184" t="s">
        <v>57</v>
      </c>
      <c r="AD358" s="184" t="s">
        <v>57</v>
      </c>
      <c r="AE358" s="184" t="s">
        <v>57</v>
      </c>
      <c r="AF358" s="184"/>
      <c r="AG358" s="184" t="s">
        <v>57</v>
      </c>
      <c r="AH358" s="184" t="s">
        <v>57</v>
      </c>
      <c r="AI358" s="184" t="s">
        <v>57</v>
      </c>
      <c r="AJ358" s="204" t="s">
        <v>57</v>
      </c>
      <c r="AK358" s="184" t="s">
        <v>57</v>
      </c>
      <c r="AL358" s="184" t="s">
        <v>57</v>
      </c>
      <c r="AM358" s="184" t="s">
        <v>57</v>
      </c>
      <c r="AN358" s="184" t="s">
        <v>57</v>
      </c>
      <c r="AO358" s="184" t="s">
        <v>57</v>
      </c>
      <c r="AP358" s="184" t="s">
        <v>6006</v>
      </c>
      <c r="AQ358" s="184" t="s">
        <v>57</v>
      </c>
      <c r="AR358" s="184" t="s">
        <v>57</v>
      </c>
      <c r="AS358" s="184" t="s">
        <v>57</v>
      </c>
      <c r="AT358" s="184" t="s">
        <v>57</v>
      </c>
      <c r="AU358" s="184"/>
      <c r="AV358" s="184"/>
    </row>
    <row r="359" spans="1:48" s="188" customFormat="1">
      <c r="A359" s="184">
        <v>358</v>
      </c>
      <c r="B359" s="184" t="s">
        <v>919</v>
      </c>
      <c r="C359" s="184" t="s">
        <v>1382</v>
      </c>
      <c r="D359" s="184">
        <v>2024</v>
      </c>
      <c r="E359" s="184" t="s">
        <v>187</v>
      </c>
      <c r="F359" s="184" t="s">
        <v>57</v>
      </c>
      <c r="G359" s="184" t="s">
        <v>6007</v>
      </c>
      <c r="H359" s="184" t="s">
        <v>6008</v>
      </c>
      <c r="I359" s="184" t="s">
        <v>2927</v>
      </c>
      <c r="J359" s="184">
        <v>25</v>
      </c>
      <c r="K359" s="184" t="s">
        <v>57</v>
      </c>
      <c r="L359" s="184" t="s">
        <v>57</v>
      </c>
      <c r="M359" s="184" t="s">
        <v>57</v>
      </c>
      <c r="N359" s="184" t="s">
        <v>57</v>
      </c>
      <c r="O359" s="184" t="s">
        <v>57</v>
      </c>
      <c r="P359" s="184" t="s">
        <v>57</v>
      </c>
      <c r="Q359" s="184" t="s">
        <v>57</v>
      </c>
      <c r="R359" s="184" t="s">
        <v>57</v>
      </c>
      <c r="S359" s="184" t="s">
        <v>57</v>
      </c>
      <c r="T359" s="184" t="s">
        <v>57</v>
      </c>
      <c r="U359" s="184" t="s">
        <v>57</v>
      </c>
      <c r="V359" s="184" t="s">
        <v>57</v>
      </c>
      <c r="W359" s="184" t="s">
        <v>57</v>
      </c>
      <c r="X359" s="184" t="s">
        <v>57</v>
      </c>
      <c r="Y359" s="184" t="s">
        <v>57</v>
      </c>
      <c r="Z359" s="184" t="s">
        <v>57</v>
      </c>
      <c r="AA359" s="184" t="s">
        <v>57</v>
      </c>
      <c r="AB359" s="184" t="s">
        <v>57</v>
      </c>
      <c r="AC359" s="184" t="s">
        <v>57</v>
      </c>
      <c r="AD359" s="184" t="s">
        <v>57</v>
      </c>
      <c r="AE359" s="184" t="s">
        <v>57</v>
      </c>
      <c r="AF359" s="184"/>
      <c r="AG359" s="184" t="s">
        <v>57</v>
      </c>
      <c r="AH359" s="184" t="s">
        <v>57</v>
      </c>
      <c r="AI359" s="184" t="s">
        <v>57</v>
      </c>
      <c r="AJ359" s="204" t="s">
        <v>57</v>
      </c>
      <c r="AK359" s="184" t="s">
        <v>57</v>
      </c>
      <c r="AL359" s="184" t="s">
        <v>57</v>
      </c>
      <c r="AM359" s="184" t="s">
        <v>57</v>
      </c>
      <c r="AN359" s="184" t="s">
        <v>57</v>
      </c>
      <c r="AO359" s="184" t="s">
        <v>57</v>
      </c>
      <c r="AP359" s="184" t="s">
        <v>6006</v>
      </c>
      <c r="AQ359" s="184" t="s">
        <v>57</v>
      </c>
      <c r="AR359" s="184" t="s">
        <v>57</v>
      </c>
      <c r="AS359" s="184" t="s">
        <v>57</v>
      </c>
      <c r="AT359" s="184" t="s">
        <v>57</v>
      </c>
      <c r="AU359" s="184"/>
      <c r="AV359" s="184"/>
    </row>
    <row r="360" spans="1:48" s="188" customFormat="1">
      <c r="A360" s="184">
        <v>359</v>
      </c>
      <c r="B360" s="184" t="s">
        <v>919</v>
      </c>
      <c r="C360" s="184" t="s">
        <v>1382</v>
      </c>
      <c r="D360" s="184">
        <v>2024</v>
      </c>
      <c r="E360" s="184" t="s">
        <v>824</v>
      </c>
      <c r="F360" s="184" t="s">
        <v>2883</v>
      </c>
      <c r="G360" s="184" t="s">
        <v>6009</v>
      </c>
      <c r="H360" s="184" t="s">
        <v>6010</v>
      </c>
      <c r="I360" s="184" t="s">
        <v>298</v>
      </c>
      <c r="J360" s="184">
        <v>25</v>
      </c>
      <c r="K360" s="184" t="s">
        <v>57</v>
      </c>
      <c r="L360" s="184" t="s">
        <v>57</v>
      </c>
      <c r="M360" s="184" t="s">
        <v>57</v>
      </c>
      <c r="N360" s="184" t="s">
        <v>57</v>
      </c>
      <c r="O360" s="184" t="s">
        <v>57</v>
      </c>
      <c r="P360" s="184" t="s">
        <v>57</v>
      </c>
      <c r="Q360" s="184" t="s">
        <v>57</v>
      </c>
      <c r="R360" s="184" t="s">
        <v>57</v>
      </c>
      <c r="S360" s="184" t="s">
        <v>57</v>
      </c>
      <c r="T360" s="184" t="s">
        <v>57</v>
      </c>
      <c r="U360" s="184" t="s">
        <v>57</v>
      </c>
      <c r="V360" s="184" t="s">
        <v>57</v>
      </c>
      <c r="W360" s="184" t="s">
        <v>57</v>
      </c>
      <c r="X360" s="184" t="s">
        <v>57</v>
      </c>
      <c r="Y360" s="184" t="s">
        <v>57</v>
      </c>
      <c r="Z360" s="184" t="s">
        <v>5926</v>
      </c>
      <c r="AA360" s="184" t="s">
        <v>57</v>
      </c>
      <c r="AB360" s="184" t="s">
        <v>57</v>
      </c>
      <c r="AC360" s="184" t="s">
        <v>57</v>
      </c>
      <c r="AD360" s="184" t="s">
        <v>57</v>
      </c>
      <c r="AE360" s="184" t="s">
        <v>57</v>
      </c>
      <c r="AF360" s="184"/>
      <c r="AG360" s="184" t="s">
        <v>57</v>
      </c>
      <c r="AH360" s="184" t="s">
        <v>57</v>
      </c>
      <c r="AI360" s="184" t="s">
        <v>57</v>
      </c>
      <c r="AJ360" s="204" t="s">
        <v>57</v>
      </c>
      <c r="AK360" s="184" t="s">
        <v>57</v>
      </c>
      <c r="AL360" s="184" t="s">
        <v>57</v>
      </c>
      <c r="AM360" s="184" t="s">
        <v>57</v>
      </c>
      <c r="AN360" s="184" t="s">
        <v>57</v>
      </c>
      <c r="AO360" s="191" t="s">
        <v>6011</v>
      </c>
      <c r="AP360" s="191" t="s">
        <v>6012</v>
      </c>
      <c r="AQ360" s="184">
        <v>37</v>
      </c>
      <c r="AR360" s="184" t="s">
        <v>57</v>
      </c>
      <c r="AS360" s="184" t="s">
        <v>57</v>
      </c>
      <c r="AT360" s="184" t="s">
        <v>57</v>
      </c>
      <c r="AU360" s="184"/>
      <c r="AV360" s="184"/>
    </row>
    <row r="361" spans="1:48" s="188" customFormat="1">
      <c r="A361" s="184">
        <v>360</v>
      </c>
      <c r="B361" s="184" t="s">
        <v>919</v>
      </c>
      <c r="C361" s="184" t="s">
        <v>1382</v>
      </c>
      <c r="D361" s="184">
        <v>2024</v>
      </c>
      <c r="E361" s="184" t="s">
        <v>824</v>
      </c>
      <c r="F361" s="184" t="s">
        <v>6013</v>
      </c>
      <c r="G361" s="184" t="s">
        <v>6014</v>
      </c>
      <c r="H361" s="184" t="s">
        <v>6015</v>
      </c>
      <c r="I361" s="184" t="s">
        <v>289</v>
      </c>
      <c r="J361" s="184">
        <v>25</v>
      </c>
      <c r="K361" s="184" t="s">
        <v>57</v>
      </c>
      <c r="L361" s="184" t="s">
        <v>57</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6016</v>
      </c>
      <c r="AA361" s="184" t="s">
        <v>57</v>
      </c>
      <c r="AB361" s="184" t="s">
        <v>57</v>
      </c>
      <c r="AC361" s="184" t="s">
        <v>57</v>
      </c>
      <c r="AD361" s="184" t="s">
        <v>57</v>
      </c>
      <c r="AE361" s="184" t="s">
        <v>57</v>
      </c>
      <c r="AF361" s="184"/>
      <c r="AG361" s="184" t="s">
        <v>57</v>
      </c>
      <c r="AH361" s="184" t="s">
        <v>57</v>
      </c>
      <c r="AI361" s="184" t="s">
        <v>57</v>
      </c>
      <c r="AJ361" s="204" t="s">
        <v>57</v>
      </c>
      <c r="AK361" s="184" t="s">
        <v>57</v>
      </c>
      <c r="AL361" s="184" t="s">
        <v>57</v>
      </c>
      <c r="AM361" s="184" t="s">
        <v>57</v>
      </c>
      <c r="AN361" s="184" t="s">
        <v>57</v>
      </c>
      <c r="AO361" s="191" t="s">
        <v>6017</v>
      </c>
      <c r="AP361" s="191" t="s">
        <v>5522</v>
      </c>
      <c r="AQ361" s="184">
        <v>337</v>
      </c>
      <c r="AR361" s="184" t="s">
        <v>57</v>
      </c>
      <c r="AS361" s="184" t="s">
        <v>57</v>
      </c>
      <c r="AT361" s="184" t="s">
        <v>57</v>
      </c>
      <c r="AU361" s="184"/>
      <c r="AV361" s="184"/>
    </row>
    <row r="362" spans="1:48" s="188" customFormat="1">
      <c r="A362" s="184">
        <v>361</v>
      </c>
      <c r="B362" s="184" t="s">
        <v>919</v>
      </c>
      <c r="C362" s="184" t="s">
        <v>1382</v>
      </c>
      <c r="D362" s="184">
        <v>2024</v>
      </c>
      <c r="E362" s="184" t="s">
        <v>824</v>
      </c>
      <c r="F362" s="184" t="s">
        <v>6018</v>
      </c>
      <c r="G362" s="184" t="s">
        <v>6019</v>
      </c>
      <c r="H362" s="184" t="s">
        <v>6020</v>
      </c>
      <c r="I362" s="184" t="s">
        <v>289</v>
      </c>
      <c r="J362" s="184">
        <v>25</v>
      </c>
      <c r="K362" s="184" t="s">
        <v>57</v>
      </c>
      <c r="L362" s="184" t="s">
        <v>57</v>
      </c>
      <c r="M362" s="184" t="s">
        <v>57</v>
      </c>
      <c r="N362" s="184" t="s">
        <v>57</v>
      </c>
      <c r="O362" s="184" t="s">
        <v>57</v>
      </c>
      <c r="P362" s="184" t="s">
        <v>57</v>
      </c>
      <c r="Q362" s="184" t="s">
        <v>57</v>
      </c>
      <c r="R362" s="184" t="s">
        <v>57</v>
      </c>
      <c r="S362" s="184" t="s">
        <v>57</v>
      </c>
      <c r="T362" s="184" t="s">
        <v>57</v>
      </c>
      <c r="U362" s="184" t="s">
        <v>57</v>
      </c>
      <c r="V362" s="184" t="s">
        <v>57</v>
      </c>
      <c r="W362" s="184" t="s">
        <v>57</v>
      </c>
      <c r="X362" s="184" t="s">
        <v>57</v>
      </c>
      <c r="Y362" s="184" t="s">
        <v>57</v>
      </c>
      <c r="Z362" s="184" t="s">
        <v>6021</v>
      </c>
      <c r="AA362" s="184" t="s">
        <v>57</v>
      </c>
      <c r="AB362" s="184" t="s">
        <v>57</v>
      </c>
      <c r="AC362" s="184" t="s">
        <v>57</v>
      </c>
      <c r="AD362" s="184" t="s">
        <v>57</v>
      </c>
      <c r="AE362" s="184" t="s">
        <v>57</v>
      </c>
      <c r="AF362" s="184"/>
      <c r="AG362" s="184" t="s">
        <v>57</v>
      </c>
      <c r="AH362" s="184" t="s">
        <v>57</v>
      </c>
      <c r="AI362" s="184" t="s">
        <v>57</v>
      </c>
      <c r="AJ362" s="204" t="s">
        <v>57</v>
      </c>
      <c r="AK362" s="184" t="s">
        <v>57</v>
      </c>
      <c r="AL362" s="184" t="s">
        <v>57</v>
      </c>
      <c r="AM362" s="184" t="s">
        <v>57</v>
      </c>
      <c r="AN362" s="184" t="s">
        <v>57</v>
      </c>
      <c r="AO362" s="191" t="s">
        <v>6022</v>
      </c>
      <c r="AP362" s="191" t="s">
        <v>6023</v>
      </c>
      <c r="AQ362" s="184">
        <v>391</v>
      </c>
      <c r="AR362" s="184" t="s">
        <v>57</v>
      </c>
      <c r="AS362" s="184" t="s">
        <v>57</v>
      </c>
      <c r="AT362" s="184" t="s">
        <v>57</v>
      </c>
      <c r="AU362" s="184"/>
      <c r="AV362" s="184"/>
    </row>
    <row r="363" spans="1:48" s="188" customFormat="1">
      <c r="A363" s="184">
        <v>362</v>
      </c>
      <c r="B363" s="184" t="s">
        <v>919</v>
      </c>
      <c r="C363" s="184" t="s">
        <v>1382</v>
      </c>
      <c r="D363" s="184">
        <v>2024</v>
      </c>
      <c r="E363" s="184" t="s">
        <v>824</v>
      </c>
      <c r="F363" s="184" t="s">
        <v>6024</v>
      </c>
      <c r="G363" s="184" t="s">
        <v>6025</v>
      </c>
      <c r="H363" s="184" t="s">
        <v>6026</v>
      </c>
      <c r="I363" s="184" t="s">
        <v>289</v>
      </c>
      <c r="J363" s="184">
        <v>25</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6025</v>
      </c>
      <c r="AA363" s="184" t="s">
        <v>57</v>
      </c>
      <c r="AB363" s="184" t="s">
        <v>57</v>
      </c>
      <c r="AC363" s="184" t="s">
        <v>57</v>
      </c>
      <c r="AD363" s="184" t="s">
        <v>57</v>
      </c>
      <c r="AE363" s="184" t="s">
        <v>57</v>
      </c>
      <c r="AF363" s="184"/>
      <c r="AG363" s="184" t="s">
        <v>57</v>
      </c>
      <c r="AH363" s="184" t="s">
        <v>57</v>
      </c>
      <c r="AI363" s="184" t="s">
        <v>57</v>
      </c>
      <c r="AJ363" s="204" t="s">
        <v>57</v>
      </c>
      <c r="AK363" s="184" t="s">
        <v>57</v>
      </c>
      <c r="AL363" s="184" t="s">
        <v>57</v>
      </c>
      <c r="AM363" s="184" t="s">
        <v>57</v>
      </c>
      <c r="AN363" s="184" t="s">
        <v>57</v>
      </c>
      <c r="AO363" s="184" t="s">
        <v>6022</v>
      </c>
      <c r="AP363" s="184" t="s">
        <v>6027</v>
      </c>
      <c r="AQ363" s="184">
        <v>420</v>
      </c>
      <c r="AR363" s="184" t="s">
        <v>57</v>
      </c>
      <c r="AS363" s="184" t="s">
        <v>57</v>
      </c>
      <c r="AT363" s="184" t="s">
        <v>57</v>
      </c>
      <c r="AU363" s="184"/>
      <c r="AV363" s="184"/>
    </row>
    <row r="364" spans="1:48" s="188" customFormat="1">
      <c r="A364" s="184">
        <v>363</v>
      </c>
      <c r="B364" s="184" t="s">
        <v>919</v>
      </c>
      <c r="C364" s="184" t="s">
        <v>1382</v>
      </c>
      <c r="D364" s="184">
        <v>2024</v>
      </c>
      <c r="E364" s="184" t="s">
        <v>824</v>
      </c>
      <c r="F364" s="184" t="s">
        <v>6028</v>
      </c>
      <c r="G364" s="184" t="s">
        <v>6029</v>
      </c>
      <c r="H364" s="184" t="s">
        <v>6030</v>
      </c>
      <c r="I364" s="184" t="s">
        <v>289</v>
      </c>
      <c r="J364" s="184">
        <v>25</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6031</v>
      </c>
      <c r="AA364" s="184" t="s">
        <v>57</v>
      </c>
      <c r="AB364" s="184" t="s">
        <v>57</v>
      </c>
      <c r="AC364" s="184" t="s">
        <v>57</v>
      </c>
      <c r="AD364" s="184" t="s">
        <v>57</v>
      </c>
      <c r="AE364" s="184" t="s">
        <v>57</v>
      </c>
      <c r="AF364" s="184"/>
      <c r="AG364" s="184" t="s">
        <v>57</v>
      </c>
      <c r="AH364" s="184" t="s">
        <v>57</v>
      </c>
      <c r="AI364" s="184" t="s">
        <v>57</v>
      </c>
      <c r="AJ364" s="204" t="s">
        <v>57</v>
      </c>
      <c r="AK364" s="184" t="s">
        <v>57</v>
      </c>
      <c r="AL364" s="184" t="s">
        <v>57</v>
      </c>
      <c r="AM364" s="184" t="s">
        <v>57</v>
      </c>
      <c r="AN364" s="184" t="s">
        <v>57</v>
      </c>
      <c r="AO364" s="184" t="s">
        <v>887</v>
      </c>
      <c r="AP364" s="184" t="s">
        <v>6032</v>
      </c>
      <c r="AQ364" s="184">
        <v>365</v>
      </c>
      <c r="AR364" s="184" t="s">
        <v>57</v>
      </c>
      <c r="AS364" s="184" t="s">
        <v>57</v>
      </c>
      <c r="AT364" s="184" t="s">
        <v>57</v>
      </c>
      <c r="AU364" s="184"/>
      <c r="AV364" s="184"/>
    </row>
    <row r="365" spans="1:48" s="188" customFormat="1">
      <c r="A365" s="184">
        <v>364</v>
      </c>
      <c r="B365" s="184" t="s">
        <v>919</v>
      </c>
      <c r="C365" s="184" t="s">
        <v>1382</v>
      </c>
      <c r="D365" s="184">
        <v>2024</v>
      </c>
      <c r="E365" s="184" t="s">
        <v>824</v>
      </c>
      <c r="F365" s="184" t="s">
        <v>6028</v>
      </c>
      <c r="G365" s="184" t="s">
        <v>6033</v>
      </c>
      <c r="H365" s="193" t="s">
        <v>6034</v>
      </c>
      <c r="I365" s="184" t="s">
        <v>289</v>
      </c>
      <c r="J365" s="184">
        <v>25</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6031</v>
      </c>
      <c r="AA365" s="184" t="s">
        <v>57</v>
      </c>
      <c r="AB365" s="184" t="s">
        <v>57</v>
      </c>
      <c r="AC365" s="184" t="s">
        <v>57</v>
      </c>
      <c r="AD365" s="184" t="s">
        <v>57</v>
      </c>
      <c r="AE365" s="184" t="s">
        <v>57</v>
      </c>
      <c r="AF365" s="184"/>
      <c r="AG365" s="184" t="s">
        <v>57</v>
      </c>
      <c r="AH365" s="184" t="s">
        <v>57</v>
      </c>
      <c r="AI365" s="184" t="s">
        <v>57</v>
      </c>
      <c r="AJ365" s="204" t="s">
        <v>57</v>
      </c>
      <c r="AK365" s="184" t="s">
        <v>57</v>
      </c>
      <c r="AL365" s="184" t="s">
        <v>57</v>
      </c>
      <c r="AM365" s="184" t="s">
        <v>57</v>
      </c>
      <c r="AN365" s="184" t="s">
        <v>57</v>
      </c>
      <c r="AO365" s="196" t="s">
        <v>2032</v>
      </c>
      <c r="AP365" s="184" t="s">
        <v>6035</v>
      </c>
      <c r="AQ365" s="184">
        <v>441</v>
      </c>
      <c r="AR365" s="184" t="s">
        <v>57</v>
      </c>
      <c r="AS365" s="184" t="s">
        <v>57</v>
      </c>
      <c r="AT365" s="184" t="s">
        <v>57</v>
      </c>
      <c r="AU365" s="184"/>
      <c r="AV365" s="184"/>
    </row>
    <row r="366" spans="1:48" s="188" customFormat="1">
      <c r="A366" s="184">
        <v>365</v>
      </c>
      <c r="B366" s="184" t="s">
        <v>919</v>
      </c>
      <c r="C366" s="184" t="s">
        <v>1382</v>
      </c>
      <c r="D366" s="184">
        <v>2024</v>
      </c>
      <c r="E366" s="184" t="s">
        <v>824</v>
      </c>
      <c r="F366" s="189" t="s">
        <v>6036</v>
      </c>
      <c r="G366" s="184" t="s">
        <v>6037</v>
      </c>
      <c r="H366" s="184" t="s">
        <v>6038</v>
      </c>
      <c r="I366" s="184" t="s">
        <v>55</v>
      </c>
      <c r="J366" s="184">
        <v>22</v>
      </c>
      <c r="K366" s="184" t="s">
        <v>62</v>
      </c>
      <c r="L366" s="184" t="s">
        <v>62</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6039</v>
      </c>
      <c r="AA366" s="184" t="s">
        <v>57</v>
      </c>
      <c r="AB366" s="184" t="s">
        <v>57</v>
      </c>
      <c r="AC366" s="184" t="s">
        <v>57</v>
      </c>
      <c r="AD366" s="184" t="s">
        <v>57</v>
      </c>
      <c r="AE366" s="184" t="s">
        <v>57</v>
      </c>
      <c r="AF366" s="184"/>
      <c r="AG366" s="184" t="s">
        <v>57</v>
      </c>
      <c r="AH366" s="184" t="s">
        <v>57</v>
      </c>
      <c r="AI366" s="184" t="s">
        <v>57</v>
      </c>
      <c r="AJ366" s="204" t="s">
        <v>57</v>
      </c>
      <c r="AK366" s="184" t="s">
        <v>57</v>
      </c>
      <c r="AL366" s="184" t="s">
        <v>57</v>
      </c>
      <c r="AM366" s="184" t="s">
        <v>57</v>
      </c>
      <c r="AN366" s="184" t="s">
        <v>57</v>
      </c>
      <c r="AO366" s="184" t="s">
        <v>2266</v>
      </c>
      <c r="AP366" s="196" t="s">
        <v>6040</v>
      </c>
      <c r="AQ366" s="184">
        <v>327</v>
      </c>
      <c r="AR366" s="184" t="s">
        <v>57</v>
      </c>
      <c r="AS366" s="184" t="s">
        <v>57</v>
      </c>
      <c r="AT366" s="184" t="s">
        <v>57</v>
      </c>
      <c r="AU366" s="184"/>
      <c r="AV366" s="184"/>
    </row>
    <row r="367" spans="1:48" s="188" customFormat="1">
      <c r="A367" s="184">
        <v>366</v>
      </c>
      <c r="B367" s="184" t="s">
        <v>919</v>
      </c>
      <c r="C367" s="184" t="s">
        <v>1382</v>
      </c>
      <c r="D367" s="184">
        <v>2024</v>
      </c>
      <c r="E367" s="184" t="s">
        <v>824</v>
      </c>
      <c r="F367" s="189" t="s">
        <v>6041</v>
      </c>
      <c r="G367" s="184" t="s">
        <v>6042</v>
      </c>
      <c r="H367" s="184" t="s">
        <v>6043</v>
      </c>
      <c r="I367" s="184" t="s">
        <v>55</v>
      </c>
      <c r="J367" s="184">
        <v>14</v>
      </c>
      <c r="K367" s="184" t="s">
        <v>62</v>
      </c>
      <c r="L367" s="184" t="s">
        <v>62</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6044</v>
      </c>
      <c r="AA367" s="184" t="s">
        <v>57</v>
      </c>
      <c r="AB367" s="184" t="s">
        <v>57</v>
      </c>
      <c r="AC367" s="184" t="s">
        <v>57</v>
      </c>
      <c r="AD367" s="184" t="s">
        <v>57</v>
      </c>
      <c r="AE367" s="184" t="s">
        <v>57</v>
      </c>
      <c r="AF367" s="184"/>
      <c r="AG367" s="184" t="s">
        <v>57</v>
      </c>
      <c r="AH367" s="184" t="s">
        <v>57</v>
      </c>
      <c r="AI367" s="184" t="s">
        <v>57</v>
      </c>
      <c r="AJ367" s="204" t="s">
        <v>57</v>
      </c>
      <c r="AK367" s="184" t="s">
        <v>57</v>
      </c>
      <c r="AL367" s="184" t="s">
        <v>57</v>
      </c>
      <c r="AM367" s="184" t="s">
        <v>57</v>
      </c>
      <c r="AN367" s="184" t="s">
        <v>57</v>
      </c>
      <c r="AO367" s="184" t="s">
        <v>280</v>
      </c>
      <c r="AP367" s="196" t="s">
        <v>6045</v>
      </c>
      <c r="AQ367" s="184">
        <v>347</v>
      </c>
      <c r="AR367" s="184" t="s">
        <v>57</v>
      </c>
      <c r="AS367" s="184" t="s">
        <v>57</v>
      </c>
      <c r="AT367" s="184" t="s">
        <v>57</v>
      </c>
      <c r="AU367" s="184"/>
      <c r="AV367" s="184"/>
    </row>
    <row r="368" spans="1:48" s="188" customFormat="1">
      <c r="A368" s="184">
        <v>367</v>
      </c>
      <c r="B368" s="184" t="s">
        <v>919</v>
      </c>
      <c r="C368" s="184" t="s">
        <v>1382</v>
      </c>
      <c r="D368" s="184">
        <v>2024</v>
      </c>
      <c r="E368" s="184" t="s">
        <v>824</v>
      </c>
      <c r="F368" s="189" t="s">
        <v>6046</v>
      </c>
      <c r="G368" s="184" t="s">
        <v>6047</v>
      </c>
      <c r="H368" s="184" t="s">
        <v>6048</v>
      </c>
      <c r="I368" s="184" t="s">
        <v>55</v>
      </c>
      <c r="J368" s="184">
        <v>22</v>
      </c>
      <c r="K368" s="184" t="s">
        <v>62</v>
      </c>
      <c r="L368" s="184" t="s">
        <v>62</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6049</v>
      </c>
      <c r="AA368" s="184" t="s">
        <v>57</v>
      </c>
      <c r="AB368" s="184" t="s">
        <v>57</v>
      </c>
      <c r="AC368" s="184" t="s">
        <v>57</v>
      </c>
      <c r="AD368" s="184" t="s">
        <v>57</v>
      </c>
      <c r="AE368" s="184" t="s">
        <v>57</v>
      </c>
      <c r="AF368" s="184"/>
      <c r="AG368" s="184" t="s">
        <v>57</v>
      </c>
      <c r="AH368" s="184" t="s">
        <v>57</v>
      </c>
      <c r="AI368" s="184" t="s">
        <v>57</v>
      </c>
      <c r="AJ368" s="204" t="s">
        <v>57</v>
      </c>
      <c r="AK368" s="184" t="s">
        <v>57</v>
      </c>
      <c r="AL368" s="184" t="s">
        <v>57</v>
      </c>
      <c r="AM368" s="184" t="s">
        <v>57</v>
      </c>
      <c r="AN368" s="184" t="s">
        <v>57</v>
      </c>
      <c r="AO368" s="184" t="s">
        <v>6022</v>
      </c>
      <c r="AP368" s="184" t="s">
        <v>5951</v>
      </c>
      <c r="AQ368" s="184">
        <v>377</v>
      </c>
      <c r="AR368" s="184" t="s">
        <v>57</v>
      </c>
      <c r="AS368" s="184" t="s">
        <v>57</v>
      </c>
      <c r="AT368" s="184" t="s">
        <v>57</v>
      </c>
      <c r="AU368" s="184"/>
      <c r="AV368" s="184"/>
    </row>
    <row r="369" spans="1:48" s="188" customFormat="1">
      <c r="A369" s="184">
        <v>368</v>
      </c>
      <c r="B369" s="184" t="s">
        <v>919</v>
      </c>
      <c r="C369" s="184" t="s">
        <v>1382</v>
      </c>
      <c r="D369" s="184">
        <v>2024</v>
      </c>
      <c r="E369" s="184" t="s">
        <v>824</v>
      </c>
      <c r="F369" s="189" t="s">
        <v>6050</v>
      </c>
      <c r="G369" s="184" t="s">
        <v>6051</v>
      </c>
      <c r="H369" s="193" t="s">
        <v>6052</v>
      </c>
      <c r="I369" s="184" t="s">
        <v>55</v>
      </c>
      <c r="J369" s="184">
        <v>14</v>
      </c>
      <c r="K369" s="184" t="s">
        <v>62</v>
      </c>
      <c r="L369" s="184" t="s">
        <v>62</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6053</v>
      </c>
      <c r="AA369" s="184" t="s">
        <v>57</v>
      </c>
      <c r="AB369" s="184" t="s">
        <v>57</v>
      </c>
      <c r="AC369" s="184" t="s">
        <v>57</v>
      </c>
      <c r="AD369" s="184" t="s">
        <v>57</v>
      </c>
      <c r="AE369" s="184" t="s">
        <v>57</v>
      </c>
      <c r="AF369" s="184"/>
      <c r="AG369" s="184" t="s">
        <v>57</v>
      </c>
      <c r="AH369" s="184" t="s">
        <v>57</v>
      </c>
      <c r="AI369" s="184" t="s">
        <v>57</v>
      </c>
      <c r="AJ369" s="204" t="s">
        <v>57</v>
      </c>
      <c r="AK369" s="184" t="s">
        <v>57</v>
      </c>
      <c r="AL369" s="184" t="s">
        <v>57</v>
      </c>
      <c r="AM369" s="184" t="s">
        <v>57</v>
      </c>
      <c r="AN369" s="184" t="s">
        <v>57</v>
      </c>
      <c r="AO369" s="196" t="s">
        <v>1848</v>
      </c>
      <c r="AP369" s="196" t="s">
        <v>6054</v>
      </c>
      <c r="AQ369" s="184">
        <v>429</v>
      </c>
      <c r="AR369" s="184" t="s">
        <v>57</v>
      </c>
      <c r="AS369" s="184" t="s">
        <v>57</v>
      </c>
      <c r="AT369" s="184" t="s">
        <v>57</v>
      </c>
      <c r="AU369" s="184"/>
      <c r="AV369" s="184"/>
    </row>
    <row r="370" spans="1:48" s="188" customFormat="1">
      <c r="A370" s="184">
        <v>369</v>
      </c>
      <c r="B370" s="184" t="s">
        <v>919</v>
      </c>
      <c r="C370" s="184" t="s">
        <v>1382</v>
      </c>
      <c r="D370" s="184">
        <v>2024</v>
      </c>
      <c r="E370" s="184" t="s">
        <v>824</v>
      </c>
      <c r="F370" s="189" t="s">
        <v>6055</v>
      </c>
      <c r="G370" s="184" t="s">
        <v>6056</v>
      </c>
      <c r="H370" s="184" t="s">
        <v>6057</v>
      </c>
      <c r="I370" s="184" t="s">
        <v>91</v>
      </c>
      <c r="J370" s="184">
        <v>18</v>
      </c>
      <c r="K370" s="184" t="s">
        <v>62</v>
      </c>
      <c r="L370" s="184" t="s">
        <v>62</v>
      </c>
      <c r="M370" s="184" t="s">
        <v>62</v>
      </c>
      <c r="N370" s="184" t="s">
        <v>56</v>
      </c>
      <c r="O370" s="184">
        <v>2</v>
      </c>
      <c r="P370" s="184" t="s">
        <v>170</v>
      </c>
      <c r="Q370" s="184" t="s">
        <v>6058</v>
      </c>
      <c r="R370" s="184" t="s">
        <v>6059</v>
      </c>
      <c r="S370" s="184" t="s">
        <v>56</v>
      </c>
      <c r="T370" s="184" t="s">
        <v>6060</v>
      </c>
      <c r="U370" s="184" t="s">
        <v>56</v>
      </c>
      <c r="V370" s="184" t="s">
        <v>6061</v>
      </c>
      <c r="W370" s="184" t="s">
        <v>62</v>
      </c>
      <c r="X370" s="184" t="s">
        <v>57</v>
      </c>
      <c r="Y370" s="184" t="s">
        <v>57</v>
      </c>
      <c r="Z370" s="184" t="s">
        <v>6062</v>
      </c>
      <c r="AA370" s="184" t="s">
        <v>62</v>
      </c>
      <c r="AB370" s="184" t="s">
        <v>56</v>
      </c>
      <c r="AC370" s="184" t="s">
        <v>56</v>
      </c>
      <c r="AD370" s="184" t="s">
        <v>216</v>
      </c>
      <c r="AE370" s="184" t="s">
        <v>6063</v>
      </c>
      <c r="AF370" s="184"/>
      <c r="AG370" s="184" t="s">
        <v>56</v>
      </c>
      <c r="AH370" s="184">
        <v>274</v>
      </c>
      <c r="AI370" s="184" t="s">
        <v>62</v>
      </c>
      <c r="AJ370" s="204" t="s">
        <v>57</v>
      </c>
      <c r="AK370" s="184" t="s">
        <v>62</v>
      </c>
      <c r="AL370" s="184" t="s">
        <v>57</v>
      </c>
      <c r="AM370" s="184" t="s">
        <v>57</v>
      </c>
      <c r="AN370" s="184" t="s">
        <v>57</v>
      </c>
      <c r="AO370" s="196" t="s">
        <v>6064</v>
      </c>
      <c r="AP370" s="184" t="s">
        <v>5007</v>
      </c>
      <c r="AQ370" s="184">
        <v>270</v>
      </c>
      <c r="AR370" s="184" t="s">
        <v>57</v>
      </c>
      <c r="AS370" s="184">
        <v>180</v>
      </c>
      <c r="AT370" s="184">
        <v>94</v>
      </c>
      <c r="AU370" s="184"/>
      <c r="AV370" s="184"/>
    </row>
    <row r="371" spans="1:48" s="188" customFormat="1">
      <c r="A371" s="184">
        <v>370</v>
      </c>
      <c r="B371" s="184" t="s">
        <v>919</v>
      </c>
      <c r="C371" s="184" t="s">
        <v>1382</v>
      </c>
      <c r="D371" s="184">
        <v>2024</v>
      </c>
      <c r="E371" s="184" t="s">
        <v>824</v>
      </c>
      <c r="F371" s="189" t="s">
        <v>5624</v>
      </c>
      <c r="G371" s="184" t="s">
        <v>6065</v>
      </c>
      <c r="H371" s="193" t="s">
        <v>6066</v>
      </c>
      <c r="I371" s="184" t="s">
        <v>91</v>
      </c>
      <c r="J371" s="184">
        <v>6</v>
      </c>
      <c r="K371" s="184" t="s">
        <v>62</v>
      </c>
      <c r="L371" s="184" t="s">
        <v>62</v>
      </c>
      <c r="M371" s="184" t="s">
        <v>62</v>
      </c>
      <c r="N371" s="184" t="s">
        <v>62</v>
      </c>
      <c r="O371" s="184" t="s">
        <v>57</v>
      </c>
      <c r="P371" s="184" t="s">
        <v>57</v>
      </c>
      <c r="Q371" s="184" t="s">
        <v>57</v>
      </c>
      <c r="R371" s="184" t="s">
        <v>57</v>
      </c>
      <c r="S371" s="184" t="s">
        <v>62</v>
      </c>
      <c r="T371" s="184" t="s">
        <v>57</v>
      </c>
      <c r="U371" s="184" t="s">
        <v>62</v>
      </c>
      <c r="V371" s="184" t="s">
        <v>57</v>
      </c>
      <c r="W371" s="184" t="s">
        <v>62</v>
      </c>
      <c r="X371" s="184" t="s">
        <v>57</v>
      </c>
      <c r="Y371" s="184" t="s">
        <v>57</v>
      </c>
      <c r="Z371" s="184" t="s">
        <v>5627</v>
      </c>
      <c r="AA371" s="184" t="s">
        <v>62</v>
      </c>
      <c r="AB371" s="184" t="s">
        <v>62</v>
      </c>
      <c r="AC371" s="184" t="s">
        <v>57</v>
      </c>
      <c r="AD371" s="184" t="s">
        <v>57</v>
      </c>
      <c r="AE371" s="184" t="s">
        <v>57</v>
      </c>
      <c r="AF371" s="184"/>
      <c r="AG371" s="184" t="s">
        <v>56</v>
      </c>
      <c r="AH371" s="184">
        <v>25</v>
      </c>
      <c r="AI371" s="184" t="s">
        <v>62</v>
      </c>
      <c r="AJ371" s="204" t="s">
        <v>57</v>
      </c>
      <c r="AK371" s="184" t="s">
        <v>62</v>
      </c>
      <c r="AL371" s="184" t="s">
        <v>57</v>
      </c>
      <c r="AM371" s="184" t="s">
        <v>57</v>
      </c>
      <c r="AN371" s="184" t="s">
        <v>57</v>
      </c>
      <c r="AO371" s="184" t="s">
        <v>6067</v>
      </c>
      <c r="AP371" s="184" t="s">
        <v>5168</v>
      </c>
      <c r="AQ371" s="184">
        <v>321</v>
      </c>
      <c r="AR371" s="184" t="s">
        <v>57</v>
      </c>
      <c r="AS371" s="184">
        <v>12</v>
      </c>
      <c r="AT371" s="184">
        <v>2</v>
      </c>
      <c r="AU371" s="184"/>
      <c r="AV371" s="184" t="s">
        <v>4440</v>
      </c>
    </row>
    <row r="372" spans="1:48" s="188" customFormat="1">
      <c r="A372" s="184">
        <v>371</v>
      </c>
      <c r="B372" s="184" t="s">
        <v>919</v>
      </c>
      <c r="C372" s="184" t="s">
        <v>1382</v>
      </c>
      <c r="D372" s="184">
        <v>2024</v>
      </c>
      <c r="E372" s="184" t="s">
        <v>824</v>
      </c>
      <c r="F372" s="189" t="s">
        <v>6068</v>
      </c>
      <c r="G372" s="184" t="s">
        <v>6069</v>
      </c>
      <c r="H372" s="184" t="s">
        <v>6070</v>
      </c>
      <c r="I372" s="184" t="s">
        <v>91</v>
      </c>
      <c r="J372" s="184">
        <v>22</v>
      </c>
      <c r="K372" s="184" t="s">
        <v>62</v>
      </c>
      <c r="L372" s="184" t="s">
        <v>62</v>
      </c>
      <c r="M372" s="184" t="s">
        <v>62</v>
      </c>
      <c r="N372" s="184" t="s">
        <v>62</v>
      </c>
      <c r="O372" s="184" t="s">
        <v>57</v>
      </c>
      <c r="P372" s="184" t="s">
        <v>57</v>
      </c>
      <c r="Q372" s="184" t="s">
        <v>57</v>
      </c>
      <c r="R372" s="184" t="s">
        <v>57</v>
      </c>
      <c r="S372" s="184" t="s">
        <v>62</v>
      </c>
      <c r="T372" s="184" t="s">
        <v>57</v>
      </c>
      <c r="U372" s="184" t="s">
        <v>62</v>
      </c>
      <c r="V372" s="184" t="s">
        <v>57</v>
      </c>
      <c r="W372" s="184" t="s">
        <v>56</v>
      </c>
      <c r="X372" s="184" t="s">
        <v>6071</v>
      </c>
      <c r="Y372" s="184" t="s">
        <v>62</v>
      </c>
      <c r="Z372" s="184" t="s">
        <v>705</v>
      </c>
      <c r="AA372" s="184" t="s">
        <v>62</v>
      </c>
      <c r="AB372" s="184" t="s">
        <v>62</v>
      </c>
      <c r="AC372" s="184" t="s">
        <v>57</v>
      </c>
      <c r="AD372" s="184" t="s">
        <v>57</v>
      </c>
      <c r="AE372" s="184" t="s">
        <v>57</v>
      </c>
      <c r="AF372" s="184"/>
      <c r="AG372" s="184" t="s">
        <v>56</v>
      </c>
      <c r="AH372" s="184">
        <v>17</v>
      </c>
      <c r="AI372" s="184" t="s">
        <v>62</v>
      </c>
      <c r="AJ372" s="204" t="s">
        <v>57</v>
      </c>
      <c r="AK372" s="184" t="s">
        <v>56</v>
      </c>
      <c r="AL372" s="184" t="s">
        <v>2367</v>
      </c>
      <c r="AM372" s="184" t="s">
        <v>5248</v>
      </c>
      <c r="AN372" s="184" t="s">
        <v>6072</v>
      </c>
      <c r="AO372" s="184" t="s">
        <v>875</v>
      </c>
      <c r="AP372" s="184" t="s">
        <v>6073</v>
      </c>
      <c r="AQ372" s="184">
        <v>296</v>
      </c>
      <c r="AR372" s="184">
        <v>272</v>
      </c>
      <c r="AS372" s="184">
        <v>2</v>
      </c>
      <c r="AT372" s="184">
        <v>3</v>
      </c>
      <c r="AU372" s="184"/>
      <c r="AV372" s="184" t="s">
        <v>4440</v>
      </c>
    </row>
    <row r="373" spans="1:48" s="188" customFormat="1">
      <c r="A373" s="184">
        <v>372</v>
      </c>
      <c r="B373" s="184" t="s">
        <v>919</v>
      </c>
      <c r="C373" s="184" t="s">
        <v>1382</v>
      </c>
      <c r="D373" s="184">
        <v>2024</v>
      </c>
      <c r="E373" s="184" t="s">
        <v>824</v>
      </c>
      <c r="F373" s="189" t="s">
        <v>6074</v>
      </c>
      <c r="G373" s="184" t="s">
        <v>6075</v>
      </c>
      <c r="H373" s="184" t="s">
        <v>6076</v>
      </c>
      <c r="I373" s="184" t="s">
        <v>91</v>
      </c>
      <c r="J373" s="184">
        <v>2</v>
      </c>
      <c r="K373" s="184" t="s">
        <v>62</v>
      </c>
      <c r="L373" s="184" t="s">
        <v>62</v>
      </c>
      <c r="M373" s="184" t="s">
        <v>62</v>
      </c>
      <c r="N373" s="184" t="s">
        <v>56</v>
      </c>
      <c r="O373" s="184">
        <v>1</v>
      </c>
      <c r="P373" s="184" t="s">
        <v>170</v>
      </c>
      <c r="Q373" s="184" t="s">
        <v>6077</v>
      </c>
      <c r="R373" s="184" t="s">
        <v>6078</v>
      </c>
      <c r="S373" s="184" t="s">
        <v>56</v>
      </c>
      <c r="T373" s="184" t="s">
        <v>6079</v>
      </c>
      <c r="U373" s="184" t="s">
        <v>62</v>
      </c>
      <c r="V373" s="184" t="s">
        <v>57</v>
      </c>
      <c r="W373" s="184" t="s">
        <v>56</v>
      </c>
      <c r="X373" s="184" t="s">
        <v>6080</v>
      </c>
      <c r="Y373" s="184" t="s">
        <v>62</v>
      </c>
      <c r="Z373" s="184" t="s">
        <v>6081</v>
      </c>
      <c r="AA373" s="184" t="s">
        <v>62</v>
      </c>
      <c r="AB373" s="184" t="s">
        <v>56</v>
      </c>
      <c r="AC373" s="184" t="s">
        <v>56</v>
      </c>
      <c r="AD373" s="184" t="s">
        <v>234</v>
      </c>
      <c r="AE373" s="184" t="s">
        <v>6082</v>
      </c>
      <c r="AF373" s="184"/>
      <c r="AG373" s="184" t="s">
        <v>56</v>
      </c>
      <c r="AH373" s="184">
        <v>20</v>
      </c>
      <c r="AI373" s="184" t="s">
        <v>62</v>
      </c>
      <c r="AJ373" s="204" t="s">
        <v>57</v>
      </c>
      <c r="AK373" s="184" t="s">
        <v>62</v>
      </c>
      <c r="AL373" s="184" t="s">
        <v>57</v>
      </c>
      <c r="AM373" s="184" t="s">
        <v>57</v>
      </c>
      <c r="AN373" s="184" t="s">
        <v>57</v>
      </c>
      <c r="AO373" s="196" t="s">
        <v>5880</v>
      </c>
      <c r="AP373" s="196" t="s">
        <v>6083</v>
      </c>
      <c r="AQ373" s="184">
        <v>401</v>
      </c>
      <c r="AR373" s="184" t="s">
        <v>57</v>
      </c>
      <c r="AS373" s="184" t="s">
        <v>62</v>
      </c>
      <c r="AT373" s="184" t="s">
        <v>62</v>
      </c>
      <c r="AU373" s="184"/>
      <c r="AV373" s="184" t="s">
        <v>6084</v>
      </c>
    </row>
    <row r="374" spans="1:48" s="188" customFormat="1">
      <c r="A374" s="184">
        <v>373</v>
      </c>
      <c r="B374" s="184" t="s">
        <v>919</v>
      </c>
      <c r="C374" s="184" t="s">
        <v>1382</v>
      </c>
      <c r="D374" s="184">
        <v>2024</v>
      </c>
      <c r="E374" s="184" t="s">
        <v>824</v>
      </c>
      <c r="F374" s="189" t="s">
        <v>6085</v>
      </c>
      <c r="G374" s="184" t="s">
        <v>6086</v>
      </c>
      <c r="H374" s="189" t="s">
        <v>6087</v>
      </c>
      <c r="I374" s="184" t="s">
        <v>91</v>
      </c>
      <c r="J374" s="184">
        <v>15</v>
      </c>
      <c r="K374" s="184" t="s">
        <v>62</v>
      </c>
      <c r="L374" s="184" t="s">
        <v>62</v>
      </c>
      <c r="M374" s="184" t="s">
        <v>62</v>
      </c>
      <c r="N374" s="184" t="s">
        <v>62</v>
      </c>
      <c r="O374" s="184" t="s">
        <v>57</v>
      </c>
      <c r="P374" s="184" t="s">
        <v>57</v>
      </c>
      <c r="Q374" s="184" t="s">
        <v>57</v>
      </c>
      <c r="R374" s="184" t="s">
        <v>57</v>
      </c>
      <c r="S374" s="184" t="s">
        <v>62</v>
      </c>
      <c r="T374" s="184" t="s">
        <v>57</v>
      </c>
      <c r="U374" s="184" t="s">
        <v>62</v>
      </c>
      <c r="V374" s="184" t="s">
        <v>57</v>
      </c>
      <c r="W374" s="184" t="s">
        <v>56</v>
      </c>
      <c r="X374" s="184" t="s">
        <v>6088</v>
      </c>
      <c r="Y374" s="184" t="s">
        <v>56</v>
      </c>
      <c r="Z374" s="184" t="s">
        <v>6089</v>
      </c>
      <c r="AA374" s="184" t="s">
        <v>62</v>
      </c>
      <c r="AB374" s="184" t="s">
        <v>62</v>
      </c>
      <c r="AC374" s="184" t="s">
        <v>57</v>
      </c>
      <c r="AD374" s="184" t="s">
        <v>57</v>
      </c>
      <c r="AE374" s="184" t="s">
        <v>57</v>
      </c>
      <c r="AF374" s="184"/>
      <c r="AG374" s="184" t="s">
        <v>56</v>
      </c>
      <c r="AH374" s="184">
        <v>25</v>
      </c>
      <c r="AI374" s="184" t="s">
        <v>62</v>
      </c>
      <c r="AJ374" s="204" t="s">
        <v>57</v>
      </c>
      <c r="AK374" s="184" t="s">
        <v>62</v>
      </c>
      <c r="AL374" s="184" t="s">
        <v>57</v>
      </c>
      <c r="AM374" s="184" t="s">
        <v>57</v>
      </c>
      <c r="AN374" s="184" t="s">
        <v>57</v>
      </c>
      <c r="AO374" s="184" t="s">
        <v>5942</v>
      </c>
      <c r="AP374" s="184" t="s">
        <v>6090</v>
      </c>
      <c r="AQ374" s="184">
        <v>418</v>
      </c>
      <c r="AR374" s="184" t="s">
        <v>57</v>
      </c>
      <c r="AS374" s="184">
        <v>13</v>
      </c>
      <c r="AT374" s="184">
        <v>12</v>
      </c>
      <c r="AU374" s="184"/>
      <c r="AV374" s="184" t="s">
        <v>4440</v>
      </c>
    </row>
    <row r="375" spans="1:48" s="188" customFormat="1">
      <c r="A375" s="184">
        <v>374</v>
      </c>
      <c r="B375" s="184" t="s">
        <v>919</v>
      </c>
      <c r="C375" s="184" t="s">
        <v>1382</v>
      </c>
      <c r="D375" s="184">
        <v>2024</v>
      </c>
      <c r="E375" s="184" t="s">
        <v>824</v>
      </c>
      <c r="F375" s="189" t="s">
        <v>6091</v>
      </c>
      <c r="G375" s="184" t="s">
        <v>6092</v>
      </c>
      <c r="H375" s="189" t="s">
        <v>6093</v>
      </c>
      <c r="I375" s="184" t="s">
        <v>539</v>
      </c>
      <c r="J375" s="184">
        <v>25</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6094</v>
      </c>
      <c r="AA375" s="184" t="s">
        <v>57</v>
      </c>
      <c r="AB375" s="184" t="s">
        <v>57</v>
      </c>
      <c r="AC375" s="184" t="s">
        <v>57</v>
      </c>
      <c r="AD375" s="184" t="s">
        <v>57</v>
      </c>
      <c r="AE375" s="184" t="s">
        <v>57</v>
      </c>
      <c r="AF375" s="184"/>
      <c r="AG375" s="184" t="s">
        <v>57</v>
      </c>
      <c r="AH375" s="184" t="s">
        <v>57</v>
      </c>
      <c r="AI375" s="184" t="s">
        <v>57</v>
      </c>
      <c r="AJ375" s="204" t="s">
        <v>57</v>
      </c>
      <c r="AK375" s="184" t="s">
        <v>57</v>
      </c>
      <c r="AL375" s="184" t="s">
        <v>57</v>
      </c>
      <c r="AM375" s="184" t="s">
        <v>57</v>
      </c>
      <c r="AN375" s="184" t="s">
        <v>57</v>
      </c>
      <c r="AO375" s="184" t="s">
        <v>2097</v>
      </c>
      <c r="AP375" s="184" t="s">
        <v>5790</v>
      </c>
      <c r="AQ375" s="184">
        <v>331</v>
      </c>
      <c r="AR375" s="184" t="s">
        <v>57</v>
      </c>
      <c r="AS375" s="184" t="s">
        <v>57</v>
      </c>
      <c r="AT375" s="184" t="s">
        <v>57</v>
      </c>
      <c r="AU375" s="184"/>
      <c r="AV375" s="184"/>
    </row>
    <row r="376" spans="1:48" s="188" customFormat="1">
      <c r="A376" s="184">
        <v>375</v>
      </c>
      <c r="B376" s="184" t="s">
        <v>919</v>
      </c>
      <c r="C376" s="184" t="s">
        <v>1382</v>
      </c>
      <c r="D376" s="184">
        <v>2024</v>
      </c>
      <c r="E376" s="184" t="s">
        <v>824</v>
      </c>
      <c r="F376" s="189" t="s">
        <v>5238</v>
      </c>
      <c r="G376" s="184" t="s">
        <v>6095</v>
      </c>
      <c r="H376" s="193" t="s">
        <v>6096</v>
      </c>
      <c r="I376" s="184" t="s">
        <v>298</v>
      </c>
      <c r="J376" s="184">
        <v>25</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6097</v>
      </c>
      <c r="AA376" s="184" t="s">
        <v>57</v>
      </c>
      <c r="AB376" s="184" t="s">
        <v>57</v>
      </c>
      <c r="AC376" s="184" t="s">
        <v>57</v>
      </c>
      <c r="AD376" s="184" t="s">
        <v>57</v>
      </c>
      <c r="AE376" s="184" t="s">
        <v>57</v>
      </c>
      <c r="AF376" s="184"/>
      <c r="AG376" s="184" t="s">
        <v>57</v>
      </c>
      <c r="AH376" s="184" t="s">
        <v>57</v>
      </c>
      <c r="AI376" s="184" t="s">
        <v>57</v>
      </c>
      <c r="AJ376" s="204" t="s">
        <v>57</v>
      </c>
      <c r="AK376" s="184" t="s">
        <v>57</v>
      </c>
      <c r="AL376" s="184" t="s">
        <v>57</v>
      </c>
      <c r="AM376" s="184" t="s">
        <v>57</v>
      </c>
      <c r="AN376" s="184" t="s">
        <v>57</v>
      </c>
      <c r="AO376" s="196" t="s">
        <v>57</v>
      </c>
      <c r="AP376" s="184" t="s">
        <v>6098</v>
      </c>
      <c r="AQ376" s="184"/>
      <c r="AR376" s="184" t="s">
        <v>57</v>
      </c>
      <c r="AS376" s="184" t="s">
        <v>57</v>
      </c>
      <c r="AT376" s="184" t="s">
        <v>57</v>
      </c>
      <c r="AU376" s="184"/>
      <c r="AV376" s="184"/>
    </row>
    <row r="377" spans="1:48" s="188" customFormat="1">
      <c r="A377" s="184">
        <v>376</v>
      </c>
      <c r="B377" s="184" t="s">
        <v>919</v>
      </c>
      <c r="C377" s="184" t="s">
        <v>1382</v>
      </c>
      <c r="D377" s="184">
        <v>2024</v>
      </c>
      <c r="E377" s="184" t="s">
        <v>824</v>
      </c>
      <c r="F377" s="189" t="s">
        <v>6099</v>
      </c>
      <c r="G377" s="184" t="s">
        <v>6100</v>
      </c>
      <c r="H377" s="189" t="s">
        <v>6101</v>
      </c>
      <c r="I377" s="184" t="s">
        <v>91</v>
      </c>
      <c r="J377" s="184">
        <v>7</v>
      </c>
      <c r="K377" s="184" t="s">
        <v>62</v>
      </c>
      <c r="L377" s="184" t="s">
        <v>62</v>
      </c>
      <c r="M377" s="184" t="s">
        <v>62</v>
      </c>
      <c r="N377" s="184" t="s">
        <v>56</v>
      </c>
      <c r="O377" s="184">
        <v>1</v>
      </c>
      <c r="P377" s="184" t="s">
        <v>170</v>
      </c>
      <c r="Q377" s="184" t="s">
        <v>6102</v>
      </c>
      <c r="R377" s="184" t="s">
        <v>6103</v>
      </c>
      <c r="S377" s="184" t="s">
        <v>56</v>
      </c>
      <c r="T377" s="184" t="s">
        <v>6104</v>
      </c>
      <c r="U377" s="184" t="s">
        <v>56</v>
      </c>
      <c r="V377" s="184" t="s">
        <v>6105</v>
      </c>
      <c r="W377" s="184" t="s">
        <v>56</v>
      </c>
      <c r="X377" s="184" t="s">
        <v>6106</v>
      </c>
      <c r="Y377" s="184" t="s">
        <v>62</v>
      </c>
      <c r="Z377" s="187" t="s">
        <v>6107</v>
      </c>
      <c r="AA377" s="184" t="s">
        <v>56</v>
      </c>
      <c r="AB377" s="184" t="s">
        <v>56</v>
      </c>
      <c r="AC377" s="184" t="s">
        <v>56</v>
      </c>
      <c r="AD377" s="184" t="s">
        <v>157</v>
      </c>
      <c r="AE377" s="184" t="s">
        <v>57</v>
      </c>
      <c r="AF377" s="184"/>
      <c r="AG377" s="184" t="s">
        <v>56</v>
      </c>
      <c r="AH377" s="184">
        <v>341</v>
      </c>
      <c r="AI377" s="184" t="s">
        <v>56</v>
      </c>
      <c r="AJ377" s="204" t="s">
        <v>6141</v>
      </c>
      <c r="AK377" s="184" t="s">
        <v>62</v>
      </c>
      <c r="AL377" s="184" t="s">
        <v>57</v>
      </c>
      <c r="AM377" s="184" t="s">
        <v>57</v>
      </c>
      <c r="AN377" s="184" t="s">
        <v>57</v>
      </c>
      <c r="AO377" s="184" t="s">
        <v>5710</v>
      </c>
      <c r="AP377" s="184" t="s">
        <v>6108</v>
      </c>
      <c r="AQ377" s="184">
        <v>235</v>
      </c>
      <c r="AR377" s="184" t="s">
        <v>57</v>
      </c>
      <c r="AS377" s="184">
        <v>283</v>
      </c>
      <c r="AT377" s="184">
        <v>58</v>
      </c>
      <c r="AU377" s="184"/>
      <c r="AV377" s="184"/>
    </row>
    <row r="378" spans="1:48" s="188" customFormat="1">
      <c r="A378" s="184">
        <v>377</v>
      </c>
      <c r="B378" s="184" t="s">
        <v>919</v>
      </c>
      <c r="C378" s="184" t="s">
        <v>1382</v>
      </c>
      <c r="D378" s="184">
        <v>2024</v>
      </c>
      <c r="E378" s="184" t="s">
        <v>824</v>
      </c>
      <c r="F378" s="189" t="s">
        <v>6109</v>
      </c>
      <c r="G378" s="184" t="s">
        <v>6110</v>
      </c>
      <c r="H378" s="189" t="s">
        <v>6111</v>
      </c>
      <c r="I378" s="184" t="s">
        <v>91</v>
      </c>
      <c r="J378" s="184">
        <v>14</v>
      </c>
      <c r="K378" s="184" t="s">
        <v>62</v>
      </c>
      <c r="L378" s="184" t="s">
        <v>62</v>
      </c>
      <c r="M378" s="184" t="s">
        <v>62</v>
      </c>
      <c r="N378" s="184" t="s">
        <v>56</v>
      </c>
      <c r="O378" s="184">
        <v>1</v>
      </c>
      <c r="P378" s="184" t="s">
        <v>438</v>
      </c>
      <c r="Q378" s="184" t="s">
        <v>6112</v>
      </c>
      <c r="R378" s="184" t="s">
        <v>6113</v>
      </c>
      <c r="S378" s="184" t="s">
        <v>56</v>
      </c>
      <c r="T378" s="184" t="s">
        <v>6114</v>
      </c>
      <c r="U378" s="184" t="s">
        <v>62</v>
      </c>
      <c r="V378" s="184" t="s">
        <v>57</v>
      </c>
      <c r="W378" s="184" t="s">
        <v>56</v>
      </c>
      <c r="X378" s="184" t="s">
        <v>6115</v>
      </c>
      <c r="Y378" s="184" t="s">
        <v>62</v>
      </c>
      <c r="Z378" s="184" t="s">
        <v>6116</v>
      </c>
      <c r="AA378" s="184" t="s">
        <v>56</v>
      </c>
      <c r="AB378" s="184" t="s">
        <v>56</v>
      </c>
      <c r="AC378" s="184" t="s">
        <v>56</v>
      </c>
      <c r="AD378" s="184" t="s">
        <v>216</v>
      </c>
      <c r="AE378" s="184" t="s">
        <v>5503</v>
      </c>
      <c r="AF378" s="184"/>
      <c r="AG378" s="184" t="s">
        <v>56</v>
      </c>
      <c r="AH378" s="184">
        <v>137</v>
      </c>
      <c r="AI378" s="184" t="s">
        <v>56</v>
      </c>
      <c r="AJ378" s="204" t="s">
        <v>3953</v>
      </c>
      <c r="AK378" s="184" t="s">
        <v>62</v>
      </c>
      <c r="AL378" s="184" t="s">
        <v>57</v>
      </c>
      <c r="AM378" s="184" t="s">
        <v>57</v>
      </c>
      <c r="AN378" s="184" t="s">
        <v>57</v>
      </c>
      <c r="AO378" s="184" t="s">
        <v>5768</v>
      </c>
      <c r="AP378" s="184" t="s">
        <v>6117</v>
      </c>
      <c r="AQ378" s="184">
        <v>411</v>
      </c>
      <c r="AR378" s="184" t="s">
        <v>57</v>
      </c>
      <c r="AS378" s="184">
        <v>137</v>
      </c>
      <c r="AT378" s="184" t="s">
        <v>57</v>
      </c>
      <c r="AU378" s="184"/>
      <c r="AV378" s="184" t="s">
        <v>6118</v>
      </c>
    </row>
    <row r="379" spans="1:48" s="188" customFormat="1">
      <c r="A379" s="184">
        <v>378</v>
      </c>
      <c r="B379" s="184" t="s">
        <v>919</v>
      </c>
      <c r="C379" s="184" t="s">
        <v>1382</v>
      </c>
      <c r="D379" s="184">
        <v>2024</v>
      </c>
      <c r="E379" s="184" t="s">
        <v>824</v>
      </c>
      <c r="F379" s="189" t="s">
        <v>696</v>
      </c>
      <c r="G379" s="184" t="s">
        <v>6119</v>
      </c>
      <c r="H379" s="189" t="s">
        <v>6120</v>
      </c>
      <c r="I379" s="184" t="s">
        <v>91</v>
      </c>
      <c r="J379" s="184">
        <v>14</v>
      </c>
      <c r="K379" s="184" t="s">
        <v>62</v>
      </c>
      <c r="L379" s="184" t="s">
        <v>62</v>
      </c>
      <c r="M379" s="184" t="s">
        <v>62</v>
      </c>
      <c r="N379" s="184" t="s">
        <v>56</v>
      </c>
      <c r="O379" s="184">
        <v>3</v>
      </c>
      <c r="P379" s="184" t="s">
        <v>438</v>
      </c>
      <c r="Q379" s="184" t="s">
        <v>6121</v>
      </c>
      <c r="R379" s="184" t="s">
        <v>6122</v>
      </c>
      <c r="S379" s="184" t="s">
        <v>56</v>
      </c>
      <c r="T379" s="184" t="s">
        <v>6123</v>
      </c>
      <c r="U379" s="184" t="s">
        <v>62</v>
      </c>
      <c r="V379" s="184" t="s">
        <v>57</v>
      </c>
      <c r="W379" s="184" t="s">
        <v>56</v>
      </c>
      <c r="X379" s="184" t="s">
        <v>6124</v>
      </c>
      <c r="Y379" s="184" t="s">
        <v>62</v>
      </c>
      <c r="Z379" s="184" t="s">
        <v>6125</v>
      </c>
      <c r="AA379" s="184" t="s">
        <v>56</v>
      </c>
      <c r="AB379" s="184" t="s">
        <v>56</v>
      </c>
      <c r="AC379" s="184" t="s">
        <v>56</v>
      </c>
      <c r="AD379" s="184" t="s">
        <v>157</v>
      </c>
      <c r="AE379" s="184" t="s">
        <v>57</v>
      </c>
      <c r="AF379" s="184"/>
      <c r="AG379" s="184" t="s">
        <v>56</v>
      </c>
      <c r="AH379" s="184">
        <v>1132</v>
      </c>
      <c r="AI379" s="184" t="s">
        <v>56</v>
      </c>
      <c r="AJ379" s="204" t="s">
        <v>109</v>
      </c>
      <c r="AK379" s="184" t="s">
        <v>62</v>
      </c>
      <c r="AL379" s="184" t="s">
        <v>57</v>
      </c>
      <c r="AM379" s="184" t="s">
        <v>57</v>
      </c>
      <c r="AN379" s="184" t="s">
        <v>57</v>
      </c>
      <c r="AO379" s="184" t="s">
        <v>5495</v>
      </c>
      <c r="AP379" s="184" t="s">
        <v>6126</v>
      </c>
      <c r="AQ379" s="184">
        <v>217</v>
      </c>
      <c r="AR379" s="184" t="s">
        <v>57</v>
      </c>
      <c r="AS379" s="184" t="s">
        <v>57</v>
      </c>
      <c r="AT379" s="184">
        <v>1132</v>
      </c>
      <c r="AU379" s="184"/>
      <c r="AV379" s="184" t="s">
        <v>6127</v>
      </c>
    </row>
    <row r="380" spans="1:48" s="188" customFormat="1">
      <c r="A380" s="184">
        <v>379</v>
      </c>
      <c r="B380" s="184" t="s">
        <v>919</v>
      </c>
      <c r="C380" s="184" t="s">
        <v>1382</v>
      </c>
      <c r="D380" s="184">
        <v>2024</v>
      </c>
      <c r="E380" s="184" t="s">
        <v>824</v>
      </c>
      <c r="F380" s="189" t="s">
        <v>2737</v>
      </c>
      <c r="G380" s="184" t="s">
        <v>6128</v>
      </c>
      <c r="H380" s="189" t="s">
        <v>6129</v>
      </c>
      <c r="I380" s="184" t="s">
        <v>91</v>
      </c>
      <c r="J380" s="184">
        <v>14</v>
      </c>
      <c r="K380" s="184" t="s">
        <v>62</v>
      </c>
      <c r="L380" s="184" t="s">
        <v>62</v>
      </c>
      <c r="M380" s="184" t="s">
        <v>62</v>
      </c>
      <c r="N380" s="184" t="s">
        <v>56</v>
      </c>
      <c r="O380" s="184">
        <v>1</v>
      </c>
      <c r="P380" s="184" t="s">
        <v>170</v>
      </c>
      <c r="Q380" s="184" t="s">
        <v>6130</v>
      </c>
      <c r="R380" s="184" t="s">
        <v>6131</v>
      </c>
      <c r="S380" s="184" t="s">
        <v>56</v>
      </c>
      <c r="T380" s="184" t="s">
        <v>6132</v>
      </c>
      <c r="U380" s="184" t="s">
        <v>62</v>
      </c>
      <c r="V380" s="184" t="s">
        <v>57</v>
      </c>
      <c r="W380" s="184" t="s">
        <v>56</v>
      </c>
      <c r="X380" s="184" t="s">
        <v>6133</v>
      </c>
      <c r="Y380" s="184" t="s">
        <v>56</v>
      </c>
      <c r="Z380" s="184" t="s">
        <v>6128</v>
      </c>
      <c r="AA380" s="184" t="s">
        <v>56</v>
      </c>
      <c r="AB380" s="184" t="s">
        <v>56</v>
      </c>
      <c r="AC380" s="184" t="s">
        <v>56</v>
      </c>
      <c r="AD380" s="184" t="s">
        <v>234</v>
      </c>
      <c r="AE380" s="184" t="s">
        <v>5503</v>
      </c>
      <c r="AF380" s="184"/>
      <c r="AG380" s="184" t="s">
        <v>56</v>
      </c>
      <c r="AH380" s="184">
        <v>3618</v>
      </c>
      <c r="AI380" s="184" t="s">
        <v>62</v>
      </c>
      <c r="AJ380" s="204" t="s">
        <v>57</v>
      </c>
      <c r="AK380" s="184" t="s">
        <v>62</v>
      </c>
      <c r="AL380" s="184" t="s">
        <v>57</v>
      </c>
      <c r="AM380" s="184" t="s">
        <v>57</v>
      </c>
      <c r="AN380" s="184" t="s">
        <v>57</v>
      </c>
      <c r="AO380" s="196" t="s">
        <v>835</v>
      </c>
      <c r="AP380" s="184" t="s">
        <v>5192</v>
      </c>
      <c r="AQ380" s="184">
        <v>292</v>
      </c>
      <c r="AR380" s="184" t="s">
        <v>57</v>
      </c>
      <c r="AS380" s="184">
        <v>555</v>
      </c>
      <c r="AT380" s="184">
        <v>3063</v>
      </c>
      <c r="AU380" s="184"/>
      <c r="AV380" s="184"/>
    </row>
    <row r="381" spans="1:48" s="188" customFormat="1">
      <c r="A381" s="184">
        <v>380</v>
      </c>
      <c r="B381" s="184" t="s">
        <v>919</v>
      </c>
      <c r="C381" s="184" t="s">
        <v>1382</v>
      </c>
      <c r="D381" s="184">
        <v>2024</v>
      </c>
      <c r="E381" s="184" t="s">
        <v>824</v>
      </c>
      <c r="F381" s="189" t="s">
        <v>6134</v>
      </c>
      <c r="G381" s="184" t="s">
        <v>6135</v>
      </c>
      <c r="H381" s="189" t="s">
        <v>6136</v>
      </c>
      <c r="I381" s="184" t="s">
        <v>91</v>
      </c>
      <c r="J381" s="184">
        <v>14</v>
      </c>
      <c r="K381" s="184" t="s">
        <v>62</v>
      </c>
      <c r="L381" s="184" t="s">
        <v>62</v>
      </c>
      <c r="M381" s="184" t="s">
        <v>62</v>
      </c>
      <c r="N381" s="184" t="s">
        <v>56</v>
      </c>
      <c r="O381" s="184">
        <v>1</v>
      </c>
      <c r="P381" s="184" t="s">
        <v>62</v>
      </c>
      <c r="Q381" s="184" t="s">
        <v>6364</v>
      </c>
      <c r="R381" s="184" t="s">
        <v>6365</v>
      </c>
      <c r="S381" s="184" t="s">
        <v>56</v>
      </c>
      <c r="T381" s="184" t="s">
        <v>6137</v>
      </c>
      <c r="U381" s="184" t="s">
        <v>62</v>
      </c>
      <c r="V381" s="184" t="s">
        <v>6138</v>
      </c>
      <c r="W381" s="184" t="s">
        <v>56</v>
      </c>
      <c r="X381" s="184" t="s">
        <v>6139</v>
      </c>
      <c r="Y381" s="184" t="s">
        <v>56</v>
      </c>
      <c r="Z381" s="184" t="s">
        <v>6140</v>
      </c>
      <c r="AA381" s="184" t="s">
        <v>62</v>
      </c>
      <c r="AB381" s="184" t="s">
        <v>56</v>
      </c>
      <c r="AC381" s="184" t="s">
        <v>56</v>
      </c>
      <c r="AD381" s="184" t="s">
        <v>157</v>
      </c>
      <c r="AE381" s="184" t="s">
        <v>57</v>
      </c>
      <c r="AF381" s="184"/>
      <c r="AG381" s="184" t="s">
        <v>56</v>
      </c>
      <c r="AH381" s="184">
        <v>87</v>
      </c>
      <c r="AI381" s="184" t="s">
        <v>56</v>
      </c>
      <c r="AJ381" s="204" t="s">
        <v>6141</v>
      </c>
      <c r="AK381" s="184" t="s">
        <v>62</v>
      </c>
      <c r="AL381" s="184" t="s">
        <v>57</v>
      </c>
      <c r="AM381" s="184" t="s">
        <v>57</v>
      </c>
      <c r="AN381" s="184" t="s">
        <v>57</v>
      </c>
      <c r="AO381" s="196" t="s">
        <v>2097</v>
      </c>
      <c r="AP381" s="184" t="s">
        <v>5937</v>
      </c>
      <c r="AQ381" s="184">
        <v>312</v>
      </c>
      <c r="AR381" s="184" t="s">
        <v>57</v>
      </c>
      <c r="AS381" s="184">
        <v>10</v>
      </c>
      <c r="AT381" s="184">
        <v>77</v>
      </c>
      <c r="AU381" s="184"/>
      <c r="AV381" s="184"/>
    </row>
    <row r="382" spans="1:48" s="188" customFormat="1">
      <c r="A382" s="184">
        <v>381</v>
      </c>
      <c r="B382" s="184" t="s">
        <v>919</v>
      </c>
      <c r="C382" s="184" t="s">
        <v>1382</v>
      </c>
      <c r="D382" s="184">
        <v>2024</v>
      </c>
      <c r="E382" s="184" t="s">
        <v>824</v>
      </c>
      <c r="F382" s="189" t="s">
        <v>6142</v>
      </c>
      <c r="G382" s="184" t="s">
        <v>6143</v>
      </c>
      <c r="H382" s="189" t="s">
        <v>6144</v>
      </c>
      <c r="I382" s="184" t="s">
        <v>55</v>
      </c>
      <c r="J382" s="184">
        <v>15</v>
      </c>
      <c r="K382" s="184" t="s">
        <v>56</v>
      </c>
      <c r="L382" s="184" t="s">
        <v>62</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6145</v>
      </c>
      <c r="AA382" s="184" t="s">
        <v>57</v>
      </c>
      <c r="AB382" s="184" t="s">
        <v>57</v>
      </c>
      <c r="AC382" s="184" t="s">
        <v>57</v>
      </c>
      <c r="AD382" s="184" t="s">
        <v>57</v>
      </c>
      <c r="AE382" s="184" t="s">
        <v>57</v>
      </c>
      <c r="AF382" s="184"/>
      <c r="AG382" s="184" t="s">
        <v>57</v>
      </c>
      <c r="AH382" s="184" t="s">
        <v>57</v>
      </c>
      <c r="AI382" s="184" t="s">
        <v>57</v>
      </c>
      <c r="AJ382" s="204" t="s">
        <v>57</v>
      </c>
      <c r="AK382" s="184" t="s">
        <v>57</v>
      </c>
      <c r="AL382" s="184" t="s">
        <v>57</v>
      </c>
      <c r="AM382" s="184" t="s">
        <v>57</v>
      </c>
      <c r="AN382" s="184" t="s">
        <v>57</v>
      </c>
      <c r="AO382" s="184" t="s">
        <v>235</v>
      </c>
      <c r="AP382" s="184" t="s">
        <v>6073</v>
      </c>
      <c r="AQ382" s="184">
        <v>469</v>
      </c>
      <c r="AR382" s="184" t="s">
        <v>57</v>
      </c>
      <c r="AS382" s="184" t="s">
        <v>57</v>
      </c>
      <c r="AT382" s="184" t="s">
        <v>57</v>
      </c>
      <c r="AU382" s="184"/>
      <c r="AV382" s="184"/>
    </row>
    <row r="383" spans="1:48" s="188" customFormat="1">
      <c r="A383" s="184">
        <v>382</v>
      </c>
      <c r="B383" s="184" t="s">
        <v>919</v>
      </c>
      <c r="C383" s="184" t="s">
        <v>1382</v>
      </c>
      <c r="D383" s="184">
        <v>2024</v>
      </c>
      <c r="E383" s="184" t="s">
        <v>824</v>
      </c>
      <c r="F383" s="184" t="s">
        <v>6146</v>
      </c>
      <c r="G383" s="184" t="s">
        <v>6147</v>
      </c>
      <c r="H383" s="189" t="s">
        <v>6148</v>
      </c>
      <c r="I383" s="184" t="s">
        <v>91</v>
      </c>
      <c r="J383" s="184">
        <v>15</v>
      </c>
      <c r="K383" s="184" t="s">
        <v>62</v>
      </c>
      <c r="L383" s="184" t="s">
        <v>62</v>
      </c>
      <c r="M383" s="184" t="s">
        <v>62</v>
      </c>
      <c r="N383" s="184" t="s">
        <v>56</v>
      </c>
      <c r="O383" s="184">
        <v>2</v>
      </c>
      <c r="P383" s="184" t="s">
        <v>170</v>
      </c>
      <c r="Q383" s="184" t="s">
        <v>6149</v>
      </c>
      <c r="R383" s="184" t="s">
        <v>6150</v>
      </c>
      <c r="S383" s="184" t="s">
        <v>56</v>
      </c>
      <c r="T383" s="184" t="s">
        <v>6151</v>
      </c>
      <c r="U383" s="184" t="s">
        <v>62</v>
      </c>
      <c r="V383" s="184" t="s">
        <v>57</v>
      </c>
      <c r="W383" s="184" t="s">
        <v>56</v>
      </c>
      <c r="X383" s="184" t="s">
        <v>6152</v>
      </c>
      <c r="Y383" s="184" t="s">
        <v>56</v>
      </c>
      <c r="Z383" s="184" t="s">
        <v>6153</v>
      </c>
      <c r="AA383" s="184" t="s">
        <v>56</v>
      </c>
      <c r="AB383" s="184" t="s">
        <v>56</v>
      </c>
      <c r="AC383" s="184" t="s">
        <v>56</v>
      </c>
      <c r="AD383" s="184" t="s">
        <v>157</v>
      </c>
      <c r="AE383" s="184" t="s">
        <v>57</v>
      </c>
      <c r="AF383" s="184"/>
      <c r="AG383" s="184" t="s">
        <v>56</v>
      </c>
      <c r="AH383" s="184">
        <v>12860</v>
      </c>
      <c r="AI383" s="184" t="s">
        <v>62</v>
      </c>
      <c r="AJ383" s="204" t="s">
        <v>57</v>
      </c>
      <c r="AK383" s="184" t="s">
        <v>56</v>
      </c>
      <c r="AL383" s="184" t="s">
        <v>2367</v>
      </c>
      <c r="AM383" s="184" t="s">
        <v>6154</v>
      </c>
      <c r="AN383" s="184" t="s">
        <v>6155</v>
      </c>
      <c r="AO383" s="184" t="s">
        <v>6156</v>
      </c>
      <c r="AP383" s="184" t="s">
        <v>5902</v>
      </c>
      <c r="AQ383" s="184">
        <v>271</v>
      </c>
      <c r="AR383" s="184">
        <v>103</v>
      </c>
      <c r="AS383" s="184">
        <v>6178</v>
      </c>
      <c r="AT383" s="184">
        <v>6682</v>
      </c>
      <c r="AU383" s="184"/>
      <c r="AV383" s="184"/>
    </row>
    <row r="384" spans="1:48" s="188" customFormat="1">
      <c r="A384" s="184">
        <v>383</v>
      </c>
      <c r="B384" s="184" t="s">
        <v>919</v>
      </c>
      <c r="C384" s="184" t="s">
        <v>1382</v>
      </c>
      <c r="D384" s="184">
        <v>2024</v>
      </c>
      <c r="E384" s="184" t="s">
        <v>824</v>
      </c>
      <c r="F384" s="184" t="s">
        <v>6157</v>
      </c>
      <c r="G384" s="184" t="s">
        <v>6158</v>
      </c>
      <c r="H384" s="189" t="s">
        <v>6159</v>
      </c>
      <c r="I384" s="184" t="s">
        <v>91</v>
      </c>
      <c r="J384" s="184">
        <v>19</v>
      </c>
      <c r="K384" s="184" t="s">
        <v>62</v>
      </c>
      <c r="L384" s="184" t="s">
        <v>62</v>
      </c>
      <c r="M384" s="184" t="s">
        <v>62</v>
      </c>
      <c r="N384" s="184" t="s">
        <v>56</v>
      </c>
      <c r="O384" s="184">
        <v>1</v>
      </c>
      <c r="P384" s="184" t="s">
        <v>413</v>
      </c>
      <c r="Q384" s="184" t="s">
        <v>6160</v>
      </c>
      <c r="R384" s="184" t="s">
        <v>6161</v>
      </c>
      <c r="S384" s="184" t="s">
        <v>56</v>
      </c>
      <c r="T384" s="184" t="s">
        <v>6162</v>
      </c>
      <c r="U384" s="184" t="s">
        <v>62</v>
      </c>
      <c r="V384" s="184" t="s">
        <v>57</v>
      </c>
      <c r="W384" s="184" t="s">
        <v>56</v>
      </c>
      <c r="X384" s="184" t="s">
        <v>6163</v>
      </c>
      <c r="Y384" s="184" t="s">
        <v>62</v>
      </c>
      <c r="Z384" s="184" t="s">
        <v>6164</v>
      </c>
      <c r="AA384" s="184" t="s">
        <v>62</v>
      </c>
      <c r="AB384" s="184" t="s">
        <v>56</v>
      </c>
      <c r="AC384" s="184" t="s">
        <v>56</v>
      </c>
      <c r="AD384" s="184" t="s">
        <v>157</v>
      </c>
      <c r="AE384" s="184" t="s">
        <v>57</v>
      </c>
      <c r="AF384" s="184"/>
      <c r="AG384" s="184" t="s">
        <v>56</v>
      </c>
      <c r="AH384" s="184">
        <v>186</v>
      </c>
      <c r="AI384" s="184" t="s">
        <v>62</v>
      </c>
      <c r="AJ384" s="204" t="s">
        <v>57</v>
      </c>
      <c r="AK384" s="184" t="s">
        <v>62</v>
      </c>
      <c r="AL384" s="184" t="s">
        <v>57</v>
      </c>
      <c r="AM384" s="184" t="s">
        <v>57</v>
      </c>
      <c r="AN384" s="184" t="s">
        <v>57</v>
      </c>
      <c r="AO384" s="184" t="s">
        <v>5950</v>
      </c>
      <c r="AP384" s="184" t="s">
        <v>6126</v>
      </c>
      <c r="AQ384" s="184">
        <v>367</v>
      </c>
      <c r="AR384" s="184" t="s">
        <v>57</v>
      </c>
      <c r="AS384" s="184">
        <v>82</v>
      </c>
      <c r="AT384" s="184">
        <v>104</v>
      </c>
      <c r="AU384" s="184"/>
      <c r="AV384" s="184"/>
    </row>
    <row r="385" spans="1:48" s="188" customFormat="1">
      <c r="A385" s="184">
        <v>384</v>
      </c>
      <c r="B385" s="184" t="s">
        <v>919</v>
      </c>
      <c r="C385" s="184" t="s">
        <v>1382</v>
      </c>
      <c r="D385" s="184">
        <v>2024</v>
      </c>
      <c r="E385" s="184" t="s">
        <v>824</v>
      </c>
      <c r="F385" s="189" t="s">
        <v>57</v>
      </c>
      <c r="G385" s="184" t="s">
        <v>6165</v>
      </c>
      <c r="H385" s="193" t="s">
        <v>6166</v>
      </c>
      <c r="I385" s="184" t="s">
        <v>1467</v>
      </c>
      <c r="J385" s="184">
        <v>25</v>
      </c>
      <c r="K385" s="184" t="s">
        <v>57</v>
      </c>
      <c r="L385" s="184" t="s">
        <v>57</v>
      </c>
      <c r="M385" s="184" t="s">
        <v>57</v>
      </c>
      <c r="N385" s="184" t="s">
        <v>57</v>
      </c>
      <c r="O385" s="184" t="s">
        <v>57</v>
      </c>
      <c r="P385" s="184" t="s">
        <v>57</v>
      </c>
      <c r="Q385" s="184" t="s">
        <v>57</v>
      </c>
      <c r="R385" s="184" t="s">
        <v>57</v>
      </c>
      <c r="S385" s="184" t="s">
        <v>57</v>
      </c>
      <c r="T385" s="184" t="s">
        <v>57</v>
      </c>
      <c r="U385" s="184" t="s">
        <v>57</v>
      </c>
      <c r="V385" s="184" t="s">
        <v>57</v>
      </c>
      <c r="W385" s="184" t="s">
        <v>57</v>
      </c>
      <c r="X385" s="184" t="s">
        <v>57</v>
      </c>
      <c r="Y385" s="184" t="s">
        <v>57</v>
      </c>
      <c r="Z385" s="184" t="s">
        <v>57</v>
      </c>
      <c r="AA385" s="184" t="s">
        <v>57</v>
      </c>
      <c r="AB385" s="184" t="s">
        <v>57</v>
      </c>
      <c r="AC385" s="184" t="s">
        <v>57</v>
      </c>
      <c r="AD385" s="184" t="s">
        <v>57</v>
      </c>
      <c r="AE385" s="184" t="s">
        <v>57</v>
      </c>
      <c r="AF385" s="184"/>
      <c r="AG385" s="184" t="s">
        <v>57</v>
      </c>
      <c r="AH385" s="184" t="s">
        <v>57</v>
      </c>
      <c r="AI385" s="184" t="s">
        <v>57</v>
      </c>
      <c r="AJ385" s="204" t="s">
        <v>57</v>
      </c>
      <c r="AK385" s="184" t="s">
        <v>57</v>
      </c>
      <c r="AL385" s="184" t="s">
        <v>57</v>
      </c>
      <c r="AM385" s="184" t="s">
        <v>57</v>
      </c>
      <c r="AN385" s="184" t="s">
        <v>57</v>
      </c>
      <c r="AO385" s="184" t="s">
        <v>57</v>
      </c>
      <c r="AP385" s="184" t="s">
        <v>6167</v>
      </c>
      <c r="AQ385" s="184" t="s">
        <v>57</v>
      </c>
      <c r="AR385" s="184" t="s">
        <v>57</v>
      </c>
      <c r="AS385" s="184" t="s">
        <v>57</v>
      </c>
      <c r="AT385" s="184" t="s">
        <v>57</v>
      </c>
      <c r="AU385" s="184"/>
      <c r="AV385" s="184"/>
    </row>
    <row r="386" spans="1:48" s="188" customFormat="1">
      <c r="A386" s="184">
        <v>385</v>
      </c>
      <c r="B386" s="184" t="s">
        <v>919</v>
      </c>
      <c r="C386" s="184" t="s">
        <v>1382</v>
      </c>
      <c r="D386" s="184">
        <v>2024</v>
      </c>
      <c r="E386" s="184" t="s">
        <v>512</v>
      </c>
      <c r="F386" s="189" t="s">
        <v>5238</v>
      </c>
      <c r="G386" s="184" t="s">
        <v>6168</v>
      </c>
      <c r="H386" s="189" t="s">
        <v>6169</v>
      </c>
      <c r="I386" s="184" t="s">
        <v>298</v>
      </c>
      <c r="J386" s="184">
        <v>25</v>
      </c>
      <c r="K386" s="184" t="s">
        <v>57</v>
      </c>
      <c r="L386" s="184" t="s">
        <v>57</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6097</v>
      </c>
      <c r="AA386" s="184" t="s">
        <v>57</v>
      </c>
      <c r="AB386" s="184" t="s">
        <v>57</v>
      </c>
      <c r="AC386" s="184" t="s">
        <v>57</v>
      </c>
      <c r="AD386" s="184" t="s">
        <v>57</v>
      </c>
      <c r="AE386" s="184" t="s">
        <v>57</v>
      </c>
      <c r="AF386" s="184"/>
      <c r="AG386" s="184" t="s">
        <v>57</v>
      </c>
      <c r="AH386" s="184" t="s">
        <v>57</v>
      </c>
      <c r="AI386" s="184" t="s">
        <v>57</v>
      </c>
      <c r="AJ386" s="204" t="s">
        <v>57</v>
      </c>
      <c r="AK386" s="184" t="s">
        <v>57</v>
      </c>
      <c r="AL386" s="184" t="s">
        <v>57</v>
      </c>
      <c r="AM386" s="184" t="s">
        <v>57</v>
      </c>
      <c r="AN386" s="184" t="s">
        <v>57</v>
      </c>
      <c r="AO386" s="184" t="s">
        <v>6170</v>
      </c>
      <c r="AP386" s="196" t="s">
        <v>6171</v>
      </c>
      <c r="AQ386" s="184">
        <v>16</v>
      </c>
      <c r="AR386" s="184" t="s">
        <v>57</v>
      </c>
      <c r="AS386" s="184" t="s">
        <v>57</v>
      </c>
      <c r="AT386" s="184" t="s">
        <v>57</v>
      </c>
      <c r="AU386" s="184"/>
      <c r="AV386" s="184"/>
    </row>
    <row r="387" spans="1:48" s="188" customFormat="1">
      <c r="A387" s="184">
        <v>386</v>
      </c>
      <c r="B387" s="184" t="s">
        <v>919</v>
      </c>
      <c r="C387" s="184" t="s">
        <v>1382</v>
      </c>
      <c r="D387" s="184">
        <v>2024</v>
      </c>
      <c r="E387" s="184" t="s">
        <v>512</v>
      </c>
      <c r="F387" s="189" t="s">
        <v>6172</v>
      </c>
      <c r="G387" s="184" t="s">
        <v>6173</v>
      </c>
      <c r="H387" s="189" t="s">
        <v>6174</v>
      </c>
      <c r="I387" s="184" t="s">
        <v>289</v>
      </c>
      <c r="J387" s="184">
        <v>25</v>
      </c>
      <c r="K387" s="184" t="s">
        <v>57</v>
      </c>
      <c r="L387" s="184" t="s">
        <v>57</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6175</v>
      </c>
      <c r="AA387" s="184" t="s">
        <v>57</v>
      </c>
      <c r="AB387" s="184" t="s">
        <v>57</v>
      </c>
      <c r="AC387" s="184" t="s">
        <v>57</v>
      </c>
      <c r="AD387" s="184" t="s">
        <v>57</v>
      </c>
      <c r="AE387" s="184" t="s">
        <v>57</v>
      </c>
      <c r="AF387" s="184"/>
      <c r="AG387" s="184" t="s">
        <v>57</v>
      </c>
      <c r="AH387" s="184" t="s">
        <v>57</v>
      </c>
      <c r="AI387" s="184" t="s">
        <v>57</v>
      </c>
      <c r="AJ387" s="204" t="s">
        <v>57</v>
      </c>
      <c r="AK387" s="184" t="s">
        <v>57</v>
      </c>
      <c r="AL387" s="184" t="s">
        <v>57</v>
      </c>
      <c r="AM387" s="184" t="s">
        <v>57</v>
      </c>
      <c r="AN387" s="184" t="s">
        <v>57</v>
      </c>
      <c r="AO387" s="184" t="s">
        <v>5103</v>
      </c>
      <c r="AP387" s="196" t="s">
        <v>6176</v>
      </c>
      <c r="AQ387" s="184">
        <v>214</v>
      </c>
      <c r="AR387" s="184" t="s">
        <v>57</v>
      </c>
      <c r="AS387" s="184" t="s">
        <v>57</v>
      </c>
      <c r="AT387" s="184" t="s">
        <v>57</v>
      </c>
      <c r="AU387" s="184"/>
      <c r="AV387" s="184"/>
    </row>
    <row r="388" spans="1:48" s="188" customFormat="1">
      <c r="A388" s="184">
        <v>387</v>
      </c>
      <c r="B388" s="184" t="s">
        <v>919</v>
      </c>
      <c r="C388" s="184" t="s">
        <v>1382</v>
      </c>
      <c r="D388" s="184">
        <v>2024</v>
      </c>
      <c r="E388" s="184" t="s">
        <v>512</v>
      </c>
      <c r="F388" s="189" t="s">
        <v>551</v>
      </c>
      <c r="G388" s="187" t="s">
        <v>6177</v>
      </c>
      <c r="H388" s="189" t="s">
        <v>6178</v>
      </c>
      <c r="I388" s="184" t="s">
        <v>539</v>
      </c>
      <c r="J388" s="184">
        <v>3</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6179</v>
      </c>
      <c r="AA388" s="184" t="s">
        <v>57</v>
      </c>
      <c r="AB388" s="184" t="s">
        <v>57</v>
      </c>
      <c r="AC388" s="184" t="s">
        <v>57</v>
      </c>
      <c r="AD388" s="184" t="s">
        <v>57</v>
      </c>
      <c r="AE388" s="184" t="s">
        <v>57</v>
      </c>
      <c r="AF388" s="184"/>
      <c r="AG388" s="184" t="s">
        <v>57</v>
      </c>
      <c r="AH388" s="184" t="s">
        <v>57</v>
      </c>
      <c r="AI388" s="184" t="s">
        <v>57</v>
      </c>
      <c r="AJ388" s="204" t="s">
        <v>57</v>
      </c>
      <c r="AK388" s="184" t="s">
        <v>57</v>
      </c>
      <c r="AL388" s="184" t="s">
        <v>57</v>
      </c>
      <c r="AM388" s="184" t="s">
        <v>57</v>
      </c>
      <c r="AN388" s="184" t="s">
        <v>57</v>
      </c>
      <c r="AO388" s="184" t="s">
        <v>1558</v>
      </c>
      <c r="AP388" s="196" t="s">
        <v>6180</v>
      </c>
      <c r="AQ388" s="184">
        <v>622</v>
      </c>
      <c r="AR388" s="184" t="s">
        <v>57</v>
      </c>
      <c r="AS388" s="184" t="s">
        <v>57</v>
      </c>
      <c r="AT388" s="184" t="s">
        <v>57</v>
      </c>
      <c r="AU388" s="184"/>
      <c r="AV388" s="184"/>
    </row>
    <row r="389" spans="1:48" s="188" customFormat="1">
      <c r="A389" s="184">
        <v>388</v>
      </c>
      <c r="B389" s="184" t="s">
        <v>919</v>
      </c>
      <c r="C389" s="184" t="s">
        <v>1382</v>
      </c>
      <c r="D389" s="184">
        <v>2024</v>
      </c>
      <c r="E389" s="184" t="s">
        <v>512</v>
      </c>
      <c r="F389" s="189" t="s">
        <v>6181</v>
      </c>
      <c r="G389" s="184" t="s">
        <v>6182</v>
      </c>
      <c r="H389" s="189" t="s">
        <v>6183</v>
      </c>
      <c r="I389" s="184" t="s">
        <v>298</v>
      </c>
      <c r="J389" s="184">
        <v>6</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6184</v>
      </c>
      <c r="AA389" s="184" t="s">
        <v>57</v>
      </c>
      <c r="AB389" s="184" t="s">
        <v>57</v>
      </c>
      <c r="AC389" s="184" t="s">
        <v>57</v>
      </c>
      <c r="AD389" s="184" t="s">
        <v>57</v>
      </c>
      <c r="AE389" s="184" t="s">
        <v>57</v>
      </c>
      <c r="AF389" s="184"/>
      <c r="AG389" s="184" t="s">
        <v>57</v>
      </c>
      <c r="AH389" s="184" t="s">
        <v>57</v>
      </c>
      <c r="AI389" s="184" t="s">
        <v>57</v>
      </c>
      <c r="AJ389" s="204" t="s">
        <v>57</v>
      </c>
      <c r="AK389" s="184" t="s">
        <v>57</v>
      </c>
      <c r="AL389" s="184" t="s">
        <v>57</v>
      </c>
      <c r="AM389" s="184" t="s">
        <v>57</v>
      </c>
      <c r="AN389" s="184" t="s">
        <v>57</v>
      </c>
      <c r="AO389" s="196" t="s">
        <v>6185</v>
      </c>
      <c r="AP389" s="184" t="s">
        <v>6186</v>
      </c>
      <c r="AQ389" s="184">
        <v>69</v>
      </c>
      <c r="AR389" s="184" t="s">
        <v>57</v>
      </c>
      <c r="AS389" s="184" t="s">
        <v>57</v>
      </c>
      <c r="AT389" s="184" t="s">
        <v>57</v>
      </c>
      <c r="AU389" s="184"/>
      <c r="AV389" s="184"/>
    </row>
    <row r="390" spans="1:48" s="188" customFormat="1">
      <c r="A390" s="184">
        <v>389</v>
      </c>
      <c r="B390" s="184" t="s">
        <v>919</v>
      </c>
      <c r="C390" s="184" t="s">
        <v>1382</v>
      </c>
      <c r="D390" s="184">
        <v>2024</v>
      </c>
      <c r="E390" s="184" t="s">
        <v>512</v>
      </c>
      <c r="F390" s="189" t="s">
        <v>6187</v>
      </c>
      <c r="G390" s="184" t="s">
        <v>6188</v>
      </c>
      <c r="H390" s="189" t="s">
        <v>6189</v>
      </c>
      <c r="I390" s="184" t="s">
        <v>91</v>
      </c>
      <c r="J390" s="184">
        <v>6</v>
      </c>
      <c r="K390" s="184" t="s">
        <v>62</v>
      </c>
      <c r="L390" s="184" t="s">
        <v>62</v>
      </c>
      <c r="M390" s="184" t="s">
        <v>62</v>
      </c>
      <c r="N390" s="184" t="s">
        <v>62</v>
      </c>
      <c r="O390" s="184" t="s">
        <v>57</v>
      </c>
      <c r="P390" s="184" t="s">
        <v>57</v>
      </c>
      <c r="Q390" s="184" t="s">
        <v>57</v>
      </c>
      <c r="R390" s="184" t="s">
        <v>57</v>
      </c>
      <c r="S390" s="184" t="s">
        <v>62</v>
      </c>
      <c r="T390" s="184" t="s">
        <v>57</v>
      </c>
      <c r="U390" s="184" t="s">
        <v>62</v>
      </c>
      <c r="V390" s="184" t="s">
        <v>57</v>
      </c>
      <c r="W390" s="184" t="s">
        <v>56</v>
      </c>
      <c r="X390" s="184" t="s">
        <v>6190</v>
      </c>
      <c r="Y390" s="184" t="s">
        <v>62</v>
      </c>
      <c r="Z390" s="184" t="s">
        <v>6191</v>
      </c>
      <c r="AA390" s="184" t="s">
        <v>62</v>
      </c>
      <c r="AB390" s="184" t="s">
        <v>62</v>
      </c>
      <c r="AC390" s="184" t="s">
        <v>57</v>
      </c>
      <c r="AD390" s="184" t="s">
        <v>57</v>
      </c>
      <c r="AE390" s="184" t="s">
        <v>57</v>
      </c>
      <c r="AF390" s="184"/>
      <c r="AG390" s="184" t="s">
        <v>56</v>
      </c>
      <c r="AH390" s="184">
        <v>6</v>
      </c>
      <c r="AI390" s="184" t="s">
        <v>62</v>
      </c>
      <c r="AJ390" s="204" t="s">
        <v>57</v>
      </c>
      <c r="AK390" s="184" t="s">
        <v>62</v>
      </c>
      <c r="AL390" s="184" t="s">
        <v>57</v>
      </c>
      <c r="AM390" s="184" t="s">
        <v>57</v>
      </c>
      <c r="AN390" s="184" t="s">
        <v>57</v>
      </c>
      <c r="AO390" s="196" t="s">
        <v>5034</v>
      </c>
      <c r="AP390" s="196" t="s">
        <v>6186</v>
      </c>
      <c r="AQ390" s="184">
        <v>357</v>
      </c>
      <c r="AR390" s="184" t="s">
        <v>57</v>
      </c>
      <c r="AS390" s="184" t="s">
        <v>57</v>
      </c>
      <c r="AT390" s="184" t="s">
        <v>57</v>
      </c>
      <c r="AU390" s="184"/>
      <c r="AV390" s="184" t="s">
        <v>6192</v>
      </c>
    </row>
    <row r="391" spans="1:48" s="188" customFormat="1">
      <c r="A391" s="184">
        <v>390</v>
      </c>
      <c r="B391" s="184" t="s">
        <v>919</v>
      </c>
      <c r="C391" s="184" t="s">
        <v>1382</v>
      </c>
      <c r="D391" s="184">
        <v>2024</v>
      </c>
      <c r="E391" s="184" t="s">
        <v>512</v>
      </c>
      <c r="F391" s="189" t="s">
        <v>3175</v>
      </c>
      <c r="G391" s="184" t="s">
        <v>6193</v>
      </c>
      <c r="H391" s="189" t="s">
        <v>6194</v>
      </c>
      <c r="I391" s="184" t="s">
        <v>289</v>
      </c>
      <c r="J391" s="184">
        <v>6</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5268</v>
      </c>
      <c r="AA391" s="184" t="s">
        <v>57</v>
      </c>
      <c r="AB391" s="184" t="s">
        <v>57</v>
      </c>
      <c r="AC391" s="184" t="s">
        <v>57</v>
      </c>
      <c r="AD391" s="184" t="s">
        <v>57</v>
      </c>
      <c r="AE391" s="184" t="s">
        <v>57</v>
      </c>
      <c r="AF391" s="184"/>
      <c r="AG391" s="184" t="s">
        <v>57</v>
      </c>
      <c r="AH391" s="184" t="s">
        <v>57</v>
      </c>
      <c r="AI391" s="184" t="s">
        <v>57</v>
      </c>
      <c r="AJ391" s="204" t="s">
        <v>57</v>
      </c>
      <c r="AK391" s="184" t="s">
        <v>57</v>
      </c>
      <c r="AL391" s="184" t="s">
        <v>57</v>
      </c>
      <c r="AM391" s="184" t="s">
        <v>57</v>
      </c>
      <c r="AN391" s="184" t="s">
        <v>57</v>
      </c>
      <c r="AO391" s="196" t="s">
        <v>6195</v>
      </c>
      <c r="AP391" s="196" t="s">
        <v>6186</v>
      </c>
      <c r="AQ391" s="184">
        <v>358</v>
      </c>
      <c r="AR391" s="184" t="s">
        <v>57</v>
      </c>
      <c r="AS391" s="184" t="s">
        <v>57</v>
      </c>
      <c r="AT391" s="184" t="s">
        <v>57</v>
      </c>
      <c r="AU391" s="184"/>
      <c r="AV391" s="184"/>
    </row>
    <row r="392" spans="1:48" s="188" customFormat="1">
      <c r="A392" s="184">
        <v>391</v>
      </c>
      <c r="B392" s="184" t="s">
        <v>919</v>
      </c>
      <c r="C392" s="184" t="s">
        <v>1382</v>
      </c>
      <c r="D392" s="184">
        <v>2024</v>
      </c>
      <c r="E392" s="184" t="s">
        <v>512</v>
      </c>
      <c r="F392" s="189" t="s">
        <v>6196</v>
      </c>
      <c r="G392" s="184" t="s">
        <v>6197</v>
      </c>
      <c r="H392" s="189" t="s">
        <v>6198</v>
      </c>
      <c r="I392" s="184" t="s">
        <v>91</v>
      </c>
      <c r="J392" s="184">
        <v>7</v>
      </c>
      <c r="K392" s="184" t="s">
        <v>62</v>
      </c>
      <c r="L392" s="184" t="s">
        <v>62</v>
      </c>
      <c r="M392" s="184" t="s">
        <v>62</v>
      </c>
      <c r="N392" s="184" t="s">
        <v>56</v>
      </c>
      <c r="O392" s="184">
        <v>1</v>
      </c>
      <c r="P392" s="184" t="s">
        <v>438</v>
      </c>
      <c r="Q392" s="184" t="s">
        <v>6199</v>
      </c>
      <c r="R392" s="184" t="s">
        <v>6200</v>
      </c>
      <c r="S392" s="184" t="s">
        <v>56</v>
      </c>
      <c r="T392" s="184" t="s">
        <v>6201</v>
      </c>
      <c r="U392" s="184" t="s">
        <v>56</v>
      </c>
      <c r="V392" s="184" t="s">
        <v>6202</v>
      </c>
      <c r="W392" s="184" t="s">
        <v>56</v>
      </c>
      <c r="X392" s="184" t="s">
        <v>6203</v>
      </c>
      <c r="Y392" s="184" t="s">
        <v>56</v>
      </c>
      <c r="Z392" s="184" t="s">
        <v>6204</v>
      </c>
      <c r="AA392" s="184" t="s">
        <v>56</v>
      </c>
      <c r="AB392" s="184" t="s">
        <v>62</v>
      </c>
      <c r="AC392" s="184" t="s">
        <v>57</v>
      </c>
      <c r="AD392" s="184" t="s">
        <v>57</v>
      </c>
      <c r="AE392" s="184" t="s">
        <v>57</v>
      </c>
      <c r="AF392" s="184"/>
      <c r="AG392" s="184" t="s">
        <v>56</v>
      </c>
      <c r="AH392" s="184">
        <v>2443</v>
      </c>
      <c r="AI392" s="184" t="s">
        <v>62</v>
      </c>
      <c r="AJ392" s="204" t="s">
        <v>57</v>
      </c>
      <c r="AK392" s="184" t="s">
        <v>62</v>
      </c>
      <c r="AL392" s="184" t="s">
        <v>57</v>
      </c>
      <c r="AM392" s="184" t="s">
        <v>57</v>
      </c>
      <c r="AN392" s="184" t="s">
        <v>57</v>
      </c>
      <c r="AO392" s="196" t="s">
        <v>6205</v>
      </c>
      <c r="AP392" s="184" t="s">
        <v>5214</v>
      </c>
      <c r="AQ392" s="184">
        <v>302</v>
      </c>
      <c r="AR392" s="184" t="s">
        <v>57</v>
      </c>
      <c r="AS392" s="184">
        <v>1503</v>
      </c>
      <c r="AT392" s="184">
        <v>940</v>
      </c>
      <c r="AU392" s="184"/>
      <c r="AV392" s="184"/>
    </row>
    <row r="393" spans="1:48" s="188" customFormat="1">
      <c r="A393" s="184">
        <v>392</v>
      </c>
      <c r="B393" s="184" t="s">
        <v>919</v>
      </c>
      <c r="C393" s="184" t="s">
        <v>1382</v>
      </c>
      <c r="D393" s="184">
        <v>2024</v>
      </c>
      <c r="E393" s="184" t="s">
        <v>512</v>
      </c>
      <c r="F393" s="189" t="s">
        <v>3771</v>
      </c>
      <c r="G393" s="184" t="s">
        <v>6206</v>
      </c>
      <c r="H393" s="189" t="s">
        <v>6207</v>
      </c>
      <c r="I393" s="184" t="s">
        <v>91</v>
      </c>
      <c r="J393" s="184">
        <v>9</v>
      </c>
      <c r="K393" s="184" t="s">
        <v>62</v>
      </c>
      <c r="L393" s="184" t="s">
        <v>62</v>
      </c>
      <c r="M393" s="184" t="s">
        <v>62</v>
      </c>
      <c r="N393" s="184" t="s">
        <v>62</v>
      </c>
      <c r="O393" s="184" t="s">
        <v>57</v>
      </c>
      <c r="P393" s="184" t="s">
        <v>57</v>
      </c>
      <c r="Q393" s="184" t="s">
        <v>57</v>
      </c>
      <c r="R393" s="184" t="s">
        <v>57</v>
      </c>
      <c r="S393" s="184" t="s">
        <v>56</v>
      </c>
      <c r="T393" s="184" t="s">
        <v>6208</v>
      </c>
      <c r="U393" s="184" t="s">
        <v>56</v>
      </c>
      <c r="V393" s="184" t="s">
        <v>6209</v>
      </c>
      <c r="W393" s="184" t="s">
        <v>56</v>
      </c>
      <c r="X393" s="184" t="s">
        <v>6210</v>
      </c>
      <c r="Y393" s="184" t="s">
        <v>56</v>
      </c>
      <c r="Z393" s="184" t="s">
        <v>3779</v>
      </c>
      <c r="AA393" s="184" t="s">
        <v>56</v>
      </c>
      <c r="AB393" s="184" t="s">
        <v>56</v>
      </c>
      <c r="AC393" s="184" t="s">
        <v>56</v>
      </c>
      <c r="AD393" s="184" t="s">
        <v>234</v>
      </c>
      <c r="AE393" s="184" t="s">
        <v>3262</v>
      </c>
      <c r="AF393" s="184"/>
      <c r="AG393" s="184" t="s">
        <v>56</v>
      </c>
      <c r="AH393" s="184">
        <v>328</v>
      </c>
      <c r="AI393" s="184" t="s">
        <v>62</v>
      </c>
      <c r="AJ393" s="204" t="s">
        <v>57</v>
      </c>
      <c r="AK393" s="184" t="s">
        <v>62</v>
      </c>
      <c r="AL393" s="184" t="s">
        <v>57</v>
      </c>
      <c r="AM393" s="184" t="s">
        <v>57</v>
      </c>
      <c r="AN393" s="184" t="s">
        <v>57</v>
      </c>
      <c r="AO393" s="196" t="s">
        <v>6067</v>
      </c>
      <c r="AP393" s="196" t="s">
        <v>5902</v>
      </c>
      <c r="AQ393" s="184">
        <v>411</v>
      </c>
      <c r="AR393" s="184" t="s">
        <v>57</v>
      </c>
      <c r="AS393" s="184" t="s">
        <v>57</v>
      </c>
      <c r="AT393" s="184" t="s">
        <v>57</v>
      </c>
      <c r="AU393" s="184"/>
      <c r="AV393" s="184" t="s">
        <v>6211</v>
      </c>
    </row>
    <row r="394" spans="1:48" s="188" customFormat="1">
      <c r="A394" s="184">
        <v>393</v>
      </c>
      <c r="B394" s="184" t="s">
        <v>919</v>
      </c>
      <c r="C394" s="184" t="s">
        <v>1382</v>
      </c>
      <c r="D394" s="184">
        <v>2024</v>
      </c>
      <c r="E394" s="184" t="s">
        <v>512</v>
      </c>
      <c r="F394" s="189" t="s">
        <v>3539</v>
      </c>
      <c r="G394" s="184" t="s">
        <v>6212</v>
      </c>
      <c r="H394" s="189" t="s">
        <v>6213</v>
      </c>
      <c r="I394" s="184" t="s">
        <v>91</v>
      </c>
      <c r="J394" s="184">
        <v>15</v>
      </c>
      <c r="K394" s="184" t="s">
        <v>62</v>
      </c>
      <c r="L394" s="184" t="s">
        <v>62</v>
      </c>
      <c r="M394" s="184" t="s">
        <v>62</v>
      </c>
      <c r="N394" s="184" t="s">
        <v>56</v>
      </c>
      <c r="O394" s="184">
        <v>2</v>
      </c>
      <c r="P394" s="184" t="s">
        <v>170</v>
      </c>
      <c r="Q394" s="184" t="s">
        <v>6214</v>
      </c>
      <c r="R394" s="184" t="s">
        <v>6215</v>
      </c>
      <c r="S394" s="184" t="s">
        <v>56</v>
      </c>
      <c r="T394" s="184" t="s">
        <v>6216</v>
      </c>
      <c r="U394" s="184" t="s">
        <v>56</v>
      </c>
      <c r="V394" s="184" t="s">
        <v>6217</v>
      </c>
      <c r="W394" s="184" t="s">
        <v>62</v>
      </c>
      <c r="X394" s="184" t="s">
        <v>57</v>
      </c>
      <c r="Y394" s="184" t="s">
        <v>62</v>
      </c>
      <c r="Z394" s="184" t="s">
        <v>6218</v>
      </c>
      <c r="AA394" s="184" t="s">
        <v>62</v>
      </c>
      <c r="AB394" s="184" t="s">
        <v>62</v>
      </c>
      <c r="AC394" s="184" t="s">
        <v>57</v>
      </c>
      <c r="AD394" s="184" t="s">
        <v>57</v>
      </c>
      <c r="AE394" s="184" t="s">
        <v>57</v>
      </c>
      <c r="AF394" s="184"/>
      <c r="AG394" s="184" t="s">
        <v>56</v>
      </c>
      <c r="AH394" s="184">
        <v>519</v>
      </c>
      <c r="AI394" s="184" t="s">
        <v>62</v>
      </c>
      <c r="AJ394" s="204" t="s">
        <v>57</v>
      </c>
      <c r="AK394" s="184" t="s">
        <v>62</v>
      </c>
      <c r="AL394" s="184" t="s">
        <v>57</v>
      </c>
      <c r="AM394" s="184" t="s">
        <v>57</v>
      </c>
      <c r="AN394" s="184" t="s">
        <v>57</v>
      </c>
      <c r="AO394" s="184" t="s">
        <v>2195</v>
      </c>
      <c r="AP394" s="196" t="s">
        <v>5205</v>
      </c>
      <c r="AQ394" s="184">
        <v>643</v>
      </c>
      <c r="AR394" s="184" t="s">
        <v>57</v>
      </c>
      <c r="AS394" s="184">
        <v>230</v>
      </c>
      <c r="AT394" s="184">
        <v>289</v>
      </c>
      <c r="AU394" s="184"/>
      <c r="AV394" s="184"/>
    </row>
    <row r="395" spans="1:48" s="188" customFormat="1">
      <c r="A395" s="184">
        <v>394</v>
      </c>
      <c r="B395" s="184" t="s">
        <v>919</v>
      </c>
      <c r="C395" s="184" t="s">
        <v>1382</v>
      </c>
      <c r="D395" s="184">
        <v>2024</v>
      </c>
      <c r="E395" s="184" t="s">
        <v>512</v>
      </c>
      <c r="F395" s="189" t="s">
        <v>6219</v>
      </c>
      <c r="G395" s="184" t="s">
        <v>6220</v>
      </c>
      <c r="H395" s="189" t="s">
        <v>6221</v>
      </c>
      <c r="I395" s="184" t="s">
        <v>91</v>
      </c>
      <c r="J395" s="184">
        <v>17</v>
      </c>
      <c r="K395" s="184" t="s">
        <v>62</v>
      </c>
      <c r="L395" s="184" t="s">
        <v>62</v>
      </c>
      <c r="M395" s="184" t="s">
        <v>62</v>
      </c>
      <c r="N395" s="184" t="s">
        <v>62</v>
      </c>
      <c r="O395" s="184" t="s">
        <v>57</v>
      </c>
      <c r="P395" s="184" t="s">
        <v>57</v>
      </c>
      <c r="Q395" s="184" t="s">
        <v>57</v>
      </c>
      <c r="R395" s="184" t="s">
        <v>57</v>
      </c>
      <c r="S395" s="184" t="s">
        <v>56</v>
      </c>
      <c r="T395" s="184" t="s">
        <v>6222</v>
      </c>
      <c r="U395" s="184" t="s">
        <v>56</v>
      </c>
      <c r="V395" s="184" t="s">
        <v>6223</v>
      </c>
      <c r="W395" s="184" t="s">
        <v>56</v>
      </c>
      <c r="X395" s="184" t="s">
        <v>6224</v>
      </c>
      <c r="Y395" s="184" t="s">
        <v>56</v>
      </c>
      <c r="Z395" s="184" t="s">
        <v>6225</v>
      </c>
      <c r="AA395" s="184" t="s">
        <v>56</v>
      </c>
      <c r="AB395" s="184" t="s">
        <v>56</v>
      </c>
      <c r="AC395" s="184" t="s">
        <v>56</v>
      </c>
      <c r="AD395" s="184" t="s">
        <v>216</v>
      </c>
      <c r="AE395" s="184" t="s">
        <v>6226</v>
      </c>
      <c r="AF395" s="184"/>
      <c r="AG395" s="184" t="s">
        <v>56</v>
      </c>
      <c r="AH395" s="184">
        <v>875</v>
      </c>
      <c r="AI395" s="184" t="s">
        <v>62</v>
      </c>
      <c r="AJ395" s="204" t="s">
        <v>57</v>
      </c>
      <c r="AK395" s="184" t="s">
        <v>62</v>
      </c>
      <c r="AL395" s="184" t="s">
        <v>57</v>
      </c>
      <c r="AM395" s="184" t="s">
        <v>57</v>
      </c>
      <c r="AN395" s="184" t="s">
        <v>57</v>
      </c>
      <c r="AO395" s="196" t="s">
        <v>6205</v>
      </c>
      <c r="AP395" s="184" t="s">
        <v>5956</v>
      </c>
      <c r="AQ395" s="184">
        <v>344</v>
      </c>
      <c r="AR395" s="184" t="s">
        <v>57</v>
      </c>
      <c r="AS395" s="184">
        <v>416</v>
      </c>
      <c r="AT395" s="184">
        <v>459</v>
      </c>
      <c r="AU395" s="184"/>
      <c r="AV395" s="184"/>
    </row>
    <row r="396" spans="1:48" s="188" customFormat="1">
      <c r="A396" s="184">
        <v>395</v>
      </c>
      <c r="B396" s="184" t="s">
        <v>919</v>
      </c>
      <c r="C396" s="184" t="s">
        <v>1382</v>
      </c>
      <c r="D396" s="184">
        <v>2024</v>
      </c>
      <c r="E396" s="184" t="s">
        <v>512</v>
      </c>
      <c r="F396" s="189" t="s">
        <v>6227</v>
      </c>
      <c r="G396" s="184" t="s">
        <v>6228</v>
      </c>
      <c r="H396" s="189" t="s">
        <v>6229</v>
      </c>
      <c r="I396" s="184" t="s">
        <v>91</v>
      </c>
      <c r="J396" s="184">
        <v>13</v>
      </c>
      <c r="K396" s="184" t="s">
        <v>62</v>
      </c>
      <c r="L396" s="184" t="s">
        <v>62</v>
      </c>
      <c r="M396" s="184" t="s">
        <v>62</v>
      </c>
      <c r="N396" s="184" t="s">
        <v>62</v>
      </c>
      <c r="O396" s="184" t="s">
        <v>57</v>
      </c>
      <c r="P396" s="184" t="s">
        <v>57</v>
      </c>
      <c r="Q396" s="184" t="s">
        <v>57</v>
      </c>
      <c r="R396" s="184" t="s">
        <v>57</v>
      </c>
      <c r="S396" s="184" t="s">
        <v>56</v>
      </c>
      <c r="T396" s="184" t="s">
        <v>6230</v>
      </c>
      <c r="U396" s="184" t="s">
        <v>62</v>
      </c>
      <c r="V396" s="184" t="s">
        <v>57</v>
      </c>
      <c r="W396" s="184" t="s">
        <v>56</v>
      </c>
      <c r="X396" s="184" t="s">
        <v>1653</v>
      </c>
      <c r="Y396" s="184" t="s">
        <v>62</v>
      </c>
      <c r="Z396" s="184" t="s">
        <v>6231</v>
      </c>
      <c r="AA396" s="184" t="s">
        <v>56</v>
      </c>
      <c r="AB396" s="184" t="s">
        <v>62</v>
      </c>
      <c r="AC396" s="184" t="s">
        <v>57</v>
      </c>
      <c r="AD396" s="184" t="s">
        <v>57</v>
      </c>
      <c r="AE396" s="184" t="s">
        <v>57</v>
      </c>
      <c r="AF396" s="184"/>
      <c r="AG396" s="184" t="s">
        <v>56</v>
      </c>
      <c r="AH396" s="184">
        <v>49</v>
      </c>
      <c r="AI396" s="184" t="s">
        <v>56</v>
      </c>
      <c r="AJ396" s="204" t="s">
        <v>109</v>
      </c>
      <c r="AK396" s="184" t="s">
        <v>62</v>
      </c>
      <c r="AL396" s="184" t="s">
        <v>57</v>
      </c>
      <c r="AM396" s="184" t="s">
        <v>57</v>
      </c>
      <c r="AN396" s="184" t="s">
        <v>57</v>
      </c>
      <c r="AO396" s="184" t="s">
        <v>5670</v>
      </c>
      <c r="AP396" s="196" t="s">
        <v>6232</v>
      </c>
      <c r="AQ396" s="184">
        <v>192</v>
      </c>
      <c r="AR396" s="184" t="s">
        <v>57</v>
      </c>
      <c r="AS396" s="184">
        <v>24</v>
      </c>
      <c r="AT396" s="184">
        <v>25</v>
      </c>
      <c r="AU396" s="184"/>
      <c r="AV396" s="184"/>
    </row>
    <row r="397" spans="1:48" s="188" customFormat="1">
      <c r="A397" s="184">
        <v>396</v>
      </c>
      <c r="B397" s="184" t="s">
        <v>919</v>
      </c>
      <c r="C397" s="184" t="s">
        <v>1382</v>
      </c>
      <c r="D397" s="184">
        <v>2024</v>
      </c>
      <c r="E397" s="184" t="s">
        <v>512</v>
      </c>
      <c r="F397" s="189" t="s">
        <v>6233</v>
      </c>
      <c r="G397" s="184" t="s">
        <v>6234</v>
      </c>
      <c r="H397" s="193" t="s">
        <v>6235</v>
      </c>
      <c r="I397" s="184" t="s">
        <v>246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6236</v>
      </c>
      <c r="AA397" s="184" t="s">
        <v>57</v>
      </c>
      <c r="AB397" s="184" t="s">
        <v>57</v>
      </c>
      <c r="AC397" s="184" t="s">
        <v>57</v>
      </c>
      <c r="AD397" s="184" t="s">
        <v>57</v>
      </c>
      <c r="AE397" s="184" t="s">
        <v>57</v>
      </c>
      <c r="AF397" s="184"/>
      <c r="AG397" s="184" t="s">
        <v>57</v>
      </c>
      <c r="AH397" s="184" t="s">
        <v>57</v>
      </c>
      <c r="AI397" s="184" t="s">
        <v>57</v>
      </c>
      <c r="AJ397" s="204" t="s">
        <v>57</v>
      </c>
      <c r="AK397" s="184" t="s">
        <v>57</v>
      </c>
      <c r="AL397" s="184" t="s">
        <v>57</v>
      </c>
      <c r="AM397" s="184" t="s">
        <v>57</v>
      </c>
      <c r="AN397" s="184" t="s">
        <v>57</v>
      </c>
      <c r="AO397" s="184" t="s">
        <v>6237</v>
      </c>
      <c r="AP397" s="196" t="s">
        <v>5913</v>
      </c>
      <c r="AQ397" s="184">
        <v>104</v>
      </c>
      <c r="AR397" s="184" t="s">
        <v>57</v>
      </c>
      <c r="AS397" s="184" t="s">
        <v>57</v>
      </c>
      <c r="AT397" s="184" t="s">
        <v>57</v>
      </c>
      <c r="AU397" s="184"/>
      <c r="AV397" s="184"/>
    </row>
    <row r="398" spans="1:48" s="188" customFormat="1">
      <c r="A398" s="184">
        <v>397</v>
      </c>
      <c r="B398" s="184" t="s">
        <v>919</v>
      </c>
      <c r="C398" s="184" t="s">
        <v>1382</v>
      </c>
      <c r="D398" s="184">
        <v>2024</v>
      </c>
      <c r="E398" s="184" t="s">
        <v>512</v>
      </c>
      <c r="F398" s="189" t="s">
        <v>2248</v>
      </c>
      <c r="G398" s="187" t="s">
        <v>6238</v>
      </c>
      <c r="H398" s="189" t="s">
        <v>6239</v>
      </c>
      <c r="I398" s="184" t="s">
        <v>246</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2251</v>
      </c>
      <c r="AA398" s="184" t="s">
        <v>57</v>
      </c>
      <c r="AB398" s="184" t="s">
        <v>57</v>
      </c>
      <c r="AC398" s="184" t="s">
        <v>57</v>
      </c>
      <c r="AD398" s="184" t="s">
        <v>57</v>
      </c>
      <c r="AE398" s="184" t="s">
        <v>57</v>
      </c>
      <c r="AF398" s="184"/>
      <c r="AG398" s="184" t="s">
        <v>57</v>
      </c>
      <c r="AH398" s="184" t="s">
        <v>57</v>
      </c>
      <c r="AI398" s="184" t="s">
        <v>57</v>
      </c>
      <c r="AJ398" s="204" t="s">
        <v>57</v>
      </c>
      <c r="AK398" s="184" t="s">
        <v>57</v>
      </c>
      <c r="AL398" s="184" t="s">
        <v>57</v>
      </c>
      <c r="AM398" s="184" t="s">
        <v>57</v>
      </c>
      <c r="AN398" s="184" t="s">
        <v>57</v>
      </c>
      <c r="AO398" s="196" t="s">
        <v>5943</v>
      </c>
      <c r="AP398" s="184" t="s">
        <v>5913</v>
      </c>
      <c r="AQ398" s="184">
        <v>6</v>
      </c>
      <c r="AR398" s="184" t="s">
        <v>57</v>
      </c>
      <c r="AS398" s="184" t="s">
        <v>57</v>
      </c>
      <c r="AT398" s="184" t="s">
        <v>57</v>
      </c>
      <c r="AU398" s="184"/>
      <c r="AV398" s="184"/>
    </row>
    <row r="399" spans="1:48" s="188" customFormat="1">
      <c r="A399" s="184">
        <v>398</v>
      </c>
      <c r="B399" s="184" t="s">
        <v>919</v>
      </c>
      <c r="C399" s="184" t="s">
        <v>1382</v>
      </c>
      <c r="D399" s="184">
        <v>2024</v>
      </c>
      <c r="E399" s="184" t="s">
        <v>512</v>
      </c>
      <c r="F399" s="189" t="s">
        <v>1773</v>
      </c>
      <c r="G399" s="184" t="s">
        <v>6240</v>
      </c>
      <c r="H399" s="189" t="s">
        <v>6241</v>
      </c>
      <c r="I399" s="184" t="s">
        <v>246</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1776</v>
      </c>
      <c r="AA399" s="184" t="s">
        <v>57</v>
      </c>
      <c r="AB399" s="184" t="s">
        <v>57</v>
      </c>
      <c r="AC399" s="184" t="s">
        <v>57</v>
      </c>
      <c r="AD399" s="184" t="s">
        <v>57</v>
      </c>
      <c r="AE399" s="184" t="s">
        <v>57</v>
      </c>
      <c r="AF399" s="184"/>
      <c r="AG399" s="184" t="s">
        <v>57</v>
      </c>
      <c r="AH399" s="184" t="s">
        <v>57</v>
      </c>
      <c r="AI399" s="184" t="s">
        <v>57</v>
      </c>
      <c r="AJ399" s="204" t="s">
        <v>57</v>
      </c>
      <c r="AK399" s="184" t="s">
        <v>57</v>
      </c>
      <c r="AL399" s="184" t="s">
        <v>57</v>
      </c>
      <c r="AM399" s="184" t="s">
        <v>57</v>
      </c>
      <c r="AN399" s="184" t="s">
        <v>57</v>
      </c>
      <c r="AO399" s="196" t="s">
        <v>6242</v>
      </c>
      <c r="AP399" s="184" t="s">
        <v>6180</v>
      </c>
      <c r="AQ399" s="184">
        <v>119</v>
      </c>
      <c r="AR399" s="184" t="s">
        <v>57</v>
      </c>
      <c r="AS399" s="184" t="s">
        <v>57</v>
      </c>
      <c r="AT399" s="184" t="s">
        <v>57</v>
      </c>
      <c r="AU399" s="184"/>
      <c r="AV399" s="184"/>
    </row>
    <row r="400" spans="1:48" s="188" customFormat="1">
      <c r="A400" s="184">
        <v>399</v>
      </c>
      <c r="B400" s="184" t="s">
        <v>919</v>
      </c>
      <c r="C400" s="184" t="s">
        <v>1382</v>
      </c>
      <c r="D400" s="184">
        <v>2024</v>
      </c>
      <c r="E400" s="184" t="s">
        <v>512</v>
      </c>
      <c r="F400" s="189" t="s">
        <v>57</v>
      </c>
      <c r="G400" s="184" t="s">
        <v>6243</v>
      </c>
      <c r="H400" s="189" t="s">
        <v>6244</v>
      </c>
      <c r="I400" s="184" t="s">
        <v>1467</v>
      </c>
      <c r="J400" s="184">
        <v>25</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v>
      </c>
      <c r="AA400" s="184" t="s">
        <v>57</v>
      </c>
      <c r="AB400" s="184" t="s">
        <v>57</v>
      </c>
      <c r="AC400" s="184" t="s">
        <v>57</v>
      </c>
      <c r="AD400" s="184" t="s">
        <v>57</v>
      </c>
      <c r="AE400" s="184" t="s">
        <v>57</v>
      </c>
      <c r="AF400" s="184"/>
      <c r="AG400" s="184" t="s">
        <v>57</v>
      </c>
      <c r="AH400" s="184" t="s">
        <v>57</v>
      </c>
      <c r="AI400" s="184" t="s">
        <v>57</v>
      </c>
      <c r="AJ400" s="204" t="s">
        <v>57</v>
      </c>
      <c r="AK400" s="184" t="s">
        <v>57</v>
      </c>
      <c r="AL400" s="184" t="s">
        <v>57</v>
      </c>
      <c r="AM400" s="184" t="s">
        <v>57</v>
      </c>
      <c r="AN400" s="184" t="s">
        <v>57</v>
      </c>
      <c r="AO400" s="196" t="s">
        <v>6245</v>
      </c>
      <c r="AP400" s="184" t="s">
        <v>6246</v>
      </c>
      <c r="AQ400" s="184">
        <v>39</v>
      </c>
      <c r="AR400" s="184" t="s">
        <v>57</v>
      </c>
      <c r="AS400" s="184" t="s">
        <v>57</v>
      </c>
      <c r="AT400" s="184" t="s">
        <v>57</v>
      </c>
      <c r="AU400" s="184"/>
      <c r="AV400" s="184"/>
    </row>
    <row r="401" spans="1:48" s="188" customFormat="1">
      <c r="A401" s="184">
        <v>400</v>
      </c>
      <c r="B401" s="184" t="s">
        <v>919</v>
      </c>
      <c r="C401" s="184" t="s">
        <v>1382</v>
      </c>
      <c r="D401" s="184">
        <v>2024</v>
      </c>
      <c r="E401" s="184" t="s">
        <v>251</v>
      </c>
      <c r="F401" s="189" t="s">
        <v>2990</v>
      </c>
      <c r="G401" s="184" t="s">
        <v>6247</v>
      </c>
      <c r="H401" s="189" t="s">
        <v>6248</v>
      </c>
      <c r="I401" s="184" t="s">
        <v>289</v>
      </c>
      <c r="J401" s="184">
        <v>25</v>
      </c>
      <c r="K401" s="184" t="s">
        <v>57</v>
      </c>
      <c r="L401" s="184" t="s">
        <v>57</v>
      </c>
      <c r="M401" s="184" t="s">
        <v>57</v>
      </c>
      <c r="N401" s="184" t="s">
        <v>57</v>
      </c>
      <c r="O401" s="184" t="s">
        <v>57</v>
      </c>
      <c r="P401" s="184" t="s">
        <v>57</v>
      </c>
      <c r="Q401" s="184" t="s">
        <v>57</v>
      </c>
      <c r="R401" s="184" t="s">
        <v>57</v>
      </c>
      <c r="S401" s="184" t="s">
        <v>57</v>
      </c>
      <c r="T401" s="184" t="s">
        <v>57</v>
      </c>
      <c r="U401" s="184" t="s">
        <v>57</v>
      </c>
      <c r="V401" s="184" t="s">
        <v>57</v>
      </c>
      <c r="W401" s="184" t="s">
        <v>57</v>
      </c>
      <c r="X401" s="184" t="s">
        <v>57</v>
      </c>
      <c r="Y401" s="184" t="s">
        <v>57</v>
      </c>
      <c r="Z401" s="184" t="s">
        <v>6249</v>
      </c>
      <c r="AA401" s="184" t="s">
        <v>57</v>
      </c>
      <c r="AB401" s="184" t="s">
        <v>57</v>
      </c>
      <c r="AC401" s="184" t="s">
        <v>57</v>
      </c>
      <c r="AD401" s="184" t="s">
        <v>57</v>
      </c>
      <c r="AE401" s="184" t="s">
        <v>57</v>
      </c>
      <c r="AF401" s="184"/>
      <c r="AG401" s="184" t="s">
        <v>57</v>
      </c>
      <c r="AH401" s="184" t="s">
        <v>57</v>
      </c>
      <c r="AI401" s="184" t="s">
        <v>57</v>
      </c>
      <c r="AJ401" s="204" t="s">
        <v>57</v>
      </c>
      <c r="AK401" s="184" t="s">
        <v>57</v>
      </c>
      <c r="AL401" s="184" t="s">
        <v>57</v>
      </c>
      <c r="AM401" s="184" t="s">
        <v>57</v>
      </c>
      <c r="AN401" s="184" t="s">
        <v>57</v>
      </c>
      <c r="AO401" s="184" t="s">
        <v>6250</v>
      </c>
      <c r="AP401" s="196" t="s">
        <v>6251</v>
      </c>
      <c r="AQ401" s="184">
        <v>85</v>
      </c>
      <c r="AR401" s="184" t="s">
        <v>57</v>
      </c>
      <c r="AS401" s="184" t="s">
        <v>57</v>
      </c>
      <c r="AT401" s="184" t="s">
        <v>57</v>
      </c>
      <c r="AU401" s="184"/>
      <c r="AV401" s="184"/>
    </row>
    <row r="402" spans="1:48" s="188" customFormat="1">
      <c r="A402" s="184">
        <v>401</v>
      </c>
      <c r="B402" s="184" t="s">
        <v>919</v>
      </c>
      <c r="C402" s="184" t="s">
        <v>1382</v>
      </c>
      <c r="D402" s="184">
        <v>2024</v>
      </c>
      <c r="E402" s="184" t="s">
        <v>251</v>
      </c>
      <c r="F402" s="184" t="s">
        <v>5238</v>
      </c>
      <c r="G402" s="184" t="s">
        <v>6252</v>
      </c>
      <c r="H402" s="189" t="s">
        <v>6253</v>
      </c>
      <c r="I402" s="184" t="s">
        <v>6254</v>
      </c>
      <c r="J402" s="184">
        <v>25</v>
      </c>
      <c r="K402" s="184" t="s">
        <v>57</v>
      </c>
      <c r="L402" s="184" t="s">
        <v>57</v>
      </c>
      <c r="M402" s="184" t="s">
        <v>57</v>
      </c>
      <c r="N402" s="184" t="s">
        <v>57</v>
      </c>
      <c r="O402" s="184" t="s">
        <v>57</v>
      </c>
      <c r="P402" s="184" t="s">
        <v>57</v>
      </c>
      <c r="Q402" s="184" t="s">
        <v>57</v>
      </c>
      <c r="R402" s="184" t="s">
        <v>57</v>
      </c>
      <c r="S402" s="184" t="s">
        <v>57</v>
      </c>
      <c r="T402" s="184" t="s">
        <v>57</v>
      </c>
      <c r="U402" s="184" t="s">
        <v>57</v>
      </c>
      <c r="V402" s="184" t="s">
        <v>57</v>
      </c>
      <c r="W402" s="184" t="s">
        <v>57</v>
      </c>
      <c r="X402" s="184" t="s">
        <v>57</v>
      </c>
      <c r="Y402" s="184" t="s">
        <v>57</v>
      </c>
      <c r="Z402" s="184" t="s">
        <v>6097</v>
      </c>
      <c r="AA402" s="184" t="s">
        <v>57</v>
      </c>
      <c r="AB402" s="184" t="s">
        <v>57</v>
      </c>
      <c r="AC402" s="184" t="s">
        <v>57</v>
      </c>
      <c r="AD402" s="184" t="s">
        <v>57</v>
      </c>
      <c r="AE402" s="184" t="s">
        <v>57</v>
      </c>
      <c r="AF402" s="184"/>
      <c r="AG402" s="184" t="s">
        <v>57</v>
      </c>
      <c r="AH402" s="184" t="s">
        <v>57</v>
      </c>
      <c r="AI402" s="184" t="s">
        <v>57</v>
      </c>
      <c r="AJ402" s="204" t="s">
        <v>57</v>
      </c>
      <c r="AK402" s="184" t="s">
        <v>57</v>
      </c>
      <c r="AL402" s="184" t="s">
        <v>57</v>
      </c>
      <c r="AM402" s="184" t="s">
        <v>57</v>
      </c>
      <c r="AN402" s="184" t="s">
        <v>57</v>
      </c>
      <c r="AO402" s="184" t="s">
        <v>57</v>
      </c>
      <c r="AP402" s="184" t="s">
        <v>6255</v>
      </c>
      <c r="AQ402" s="184" t="s">
        <v>57</v>
      </c>
      <c r="AR402" s="184" t="s">
        <v>57</v>
      </c>
      <c r="AS402" s="184" t="s">
        <v>57</v>
      </c>
      <c r="AT402" s="184" t="s">
        <v>57</v>
      </c>
      <c r="AU402" s="184"/>
      <c r="AV402" s="184"/>
    </row>
    <row r="403" spans="1:48" s="188" customFormat="1">
      <c r="A403" s="184">
        <v>402</v>
      </c>
      <c r="B403" s="184" t="s">
        <v>919</v>
      </c>
      <c r="C403" s="184" t="s">
        <v>1382</v>
      </c>
      <c r="D403" s="184">
        <v>2024</v>
      </c>
      <c r="E403" s="184" t="s">
        <v>251</v>
      </c>
      <c r="F403" s="184" t="s">
        <v>1663</v>
      </c>
      <c r="G403" s="184" t="s">
        <v>6256</v>
      </c>
      <c r="H403" s="193" t="s">
        <v>6257</v>
      </c>
      <c r="I403" s="184" t="s">
        <v>91</v>
      </c>
      <c r="J403" s="184">
        <v>7</v>
      </c>
      <c r="K403" s="184" t="s">
        <v>62</v>
      </c>
      <c r="L403" s="184" t="s">
        <v>62</v>
      </c>
      <c r="M403" s="184" t="s">
        <v>57</v>
      </c>
      <c r="N403" s="184" t="s">
        <v>56</v>
      </c>
      <c r="O403" s="184">
        <v>1</v>
      </c>
      <c r="P403" s="184" t="s">
        <v>62</v>
      </c>
      <c r="Q403" s="184" t="s">
        <v>6258</v>
      </c>
      <c r="R403" s="184" t="s">
        <v>6259</v>
      </c>
      <c r="S403" s="184" t="s">
        <v>56</v>
      </c>
      <c r="T403" s="184" t="s">
        <v>6260</v>
      </c>
      <c r="U403" s="184" t="s">
        <v>56</v>
      </c>
      <c r="V403" s="184" t="s">
        <v>6261</v>
      </c>
      <c r="W403" s="184" t="s">
        <v>56</v>
      </c>
      <c r="X403" s="184" t="s">
        <v>6262</v>
      </c>
      <c r="Y403" s="184" t="s">
        <v>56</v>
      </c>
      <c r="Z403" s="184" t="s">
        <v>2012</v>
      </c>
      <c r="AA403" s="184" t="s">
        <v>56</v>
      </c>
      <c r="AB403" s="184" t="s">
        <v>56</v>
      </c>
      <c r="AC403" s="184" t="s">
        <v>56</v>
      </c>
      <c r="AD403" s="184" t="s">
        <v>157</v>
      </c>
      <c r="AE403" s="184" t="s">
        <v>57</v>
      </c>
      <c r="AF403" s="184" t="s">
        <v>56</v>
      </c>
      <c r="AG403" s="184" t="s">
        <v>56</v>
      </c>
      <c r="AH403" s="184">
        <v>200</v>
      </c>
      <c r="AI403" s="184" t="s">
        <v>56</v>
      </c>
      <c r="AJ403" s="204" t="s">
        <v>6141</v>
      </c>
      <c r="AK403" s="184" t="s">
        <v>62</v>
      </c>
      <c r="AL403" s="184" t="s">
        <v>57</v>
      </c>
      <c r="AM403" s="184" t="s">
        <v>57</v>
      </c>
      <c r="AN403" s="184" t="s">
        <v>57</v>
      </c>
      <c r="AO403" s="184" t="s">
        <v>455</v>
      </c>
      <c r="AP403" s="184" t="s">
        <v>6255</v>
      </c>
      <c r="AQ403" s="184">
        <v>458</v>
      </c>
      <c r="AR403" s="184" t="s">
        <v>57</v>
      </c>
      <c r="AS403" s="184">
        <v>116</v>
      </c>
      <c r="AT403" s="184">
        <v>84</v>
      </c>
      <c r="AU403" s="184"/>
      <c r="AV403" s="184"/>
    </row>
    <row r="404" spans="1:48" s="188" customFormat="1">
      <c r="A404" s="184">
        <v>403</v>
      </c>
      <c r="B404" s="184" t="s">
        <v>919</v>
      </c>
      <c r="C404" s="184" t="s">
        <v>1382</v>
      </c>
      <c r="D404" s="184">
        <v>2024</v>
      </c>
      <c r="E404" s="184" t="s">
        <v>251</v>
      </c>
      <c r="F404" s="189" t="s">
        <v>1663</v>
      </c>
      <c r="G404" s="184" t="s">
        <v>6263</v>
      </c>
      <c r="H404" s="189" t="s">
        <v>6264</v>
      </c>
      <c r="I404" s="184" t="s">
        <v>91</v>
      </c>
      <c r="J404" s="184">
        <v>7</v>
      </c>
      <c r="K404" s="184" t="s">
        <v>62</v>
      </c>
      <c r="L404" s="184" t="s">
        <v>62</v>
      </c>
      <c r="M404" s="184" t="s">
        <v>62</v>
      </c>
      <c r="N404" s="184" t="s">
        <v>56</v>
      </c>
      <c r="O404" s="184">
        <v>1</v>
      </c>
      <c r="P404" s="184" t="s">
        <v>438</v>
      </c>
      <c r="Q404" s="184" t="s">
        <v>6265</v>
      </c>
      <c r="R404" s="184" t="s">
        <v>6266</v>
      </c>
      <c r="S404" s="184" t="s">
        <v>56</v>
      </c>
      <c r="T404" s="184" t="s">
        <v>6267</v>
      </c>
      <c r="U404" s="184" t="s">
        <v>56</v>
      </c>
      <c r="V404" s="184" t="s">
        <v>6268</v>
      </c>
      <c r="W404" s="184" t="s">
        <v>56</v>
      </c>
      <c r="X404" s="184" t="s">
        <v>6262</v>
      </c>
      <c r="Y404" s="184" t="s">
        <v>62</v>
      </c>
      <c r="Z404" s="184" t="s">
        <v>2012</v>
      </c>
      <c r="AA404" s="184" t="s">
        <v>56</v>
      </c>
      <c r="AB404" s="184" t="s">
        <v>56</v>
      </c>
      <c r="AC404" s="184" t="s">
        <v>56</v>
      </c>
      <c r="AD404" s="184" t="s">
        <v>157</v>
      </c>
      <c r="AE404" s="184" t="s">
        <v>57</v>
      </c>
      <c r="AF404" s="184"/>
      <c r="AG404" s="184" t="s">
        <v>56</v>
      </c>
      <c r="AH404" s="184">
        <v>255</v>
      </c>
      <c r="AI404" s="184" t="s">
        <v>56</v>
      </c>
      <c r="AJ404" s="204" t="s">
        <v>6141</v>
      </c>
      <c r="AK404" s="184" t="s">
        <v>62</v>
      </c>
      <c r="AL404" s="184" t="s">
        <v>57</v>
      </c>
      <c r="AM404" s="184" t="s">
        <v>57</v>
      </c>
      <c r="AN404" s="184" t="s">
        <v>57</v>
      </c>
      <c r="AO404" s="184" t="s">
        <v>6269</v>
      </c>
      <c r="AP404" s="184" t="s">
        <v>6255</v>
      </c>
      <c r="AQ404" s="184">
        <v>457</v>
      </c>
      <c r="AR404" s="184" t="s">
        <v>57</v>
      </c>
      <c r="AS404" s="184">
        <v>149</v>
      </c>
      <c r="AT404" s="184">
        <v>106</v>
      </c>
      <c r="AU404" s="184"/>
      <c r="AV404" s="184"/>
    </row>
    <row r="405" spans="1:48" s="188" customFormat="1">
      <c r="A405" s="184">
        <v>404</v>
      </c>
      <c r="B405" s="184" t="s">
        <v>919</v>
      </c>
      <c r="C405" s="184" t="s">
        <v>1382</v>
      </c>
      <c r="D405" s="184">
        <v>2024</v>
      </c>
      <c r="E405" s="184" t="s">
        <v>251</v>
      </c>
      <c r="F405" s="189" t="s">
        <v>6270</v>
      </c>
      <c r="G405" s="184" t="s">
        <v>6271</v>
      </c>
      <c r="H405" s="189" t="s">
        <v>6272</v>
      </c>
      <c r="I405" s="184" t="s">
        <v>91</v>
      </c>
      <c r="J405" s="184">
        <v>3</v>
      </c>
      <c r="K405" s="184" t="s">
        <v>62</v>
      </c>
      <c r="L405" s="184" t="s">
        <v>62</v>
      </c>
      <c r="M405" s="184" t="s">
        <v>62</v>
      </c>
      <c r="N405" s="184" t="s">
        <v>62</v>
      </c>
      <c r="O405" s="184" t="s">
        <v>57</v>
      </c>
      <c r="P405" s="184" t="s">
        <v>57</v>
      </c>
      <c r="Q405" s="184" t="s">
        <v>57</v>
      </c>
      <c r="R405" s="184" t="s">
        <v>57</v>
      </c>
      <c r="S405" s="184" t="s">
        <v>56</v>
      </c>
      <c r="T405" s="184" t="s">
        <v>6273</v>
      </c>
      <c r="U405" s="184" t="s">
        <v>62</v>
      </c>
      <c r="V405" s="184" t="s">
        <v>57</v>
      </c>
      <c r="W405" s="184" t="s">
        <v>56</v>
      </c>
      <c r="X405" s="184" t="s">
        <v>6274</v>
      </c>
      <c r="Y405" s="184" t="s">
        <v>62</v>
      </c>
      <c r="Z405" s="184" t="s">
        <v>6275</v>
      </c>
      <c r="AA405" s="184" t="s">
        <v>62</v>
      </c>
      <c r="AB405" s="184" t="s">
        <v>62</v>
      </c>
      <c r="AC405" s="184" t="s">
        <v>57</v>
      </c>
      <c r="AD405" s="184" t="s">
        <v>57</v>
      </c>
      <c r="AE405" s="184" t="s">
        <v>57</v>
      </c>
      <c r="AF405" s="184"/>
      <c r="AG405" s="184" t="s">
        <v>56</v>
      </c>
      <c r="AH405" s="184">
        <v>19</v>
      </c>
      <c r="AI405" s="184" t="s">
        <v>62</v>
      </c>
      <c r="AJ405" s="204" t="s">
        <v>57</v>
      </c>
      <c r="AK405" s="184" t="s">
        <v>62</v>
      </c>
      <c r="AL405" s="184" t="s">
        <v>57</v>
      </c>
      <c r="AM405" s="184" t="s">
        <v>57</v>
      </c>
      <c r="AN405" s="184" t="s">
        <v>57</v>
      </c>
      <c r="AO405" s="184" t="s">
        <v>2090</v>
      </c>
      <c r="AP405" s="196" t="s">
        <v>6276</v>
      </c>
      <c r="AQ405" s="184">
        <v>387</v>
      </c>
      <c r="AR405" s="184" t="s">
        <v>57</v>
      </c>
      <c r="AS405" s="184">
        <v>3</v>
      </c>
      <c r="AT405" s="184">
        <v>16</v>
      </c>
      <c r="AU405" s="184"/>
      <c r="AV405" s="184" t="s">
        <v>6141</v>
      </c>
    </row>
    <row r="406" spans="1:48" s="188" customFormat="1">
      <c r="A406" s="184">
        <v>405</v>
      </c>
      <c r="B406" s="184" t="s">
        <v>919</v>
      </c>
      <c r="C406" s="184" t="s">
        <v>1382</v>
      </c>
      <c r="D406" s="184">
        <v>2024</v>
      </c>
      <c r="E406" s="184" t="s">
        <v>251</v>
      </c>
      <c r="F406" s="189" t="s">
        <v>6277</v>
      </c>
      <c r="G406" s="184" t="s">
        <v>6278</v>
      </c>
      <c r="H406" s="189" t="s">
        <v>6279</v>
      </c>
      <c r="I406" s="184" t="s">
        <v>91</v>
      </c>
      <c r="J406" s="184">
        <v>6</v>
      </c>
      <c r="K406" s="184" t="s">
        <v>62</v>
      </c>
      <c r="L406" s="184" t="s">
        <v>62</v>
      </c>
      <c r="M406" s="184" t="s">
        <v>62</v>
      </c>
      <c r="N406" s="184" t="s">
        <v>62</v>
      </c>
      <c r="O406" s="184" t="s">
        <v>57</v>
      </c>
      <c r="P406" s="184" t="s">
        <v>57</v>
      </c>
      <c r="Q406" s="184" t="s">
        <v>57</v>
      </c>
      <c r="R406" s="184" t="s">
        <v>57</v>
      </c>
      <c r="S406" s="184" t="s">
        <v>56</v>
      </c>
      <c r="T406" s="184" t="s">
        <v>6280</v>
      </c>
      <c r="U406" s="184" t="s">
        <v>62</v>
      </c>
      <c r="V406" s="184" t="s">
        <v>57</v>
      </c>
      <c r="W406" s="184" t="s">
        <v>56</v>
      </c>
      <c r="X406" s="184" t="s">
        <v>6281</v>
      </c>
      <c r="Y406" s="184" t="s">
        <v>62</v>
      </c>
      <c r="Z406" s="184" t="s">
        <v>6282</v>
      </c>
      <c r="AA406" s="184" t="s">
        <v>56</v>
      </c>
      <c r="AB406" s="184" t="s">
        <v>56</v>
      </c>
      <c r="AC406" s="184" t="s">
        <v>62</v>
      </c>
      <c r="AD406" s="184" t="s">
        <v>216</v>
      </c>
      <c r="AE406" s="184" t="s">
        <v>6283</v>
      </c>
      <c r="AF406" s="184"/>
      <c r="AG406" s="184" t="s">
        <v>56</v>
      </c>
      <c r="AH406" s="184">
        <v>216</v>
      </c>
      <c r="AI406" s="184" t="s">
        <v>62</v>
      </c>
      <c r="AJ406" s="204" t="s">
        <v>57</v>
      </c>
      <c r="AK406" s="184" t="s">
        <v>62</v>
      </c>
      <c r="AL406" s="184" t="s">
        <v>57</v>
      </c>
      <c r="AM406" s="184" t="s">
        <v>57</v>
      </c>
      <c r="AN406" s="184" t="s">
        <v>57</v>
      </c>
      <c r="AO406" s="184" t="s">
        <v>6284</v>
      </c>
      <c r="AP406" s="184" t="s">
        <v>6285</v>
      </c>
      <c r="AQ406" s="184">
        <v>371</v>
      </c>
      <c r="AR406" s="184" t="s">
        <v>57</v>
      </c>
      <c r="AS406" s="184" t="s">
        <v>57</v>
      </c>
      <c r="AT406" s="184" t="s">
        <v>57</v>
      </c>
      <c r="AU406" s="184"/>
      <c r="AV406" s="184"/>
    </row>
    <row r="407" spans="1:48" s="188" customFormat="1">
      <c r="A407" s="184">
        <v>406</v>
      </c>
      <c r="B407" s="184" t="s">
        <v>919</v>
      </c>
      <c r="C407" s="184" t="s">
        <v>1382</v>
      </c>
      <c r="D407" s="184">
        <v>2024</v>
      </c>
      <c r="E407" s="184" t="s">
        <v>251</v>
      </c>
      <c r="F407" s="189" t="s">
        <v>6286</v>
      </c>
      <c r="G407" s="184" t="s">
        <v>6287</v>
      </c>
      <c r="H407" s="189" t="s">
        <v>6288</v>
      </c>
      <c r="I407" s="184" t="s">
        <v>289</v>
      </c>
      <c r="J407" s="184">
        <v>8</v>
      </c>
      <c r="K407" s="184" t="s">
        <v>57</v>
      </c>
      <c r="L407" s="184" t="s">
        <v>57</v>
      </c>
      <c r="M407" s="184" t="s">
        <v>57</v>
      </c>
      <c r="N407" s="184" t="s">
        <v>57</v>
      </c>
      <c r="O407" s="184" t="s">
        <v>57</v>
      </c>
      <c r="P407" s="184" t="s">
        <v>57</v>
      </c>
      <c r="Q407" s="184" t="s">
        <v>57</v>
      </c>
      <c r="R407" s="184" t="s">
        <v>57</v>
      </c>
      <c r="S407" s="184" t="s">
        <v>57</v>
      </c>
      <c r="T407" s="184" t="s">
        <v>57</v>
      </c>
      <c r="U407" s="184" t="s">
        <v>57</v>
      </c>
      <c r="V407" s="184" t="s">
        <v>57</v>
      </c>
      <c r="W407" s="184" t="s">
        <v>57</v>
      </c>
      <c r="X407" s="184" t="s">
        <v>57</v>
      </c>
      <c r="Y407" s="184" t="s">
        <v>57</v>
      </c>
      <c r="Z407" s="184" t="s">
        <v>6289</v>
      </c>
      <c r="AA407" s="184" t="s">
        <v>57</v>
      </c>
      <c r="AB407" s="184" t="s">
        <v>57</v>
      </c>
      <c r="AC407" s="184" t="s">
        <v>57</v>
      </c>
      <c r="AD407" s="184" t="s">
        <v>57</v>
      </c>
      <c r="AE407" s="184" t="s">
        <v>57</v>
      </c>
      <c r="AF407" s="184"/>
      <c r="AG407" s="184" t="s">
        <v>57</v>
      </c>
      <c r="AH407" s="184" t="s">
        <v>57</v>
      </c>
      <c r="AI407" s="184" t="s">
        <v>57</v>
      </c>
      <c r="AJ407" s="204" t="s">
        <v>57</v>
      </c>
      <c r="AK407" s="184" t="s">
        <v>57</v>
      </c>
      <c r="AL407" s="184" t="s">
        <v>57</v>
      </c>
      <c r="AM407" s="184" t="s">
        <v>57</v>
      </c>
      <c r="AN407" s="184" t="s">
        <v>57</v>
      </c>
      <c r="AO407" s="184" t="s">
        <v>5270</v>
      </c>
      <c r="AP407" s="196" t="s">
        <v>6232</v>
      </c>
      <c r="AQ407" s="184">
        <v>302</v>
      </c>
      <c r="AR407" s="184" t="s">
        <v>57</v>
      </c>
      <c r="AS407" s="184" t="s">
        <v>57</v>
      </c>
      <c r="AT407" s="184" t="s">
        <v>57</v>
      </c>
      <c r="AU407" s="184"/>
      <c r="AV407" s="184"/>
    </row>
    <row r="408" spans="1:48" s="188" customFormat="1">
      <c r="A408" s="184">
        <v>407</v>
      </c>
      <c r="B408" s="184" t="s">
        <v>919</v>
      </c>
      <c r="C408" s="184" t="s">
        <v>1382</v>
      </c>
      <c r="D408" s="184">
        <v>2024</v>
      </c>
      <c r="E408" s="184" t="s">
        <v>251</v>
      </c>
      <c r="F408" s="189" t="s">
        <v>5515</v>
      </c>
      <c r="G408" s="184" t="s">
        <v>6290</v>
      </c>
      <c r="H408" s="189" t="s">
        <v>6291</v>
      </c>
      <c r="I408" s="184" t="s">
        <v>91</v>
      </c>
      <c r="J408" s="184">
        <v>8</v>
      </c>
      <c r="K408" s="184" t="s">
        <v>62</v>
      </c>
      <c r="L408" s="184" t="s">
        <v>62</v>
      </c>
      <c r="M408" s="184" t="s">
        <v>62</v>
      </c>
      <c r="N408" s="184" t="s">
        <v>62</v>
      </c>
      <c r="O408" s="184" t="s">
        <v>57</v>
      </c>
      <c r="P408" s="184" t="s">
        <v>57</v>
      </c>
      <c r="Q408" s="184" t="s">
        <v>57</v>
      </c>
      <c r="R408" s="184" t="s">
        <v>57</v>
      </c>
      <c r="S408" s="184" t="s">
        <v>56</v>
      </c>
      <c r="T408" s="184" t="s">
        <v>6292</v>
      </c>
      <c r="U408" s="184" t="s">
        <v>62</v>
      </c>
      <c r="V408" s="184" t="s">
        <v>57</v>
      </c>
      <c r="W408" s="184" t="s">
        <v>56</v>
      </c>
      <c r="X408" s="184" t="s">
        <v>6293</v>
      </c>
      <c r="Y408" s="184" t="s">
        <v>62</v>
      </c>
      <c r="Z408" s="184" t="s">
        <v>6294</v>
      </c>
      <c r="AA408" s="184" t="s">
        <v>62</v>
      </c>
      <c r="AB408" s="184" t="s">
        <v>62</v>
      </c>
      <c r="AC408" s="184" t="s">
        <v>57</v>
      </c>
      <c r="AD408" s="184" t="s">
        <v>57</v>
      </c>
      <c r="AE408" s="184" t="s">
        <v>57</v>
      </c>
      <c r="AF408" s="184"/>
      <c r="AG408" s="184" t="s">
        <v>56</v>
      </c>
      <c r="AH408" s="184">
        <v>1134</v>
      </c>
      <c r="AI408" s="184" t="s">
        <v>62</v>
      </c>
      <c r="AJ408" s="204" t="s">
        <v>57</v>
      </c>
      <c r="AK408" s="184" t="s">
        <v>62</v>
      </c>
      <c r="AL408" s="184" t="s">
        <v>57</v>
      </c>
      <c r="AM408" s="184" t="s">
        <v>57</v>
      </c>
      <c r="AN408" s="184" t="s">
        <v>57</v>
      </c>
      <c r="AO408" s="196" t="s">
        <v>5852</v>
      </c>
      <c r="AP408" s="184" t="s">
        <v>5928</v>
      </c>
      <c r="AQ408" s="184">
        <v>345</v>
      </c>
      <c r="AR408" s="184" t="s">
        <v>57</v>
      </c>
      <c r="AS408" s="184" t="s">
        <v>57</v>
      </c>
      <c r="AT408" s="184" t="s">
        <v>57</v>
      </c>
      <c r="AU408" s="184"/>
      <c r="AV408" s="184" t="s">
        <v>6295</v>
      </c>
    </row>
    <row r="409" spans="1:48" s="188" customFormat="1">
      <c r="A409" s="184">
        <v>408</v>
      </c>
      <c r="B409" s="184" t="s">
        <v>919</v>
      </c>
      <c r="C409" s="184" t="s">
        <v>1382</v>
      </c>
      <c r="D409" s="184">
        <v>2024</v>
      </c>
      <c r="E409" s="184" t="s">
        <v>251</v>
      </c>
      <c r="F409" s="189" t="s">
        <v>6296</v>
      </c>
      <c r="G409" s="184" t="s">
        <v>6297</v>
      </c>
      <c r="H409" s="189" t="s">
        <v>6298</v>
      </c>
      <c r="I409" s="184" t="s">
        <v>91</v>
      </c>
      <c r="J409" s="184">
        <v>14</v>
      </c>
      <c r="K409" s="184" t="s">
        <v>62</v>
      </c>
      <c r="L409" s="184" t="s">
        <v>62</v>
      </c>
      <c r="M409" s="184" t="s">
        <v>62</v>
      </c>
      <c r="N409" s="184" t="s">
        <v>62</v>
      </c>
      <c r="O409" s="184" t="s">
        <v>57</v>
      </c>
      <c r="P409" s="184" t="s">
        <v>57</v>
      </c>
      <c r="Q409" s="184" t="s">
        <v>57</v>
      </c>
      <c r="R409" s="184" t="s">
        <v>57</v>
      </c>
      <c r="S409" s="184" t="s">
        <v>62</v>
      </c>
      <c r="T409" s="184" t="s">
        <v>57</v>
      </c>
      <c r="U409" s="184" t="s">
        <v>62</v>
      </c>
      <c r="V409" s="184" t="s">
        <v>57</v>
      </c>
      <c r="W409" s="184" t="s">
        <v>56</v>
      </c>
      <c r="X409" s="184" t="s">
        <v>6299</v>
      </c>
      <c r="Y409" s="184" t="s">
        <v>62</v>
      </c>
      <c r="Z409" s="184" t="s">
        <v>6300</v>
      </c>
      <c r="AA409" s="184" t="s">
        <v>62</v>
      </c>
      <c r="AB409" s="184" t="s">
        <v>62</v>
      </c>
      <c r="AC409" s="184" t="s">
        <v>57</v>
      </c>
      <c r="AD409" s="184" t="s">
        <v>57</v>
      </c>
      <c r="AE409" s="184" t="s">
        <v>57</v>
      </c>
      <c r="AF409" s="184"/>
      <c r="AG409" s="184" t="s">
        <v>56</v>
      </c>
      <c r="AH409" s="184">
        <v>30</v>
      </c>
      <c r="AI409" s="184" t="s">
        <v>56</v>
      </c>
      <c r="AJ409" s="204" t="s">
        <v>4469</v>
      </c>
      <c r="AK409" s="184" t="s">
        <v>62</v>
      </c>
      <c r="AL409" s="184" t="s">
        <v>57</v>
      </c>
      <c r="AM409" s="184" t="s">
        <v>57</v>
      </c>
      <c r="AN409" s="184" t="s">
        <v>57</v>
      </c>
      <c r="AO409" s="184" t="s">
        <v>5257</v>
      </c>
      <c r="AP409" s="196" t="s">
        <v>6176</v>
      </c>
      <c r="AQ409" s="184">
        <v>327</v>
      </c>
      <c r="AR409" s="184" t="s">
        <v>57</v>
      </c>
      <c r="AS409" s="184">
        <v>27</v>
      </c>
      <c r="AT409" s="184">
        <v>3</v>
      </c>
      <c r="AU409" s="184"/>
      <c r="AV409" s="184" t="s">
        <v>434</v>
      </c>
    </row>
    <row r="410" spans="1:48" s="188" customFormat="1">
      <c r="A410" s="184">
        <v>409</v>
      </c>
      <c r="B410" s="184" t="s">
        <v>919</v>
      </c>
      <c r="C410" s="184" t="s">
        <v>1382</v>
      </c>
      <c r="D410" s="184">
        <v>2024</v>
      </c>
      <c r="E410" s="184" t="s">
        <v>251</v>
      </c>
      <c r="F410" s="189" t="s">
        <v>6301</v>
      </c>
      <c r="G410" s="184" t="s">
        <v>6302</v>
      </c>
      <c r="H410" s="189" t="s">
        <v>6303</v>
      </c>
      <c r="I410" s="184" t="s">
        <v>91</v>
      </c>
      <c r="J410" s="184">
        <v>17</v>
      </c>
      <c r="K410" s="184" t="s">
        <v>62</v>
      </c>
      <c r="L410" s="184" t="s">
        <v>62</v>
      </c>
      <c r="M410" s="184" t="s">
        <v>62</v>
      </c>
      <c r="N410" s="184" t="s">
        <v>56</v>
      </c>
      <c r="O410" s="184">
        <v>1</v>
      </c>
      <c r="P410" s="184" t="s">
        <v>62</v>
      </c>
      <c r="Q410" s="184" t="s">
        <v>6304</v>
      </c>
      <c r="R410" s="184" t="s">
        <v>6305</v>
      </c>
      <c r="S410" s="184" t="s">
        <v>56</v>
      </c>
      <c r="T410" s="184" t="s">
        <v>6306</v>
      </c>
      <c r="U410" s="184" t="s">
        <v>56</v>
      </c>
      <c r="V410" s="187" t="s">
        <v>6307</v>
      </c>
      <c r="W410" s="184" t="s">
        <v>56</v>
      </c>
      <c r="X410" s="184" t="s">
        <v>6308</v>
      </c>
      <c r="Y410" s="184" t="s">
        <v>62</v>
      </c>
      <c r="Z410" s="187" t="s">
        <v>6309</v>
      </c>
      <c r="AA410" s="184" t="s">
        <v>56</v>
      </c>
      <c r="AB410" s="184" t="s">
        <v>56</v>
      </c>
      <c r="AC410" s="184" t="s">
        <v>56</v>
      </c>
      <c r="AD410" s="184" t="s">
        <v>216</v>
      </c>
      <c r="AE410" s="184" t="s">
        <v>3262</v>
      </c>
      <c r="AF410" s="184"/>
      <c r="AG410" s="184" t="s">
        <v>56</v>
      </c>
      <c r="AH410" s="184">
        <v>65</v>
      </c>
      <c r="AI410" s="184" t="s">
        <v>56</v>
      </c>
      <c r="AJ410" s="204" t="s">
        <v>3953</v>
      </c>
      <c r="AK410" s="184" t="s">
        <v>62</v>
      </c>
      <c r="AL410" s="184" t="s">
        <v>57</v>
      </c>
      <c r="AM410" s="184" t="s">
        <v>57</v>
      </c>
      <c r="AN410" s="184" t="s">
        <v>57</v>
      </c>
      <c r="AO410" s="184" t="s">
        <v>2220</v>
      </c>
      <c r="AP410" s="184" t="s">
        <v>6245</v>
      </c>
      <c r="AQ410" s="184">
        <v>647</v>
      </c>
      <c r="AR410" s="184" t="s">
        <v>57</v>
      </c>
      <c r="AS410" s="184">
        <v>64</v>
      </c>
      <c r="AT410" s="184" t="s">
        <v>57</v>
      </c>
      <c r="AU410" s="184"/>
      <c r="AV410" s="184" t="s">
        <v>6310</v>
      </c>
    </row>
    <row r="411" spans="1:48" s="188" customFormat="1">
      <c r="A411" s="184">
        <v>410</v>
      </c>
      <c r="B411" s="184" t="s">
        <v>919</v>
      </c>
      <c r="C411" s="184" t="s">
        <v>1382</v>
      </c>
      <c r="D411" s="184">
        <v>2024</v>
      </c>
      <c r="E411" s="184" t="s">
        <v>251</v>
      </c>
      <c r="F411" s="189" t="s">
        <v>6311</v>
      </c>
      <c r="G411" s="184" t="s">
        <v>6312</v>
      </c>
      <c r="H411" s="189" t="s">
        <v>6313</v>
      </c>
      <c r="I411" s="184" t="s">
        <v>55</v>
      </c>
      <c r="J411" s="184">
        <v>18</v>
      </c>
      <c r="K411" s="184" t="s">
        <v>56</v>
      </c>
      <c r="L411" s="184" t="s">
        <v>56</v>
      </c>
      <c r="M411" s="184" t="s">
        <v>57</v>
      </c>
      <c r="N411" s="184" t="s">
        <v>57</v>
      </c>
      <c r="O411" s="184" t="s">
        <v>57</v>
      </c>
      <c r="P411" s="184" t="s">
        <v>57</v>
      </c>
      <c r="Q411" s="184" t="s">
        <v>57</v>
      </c>
      <c r="R411" s="184" t="s">
        <v>57</v>
      </c>
      <c r="S411" s="184" t="s">
        <v>57</v>
      </c>
      <c r="T411" s="184" t="s">
        <v>57</v>
      </c>
      <c r="U411" s="184" t="s">
        <v>57</v>
      </c>
      <c r="V411" s="184" t="s">
        <v>57</v>
      </c>
      <c r="W411" s="184" t="s">
        <v>57</v>
      </c>
      <c r="X411" s="184" t="s">
        <v>57</v>
      </c>
      <c r="Y411" s="184" t="s">
        <v>57</v>
      </c>
      <c r="Z411" s="184" t="s">
        <v>6314</v>
      </c>
      <c r="AA411" s="184" t="s">
        <v>57</v>
      </c>
      <c r="AB411" s="184" t="s">
        <v>57</v>
      </c>
      <c r="AC411" s="184" t="s">
        <v>57</v>
      </c>
      <c r="AD411" s="184" t="s">
        <v>57</v>
      </c>
      <c r="AE411" s="184" t="s">
        <v>57</v>
      </c>
      <c r="AF411" s="184"/>
      <c r="AG411" s="184" t="s">
        <v>57</v>
      </c>
      <c r="AH411" s="184" t="s">
        <v>57</v>
      </c>
      <c r="AI411" s="184" t="s">
        <v>57</v>
      </c>
      <c r="AJ411" s="204" t="s">
        <v>57</v>
      </c>
      <c r="AK411" s="184" t="s">
        <v>57</v>
      </c>
      <c r="AL411" s="184" t="s">
        <v>57</v>
      </c>
      <c r="AM411" s="184" t="s">
        <v>57</v>
      </c>
      <c r="AN411" s="184" t="s">
        <v>57</v>
      </c>
      <c r="AO411" s="184" t="s">
        <v>5371</v>
      </c>
      <c r="AP411" s="184" t="s">
        <v>6276</v>
      </c>
      <c r="AQ411" s="184">
        <v>316</v>
      </c>
      <c r="AR411" s="184" t="s">
        <v>57</v>
      </c>
      <c r="AS411" s="184" t="s">
        <v>57</v>
      </c>
      <c r="AT411" s="184" t="s">
        <v>57</v>
      </c>
      <c r="AU411" s="184"/>
      <c r="AV411" s="184"/>
    </row>
    <row r="412" spans="1:48" s="188" customFormat="1">
      <c r="A412" s="184">
        <v>411</v>
      </c>
      <c r="B412" s="184" t="s">
        <v>919</v>
      </c>
      <c r="C412" s="184" t="s">
        <v>1382</v>
      </c>
      <c r="D412" s="184">
        <v>2024</v>
      </c>
      <c r="E412" s="184" t="s">
        <v>251</v>
      </c>
      <c r="F412" s="189" t="s">
        <v>6315</v>
      </c>
      <c r="G412" s="184" t="s">
        <v>6316</v>
      </c>
      <c r="H412" s="189" t="s">
        <v>6317</v>
      </c>
      <c r="I412" s="184" t="s">
        <v>91</v>
      </c>
      <c r="J412" s="184">
        <v>19</v>
      </c>
      <c r="K412" s="184" t="s">
        <v>62</v>
      </c>
      <c r="L412" s="184" t="s">
        <v>62</v>
      </c>
      <c r="M412" s="184" t="s">
        <v>62</v>
      </c>
      <c r="N412" s="184" t="s">
        <v>62</v>
      </c>
      <c r="O412" s="184" t="s">
        <v>57</v>
      </c>
      <c r="P412" s="184" t="s">
        <v>57</v>
      </c>
      <c r="Q412" s="184" t="s">
        <v>57</v>
      </c>
      <c r="R412" s="184" t="s">
        <v>57</v>
      </c>
      <c r="S412" s="184" t="s">
        <v>56</v>
      </c>
      <c r="T412" s="184" t="s">
        <v>6318</v>
      </c>
      <c r="U412" s="184" t="s">
        <v>56</v>
      </c>
      <c r="V412" s="184" t="s">
        <v>6319</v>
      </c>
      <c r="W412" s="184" t="s">
        <v>62</v>
      </c>
      <c r="X412" s="184" t="s">
        <v>57</v>
      </c>
      <c r="Y412" s="184" t="s">
        <v>57</v>
      </c>
      <c r="Z412" s="184" t="s">
        <v>6320</v>
      </c>
      <c r="AA412" s="184" t="s">
        <v>62</v>
      </c>
      <c r="AB412" s="184" t="s">
        <v>56</v>
      </c>
      <c r="AC412" s="184" t="s">
        <v>56</v>
      </c>
      <c r="AD412" s="184" t="s">
        <v>216</v>
      </c>
      <c r="AE412" s="184" t="s">
        <v>3262</v>
      </c>
      <c r="AF412" s="184"/>
      <c r="AG412" s="184" t="s">
        <v>56</v>
      </c>
      <c r="AH412" s="184">
        <v>37</v>
      </c>
      <c r="AI412" s="184" t="s">
        <v>62</v>
      </c>
      <c r="AJ412" s="204" t="s">
        <v>57</v>
      </c>
      <c r="AK412" s="184" t="s">
        <v>62</v>
      </c>
      <c r="AL412" s="184" t="s">
        <v>57</v>
      </c>
      <c r="AM412" s="184" t="s">
        <v>57</v>
      </c>
      <c r="AN412" s="184" t="s">
        <v>57</v>
      </c>
      <c r="AO412" s="184" t="s">
        <v>5335</v>
      </c>
      <c r="AP412" s="184" t="s">
        <v>6232</v>
      </c>
      <c r="AQ412" s="184">
        <v>394</v>
      </c>
      <c r="AR412" s="184" t="s">
        <v>57</v>
      </c>
      <c r="AS412" s="184">
        <v>17</v>
      </c>
      <c r="AT412" s="184">
        <v>20</v>
      </c>
      <c r="AU412" s="184"/>
      <c r="AV412" s="184"/>
    </row>
    <row r="413" spans="1:48" s="188" customFormat="1">
      <c r="A413" s="184">
        <v>412</v>
      </c>
      <c r="B413" s="184" t="s">
        <v>919</v>
      </c>
      <c r="C413" s="184" t="s">
        <v>1382</v>
      </c>
      <c r="D413" s="184">
        <v>2024</v>
      </c>
      <c r="E413" s="184" t="s">
        <v>251</v>
      </c>
      <c r="F413" s="189" t="s">
        <v>6321</v>
      </c>
      <c r="G413" s="184" t="s">
        <v>6322</v>
      </c>
      <c r="H413" s="189" t="s">
        <v>6323</v>
      </c>
      <c r="I413" s="184" t="s">
        <v>55</v>
      </c>
      <c r="J413" s="184">
        <v>21</v>
      </c>
      <c r="K413" s="184" t="s">
        <v>56</v>
      </c>
      <c r="L413" s="184" t="s">
        <v>56</v>
      </c>
      <c r="M413" s="184" t="s">
        <v>57</v>
      </c>
      <c r="N413" s="184" t="s">
        <v>57</v>
      </c>
      <c r="O413" s="184" t="s">
        <v>57</v>
      </c>
      <c r="P413" s="184" t="s">
        <v>57</v>
      </c>
      <c r="Q413" s="184" t="s">
        <v>57</v>
      </c>
      <c r="R413" s="184" t="s">
        <v>57</v>
      </c>
      <c r="S413" s="184" t="s">
        <v>57</v>
      </c>
      <c r="T413" s="184" t="s">
        <v>57</v>
      </c>
      <c r="U413" s="184" t="s">
        <v>57</v>
      </c>
      <c r="V413" s="184" t="s">
        <v>57</v>
      </c>
      <c r="W413" s="184" t="s">
        <v>57</v>
      </c>
      <c r="X413" s="184" t="s">
        <v>57</v>
      </c>
      <c r="Y413" s="184" t="s">
        <v>57</v>
      </c>
      <c r="Z413" s="184" t="s">
        <v>6324</v>
      </c>
      <c r="AA413" s="184" t="s">
        <v>57</v>
      </c>
      <c r="AB413" s="184" t="s">
        <v>57</v>
      </c>
      <c r="AC413" s="184" t="s">
        <v>57</v>
      </c>
      <c r="AD413" s="184" t="s">
        <v>57</v>
      </c>
      <c r="AE413" s="184" t="s">
        <v>57</v>
      </c>
      <c r="AF413" s="184"/>
      <c r="AG413" s="184" t="s">
        <v>57</v>
      </c>
      <c r="AH413" s="184" t="s">
        <v>57</v>
      </c>
      <c r="AI413" s="184" t="s">
        <v>57</v>
      </c>
      <c r="AJ413" s="204" t="s">
        <v>57</v>
      </c>
      <c r="AK413" s="184" t="s">
        <v>57</v>
      </c>
      <c r="AL413" s="184" t="s">
        <v>57</v>
      </c>
      <c r="AM413" s="184" t="s">
        <v>57</v>
      </c>
      <c r="AN413" s="184" t="s">
        <v>57</v>
      </c>
      <c r="AO413" s="184" t="s">
        <v>2167</v>
      </c>
      <c r="AP413" s="184" t="s">
        <v>6325</v>
      </c>
      <c r="AQ413" s="184">
        <v>391</v>
      </c>
      <c r="AR413" s="184" t="s">
        <v>57</v>
      </c>
      <c r="AS413" s="184" t="s">
        <v>57</v>
      </c>
      <c r="AT413" s="184" t="s">
        <v>57</v>
      </c>
      <c r="AU413" s="184"/>
      <c r="AV413" s="184"/>
    </row>
    <row r="414" spans="1:48" s="188" customFormat="1">
      <c r="A414" s="184">
        <v>413</v>
      </c>
      <c r="B414" s="184" t="s">
        <v>919</v>
      </c>
      <c r="C414" s="184" t="s">
        <v>1382</v>
      </c>
      <c r="D414" s="184">
        <v>2024</v>
      </c>
      <c r="E414" s="184" t="s">
        <v>251</v>
      </c>
      <c r="F414" s="189" t="s">
        <v>6326</v>
      </c>
      <c r="G414" s="184" t="s">
        <v>6327</v>
      </c>
      <c r="H414" s="189" t="s">
        <v>6328</v>
      </c>
      <c r="I414" s="184" t="s">
        <v>91</v>
      </c>
      <c r="J414" s="184">
        <v>24</v>
      </c>
      <c r="K414" s="184" t="s">
        <v>62</v>
      </c>
      <c r="L414" s="184" t="s">
        <v>62</v>
      </c>
      <c r="M414" s="184" t="s">
        <v>62</v>
      </c>
      <c r="N414" s="184" t="s">
        <v>56</v>
      </c>
      <c r="O414" s="184">
        <v>1</v>
      </c>
      <c r="P414" s="184" t="s">
        <v>438</v>
      </c>
      <c r="Q414" s="184" t="s">
        <v>6329</v>
      </c>
      <c r="R414" s="184" t="s">
        <v>6330</v>
      </c>
      <c r="S414" s="184" t="s">
        <v>56</v>
      </c>
      <c r="T414" s="184" t="s">
        <v>6331</v>
      </c>
      <c r="U414" s="184" t="s">
        <v>62</v>
      </c>
      <c r="V414" s="184" t="s">
        <v>57</v>
      </c>
      <c r="W414" s="184" t="s">
        <v>62</v>
      </c>
      <c r="X414" s="184" t="s">
        <v>57</v>
      </c>
      <c r="Y414" s="184" t="s">
        <v>57</v>
      </c>
      <c r="Z414" s="184" t="s">
        <v>6332</v>
      </c>
      <c r="AA414" s="184" t="s">
        <v>62</v>
      </c>
      <c r="AB414" s="184" t="s">
        <v>56</v>
      </c>
      <c r="AC414" s="184" t="s">
        <v>56</v>
      </c>
      <c r="AD414" s="184" t="s">
        <v>216</v>
      </c>
      <c r="AE414" s="184" t="s">
        <v>3262</v>
      </c>
      <c r="AF414" s="184"/>
      <c r="AG414" s="184" t="s">
        <v>56</v>
      </c>
      <c r="AH414" s="184">
        <v>80</v>
      </c>
      <c r="AI414" s="184" t="s">
        <v>56</v>
      </c>
      <c r="AJ414" s="204" t="s">
        <v>3953</v>
      </c>
      <c r="AK414" s="184" t="s">
        <v>62</v>
      </c>
      <c r="AL414" s="184" t="s">
        <v>57</v>
      </c>
      <c r="AM414" s="184" t="s">
        <v>57</v>
      </c>
      <c r="AN414" s="184" t="s">
        <v>57</v>
      </c>
      <c r="AO414" s="184" t="s">
        <v>242</v>
      </c>
      <c r="AP414" s="196" t="s">
        <v>6333</v>
      </c>
      <c r="AQ414" s="184">
        <v>478</v>
      </c>
      <c r="AR414" s="184" t="s">
        <v>57</v>
      </c>
      <c r="AS414" s="184">
        <v>80</v>
      </c>
      <c r="AT414" s="184" t="s">
        <v>57</v>
      </c>
      <c r="AU414" s="184"/>
      <c r="AV414" s="184" t="s">
        <v>6334</v>
      </c>
    </row>
    <row r="415" spans="1:48" s="188" customFormat="1">
      <c r="A415" s="184">
        <v>414</v>
      </c>
      <c r="B415" s="184" t="s">
        <v>919</v>
      </c>
      <c r="C415" s="184" t="s">
        <v>1382</v>
      </c>
      <c r="D415" s="184">
        <v>2024</v>
      </c>
      <c r="E415" s="184" t="s">
        <v>251</v>
      </c>
      <c r="F415" s="189" t="s">
        <v>57</v>
      </c>
      <c r="G415" s="184" t="s">
        <v>6335</v>
      </c>
      <c r="H415" s="193" t="s">
        <v>6336</v>
      </c>
      <c r="I415" s="184" t="s">
        <v>1467</v>
      </c>
      <c r="J415" s="184">
        <v>25</v>
      </c>
      <c r="K415" s="184" t="s">
        <v>57</v>
      </c>
      <c r="L415" s="184" t="s">
        <v>57</v>
      </c>
      <c r="M415" s="184" t="s">
        <v>57</v>
      </c>
      <c r="N415" s="184" t="s">
        <v>57</v>
      </c>
      <c r="O415" s="184" t="s">
        <v>57</v>
      </c>
      <c r="P415" s="184" t="s">
        <v>57</v>
      </c>
      <c r="Q415" s="184" t="s">
        <v>57</v>
      </c>
      <c r="R415" s="184" t="s">
        <v>57</v>
      </c>
      <c r="S415" s="184" t="s">
        <v>57</v>
      </c>
      <c r="T415" s="184" t="s">
        <v>57</v>
      </c>
      <c r="U415" s="184" t="s">
        <v>57</v>
      </c>
      <c r="V415" s="184" t="s">
        <v>57</v>
      </c>
      <c r="W415" s="184" t="s">
        <v>57</v>
      </c>
      <c r="X415" s="184" t="s">
        <v>57</v>
      </c>
      <c r="Y415" s="184" t="s">
        <v>57</v>
      </c>
      <c r="Z415" s="184" t="s">
        <v>57</v>
      </c>
      <c r="AA415" s="184" t="s">
        <v>57</v>
      </c>
      <c r="AB415" s="184" t="s">
        <v>57</v>
      </c>
      <c r="AC415" s="184" t="s">
        <v>57</v>
      </c>
      <c r="AD415" s="184" t="s">
        <v>57</v>
      </c>
      <c r="AE415" s="184" t="s">
        <v>57</v>
      </c>
      <c r="AF415" s="184"/>
      <c r="AG415" s="184" t="s">
        <v>57</v>
      </c>
      <c r="AH415" s="184" t="s">
        <v>57</v>
      </c>
      <c r="AI415" s="184" t="s">
        <v>57</v>
      </c>
      <c r="AJ415" s="204" t="s">
        <v>57</v>
      </c>
      <c r="AK415" s="184" t="s">
        <v>57</v>
      </c>
      <c r="AL415" s="184" t="s">
        <v>57</v>
      </c>
      <c r="AM415" s="184" t="s">
        <v>57</v>
      </c>
      <c r="AN415" s="184" t="s">
        <v>57</v>
      </c>
      <c r="AO415" s="184" t="s">
        <v>57</v>
      </c>
      <c r="AP415" s="184" t="s">
        <v>6337</v>
      </c>
      <c r="AQ415" s="184" t="s">
        <v>57</v>
      </c>
      <c r="AR415" s="184" t="s">
        <v>57</v>
      </c>
      <c r="AS415" s="184" t="s">
        <v>57</v>
      </c>
      <c r="AT415" s="184" t="s">
        <v>57</v>
      </c>
      <c r="AU415" s="184"/>
      <c r="AV415" s="184"/>
    </row>
    <row r="416" spans="1:48" s="188" customFormat="1">
      <c r="A416" s="184">
        <v>415</v>
      </c>
      <c r="B416" s="184" t="s">
        <v>919</v>
      </c>
      <c r="C416" s="184" t="s">
        <v>1382</v>
      </c>
      <c r="D416" s="184">
        <v>2024</v>
      </c>
      <c r="E416" s="184" t="s">
        <v>251</v>
      </c>
      <c r="F416" s="189" t="s">
        <v>57</v>
      </c>
      <c r="G416" s="184" t="s">
        <v>6338</v>
      </c>
      <c r="H416" s="193" t="s">
        <v>6339</v>
      </c>
      <c r="I416" s="184" t="s">
        <v>2927</v>
      </c>
      <c r="J416" s="184">
        <v>25</v>
      </c>
      <c r="K416" s="184" t="s">
        <v>57</v>
      </c>
      <c r="L416" s="184" t="s">
        <v>57</v>
      </c>
      <c r="M416" s="184" t="s">
        <v>57</v>
      </c>
      <c r="N416" s="184" t="s">
        <v>57</v>
      </c>
      <c r="O416" s="184" t="s">
        <v>57</v>
      </c>
      <c r="P416" s="184" t="s">
        <v>57</v>
      </c>
      <c r="Q416" s="184" t="s">
        <v>57</v>
      </c>
      <c r="R416" s="184" t="s">
        <v>57</v>
      </c>
      <c r="S416" s="184" t="s">
        <v>57</v>
      </c>
      <c r="T416" s="184" t="s">
        <v>57</v>
      </c>
      <c r="U416" s="184" t="s">
        <v>57</v>
      </c>
      <c r="V416" s="184" t="s">
        <v>57</v>
      </c>
      <c r="W416" s="184" t="s">
        <v>57</v>
      </c>
      <c r="X416" s="184" t="s">
        <v>57</v>
      </c>
      <c r="Y416" s="184" t="s">
        <v>57</v>
      </c>
      <c r="Z416" s="184" t="s">
        <v>57</v>
      </c>
      <c r="AA416" s="184" t="s">
        <v>57</v>
      </c>
      <c r="AB416" s="184" t="s">
        <v>57</v>
      </c>
      <c r="AC416" s="184" t="s">
        <v>57</v>
      </c>
      <c r="AD416" s="184" t="s">
        <v>57</v>
      </c>
      <c r="AE416" s="184" t="s">
        <v>57</v>
      </c>
      <c r="AF416" s="184"/>
      <c r="AG416" s="184" t="s">
        <v>57</v>
      </c>
      <c r="AH416" s="184" t="s">
        <v>57</v>
      </c>
      <c r="AI416" s="184" t="s">
        <v>57</v>
      </c>
      <c r="AJ416" s="204" t="s">
        <v>57</v>
      </c>
      <c r="AK416" s="184" t="s">
        <v>57</v>
      </c>
      <c r="AL416" s="184" t="s">
        <v>57</v>
      </c>
      <c r="AM416" s="184" t="s">
        <v>57</v>
      </c>
      <c r="AN416" s="184" t="s">
        <v>57</v>
      </c>
      <c r="AO416" s="184" t="s">
        <v>57</v>
      </c>
      <c r="AP416" s="196" t="s">
        <v>6340</v>
      </c>
      <c r="AQ416" s="184" t="s">
        <v>57</v>
      </c>
      <c r="AR416" s="184" t="s">
        <v>57</v>
      </c>
      <c r="AS416" s="184" t="s">
        <v>57</v>
      </c>
      <c r="AT416" s="184" t="s">
        <v>57</v>
      </c>
      <c r="AU416" s="184"/>
      <c r="AV416" s="184"/>
    </row>
  </sheetData>
  <hyperlinks>
    <hyperlink ref="Z211" r:id="rId1" xr:uid="{72266154-2151-42F5-8481-6D07DB5E1274}"/>
    <hyperlink ref="Z215" r:id="rId2" xr:uid="{7B512F4B-309A-4E43-9CA2-1423BDE9E1A3}"/>
    <hyperlink ref="G216" r:id="rId3" xr:uid="{A5262250-FF50-4B8D-8118-C7666F58CA85}"/>
    <hyperlink ref="G217" r:id="rId4" xr:uid="{4E3318B7-7E4F-4BB8-BB5F-9A70E5F32F24}"/>
    <hyperlink ref="Z221" r:id="rId5" xr:uid="{555DF782-831A-4CBC-AD43-A01C686010A2}"/>
    <hyperlink ref="G229" r:id="rId6" xr:uid="{C4301017-7CDB-4FEE-905A-402016E0B473}"/>
    <hyperlink ref="Z236" r:id="rId7" xr:uid="{D9CBD2C1-BDA6-4CA8-8265-0C0D209D53F0}"/>
    <hyperlink ref="Z238" r:id="rId8" xr:uid="{9F392FE9-4CFB-433D-BE3C-3CBDE37CF13B}"/>
    <hyperlink ref="Z240" r:id="rId9" xr:uid="{A9C96405-C26D-4B44-BEAB-92980E0EA0C8}"/>
    <hyperlink ref="Z241" r:id="rId10" xr:uid="{4B07CB9B-CA32-4885-818A-08E3C4F40D23}"/>
    <hyperlink ref="V245" r:id="rId11" xr:uid="{780E9D5A-93E5-4A29-B9DD-88BFEA2A9914}"/>
    <hyperlink ref="Z245" r:id="rId12" xr:uid="{A1F28998-6755-4EC8-9DAC-441BEC004B14}"/>
    <hyperlink ref="G246" r:id="rId13" xr:uid="{9E1DDB05-558C-49C2-A531-279BE1C8C13D}"/>
    <hyperlink ref="Z246" r:id="rId14" xr:uid="{82E303BD-9ED6-4446-8908-E8394BAE1DA9}"/>
    <hyperlink ref="Z247" r:id="rId15" xr:uid="{99021F07-AD27-4B4C-8D31-7C132775452F}"/>
    <hyperlink ref="G250" r:id="rId16" xr:uid="{9F2F602A-1B69-4F20-BF42-0F620A5DC4EB}"/>
    <hyperlink ref="G251" r:id="rId17" xr:uid="{1389AC24-2E8E-407D-AB38-980E368E57F0}"/>
    <hyperlink ref="Z254" r:id="rId18" xr:uid="{FED41469-F4D7-4266-B9C1-734D67CEB1AE}"/>
    <hyperlink ref="V255" r:id="rId19" xr:uid="{176C56A0-7274-4856-B2CE-EE5E751DED05}"/>
    <hyperlink ref="Z255" r:id="rId20" xr:uid="{10C91CBF-63E6-4A78-AB52-AC04E02179F9}"/>
    <hyperlink ref="V256" r:id="rId21" xr:uid="{3DBC8618-7D78-4B5E-BE3D-AA60DD6BC0E4}"/>
    <hyperlink ref="Z256" r:id="rId22" xr:uid="{153A28A5-1BD1-4251-B9F1-42A1A0262FDC}"/>
    <hyperlink ref="G257" r:id="rId23" xr:uid="{1379859F-2B91-4AFD-B2E8-6E85370811E2}"/>
    <hyperlink ref="Z257" r:id="rId24" xr:uid="{355B6859-F47B-42F1-AF9F-1EBBAD16220B}"/>
    <hyperlink ref="AN257" r:id="rId25" xr:uid="{6003F8D9-527F-4276-952D-9AD1F2E94711}"/>
    <hyperlink ref="Z258" r:id="rId26" xr:uid="{01DF56D2-B7F0-4040-BB1D-0324D9E2DBE1}"/>
    <hyperlink ref="G259" r:id="rId27" xr:uid="{6DDA5082-4A83-4442-BEEB-04FC5519F69D}"/>
    <hyperlink ref="G260" r:id="rId28" xr:uid="{9361A47F-2BB4-4EEE-AAE7-273B0A052841}"/>
    <hyperlink ref="Z260" r:id="rId29" xr:uid="{1E7B527F-5465-45E5-996A-09DE4538D5F6}"/>
    <hyperlink ref="G261" r:id="rId30" xr:uid="{23255333-4E83-4BDE-82EF-3B4442EA7F81}"/>
    <hyperlink ref="G262" r:id="rId31" xr:uid="{70424823-4897-4F41-9047-397084BCF9A4}"/>
    <hyperlink ref="G263" r:id="rId32" xr:uid="{2382AA0B-6337-4B5B-BC32-65593002C544}"/>
    <hyperlink ref="G264" r:id="rId33" xr:uid="{6A56F5A8-C45D-404E-8EAC-05B60EF3A1B1}"/>
    <hyperlink ref="G265" r:id="rId34" xr:uid="{3F688E38-FE11-42DA-B96C-B250905B35CB}"/>
    <hyperlink ref="Z286" r:id="rId35" xr:uid="{DE6087E4-89C5-49CC-A20F-DD946C07F32D}"/>
    <hyperlink ref="Z287" r:id="rId36" xr:uid="{939551AD-926B-40AE-83A2-47154DB2DDAB}"/>
    <hyperlink ref="Z288" r:id="rId37" xr:uid="{67136D00-4048-4BA0-9B1A-CD65E2A57CA3}"/>
    <hyperlink ref="Z289" r:id="rId38" xr:uid="{D56F344F-F286-45B8-9B19-15748F0203ED}"/>
    <hyperlink ref="Z291" r:id="rId39" xr:uid="{EB4E0732-066A-47B8-BC09-88B51310995A}"/>
    <hyperlink ref="Z293" r:id="rId40" xr:uid="{1E719D3C-074E-4269-B692-BE2A1325EBCC}"/>
    <hyperlink ref="V301" r:id="rId41" xr:uid="{883BEF1F-3B51-4D08-9FA0-51CFB4FCA0E5}"/>
    <hyperlink ref="V318" r:id="rId42" xr:uid="{260A9336-8587-4D08-8925-F7D97FF1C4CD}"/>
    <hyperlink ref="Z327" r:id="rId43" xr:uid="{131AFC87-7533-4EE9-ABE7-79C28AB4260D}"/>
    <hyperlink ref="H365" r:id="rId44" xr:uid="{45967D0C-79AA-4B1C-944F-3EEEF13936C7}"/>
    <hyperlink ref="H369" r:id="rId45" xr:uid="{44AD10DF-9F26-4374-B10D-956A5634343D}"/>
    <hyperlink ref="H371" r:id="rId46" xr:uid="{D7B2E29C-1F31-4D83-90E8-0BD3D292984C}"/>
    <hyperlink ref="H376" r:id="rId47" xr:uid="{04D89446-699A-4966-AF9D-25410E0FDF38}"/>
    <hyperlink ref="H385" r:id="rId48" xr:uid="{71A319A2-98BE-4F60-82FD-10032A028637}"/>
    <hyperlink ref="H397" r:id="rId49" xr:uid="{193E0487-ECEE-4267-AE66-B317C6FA0152}"/>
    <hyperlink ref="H403" r:id="rId50" xr:uid="{B73EF44E-8A1A-49AF-A71A-2DF955E1BCD7}"/>
    <hyperlink ref="V410" r:id="rId51" xr:uid="{DA1BD373-DA6B-465A-B925-E736C73505A0}"/>
    <hyperlink ref="H415" r:id="rId52" xr:uid="{40AD6380-FF3B-4DC8-A9FB-D13AAD900335}"/>
    <hyperlink ref="H416" r:id="rId53" xr:uid="{6FF9EE09-0521-4D16-98BB-4DC3397B0436}"/>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A28E8-963B-4C59-A2C9-F3D2049E34FC}">
  <dimension ref="A1:AMJ411"/>
  <sheetViews>
    <sheetView workbookViewId="0"/>
  </sheetViews>
  <sheetFormatPr defaultColWidth="8.85546875" defaultRowHeight="15.75"/>
  <cols>
    <col min="1" max="1" width="9.7109375" style="184" customWidth="1"/>
    <col min="2" max="2" width="17.5703125" style="184" bestFit="1" customWidth="1"/>
    <col min="3" max="1024" width="9.710937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6366</v>
      </c>
      <c r="C2" s="184" t="s">
        <v>6367</v>
      </c>
      <c r="D2" s="184">
        <v>2024</v>
      </c>
      <c r="E2" s="184" t="s">
        <v>6368</v>
      </c>
      <c r="F2" s="184" t="s">
        <v>4739</v>
      </c>
      <c r="G2" s="184" t="s">
        <v>4740</v>
      </c>
      <c r="H2" s="184" t="s">
        <v>4741</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6369</v>
      </c>
      <c r="AA2" s="184" t="s">
        <v>57</v>
      </c>
      <c r="AB2" s="184" t="s">
        <v>57</v>
      </c>
      <c r="AC2" s="184" t="s">
        <v>57</v>
      </c>
      <c r="AD2" s="184" t="s">
        <v>57</v>
      </c>
      <c r="AE2" s="184" t="s">
        <v>57</v>
      </c>
      <c r="AF2" s="184" t="s">
        <v>57</v>
      </c>
      <c r="AG2" s="184" t="s">
        <v>57</v>
      </c>
      <c r="AH2" s="184" t="s">
        <v>57</v>
      </c>
      <c r="AI2" s="184" t="s">
        <v>57</v>
      </c>
      <c r="AJ2" s="184" t="s">
        <v>57</v>
      </c>
      <c r="AK2" s="184" t="s">
        <v>57</v>
      </c>
      <c r="AL2" s="184" t="s">
        <v>57</v>
      </c>
      <c r="AM2" s="184" t="s">
        <v>57</v>
      </c>
      <c r="AN2" s="184" t="s">
        <v>57</v>
      </c>
      <c r="AO2" s="192">
        <v>45192</v>
      </c>
      <c r="AP2" s="192">
        <v>45357</v>
      </c>
      <c r="AQ2" s="184">
        <f t="shared" ref="AQ2:AQ13" si="0">AP2-AO2</f>
        <v>165</v>
      </c>
      <c r="AR2" s="184" t="s">
        <v>57</v>
      </c>
      <c r="AS2" s="184" t="s">
        <v>57</v>
      </c>
      <c r="AT2" s="184" t="s">
        <v>57</v>
      </c>
      <c r="AU2" s="184"/>
    </row>
    <row r="3" spans="1:48" s="188" customFormat="1">
      <c r="A3" s="184">
        <v>2</v>
      </c>
      <c r="B3" s="184" t="s">
        <v>6366</v>
      </c>
      <c r="C3" s="184" t="s">
        <v>6367</v>
      </c>
      <c r="D3" s="184">
        <v>2024</v>
      </c>
      <c r="E3" s="184" t="s">
        <v>6368</v>
      </c>
      <c r="F3" s="184" t="s">
        <v>4742</v>
      </c>
      <c r="G3" s="184" t="s">
        <v>4743</v>
      </c>
      <c r="H3" s="185" t="s">
        <v>6370</v>
      </c>
      <c r="I3" s="184" t="s">
        <v>935</v>
      </c>
      <c r="J3" s="184">
        <v>4</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4745</v>
      </c>
      <c r="AA3" s="184" t="s">
        <v>57</v>
      </c>
      <c r="AB3" s="184" t="s">
        <v>57</v>
      </c>
      <c r="AC3" s="184" t="s">
        <v>57</v>
      </c>
      <c r="AD3" s="184" t="s">
        <v>57</v>
      </c>
      <c r="AE3" s="184" t="s">
        <v>57</v>
      </c>
      <c r="AF3" s="184" t="s">
        <v>57</v>
      </c>
      <c r="AG3" s="184" t="s">
        <v>56</v>
      </c>
      <c r="AH3" s="184">
        <v>56</v>
      </c>
      <c r="AI3" s="184" t="s">
        <v>56</v>
      </c>
      <c r="AJ3" s="184" t="s">
        <v>109</v>
      </c>
      <c r="AK3" s="184" t="s">
        <v>57</v>
      </c>
      <c r="AL3" s="184" t="s">
        <v>57</v>
      </c>
      <c r="AM3" s="184" t="s">
        <v>57</v>
      </c>
      <c r="AN3" s="184" t="s">
        <v>57</v>
      </c>
      <c r="AO3" s="192">
        <v>45027</v>
      </c>
      <c r="AP3" s="192">
        <v>45357</v>
      </c>
      <c r="AQ3" s="184">
        <f t="shared" si="0"/>
        <v>330</v>
      </c>
      <c r="AR3" s="184" t="s">
        <v>57</v>
      </c>
      <c r="AS3" s="184">
        <v>34</v>
      </c>
      <c r="AT3" s="184">
        <v>22</v>
      </c>
      <c r="AU3" s="184"/>
    </row>
    <row r="4" spans="1:48" s="188" customFormat="1">
      <c r="A4" s="184">
        <v>3</v>
      </c>
      <c r="B4" s="184" t="s">
        <v>6366</v>
      </c>
      <c r="C4" s="184" t="s">
        <v>6367</v>
      </c>
      <c r="D4" s="184">
        <v>2024</v>
      </c>
      <c r="E4" s="184" t="s">
        <v>6368</v>
      </c>
      <c r="F4" s="184" t="s">
        <v>4747</v>
      </c>
      <c r="G4" s="184" t="s">
        <v>4748</v>
      </c>
      <c r="H4" s="184" t="s">
        <v>4749</v>
      </c>
      <c r="I4" s="184" t="s">
        <v>935</v>
      </c>
      <c r="J4" s="184">
        <v>6</v>
      </c>
      <c r="K4" s="184" t="s">
        <v>57</v>
      </c>
      <c r="L4" s="184" t="s">
        <v>57</v>
      </c>
      <c r="M4" s="184" t="s">
        <v>57</v>
      </c>
      <c r="N4" s="184" t="s">
        <v>57</v>
      </c>
      <c r="O4" s="184" t="s">
        <v>57</v>
      </c>
      <c r="P4" s="184" t="s">
        <v>57</v>
      </c>
      <c r="Q4" s="184" t="s">
        <v>57</v>
      </c>
      <c r="R4" s="184" t="s">
        <v>57</v>
      </c>
      <c r="S4" s="184" t="s">
        <v>57</v>
      </c>
      <c r="T4" s="184" t="s">
        <v>6371</v>
      </c>
      <c r="U4" s="184" t="s">
        <v>57</v>
      </c>
      <c r="V4" s="184" t="s">
        <v>57</v>
      </c>
      <c r="W4" s="184" t="s">
        <v>57</v>
      </c>
      <c r="X4" s="184" t="s">
        <v>57</v>
      </c>
      <c r="Y4" s="184" t="s">
        <v>57</v>
      </c>
      <c r="Z4" s="184" t="s">
        <v>4750</v>
      </c>
      <c r="AA4" s="184" t="s">
        <v>57</v>
      </c>
      <c r="AB4" s="184" t="s">
        <v>57</v>
      </c>
      <c r="AC4" s="184" t="s">
        <v>57</v>
      </c>
      <c r="AD4" s="184" t="s">
        <v>57</v>
      </c>
      <c r="AE4" s="184" t="s">
        <v>57</v>
      </c>
      <c r="AF4" s="184" t="s">
        <v>57</v>
      </c>
      <c r="AG4" s="184" t="s">
        <v>56</v>
      </c>
      <c r="AH4" s="184">
        <v>11</v>
      </c>
      <c r="AI4" s="184" t="s">
        <v>57</v>
      </c>
      <c r="AJ4" s="184" t="s">
        <v>57</v>
      </c>
      <c r="AK4" s="184" t="s">
        <v>57</v>
      </c>
      <c r="AL4" s="184" t="s">
        <v>57</v>
      </c>
      <c r="AM4" s="184" t="s">
        <v>57</v>
      </c>
      <c r="AN4" s="184" t="s">
        <v>57</v>
      </c>
      <c r="AO4" s="192">
        <v>45047</v>
      </c>
      <c r="AP4" s="192">
        <v>45357</v>
      </c>
      <c r="AQ4" s="184">
        <f t="shared" si="0"/>
        <v>310</v>
      </c>
      <c r="AR4" s="184" t="s">
        <v>57</v>
      </c>
      <c r="AS4" s="184">
        <v>10</v>
      </c>
      <c r="AT4" s="184">
        <v>1</v>
      </c>
      <c r="AU4" s="184"/>
    </row>
    <row r="5" spans="1:48" s="188" customFormat="1">
      <c r="A5" s="184">
        <v>4</v>
      </c>
      <c r="B5" s="184" t="s">
        <v>6366</v>
      </c>
      <c r="C5" s="184" t="s">
        <v>6367</v>
      </c>
      <c r="D5" s="184">
        <v>2024</v>
      </c>
      <c r="E5" s="184" t="s">
        <v>6368</v>
      </c>
      <c r="F5" s="184" t="s">
        <v>4751</v>
      </c>
      <c r="G5" s="184" t="s">
        <v>4752</v>
      </c>
      <c r="H5" s="184" t="s">
        <v>4753</v>
      </c>
      <c r="I5" s="184" t="s">
        <v>935</v>
      </c>
      <c r="J5" s="184">
        <v>17</v>
      </c>
      <c r="K5" s="184" t="s">
        <v>57</v>
      </c>
      <c r="L5" s="184" t="s">
        <v>57</v>
      </c>
      <c r="M5" s="184" t="s">
        <v>57</v>
      </c>
      <c r="N5" s="184" t="s">
        <v>56</v>
      </c>
      <c r="O5" s="184">
        <v>1</v>
      </c>
      <c r="P5" s="184" t="s">
        <v>438</v>
      </c>
      <c r="Q5" s="184" t="s">
        <v>6372</v>
      </c>
      <c r="R5" s="184" t="s">
        <v>6373</v>
      </c>
      <c r="S5" s="184" t="s">
        <v>56</v>
      </c>
      <c r="T5" s="184" t="s">
        <v>6374</v>
      </c>
      <c r="U5" s="184" t="s">
        <v>57</v>
      </c>
      <c r="V5" s="184" t="s">
        <v>57</v>
      </c>
      <c r="W5" s="184" t="s">
        <v>57</v>
      </c>
      <c r="X5" s="184" t="s">
        <v>57</v>
      </c>
      <c r="Y5" s="184" t="s">
        <v>57</v>
      </c>
      <c r="Z5" s="184" t="s">
        <v>4754</v>
      </c>
      <c r="AA5" s="184" t="s">
        <v>56</v>
      </c>
      <c r="AB5" s="184" t="s">
        <v>56</v>
      </c>
      <c r="AC5" s="184" t="s">
        <v>56</v>
      </c>
      <c r="AD5" s="184" t="s">
        <v>157</v>
      </c>
      <c r="AE5" s="184" t="s">
        <v>57</v>
      </c>
      <c r="AF5" s="184" t="s">
        <v>57</v>
      </c>
      <c r="AG5" s="184" t="s">
        <v>56</v>
      </c>
      <c r="AH5" s="184">
        <v>200</v>
      </c>
      <c r="AI5" s="184" t="s">
        <v>56</v>
      </c>
      <c r="AJ5" s="184" t="s">
        <v>3953</v>
      </c>
      <c r="AK5" s="184" t="s">
        <v>57</v>
      </c>
      <c r="AL5" s="184" t="s">
        <v>57</v>
      </c>
      <c r="AM5" s="184" t="s">
        <v>57</v>
      </c>
      <c r="AN5" s="184" t="s">
        <v>57</v>
      </c>
      <c r="AO5" s="192">
        <v>45105</v>
      </c>
      <c r="AP5" s="192">
        <v>45357</v>
      </c>
      <c r="AQ5" s="184">
        <f t="shared" si="0"/>
        <v>252</v>
      </c>
      <c r="AR5" s="184" t="s">
        <v>57</v>
      </c>
      <c r="AS5" s="184">
        <v>148</v>
      </c>
      <c r="AT5" s="184">
        <v>49</v>
      </c>
      <c r="AU5" s="184"/>
    </row>
    <row r="6" spans="1:48" s="188" customFormat="1">
      <c r="A6" s="184">
        <v>5</v>
      </c>
      <c r="B6" s="184" t="s">
        <v>6366</v>
      </c>
      <c r="C6" s="184" t="s">
        <v>6367</v>
      </c>
      <c r="D6" s="184">
        <v>2024</v>
      </c>
      <c r="E6" s="184" t="s">
        <v>6368</v>
      </c>
      <c r="F6" s="184" t="s">
        <v>4755</v>
      </c>
      <c r="G6" s="187" t="s">
        <v>4756</v>
      </c>
      <c r="H6" s="184" t="s">
        <v>4757</v>
      </c>
      <c r="I6" s="184" t="s">
        <v>935</v>
      </c>
      <c r="J6" s="184">
        <v>6</v>
      </c>
      <c r="K6" s="184" t="s">
        <v>57</v>
      </c>
      <c r="L6" s="184" t="s">
        <v>57</v>
      </c>
      <c r="M6" s="184" t="s">
        <v>57</v>
      </c>
      <c r="N6" s="184" t="s">
        <v>57</v>
      </c>
      <c r="O6" s="184" t="s">
        <v>57</v>
      </c>
      <c r="P6" s="184" t="s">
        <v>57</v>
      </c>
      <c r="Q6" s="184" t="s">
        <v>57</v>
      </c>
      <c r="R6" s="184" t="s">
        <v>57</v>
      </c>
      <c r="S6" s="184" t="s">
        <v>57</v>
      </c>
      <c r="T6" s="184" t="s">
        <v>57</v>
      </c>
      <c r="U6" s="184" t="s">
        <v>57</v>
      </c>
      <c r="V6" s="184" t="s">
        <v>57</v>
      </c>
      <c r="W6" s="184" t="s">
        <v>57</v>
      </c>
      <c r="X6" s="184" t="s">
        <v>57</v>
      </c>
      <c r="Y6" s="184" t="s">
        <v>57</v>
      </c>
      <c r="Z6" s="184" t="s">
        <v>4758</v>
      </c>
      <c r="AA6" s="184" t="s">
        <v>57</v>
      </c>
      <c r="AB6" s="184" t="s">
        <v>57</v>
      </c>
      <c r="AC6" s="184" t="s">
        <v>57</v>
      </c>
      <c r="AD6" s="184" t="s">
        <v>57</v>
      </c>
      <c r="AE6" s="184" t="s">
        <v>57</v>
      </c>
      <c r="AF6" s="184" t="s">
        <v>57</v>
      </c>
      <c r="AG6" s="184" t="s">
        <v>56</v>
      </c>
      <c r="AH6" s="184">
        <v>10</v>
      </c>
      <c r="AI6" s="184" t="s">
        <v>57</v>
      </c>
      <c r="AJ6" s="184" t="s">
        <v>57</v>
      </c>
      <c r="AK6" s="184" t="s">
        <v>57</v>
      </c>
      <c r="AL6" s="184" t="s">
        <v>57</v>
      </c>
      <c r="AM6" s="184" t="s">
        <v>57</v>
      </c>
      <c r="AN6" s="184" t="s">
        <v>57</v>
      </c>
      <c r="AO6" s="192">
        <v>44297</v>
      </c>
      <c r="AP6" s="192">
        <v>45357</v>
      </c>
      <c r="AQ6" s="184">
        <f t="shared" si="0"/>
        <v>1060</v>
      </c>
      <c r="AR6" s="184" t="s">
        <v>57</v>
      </c>
      <c r="AS6" s="184" t="s">
        <v>57</v>
      </c>
      <c r="AT6" s="184" t="s">
        <v>57</v>
      </c>
      <c r="AU6" s="184" t="s">
        <v>1223</v>
      </c>
    </row>
    <row r="7" spans="1:48" s="188" customFormat="1">
      <c r="A7" s="184">
        <v>6</v>
      </c>
      <c r="B7" s="184" t="s">
        <v>6366</v>
      </c>
      <c r="C7" s="184" t="s">
        <v>6367</v>
      </c>
      <c r="D7" s="184">
        <v>2024</v>
      </c>
      <c r="E7" s="184" t="s">
        <v>6368</v>
      </c>
      <c r="F7" s="184" t="s">
        <v>4760</v>
      </c>
      <c r="G7" s="184" t="s">
        <v>4761</v>
      </c>
      <c r="H7" s="184" t="s">
        <v>4762</v>
      </c>
      <c r="I7" s="184" t="s">
        <v>935</v>
      </c>
      <c r="J7" s="184">
        <v>6</v>
      </c>
      <c r="K7" s="184" t="s">
        <v>57</v>
      </c>
      <c r="L7" s="184" t="s">
        <v>57</v>
      </c>
      <c r="M7" s="184" t="s">
        <v>57</v>
      </c>
      <c r="N7" s="184" t="s">
        <v>56</v>
      </c>
      <c r="O7" s="184">
        <v>1</v>
      </c>
      <c r="P7" s="184" t="s">
        <v>170</v>
      </c>
      <c r="Q7" s="184" t="s">
        <v>6375</v>
      </c>
      <c r="R7" s="184" t="s">
        <v>6376</v>
      </c>
      <c r="S7" s="184" t="s">
        <v>1223</v>
      </c>
      <c r="T7" s="184" t="s">
        <v>6377</v>
      </c>
      <c r="U7" s="184" t="s">
        <v>57</v>
      </c>
      <c r="V7" s="184" t="s">
        <v>57</v>
      </c>
      <c r="W7" s="184" t="s">
        <v>57</v>
      </c>
      <c r="X7" s="184" t="s">
        <v>57</v>
      </c>
      <c r="Y7" s="184" t="s">
        <v>57</v>
      </c>
      <c r="Z7" s="187" t="s">
        <v>4765</v>
      </c>
      <c r="AA7" s="184" t="s">
        <v>56</v>
      </c>
      <c r="AB7" s="184" t="s">
        <v>56</v>
      </c>
      <c r="AC7" s="184" t="s">
        <v>56</v>
      </c>
      <c r="AD7" s="184" t="s">
        <v>216</v>
      </c>
      <c r="AE7" s="184" t="s">
        <v>6378</v>
      </c>
      <c r="AF7" s="184" t="s">
        <v>57</v>
      </c>
      <c r="AG7" s="184" t="s">
        <v>1223</v>
      </c>
      <c r="AH7" s="184">
        <v>24</v>
      </c>
      <c r="AI7" s="184" t="s">
        <v>57</v>
      </c>
      <c r="AJ7" s="184" t="s">
        <v>57</v>
      </c>
      <c r="AK7" s="184" t="s">
        <v>57</v>
      </c>
      <c r="AL7" s="184" t="s">
        <v>57</v>
      </c>
      <c r="AM7" s="184" t="s">
        <v>57</v>
      </c>
      <c r="AN7" s="184" t="s">
        <v>57</v>
      </c>
      <c r="AO7" s="192">
        <v>44465</v>
      </c>
      <c r="AP7" s="192">
        <v>45357</v>
      </c>
      <c r="AQ7" s="184">
        <f t="shared" si="0"/>
        <v>892</v>
      </c>
      <c r="AR7" s="184" t="s">
        <v>57</v>
      </c>
      <c r="AS7" s="184" t="s">
        <v>57</v>
      </c>
      <c r="AT7" s="184" t="s">
        <v>57</v>
      </c>
      <c r="AU7" s="184"/>
    </row>
    <row r="8" spans="1:48" s="188" customFormat="1">
      <c r="A8" s="184">
        <v>7</v>
      </c>
      <c r="B8" s="184" t="s">
        <v>6366</v>
      </c>
      <c r="C8" s="184" t="s">
        <v>6367</v>
      </c>
      <c r="D8" s="184">
        <v>2024</v>
      </c>
      <c r="E8" s="184" t="s">
        <v>6368</v>
      </c>
      <c r="F8" s="184" t="s">
        <v>6379</v>
      </c>
      <c r="G8" s="187" t="s">
        <v>4769</v>
      </c>
      <c r="H8" s="184" t="s">
        <v>4770</v>
      </c>
      <c r="I8" s="184" t="s">
        <v>935</v>
      </c>
      <c r="J8" s="184">
        <v>23</v>
      </c>
      <c r="K8" s="184" t="s">
        <v>57</v>
      </c>
      <c r="L8" s="184" t="s">
        <v>57</v>
      </c>
      <c r="M8" s="184" t="s">
        <v>57</v>
      </c>
      <c r="N8" s="184" t="s">
        <v>57</v>
      </c>
      <c r="O8" s="184" t="s">
        <v>57</v>
      </c>
      <c r="P8" s="184" t="s">
        <v>57</v>
      </c>
      <c r="Q8" s="184" t="s">
        <v>57</v>
      </c>
      <c r="R8" s="184" t="s">
        <v>57</v>
      </c>
      <c r="S8" s="184" t="s">
        <v>57</v>
      </c>
      <c r="T8" s="184" t="s">
        <v>57</v>
      </c>
      <c r="U8" s="184" t="s">
        <v>57</v>
      </c>
      <c r="V8" s="184" t="s">
        <v>57</v>
      </c>
      <c r="W8" s="184" t="s">
        <v>57</v>
      </c>
      <c r="X8" s="184" t="s">
        <v>57</v>
      </c>
      <c r="Y8" s="184" t="s">
        <v>57</v>
      </c>
      <c r="Z8" s="184" t="s">
        <v>4771</v>
      </c>
      <c r="AA8" s="184" t="s">
        <v>57</v>
      </c>
      <c r="AB8" s="184" t="s">
        <v>57</v>
      </c>
      <c r="AC8" s="184" t="s">
        <v>57</v>
      </c>
      <c r="AD8" s="184" t="s">
        <v>57</v>
      </c>
      <c r="AE8" s="184" t="s">
        <v>57</v>
      </c>
      <c r="AF8" s="184" t="s">
        <v>57</v>
      </c>
      <c r="AG8" s="184" t="s">
        <v>56</v>
      </c>
      <c r="AH8" s="184">
        <v>13</v>
      </c>
      <c r="AI8" s="184" t="s">
        <v>57</v>
      </c>
      <c r="AJ8" s="184" t="s">
        <v>57</v>
      </c>
      <c r="AK8" s="184" t="s">
        <v>57</v>
      </c>
      <c r="AL8" s="184" t="s">
        <v>57</v>
      </c>
      <c r="AM8" s="184" t="s">
        <v>57</v>
      </c>
      <c r="AN8" s="184" t="s">
        <v>57</v>
      </c>
      <c r="AO8" s="192">
        <v>44336</v>
      </c>
      <c r="AP8" s="192">
        <v>45357</v>
      </c>
      <c r="AQ8" s="184">
        <f t="shared" si="0"/>
        <v>1021</v>
      </c>
      <c r="AR8" s="184" t="s">
        <v>57</v>
      </c>
      <c r="AS8" s="184">
        <v>11</v>
      </c>
      <c r="AT8" s="184">
        <v>2</v>
      </c>
      <c r="AU8" s="184" t="s">
        <v>1223</v>
      </c>
    </row>
    <row r="9" spans="1:48" s="188" customFormat="1">
      <c r="A9" s="184">
        <v>8</v>
      </c>
      <c r="B9" s="184" t="s">
        <v>6366</v>
      </c>
      <c r="C9" s="184" t="s">
        <v>6367</v>
      </c>
      <c r="D9" s="184">
        <v>2024</v>
      </c>
      <c r="E9" s="184" t="s">
        <v>6368</v>
      </c>
      <c r="F9" s="184" t="s">
        <v>4773</v>
      </c>
      <c r="G9" s="187" t="s">
        <v>4774</v>
      </c>
      <c r="H9" s="184" t="s">
        <v>4775</v>
      </c>
      <c r="I9" s="184" t="s">
        <v>935</v>
      </c>
      <c r="J9" s="184">
        <v>7</v>
      </c>
      <c r="K9" s="184" t="s">
        <v>57</v>
      </c>
      <c r="L9" s="184" t="s">
        <v>57</v>
      </c>
      <c r="M9" s="184" t="s">
        <v>57</v>
      </c>
      <c r="N9" s="184" t="s">
        <v>57</v>
      </c>
      <c r="O9" s="184" t="s">
        <v>57</v>
      </c>
      <c r="P9" s="184" t="s">
        <v>57</v>
      </c>
      <c r="Q9" s="184" t="s">
        <v>57</v>
      </c>
      <c r="R9" s="184" t="s">
        <v>57</v>
      </c>
      <c r="S9" s="184" t="s">
        <v>62</v>
      </c>
      <c r="T9" s="184" t="s">
        <v>57</v>
      </c>
      <c r="U9" s="184" t="s">
        <v>57</v>
      </c>
      <c r="V9" s="184" t="s">
        <v>57</v>
      </c>
      <c r="W9" s="184" t="s">
        <v>57</v>
      </c>
      <c r="X9" s="184" t="s">
        <v>57</v>
      </c>
      <c r="Y9" s="184" t="s">
        <v>57</v>
      </c>
      <c r="Z9" s="184" t="s">
        <v>4776</v>
      </c>
      <c r="AA9" s="184" t="s">
        <v>57</v>
      </c>
      <c r="AB9" s="184" t="s">
        <v>57</v>
      </c>
      <c r="AC9" s="184" t="s">
        <v>57</v>
      </c>
      <c r="AD9" s="184" t="s">
        <v>57</v>
      </c>
      <c r="AE9" s="184" t="s">
        <v>57</v>
      </c>
      <c r="AF9" s="184" t="s">
        <v>57</v>
      </c>
      <c r="AG9" s="184" t="s">
        <v>56</v>
      </c>
      <c r="AH9" s="184">
        <v>30</v>
      </c>
      <c r="AI9" s="184" t="s">
        <v>57</v>
      </c>
      <c r="AJ9" s="184" t="s">
        <v>57</v>
      </c>
      <c r="AK9" s="184" t="s">
        <v>57</v>
      </c>
      <c r="AL9" s="184" t="s">
        <v>57</v>
      </c>
      <c r="AM9" s="184" t="s">
        <v>57</v>
      </c>
      <c r="AN9" s="184" t="s">
        <v>57</v>
      </c>
      <c r="AO9" s="192">
        <v>44464</v>
      </c>
      <c r="AP9" s="192">
        <v>45357</v>
      </c>
      <c r="AQ9" s="184">
        <f t="shared" si="0"/>
        <v>893</v>
      </c>
      <c r="AR9" s="184" t="s">
        <v>57</v>
      </c>
      <c r="AS9" s="184">
        <v>15</v>
      </c>
      <c r="AT9" s="184">
        <v>15</v>
      </c>
      <c r="AU9" s="184"/>
    </row>
    <row r="10" spans="1:48" s="188" customFormat="1">
      <c r="A10" s="184">
        <v>9</v>
      </c>
      <c r="B10" s="184" t="s">
        <v>6366</v>
      </c>
      <c r="C10" s="184" t="s">
        <v>6367</v>
      </c>
      <c r="D10" s="184">
        <v>2024</v>
      </c>
      <c r="E10" s="184" t="s">
        <v>6368</v>
      </c>
      <c r="F10" s="184" t="s">
        <v>6380</v>
      </c>
      <c r="G10" s="184" t="s">
        <v>4778</v>
      </c>
      <c r="H10" s="184" t="s">
        <v>4779</v>
      </c>
      <c r="I10" s="184" t="s">
        <v>935</v>
      </c>
      <c r="J10" s="184">
        <v>24</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2856</v>
      </c>
      <c r="AA10" s="184" t="s">
        <v>57</v>
      </c>
      <c r="AB10" s="184" t="s">
        <v>57</v>
      </c>
      <c r="AC10" s="184" t="s">
        <v>57</v>
      </c>
      <c r="AD10" s="184" t="s">
        <v>57</v>
      </c>
      <c r="AE10" s="184" t="s">
        <v>57</v>
      </c>
      <c r="AF10" s="184" t="s">
        <v>57</v>
      </c>
      <c r="AG10" s="184" t="s">
        <v>56</v>
      </c>
      <c r="AH10" s="184">
        <v>84</v>
      </c>
      <c r="AI10" s="184" t="s">
        <v>57</v>
      </c>
      <c r="AJ10" s="184" t="s">
        <v>57</v>
      </c>
      <c r="AK10" s="184" t="s">
        <v>57</v>
      </c>
      <c r="AL10" s="184" t="s">
        <v>57</v>
      </c>
      <c r="AM10" s="184" t="s">
        <v>57</v>
      </c>
      <c r="AN10" s="184" t="s">
        <v>57</v>
      </c>
      <c r="AO10" s="192">
        <v>44428</v>
      </c>
      <c r="AP10" s="192">
        <v>45357</v>
      </c>
      <c r="AQ10" s="184">
        <f t="shared" si="0"/>
        <v>929</v>
      </c>
      <c r="AR10" s="184" t="s">
        <v>57</v>
      </c>
      <c r="AS10" s="184">
        <v>84</v>
      </c>
      <c r="AT10" s="184">
        <v>0</v>
      </c>
      <c r="AU10" s="184"/>
    </row>
    <row r="11" spans="1:48" s="188" customFormat="1">
      <c r="A11" s="184">
        <v>10</v>
      </c>
      <c r="B11" s="184" t="s">
        <v>6366</v>
      </c>
      <c r="C11" s="184" t="s">
        <v>6367</v>
      </c>
      <c r="D11" s="184">
        <v>2024</v>
      </c>
      <c r="E11" s="184" t="s">
        <v>6368</v>
      </c>
      <c r="F11" s="184" t="s">
        <v>4781</v>
      </c>
      <c r="G11" s="187" t="s">
        <v>4782</v>
      </c>
      <c r="H11" s="184" t="s">
        <v>4783</v>
      </c>
      <c r="I11" s="184" t="s">
        <v>935</v>
      </c>
      <c r="J11" s="184">
        <v>4</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4784</v>
      </c>
      <c r="AA11" s="184" t="s">
        <v>57</v>
      </c>
      <c r="AB11" s="184" t="s">
        <v>57</v>
      </c>
      <c r="AC11" s="184" t="s">
        <v>57</v>
      </c>
      <c r="AD11" s="184" t="s">
        <v>57</v>
      </c>
      <c r="AE11" s="184" t="s">
        <v>57</v>
      </c>
      <c r="AF11" s="184" t="s">
        <v>57</v>
      </c>
      <c r="AG11" s="184" t="s">
        <v>56</v>
      </c>
      <c r="AH11" s="184">
        <v>1354</v>
      </c>
      <c r="AI11" s="184" t="s">
        <v>57</v>
      </c>
      <c r="AJ11" s="184" t="s">
        <v>57</v>
      </c>
      <c r="AK11" s="184" t="s">
        <v>57</v>
      </c>
      <c r="AL11" s="184" t="s">
        <v>57</v>
      </c>
      <c r="AM11" s="184" t="s">
        <v>57</v>
      </c>
      <c r="AN11" s="184" t="s">
        <v>57</v>
      </c>
      <c r="AO11" s="192">
        <v>44467</v>
      </c>
      <c r="AP11" s="192">
        <v>45357</v>
      </c>
      <c r="AQ11" s="184">
        <f t="shared" si="0"/>
        <v>890</v>
      </c>
      <c r="AR11" s="184" t="s">
        <v>57</v>
      </c>
      <c r="AS11" s="184" t="s">
        <v>57</v>
      </c>
      <c r="AT11" s="184" t="s">
        <v>57</v>
      </c>
      <c r="AU11" s="184"/>
    </row>
    <row r="12" spans="1:48" s="188" customFormat="1">
      <c r="A12" s="184">
        <v>11</v>
      </c>
      <c r="B12" s="184" t="s">
        <v>6366</v>
      </c>
      <c r="C12" s="184" t="s">
        <v>6367</v>
      </c>
      <c r="D12" s="184">
        <v>2024</v>
      </c>
      <c r="E12" s="184" t="s">
        <v>6368</v>
      </c>
      <c r="F12" s="184" t="s">
        <v>4786</v>
      </c>
      <c r="G12" s="187" t="s">
        <v>4787</v>
      </c>
      <c r="H12" s="184" t="s">
        <v>4788</v>
      </c>
      <c r="I12" s="184" t="s">
        <v>945</v>
      </c>
      <c r="J12" s="184">
        <v>4</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6381</v>
      </c>
      <c r="AA12" s="184" t="s">
        <v>57</v>
      </c>
      <c r="AB12" s="184" t="s">
        <v>57</v>
      </c>
      <c r="AC12" s="184" t="s">
        <v>57</v>
      </c>
      <c r="AD12" s="184" t="s">
        <v>57</v>
      </c>
      <c r="AE12" s="184" t="s">
        <v>57</v>
      </c>
      <c r="AF12" s="184" t="s">
        <v>57</v>
      </c>
      <c r="AG12" s="184" t="s">
        <v>57</v>
      </c>
      <c r="AH12" s="184" t="s">
        <v>57</v>
      </c>
      <c r="AI12" s="184" t="s">
        <v>57</v>
      </c>
      <c r="AJ12" s="184" t="s">
        <v>57</v>
      </c>
      <c r="AK12" s="184" t="s">
        <v>57</v>
      </c>
      <c r="AL12" s="184" t="s">
        <v>57</v>
      </c>
      <c r="AM12" s="184" t="s">
        <v>57</v>
      </c>
      <c r="AN12" s="184" t="s">
        <v>57</v>
      </c>
      <c r="AO12" s="192">
        <v>45257</v>
      </c>
      <c r="AP12" s="192">
        <v>45357</v>
      </c>
      <c r="AQ12" s="184">
        <f t="shared" si="0"/>
        <v>100</v>
      </c>
      <c r="AR12" s="184" t="s">
        <v>57</v>
      </c>
      <c r="AS12" s="184" t="s">
        <v>57</v>
      </c>
      <c r="AT12" s="184" t="s">
        <v>57</v>
      </c>
      <c r="AU12" s="184"/>
    </row>
    <row r="13" spans="1:48" s="188" customFormat="1">
      <c r="A13" s="184">
        <v>12</v>
      </c>
      <c r="B13" s="184" t="s">
        <v>6366</v>
      </c>
      <c r="C13" s="184" t="s">
        <v>6367</v>
      </c>
      <c r="D13" s="184">
        <v>2024</v>
      </c>
      <c r="E13" s="184" t="s">
        <v>6368</v>
      </c>
      <c r="F13" s="184" t="s">
        <v>4789</v>
      </c>
      <c r="G13" s="184" t="s">
        <v>4790</v>
      </c>
      <c r="H13" s="184" t="s">
        <v>4791</v>
      </c>
      <c r="I13" s="184" t="s">
        <v>935</v>
      </c>
      <c r="J13" s="184">
        <v>13</v>
      </c>
      <c r="K13" s="184" t="s">
        <v>57</v>
      </c>
      <c r="L13" s="184" t="s">
        <v>57</v>
      </c>
      <c r="M13" s="184" t="s">
        <v>57</v>
      </c>
      <c r="N13" s="184" t="s">
        <v>57</v>
      </c>
      <c r="O13" s="184" t="s">
        <v>57</v>
      </c>
      <c r="P13" s="184" t="s">
        <v>57</v>
      </c>
      <c r="Q13" s="184" t="s">
        <v>57</v>
      </c>
      <c r="R13" s="184" t="s">
        <v>57</v>
      </c>
      <c r="S13" s="184" t="s">
        <v>56</v>
      </c>
      <c r="T13" s="184" t="s">
        <v>6382</v>
      </c>
      <c r="U13" s="184" t="s">
        <v>57</v>
      </c>
      <c r="V13" s="184" t="s">
        <v>57</v>
      </c>
      <c r="W13" s="184" t="s">
        <v>57</v>
      </c>
      <c r="X13" s="184" t="s">
        <v>57</v>
      </c>
      <c r="Y13" s="184" t="s">
        <v>57</v>
      </c>
      <c r="Z13" s="184" t="s">
        <v>4792</v>
      </c>
      <c r="AA13" s="184" t="s">
        <v>57</v>
      </c>
      <c r="AB13" s="184" t="s">
        <v>56</v>
      </c>
      <c r="AC13" s="184" t="s">
        <v>1223</v>
      </c>
      <c r="AD13" s="184" t="s">
        <v>157</v>
      </c>
      <c r="AE13" s="184" t="s">
        <v>57</v>
      </c>
      <c r="AF13" s="184" t="s">
        <v>57</v>
      </c>
      <c r="AG13" s="184" t="s">
        <v>56</v>
      </c>
      <c r="AH13" s="184">
        <v>28</v>
      </c>
      <c r="AI13" s="184" t="s">
        <v>56</v>
      </c>
      <c r="AJ13" s="184" t="s">
        <v>4234</v>
      </c>
      <c r="AK13" s="184" t="s">
        <v>57</v>
      </c>
      <c r="AL13" s="184" t="s">
        <v>57</v>
      </c>
      <c r="AM13" s="184" t="s">
        <v>57</v>
      </c>
      <c r="AN13" s="184" t="s">
        <v>57</v>
      </c>
      <c r="AO13" s="192">
        <v>44496</v>
      </c>
      <c r="AP13" s="192">
        <v>45357</v>
      </c>
      <c r="AQ13" s="184">
        <f t="shared" si="0"/>
        <v>861</v>
      </c>
      <c r="AR13" s="184" t="s">
        <v>57</v>
      </c>
      <c r="AS13" s="184">
        <v>27</v>
      </c>
      <c r="AT13" s="184">
        <v>1</v>
      </c>
      <c r="AU13" s="184"/>
    </row>
    <row r="14" spans="1:48" s="188" customFormat="1">
      <c r="A14" s="184">
        <v>13</v>
      </c>
      <c r="B14" s="184" t="s">
        <v>6366</v>
      </c>
      <c r="C14" s="184" t="s">
        <v>6367</v>
      </c>
      <c r="D14" s="184">
        <v>2024</v>
      </c>
      <c r="E14" s="184" t="s">
        <v>6368</v>
      </c>
      <c r="F14" s="189" t="s">
        <v>4793</v>
      </c>
      <c r="G14" s="187" t="s">
        <v>4794</v>
      </c>
      <c r="H14" s="187" t="s">
        <v>4795</v>
      </c>
      <c r="I14" s="184" t="s">
        <v>945</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6383</v>
      </c>
      <c r="AA14" s="184" t="s">
        <v>57</v>
      </c>
      <c r="AB14" s="184" t="s">
        <v>57</v>
      </c>
      <c r="AC14" s="184" t="s">
        <v>57</v>
      </c>
      <c r="AD14" s="184" t="s">
        <v>57</v>
      </c>
      <c r="AE14" s="184" t="s">
        <v>57</v>
      </c>
      <c r="AF14" s="184" t="s">
        <v>57</v>
      </c>
      <c r="AG14" s="184" t="s">
        <v>56</v>
      </c>
      <c r="AH14" s="184">
        <v>28</v>
      </c>
      <c r="AI14" s="184" t="s">
        <v>57</v>
      </c>
      <c r="AJ14" s="184" t="s">
        <v>57</v>
      </c>
      <c r="AK14" s="184" t="s">
        <v>57</v>
      </c>
      <c r="AL14" s="184" t="s">
        <v>57</v>
      </c>
      <c r="AM14" s="184" t="s">
        <v>57</v>
      </c>
      <c r="AN14" s="184" t="s">
        <v>57</v>
      </c>
      <c r="AO14" s="184" t="s">
        <v>57</v>
      </c>
      <c r="AP14" s="192">
        <v>45357</v>
      </c>
      <c r="AQ14" s="184" t="s">
        <v>57</v>
      </c>
      <c r="AR14" s="184" t="s">
        <v>57</v>
      </c>
      <c r="AS14" s="184" t="s">
        <v>57</v>
      </c>
      <c r="AT14" s="184" t="s">
        <v>57</v>
      </c>
      <c r="AU14" s="184"/>
    </row>
    <row r="15" spans="1:48" s="188" customFormat="1">
      <c r="A15" s="184">
        <v>14</v>
      </c>
      <c r="B15" s="184" t="s">
        <v>6366</v>
      </c>
      <c r="C15" s="184" t="s">
        <v>6367</v>
      </c>
      <c r="D15" s="184">
        <v>2024</v>
      </c>
      <c r="E15" s="184" t="s">
        <v>6368</v>
      </c>
      <c r="F15" s="184" t="s">
        <v>4796</v>
      </c>
      <c r="G15" s="187" t="s">
        <v>4797</v>
      </c>
      <c r="H15" s="187" t="s">
        <v>4798</v>
      </c>
      <c r="I15" s="184" t="s">
        <v>935</v>
      </c>
      <c r="J15" s="184">
        <v>6</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4799</v>
      </c>
      <c r="AA15" s="184" t="s">
        <v>57</v>
      </c>
      <c r="AB15" s="184" t="s">
        <v>57</v>
      </c>
      <c r="AC15" s="184" t="s">
        <v>57</v>
      </c>
      <c r="AD15" s="184" t="s">
        <v>57</v>
      </c>
      <c r="AE15" s="184" t="s">
        <v>57</v>
      </c>
      <c r="AF15" s="184" t="s">
        <v>57</v>
      </c>
      <c r="AG15" s="184" t="s">
        <v>56</v>
      </c>
      <c r="AH15" s="184">
        <v>84</v>
      </c>
      <c r="AI15" s="184" t="s">
        <v>57</v>
      </c>
      <c r="AJ15" s="184" t="s">
        <v>57</v>
      </c>
      <c r="AK15" s="184" t="s">
        <v>57</v>
      </c>
      <c r="AL15" s="184" t="s">
        <v>57</v>
      </c>
      <c r="AM15" s="184" t="s">
        <v>57</v>
      </c>
      <c r="AN15" s="184" t="s">
        <v>57</v>
      </c>
      <c r="AO15" s="192" t="s">
        <v>57</v>
      </c>
      <c r="AP15" s="192">
        <v>45357</v>
      </c>
      <c r="AQ15" s="184" t="s">
        <v>57</v>
      </c>
      <c r="AR15" s="184" t="s">
        <v>57</v>
      </c>
      <c r="AS15" s="184" t="s">
        <v>57</v>
      </c>
      <c r="AT15" s="184" t="s">
        <v>57</v>
      </c>
      <c r="AU15" s="184"/>
    </row>
    <row r="16" spans="1:48" s="188" customFormat="1">
      <c r="A16" s="184">
        <v>15</v>
      </c>
      <c r="B16" s="184" t="s">
        <v>6366</v>
      </c>
      <c r="C16" s="184" t="s">
        <v>6367</v>
      </c>
      <c r="D16" s="184">
        <v>2024</v>
      </c>
      <c r="E16" s="184" t="s">
        <v>6368</v>
      </c>
      <c r="F16" s="184" t="s">
        <v>4800</v>
      </c>
      <c r="G16" s="184" t="s">
        <v>4801</v>
      </c>
      <c r="H16" s="184" t="s">
        <v>4802</v>
      </c>
      <c r="I16" s="184" t="s">
        <v>312</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6384</v>
      </c>
      <c r="AA16" s="184" t="s">
        <v>57</v>
      </c>
      <c r="AB16" s="184" t="s">
        <v>57</v>
      </c>
      <c r="AC16" s="184" t="s">
        <v>57</v>
      </c>
      <c r="AD16" s="184" t="s">
        <v>57</v>
      </c>
      <c r="AE16" s="184" t="s">
        <v>57</v>
      </c>
      <c r="AF16" s="184" t="s">
        <v>57</v>
      </c>
      <c r="AG16" s="184" t="s">
        <v>57</v>
      </c>
      <c r="AH16" s="184" t="s">
        <v>57</v>
      </c>
      <c r="AI16" s="184" t="s">
        <v>57</v>
      </c>
      <c r="AJ16" s="184" t="s">
        <v>57</v>
      </c>
      <c r="AK16" s="184" t="s">
        <v>57</v>
      </c>
      <c r="AL16" s="184" t="s">
        <v>57</v>
      </c>
      <c r="AM16" s="184" t="s">
        <v>57</v>
      </c>
      <c r="AN16" s="184" t="s">
        <v>57</v>
      </c>
      <c r="AO16" s="184" t="s">
        <v>57</v>
      </c>
      <c r="AP16" s="192">
        <v>45357</v>
      </c>
      <c r="AQ16" s="184" t="s">
        <v>57</v>
      </c>
      <c r="AR16" s="184" t="s">
        <v>57</v>
      </c>
      <c r="AS16" s="184" t="s">
        <v>57</v>
      </c>
      <c r="AT16" s="184" t="s">
        <v>57</v>
      </c>
      <c r="AU16" s="184"/>
    </row>
    <row r="17" spans="1:47" s="188" customFormat="1">
      <c r="A17" s="184">
        <v>16</v>
      </c>
      <c r="B17" s="184" t="s">
        <v>6366</v>
      </c>
      <c r="C17" s="184" t="s">
        <v>6367</v>
      </c>
      <c r="D17" s="184">
        <v>2024</v>
      </c>
      <c r="E17" s="184" t="s">
        <v>6368</v>
      </c>
      <c r="F17" s="184" t="s">
        <v>4803</v>
      </c>
      <c r="G17" s="187" t="s">
        <v>4804</v>
      </c>
      <c r="H17" s="187" t="s">
        <v>4805</v>
      </c>
      <c r="I17" s="184" t="s">
        <v>935</v>
      </c>
      <c r="J17" s="184">
        <v>3</v>
      </c>
      <c r="K17" s="184" t="s">
        <v>57</v>
      </c>
      <c r="L17" s="184" t="s">
        <v>57</v>
      </c>
      <c r="M17" s="184" t="s">
        <v>57</v>
      </c>
      <c r="N17" s="184" t="s">
        <v>56</v>
      </c>
      <c r="O17" s="184">
        <v>1</v>
      </c>
      <c r="P17" s="184" t="s">
        <v>114</v>
      </c>
      <c r="Q17" s="184" t="s">
        <v>6385</v>
      </c>
      <c r="R17" s="184" t="s">
        <v>6386</v>
      </c>
      <c r="S17" s="184" t="s">
        <v>56</v>
      </c>
      <c r="T17" s="184" t="s">
        <v>6387</v>
      </c>
      <c r="U17" s="184" t="s">
        <v>57</v>
      </c>
      <c r="V17" s="184" t="s">
        <v>57</v>
      </c>
      <c r="W17" s="184" t="s">
        <v>57</v>
      </c>
      <c r="X17" s="184" t="s">
        <v>57</v>
      </c>
      <c r="Y17" s="184" t="s">
        <v>57</v>
      </c>
      <c r="Z17" s="184" t="s">
        <v>2301</v>
      </c>
      <c r="AA17" s="184" t="s">
        <v>56</v>
      </c>
      <c r="AB17" s="184" t="s">
        <v>56</v>
      </c>
      <c r="AC17" s="184" t="s">
        <v>56</v>
      </c>
      <c r="AD17" s="184" t="s">
        <v>157</v>
      </c>
      <c r="AE17" s="184" t="s">
        <v>57</v>
      </c>
      <c r="AF17" s="184" t="s">
        <v>57</v>
      </c>
      <c r="AG17" s="184" t="s">
        <v>56</v>
      </c>
      <c r="AH17" s="184">
        <v>183</v>
      </c>
      <c r="AI17" s="184" t="s">
        <v>57</v>
      </c>
      <c r="AJ17" s="184" t="s">
        <v>57</v>
      </c>
      <c r="AK17" s="184" t="s">
        <v>57</v>
      </c>
      <c r="AL17" s="184" t="s">
        <v>57</v>
      </c>
      <c r="AM17" s="184" t="s">
        <v>57</v>
      </c>
      <c r="AN17" s="184" t="s">
        <v>57</v>
      </c>
      <c r="AO17" s="192">
        <v>44507</v>
      </c>
      <c r="AP17" s="192">
        <v>45357</v>
      </c>
      <c r="AQ17" s="184">
        <f>AP17-AO17</f>
        <v>850</v>
      </c>
      <c r="AR17" s="184" t="s">
        <v>57</v>
      </c>
      <c r="AS17" s="184">
        <v>32</v>
      </c>
      <c r="AT17" s="184">
        <v>151</v>
      </c>
      <c r="AU17" s="184"/>
    </row>
    <row r="18" spans="1:47" s="188" customFormat="1">
      <c r="A18" s="184">
        <v>17</v>
      </c>
      <c r="B18" s="184" t="s">
        <v>6366</v>
      </c>
      <c r="C18" s="184" t="s">
        <v>6367</v>
      </c>
      <c r="D18" s="184">
        <v>2024</v>
      </c>
      <c r="E18" s="184" t="s">
        <v>6368</v>
      </c>
      <c r="F18" s="184" t="s">
        <v>4806</v>
      </c>
      <c r="G18" s="187" t="s">
        <v>4807</v>
      </c>
      <c r="H18" s="184" t="s">
        <v>4808</v>
      </c>
      <c r="I18" s="184" t="s">
        <v>945</v>
      </c>
      <c r="J18" s="184">
        <v>3</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4843</v>
      </c>
      <c r="AA18" s="184" t="s">
        <v>57</v>
      </c>
      <c r="AB18" s="184" t="s">
        <v>57</v>
      </c>
      <c r="AC18" s="184" t="s">
        <v>57</v>
      </c>
      <c r="AD18" s="184" t="s">
        <v>57</v>
      </c>
      <c r="AE18" s="184" t="s">
        <v>57</v>
      </c>
      <c r="AF18" s="184" t="s">
        <v>57</v>
      </c>
      <c r="AG18" s="184" t="s">
        <v>56</v>
      </c>
      <c r="AH18" s="184">
        <v>183</v>
      </c>
      <c r="AI18" s="184" t="s">
        <v>57</v>
      </c>
      <c r="AJ18" s="184" t="s">
        <v>57</v>
      </c>
      <c r="AK18" s="184" t="s">
        <v>57</v>
      </c>
      <c r="AL18" s="184" t="s">
        <v>57</v>
      </c>
      <c r="AM18" s="184" t="s">
        <v>57</v>
      </c>
      <c r="AN18" s="184" t="s">
        <v>57</v>
      </c>
      <c r="AO18" s="184" t="s">
        <v>57</v>
      </c>
      <c r="AP18" s="192">
        <v>45357</v>
      </c>
      <c r="AQ18" s="184" t="s">
        <v>57</v>
      </c>
      <c r="AR18" s="184" t="s">
        <v>57</v>
      </c>
      <c r="AS18" s="184">
        <v>32</v>
      </c>
      <c r="AT18" s="184">
        <v>151</v>
      </c>
      <c r="AU18" s="184"/>
    </row>
    <row r="19" spans="1:47" s="188" customFormat="1">
      <c r="A19" s="184">
        <v>18</v>
      </c>
      <c r="B19" s="184" t="s">
        <v>6366</v>
      </c>
      <c r="C19" s="184" t="s">
        <v>6367</v>
      </c>
      <c r="D19" s="184">
        <v>2024</v>
      </c>
      <c r="E19" s="184" t="s">
        <v>6368</v>
      </c>
      <c r="F19" s="184" t="s">
        <v>4809</v>
      </c>
      <c r="G19" s="187" t="s">
        <v>4810</v>
      </c>
      <c r="H19" s="184" t="s">
        <v>4811</v>
      </c>
      <c r="I19" s="184" t="s">
        <v>929</v>
      </c>
      <c r="J19" s="184">
        <v>6</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4754</v>
      </c>
      <c r="AA19" s="184" t="s">
        <v>57</v>
      </c>
      <c r="AB19" s="184" t="s">
        <v>57</v>
      </c>
      <c r="AC19" s="184" t="s">
        <v>57</v>
      </c>
      <c r="AD19" s="184" t="s">
        <v>57</v>
      </c>
      <c r="AE19" s="184" t="s">
        <v>57</v>
      </c>
      <c r="AF19" s="184" t="s">
        <v>57</v>
      </c>
      <c r="AG19" s="184" t="s">
        <v>57</v>
      </c>
      <c r="AH19" s="184" t="s">
        <v>57</v>
      </c>
      <c r="AI19" s="184" t="s">
        <v>57</v>
      </c>
      <c r="AJ19" s="184" t="s">
        <v>57</v>
      </c>
      <c r="AK19" s="184" t="s">
        <v>57</v>
      </c>
      <c r="AL19" s="184" t="s">
        <v>57</v>
      </c>
      <c r="AM19" s="184" t="s">
        <v>57</v>
      </c>
      <c r="AN19" s="184" t="s">
        <v>57</v>
      </c>
      <c r="AO19" s="192">
        <v>45012</v>
      </c>
      <c r="AP19" s="192">
        <v>45357</v>
      </c>
      <c r="AQ19" s="184">
        <f>AP19-AO19</f>
        <v>345</v>
      </c>
      <c r="AR19" s="184" t="s">
        <v>57</v>
      </c>
      <c r="AS19" s="184" t="s">
        <v>57</v>
      </c>
      <c r="AT19" s="184" t="s">
        <v>57</v>
      </c>
      <c r="AU19" s="184"/>
    </row>
    <row r="20" spans="1:47" s="188" customFormat="1">
      <c r="A20" s="184">
        <v>19</v>
      </c>
      <c r="B20" s="184" t="s">
        <v>6366</v>
      </c>
      <c r="C20" s="184" t="s">
        <v>6367</v>
      </c>
      <c r="D20" s="184">
        <v>2024</v>
      </c>
      <c r="E20" s="184" t="s">
        <v>6368</v>
      </c>
      <c r="F20" s="184" t="s">
        <v>57</v>
      </c>
      <c r="G20" s="184" t="s">
        <v>4812</v>
      </c>
      <c r="H20" s="184" t="s">
        <v>4813</v>
      </c>
      <c r="I20" s="184" t="s">
        <v>289</v>
      </c>
      <c r="J20" s="184">
        <v>1</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t="s">
        <v>57</v>
      </c>
      <c r="AG20" s="184" t="s">
        <v>57</v>
      </c>
      <c r="AH20" s="184" t="s">
        <v>57</v>
      </c>
      <c r="AI20" s="184" t="s">
        <v>57</v>
      </c>
      <c r="AJ20" s="184" t="s">
        <v>57</v>
      </c>
      <c r="AK20" s="184" t="s">
        <v>57</v>
      </c>
      <c r="AL20" s="184" t="s">
        <v>57</v>
      </c>
      <c r="AM20" s="184" t="s">
        <v>57</v>
      </c>
      <c r="AN20" s="184" t="s">
        <v>57</v>
      </c>
      <c r="AO20" s="184" t="s">
        <v>57</v>
      </c>
      <c r="AP20" s="192">
        <v>45357</v>
      </c>
      <c r="AQ20" s="184" t="s">
        <v>57</v>
      </c>
      <c r="AR20" s="184" t="s">
        <v>57</v>
      </c>
      <c r="AS20" s="184" t="s">
        <v>57</v>
      </c>
      <c r="AT20" s="184" t="s">
        <v>57</v>
      </c>
      <c r="AU20" s="184"/>
    </row>
    <row r="21" spans="1:47" s="188" customFormat="1">
      <c r="A21" s="184">
        <v>20</v>
      </c>
      <c r="B21" s="184" t="s">
        <v>6366</v>
      </c>
      <c r="C21" s="184" t="s">
        <v>6367</v>
      </c>
      <c r="D21" s="184">
        <v>2024</v>
      </c>
      <c r="E21" s="184" t="s">
        <v>286</v>
      </c>
      <c r="F21" s="184" t="s">
        <v>4814</v>
      </c>
      <c r="G21" s="184" t="s">
        <v>4815</v>
      </c>
      <c r="H21" s="184" t="s">
        <v>4816</v>
      </c>
      <c r="I21" s="184" t="s">
        <v>298</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6388</v>
      </c>
      <c r="AA21" s="184" t="s">
        <v>57</v>
      </c>
      <c r="AB21" s="184" t="s">
        <v>57</v>
      </c>
      <c r="AC21" s="184" t="s">
        <v>57</v>
      </c>
      <c r="AD21" s="184" t="s">
        <v>57</v>
      </c>
      <c r="AE21" s="184" t="s">
        <v>57</v>
      </c>
      <c r="AF21" s="184" t="s">
        <v>57</v>
      </c>
      <c r="AG21" s="184" t="s">
        <v>57</v>
      </c>
      <c r="AH21" s="184" t="s">
        <v>57</v>
      </c>
      <c r="AI21" s="184" t="s">
        <v>57</v>
      </c>
      <c r="AJ21" s="184" t="s">
        <v>57</v>
      </c>
      <c r="AK21" s="184" t="s">
        <v>57</v>
      </c>
      <c r="AL21" s="184" t="s">
        <v>57</v>
      </c>
      <c r="AM21" s="184" t="s">
        <v>57</v>
      </c>
      <c r="AN21" s="184" t="s">
        <v>57</v>
      </c>
      <c r="AO21" s="184" t="s">
        <v>57</v>
      </c>
      <c r="AP21" s="192">
        <v>45420</v>
      </c>
      <c r="AQ21" s="184" t="s">
        <v>57</v>
      </c>
      <c r="AR21" s="184" t="s">
        <v>57</v>
      </c>
      <c r="AS21" s="184" t="s">
        <v>57</v>
      </c>
      <c r="AT21" s="184" t="s">
        <v>57</v>
      </c>
      <c r="AU21" s="184"/>
    </row>
    <row r="22" spans="1:47" s="188" customFormat="1">
      <c r="A22" s="184">
        <v>21</v>
      </c>
      <c r="B22" s="184" t="s">
        <v>6366</v>
      </c>
      <c r="C22" s="184" t="s">
        <v>6367</v>
      </c>
      <c r="D22" s="184">
        <v>2024</v>
      </c>
      <c r="E22" s="184" t="s">
        <v>286</v>
      </c>
      <c r="F22" s="184" t="s">
        <v>4817</v>
      </c>
      <c r="G22" s="187" t="s">
        <v>4818</v>
      </c>
      <c r="H22" s="184" t="s">
        <v>4819</v>
      </c>
      <c r="I22" s="184" t="s">
        <v>935</v>
      </c>
      <c r="J22" s="184">
        <v>14</v>
      </c>
      <c r="K22" s="184" t="s">
        <v>57</v>
      </c>
      <c r="L22" s="184" t="s">
        <v>57</v>
      </c>
      <c r="M22" s="184" t="s">
        <v>57</v>
      </c>
      <c r="N22" s="184" t="s">
        <v>57</v>
      </c>
      <c r="O22" s="184" t="s">
        <v>57</v>
      </c>
      <c r="P22" s="184" t="s">
        <v>57</v>
      </c>
      <c r="Q22" s="184" t="s">
        <v>57</v>
      </c>
      <c r="R22" s="184" t="s">
        <v>57</v>
      </c>
      <c r="S22" s="184" t="s">
        <v>56</v>
      </c>
      <c r="T22" s="184" t="s">
        <v>6389</v>
      </c>
      <c r="U22" s="184" t="s">
        <v>57</v>
      </c>
      <c r="V22" s="184" t="s">
        <v>57</v>
      </c>
      <c r="W22" s="184" t="s">
        <v>57</v>
      </c>
      <c r="X22" s="184" t="s">
        <v>57</v>
      </c>
      <c r="Y22" s="184" t="s">
        <v>57</v>
      </c>
      <c r="Z22" s="184" t="s">
        <v>4821</v>
      </c>
      <c r="AA22" s="184" t="s">
        <v>57</v>
      </c>
      <c r="AB22" s="184" t="s">
        <v>57</v>
      </c>
      <c r="AC22" s="184" t="s">
        <v>57</v>
      </c>
      <c r="AD22" s="184" t="s">
        <v>57</v>
      </c>
      <c r="AE22" s="184" t="s">
        <v>57</v>
      </c>
      <c r="AF22" s="184" t="s">
        <v>57</v>
      </c>
      <c r="AG22" s="184" t="s">
        <v>56</v>
      </c>
      <c r="AH22" s="184">
        <v>40</v>
      </c>
      <c r="AI22" s="184" t="s">
        <v>56</v>
      </c>
      <c r="AJ22" s="184" t="s">
        <v>174</v>
      </c>
      <c r="AK22" s="184" t="s">
        <v>57</v>
      </c>
      <c r="AL22" s="184" t="s">
        <v>57</v>
      </c>
      <c r="AM22" s="184" t="s">
        <v>57</v>
      </c>
      <c r="AN22" s="184" t="s">
        <v>57</v>
      </c>
      <c r="AO22" s="192">
        <v>45076</v>
      </c>
      <c r="AP22" s="192">
        <v>45420</v>
      </c>
      <c r="AQ22" s="184">
        <f>AP22-AO22</f>
        <v>344</v>
      </c>
      <c r="AR22" s="184" t="s">
        <v>57</v>
      </c>
      <c r="AS22" s="184">
        <v>18</v>
      </c>
      <c r="AT22" s="184">
        <v>22</v>
      </c>
      <c r="AU22" s="184"/>
    </row>
    <row r="23" spans="1:47" s="188" customFormat="1">
      <c r="A23" s="184">
        <v>22</v>
      </c>
      <c r="B23" s="184" t="s">
        <v>6366</v>
      </c>
      <c r="C23" s="184" t="s">
        <v>6367</v>
      </c>
      <c r="D23" s="184">
        <v>2024</v>
      </c>
      <c r="E23" s="184" t="s">
        <v>286</v>
      </c>
      <c r="F23" s="184" t="s">
        <v>4823</v>
      </c>
      <c r="G23" s="184" t="s">
        <v>4824</v>
      </c>
      <c r="H23" s="184" t="s">
        <v>4825</v>
      </c>
      <c r="I23" s="184" t="s">
        <v>2430</v>
      </c>
      <c r="J23" s="184">
        <v>14</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4827</v>
      </c>
      <c r="AA23" s="184" t="s">
        <v>57</v>
      </c>
      <c r="AB23" s="184" t="s">
        <v>57</v>
      </c>
      <c r="AC23" s="184" t="s">
        <v>57</v>
      </c>
      <c r="AD23" s="184" t="s">
        <v>57</v>
      </c>
      <c r="AE23" s="184" t="s">
        <v>57</v>
      </c>
      <c r="AF23" s="184" t="s">
        <v>57</v>
      </c>
      <c r="AG23" s="184" t="s">
        <v>56</v>
      </c>
      <c r="AH23" s="184">
        <v>1</v>
      </c>
      <c r="AI23" s="184" t="s">
        <v>57</v>
      </c>
      <c r="AJ23" s="184" t="s">
        <v>57</v>
      </c>
      <c r="AK23" s="184" t="s">
        <v>57</v>
      </c>
      <c r="AL23" s="184" t="s">
        <v>57</v>
      </c>
      <c r="AM23" s="184" t="s">
        <v>57</v>
      </c>
      <c r="AN23" s="184" t="s">
        <v>57</v>
      </c>
      <c r="AO23" s="192">
        <v>45191</v>
      </c>
      <c r="AP23" s="192">
        <v>45420</v>
      </c>
      <c r="AQ23" s="184">
        <f>AP23-AO23</f>
        <v>229</v>
      </c>
      <c r="AR23" s="184" t="s">
        <v>57</v>
      </c>
      <c r="AS23" s="184">
        <v>1</v>
      </c>
      <c r="AT23" s="184">
        <v>0</v>
      </c>
      <c r="AU23" s="184"/>
    </row>
    <row r="24" spans="1:47" s="188" customFormat="1">
      <c r="A24" s="184">
        <v>23</v>
      </c>
      <c r="B24" s="184" t="s">
        <v>6366</v>
      </c>
      <c r="C24" s="184" t="s">
        <v>6367</v>
      </c>
      <c r="D24" s="184">
        <v>2024</v>
      </c>
      <c r="E24" s="184" t="s">
        <v>286</v>
      </c>
      <c r="F24" s="184" t="s">
        <v>4829</v>
      </c>
      <c r="G24" s="187" t="s">
        <v>4830</v>
      </c>
      <c r="H24" s="184" t="s">
        <v>4831</v>
      </c>
      <c r="I24" s="184" t="s">
        <v>935</v>
      </c>
      <c r="J24" s="184">
        <v>6</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4832</v>
      </c>
      <c r="AA24" s="184" t="s">
        <v>57</v>
      </c>
      <c r="AB24" s="184" t="s">
        <v>57</v>
      </c>
      <c r="AC24" s="184" t="s">
        <v>57</v>
      </c>
      <c r="AD24" s="184" t="s">
        <v>57</v>
      </c>
      <c r="AE24" s="184" t="s">
        <v>57</v>
      </c>
      <c r="AF24" s="184" t="s">
        <v>57</v>
      </c>
      <c r="AG24" s="184" t="s">
        <v>56</v>
      </c>
      <c r="AH24" s="184">
        <v>16</v>
      </c>
      <c r="AI24" s="184" t="s">
        <v>57</v>
      </c>
      <c r="AJ24" s="184" t="s">
        <v>57</v>
      </c>
      <c r="AK24" s="184" t="s">
        <v>57</v>
      </c>
      <c r="AL24" s="184" t="s">
        <v>57</v>
      </c>
      <c r="AM24" s="184" t="s">
        <v>57</v>
      </c>
      <c r="AN24" s="184" t="s">
        <v>57</v>
      </c>
      <c r="AO24" s="192">
        <v>45135</v>
      </c>
      <c r="AP24" s="192">
        <v>45420</v>
      </c>
      <c r="AQ24" s="184">
        <f>AP24-AO24</f>
        <v>285</v>
      </c>
      <c r="AR24" s="184" t="s">
        <v>57</v>
      </c>
      <c r="AS24" s="184" t="s">
        <v>57</v>
      </c>
      <c r="AT24" s="184" t="s">
        <v>57</v>
      </c>
      <c r="AU24" s="184"/>
    </row>
    <row r="25" spans="1:47" s="188" customFormat="1">
      <c r="A25" s="184">
        <v>24</v>
      </c>
      <c r="B25" s="184" t="s">
        <v>6366</v>
      </c>
      <c r="C25" s="184" t="s">
        <v>6367</v>
      </c>
      <c r="D25" s="184">
        <v>2024</v>
      </c>
      <c r="E25" s="184" t="s">
        <v>286</v>
      </c>
      <c r="F25" s="184" t="s">
        <v>4834</v>
      </c>
      <c r="G25" s="184" t="s">
        <v>4835</v>
      </c>
      <c r="H25" s="184" t="s">
        <v>4836</v>
      </c>
      <c r="I25" s="184" t="s">
        <v>935</v>
      </c>
      <c r="J25" s="184">
        <v>6</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4837</v>
      </c>
      <c r="AA25" s="184" t="s">
        <v>57</v>
      </c>
      <c r="AB25" s="184" t="s">
        <v>57</v>
      </c>
      <c r="AC25" s="184" t="s">
        <v>57</v>
      </c>
      <c r="AD25" s="184" t="s">
        <v>57</v>
      </c>
      <c r="AE25" s="184" t="s">
        <v>57</v>
      </c>
      <c r="AF25" s="184" t="s">
        <v>57</v>
      </c>
      <c r="AG25" s="184" t="s">
        <v>56</v>
      </c>
      <c r="AH25" s="184">
        <v>13</v>
      </c>
      <c r="AI25" s="184" t="s">
        <v>57</v>
      </c>
      <c r="AJ25" s="184" t="s">
        <v>57</v>
      </c>
      <c r="AK25" s="184" t="s">
        <v>57</v>
      </c>
      <c r="AL25" s="184" t="s">
        <v>57</v>
      </c>
      <c r="AM25" s="184" t="s">
        <v>57</v>
      </c>
      <c r="AN25" s="184" t="s">
        <v>57</v>
      </c>
      <c r="AO25" s="192">
        <v>44618</v>
      </c>
      <c r="AP25" s="192">
        <v>45420</v>
      </c>
      <c r="AQ25" s="184">
        <f>AP25-AO25</f>
        <v>802</v>
      </c>
      <c r="AR25" s="184"/>
      <c r="AS25" s="184">
        <v>6</v>
      </c>
      <c r="AT25" s="184">
        <v>5</v>
      </c>
      <c r="AU25" s="184" t="s">
        <v>56</v>
      </c>
    </row>
    <row r="26" spans="1:47" s="188" customFormat="1">
      <c r="A26" s="184">
        <v>25</v>
      </c>
      <c r="B26" s="184" t="s">
        <v>6366</v>
      </c>
      <c r="C26" s="184" t="s">
        <v>6367</v>
      </c>
      <c r="D26" s="184">
        <v>2024</v>
      </c>
      <c r="E26" s="184" t="s">
        <v>286</v>
      </c>
      <c r="F26" s="184" t="s">
        <v>6390</v>
      </c>
      <c r="G26" s="184" t="s">
        <v>4839</v>
      </c>
      <c r="H26" s="184" t="s">
        <v>4840</v>
      </c>
      <c r="I26" s="184" t="s">
        <v>945</v>
      </c>
      <c r="J26" s="184">
        <v>23</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6391</v>
      </c>
      <c r="AA26" s="184" t="s">
        <v>57</v>
      </c>
      <c r="AB26" s="184" t="s">
        <v>57</v>
      </c>
      <c r="AC26" s="184" t="s">
        <v>57</v>
      </c>
      <c r="AD26" s="184" t="s">
        <v>57</v>
      </c>
      <c r="AE26" s="184" t="s">
        <v>57</v>
      </c>
      <c r="AF26" s="184" t="s">
        <v>57</v>
      </c>
      <c r="AG26" s="184" t="s">
        <v>57</v>
      </c>
      <c r="AH26" s="184" t="s">
        <v>57</v>
      </c>
      <c r="AI26" s="184" t="s">
        <v>57</v>
      </c>
      <c r="AJ26" s="184" t="s">
        <v>57</v>
      </c>
      <c r="AK26" s="184" t="s">
        <v>57</v>
      </c>
      <c r="AL26" s="184" t="s">
        <v>57</v>
      </c>
      <c r="AM26" s="184" t="s">
        <v>57</v>
      </c>
      <c r="AN26" s="184" t="s">
        <v>57</v>
      </c>
      <c r="AO26" s="184" t="s">
        <v>57</v>
      </c>
      <c r="AP26" s="192">
        <v>45420</v>
      </c>
      <c r="AQ26" s="184" t="s">
        <v>57</v>
      </c>
      <c r="AR26" s="184" t="s">
        <v>57</v>
      </c>
      <c r="AS26" s="184" t="s">
        <v>57</v>
      </c>
      <c r="AT26" s="184" t="s">
        <v>57</v>
      </c>
      <c r="AU26" s="184"/>
    </row>
    <row r="27" spans="1:47" s="188" customFormat="1">
      <c r="A27" s="184">
        <v>26</v>
      </c>
      <c r="B27" s="184" t="s">
        <v>6366</v>
      </c>
      <c r="C27" s="184" t="s">
        <v>6367</v>
      </c>
      <c r="D27" s="184">
        <v>2024</v>
      </c>
      <c r="E27" s="184" t="s">
        <v>286</v>
      </c>
      <c r="F27" s="184" t="s">
        <v>4806</v>
      </c>
      <c r="G27" s="184" t="s">
        <v>4841</v>
      </c>
      <c r="H27" s="184" t="s">
        <v>4842</v>
      </c>
      <c r="I27" s="184" t="s">
        <v>935</v>
      </c>
      <c r="J27" s="184">
        <v>12</v>
      </c>
      <c r="K27" s="184" t="s">
        <v>57</v>
      </c>
      <c r="L27" s="184" t="s">
        <v>57</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4843</v>
      </c>
      <c r="AA27" s="184" t="s">
        <v>57</v>
      </c>
      <c r="AB27" s="184" t="s">
        <v>57</v>
      </c>
      <c r="AC27" s="184" t="s">
        <v>57</v>
      </c>
      <c r="AD27" s="184" t="s">
        <v>57</v>
      </c>
      <c r="AE27" s="184" t="s">
        <v>57</v>
      </c>
      <c r="AF27" s="184" t="s">
        <v>57</v>
      </c>
      <c r="AG27" s="184" t="s">
        <v>56</v>
      </c>
      <c r="AH27" s="184">
        <v>87</v>
      </c>
      <c r="AI27" s="184" t="s">
        <v>57</v>
      </c>
      <c r="AJ27" s="184" t="s">
        <v>57</v>
      </c>
      <c r="AK27" s="184" t="s">
        <v>57</v>
      </c>
      <c r="AL27" s="184" t="s">
        <v>57</v>
      </c>
      <c r="AM27" s="184" t="s">
        <v>57</v>
      </c>
      <c r="AN27" s="184" t="s">
        <v>57</v>
      </c>
      <c r="AO27" s="192">
        <v>44685</v>
      </c>
      <c r="AP27" s="192">
        <v>45420</v>
      </c>
      <c r="AQ27" s="184">
        <f>AP27-AO27</f>
        <v>735</v>
      </c>
      <c r="AR27" s="184" t="s">
        <v>57</v>
      </c>
      <c r="AS27" s="184" t="s">
        <v>57</v>
      </c>
      <c r="AT27" s="184" t="s">
        <v>57</v>
      </c>
      <c r="AU27" s="184"/>
    </row>
    <row r="28" spans="1:47" s="188" customFormat="1">
      <c r="A28" s="184">
        <v>27</v>
      </c>
      <c r="B28" s="184" t="s">
        <v>6366</v>
      </c>
      <c r="C28" s="184" t="s">
        <v>6367</v>
      </c>
      <c r="D28" s="184">
        <v>2024</v>
      </c>
      <c r="E28" s="184" t="s">
        <v>286</v>
      </c>
      <c r="F28" s="184" t="s">
        <v>4845</v>
      </c>
      <c r="G28" s="187" t="s">
        <v>4846</v>
      </c>
      <c r="H28" s="184" t="s">
        <v>4847</v>
      </c>
      <c r="I28" s="184" t="s">
        <v>945</v>
      </c>
      <c r="J28" s="184">
        <v>12</v>
      </c>
      <c r="K28" s="184" t="s">
        <v>57</v>
      </c>
      <c r="L28" s="184" t="s">
        <v>57</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6392</v>
      </c>
      <c r="AA28" s="184" t="s">
        <v>57</v>
      </c>
      <c r="AB28" s="184" t="s">
        <v>57</v>
      </c>
      <c r="AC28" s="184" t="s">
        <v>57</v>
      </c>
      <c r="AD28" s="184" t="s">
        <v>57</v>
      </c>
      <c r="AE28" s="184" t="s">
        <v>57</v>
      </c>
      <c r="AF28" s="184" t="s">
        <v>57</v>
      </c>
      <c r="AG28" s="184" t="s">
        <v>57</v>
      </c>
      <c r="AH28" s="184" t="s">
        <v>57</v>
      </c>
      <c r="AI28" s="184" t="s">
        <v>57</v>
      </c>
      <c r="AJ28" s="184" t="s">
        <v>57</v>
      </c>
      <c r="AK28" s="184" t="s">
        <v>57</v>
      </c>
      <c r="AL28" s="184" t="s">
        <v>57</v>
      </c>
      <c r="AM28" s="184" t="s">
        <v>57</v>
      </c>
      <c r="AN28" s="184" t="s">
        <v>57</v>
      </c>
      <c r="AO28" s="191" t="s">
        <v>57</v>
      </c>
      <c r="AP28" s="191">
        <v>45420</v>
      </c>
      <c r="AQ28" s="184" t="s">
        <v>57</v>
      </c>
      <c r="AR28" s="184" t="s">
        <v>57</v>
      </c>
      <c r="AS28" s="184" t="s">
        <v>57</v>
      </c>
      <c r="AT28" s="184" t="s">
        <v>57</v>
      </c>
      <c r="AU28" s="184"/>
    </row>
    <row r="29" spans="1:47" s="188" customFormat="1">
      <c r="A29" s="184">
        <v>28</v>
      </c>
      <c r="B29" s="184" t="s">
        <v>6366</v>
      </c>
      <c r="C29" s="184" t="s">
        <v>6367</v>
      </c>
      <c r="D29" s="184">
        <v>2024</v>
      </c>
      <c r="E29" s="184" t="s">
        <v>286</v>
      </c>
      <c r="F29" s="184" t="s">
        <v>4848</v>
      </c>
      <c r="G29" s="187" t="s">
        <v>4849</v>
      </c>
      <c r="H29" s="184" t="s">
        <v>4850</v>
      </c>
      <c r="I29" s="184" t="s">
        <v>935</v>
      </c>
      <c r="J29" s="184">
        <v>4</v>
      </c>
      <c r="K29" s="184" t="s">
        <v>57</v>
      </c>
      <c r="L29" s="184" t="s">
        <v>57</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537</v>
      </c>
      <c r="AA29" s="184" t="s">
        <v>57</v>
      </c>
      <c r="AB29" s="184" t="s">
        <v>57</v>
      </c>
      <c r="AC29" s="184" t="s">
        <v>57</v>
      </c>
      <c r="AD29" s="184" t="s">
        <v>57</v>
      </c>
      <c r="AE29" s="184" t="s">
        <v>57</v>
      </c>
      <c r="AF29" s="184" t="s">
        <v>57</v>
      </c>
      <c r="AG29" s="184" t="s">
        <v>56</v>
      </c>
      <c r="AH29" s="184">
        <v>7</v>
      </c>
      <c r="AI29" s="184" t="s">
        <v>56</v>
      </c>
      <c r="AJ29" s="184" t="s">
        <v>4234</v>
      </c>
      <c r="AK29" s="184" t="s">
        <v>57</v>
      </c>
      <c r="AL29" s="184" t="s">
        <v>57</v>
      </c>
      <c r="AM29" s="184" t="s">
        <v>57</v>
      </c>
      <c r="AN29" s="184" t="s">
        <v>57</v>
      </c>
      <c r="AO29" s="192">
        <v>44553</v>
      </c>
      <c r="AP29" s="192">
        <v>45420</v>
      </c>
      <c r="AQ29" s="184">
        <f>AP29-AO29</f>
        <v>867</v>
      </c>
      <c r="AR29" s="184" t="s">
        <v>57</v>
      </c>
      <c r="AS29" s="184">
        <v>7</v>
      </c>
      <c r="AT29" s="184">
        <v>0</v>
      </c>
      <c r="AU29" s="184"/>
    </row>
    <row r="30" spans="1:47" s="188" customFormat="1">
      <c r="A30" s="184">
        <v>29</v>
      </c>
      <c r="B30" s="184" t="s">
        <v>6366</v>
      </c>
      <c r="C30" s="184" t="s">
        <v>6367</v>
      </c>
      <c r="D30" s="184">
        <v>2024</v>
      </c>
      <c r="E30" s="184" t="s">
        <v>286</v>
      </c>
      <c r="F30" s="184" t="s">
        <v>4043</v>
      </c>
      <c r="G30" s="184" t="s">
        <v>4851</v>
      </c>
      <c r="H30" s="184" t="s">
        <v>6393</v>
      </c>
      <c r="I30" s="184" t="s">
        <v>945</v>
      </c>
      <c r="J30" s="184">
        <v>4</v>
      </c>
      <c r="K30" s="184" t="s">
        <v>57</v>
      </c>
      <c r="L30" s="184" t="s">
        <v>57</v>
      </c>
      <c r="M30" s="184" t="s">
        <v>57</v>
      </c>
      <c r="N30" s="184" t="s">
        <v>57</v>
      </c>
      <c r="O30" s="184" t="s">
        <v>57</v>
      </c>
      <c r="P30" s="184" t="s">
        <v>57</v>
      </c>
      <c r="Q30" s="184" t="s">
        <v>57</v>
      </c>
      <c r="R30" s="184" t="s">
        <v>57</v>
      </c>
      <c r="S30" s="184" t="s">
        <v>57</v>
      </c>
      <c r="T30" s="184" t="s">
        <v>57</v>
      </c>
      <c r="U30" s="184" t="s">
        <v>57</v>
      </c>
      <c r="V30" s="184" t="s">
        <v>57</v>
      </c>
      <c r="W30" s="184" t="s">
        <v>57</v>
      </c>
      <c r="X30" s="184" t="s">
        <v>57</v>
      </c>
      <c r="Y30" s="184" t="s">
        <v>57</v>
      </c>
      <c r="Z30" s="184" t="s">
        <v>6394</v>
      </c>
      <c r="AA30" s="184" t="s">
        <v>57</v>
      </c>
      <c r="AB30" s="184" t="s">
        <v>57</v>
      </c>
      <c r="AC30" s="184" t="s">
        <v>57</v>
      </c>
      <c r="AD30" s="184" t="s">
        <v>57</v>
      </c>
      <c r="AE30" s="184" t="s">
        <v>57</v>
      </c>
      <c r="AF30" s="184" t="s">
        <v>57</v>
      </c>
      <c r="AG30" s="184" t="s">
        <v>57</v>
      </c>
      <c r="AH30" s="184" t="s">
        <v>57</v>
      </c>
      <c r="AI30" s="184" t="s">
        <v>57</v>
      </c>
      <c r="AJ30" s="184" t="s">
        <v>57</v>
      </c>
      <c r="AK30" s="184" t="s">
        <v>57</v>
      </c>
      <c r="AL30" s="184" t="s">
        <v>57</v>
      </c>
      <c r="AM30" s="184" t="s">
        <v>57</v>
      </c>
      <c r="AN30" s="184" t="s">
        <v>57</v>
      </c>
      <c r="AO30" s="191" t="s">
        <v>57</v>
      </c>
      <c r="AP30" s="192">
        <v>45420</v>
      </c>
      <c r="AQ30" s="184" t="s">
        <v>57</v>
      </c>
      <c r="AR30" s="184" t="s">
        <v>57</v>
      </c>
      <c r="AS30" s="184" t="s">
        <v>57</v>
      </c>
      <c r="AT30" s="184" t="s">
        <v>57</v>
      </c>
      <c r="AU30" s="184"/>
    </row>
    <row r="31" spans="1:47" s="188" customFormat="1">
      <c r="A31" s="184">
        <v>30</v>
      </c>
      <c r="B31" s="184" t="s">
        <v>6366</v>
      </c>
      <c r="C31" s="184" t="s">
        <v>6367</v>
      </c>
      <c r="D31" s="184">
        <v>2024</v>
      </c>
      <c r="E31" s="184" t="s">
        <v>286</v>
      </c>
      <c r="F31" s="184" t="s">
        <v>2919</v>
      </c>
      <c r="G31" s="187" t="s">
        <v>4852</v>
      </c>
      <c r="H31" s="184" t="s">
        <v>4853</v>
      </c>
      <c r="I31" s="184" t="s">
        <v>935</v>
      </c>
      <c r="J31" s="184">
        <v>23</v>
      </c>
      <c r="K31" s="184" t="s">
        <v>57</v>
      </c>
      <c r="L31" s="184" t="s">
        <v>57</v>
      </c>
      <c r="M31" s="184" t="s">
        <v>57</v>
      </c>
      <c r="N31" s="184" t="s">
        <v>56</v>
      </c>
      <c r="O31" s="184">
        <v>2</v>
      </c>
      <c r="P31" s="184" t="s">
        <v>114</v>
      </c>
      <c r="Q31" s="184" t="s">
        <v>6395</v>
      </c>
      <c r="R31" s="184" t="s">
        <v>6396</v>
      </c>
      <c r="S31" s="184" t="s">
        <v>56</v>
      </c>
      <c r="T31" s="184" t="s">
        <v>6397</v>
      </c>
      <c r="U31" s="184" t="s">
        <v>57</v>
      </c>
      <c r="V31" s="184" t="s">
        <v>57</v>
      </c>
      <c r="W31" s="184" t="s">
        <v>57</v>
      </c>
      <c r="X31" s="184" t="s">
        <v>57</v>
      </c>
      <c r="Y31" s="184" t="s">
        <v>57</v>
      </c>
      <c r="Z31" s="184" t="s">
        <v>4855</v>
      </c>
      <c r="AA31" s="184" t="s">
        <v>56</v>
      </c>
      <c r="AB31" s="184" t="s">
        <v>56</v>
      </c>
      <c r="AC31" s="184" t="s">
        <v>56</v>
      </c>
      <c r="AD31" s="184" t="s">
        <v>216</v>
      </c>
      <c r="AE31" s="184" t="s">
        <v>3249</v>
      </c>
      <c r="AF31" s="184" t="s">
        <v>57</v>
      </c>
      <c r="AG31" s="184" t="s">
        <v>56</v>
      </c>
      <c r="AH31" s="184">
        <v>221</v>
      </c>
      <c r="AI31" s="184" t="s">
        <v>57</v>
      </c>
      <c r="AJ31" s="184" t="s">
        <v>57</v>
      </c>
      <c r="AK31" s="184" t="s">
        <v>57</v>
      </c>
      <c r="AL31" s="184" t="s">
        <v>57</v>
      </c>
      <c r="AM31" s="184" t="s">
        <v>57</v>
      </c>
      <c r="AN31" s="184" t="s">
        <v>57</v>
      </c>
      <c r="AO31" s="192">
        <v>44664</v>
      </c>
      <c r="AP31" s="192">
        <v>45420</v>
      </c>
      <c r="AQ31" s="184">
        <f>AP31-AO31</f>
        <v>756</v>
      </c>
      <c r="AR31" s="184" t="s">
        <v>57</v>
      </c>
      <c r="AS31" s="184">
        <v>165</v>
      </c>
      <c r="AT31" s="184">
        <v>51</v>
      </c>
      <c r="AU31" s="184"/>
    </row>
    <row r="32" spans="1:47" s="188" customFormat="1">
      <c r="A32" s="184">
        <v>31</v>
      </c>
      <c r="B32" s="184" t="s">
        <v>6366</v>
      </c>
      <c r="C32" s="184" t="s">
        <v>6367</v>
      </c>
      <c r="D32" s="184">
        <v>2024</v>
      </c>
      <c r="E32" s="184" t="s">
        <v>286</v>
      </c>
      <c r="F32" s="184" t="s">
        <v>317</v>
      </c>
      <c r="G32" s="187" t="s">
        <v>4856</v>
      </c>
      <c r="H32" s="184" t="s">
        <v>4857</v>
      </c>
      <c r="I32" s="184" t="s">
        <v>945</v>
      </c>
      <c r="J32" s="184">
        <v>16</v>
      </c>
      <c r="K32" s="184" t="s">
        <v>57</v>
      </c>
      <c r="L32" s="184" t="s">
        <v>57</v>
      </c>
      <c r="M32" s="184" t="s">
        <v>57</v>
      </c>
      <c r="N32" s="184" t="s">
        <v>57</v>
      </c>
      <c r="O32" s="184" t="s">
        <v>57</v>
      </c>
      <c r="P32" s="184" t="s">
        <v>57</v>
      </c>
      <c r="Q32" s="184" t="s">
        <v>57</v>
      </c>
      <c r="R32" s="184" t="s">
        <v>57</v>
      </c>
      <c r="S32" s="184" t="s">
        <v>57</v>
      </c>
      <c r="T32" s="184" t="s">
        <v>57</v>
      </c>
      <c r="U32" s="184" t="s">
        <v>57</v>
      </c>
      <c r="V32" s="184" t="s">
        <v>57</v>
      </c>
      <c r="W32" s="184" t="s">
        <v>57</v>
      </c>
      <c r="X32" s="184" t="s">
        <v>57</v>
      </c>
      <c r="Y32" s="184" t="s">
        <v>57</v>
      </c>
      <c r="Z32" s="184" t="s">
        <v>6398</v>
      </c>
      <c r="AA32" s="184" t="s">
        <v>57</v>
      </c>
      <c r="AB32" s="184" t="s">
        <v>57</v>
      </c>
      <c r="AC32" s="184" t="s">
        <v>57</v>
      </c>
      <c r="AD32" s="184" t="s">
        <v>57</v>
      </c>
      <c r="AE32" s="184" t="s">
        <v>57</v>
      </c>
      <c r="AF32" s="184" t="s">
        <v>57</v>
      </c>
      <c r="AG32" s="184" t="s">
        <v>57</v>
      </c>
      <c r="AH32" s="184" t="s">
        <v>57</v>
      </c>
      <c r="AI32" s="184" t="s">
        <v>57</v>
      </c>
      <c r="AJ32" s="184" t="s">
        <v>57</v>
      </c>
      <c r="AK32" s="184" t="s">
        <v>57</v>
      </c>
      <c r="AL32" s="184" t="s">
        <v>57</v>
      </c>
      <c r="AM32" s="184" t="s">
        <v>57</v>
      </c>
      <c r="AN32" s="184" t="s">
        <v>57</v>
      </c>
      <c r="AO32" s="184" t="s">
        <v>57</v>
      </c>
      <c r="AP32" s="192">
        <v>45420</v>
      </c>
      <c r="AQ32" s="184" t="s">
        <v>57</v>
      </c>
      <c r="AR32" s="184" t="s">
        <v>57</v>
      </c>
      <c r="AS32" s="184" t="s">
        <v>57</v>
      </c>
      <c r="AT32" s="184" t="s">
        <v>57</v>
      </c>
      <c r="AU32" s="184"/>
    </row>
    <row r="33" spans="1:47" s="188" customFormat="1">
      <c r="A33" s="184">
        <v>32</v>
      </c>
      <c r="B33" s="184" t="s">
        <v>6366</v>
      </c>
      <c r="C33" s="184" t="s">
        <v>6367</v>
      </c>
      <c r="D33" s="184">
        <v>2024</v>
      </c>
      <c r="E33" s="184" t="s">
        <v>286</v>
      </c>
      <c r="F33" s="184" t="s">
        <v>4002</v>
      </c>
      <c r="G33" s="187" t="s">
        <v>4858</v>
      </c>
      <c r="H33" s="184" t="s">
        <v>4859</v>
      </c>
      <c r="I33" s="184" t="s">
        <v>935</v>
      </c>
      <c r="J33" s="184">
        <v>4</v>
      </c>
      <c r="K33" s="184" t="s">
        <v>57</v>
      </c>
      <c r="L33" s="184" t="s">
        <v>57</v>
      </c>
      <c r="M33" s="184" t="s">
        <v>57</v>
      </c>
      <c r="N33" s="184" t="s">
        <v>57</v>
      </c>
      <c r="O33" s="184" t="s">
        <v>57</v>
      </c>
      <c r="P33" s="184" t="s">
        <v>57</v>
      </c>
      <c r="Q33" s="184" t="s">
        <v>57</v>
      </c>
      <c r="R33" s="184" t="s">
        <v>57</v>
      </c>
      <c r="S33" s="184" t="s">
        <v>56</v>
      </c>
      <c r="T33" s="184" t="s">
        <v>6399</v>
      </c>
      <c r="U33" s="184" t="s">
        <v>57</v>
      </c>
      <c r="V33" s="184" t="s">
        <v>57</v>
      </c>
      <c r="W33" s="184" t="s">
        <v>57</v>
      </c>
      <c r="X33" s="184" t="s">
        <v>57</v>
      </c>
      <c r="Y33" s="184" t="s">
        <v>57</v>
      </c>
      <c r="Z33" s="184" t="s">
        <v>4861</v>
      </c>
      <c r="AA33" s="184" t="s">
        <v>57</v>
      </c>
      <c r="AB33" s="184" t="s">
        <v>57</v>
      </c>
      <c r="AC33" s="184" t="s">
        <v>57</v>
      </c>
      <c r="AD33" s="184" t="s">
        <v>57</v>
      </c>
      <c r="AE33" s="184" t="s">
        <v>57</v>
      </c>
      <c r="AF33" s="184" t="s">
        <v>57</v>
      </c>
      <c r="AG33" s="184" t="s">
        <v>56</v>
      </c>
      <c r="AH33" s="184">
        <v>126</v>
      </c>
      <c r="AI33" s="184" t="s">
        <v>57</v>
      </c>
      <c r="AJ33" s="184" t="s">
        <v>57</v>
      </c>
      <c r="AK33" s="184" t="s">
        <v>57</v>
      </c>
      <c r="AL33" s="184" t="s">
        <v>57</v>
      </c>
      <c r="AM33" s="184" t="s">
        <v>57</v>
      </c>
      <c r="AN33" s="184" t="s">
        <v>57</v>
      </c>
      <c r="AO33" s="192">
        <v>44692</v>
      </c>
      <c r="AP33" s="192">
        <v>45420</v>
      </c>
      <c r="AQ33" s="184">
        <f>AP33-AO33</f>
        <v>728</v>
      </c>
      <c r="AR33" s="184" t="s">
        <v>57</v>
      </c>
      <c r="AS33" s="184">
        <v>90</v>
      </c>
      <c r="AT33" s="184">
        <v>36</v>
      </c>
      <c r="AU33" s="184"/>
    </row>
    <row r="34" spans="1:47" s="188" customFormat="1">
      <c r="A34" s="184">
        <v>33</v>
      </c>
      <c r="B34" s="184" t="s">
        <v>6366</v>
      </c>
      <c r="C34" s="184" t="s">
        <v>6367</v>
      </c>
      <c r="D34" s="184">
        <v>2024</v>
      </c>
      <c r="E34" s="184" t="s">
        <v>286</v>
      </c>
      <c r="F34" s="184" t="s">
        <v>3920</v>
      </c>
      <c r="G34" s="187" t="s">
        <v>4863</v>
      </c>
      <c r="H34" s="184" t="s">
        <v>4864</v>
      </c>
      <c r="I34" s="184" t="s">
        <v>945</v>
      </c>
      <c r="J34" s="184">
        <v>4</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6400</v>
      </c>
      <c r="AA34" s="184" t="s">
        <v>57</v>
      </c>
      <c r="AB34" s="184" t="s">
        <v>57</v>
      </c>
      <c r="AC34" s="184" t="s">
        <v>57</v>
      </c>
      <c r="AD34" s="184" t="s">
        <v>57</v>
      </c>
      <c r="AE34" s="184" t="s">
        <v>57</v>
      </c>
      <c r="AF34" s="184" t="s">
        <v>57</v>
      </c>
      <c r="AG34" s="184" t="s">
        <v>57</v>
      </c>
      <c r="AH34" s="184" t="s">
        <v>57</v>
      </c>
      <c r="AI34" s="184" t="s">
        <v>57</v>
      </c>
      <c r="AJ34" s="184" t="s">
        <v>57</v>
      </c>
      <c r="AK34" s="184" t="s">
        <v>57</v>
      </c>
      <c r="AL34" s="184" t="s">
        <v>57</v>
      </c>
      <c r="AM34" s="184" t="s">
        <v>57</v>
      </c>
      <c r="AN34" s="184" t="s">
        <v>57</v>
      </c>
      <c r="AO34" s="184" t="s">
        <v>57</v>
      </c>
      <c r="AP34" s="192">
        <v>45420</v>
      </c>
      <c r="AQ34" s="184" t="s">
        <v>57</v>
      </c>
      <c r="AR34" s="184" t="s">
        <v>57</v>
      </c>
      <c r="AS34" s="184" t="s">
        <v>57</v>
      </c>
      <c r="AT34" s="184" t="s">
        <v>57</v>
      </c>
      <c r="AU34" s="184"/>
    </row>
    <row r="35" spans="1:47" s="188" customFormat="1">
      <c r="A35" s="184">
        <v>34</v>
      </c>
      <c r="B35" s="184" t="s">
        <v>6366</v>
      </c>
      <c r="C35" s="184" t="s">
        <v>6367</v>
      </c>
      <c r="D35" s="184">
        <v>2024</v>
      </c>
      <c r="E35" s="184" t="s">
        <v>286</v>
      </c>
      <c r="F35" s="184" t="s">
        <v>57</v>
      </c>
      <c r="G35" s="187" t="s">
        <v>4865</v>
      </c>
      <c r="H35" s="184" t="s">
        <v>4866</v>
      </c>
      <c r="I35" s="184" t="s">
        <v>289</v>
      </c>
      <c r="J35" s="184">
        <v>3</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t="s">
        <v>57</v>
      </c>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c r="AU35" s="184"/>
    </row>
    <row r="36" spans="1:47" s="188" customFormat="1">
      <c r="A36" s="184">
        <v>35</v>
      </c>
      <c r="B36" s="184" t="s">
        <v>6366</v>
      </c>
      <c r="C36" s="184" t="s">
        <v>6367</v>
      </c>
      <c r="D36" s="184">
        <v>2024</v>
      </c>
      <c r="E36" s="184" t="s">
        <v>6401</v>
      </c>
      <c r="F36" s="184" t="s">
        <v>1553</v>
      </c>
      <c r="G36" s="187" t="s">
        <v>4867</v>
      </c>
      <c r="H36" s="184" t="s">
        <v>4868</v>
      </c>
      <c r="I36" s="184" t="s">
        <v>6402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1556</v>
      </c>
      <c r="AA36" s="184" t="s">
        <v>57</v>
      </c>
      <c r="AB36" s="184" t="s">
        <v>57</v>
      </c>
      <c r="AC36" s="184" t="s">
        <v>57</v>
      </c>
      <c r="AD36" s="184" t="s">
        <v>57</v>
      </c>
      <c r="AE36" s="184" t="s">
        <v>57</v>
      </c>
      <c r="AF36" s="184" t="s">
        <v>57</v>
      </c>
      <c r="AG36" s="184" t="s">
        <v>57</v>
      </c>
      <c r="AH36" s="184" t="s">
        <v>57</v>
      </c>
      <c r="AI36" s="184" t="s">
        <v>57</v>
      </c>
      <c r="AJ36" s="184" t="s">
        <v>57</v>
      </c>
      <c r="AK36" s="184" t="s">
        <v>57</v>
      </c>
      <c r="AL36" s="184" t="s">
        <v>57</v>
      </c>
      <c r="AM36" s="184" t="s">
        <v>57</v>
      </c>
      <c r="AN36" s="184" t="s">
        <v>57</v>
      </c>
      <c r="AO36" s="184" t="s">
        <v>57</v>
      </c>
      <c r="AP36" s="192">
        <v>45533</v>
      </c>
      <c r="AQ36" s="184" t="s">
        <v>57</v>
      </c>
      <c r="AR36" s="184" t="s">
        <v>57</v>
      </c>
      <c r="AS36" s="184" t="s">
        <v>57</v>
      </c>
      <c r="AT36" s="184" t="s">
        <v>57</v>
      </c>
      <c r="AU36" s="184"/>
    </row>
    <row r="37" spans="1:47" s="188" customFormat="1">
      <c r="A37" s="184">
        <v>36</v>
      </c>
      <c r="B37" s="184" t="s">
        <v>6366</v>
      </c>
      <c r="C37" s="184" t="s">
        <v>6367</v>
      </c>
      <c r="D37" s="184">
        <v>2024</v>
      </c>
      <c r="E37" s="184" t="s">
        <v>6401</v>
      </c>
      <c r="F37" s="184" t="s">
        <v>4869</v>
      </c>
      <c r="G37" s="187" t="s">
        <v>4870</v>
      </c>
      <c r="H37" s="184" t="s">
        <v>4871</v>
      </c>
      <c r="I37" s="184" t="s">
        <v>935</v>
      </c>
      <c r="J37" s="184">
        <v>18</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4872</v>
      </c>
      <c r="AA37" s="184" t="s">
        <v>57</v>
      </c>
      <c r="AB37" s="184" t="s">
        <v>57</v>
      </c>
      <c r="AC37" s="184" t="s">
        <v>57</v>
      </c>
      <c r="AD37" s="184" t="s">
        <v>57</v>
      </c>
      <c r="AE37" s="184" t="s">
        <v>57</v>
      </c>
      <c r="AF37" s="184" t="s">
        <v>57</v>
      </c>
      <c r="AG37" s="184" t="s">
        <v>56</v>
      </c>
      <c r="AH37" s="184">
        <v>43</v>
      </c>
      <c r="AI37" s="184" t="s">
        <v>57</v>
      </c>
      <c r="AJ37" s="184" t="s">
        <v>57</v>
      </c>
      <c r="AK37" s="184" t="s">
        <v>57</v>
      </c>
      <c r="AL37" s="184" t="s">
        <v>57</v>
      </c>
      <c r="AM37" s="184" t="s">
        <v>57</v>
      </c>
      <c r="AN37" s="184" t="s">
        <v>57</v>
      </c>
      <c r="AO37" s="192">
        <v>45142</v>
      </c>
      <c r="AP37" s="192">
        <v>45533</v>
      </c>
      <c r="AQ37" s="184">
        <f t="shared" ref="AQ37:AQ42" si="1">AP37-AO37</f>
        <v>391</v>
      </c>
      <c r="AR37" s="184" t="s">
        <v>57</v>
      </c>
      <c r="AS37" s="184">
        <v>39</v>
      </c>
      <c r="AT37" s="184">
        <v>4</v>
      </c>
      <c r="AU37" s="184"/>
    </row>
    <row r="38" spans="1:47" s="188" customFormat="1">
      <c r="A38" s="184">
        <v>37</v>
      </c>
      <c r="B38" s="184" t="s">
        <v>6366</v>
      </c>
      <c r="C38" s="184" t="s">
        <v>6367</v>
      </c>
      <c r="D38" s="184">
        <v>2024</v>
      </c>
      <c r="E38" s="184" t="s">
        <v>6401</v>
      </c>
      <c r="F38" s="184" t="s">
        <v>4875</v>
      </c>
      <c r="G38" s="187" t="s">
        <v>4876</v>
      </c>
      <c r="H38" s="184" t="s">
        <v>4877</v>
      </c>
      <c r="I38" s="184" t="s">
        <v>935</v>
      </c>
      <c r="J38" s="184">
        <v>6</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6403</v>
      </c>
      <c r="AA38" s="184" t="s">
        <v>57</v>
      </c>
      <c r="AB38" s="184" t="s">
        <v>57</v>
      </c>
      <c r="AC38" s="184" t="s">
        <v>57</v>
      </c>
      <c r="AD38" s="184" t="s">
        <v>57</v>
      </c>
      <c r="AE38" s="184" t="s">
        <v>57</v>
      </c>
      <c r="AF38" s="184" t="s">
        <v>57</v>
      </c>
      <c r="AG38" s="184" t="s">
        <v>57</v>
      </c>
      <c r="AH38" s="184" t="s">
        <v>57</v>
      </c>
      <c r="AI38" s="184" t="s">
        <v>57</v>
      </c>
      <c r="AJ38" s="184" t="s">
        <v>57</v>
      </c>
      <c r="AK38" s="184" t="s">
        <v>57</v>
      </c>
      <c r="AL38" s="184" t="s">
        <v>57</v>
      </c>
      <c r="AM38" s="184" t="s">
        <v>57</v>
      </c>
      <c r="AN38" s="184" t="s">
        <v>57</v>
      </c>
      <c r="AO38" s="192">
        <v>44708</v>
      </c>
      <c r="AP38" s="192">
        <v>45533</v>
      </c>
      <c r="AQ38" s="184">
        <f t="shared" si="1"/>
        <v>825</v>
      </c>
      <c r="AR38" s="184" t="s">
        <v>57</v>
      </c>
      <c r="AS38" s="184" t="s">
        <v>57</v>
      </c>
      <c r="AT38" s="184" t="s">
        <v>57</v>
      </c>
      <c r="AU38" s="184"/>
    </row>
    <row r="39" spans="1:47" s="188" customFormat="1">
      <c r="A39" s="184">
        <v>38</v>
      </c>
      <c r="B39" s="184" t="s">
        <v>6366</v>
      </c>
      <c r="C39" s="184" t="s">
        <v>6367</v>
      </c>
      <c r="D39" s="184">
        <v>2024</v>
      </c>
      <c r="E39" s="184" t="s">
        <v>6401</v>
      </c>
      <c r="F39" s="189" t="s">
        <v>4240</v>
      </c>
      <c r="G39" s="187" t="s">
        <v>4878</v>
      </c>
      <c r="H39" s="184" t="s">
        <v>4879</v>
      </c>
      <c r="I39" s="184" t="s">
        <v>935</v>
      </c>
      <c r="J39" s="184">
        <v>14</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4880</v>
      </c>
      <c r="AA39" s="184" t="s">
        <v>57</v>
      </c>
      <c r="AB39" s="184" t="s">
        <v>57</v>
      </c>
      <c r="AC39" s="184" t="s">
        <v>57</v>
      </c>
      <c r="AD39" s="184" t="s">
        <v>57</v>
      </c>
      <c r="AE39" s="184" t="s">
        <v>57</v>
      </c>
      <c r="AF39" s="184" t="s">
        <v>57</v>
      </c>
      <c r="AG39" s="184" t="s">
        <v>57</v>
      </c>
      <c r="AH39" s="184" t="s">
        <v>57</v>
      </c>
      <c r="AI39" s="184" t="s">
        <v>57</v>
      </c>
      <c r="AJ39" s="184" t="s">
        <v>57</v>
      </c>
      <c r="AK39" s="184" t="s">
        <v>57</v>
      </c>
      <c r="AL39" s="184" t="s">
        <v>57</v>
      </c>
      <c r="AM39" s="184" t="s">
        <v>57</v>
      </c>
      <c r="AN39" s="184" t="s">
        <v>57</v>
      </c>
      <c r="AO39" s="192">
        <v>44756</v>
      </c>
      <c r="AP39" s="192">
        <v>45533</v>
      </c>
      <c r="AQ39" s="184">
        <f t="shared" si="1"/>
        <v>777</v>
      </c>
      <c r="AR39" s="184" t="s">
        <v>57</v>
      </c>
      <c r="AS39" s="184" t="s">
        <v>57</v>
      </c>
      <c r="AT39" s="184" t="s">
        <v>57</v>
      </c>
      <c r="AU39" s="184"/>
    </row>
    <row r="40" spans="1:47" s="188" customFormat="1">
      <c r="A40" s="184">
        <v>39</v>
      </c>
      <c r="B40" s="184" t="s">
        <v>6366</v>
      </c>
      <c r="C40" s="184" t="s">
        <v>6367</v>
      </c>
      <c r="D40" s="184">
        <v>2024</v>
      </c>
      <c r="E40" s="184" t="s">
        <v>6401</v>
      </c>
      <c r="F40" s="189" t="s">
        <v>4755</v>
      </c>
      <c r="G40" s="187" t="s">
        <v>4882</v>
      </c>
      <c r="H40" s="184" t="s">
        <v>4883</v>
      </c>
      <c r="I40" s="184" t="s">
        <v>935</v>
      </c>
      <c r="J40" s="184">
        <v>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4758</v>
      </c>
      <c r="AA40" s="184" t="s">
        <v>57</v>
      </c>
      <c r="AB40" s="184" t="s">
        <v>57</v>
      </c>
      <c r="AC40" s="184" t="s">
        <v>57</v>
      </c>
      <c r="AD40" s="184" t="s">
        <v>57</v>
      </c>
      <c r="AE40" s="184" t="s">
        <v>57</v>
      </c>
      <c r="AF40" s="184" t="s">
        <v>57</v>
      </c>
      <c r="AG40" s="184" t="s">
        <v>57</v>
      </c>
      <c r="AH40" s="184">
        <v>21</v>
      </c>
      <c r="AI40" s="184" t="s">
        <v>57</v>
      </c>
      <c r="AJ40" s="184" t="s">
        <v>57</v>
      </c>
      <c r="AK40" s="184" t="s">
        <v>57</v>
      </c>
      <c r="AL40" s="184" t="s">
        <v>57</v>
      </c>
      <c r="AM40" s="184" t="s">
        <v>57</v>
      </c>
      <c r="AN40" s="184" t="s">
        <v>57</v>
      </c>
      <c r="AO40" s="192">
        <v>44825</v>
      </c>
      <c r="AP40" s="192">
        <v>45533</v>
      </c>
      <c r="AQ40" s="184">
        <f t="shared" si="1"/>
        <v>708</v>
      </c>
      <c r="AR40" s="184" t="s">
        <v>57</v>
      </c>
      <c r="AS40" s="184">
        <v>18</v>
      </c>
      <c r="AT40" s="184">
        <v>3</v>
      </c>
      <c r="AU40" s="184" t="s">
        <v>56</v>
      </c>
    </row>
    <row r="41" spans="1:47" s="188" customFormat="1">
      <c r="A41" s="184">
        <v>40</v>
      </c>
      <c r="B41" s="184" t="s">
        <v>6366</v>
      </c>
      <c r="C41" s="184" t="s">
        <v>6367</v>
      </c>
      <c r="D41" s="184">
        <v>2024</v>
      </c>
      <c r="E41" s="184" t="s">
        <v>6401</v>
      </c>
      <c r="F41" s="184" t="s">
        <v>4884</v>
      </c>
      <c r="G41" s="187" t="s">
        <v>4885</v>
      </c>
      <c r="H41" s="184" t="s">
        <v>4886</v>
      </c>
      <c r="I41" s="184" t="s">
        <v>929</v>
      </c>
      <c r="J41" s="184">
        <v>15</v>
      </c>
      <c r="K41" s="184" t="s">
        <v>56</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4887</v>
      </c>
      <c r="AA41" s="184" t="s">
        <v>57</v>
      </c>
      <c r="AB41" s="184" t="s">
        <v>57</v>
      </c>
      <c r="AC41" s="184" t="s">
        <v>57</v>
      </c>
      <c r="AD41" s="184" t="s">
        <v>57</v>
      </c>
      <c r="AE41" s="184" t="s">
        <v>57</v>
      </c>
      <c r="AF41" s="184" t="s">
        <v>57</v>
      </c>
      <c r="AG41" s="184" t="s">
        <v>57</v>
      </c>
      <c r="AH41" s="184" t="s">
        <v>57</v>
      </c>
      <c r="AI41" s="184" t="s">
        <v>57</v>
      </c>
      <c r="AJ41" s="184" t="s">
        <v>57</v>
      </c>
      <c r="AK41" s="184" t="s">
        <v>57</v>
      </c>
      <c r="AL41" s="184" t="s">
        <v>57</v>
      </c>
      <c r="AM41" s="184" t="s">
        <v>57</v>
      </c>
      <c r="AN41" s="184" t="s">
        <v>57</v>
      </c>
      <c r="AO41" s="192">
        <v>44816</v>
      </c>
      <c r="AP41" s="192">
        <v>45533</v>
      </c>
      <c r="AQ41" s="184">
        <f t="shared" si="1"/>
        <v>717</v>
      </c>
      <c r="AR41" s="184" t="s">
        <v>57</v>
      </c>
      <c r="AS41" s="184" t="s">
        <v>57</v>
      </c>
      <c r="AT41" s="184" t="s">
        <v>57</v>
      </c>
      <c r="AU41" s="184"/>
    </row>
    <row r="42" spans="1:47" s="188" customFormat="1">
      <c r="A42" s="184">
        <v>41</v>
      </c>
      <c r="B42" s="184" t="s">
        <v>6366</v>
      </c>
      <c r="C42" s="184" t="s">
        <v>6367</v>
      </c>
      <c r="D42" s="184">
        <v>2024</v>
      </c>
      <c r="E42" s="184" t="s">
        <v>6401</v>
      </c>
      <c r="F42" s="184" t="s">
        <v>4888</v>
      </c>
      <c r="G42" s="187" t="s">
        <v>4889</v>
      </c>
      <c r="H42" s="184" t="s">
        <v>6404</v>
      </c>
      <c r="I42" s="184" t="s">
        <v>929</v>
      </c>
      <c r="J42" s="184">
        <v>17</v>
      </c>
      <c r="K42" s="184" t="s">
        <v>56</v>
      </c>
      <c r="L42" s="184" t="s">
        <v>57</v>
      </c>
      <c r="M42" s="184" t="s">
        <v>57</v>
      </c>
      <c r="N42" s="184" t="s">
        <v>57</v>
      </c>
      <c r="O42" s="184" t="s">
        <v>57</v>
      </c>
      <c r="P42" s="184" t="s">
        <v>57</v>
      </c>
      <c r="Q42" s="184" t="s">
        <v>57</v>
      </c>
      <c r="R42" s="184" t="s">
        <v>57</v>
      </c>
      <c r="S42" s="184" t="s">
        <v>56</v>
      </c>
      <c r="T42" s="184" t="s">
        <v>6405</v>
      </c>
      <c r="U42" s="184" t="s">
        <v>57</v>
      </c>
      <c r="V42" s="184" t="s">
        <v>57</v>
      </c>
      <c r="W42" s="184" t="s">
        <v>57</v>
      </c>
      <c r="X42" s="184" t="s">
        <v>57</v>
      </c>
      <c r="Y42" s="184" t="s">
        <v>57</v>
      </c>
      <c r="Z42" s="184" t="s">
        <v>4891</v>
      </c>
      <c r="AA42" s="184" t="s">
        <v>57</v>
      </c>
      <c r="AB42" s="184" t="s">
        <v>56</v>
      </c>
      <c r="AC42" s="184" t="s">
        <v>57</v>
      </c>
      <c r="AD42" s="184" t="s">
        <v>216</v>
      </c>
      <c r="AE42" s="184" t="s">
        <v>3249</v>
      </c>
      <c r="AF42" s="184" t="s">
        <v>57</v>
      </c>
      <c r="AG42" s="184" t="s">
        <v>57</v>
      </c>
      <c r="AH42" s="184" t="s">
        <v>57</v>
      </c>
      <c r="AI42" s="184" t="s">
        <v>57</v>
      </c>
      <c r="AJ42" s="184" t="s">
        <v>57</v>
      </c>
      <c r="AK42" s="184" t="s">
        <v>57</v>
      </c>
      <c r="AL42" s="184" t="s">
        <v>57</v>
      </c>
      <c r="AM42" s="184" t="s">
        <v>57</v>
      </c>
      <c r="AN42" s="184" t="s">
        <v>57</v>
      </c>
      <c r="AO42" s="192">
        <v>44767</v>
      </c>
      <c r="AP42" s="192">
        <v>45533</v>
      </c>
      <c r="AQ42" s="184">
        <f t="shared" si="1"/>
        <v>766</v>
      </c>
      <c r="AR42" s="184" t="s">
        <v>57</v>
      </c>
      <c r="AS42" s="184" t="s">
        <v>57</v>
      </c>
      <c r="AT42" s="184" t="s">
        <v>57</v>
      </c>
      <c r="AU42" s="184"/>
    </row>
    <row r="43" spans="1:47" s="188" customFormat="1">
      <c r="A43" s="184">
        <v>42</v>
      </c>
      <c r="B43" s="184" t="s">
        <v>6366</v>
      </c>
      <c r="C43" s="184" t="s">
        <v>6367</v>
      </c>
      <c r="D43" s="184">
        <v>2024</v>
      </c>
      <c r="E43" s="184" t="s">
        <v>6401</v>
      </c>
      <c r="F43" s="184" t="s">
        <v>4892</v>
      </c>
      <c r="G43" s="187" t="s">
        <v>4893</v>
      </c>
      <c r="H43" s="184" t="s">
        <v>6406</v>
      </c>
      <c r="I43" s="184" t="s">
        <v>945</v>
      </c>
      <c r="J43" s="184">
        <v>17</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6407</v>
      </c>
      <c r="AA43" s="184" t="s">
        <v>57</v>
      </c>
      <c r="AB43" s="184" t="s">
        <v>57</v>
      </c>
      <c r="AC43" s="184" t="s">
        <v>57</v>
      </c>
      <c r="AD43" s="184" t="s">
        <v>57</v>
      </c>
      <c r="AE43" s="184" t="s">
        <v>57</v>
      </c>
      <c r="AF43" s="184" t="s">
        <v>57</v>
      </c>
      <c r="AG43" s="184" t="s">
        <v>57</v>
      </c>
      <c r="AH43" s="184" t="s">
        <v>57</v>
      </c>
      <c r="AI43" s="184" t="s">
        <v>57</v>
      </c>
      <c r="AJ43" s="184" t="s">
        <v>57</v>
      </c>
      <c r="AK43" s="184" t="s">
        <v>57</v>
      </c>
      <c r="AL43" s="184" t="s">
        <v>57</v>
      </c>
      <c r="AM43" s="184" t="s">
        <v>57</v>
      </c>
      <c r="AN43" s="184" t="s">
        <v>57</v>
      </c>
      <c r="AO43" s="184" t="s">
        <v>57</v>
      </c>
      <c r="AP43" s="192">
        <v>45533</v>
      </c>
      <c r="AQ43" s="184" t="s">
        <v>57</v>
      </c>
      <c r="AR43" s="184" t="s">
        <v>57</v>
      </c>
      <c r="AS43" s="184" t="s">
        <v>57</v>
      </c>
      <c r="AT43" s="184" t="s">
        <v>57</v>
      </c>
      <c r="AU43" s="184"/>
    </row>
    <row r="44" spans="1:47" s="188" customFormat="1">
      <c r="A44" s="184">
        <v>43</v>
      </c>
      <c r="B44" s="184" t="s">
        <v>6366</v>
      </c>
      <c r="C44" s="184" t="s">
        <v>6367</v>
      </c>
      <c r="D44" s="184">
        <v>2024</v>
      </c>
      <c r="E44" s="184" t="s">
        <v>6401</v>
      </c>
      <c r="F44" s="184" t="s">
        <v>57</v>
      </c>
      <c r="G44" s="187" t="s">
        <v>4895</v>
      </c>
      <c r="H44" s="184" t="s">
        <v>4896</v>
      </c>
      <c r="I44" s="184" t="s">
        <v>289</v>
      </c>
      <c r="J44" s="184">
        <v>2</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t="s">
        <v>57</v>
      </c>
      <c r="AG44" s="184" t="s">
        <v>57</v>
      </c>
      <c r="AH44" s="184" t="s">
        <v>57</v>
      </c>
      <c r="AI44" s="184" t="s">
        <v>57</v>
      </c>
      <c r="AJ44" s="184" t="s">
        <v>57</v>
      </c>
      <c r="AK44" s="184" t="s">
        <v>57</v>
      </c>
      <c r="AL44" s="184" t="s">
        <v>57</v>
      </c>
      <c r="AM44" s="184" t="s">
        <v>57</v>
      </c>
      <c r="AN44" s="184" t="s">
        <v>57</v>
      </c>
      <c r="AO44" s="184" t="s">
        <v>57</v>
      </c>
      <c r="AP44" s="192">
        <v>45533</v>
      </c>
      <c r="AQ44" s="184" t="s">
        <v>57</v>
      </c>
      <c r="AR44" s="184" t="s">
        <v>57</v>
      </c>
      <c r="AS44" s="184" t="s">
        <v>57</v>
      </c>
      <c r="AT44" s="184" t="s">
        <v>57</v>
      </c>
      <c r="AU44" s="184"/>
    </row>
    <row r="45" spans="1:47" s="188" customFormat="1">
      <c r="A45" s="184">
        <v>44</v>
      </c>
      <c r="B45" s="184" t="s">
        <v>6366</v>
      </c>
      <c r="C45" s="184" t="s">
        <v>6367</v>
      </c>
      <c r="D45" s="184">
        <v>2024</v>
      </c>
      <c r="E45" s="184" t="s">
        <v>1165</v>
      </c>
      <c r="F45" s="184" t="s">
        <v>4897</v>
      </c>
      <c r="G45" s="187" t="s">
        <v>4898</v>
      </c>
      <c r="H45" s="187" t="s">
        <v>4899</v>
      </c>
      <c r="I45" s="184" t="s">
        <v>935</v>
      </c>
      <c r="J45" s="184">
        <v>25</v>
      </c>
      <c r="K45" s="184" t="s">
        <v>57</v>
      </c>
      <c r="L45" s="184" t="s">
        <v>57</v>
      </c>
      <c r="M45" s="184" t="s">
        <v>57</v>
      </c>
      <c r="N45" s="184" t="s">
        <v>56</v>
      </c>
      <c r="O45" s="184">
        <v>2</v>
      </c>
      <c r="P45" s="184" t="s">
        <v>170</v>
      </c>
      <c r="Q45" s="184" t="s">
        <v>6408</v>
      </c>
      <c r="R45" s="184" t="s">
        <v>6409</v>
      </c>
      <c r="S45" s="184" t="s">
        <v>56</v>
      </c>
      <c r="T45" s="184" t="s">
        <v>6410</v>
      </c>
      <c r="U45" s="184" t="s">
        <v>57</v>
      </c>
      <c r="V45" s="184" t="s">
        <v>57</v>
      </c>
      <c r="W45" s="184" t="s">
        <v>57</v>
      </c>
      <c r="X45" s="184" t="s">
        <v>57</v>
      </c>
      <c r="Y45" s="184" t="s">
        <v>57</v>
      </c>
      <c r="Z45" s="184" t="s">
        <v>4903</v>
      </c>
      <c r="AA45" s="184" t="s">
        <v>57</v>
      </c>
      <c r="AB45" s="184" t="s">
        <v>56</v>
      </c>
      <c r="AC45" s="184" t="s">
        <v>56</v>
      </c>
      <c r="AD45" s="184" t="s">
        <v>157</v>
      </c>
      <c r="AE45" s="184" t="s">
        <v>57</v>
      </c>
      <c r="AF45" s="184" t="s">
        <v>57</v>
      </c>
      <c r="AG45" s="184" t="s">
        <v>56</v>
      </c>
      <c r="AH45" s="184">
        <v>865</v>
      </c>
      <c r="AI45" s="184" t="s">
        <v>56</v>
      </c>
      <c r="AJ45" s="184" t="s">
        <v>4234</v>
      </c>
      <c r="AK45" s="184" t="s">
        <v>57</v>
      </c>
      <c r="AL45" s="184" t="s">
        <v>57</v>
      </c>
      <c r="AM45" s="184" t="s">
        <v>57</v>
      </c>
      <c r="AN45" s="184" t="s">
        <v>57</v>
      </c>
      <c r="AO45" s="192">
        <v>44921</v>
      </c>
      <c r="AP45" s="192">
        <v>45625</v>
      </c>
      <c r="AQ45" s="184">
        <f>AP45-AO45</f>
        <v>704</v>
      </c>
      <c r="AR45" s="184" t="s">
        <v>57</v>
      </c>
      <c r="AS45" s="184">
        <v>136</v>
      </c>
      <c r="AT45" s="184">
        <v>729</v>
      </c>
      <c r="AU45" s="184"/>
    </row>
    <row r="46" spans="1:47" s="188" customFormat="1">
      <c r="A46" s="184">
        <v>45</v>
      </c>
      <c r="B46" s="184" t="s">
        <v>6366</v>
      </c>
      <c r="C46" s="184" t="s">
        <v>6367</v>
      </c>
      <c r="D46" s="184">
        <v>2024</v>
      </c>
      <c r="E46" s="184" t="s">
        <v>1165</v>
      </c>
      <c r="F46" s="184" t="s">
        <v>4905</v>
      </c>
      <c r="G46" s="187" t="s">
        <v>4906</v>
      </c>
      <c r="H46" s="184" t="s">
        <v>4907</v>
      </c>
      <c r="I46" s="184" t="s">
        <v>945</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6411</v>
      </c>
      <c r="AA46" s="184" t="s">
        <v>57</v>
      </c>
      <c r="AB46" s="184" t="s">
        <v>57</v>
      </c>
      <c r="AC46" s="184" t="s">
        <v>57</v>
      </c>
      <c r="AD46" s="184" t="s">
        <v>57</v>
      </c>
      <c r="AE46" s="184" t="s">
        <v>57</v>
      </c>
      <c r="AF46" s="184" t="s">
        <v>57</v>
      </c>
      <c r="AG46" s="184" t="s">
        <v>57</v>
      </c>
      <c r="AH46" s="184" t="s">
        <v>57</v>
      </c>
      <c r="AI46" s="184" t="s">
        <v>57</v>
      </c>
      <c r="AJ46" s="184" t="s">
        <v>57</v>
      </c>
      <c r="AK46" s="184" t="s">
        <v>57</v>
      </c>
      <c r="AL46" s="184" t="s">
        <v>57</v>
      </c>
      <c r="AM46" s="184" t="s">
        <v>57</v>
      </c>
      <c r="AN46" s="184" t="s">
        <v>57</v>
      </c>
      <c r="AO46" s="184" t="s">
        <v>57</v>
      </c>
      <c r="AP46" s="192">
        <v>45625</v>
      </c>
      <c r="AQ46" s="184" t="s">
        <v>57</v>
      </c>
      <c r="AR46" s="184" t="s">
        <v>57</v>
      </c>
      <c r="AS46" s="184" t="s">
        <v>57</v>
      </c>
      <c r="AT46" s="184" t="s">
        <v>57</v>
      </c>
      <c r="AU46" s="184"/>
    </row>
    <row r="47" spans="1:47" s="188" customFormat="1">
      <c r="A47" s="184">
        <v>46</v>
      </c>
      <c r="B47" s="184" t="s">
        <v>6366</v>
      </c>
      <c r="C47" s="184" t="s">
        <v>6367</v>
      </c>
      <c r="D47" s="184">
        <v>2024</v>
      </c>
      <c r="E47" s="184" t="s">
        <v>1165</v>
      </c>
      <c r="F47" s="184" t="s">
        <v>4908</v>
      </c>
      <c r="G47" s="187" t="s">
        <v>4909</v>
      </c>
      <c r="H47" s="187" t="s">
        <v>4907</v>
      </c>
      <c r="I47" s="184" t="s">
        <v>945</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6412</v>
      </c>
      <c r="AA47" s="184" t="s">
        <v>57</v>
      </c>
      <c r="AB47" s="184" t="s">
        <v>57</v>
      </c>
      <c r="AC47" s="184" t="s">
        <v>57</v>
      </c>
      <c r="AD47" s="184" t="s">
        <v>57</v>
      </c>
      <c r="AE47" s="184" t="s">
        <v>57</v>
      </c>
      <c r="AF47" s="184" t="s">
        <v>57</v>
      </c>
      <c r="AG47" s="184" t="s">
        <v>57</v>
      </c>
      <c r="AH47" s="184" t="s">
        <v>57</v>
      </c>
      <c r="AI47" s="184" t="s">
        <v>57</v>
      </c>
      <c r="AJ47" s="184" t="s">
        <v>57</v>
      </c>
      <c r="AK47" s="184" t="s">
        <v>57</v>
      </c>
      <c r="AL47" s="184" t="s">
        <v>57</v>
      </c>
      <c r="AM47" s="184" t="s">
        <v>57</v>
      </c>
      <c r="AN47" s="184" t="s">
        <v>57</v>
      </c>
      <c r="AO47" s="184" t="s">
        <v>57</v>
      </c>
      <c r="AP47" s="192">
        <v>45625</v>
      </c>
      <c r="AQ47" s="184" t="s">
        <v>57</v>
      </c>
      <c r="AR47" s="184" t="s">
        <v>57</v>
      </c>
      <c r="AS47" s="184" t="s">
        <v>57</v>
      </c>
      <c r="AT47" s="184" t="s">
        <v>57</v>
      </c>
      <c r="AU47" s="184"/>
    </row>
    <row r="48" spans="1:47" s="188" customFormat="1">
      <c r="A48" s="184">
        <v>47</v>
      </c>
      <c r="B48" s="184" t="s">
        <v>6366</v>
      </c>
      <c r="C48" s="184" t="s">
        <v>6367</v>
      </c>
      <c r="D48" s="184">
        <v>2024</v>
      </c>
      <c r="E48" s="184" t="s">
        <v>1165</v>
      </c>
      <c r="F48" s="184" t="s">
        <v>4910</v>
      </c>
      <c r="G48" s="187" t="s">
        <v>4911</v>
      </c>
      <c r="H48" s="184" t="s">
        <v>4912</v>
      </c>
      <c r="I48" s="184" t="s">
        <v>935</v>
      </c>
      <c r="J48" s="184">
        <v>4</v>
      </c>
      <c r="K48" s="184" t="s">
        <v>57</v>
      </c>
      <c r="L48" s="184" t="s">
        <v>57</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4771</v>
      </c>
      <c r="AA48" s="184" t="s">
        <v>57</v>
      </c>
      <c r="AB48" s="184" t="s">
        <v>57</v>
      </c>
      <c r="AC48" s="184" t="s">
        <v>57</v>
      </c>
      <c r="AD48" s="184" t="s">
        <v>57</v>
      </c>
      <c r="AE48" s="184" t="s">
        <v>57</v>
      </c>
      <c r="AF48" s="184" t="s">
        <v>57</v>
      </c>
      <c r="AG48" s="184" t="s">
        <v>56</v>
      </c>
      <c r="AH48" s="184">
        <v>274</v>
      </c>
      <c r="AI48" s="184" t="s">
        <v>57</v>
      </c>
      <c r="AJ48" s="184" t="s">
        <v>57</v>
      </c>
      <c r="AK48" s="184" t="s">
        <v>57</v>
      </c>
      <c r="AL48" s="184" t="s">
        <v>57</v>
      </c>
      <c r="AM48" s="184" t="s">
        <v>57</v>
      </c>
      <c r="AN48" s="184" t="s">
        <v>57</v>
      </c>
      <c r="AO48" s="192">
        <v>44559</v>
      </c>
      <c r="AP48" s="192">
        <v>45625</v>
      </c>
      <c r="AQ48" s="184">
        <f t="shared" ref="AQ48:AQ53" si="2">AP48-AO48</f>
        <v>1066</v>
      </c>
      <c r="AR48" s="184" t="s">
        <v>57</v>
      </c>
      <c r="AS48" s="184" t="s">
        <v>57</v>
      </c>
      <c r="AT48" s="184" t="s">
        <v>57</v>
      </c>
      <c r="AU48" s="184"/>
    </row>
    <row r="49" spans="1:47" s="188" customFormat="1">
      <c r="A49" s="184">
        <v>48</v>
      </c>
      <c r="B49" s="184" t="s">
        <v>6366</v>
      </c>
      <c r="C49" s="184" t="s">
        <v>6367</v>
      </c>
      <c r="D49" s="184">
        <v>2024</v>
      </c>
      <c r="E49" s="184" t="s">
        <v>1165</v>
      </c>
      <c r="F49" s="184" t="s">
        <v>4913</v>
      </c>
      <c r="G49" s="187" t="s">
        <v>4914</v>
      </c>
      <c r="H49" s="184" t="s">
        <v>4915</v>
      </c>
      <c r="I49" s="184" t="s">
        <v>935</v>
      </c>
      <c r="J49" s="184">
        <v>14</v>
      </c>
      <c r="K49" s="184" t="s">
        <v>57</v>
      </c>
      <c r="L49" s="184" t="s">
        <v>57</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4916</v>
      </c>
      <c r="AA49" s="184" t="s">
        <v>57</v>
      </c>
      <c r="AB49" s="184" t="s">
        <v>57</v>
      </c>
      <c r="AC49" s="184" t="s">
        <v>57</v>
      </c>
      <c r="AD49" s="184" t="s">
        <v>57</v>
      </c>
      <c r="AE49" s="184" t="s">
        <v>57</v>
      </c>
      <c r="AF49" s="184" t="s">
        <v>57</v>
      </c>
      <c r="AG49" s="184" t="s">
        <v>56</v>
      </c>
      <c r="AH49" s="184">
        <v>374</v>
      </c>
      <c r="AI49" s="184" t="s">
        <v>57</v>
      </c>
      <c r="AJ49" s="184" t="s">
        <v>57</v>
      </c>
      <c r="AK49" s="184" t="s">
        <v>57</v>
      </c>
      <c r="AL49" s="184" t="s">
        <v>57</v>
      </c>
      <c r="AM49" s="184" t="s">
        <v>57</v>
      </c>
      <c r="AN49" s="184" t="s">
        <v>57</v>
      </c>
      <c r="AO49" s="192">
        <v>44883</v>
      </c>
      <c r="AP49" s="192">
        <v>45625</v>
      </c>
      <c r="AQ49" s="184">
        <f t="shared" si="2"/>
        <v>742</v>
      </c>
      <c r="AR49" s="184" t="s">
        <v>57</v>
      </c>
      <c r="AS49" s="184" t="s">
        <v>57</v>
      </c>
      <c r="AT49" s="184" t="s">
        <v>57</v>
      </c>
      <c r="AU49" s="184"/>
    </row>
    <row r="50" spans="1:47" s="188" customFormat="1">
      <c r="A50" s="184">
        <v>49</v>
      </c>
      <c r="B50" s="184" t="s">
        <v>6366</v>
      </c>
      <c r="C50" s="184" t="s">
        <v>6367</v>
      </c>
      <c r="D50" s="184">
        <v>2024</v>
      </c>
      <c r="E50" s="184" t="s">
        <v>1165</v>
      </c>
      <c r="F50" s="184" t="s">
        <v>4917</v>
      </c>
      <c r="G50" s="187" t="s">
        <v>4918</v>
      </c>
      <c r="H50" s="187" t="s">
        <v>4919</v>
      </c>
      <c r="I50" s="184" t="s">
        <v>935</v>
      </c>
      <c r="J50" s="184">
        <v>6</v>
      </c>
      <c r="K50" s="184" t="s">
        <v>57</v>
      </c>
      <c r="L50" s="184" t="s">
        <v>57</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4920</v>
      </c>
      <c r="AA50" s="184" t="s">
        <v>57</v>
      </c>
      <c r="AB50" s="184" t="s">
        <v>57</v>
      </c>
      <c r="AC50" s="184" t="s">
        <v>57</v>
      </c>
      <c r="AD50" s="184" t="s">
        <v>57</v>
      </c>
      <c r="AE50" s="184" t="s">
        <v>57</v>
      </c>
      <c r="AF50" s="184" t="s">
        <v>57</v>
      </c>
      <c r="AG50" s="184" t="s">
        <v>56</v>
      </c>
      <c r="AH50" s="184">
        <v>16</v>
      </c>
      <c r="AI50" s="184" t="s">
        <v>57</v>
      </c>
      <c r="AJ50" s="184" t="s">
        <v>57</v>
      </c>
      <c r="AK50" s="184" t="s">
        <v>57</v>
      </c>
      <c r="AL50" s="184" t="s">
        <v>57</v>
      </c>
      <c r="AM50" s="184" t="s">
        <v>57</v>
      </c>
      <c r="AN50" s="184" t="s">
        <v>57</v>
      </c>
      <c r="AO50" s="192">
        <v>44832</v>
      </c>
      <c r="AP50" s="192">
        <v>45625</v>
      </c>
      <c r="AQ50" s="184">
        <f t="shared" si="2"/>
        <v>793</v>
      </c>
      <c r="AR50" s="184" t="s">
        <v>57</v>
      </c>
      <c r="AS50" s="184">
        <v>15</v>
      </c>
      <c r="AT50" s="184">
        <v>1</v>
      </c>
      <c r="AU50" s="184"/>
    </row>
    <row r="51" spans="1:47" s="188" customFormat="1">
      <c r="A51" s="184">
        <v>50</v>
      </c>
      <c r="B51" s="184" t="s">
        <v>6366</v>
      </c>
      <c r="C51" s="184" t="s">
        <v>6367</v>
      </c>
      <c r="D51" s="184">
        <v>2024</v>
      </c>
      <c r="E51" s="184" t="s">
        <v>1165</v>
      </c>
      <c r="F51" s="184" t="s">
        <v>1801</v>
      </c>
      <c r="G51" s="187" t="s">
        <v>4922</v>
      </c>
      <c r="H51" s="184" t="s">
        <v>4923</v>
      </c>
      <c r="I51" s="184" t="s">
        <v>935</v>
      </c>
      <c r="J51" s="184">
        <v>2</v>
      </c>
      <c r="K51" s="184" t="s">
        <v>57</v>
      </c>
      <c r="L51" s="184" t="s">
        <v>57</v>
      </c>
      <c r="M51" s="184" t="s">
        <v>57</v>
      </c>
      <c r="N51" s="184" t="s">
        <v>57</v>
      </c>
      <c r="O51" s="184" t="s">
        <v>57</v>
      </c>
      <c r="P51" s="184" t="s">
        <v>57</v>
      </c>
      <c r="Q51" s="184" t="s">
        <v>57</v>
      </c>
      <c r="R51" s="184" t="s">
        <v>57</v>
      </c>
      <c r="S51" s="184" t="s">
        <v>56</v>
      </c>
      <c r="T51" s="184" t="s">
        <v>6413</v>
      </c>
      <c r="U51" s="184" t="s">
        <v>57</v>
      </c>
      <c r="V51" s="184" t="s">
        <v>57</v>
      </c>
      <c r="W51" s="184" t="s">
        <v>57</v>
      </c>
      <c r="X51" s="184" t="s">
        <v>57</v>
      </c>
      <c r="Y51" s="184" t="s">
        <v>57</v>
      </c>
      <c r="Z51" s="184" t="s">
        <v>4925</v>
      </c>
      <c r="AA51" s="184" t="s">
        <v>57</v>
      </c>
      <c r="AB51" s="184" t="s">
        <v>57</v>
      </c>
      <c r="AC51" s="184" t="s">
        <v>57</v>
      </c>
      <c r="AD51" s="184" t="s">
        <v>57</v>
      </c>
      <c r="AE51" s="184" t="s">
        <v>57</v>
      </c>
      <c r="AF51" s="184" t="s">
        <v>57</v>
      </c>
      <c r="AG51" s="184" t="s">
        <v>56</v>
      </c>
      <c r="AH51" s="184">
        <v>21</v>
      </c>
      <c r="AI51" s="184" t="s">
        <v>57</v>
      </c>
      <c r="AJ51" s="184" t="s">
        <v>57</v>
      </c>
      <c r="AK51" s="184" t="s">
        <v>57</v>
      </c>
      <c r="AL51" s="184" t="s">
        <v>57</v>
      </c>
      <c r="AM51" s="184" t="s">
        <v>57</v>
      </c>
      <c r="AN51" s="184" t="s">
        <v>57</v>
      </c>
      <c r="AO51" s="192">
        <v>44851</v>
      </c>
      <c r="AP51" s="192">
        <v>45625</v>
      </c>
      <c r="AQ51" s="184">
        <f t="shared" si="2"/>
        <v>774</v>
      </c>
      <c r="AR51" s="184" t="s">
        <v>57</v>
      </c>
      <c r="AS51" s="184">
        <v>11</v>
      </c>
      <c r="AT51" s="184">
        <v>10</v>
      </c>
      <c r="AU51" s="184"/>
    </row>
    <row r="52" spans="1:47" s="188" customFormat="1">
      <c r="A52" s="184">
        <v>51</v>
      </c>
      <c r="B52" s="184" t="s">
        <v>6366</v>
      </c>
      <c r="C52" s="184" t="s">
        <v>6367</v>
      </c>
      <c r="D52" s="184">
        <v>2024</v>
      </c>
      <c r="E52" s="184" t="s">
        <v>1165</v>
      </c>
      <c r="F52" s="184" t="s">
        <v>4926</v>
      </c>
      <c r="G52" s="187" t="s">
        <v>4927</v>
      </c>
      <c r="H52" s="184" t="s">
        <v>4928</v>
      </c>
      <c r="I52" s="184" t="s">
        <v>935</v>
      </c>
      <c r="J52" s="184">
        <v>7</v>
      </c>
      <c r="K52" s="184" t="s">
        <v>57</v>
      </c>
      <c r="L52" s="184" t="s">
        <v>57</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4929</v>
      </c>
      <c r="AA52" s="184" t="s">
        <v>57</v>
      </c>
      <c r="AB52" s="184" t="s">
        <v>57</v>
      </c>
      <c r="AC52" s="184" t="s">
        <v>57</v>
      </c>
      <c r="AD52" s="184" t="s">
        <v>57</v>
      </c>
      <c r="AE52" s="184" t="s">
        <v>57</v>
      </c>
      <c r="AF52" s="184" t="s">
        <v>57</v>
      </c>
      <c r="AG52" s="184" t="s">
        <v>57</v>
      </c>
      <c r="AH52" s="184" t="s">
        <v>57</v>
      </c>
      <c r="AI52" s="184" t="s">
        <v>57</v>
      </c>
      <c r="AJ52" s="184" t="s">
        <v>57</v>
      </c>
      <c r="AK52" s="184" t="s">
        <v>57</v>
      </c>
      <c r="AL52" s="184" t="s">
        <v>57</v>
      </c>
      <c r="AM52" s="184" t="s">
        <v>57</v>
      </c>
      <c r="AN52" s="184" t="s">
        <v>57</v>
      </c>
      <c r="AO52" s="192">
        <v>44889</v>
      </c>
      <c r="AP52" s="192">
        <v>45625</v>
      </c>
      <c r="AQ52" s="184">
        <f t="shared" si="2"/>
        <v>736</v>
      </c>
      <c r="AR52" s="184" t="s">
        <v>57</v>
      </c>
      <c r="AS52" s="184" t="s">
        <v>57</v>
      </c>
      <c r="AT52" s="184" t="s">
        <v>57</v>
      </c>
      <c r="AU52" s="184"/>
    </row>
    <row r="53" spans="1:47" s="188" customFormat="1">
      <c r="A53" s="184">
        <v>52</v>
      </c>
      <c r="B53" s="184" t="s">
        <v>6366</v>
      </c>
      <c r="C53" s="184" t="s">
        <v>6367</v>
      </c>
      <c r="D53" s="184">
        <v>2024</v>
      </c>
      <c r="E53" s="184" t="s">
        <v>1165</v>
      </c>
      <c r="F53" s="184" t="s">
        <v>4931</v>
      </c>
      <c r="G53" s="187" t="s">
        <v>4932</v>
      </c>
      <c r="H53" s="187" t="s">
        <v>4933</v>
      </c>
      <c r="I53" s="184" t="s">
        <v>935</v>
      </c>
      <c r="J53" s="184">
        <v>25</v>
      </c>
      <c r="K53" s="184" t="s">
        <v>57</v>
      </c>
      <c r="L53" s="184" t="s">
        <v>57</v>
      </c>
      <c r="M53" s="184" t="s">
        <v>57</v>
      </c>
      <c r="N53" s="184" t="s">
        <v>57</v>
      </c>
      <c r="O53" s="184" t="s">
        <v>57</v>
      </c>
      <c r="P53" s="184" t="s">
        <v>57</v>
      </c>
      <c r="Q53" s="184" t="s">
        <v>57</v>
      </c>
      <c r="R53" s="184" t="s">
        <v>57</v>
      </c>
      <c r="S53" s="184" t="s">
        <v>57</v>
      </c>
      <c r="T53" s="184" t="s">
        <v>57</v>
      </c>
      <c r="U53" s="184" t="s">
        <v>57</v>
      </c>
      <c r="V53" s="184" t="s">
        <v>57</v>
      </c>
      <c r="W53" s="184" t="s">
        <v>57</v>
      </c>
      <c r="X53" s="184" t="s">
        <v>57</v>
      </c>
      <c r="Y53" s="184" t="s">
        <v>57</v>
      </c>
      <c r="Z53" s="184" t="s">
        <v>4934</v>
      </c>
      <c r="AA53" s="184" t="s">
        <v>57</v>
      </c>
      <c r="AB53" s="184" t="s">
        <v>57</v>
      </c>
      <c r="AC53" s="184" t="s">
        <v>57</v>
      </c>
      <c r="AD53" s="184" t="s">
        <v>57</v>
      </c>
      <c r="AE53" s="184" t="s">
        <v>57</v>
      </c>
      <c r="AF53" s="184" t="s">
        <v>57</v>
      </c>
      <c r="AG53" s="184" t="s">
        <v>56</v>
      </c>
      <c r="AH53" s="184">
        <v>21</v>
      </c>
      <c r="AI53" s="184" t="s">
        <v>57</v>
      </c>
      <c r="AJ53" s="184" t="s">
        <v>57</v>
      </c>
      <c r="AK53" s="184" t="s">
        <v>57</v>
      </c>
      <c r="AL53" s="184" t="s">
        <v>57</v>
      </c>
      <c r="AM53" s="184" t="s">
        <v>57</v>
      </c>
      <c r="AN53" s="184" t="s">
        <v>57</v>
      </c>
      <c r="AO53" s="192">
        <v>44916</v>
      </c>
      <c r="AP53" s="192">
        <v>45625</v>
      </c>
      <c r="AQ53" s="184">
        <f t="shared" si="2"/>
        <v>709</v>
      </c>
      <c r="AR53" s="184" t="s">
        <v>57</v>
      </c>
      <c r="AS53" s="184" t="s">
        <v>57</v>
      </c>
      <c r="AT53" s="184" t="s">
        <v>57</v>
      </c>
      <c r="AU53" s="184"/>
    </row>
    <row r="54" spans="1:47" s="188" customFormat="1">
      <c r="A54" s="184">
        <v>53</v>
      </c>
      <c r="B54" s="184" t="s">
        <v>6366</v>
      </c>
      <c r="C54" s="184" t="s">
        <v>6367</v>
      </c>
      <c r="D54" s="184">
        <v>2024</v>
      </c>
      <c r="E54" s="184" t="s">
        <v>1165</v>
      </c>
      <c r="F54" s="184" t="s">
        <v>3920</v>
      </c>
      <c r="G54" s="187" t="s">
        <v>4935</v>
      </c>
      <c r="H54" s="184" t="s">
        <v>4936</v>
      </c>
      <c r="I54" s="184" t="s">
        <v>945</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6414</v>
      </c>
      <c r="AA54" s="184" t="s">
        <v>57</v>
      </c>
      <c r="AB54" s="184" t="s">
        <v>57</v>
      </c>
      <c r="AC54" s="184" t="s">
        <v>57</v>
      </c>
      <c r="AD54" s="184" t="s">
        <v>57</v>
      </c>
      <c r="AE54" s="184" t="s">
        <v>57</v>
      </c>
      <c r="AF54" s="184" t="s">
        <v>57</v>
      </c>
      <c r="AG54" s="184" t="s">
        <v>57</v>
      </c>
      <c r="AH54" s="184" t="s">
        <v>57</v>
      </c>
      <c r="AI54" s="184" t="s">
        <v>57</v>
      </c>
      <c r="AJ54" s="184" t="s">
        <v>57</v>
      </c>
      <c r="AK54" s="184" t="s">
        <v>57</v>
      </c>
      <c r="AL54" s="184" t="s">
        <v>57</v>
      </c>
      <c r="AM54" s="184" t="s">
        <v>57</v>
      </c>
      <c r="AN54" s="184" t="s">
        <v>57</v>
      </c>
      <c r="AO54" s="184" t="s">
        <v>57</v>
      </c>
      <c r="AP54" s="192">
        <v>45625</v>
      </c>
      <c r="AQ54" s="184" t="s">
        <v>57</v>
      </c>
      <c r="AR54" s="184" t="s">
        <v>57</v>
      </c>
      <c r="AS54" s="184" t="s">
        <v>57</v>
      </c>
      <c r="AT54" s="184" t="s">
        <v>57</v>
      </c>
      <c r="AU54" s="184"/>
    </row>
    <row r="55" spans="1:47" s="188" customFormat="1">
      <c r="A55" s="184">
        <v>54</v>
      </c>
      <c r="B55" s="184" t="s">
        <v>6366</v>
      </c>
      <c r="C55" s="184" t="s">
        <v>6367</v>
      </c>
      <c r="D55" s="184">
        <v>2024</v>
      </c>
      <c r="E55" s="184" t="s">
        <v>1165</v>
      </c>
      <c r="F55" s="184" t="s">
        <v>4751</v>
      </c>
      <c r="G55" s="187" t="s">
        <v>4937</v>
      </c>
      <c r="H55" s="187" t="s">
        <v>4938</v>
      </c>
      <c r="I55" s="184" t="s">
        <v>929</v>
      </c>
      <c r="J55" s="184">
        <v>25</v>
      </c>
      <c r="K55" s="184" t="s">
        <v>56</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4754</v>
      </c>
      <c r="AA55" s="184" t="s">
        <v>57</v>
      </c>
      <c r="AB55" s="184" t="s">
        <v>57</v>
      </c>
      <c r="AC55" s="184" t="s">
        <v>57</v>
      </c>
      <c r="AD55" s="184" t="s">
        <v>57</v>
      </c>
      <c r="AE55" s="184" t="s">
        <v>57</v>
      </c>
      <c r="AF55" s="184" t="s">
        <v>57</v>
      </c>
      <c r="AG55" s="184" t="s">
        <v>57</v>
      </c>
      <c r="AH55" s="184" t="s">
        <v>57</v>
      </c>
      <c r="AI55" s="184" t="s">
        <v>57</v>
      </c>
      <c r="AJ55" s="184" t="s">
        <v>57</v>
      </c>
      <c r="AK55" s="184" t="s">
        <v>57</v>
      </c>
      <c r="AL55" s="184" t="s">
        <v>57</v>
      </c>
      <c r="AM55" s="184" t="s">
        <v>57</v>
      </c>
      <c r="AN55" s="184" t="s">
        <v>57</v>
      </c>
      <c r="AO55" s="192">
        <v>44820</v>
      </c>
      <c r="AP55" s="192">
        <v>45625</v>
      </c>
      <c r="AQ55" s="184">
        <f>AP55-AO55</f>
        <v>805</v>
      </c>
      <c r="AR55" s="184" t="s">
        <v>57</v>
      </c>
      <c r="AS55" s="184" t="s">
        <v>57</v>
      </c>
      <c r="AT55" s="184" t="s">
        <v>57</v>
      </c>
      <c r="AU55" s="184"/>
    </row>
    <row r="56" spans="1:47" s="188" customFormat="1">
      <c r="A56" s="184">
        <v>55</v>
      </c>
      <c r="B56" s="184" t="s">
        <v>6366</v>
      </c>
      <c r="C56" s="184" t="s">
        <v>6367</v>
      </c>
      <c r="D56" s="184">
        <v>2024</v>
      </c>
      <c r="E56" s="184" t="s">
        <v>1165</v>
      </c>
      <c r="F56" s="184" t="s">
        <v>4939</v>
      </c>
      <c r="G56" s="187" t="s">
        <v>4940</v>
      </c>
      <c r="H56" s="184" t="s">
        <v>4941</v>
      </c>
      <c r="I56" s="184" t="s">
        <v>935</v>
      </c>
      <c r="J56" s="184">
        <v>15</v>
      </c>
      <c r="K56" s="184" t="s">
        <v>57</v>
      </c>
      <c r="L56" s="184" t="s">
        <v>57</v>
      </c>
      <c r="M56" s="184" t="s">
        <v>57</v>
      </c>
      <c r="N56" s="184" t="s">
        <v>57</v>
      </c>
      <c r="O56" s="184" t="s">
        <v>57</v>
      </c>
      <c r="P56" s="184" t="s">
        <v>57</v>
      </c>
      <c r="Q56" s="184" t="s">
        <v>57</v>
      </c>
      <c r="R56" s="184" t="s">
        <v>57</v>
      </c>
      <c r="S56" s="184" t="s">
        <v>56</v>
      </c>
      <c r="T56" s="184" t="s">
        <v>6415</v>
      </c>
      <c r="U56" s="184" t="s">
        <v>57</v>
      </c>
      <c r="V56" s="184" t="s">
        <v>57</v>
      </c>
      <c r="W56" s="184" t="s">
        <v>57</v>
      </c>
      <c r="X56" s="184" t="s">
        <v>57</v>
      </c>
      <c r="Y56" s="184" t="s">
        <v>57</v>
      </c>
      <c r="Z56" s="184" t="s">
        <v>4943</v>
      </c>
      <c r="AA56" s="184" t="s">
        <v>57</v>
      </c>
      <c r="AB56" s="184" t="s">
        <v>57</v>
      </c>
      <c r="AC56" s="184" t="s">
        <v>57</v>
      </c>
      <c r="AD56" s="184" t="s">
        <v>57</v>
      </c>
      <c r="AE56" s="184" t="s">
        <v>57</v>
      </c>
      <c r="AF56" s="184" t="s">
        <v>57</v>
      </c>
      <c r="AG56" s="184" t="s">
        <v>56</v>
      </c>
      <c r="AH56" s="184">
        <v>568</v>
      </c>
      <c r="AI56" s="184" t="s">
        <v>57</v>
      </c>
      <c r="AJ56" s="184" t="s">
        <v>57</v>
      </c>
      <c r="AK56" s="184" t="s">
        <v>57</v>
      </c>
      <c r="AL56" s="184" t="s">
        <v>57</v>
      </c>
      <c r="AM56" s="184" t="s">
        <v>57</v>
      </c>
      <c r="AN56" s="184" t="s">
        <v>57</v>
      </c>
      <c r="AO56" s="192">
        <v>44720</v>
      </c>
      <c r="AP56" s="192">
        <v>45625</v>
      </c>
      <c r="AQ56" s="184">
        <f>AP56-AO56</f>
        <v>905</v>
      </c>
      <c r="AR56" s="184" t="s">
        <v>57</v>
      </c>
      <c r="AS56" s="184" t="s">
        <v>57</v>
      </c>
      <c r="AT56" s="184" t="s">
        <v>57</v>
      </c>
      <c r="AU56" s="184"/>
    </row>
    <row r="57" spans="1:47" s="188" customFormat="1">
      <c r="A57" s="184">
        <v>56</v>
      </c>
      <c r="B57" s="184" t="s">
        <v>6366</v>
      </c>
      <c r="C57" s="184" t="s">
        <v>6367</v>
      </c>
      <c r="D57" s="184">
        <v>2024</v>
      </c>
      <c r="E57" s="184" t="s">
        <v>1165</v>
      </c>
      <c r="F57" s="184" t="s">
        <v>57</v>
      </c>
      <c r="G57" s="187" t="s">
        <v>4944</v>
      </c>
      <c r="H57" s="187" t="s">
        <v>4945</v>
      </c>
      <c r="I57" s="184" t="s">
        <v>289</v>
      </c>
      <c r="J57" s="184">
        <v>1</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t="s">
        <v>57</v>
      </c>
      <c r="AG57" s="184" t="s">
        <v>57</v>
      </c>
      <c r="AH57" s="184" t="s">
        <v>57</v>
      </c>
      <c r="AI57" s="184" t="s">
        <v>57</v>
      </c>
      <c r="AJ57" s="184" t="s">
        <v>57</v>
      </c>
      <c r="AK57" s="184" t="s">
        <v>57</v>
      </c>
      <c r="AL57" s="184" t="s">
        <v>57</v>
      </c>
      <c r="AM57" s="184" t="s">
        <v>57</v>
      </c>
      <c r="AN57" s="184" t="s">
        <v>57</v>
      </c>
      <c r="AO57" s="184" t="s">
        <v>57</v>
      </c>
      <c r="AP57" s="192">
        <v>45625</v>
      </c>
      <c r="AQ57" s="184" t="s">
        <v>57</v>
      </c>
      <c r="AR57" s="184" t="s">
        <v>57</v>
      </c>
      <c r="AS57" s="184" t="s">
        <v>57</v>
      </c>
      <c r="AT57" s="184" t="s">
        <v>57</v>
      </c>
      <c r="AU57" s="184"/>
    </row>
    <row r="58" spans="1:47" s="188" customFormat="1">
      <c r="A58" s="206">
        <v>57</v>
      </c>
      <c r="B58" s="184" t="s">
        <v>6366</v>
      </c>
      <c r="C58" s="206" t="s">
        <v>6416</v>
      </c>
      <c r="D58" s="206">
        <v>2024</v>
      </c>
      <c r="E58" s="206" t="s">
        <v>925</v>
      </c>
      <c r="F58" s="206" t="s">
        <v>295</v>
      </c>
      <c r="G58" s="207" t="s">
        <v>4446</v>
      </c>
      <c r="H58" s="207" t="s">
        <v>297</v>
      </c>
      <c r="I58" s="206" t="s">
        <v>926</v>
      </c>
      <c r="J58" s="206">
        <v>25</v>
      </c>
      <c r="K58" s="206" t="s">
        <v>57</v>
      </c>
      <c r="L58" s="206" t="s">
        <v>57</v>
      </c>
      <c r="M58" s="206" t="s">
        <v>57</v>
      </c>
      <c r="N58" s="206" t="s">
        <v>57</v>
      </c>
      <c r="O58" s="206" t="s">
        <v>57</v>
      </c>
      <c r="P58" s="206" t="s">
        <v>57</v>
      </c>
      <c r="Q58" s="206" t="s">
        <v>57</v>
      </c>
      <c r="R58" s="206" t="s">
        <v>57</v>
      </c>
      <c r="S58" s="206" t="s">
        <v>57</v>
      </c>
      <c r="T58" s="206" t="s">
        <v>57</v>
      </c>
      <c r="U58" s="206" t="s">
        <v>57</v>
      </c>
      <c r="V58" s="206" t="s">
        <v>57</v>
      </c>
      <c r="W58" s="206" t="s">
        <v>57</v>
      </c>
      <c r="X58" s="206" t="s">
        <v>57</v>
      </c>
      <c r="Y58" s="206" t="s">
        <v>57</v>
      </c>
      <c r="Z58" s="206" t="s">
        <v>4447</v>
      </c>
      <c r="AA58" s="206" t="s">
        <v>57</v>
      </c>
      <c r="AB58" s="206" t="s">
        <v>57</v>
      </c>
      <c r="AC58" s="206" t="s">
        <v>57</v>
      </c>
      <c r="AD58" s="206" t="s">
        <v>57</v>
      </c>
      <c r="AE58" s="206" t="s">
        <v>57</v>
      </c>
      <c r="AF58" s="206" t="s">
        <v>57</v>
      </c>
      <c r="AG58" s="206" t="s">
        <v>57</v>
      </c>
      <c r="AH58" s="206" t="s">
        <v>57</v>
      </c>
      <c r="AI58" s="206" t="s">
        <v>57</v>
      </c>
      <c r="AJ58" s="206" t="s">
        <v>57</v>
      </c>
      <c r="AK58" s="206" t="s">
        <v>57</v>
      </c>
      <c r="AL58" s="206" t="s">
        <v>57</v>
      </c>
      <c r="AM58" s="206" t="s">
        <v>57</v>
      </c>
      <c r="AN58" s="206" t="s">
        <v>57</v>
      </c>
      <c r="AO58" s="206" t="s">
        <v>57</v>
      </c>
      <c r="AP58" s="208">
        <v>45198</v>
      </c>
      <c r="AQ58" s="206" t="s">
        <v>57</v>
      </c>
      <c r="AR58" s="206" t="s">
        <v>57</v>
      </c>
      <c r="AS58" s="206" t="s">
        <v>57</v>
      </c>
      <c r="AT58" s="206" t="s">
        <v>57</v>
      </c>
      <c r="AU58" s="206"/>
    </row>
    <row r="59" spans="1:47" s="188" customFormat="1">
      <c r="A59" s="184">
        <v>58</v>
      </c>
      <c r="B59" s="184" t="s">
        <v>6366</v>
      </c>
      <c r="C59" s="184" t="s">
        <v>6416</v>
      </c>
      <c r="D59" s="184">
        <v>2024</v>
      </c>
      <c r="E59" s="184" t="s">
        <v>925</v>
      </c>
      <c r="F59" s="184" t="s">
        <v>4448</v>
      </c>
      <c r="G59" s="187" t="s">
        <v>4449</v>
      </c>
      <c r="H59" s="187" t="s">
        <v>4450</v>
      </c>
      <c r="I59" s="184" t="s">
        <v>926</v>
      </c>
      <c r="J59" s="184">
        <v>3</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589</v>
      </c>
      <c r="AA59" s="184" t="s">
        <v>57</v>
      </c>
      <c r="AB59" s="184" t="s">
        <v>57</v>
      </c>
      <c r="AC59" s="184" t="s">
        <v>57</v>
      </c>
      <c r="AD59" s="184" t="s">
        <v>57</v>
      </c>
      <c r="AE59" s="184" t="s">
        <v>57</v>
      </c>
      <c r="AF59" s="184" t="s">
        <v>57</v>
      </c>
      <c r="AG59" s="184" t="s">
        <v>57</v>
      </c>
      <c r="AH59" s="184" t="s">
        <v>57</v>
      </c>
      <c r="AI59" s="184" t="s">
        <v>57</v>
      </c>
      <c r="AJ59" s="184" t="s">
        <v>57</v>
      </c>
      <c r="AK59" s="184" t="s">
        <v>57</v>
      </c>
      <c r="AL59" s="184" t="s">
        <v>57</v>
      </c>
      <c r="AM59" s="184" t="s">
        <v>57</v>
      </c>
      <c r="AN59" s="184" t="s">
        <v>57</v>
      </c>
      <c r="AO59" s="184" t="s">
        <v>57</v>
      </c>
      <c r="AP59" s="192">
        <v>45269</v>
      </c>
      <c r="AQ59" s="184" t="s">
        <v>57</v>
      </c>
      <c r="AR59" s="184" t="s">
        <v>57</v>
      </c>
      <c r="AS59" s="184" t="s">
        <v>57</v>
      </c>
      <c r="AT59" s="184" t="s">
        <v>57</v>
      </c>
      <c r="AU59" s="184"/>
    </row>
    <row r="60" spans="1:47" s="188" customFormat="1">
      <c r="A60" s="184">
        <v>60</v>
      </c>
      <c r="B60" s="184" t="s">
        <v>6366</v>
      </c>
      <c r="C60" s="184" t="s">
        <v>6416</v>
      </c>
      <c r="D60" s="184">
        <v>2024</v>
      </c>
      <c r="E60" s="184" t="s">
        <v>925</v>
      </c>
      <c r="F60" s="184" t="s">
        <v>4451</v>
      </c>
      <c r="G60" s="187" t="s">
        <v>4452</v>
      </c>
      <c r="H60" s="187" t="s">
        <v>4453</v>
      </c>
      <c r="I60" s="184" t="s">
        <v>929</v>
      </c>
      <c r="J60" s="184">
        <v>10</v>
      </c>
      <c r="K60" s="184" t="s">
        <v>56</v>
      </c>
      <c r="L60" s="184" t="s">
        <v>57</v>
      </c>
      <c r="M60" s="184" t="s">
        <v>57</v>
      </c>
      <c r="N60" s="184" t="s">
        <v>57</v>
      </c>
      <c r="O60" s="184" t="s">
        <v>57</v>
      </c>
      <c r="P60" s="184" t="s">
        <v>57</v>
      </c>
      <c r="Q60" s="184" t="s">
        <v>57</v>
      </c>
      <c r="R60" s="184" t="s">
        <v>57</v>
      </c>
      <c r="S60" s="184" t="s">
        <v>56</v>
      </c>
      <c r="T60" s="184" t="s">
        <v>6417</v>
      </c>
      <c r="U60" s="184" t="s">
        <v>57</v>
      </c>
      <c r="V60" s="184" t="s">
        <v>57</v>
      </c>
      <c r="W60" s="184" t="s">
        <v>57</v>
      </c>
      <c r="X60" s="184" t="s">
        <v>57</v>
      </c>
      <c r="Y60" s="184" t="s">
        <v>57</v>
      </c>
      <c r="Z60" s="184" t="s">
        <v>4454</v>
      </c>
      <c r="AA60" s="184" t="s">
        <v>57</v>
      </c>
      <c r="AB60" s="184" t="s">
        <v>56</v>
      </c>
      <c r="AC60" s="184" t="s">
        <v>1223</v>
      </c>
      <c r="AD60" s="184" t="s">
        <v>216</v>
      </c>
      <c r="AE60" s="184" t="s">
        <v>3249</v>
      </c>
      <c r="AF60" s="184" t="s">
        <v>57</v>
      </c>
      <c r="AG60" s="184" t="s">
        <v>56</v>
      </c>
      <c r="AH60" s="184">
        <v>780</v>
      </c>
      <c r="AI60" s="184" t="s">
        <v>57</v>
      </c>
      <c r="AJ60" s="184" t="s">
        <v>57</v>
      </c>
      <c r="AK60" s="184" t="s">
        <v>57</v>
      </c>
      <c r="AL60" s="184" t="s">
        <v>57</v>
      </c>
      <c r="AM60" s="184" t="s">
        <v>57</v>
      </c>
      <c r="AN60" s="184" t="s">
        <v>57</v>
      </c>
      <c r="AO60" s="184" t="s">
        <v>57</v>
      </c>
      <c r="AP60" s="192">
        <v>45269</v>
      </c>
      <c r="AQ60" s="184" t="s">
        <v>57</v>
      </c>
      <c r="AR60" s="184" t="s">
        <v>57</v>
      </c>
      <c r="AS60" s="184" t="s">
        <v>57</v>
      </c>
      <c r="AT60" s="184" t="s">
        <v>57</v>
      </c>
      <c r="AU60" s="184"/>
    </row>
    <row r="61" spans="1:47" s="188" customFormat="1">
      <c r="A61" s="186">
        <v>61</v>
      </c>
      <c r="B61" s="184" t="s">
        <v>6366</v>
      </c>
      <c r="C61" s="186" t="s">
        <v>6416</v>
      </c>
      <c r="D61" s="186">
        <v>2024</v>
      </c>
      <c r="E61" s="186" t="s">
        <v>925</v>
      </c>
      <c r="F61" s="186" t="s">
        <v>4456</v>
      </c>
      <c r="G61" s="209" t="s">
        <v>4457</v>
      </c>
      <c r="H61" s="209" t="s">
        <v>4458</v>
      </c>
      <c r="I61" s="186" t="s">
        <v>929</v>
      </c>
      <c r="J61" s="186">
        <v>3</v>
      </c>
      <c r="K61" s="186" t="s">
        <v>56</v>
      </c>
      <c r="L61" s="186" t="s">
        <v>57</v>
      </c>
      <c r="M61" s="186" t="s">
        <v>57</v>
      </c>
      <c r="N61" s="186" t="s">
        <v>57</v>
      </c>
      <c r="O61" s="186" t="s">
        <v>57</v>
      </c>
      <c r="P61" s="186" t="s">
        <v>57</v>
      </c>
      <c r="Q61" s="186" t="s">
        <v>57</v>
      </c>
      <c r="R61" s="186" t="s">
        <v>57</v>
      </c>
      <c r="S61" s="186" t="s">
        <v>56</v>
      </c>
      <c r="T61" s="186" t="s">
        <v>6418</v>
      </c>
      <c r="U61" s="186" t="s">
        <v>57</v>
      </c>
      <c r="V61" s="186" t="s">
        <v>57</v>
      </c>
      <c r="W61" s="186" t="s">
        <v>57</v>
      </c>
      <c r="X61" s="186" t="s">
        <v>57</v>
      </c>
      <c r="Y61" s="186" t="s">
        <v>57</v>
      </c>
      <c r="Z61" s="186" t="s">
        <v>4459</v>
      </c>
      <c r="AA61" s="186" t="s">
        <v>57</v>
      </c>
      <c r="AB61" s="186" t="s">
        <v>57</v>
      </c>
      <c r="AC61" s="186" t="s">
        <v>57</v>
      </c>
      <c r="AD61" s="186" t="s">
        <v>57</v>
      </c>
      <c r="AE61" s="186" t="s">
        <v>57</v>
      </c>
      <c r="AF61" s="186" t="s">
        <v>57</v>
      </c>
      <c r="AG61" s="186" t="s">
        <v>56</v>
      </c>
      <c r="AH61" s="186">
        <v>696</v>
      </c>
      <c r="AI61" s="186" t="s">
        <v>57</v>
      </c>
      <c r="AJ61" s="186" t="s">
        <v>57</v>
      </c>
      <c r="AK61" s="186" t="s">
        <v>57</v>
      </c>
      <c r="AL61" s="186" t="s">
        <v>57</v>
      </c>
      <c r="AM61" s="186" t="s">
        <v>57</v>
      </c>
      <c r="AN61" s="186" t="s">
        <v>57</v>
      </c>
      <c r="AO61" s="186" t="s">
        <v>57</v>
      </c>
      <c r="AP61" s="210">
        <v>45259</v>
      </c>
      <c r="AQ61" s="186" t="s">
        <v>57</v>
      </c>
      <c r="AR61" s="186" t="s">
        <v>57</v>
      </c>
      <c r="AS61" s="186" t="s">
        <v>57</v>
      </c>
      <c r="AT61" s="186" t="s">
        <v>57</v>
      </c>
      <c r="AU61" s="186"/>
    </row>
    <row r="62" spans="1:47" s="188" customFormat="1">
      <c r="A62" s="184">
        <v>62</v>
      </c>
      <c r="B62" s="184" t="s">
        <v>6366</v>
      </c>
      <c r="C62" s="184" t="s">
        <v>6416</v>
      </c>
      <c r="D62" s="184">
        <v>2024</v>
      </c>
      <c r="E62" s="184" t="s">
        <v>925</v>
      </c>
      <c r="F62" s="184" t="s">
        <v>4460</v>
      </c>
      <c r="G62" s="187" t="s">
        <v>4461</v>
      </c>
      <c r="H62" s="187" t="s">
        <v>4462</v>
      </c>
      <c r="I62" s="184" t="s">
        <v>935</v>
      </c>
      <c r="J62" s="184">
        <v>24</v>
      </c>
      <c r="K62" s="184" t="s">
        <v>57</v>
      </c>
      <c r="L62" s="184" t="s">
        <v>57</v>
      </c>
      <c r="M62" s="184" t="s">
        <v>57</v>
      </c>
      <c r="N62" s="184" t="s">
        <v>56</v>
      </c>
      <c r="O62" s="184">
        <v>1</v>
      </c>
      <c r="P62" s="184" t="s">
        <v>170</v>
      </c>
      <c r="Q62" s="184" t="s">
        <v>6419</v>
      </c>
      <c r="R62" s="184" t="s">
        <v>6420</v>
      </c>
      <c r="S62" s="184" t="s">
        <v>56</v>
      </c>
      <c r="T62" s="184" t="s">
        <v>6421</v>
      </c>
      <c r="U62" s="211" t="s">
        <v>57</v>
      </c>
      <c r="V62" s="211" t="s">
        <v>57</v>
      </c>
      <c r="W62" s="211" t="s">
        <v>57</v>
      </c>
      <c r="X62" s="211" t="s">
        <v>57</v>
      </c>
      <c r="Y62" s="211" t="s">
        <v>57</v>
      </c>
      <c r="Z62" s="184" t="s">
        <v>4468</v>
      </c>
      <c r="AA62" s="184" t="s">
        <v>57</v>
      </c>
      <c r="AB62" s="184" t="s">
        <v>57</v>
      </c>
      <c r="AC62" s="184" t="s">
        <v>57</v>
      </c>
      <c r="AD62" s="184" t="s">
        <v>57</v>
      </c>
      <c r="AE62" s="184" t="s">
        <v>57</v>
      </c>
      <c r="AF62" s="184" t="s">
        <v>57</v>
      </c>
      <c r="AG62" s="184" t="s">
        <v>56</v>
      </c>
      <c r="AH62" s="184">
        <v>200</v>
      </c>
      <c r="AI62" s="184" t="s">
        <v>56</v>
      </c>
      <c r="AJ62" s="184" t="s">
        <v>4234</v>
      </c>
      <c r="AK62" s="184" t="s">
        <v>57</v>
      </c>
      <c r="AL62" s="184" t="s">
        <v>57</v>
      </c>
      <c r="AM62" s="184" t="s">
        <v>57</v>
      </c>
      <c r="AN62" s="184" t="s">
        <v>57</v>
      </c>
      <c r="AO62" s="184" t="s">
        <v>57</v>
      </c>
      <c r="AP62" s="192">
        <v>45259</v>
      </c>
      <c r="AQ62" s="184" t="s">
        <v>57</v>
      </c>
      <c r="AR62" s="184" t="s">
        <v>57</v>
      </c>
      <c r="AS62" s="184">
        <v>200</v>
      </c>
      <c r="AT62" s="184" t="s">
        <v>57</v>
      </c>
      <c r="AU62" s="184"/>
    </row>
    <row r="63" spans="1:47" s="188" customFormat="1">
      <c r="A63" s="184">
        <v>63</v>
      </c>
      <c r="B63" s="184" t="s">
        <v>6366</v>
      </c>
      <c r="C63" s="184" t="s">
        <v>6416</v>
      </c>
      <c r="D63" s="184">
        <v>2024</v>
      </c>
      <c r="E63" s="184" t="s">
        <v>925</v>
      </c>
      <c r="F63" s="184" t="s">
        <v>4471</v>
      </c>
      <c r="G63" s="187" t="s">
        <v>4472</v>
      </c>
      <c r="H63" s="187" t="s">
        <v>4473</v>
      </c>
      <c r="I63" s="184" t="s">
        <v>935</v>
      </c>
      <c r="J63" s="184">
        <v>6</v>
      </c>
      <c r="K63" s="184" t="s">
        <v>57</v>
      </c>
      <c r="L63" s="184" t="s">
        <v>57</v>
      </c>
      <c r="M63" s="184" t="s">
        <v>57</v>
      </c>
      <c r="N63" s="184" t="s">
        <v>57</v>
      </c>
      <c r="O63" s="184" t="s">
        <v>57</v>
      </c>
      <c r="P63" s="184" t="s">
        <v>57</v>
      </c>
      <c r="Q63" s="184" t="s">
        <v>57</v>
      </c>
      <c r="R63" s="184" t="s">
        <v>57</v>
      </c>
      <c r="S63" s="184" t="s">
        <v>56</v>
      </c>
      <c r="T63" s="184" t="s">
        <v>6422</v>
      </c>
      <c r="U63" s="211" t="s">
        <v>57</v>
      </c>
      <c r="V63" s="211" t="s">
        <v>57</v>
      </c>
      <c r="W63" s="184" t="s">
        <v>57</v>
      </c>
      <c r="X63" s="184" t="s">
        <v>57</v>
      </c>
      <c r="Y63" s="184" t="s">
        <v>57</v>
      </c>
      <c r="Z63" s="184" t="s">
        <v>4476</v>
      </c>
      <c r="AA63" s="211" t="s">
        <v>56</v>
      </c>
      <c r="AB63" s="211" t="s">
        <v>56</v>
      </c>
      <c r="AC63" s="211" t="s">
        <v>56</v>
      </c>
      <c r="AD63" s="211" t="s">
        <v>157</v>
      </c>
      <c r="AE63" s="184" t="s">
        <v>57</v>
      </c>
      <c r="AF63" s="184" t="s">
        <v>57</v>
      </c>
      <c r="AG63" s="184" t="s">
        <v>56</v>
      </c>
      <c r="AH63" s="184">
        <v>58</v>
      </c>
      <c r="AI63" s="184" t="s">
        <v>56</v>
      </c>
      <c r="AJ63" s="184" t="s">
        <v>4234</v>
      </c>
      <c r="AK63" s="184" t="s">
        <v>57</v>
      </c>
      <c r="AL63" s="184" t="s">
        <v>57</v>
      </c>
      <c r="AM63" s="184" t="s">
        <v>57</v>
      </c>
      <c r="AN63" s="184" t="s">
        <v>57</v>
      </c>
      <c r="AO63" s="184" t="s">
        <v>57</v>
      </c>
      <c r="AP63" s="192">
        <v>45263</v>
      </c>
      <c r="AQ63" s="184" t="s">
        <v>57</v>
      </c>
      <c r="AR63" s="184" t="s">
        <v>57</v>
      </c>
      <c r="AS63" s="184">
        <v>47</v>
      </c>
      <c r="AT63" s="184">
        <v>11</v>
      </c>
      <c r="AU63" s="184"/>
    </row>
    <row r="64" spans="1:47" s="188" customFormat="1">
      <c r="A64" s="184">
        <v>64</v>
      </c>
      <c r="B64" s="184" t="s">
        <v>6366</v>
      </c>
      <c r="C64" s="184" t="s">
        <v>6416</v>
      </c>
      <c r="D64" s="184">
        <v>2024</v>
      </c>
      <c r="E64" s="184" t="s">
        <v>925</v>
      </c>
      <c r="F64" s="184" t="s">
        <v>671</v>
      </c>
      <c r="G64" s="187" t="s">
        <v>4478</v>
      </c>
      <c r="H64" s="184" t="s">
        <v>4479</v>
      </c>
      <c r="I64" s="184" t="s">
        <v>935</v>
      </c>
      <c r="J64" s="184">
        <v>6</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4480</v>
      </c>
      <c r="AA64" s="184" t="s">
        <v>57</v>
      </c>
      <c r="AB64" s="184" t="s">
        <v>57</v>
      </c>
      <c r="AC64" s="184" t="s">
        <v>57</v>
      </c>
      <c r="AD64" s="184" t="s">
        <v>57</v>
      </c>
      <c r="AE64" s="184" t="s">
        <v>57</v>
      </c>
      <c r="AF64" s="184" t="s">
        <v>57</v>
      </c>
      <c r="AG64" s="184" t="s">
        <v>56</v>
      </c>
      <c r="AH64" s="184">
        <v>131</v>
      </c>
      <c r="AI64" s="184" t="s">
        <v>57</v>
      </c>
      <c r="AJ64" s="184" t="s">
        <v>57</v>
      </c>
      <c r="AK64" s="184" t="s">
        <v>57</v>
      </c>
      <c r="AL64" s="184" t="s">
        <v>57</v>
      </c>
      <c r="AM64" s="184" t="s">
        <v>57</v>
      </c>
      <c r="AN64" s="184" t="s">
        <v>57</v>
      </c>
      <c r="AO64" s="184" t="s">
        <v>57</v>
      </c>
      <c r="AP64" s="192">
        <v>45273</v>
      </c>
      <c r="AQ64" s="184" t="s">
        <v>57</v>
      </c>
      <c r="AR64" s="184" t="s">
        <v>57</v>
      </c>
      <c r="AS64" s="184">
        <v>78</v>
      </c>
      <c r="AT64" s="184">
        <v>41</v>
      </c>
      <c r="AU64" s="184"/>
    </row>
    <row r="65" spans="1:46" s="188" customFormat="1">
      <c r="A65" s="184">
        <v>65</v>
      </c>
      <c r="B65" s="184" t="s">
        <v>6366</v>
      </c>
      <c r="C65" s="184" t="s">
        <v>6416</v>
      </c>
      <c r="D65" s="184">
        <v>2024</v>
      </c>
      <c r="E65" s="184" t="s">
        <v>925</v>
      </c>
      <c r="F65" s="184" t="s">
        <v>4482</v>
      </c>
      <c r="G65" s="187" t="s">
        <v>4483</v>
      </c>
      <c r="H65" s="184" t="s">
        <v>4484</v>
      </c>
      <c r="I65" s="184" t="s">
        <v>929</v>
      </c>
      <c r="J65" s="184">
        <v>14</v>
      </c>
      <c r="K65" s="184" t="s">
        <v>57</v>
      </c>
      <c r="L65" s="184" t="s">
        <v>57</v>
      </c>
      <c r="M65" s="184" t="s">
        <v>57</v>
      </c>
      <c r="N65" s="184" t="s">
        <v>57</v>
      </c>
      <c r="O65" s="184" t="s">
        <v>57</v>
      </c>
      <c r="P65" s="184" t="s">
        <v>57</v>
      </c>
      <c r="Q65" s="184" t="s">
        <v>57</v>
      </c>
      <c r="R65" s="184" t="s">
        <v>57</v>
      </c>
      <c r="S65" s="184" t="s">
        <v>56</v>
      </c>
      <c r="T65" s="184" t="s">
        <v>6423</v>
      </c>
      <c r="U65" s="184" t="s">
        <v>57</v>
      </c>
      <c r="V65" s="184" t="s">
        <v>57</v>
      </c>
      <c r="W65" s="184" t="s">
        <v>57</v>
      </c>
      <c r="X65" s="184" t="s">
        <v>57</v>
      </c>
      <c r="Y65" s="184" t="s">
        <v>57</v>
      </c>
      <c r="Z65" s="184" t="s">
        <v>4485</v>
      </c>
      <c r="AA65" s="184" t="s">
        <v>56</v>
      </c>
      <c r="AB65" s="184" t="s">
        <v>56</v>
      </c>
      <c r="AC65" s="184" t="s">
        <v>56</v>
      </c>
      <c r="AD65" s="184" t="s">
        <v>157</v>
      </c>
      <c r="AE65" s="184" t="s">
        <v>57</v>
      </c>
      <c r="AF65" s="184" t="s">
        <v>57</v>
      </c>
      <c r="AG65" s="184" t="s">
        <v>56</v>
      </c>
      <c r="AH65" s="184">
        <v>1645</v>
      </c>
      <c r="AI65" s="184" t="s">
        <v>57</v>
      </c>
      <c r="AJ65" s="184" t="s">
        <v>57</v>
      </c>
      <c r="AK65" s="184" t="s">
        <v>56</v>
      </c>
      <c r="AL65" s="184" t="s">
        <v>6424</v>
      </c>
      <c r="AM65" s="192">
        <v>45078</v>
      </c>
      <c r="AN65" s="184" t="s">
        <v>6425</v>
      </c>
      <c r="AO65" s="184" t="s">
        <v>57</v>
      </c>
      <c r="AP65" s="192">
        <v>45269</v>
      </c>
      <c r="AQ65" s="184" t="s">
        <v>57</v>
      </c>
      <c r="AR65" s="184">
        <f>AP65-AM65</f>
        <v>191</v>
      </c>
      <c r="AS65" s="184" t="s">
        <v>57</v>
      </c>
      <c r="AT65" s="184" t="s">
        <v>57</v>
      </c>
    </row>
    <row r="66" spans="1:46" s="188" customFormat="1">
      <c r="A66" s="184">
        <v>66</v>
      </c>
      <c r="B66" s="184" t="s">
        <v>6366</v>
      </c>
      <c r="C66" s="184" t="s">
        <v>6416</v>
      </c>
      <c r="D66" s="184">
        <v>2024</v>
      </c>
      <c r="E66" s="184" t="s">
        <v>925</v>
      </c>
      <c r="F66" s="184" t="s">
        <v>876</v>
      </c>
      <c r="G66" s="187" t="s">
        <v>4487</v>
      </c>
      <c r="H66" s="184" t="s">
        <v>4488</v>
      </c>
      <c r="I66" s="184" t="s">
        <v>4423</v>
      </c>
      <c r="J66" s="184">
        <v>25</v>
      </c>
      <c r="K66" s="184" t="s">
        <v>57</v>
      </c>
      <c r="L66" s="184" t="s">
        <v>57</v>
      </c>
      <c r="M66" s="184" t="s">
        <v>57</v>
      </c>
      <c r="N66" s="184" t="s">
        <v>57</v>
      </c>
      <c r="O66" s="184" t="s">
        <v>57</v>
      </c>
      <c r="P66" s="184" t="s">
        <v>57</v>
      </c>
      <c r="Q66" s="184" t="s">
        <v>57</v>
      </c>
      <c r="R66" s="184" t="s">
        <v>57</v>
      </c>
      <c r="S66" s="184" t="s">
        <v>56</v>
      </c>
      <c r="T66" s="184" t="s">
        <v>6426</v>
      </c>
      <c r="U66" s="184" t="s">
        <v>57</v>
      </c>
      <c r="V66" s="184" t="s">
        <v>57</v>
      </c>
      <c r="W66" s="184" t="s">
        <v>57</v>
      </c>
      <c r="X66" s="184" t="s">
        <v>57</v>
      </c>
      <c r="Y66" s="184" t="s">
        <v>57</v>
      </c>
      <c r="Z66" s="212" t="s">
        <v>57</v>
      </c>
      <c r="AA66" s="212" t="s">
        <v>57</v>
      </c>
      <c r="AB66" s="212" t="s">
        <v>57</v>
      </c>
      <c r="AC66" s="212" t="s">
        <v>57</v>
      </c>
      <c r="AD66" s="212" t="s">
        <v>57</v>
      </c>
      <c r="AE66" s="212" t="s">
        <v>57</v>
      </c>
      <c r="AF66" s="212" t="s">
        <v>57</v>
      </c>
      <c r="AG66" s="184" t="s">
        <v>56</v>
      </c>
      <c r="AH66" s="184">
        <v>109</v>
      </c>
      <c r="AI66" s="184" t="s">
        <v>57</v>
      </c>
      <c r="AJ66" s="184" t="s">
        <v>57</v>
      </c>
      <c r="AK66" s="184" t="s">
        <v>57</v>
      </c>
      <c r="AL66" s="184" t="s">
        <v>57</v>
      </c>
      <c r="AM66" s="184" t="s">
        <v>57</v>
      </c>
      <c r="AN66" s="184" t="s">
        <v>57</v>
      </c>
      <c r="AO66" s="184" t="s">
        <v>57</v>
      </c>
      <c r="AP66" s="192">
        <v>45255</v>
      </c>
      <c r="AQ66" s="184" t="s">
        <v>57</v>
      </c>
      <c r="AR66" s="184" t="s">
        <v>57</v>
      </c>
      <c r="AS66" s="184" t="s">
        <v>57</v>
      </c>
      <c r="AT66" s="184" t="s">
        <v>57</v>
      </c>
    </row>
    <row r="67" spans="1:46" s="188" customFormat="1">
      <c r="A67" s="184">
        <v>67</v>
      </c>
      <c r="B67" s="184" t="s">
        <v>6366</v>
      </c>
      <c r="C67" s="184" t="s">
        <v>6416</v>
      </c>
      <c r="D67" s="184">
        <v>2024</v>
      </c>
      <c r="E67" s="184" t="s">
        <v>925</v>
      </c>
      <c r="F67" s="184" t="s">
        <v>4490</v>
      </c>
      <c r="G67" s="187" t="s">
        <v>4491</v>
      </c>
      <c r="H67" s="184" t="s">
        <v>4492</v>
      </c>
      <c r="I67" s="184" t="s">
        <v>945</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4" t="s">
        <v>57</v>
      </c>
      <c r="AA67" s="184" t="s">
        <v>57</v>
      </c>
      <c r="AB67" s="184" t="s">
        <v>57</v>
      </c>
      <c r="AC67" s="184" t="s">
        <v>57</v>
      </c>
      <c r="AD67" s="184" t="s">
        <v>57</v>
      </c>
      <c r="AE67" s="184" t="s">
        <v>57</v>
      </c>
      <c r="AF67" s="184" t="s">
        <v>57</v>
      </c>
      <c r="AG67" s="184" t="s">
        <v>57</v>
      </c>
      <c r="AH67" s="184" t="s">
        <v>57</v>
      </c>
      <c r="AI67" s="184" t="s">
        <v>57</v>
      </c>
      <c r="AJ67" s="184" t="s">
        <v>57</v>
      </c>
      <c r="AK67" s="184" t="s">
        <v>57</v>
      </c>
      <c r="AL67" s="184" t="s">
        <v>57</v>
      </c>
      <c r="AM67" s="184" t="s">
        <v>57</v>
      </c>
      <c r="AN67" s="184" t="s">
        <v>57</v>
      </c>
      <c r="AO67" s="184" t="s">
        <v>57</v>
      </c>
      <c r="AP67" s="192">
        <v>45255</v>
      </c>
      <c r="AQ67" s="184" t="s">
        <v>57</v>
      </c>
      <c r="AR67" s="184" t="s">
        <v>57</v>
      </c>
      <c r="AS67" s="184" t="s">
        <v>57</v>
      </c>
      <c r="AT67" s="184" t="s">
        <v>57</v>
      </c>
    </row>
    <row r="68" spans="1:46" s="188" customFormat="1">
      <c r="A68" s="184">
        <v>68</v>
      </c>
      <c r="B68" s="184" t="s">
        <v>6366</v>
      </c>
      <c r="C68" s="184" t="s">
        <v>6416</v>
      </c>
      <c r="D68" s="184">
        <v>2024</v>
      </c>
      <c r="E68" s="184" t="s">
        <v>925</v>
      </c>
      <c r="F68" s="184" t="s">
        <v>795</v>
      </c>
      <c r="G68" s="187" t="s">
        <v>4493</v>
      </c>
      <c r="H68" s="187" t="s">
        <v>4494</v>
      </c>
      <c r="I68" s="184" t="s">
        <v>4423</v>
      </c>
      <c r="J68" s="184">
        <v>25</v>
      </c>
      <c r="K68" s="184" t="s">
        <v>57</v>
      </c>
      <c r="L68" s="184" t="s">
        <v>57</v>
      </c>
      <c r="M68" s="184" t="s">
        <v>57</v>
      </c>
      <c r="N68" s="184" t="s">
        <v>57</v>
      </c>
      <c r="O68" s="184" t="s">
        <v>57</v>
      </c>
      <c r="P68" s="184" t="s">
        <v>57</v>
      </c>
      <c r="Q68" s="184" t="s">
        <v>57</v>
      </c>
      <c r="R68" s="184" t="s">
        <v>57</v>
      </c>
      <c r="S68" s="184" t="s">
        <v>56</v>
      </c>
      <c r="T68" s="184" t="s">
        <v>6427</v>
      </c>
      <c r="U68" s="184" t="s">
        <v>57</v>
      </c>
      <c r="V68" s="184" t="s">
        <v>57</v>
      </c>
      <c r="W68" s="184" t="s">
        <v>57</v>
      </c>
      <c r="X68" s="184" t="s">
        <v>57</v>
      </c>
      <c r="Y68" s="184" t="s">
        <v>57</v>
      </c>
      <c r="Z68" s="212" t="s">
        <v>57</v>
      </c>
      <c r="AA68" s="212" t="s">
        <v>57</v>
      </c>
      <c r="AB68" s="212" t="s">
        <v>57</v>
      </c>
      <c r="AC68" s="212" t="s">
        <v>57</v>
      </c>
      <c r="AD68" s="212" t="s">
        <v>57</v>
      </c>
      <c r="AE68" s="212" t="s">
        <v>57</v>
      </c>
      <c r="AF68" s="212" t="s">
        <v>57</v>
      </c>
      <c r="AG68" s="184" t="s">
        <v>56</v>
      </c>
      <c r="AH68" s="184">
        <v>140</v>
      </c>
      <c r="AI68" s="184" t="s">
        <v>57</v>
      </c>
      <c r="AJ68" s="184" t="s">
        <v>57</v>
      </c>
      <c r="AK68" s="184" t="s">
        <v>57</v>
      </c>
      <c r="AL68" s="184" t="s">
        <v>57</v>
      </c>
      <c r="AM68" s="184" t="s">
        <v>57</v>
      </c>
      <c r="AN68" s="184" t="s">
        <v>57</v>
      </c>
      <c r="AO68" s="184" t="s">
        <v>57</v>
      </c>
      <c r="AP68" s="192">
        <v>45255</v>
      </c>
      <c r="AQ68" s="184" t="s">
        <v>57</v>
      </c>
      <c r="AR68" s="184" t="s">
        <v>57</v>
      </c>
      <c r="AS68" s="184" t="s">
        <v>57</v>
      </c>
      <c r="AT68" s="184" t="s">
        <v>57</v>
      </c>
    </row>
    <row r="69" spans="1:46" s="188" customFormat="1">
      <c r="A69" s="184">
        <v>69</v>
      </c>
      <c r="B69" s="184" t="s">
        <v>6366</v>
      </c>
      <c r="C69" s="184" t="s">
        <v>6416</v>
      </c>
      <c r="D69" s="184">
        <v>2024</v>
      </c>
      <c r="E69" s="184" t="s">
        <v>925</v>
      </c>
      <c r="F69" s="184" t="s">
        <v>4495</v>
      </c>
      <c r="G69" s="187" t="s">
        <v>4496</v>
      </c>
      <c r="H69" s="184" t="s">
        <v>4497</v>
      </c>
      <c r="I69" s="184" t="s">
        <v>945</v>
      </c>
      <c r="J69" s="184">
        <v>25</v>
      </c>
      <c r="K69" s="184" t="s">
        <v>57</v>
      </c>
      <c r="L69" s="184" t="s">
        <v>57</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4" t="s">
        <v>4498</v>
      </c>
      <c r="AA69" s="184" t="s">
        <v>57</v>
      </c>
      <c r="AB69" s="184" t="s">
        <v>57</v>
      </c>
      <c r="AC69" s="184" t="s">
        <v>57</v>
      </c>
      <c r="AD69" s="184" t="s">
        <v>57</v>
      </c>
      <c r="AE69" s="184" t="s">
        <v>57</v>
      </c>
      <c r="AF69" s="184" t="s">
        <v>57</v>
      </c>
      <c r="AG69" s="184" t="s">
        <v>57</v>
      </c>
      <c r="AH69" s="184" t="s">
        <v>57</v>
      </c>
      <c r="AI69" s="184" t="s">
        <v>57</v>
      </c>
      <c r="AJ69" s="184" t="s">
        <v>57</v>
      </c>
      <c r="AK69" s="184" t="s">
        <v>57</v>
      </c>
      <c r="AL69" s="184" t="s">
        <v>57</v>
      </c>
      <c r="AM69" s="184" t="s">
        <v>57</v>
      </c>
      <c r="AN69" s="184" t="s">
        <v>57</v>
      </c>
      <c r="AO69" s="184" t="s">
        <v>57</v>
      </c>
      <c r="AP69" s="192">
        <v>45255</v>
      </c>
      <c r="AQ69" s="184" t="s">
        <v>57</v>
      </c>
      <c r="AR69" s="184" t="s">
        <v>57</v>
      </c>
      <c r="AS69" s="184" t="s">
        <v>57</v>
      </c>
      <c r="AT69" s="184" t="s">
        <v>57</v>
      </c>
    </row>
    <row r="70" spans="1:46" s="188" customFormat="1">
      <c r="A70" s="184">
        <v>70</v>
      </c>
      <c r="B70" s="184" t="s">
        <v>6366</v>
      </c>
      <c r="C70" s="184" t="s">
        <v>6416</v>
      </c>
      <c r="D70" s="184">
        <v>2024</v>
      </c>
      <c r="E70" s="184" t="s">
        <v>925</v>
      </c>
      <c r="F70" s="184" t="s">
        <v>795</v>
      </c>
      <c r="G70" s="187" t="s">
        <v>4499</v>
      </c>
      <c r="H70" s="184" t="s">
        <v>4500</v>
      </c>
      <c r="I70" s="184" t="s">
        <v>4423</v>
      </c>
      <c r="J70" s="184">
        <v>25</v>
      </c>
      <c r="K70" s="184" t="s">
        <v>57</v>
      </c>
      <c r="L70" s="184" t="s">
        <v>57</v>
      </c>
      <c r="M70" s="184" t="s">
        <v>57</v>
      </c>
      <c r="N70" s="184" t="s">
        <v>57</v>
      </c>
      <c r="O70" s="184" t="s">
        <v>57</v>
      </c>
      <c r="P70" s="184" t="s">
        <v>57</v>
      </c>
      <c r="Q70" s="184" t="s">
        <v>57</v>
      </c>
      <c r="R70" s="184" t="s">
        <v>57</v>
      </c>
      <c r="S70" s="184" t="s">
        <v>56</v>
      </c>
      <c r="T70" s="184" t="s">
        <v>6428</v>
      </c>
      <c r="U70" s="184" t="s">
        <v>57</v>
      </c>
      <c r="V70" s="184" t="s">
        <v>57</v>
      </c>
      <c r="W70" s="184" t="s">
        <v>57</v>
      </c>
      <c r="X70" s="184" t="s">
        <v>57</v>
      </c>
      <c r="Y70" s="184" t="s">
        <v>57</v>
      </c>
      <c r="Z70" s="184" t="s">
        <v>57</v>
      </c>
      <c r="AA70" s="184" t="s">
        <v>57</v>
      </c>
      <c r="AB70" s="184" t="s">
        <v>57</v>
      </c>
      <c r="AC70" s="184" t="s">
        <v>57</v>
      </c>
      <c r="AD70" s="184" t="s">
        <v>57</v>
      </c>
      <c r="AE70" s="184" t="s">
        <v>57</v>
      </c>
      <c r="AF70" s="184" t="s">
        <v>57</v>
      </c>
      <c r="AG70" s="184" t="s">
        <v>1223</v>
      </c>
      <c r="AH70" s="184">
        <v>148</v>
      </c>
      <c r="AI70" s="184" t="s">
        <v>57</v>
      </c>
      <c r="AJ70" s="184" t="s">
        <v>57</v>
      </c>
      <c r="AK70" s="184" t="s">
        <v>57</v>
      </c>
      <c r="AL70" s="184" t="s">
        <v>57</v>
      </c>
      <c r="AM70" s="184" t="s">
        <v>57</v>
      </c>
      <c r="AN70" s="184" t="s">
        <v>57</v>
      </c>
      <c r="AO70" s="184" t="s">
        <v>57</v>
      </c>
      <c r="AP70" s="192">
        <v>45255</v>
      </c>
      <c r="AQ70" s="184" t="s">
        <v>57</v>
      </c>
      <c r="AR70" s="184" t="s">
        <v>57</v>
      </c>
      <c r="AS70" s="184" t="s">
        <v>57</v>
      </c>
      <c r="AT70" s="184" t="s">
        <v>57</v>
      </c>
    </row>
    <row r="71" spans="1:46" s="188" customFormat="1">
      <c r="A71" s="184">
        <v>71</v>
      </c>
      <c r="B71" s="184" t="s">
        <v>6366</v>
      </c>
      <c r="C71" s="184" t="s">
        <v>6416</v>
      </c>
      <c r="D71" s="184">
        <v>2024</v>
      </c>
      <c r="E71" s="184" t="s">
        <v>925</v>
      </c>
      <c r="F71" s="184" t="s">
        <v>4501</v>
      </c>
      <c r="G71" s="187" t="s">
        <v>4502</v>
      </c>
      <c r="H71" s="184" t="s">
        <v>4503</v>
      </c>
      <c r="I71" s="184" t="s">
        <v>945</v>
      </c>
      <c r="J71" s="184">
        <v>25</v>
      </c>
      <c r="K71" s="184" t="s">
        <v>57</v>
      </c>
      <c r="L71" s="184" t="s">
        <v>57</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7" t="s">
        <v>4504</v>
      </c>
      <c r="AA71" s="184" t="s">
        <v>57</v>
      </c>
      <c r="AB71" s="184" t="s">
        <v>57</v>
      </c>
      <c r="AC71" s="184" t="s">
        <v>57</v>
      </c>
      <c r="AD71" s="184" t="s">
        <v>57</v>
      </c>
      <c r="AE71" s="184" t="s">
        <v>57</v>
      </c>
      <c r="AF71" s="184" t="s">
        <v>57</v>
      </c>
      <c r="AG71" s="184" t="s">
        <v>57</v>
      </c>
      <c r="AH71" s="184" t="s">
        <v>57</v>
      </c>
      <c r="AI71" s="184" t="s">
        <v>57</v>
      </c>
      <c r="AJ71" s="184" t="s">
        <v>57</v>
      </c>
      <c r="AK71" s="184" t="s">
        <v>57</v>
      </c>
      <c r="AL71" s="184" t="s">
        <v>57</v>
      </c>
      <c r="AM71" s="184" t="s">
        <v>57</v>
      </c>
      <c r="AN71" s="184" t="s">
        <v>57</v>
      </c>
      <c r="AO71" s="184" t="s">
        <v>57</v>
      </c>
      <c r="AP71" s="192">
        <v>45255</v>
      </c>
      <c r="AQ71" s="184" t="s">
        <v>57</v>
      </c>
      <c r="AR71" s="184" t="s">
        <v>57</v>
      </c>
      <c r="AS71" s="184" t="s">
        <v>57</v>
      </c>
      <c r="AT71" s="184" t="s">
        <v>57</v>
      </c>
    </row>
    <row r="72" spans="1:46" s="188" customFormat="1">
      <c r="A72" s="184">
        <v>72</v>
      </c>
      <c r="B72" s="184" t="s">
        <v>6366</v>
      </c>
      <c r="C72" s="184" t="s">
        <v>6416</v>
      </c>
      <c r="D72" s="184">
        <v>2024</v>
      </c>
      <c r="E72" s="184" t="s">
        <v>925</v>
      </c>
      <c r="F72" s="184" t="s">
        <v>638</v>
      </c>
      <c r="G72" s="187" t="s">
        <v>4505</v>
      </c>
      <c r="H72" s="184" t="s">
        <v>4506</v>
      </c>
      <c r="I72" s="184" t="s">
        <v>4423</v>
      </c>
      <c r="J72" s="184">
        <v>25</v>
      </c>
      <c r="K72" s="184" t="s">
        <v>57</v>
      </c>
      <c r="L72" s="184" t="s">
        <v>57</v>
      </c>
      <c r="M72" s="184" t="s">
        <v>57</v>
      </c>
      <c r="N72" s="184" t="s">
        <v>57</v>
      </c>
      <c r="O72" s="184" t="s">
        <v>57</v>
      </c>
      <c r="P72" s="184" t="s">
        <v>57</v>
      </c>
      <c r="Q72" s="184" t="s">
        <v>57</v>
      </c>
      <c r="R72" s="184" t="s">
        <v>57</v>
      </c>
      <c r="S72" s="184" t="s">
        <v>56</v>
      </c>
      <c r="T72" s="184" t="s">
        <v>6429</v>
      </c>
      <c r="U72" s="184" t="s">
        <v>57</v>
      </c>
      <c r="V72" s="184" t="s">
        <v>57</v>
      </c>
      <c r="W72" s="184" t="s">
        <v>57</v>
      </c>
      <c r="X72" s="184" t="s">
        <v>57</v>
      </c>
      <c r="Y72" s="184" t="s">
        <v>57</v>
      </c>
      <c r="Z72" s="184" t="s">
        <v>57</v>
      </c>
      <c r="AA72" s="184" t="s">
        <v>57</v>
      </c>
      <c r="AB72" s="184" t="s">
        <v>57</v>
      </c>
      <c r="AC72" s="184" t="s">
        <v>57</v>
      </c>
      <c r="AD72" s="184" t="s">
        <v>57</v>
      </c>
      <c r="AE72" s="184" t="s">
        <v>57</v>
      </c>
      <c r="AF72" s="184" t="s">
        <v>57</v>
      </c>
      <c r="AG72" s="184" t="s">
        <v>56</v>
      </c>
      <c r="AH72" s="184">
        <v>115</v>
      </c>
      <c r="AI72" s="184" t="s">
        <v>57</v>
      </c>
      <c r="AJ72" s="184" t="s">
        <v>57</v>
      </c>
      <c r="AK72" s="184" t="s">
        <v>57</v>
      </c>
      <c r="AL72" s="184" t="s">
        <v>57</v>
      </c>
      <c r="AM72" s="184" t="s">
        <v>57</v>
      </c>
      <c r="AN72" s="184" t="s">
        <v>57</v>
      </c>
      <c r="AO72" s="184" t="s">
        <v>57</v>
      </c>
      <c r="AP72" s="192">
        <v>45259</v>
      </c>
      <c r="AQ72" s="184" t="s">
        <v>57</v>
      </c>
      <c r="AR72" s="184" t="s">
        <v>57</v>
      </c>
      <c r="AS72" s="184" t="s">
        <v>57</v>
      </c>
      <c r="AT72" s="184" t="s">
        <v>57</v>
      </c>
    </row>
    <row r="73" spans="1:46" s="188" customFormat="1">
      <c r="A73" s="184">
        <v>73</v>
      </c>
      <c r="B73" s="184" t="s">
        <v>6366</v>
      </c>
      <c r="C73" s="184" t="s">
        <v>6416</v>
      </c>
      <c r="D73" s="184">
        <v>2024</v>
      </c>
      <c r="E73" s="184" t="s">
        <v>925</v>
      </c>
      <c r="F73" s="184" t="s">
        <v>482</v>
      </c>
      <c r="G73" s="187" t="s">
        <v>4507</v>
      </c>
      <c r="H73" s="184" t="s">
        <v>4508</v>
      </c>
      <c r="I73" s="184" t="s">
        <v>945</v>
      </c>
      <c r="J73" s="184">
        <v>25</v>
      </c>
      <c r="K73" s="184" t="s">
        <v>57</v>
      </c>
      <c r="L73" s="184" t="s">
        <v>57</v>
      </c>
      <c r="M73" s="184" t="s">
        <v>57</v>
      </c>
      <c r="N73" s="184" t="s">
        <v>57</v>
      </c>
      <c r="O73" s="184" t="s">
        <v>57</v>
      </c>
      <c r="P73" s="184" t="s">
        <v>57</v>
      </c>
      <c r="Q73" s="184" t="s">
        <v>57</v>
      </c>
      <c r="R73" s="184" t="s">
        <v>57</v>
      </c>
      <c r="S73" s="184" t="s">
        <v>57</v>
      </c>
      <c r="T73" s="184" t="s">
        <v>57</v>
      </c>
      <c r="U73" s="184" t="s">
        <v>57</v>
      </c>
      <c r="V73" s="184" t="s">
        <v>57</v>
      </c>
      <c r="W73" s="184" t="s">
        <v>57</v>
      </c>
      <c r="X73" s="184" t="s">
        <v>57</v>
      </c>
      <c r="Y73" s="184" t="s">
        <v>57</v>
      </c>
      <c r="Z73" s="184" t="s">
        <v>57</v>
      </c>
      <c r="AA73" s="184" t="s">
        <v>57</v>
      </c>
      <c r="AB73" s="184" t="s">
        <v>57</v>
      </c>
      <c r="AC73" s="184" t="s">
        <v>57</v>
      </c>
      <c r="AD73" s="184" t="s">
        <v>57</v>
      </c>
      <c r="AE73" s="184" t="s">
        <v>57</v>
      </c>
      <c r="AF73" s="184" t="s">
        <v>57</v>
      </c>
      <c r="AG73" s="184" t="s">
        <v>57</v>
      </c>
      <c r="AH73" s="184" t="s">
        <v>57</v>
      </c>
      <c r="AI73" s="184" t="s">
        <v>57</v>
      </c>
      <c r="AJ73" s="184" t="s">
        <v>57</v>
      </c>
      <c r="AK73" s="184" t="s">
        <v>57</v>
      </c>
      <c r="AL73" s="184" t="s">
        <v>57</v>
      </c>
      <c r="AM73" s="184" t="s">
        <v>57</v>
      </c>
      <c r="AN73" s="184" t="s">
        <v>57</v>
      </c>
      <c r="AO73" s="184" t="s">
        <v>57</v>
      </c>
      <c r="AP73" s="192">
        <v>45255</v>
      </c>
      <c r="AQ73" s="184" t="s">
        <v>57</v>
      </c>
      <c r="AR73" s="184" t="s">
        <v>57</v>
      </c>
      <c r="AS73" s="184" t="s">
        <v>57</v>
      </c>
      <c r="AT73" s="184" t="s">
        <v>57</v>
      </c>
    </row>
    <row r="74" spans="1:46" s="188" customFormat="1">
      <c r="A74" s="184">
        <v>74</v>
      </c>
      <c r="B74" s="184" t="s">
        <v>6366</v>
      </c>
      <c r="C74" s="184" t="s">
        <v>6416</v>
      </c>
      <c r="D74" s="184">
        <v>2024</v>
      </c>
      <c r="E74" s="184" t="s">
        <v>925</v>
      </c>
      <c r="F74" s="184" t="s">
        <v>4509</v>
      </c>
      <c r="G74" s="187" t="s">
        <v>4510</v>
      </c>
      <c r="H74" s="184" t="s">
        <v>4511</v>
      </c>
      <c r="I74" s="184" t="s">
        <v>945</v>
      </c>
      <c r="J74" s="184">
        <v>25</v>
      </c>
      <c r="K74" s="184" t="s">
        <v>57</v>
      </c>
      <c r="L74" s="184" t="s">
        <v>57</v>
      </c>
      <c r="M74" s="184" t="s">
        <v>57</v>
      </c>
      <c r="N74" s="184" t="s">
        <v>57</v>
      </c>
      <c r="O74" s="184" t="s">
        <v>57</v>
      </c>
      <c r="P74" s="184" t="s">
        <v>57</v>
      </c>
      <c r="Q74" s="184" t="s">
        <v>57</v>
      </c>
      <c r="R74" s="184" t="s">
        <v>57</v>
      </c>
      <c r="S74" s="184" t="s">
        <v>57</v>
      </c>
      <c r="T74" s="184" t="s">
        <v>57</v>
      </c>
      <c r="U74" s="184" t="s">
        <v>57</v>
      </c>
      <c r="V74" s="184" t="s">
        <v>57</v>
      </c>
      <c r="W74" s="184" t="s">
        <v>57</v>
      </c>
      <c r="X74" s="184" t="s">
        <v>57</v>
      </c>
      <c r="Y74" s="184" t="s">
        <v>57</v>
      </c>
      <c r="Z74" s="184" t="s">
        <v>57</v>
      </c>
      <c r="AA74" s="184" t="s">
        <v>57</v>
      </c>
      <c r="AB74" s="184" t="s">
        <v>57</v>
      </c>
      <c r="AC74" s="184" t="s">
        <v>57</v>
      </c>
      <c r="AD74" s="184" t="s">
        <v>57</v>
      </c>
      <c r="AE74" s="184" t="s">
        <v>57</v>
      </c>
      <c r="AF74" s="184" t="s">
        <v>57</v>
      </c>
      <c r="AG74" s="184" t="s">
        <v>57</v>
      </c>
      <c r="AH74" s="184" t="s">
        <v>57</v>
      </c>
      <c r="AI74" s="184" t="s">
        <v>57</v>
      </c>
      <c r="AJ74" s="184" t="s">
        <v>57</v>
      </c>
      <c r="AK74" s="184" t="s">
        <v>57</v>
      </c>
      <c r="AL74" s="184" t="s">
        <v>57</v>
      </c>
      <c r="AM74" s="184" t="s">
        <v>57</v>
      </c>
      <c r="AN74" s="184" t="s">
        <v>57</v>
      </c>
      <c r="AO74" s="184" t="s">
        <v>57</v>
      </c>
      <c r="AP74" s="192">
        <v>45269</v>
      </c>
      <c r="AQ74" s="184" t="s">
        <v>57</v>
      </c>
      <c r="AR74" s="184" t="s">
        <v>57</v>
      </c>
      <c r="AS74" s="184" t="s">
        <v>57</v>
      </c>
      <c r="AT74" s="184" t="s">
        <v>57</v>
      </c>
    </row>
    <row r="75" spans="1:46" s="188" customFormat="1">
      <c r="A75" s="184">
        <v>75</v>
      </c>
      <c r="B75" s="184" t="s">
        <v>6366</v>
      </c>
      <c r="C75" s="184" t="s">
        <v>6416</v>
      </c>
      <c r="D75" s="184">
        <v>2024</v>
      </c>
      <c r="E75" s="184" t="s">
        <v>925</v>
      </c>
      <c r="F75" s="184" t="s">
        <v>4512</v>
      </c>
      <c r="G75" s="187" t="s">
        <v>4513</v>
      </c>
      <c r="H75" s="184" t="s">
        <v>4514</v>
      </c>
      <c r="I75" s="184" t="s">
        <v>4423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t="s">
        <v>57</v>
      </c>
      <c r="AG75" s="184" t="s">
        <v>57</v>
      </c>
      <c r="AH75" s="184" t="s">
        <v>57</v>
      </c>
      <c r="AI75" s="184" t="s">
        <v>57</v>
      </c>
      <c r="AJ75" s="184" t="s">
        <v>57</v>
      </c>
      <c r="AK75" s="184" t="s">
        <v>57</v>
      </c>
      <c r="AL75" s="184" t="s">
        <v>57</v>
      </c>
      <c r="AM75" s="184" t="s">
        <v>57</v>
      </c>
      <c r="AN75" s="184" t="s">
        <v>57</v>
      </c>
      <c r="AO75" s="184" t="s">
        <v>57</v>
      </c>
      <c r="AP75" s="192">
        <v>45259</v>
      </c>
      <c r="AQ75" s="184" t="s">
        <v>57</v>
      </c>
      <c r="AR75" s="184" t="s">
        <v>57</v>
      </c>
      <c r="AS75" s="184" t="s">
        <v>57</v>
      </c>
      <c r="AT75" s="184" t="s">
        <v>57</v>
      </c>
    </row>
    <row r="76" spans="1:46" s="188" customFormat="1">
      <c r="A76" s="184">
        <v>76</v>
      </c>
      <c r="B76" s="184" t="s">
        <v>6366</v>
      </c>
      <c r="C76" s="184" t="s">
        <v>6416</v>
      </c>
      <c r="D76" s="184">
        <v>2024</v>
      </c>
      <c r="E76" s="184" t="s">
        <v>925</v>
      </c>
      <c r="F76" s="184" t="s">
        <v>743</v>
      </c>
      <c r="G76" s="187" t="s">
        <v>4515</v>
      </c>
      <c r="H76" s="187" t="s">
        <v>4516</v>
      </c>
      <c r="I76" s="184" t="s">
        <v>945</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t="s">
        <v>57</v>
      </c>
      <c r="AG76" s="184" t="s">
        <v>57</v>
      </c>
      <c r="AH76" s="184" t="s">
        <v>57</v>
      </c>
      <c r="AI76" s="184" t="s">
        <v>57</v>
      </c>
      <c r="AJ76" s="184" t="s">
        <v>57</v>
      </c>
      <c r="AK76" s="184" t="s">
        <v>57</v>
      </c>
      <c r="AL76" s="184" t="s">
        <v>57</v>
      </c>
      <c r="AM76" s="184" t="s">
        <v>57</v>
      </c>
      <c r="AN76" s="184" t="s">
        <v>57</v>
      </c>
      <c r="AO76" s="184" t="s">
        <v>57</v>
      </c>
      <c r="AP76" s="192">
        <v>45257</v>
      </c>
      <c r="AQ76" s="184" t="s">
        <v>57</v>
      </c>
      <c r="AR76" s="184" t="s">
        <v>57</v>
      </c>
      <c r="AS76" s="184" t="s">
        <v>57</v>
      </c>
      <c r="AT76" s="184" t="s">
        <v>57</v>
      </c>
    </row>
    <row r="77" spans="1:46" s="188" customFormat="1">
      <c r="A77" s="184">
        <v>77</v>
      </c>
      <c r="B77" s="184" t="s">
        <v>6366</v>
      </c>
      <c r="C77" s="184" t="s">
        <v>6416</v>
      </c>
      <c r="D77" s="184">
        <v>2024</v>
      </c>
      <c r="E77" s="184" t="s">
        <v>925</v>
      </c>
      <c r="F77" s="184" t="s">
        <v>4518</v>
      </c>
      <c r="G77" s="187" t="s">
        <v>4519</v>
      </c>
      <c r="H77" s="184" t="s">
        <v>4520</v>
      </c>
      <c r="I77" s="184" t="s">
        <v>945</v>
      </c>
      <c r="J77" s="184">
        <v>3</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t="s">
        <v>57</v>
      </c>
      <c r="AG77" s="184" t="s">
        <v>57</v>
      </c>
      <c r="AH77" s="184" t="s">
        <v>57</v>
      </c>
      <c r="AI77" s="184" t="s">
        <v>57</v>
      </c>
      <c r="AJ77" s="184" t="s">
        <v>57</v>
      </c>
      <c r="AK77" s="184" t="s">
        <v>57</v>
      </c>
      <c r="AL77" s="184" t="s">
        <v>57</v>
      </c>
      <c r="AM77" s="184" t="s">
        <v>57</v>
      </c>
      <c r="AN77" s="184" t="s">
        <v>57</v>
      </c>
      <c r="AO77" s="184" t="s">
        <v>57</v>
      </c>
      <c r="AP77" s="192">
        <v>45268</v>
      </c>
      <c r="AQ77" s="184" t="s">
        <v>57</v>
      </c>
      <c r="AR77" s="184" t="s">
        <v>57</v>
      </c>
      <c r="AS77" s="184" t="s">
        <v>57</v>
      </c>
      <c r="AT77" s="184" t="s">
        <v>57</v>
      </c>
    </row>
    <row r="78" spans="1:46" s="188" customFormat="1">
      <c r="A78" s="184">
        <v>78</v>
      </c>
      <c r="B78" s="184" t="s">
        <v>6366</v>
      </c>
      <c r="C78" s="184" t="s">
        <v>6416</v>
      </c>
      <c r="D78" s="184">
        <v>2024</v>
      </c>
      <c r="E78" s="184" t="s">
        <v>925</v>
      </c>
      <c r="F78" s="184" t="s">
        <v>4522</v>
      </c>
      <c r="G78" s="184" t="s">
        <v>4523</v>
      </c>
      <c r="H78" s="184" t="s">
        <v>4524</v>
      </c>
      <c r="I78" s="184" t="s">
        <v>975</v>
      </c>
      <c r="J78" s="184">
        <v>8</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t="s">
        <v>57</v>
      </c>
      <c r="AG78" s="184" t="s">
        <v>57</v>
      </c>
      <c r="AH78" s="184" t="s">
        <v>57</v>
      </c>
      <c r="AI78" s="184" t="s">
        <v>57</v>
      </c>
      <c r="AJ78" s="184" t="s">
        <v>57</v>
      </c>
      <c r="AK78" s="184" t="s">
        <v>57</v>
      </c>
      <c r="AL78" s="184" t="s">
        <v>57</v>
      </c>
      <c r="AM78" s="184" t="s">
        <v>57</v>
      </c>
      <c r="AN78" s="184" t="s">
        <v>57</v>
      </c>
      <c r="AO78" s="184" t="s">
        <v>57</v>
      </c>
      <c r="AP78" s="192">
        <v>45269</v>
      </c>
      <c r="AQ78" s="184" t="s">
        <v>57</v>
      </c>
      <c r="AR78" s="184" t="s">
        <v>57</v>
      </c>
      <c r="AS78" s="184" t="s">
        <v>57</v>
      </c>
      <c r="AT78" s="184" t="s">
        <v>57</v>
      </c>
    </row>
    <row r="79" spans="1:46" s="188" customFormat="1">
      <c r="A79" s="184">
        <v>79</v>
      </c>
      <c r="B79" s="184" t="s">
        <v>6366</v>
      </c>
      <c r="C79" s="184" t="s">
        <v>6416</v>
      </c>
      <c r="D79" s="184">
        <v>2024</v>
      </c>
      <c r="E79" s="184" t="s">
        <v>925</v>
      </c>
      <c r="F79" s="184" t="s">
        <v>4525</v>
      </c>
      <c r="G79" s="187" t="s">
        <v>4526</v>
      </c>
      <c r="H79" s="184" t="s">
        <v>6430</v>
      </c>
      <c r="I79" s="184" t="s">
        <v>6402</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t="s">
        <v>57</v>
      </c>
      <c r="AG79" s="184" t="s">
        <v>57</v>
      </c>
      <c r="AH79" s="184" t="s">
        <v>57</v>
      </c>
      <c r="AI79" s="184" t="s">
        <v>57</v>
      </c>
      <c r="AJ79" s="184" t="s">
        <v>57</v>
      </c>
      <c r="AK79" s="184" t="s">
        <v>57</v>
      </c>
      <c r="AL79" s="184" t="s">
        <v>57</v>
      </c>
      <c r="AM79" s="184" t="s">
        <v>57</v>
      </c>
      <c r="AN79" s="184" t="s">
        <v>57</v>
      </c>
      <c r="AO79" s="184" t="s">
        <v>57</v>
      </c>
      <c r="AP79" s="192">
        <v>45269</v>
      </c>
      <c r="AQ79" s="184" t="s">
        <v>57</v>
      </c>
      <c r="AR79" s="184" t="s">
        <v>57</v>
      </c>
      <c r="AS79" s="184" t="s">
        <v>57</v>
      </c>
      <c r="AT79" s="184" t="s">
        <v>57</v>
      </c>
    </row>
    <row r="80" spans="1:46" s="188" customFormat="1">
      <c r="A80" s="184">
        <v>80</v>
      </c>
      <c r="B80" s="184" t="s">
        <v>6366</v>
      </c>
      <c r="C80" s="184" t="s">
        <v>6416</v>
      </c>
      <c r="D80" s="184">
        <v>2024</v>
      </c>
      <c r="E80" s="184" t="s">
        <v>925</v>
      </c>
      <c r="F80" s="184" t="s">
        <v>6431</v>
      </c>
      <c r="G80" s="187" t="s">
        <v>4529</v>
      </c>
      <c r="H80" s="184" t="s">
        <v>4530</v>
      </c>
      <c r="I80" s="184" t="s">
        <v>6402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t="s">
        <v>57</v>
      </c>
      <c r="AG80" s="184" t="s">
        <v>57</v>
      </c>
      <c r="AH80" s="184" t="s">
        <v>57</v>
      </c>
      <c r="AI80" s="184" t="s">
        <v>57</v>
      </c>
      <c r="AJ80" s="184" t="s">
        <v>57</v>
      </c>
      <c r="AK80" s="184" t="s">
        <v>57</v>
      </c>
      <c r="AL80" s="184" t="s">
        <v>57</v>
      </c>
      <c r="AM80" s="184" t="s">
        <v>57</v>
      </c>
      <c r="AN80" s="184" t="s">
        <v>57</v>
      </c>
      <c r="AO80" s="184" t="s">
        <v>57</v>
      </c>
      <c r="AP80" s="192">
        <v>45273</v>
      </c>
      <c r="AQ80" s="184" t="s">
        <v>57</v>
      </c>
      <c r="AR80" s="184" t="s">
        <v>57</v>
      </c>
      <c r="AS80" s="184" t="s">
        <v>57</v>
      </c>
      <c r="AT80" s="184" t="s">
        <v>57</v>
      </c>
    </row>
    <row r="81" spans="1:46" s="188" customFormat="1">
      <c r="A81" s="184">
        <v>81</v>
      </c>
      <c r="B81" s="184" t="s">
        <v>6366</v>
      </c>
      <c r="C81" s="184" t="s">
        <v>6416</v>
      </c>
      <c r="D81" s="184">
        <v>2024</v>
      </c>
      <c r="E81" s="184" t="s">
        <v>6432</v>
      </c>
      <c r="F81" s="184" t="s">
        <v>4531</v>
      </c>
      <c r="G81" s="187" t="s">
        <v>4532</v>
      </c>
      <c r="H81" s="184" t="s">
        <v>4533</v>
      </c>
      <c r="I81" s="184" t="s">
        <v>298</v>
      </c>
      <c r="J81" s="184">
        <v>6</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4534</v>
      </c>
      <c r="AA81" s="184" t="s">
        <v>57</v>
      </c>
      <c r="AB81" s="184" t="s">
        <v>57</v>
      </c>
      <c r="AC81" s="184" t="s">
        <v>57</v>
      </c>
      <c r="AD81" s="184" t="s">
        <v>57</v>
      </c>
      <c r="AE81" s="184" t="s">
        <v>57</v>
      </c>
      <c r="AF81" s="184" t="s">
        <v>57</v>
      </c>
      <c r="AG81" s="184" t="s">
        <v>57</v>
      </c>
      <c r="AH81" s="184" t="s">
        <v>57</v>
      </c>
      <c r="AI81" s="184" t="s">
        <v>57</v>
      </c>
      <c r="AJ81" s="184" t="s">
        <v>57</v>
      </c>
      <c r="AK81" s="184" t="s">
        <v>57</v>
      </c>
      <c r="AL81" s="184" t="s">
        <v>57</v>
      </c>
      <c r="AM81" s="184" t="s">
        <v>57</v>
      </c>
      <c r="AN81" s="184" t="s">
        <v>57</v>
      </c>
      <c r="AO81" s="184" t="s">
        <v>57</v>
      </c>
      <c r="AP81" s="192">
        <v>45259</v>
      </c>
      <c r="AQ81" s="184" t="s">
        <v>57</v>
      </c>
      <c r="AR81" s="184" t="s">
        <v>57</v>
      </c>
      <c r="AS81" s="184" t="s">
        <v>57</v>
      </c>
      <c r="AT81" s="184" t="s">
        <v>57</v>
      </c>
    </row>
    <row r="82" spans="1:46" s="188" customFormat="1">
      <c r="A82" s="184">
        <v>82</v>
      </c>
      <c r="B82" s="184" t="s">
        <v>6366</v>
      </c>
      <c r="C82" s="184" t="s">
        <v>6416</v>
      </c>
      <c r="D82" s="184">
        <v>2024</v>
      </c>
      <c r="E82" s="184" t="s">
        <v>6432</v>
      </c>
      <c r="F82" s="184" t="s">
        <v>4535</v>
      </c>
      <c r="G82" s="187" t="s">
        <v>4536</v>
      </c>
      <c r="H82" s="184" t="s">
        <v>4537</v>
      </c>
      <c r="I82" s="184" t="s">
        <v>298</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589</v>
      </c>
      <c r="AA82" s="184" t="s">
        <v>57</v>
      </c>
      <c r="AB82" s="184" t="s">
        <v>57</v>
      </c>
      <c r="AC82" s="184" t="s">
        <v>57</v>
      </c>
      <c r="AD82" s="184" t="s">
        <v>57</v>
      </c>
      <c r="AE82" s="184" t="s">
        <v>57</v>
      </c>
      <c r="AF82" s="184" t="s">
        <v>57</v>
      </c>
      <c r="AG82" s="184" t="s">
        <v>57</v>
      </c>
      <c r="AH82" s="184" t="s">
        <v>57</v>
      </c>
      <c r="AI82" s="184" t="s">
        <v>57</v>
      </c>
      <c r="AJ82" s="184" t="s">
        <v>57</v>
      </c>
      <c r="AK82" s="184" t="s">
        <v>57</v>
      </c>
      <c r="AL82" s="184" t="s">
        <v>57</v>
      </c>
      <c r="AM82" s="184" t="s">
        <v>57</v>
      </c>
      <c r="AN82" s="184" t="s">
        <v>57</v>
      </c>
      <c r="AO82" s="184" t="s">
        <v>57</v>
      </c>
      <c r="AP82" s="192">
        <v>44999</v>
      </c>
      <c r="AQ82" s="184" t="s">
        <v>57</v>
      </c>
      <c r="AR82" s="184" t="s">
        <v>57</v>
      </c>
      <c r="AS82" s="184" t="s">
        <v>57</v>
      </c>
      <c r="AT82" s="184" t="s">
        <v>57</v>
      </c>
    </row>
    <row r="83" spans="1:46" s="188" customFormat="1">
      <c r="A83" s="184">
        <v>83</v>
      </c>
      <c r="B83" s="184" t="s">
        <v>6366</v>
      </c>
      <c r="C83" s="184" t="s">
        <v>6416</v>
      </c>
      <c r="D83" s="184">
        <v>2024</v>
      </c>
      <c r="E83" s="184" t="s">
        <v>6432</v>
      </c>
      <c r="F83" s="184" t="s">
        <v>57</v>
      </c>
      <c r="G83" s="187" t="s">
        <v>6433</v>
      </c>
      <c r="H83" s="184" t="s">
        <v>6434</v>
      </c>
      <c r="I83" s="184" t="s">
        <v>298</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t="s">
        <v>57</v>
      </c>
      <c r="AG83" s="184" t="s">
        <v>57</v>
      </c>
      <c r="AH83" s="184" t="s">
        <v>57</v>
      </c>
      <c r="AI83" s="184" t="s">
        <v>57</v>
      </c>
      <c r="AJ83" s="184" t="s">
        <v>57</v>
      </c>
      <c r="AK83" s="184" t="s">
        <v>57</v>
      </c>
      <c r="AL83" s="184" t="s">
        <v>57</v>
      </c>
      <c r="AM83" s="184" t="s">
        <v>57</v>
      </c>
      <c r="AN83" s="184" t="s">
        <v>57</v>
      </c>
      <c r="AO83" s="184" t="s">
        <v>57</v>
      </c>
      <c r="AP83" s="192">
        <v>45344</v>
      </c>
      <c r="AQ83" s="184" t="s">
        <v>57</v>
      </c>
      <c r="AR83" s="184" t="s">
        <v>57</v>
      </c>
      <c r="AS83" s="184" t="s">
        <v>57</v>
      </c>
      <c r="AT83" s="184" t="s">
        <v>57</v>
      </c>
    </row>
    <row r="84" spans="1:46" s="188" customFormat="1">
      <c r="A84" s="184">
        <v>84</v>
      </c>
      <c r="B84" s="184" t="s">
        <v>6366</v>
      </c>
      <c r="C84" s="184" t="s">
        <v>6416</v>
      </c>
      <c r="D84" s="184">
        <v>2024</v>
      </c>
      <c r="E84" s="184" t="s">
        <v>6432</v>
      </c>
      <c r="F84" s="184" t="s">
        <v>4539</v>
      </c>
      <c r="G84" s="187" t="s">
        <v>4540</v>
      </c>
      <c r="H84" s="184" t="s">
        <v>4541</v>
      </c>
      <c r="I84" s="184" t="s">
        <v>929</v>
      </c>
      <c r="J84" s="184">
        <v>17</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6435</v>
      </c>
      <c r="AA84" s="184" t="s">
        <v>57</v>
      </c>
      <c r="AB84" s="184" t="s">
        <v>57</v>
      </c>
      <c r="AC84" s="184" t="s">
        <v>57</v>
      </c>
      <c r="AD84" s="184" t="s">
        <v>57</v>
      </c>
      <c r="AE84" s="184" t="s">
        <v>57</v>
      </c>
      <c r="AF84" s="184" t="s">
        <v>57</v>
      </c>
      <c r="AG84" s="184" t="s">
        <v>57</v>
      </c>
      <c r="AH84" s="184" t="s">
        <v>57</v>
      </c>
      <c r="AI84" s="184" t="s">
        <v>57</v>
      </c>
      <c r="AJ84" s="184" t="s">
        <v>57</v>
      </c>
      <c r="AK84" s="184" t="s">
        <v>57</v>
      </c>
      <c r="AL84" s="184" t="s">
        <v>57</v>
      </c>
      <c r="AM84" s="184" t="s">
        <v>57</v>
      </c>
      <c r="AN84" s="184" t="s">
        <v>57</v>
      </c>
      <c r="AO84" s="184" t="s">
        <v>57</v>
      </c>
      <c r="AP84" s="192">
        <v>45372</v>
      </c>
      <c r="AQ84" s="184" t="s">
        <v>57</v>
      </c>
      <c r="AR84" s="184" t="s">
        <v>57</v>
      </c>
      <c r="AS84" s="184" t="s">
        <v>57</v>
      </c>
      <c r="AT84" s="184" t="s">
        <v>57</v>
      </c>
    </row>
    <row r="85" spans="1:46" s="188" customFormat="1">
      <c r="A85" s="184">
        <v>85</v>
      </c>
      <c r="B85" s="184" t="s">
        <v>6366</v>
      </c>
      <c r="C85" s="184" t="s">
        <v>6416</v>
      </c>
      <c r="D85" s="184">
        <v>2024</v>
      </c>
      <c r="E85" s="184" t="s">
        <v>6432</v>
      </c>
      <c r="F85" s="184" t="s">
        <v>4543</v>
      </c>
      <c r="G85" s="187" t="s">
        <v>4544</v>
      </c>
      <c r="H85" s="184" t="s">
        <v>4545</v>
      </c>
      <c r="I85" s="184" t="s">
        <v>929</v>
      </c>
      <c r="J85" s="184">
        <v>3</v>
      </c>
      <c r="K85" s="184" t="s">
        <v>56</v>
      </c>
      <c r="L85" s="184" t="s">
        <v>56</v>
      </c>
      <c r="M85" s="184" t="s">
        <v>57</v>
      </c>
      <c r="N85" s="184" t="s">
        <v>57</v>
      </c>
      <c r="O85" s="184" t="s">
        <v>57</v>
      </c>
      <c r="P85" s="184" t="s">
        <v>57</v>
      </c>
      <c r="Q85" s="184" t="s">
        <v>57</v>
      </c>
      <c r="R85" s="184" t="s">
        <v>57</v>
      </c>
      <c r="S85" s="184" t="s">
        <v>56</v>
      </c>
      <c r="T85" s="184" t="s">
        <v>6436</v>
      </c>
      <c r="U85" s="184" t="s">
        <v>57</v>
      </c>
      <c r="V85" s="184" t="s">
        <v>57</v>
      </c>
      <c r="W85" s="184" t="s">
        <v>57</v>
      </c>
      <c r="X85" s="184" t="s">
        <v>57</v>
      </c>
      <c r="Y85" s="184" t="s">
        <v>57</v>
      </c>
      <c r="Z85" s="184" t="s">
        <v>6437</v>
      </c>
      <c r="AA85" s="184" t="s">
        <v>57</v>
      </c>
      <c r="AB85" s="184" t="s">
        <v>57</v>
      </c>
      <c r="AC85" s="184" t="s">
        <v>57</v>
      </c>
      <c r="AD85" s="184" t="s">
        <v>57</v>
      </c>
      <c r="AE85" s="184" t="s">
        <v>57</v>
      </c>
      <c r="AF85" s="184" t="s">
        <v>57</v>
      </c>
      <c r="AG85" s="184" t="s">
        <v>56</v>
      </c>
      <c r="AH85" s="184">
        <v>19143</v>
      </c>
      <c r="AI85" s="184" t="s">
        <v>57</v>
      </c>
      <c r="AJ85" s="184" t="s">
        <v>57</v>
      </c>
      <c r="AK85" s="184" t="s">
        <v>57</v>
      </c>
      <c r="AL85" s="184" t="s">
        <v>57</v>
      </c>
      <c r="AM85" s="184" t="s">
        <v>57</v>
      </c>
      <c r="AN85" s="184" t="s">
        <v>57</v>
      </c>
      <c r="AO85" s="184" t="s">
        <v>57</v>
      </c>
      <c r="AP85" s="192">
        <v>45370</v>
      </c>
      <c r="AQ85" s="184" t="s">
        <v>57</v>
      </c>
      <c r="AR85" s="184" t="s">
        <v>57</v>
      </c>
      <c r="AS85" s="184" t="s">
        <v>57</v>
      </c>
      <c r="AT85" s="184" t="s">
        <v>57</v>
      </c>
    </row>
    <row r="86" spans="1:46" s="188" customFormat="1">
      <c r="A86" s="184">
        <v>86</v>
      </c>
      <c r="B86" s="184" t="s">
        <v>6366</v>
      </c>
      <c r="C86" s="184" t="s">
        <v>6416</v>
      </c>
      <c r="D86" s="184">
        <v>2024</v>
      </c>
      <c r="E86" s="184" t="s">
        <v>6432</v>
      </c>
      <c r="F86" s="184" t="s">
        <v>4546</v>
      </c>
      <c r="G86" s="187" t="s">
        <v>4547</v>
      </c>
      <c r="H86" s="184" t="s">
        <v>4548</v>
      </c>
      <c r="I86" s="184" t="s">
        <v>929</v>
      </c>
      <c r="J86" s="184">
        <v>21</v>
      </c>
      <c r="K86" s="184" t="s">
        <v>56</v>
      </c>
      <c r="L86" s="184" t="s">
        <v>56</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6438</v>
      </c>
      <c r="AA86" s="184" t="s">
        <v>57</v>
      </c>
      <c r="AB86" s="184" t="s">
        <v>57</v>
      </c>
      <c r="AC86" s="184" t="s">
        <v>57</v>
      </c>
      <c r="AD86" s="184" t="s">
        <v>57</v>
      </c>
      <c r="AE86" s="184" t="s">
        <v>57</v>
      </c>
      <c r="AF86" s="184" t="s">
        <v>57</v>
      </c>
      <c r="AG86" s="184" t="s">
        <v>57</v>
      </c>
      <c r="AH86" s="184" t="s">
        <v>57</v>
      </c>
      <c r="AI86" s="184" t="s">
        <v>57</v>
      </c>
      <c r="AJ86" s="184" t="s">
        <v>57</v>
      </c>
      <c r="AK86" s="184" t="s">
        <v>57</v>
      </c>
      <c r="AL86" s="184" t="s">
        <v>57</v>
      </c>
      <c r="AM86" s="184" t="s">
        <v>57</v>
      </c>
      <c r="AN86" s="184" t="s">
        <v>57</v>
      </c>
      <c r="AO86" s="184" t="s">
        <v>57</v>
      </c>
      <c r="AP86" s="192">
        <v>45367</v>
      </c>
      <c r="AQ86" s="184" t="s">
        <v>57</v>
      </c>
      <c r="AR86" s="184" t="s">
        <v>57</v>
      </c>
      <c r="AS86" s="184" t="s">
        <v>57</v>
      </c>
      <c r="AT86" s="184" t="s">
        <v>57</v>
      </c>
    </row>
    <row r="87" spans="1:46" s="188" customFormat="1">
      <c r="A87" s="184">
        <v>87</v>
      </c>
      <c r="B87" s="184" t="s">
        <v>6366</v>
      </c>
      <c r="C87" s="184" t="s">
        <v>6416</v>
      </c>
      <c r="D87" s="184">
        <v>2024</v>
      </c>
      <c r="E87" s="184" t="s">
        <v>6432</v>
      </c>
      <c r="F87" s="184" t="s">
        <v>4054</v>
      </c>
      <c r="G87" s="187" t="s">
        <v>4549</v>
      </c>
      <c r="H87" s="184" t="s">
        <v>4550</v>
      </c>
      <c r="I87" s="184" t="s">
        <v>935</v>
      </c>
      <c r="J87" s="184">
        <v>14</v>
      </c>
      <c r="K87" s="184" t="s">
        <v>57</v>
      </c>
      <c r="L87" s="184" t="s">
        <v>57</v>
      </c>
      <c r="M87" s="184" t="s">
        <v>57</v>
      </c>
      <c r="N87" s="184" t="s">
        <v>56</v>
      </c>
      <c r="O87" s="184">
        <v>1</v>
      </c>
      <c r="P87" s="184" t="s">
        <v>170</v>
      </c>
      <c r="Q87" s="184" t="s">
        <v>6439</v>
      </c>
      <c r="R87" s="184" t="s">
        <v>6440</v>
      </c>
      <c r="S87" s="184" t="s">
        <v>56</v>
      </c>
      <c r="T87" s="184" t="s">
        <v>6441</v>
      </c>
      <c r="U87" s="211" t="s">
        <v>56</v>
      </c>
      <c r="V87" s="211" t="s">
        <v>57</v>
      </c>
      <c r="W87" s="184" t="s">
        <v>57</v>
      </c>
      <c r="X87" s="184" t="s">
        <v>57</v>
      </c>
      <c r="Y87" s="184" t="s">
        <v>57</v>
      </c>
      <c r="Z87" s="184" t="s">
        <v>4555</v>
      </c>
      <c r="AA87" s="184" t="s">
        <v>57</v>
      </c>
      <c r="AB87" s="184" t="s">
        <v>57</v>
      </c>
      <c r="AC87" s="184" t="s">
        <v>57</v>
      </c>
      <c r="AD87" s="184" t="s">
        <v>57</v>
      </c>
      <c r="AE87" s="184" t="s">
        <v>57</v>
      </c>
      <c r="AF87" s="184" t="s">
        <v>57</v>
      </c>
      <c r="AG87" s="184" t="s">
        <v>56</v>
      </c>
      <c r="AH87" s="184">
        <v>210</v>
      </c>
      <c r="AI87" s="211" t="s">
        <v>57</v>
      </c>
      <c r="AJ87" s="211" t="s">
        <v>57</v>
      </c>
      <c r="AK87" s="184" t="s">
        <v>57</v>
      </c>
      <c r="AL87" s="184" t="s">
        <v>57</v>
      </c>
      <c r="AM87" s="184" t="s">
        <v>57</v>
      </c>
      <c r="AN87" s="184" t="s">
        <v>57</v>
      </c>
      <c r="AO87" s="184" t="s">
        <v>57</v>
      </c>
      <c r="AP87" s="192">
        <v>45367</v>
      </c>
      <c r="AQ87" s="184" t="s">
        <v>57</v>
      </c>
      <c r="AR87" s="184" t="s">
        <v>57</v>
      </c>
      <c r="AS87" s="184">
        <v>137</v>
      </c>
      <c r="AT87" s="184">
        <v>72</v>
      </c>
    </row>
    <row r="88" spans="1:46" s="188" customFormat="1">
      <c r="A88" s="184">
        <v>88</v>
      </c>
      <c r="B88" s="184" t="s">
        <v>6366</v>
      </c>
      <c r="C88" s="184" t="s">
        <v>6416</v>
      </c>
      <c r="D88" s="184">
        <v>2024</v>
      </c>
      <c r="E88" s="184" t="s">
        <v>6432</v>
      </c>
      <c r="F88" s="184" t="s">
        <v>6442</v>
      </c>
      <c r="G88" s="187" t="s">
        <v>4558</v>
      </c>
      <c r="H88" s="184" t="s">
        <v>4559</v>
      </c>
      <c r="I88" s="184" t="s">
        <v>935</v>
      </c>
      <c r="J88" s="184">
        <v>24</v>
      </c>
      <c r="K88" s="184" t="s">
        <v>57</v>
      </c>
      <c r="L88" s="184" t="s">
        <v>57</v>
      </c>
      <c r="M88" s="184" t="s">
        <v>57</v>
      </c>
      <c r="N88" s="211" t="s">
        <v>56</v>
      </c>
      <c r="O88" s="211">
        <v>1</v>
      </c>
      <c r="P88" s="211" t="s">
        <v>170</v>
      </c>
      <c r="Q88" s="211" t="s">
        <v>6443</v>
      </c>
      <c r="R88" s="211" t="s">
        <v>4561</v>
      </c>
      <c r="S88" s="184" t="s">
        <v>56</v>
      </c>
      <c r="T88" s="184" t="s">
        <v>6444</v>
      </c>
      <c r="U88" s="211" t="s">
        <v>57</v>
      </c>
      <c r="V88" s="211" t="s">
        <v>57</v>
      </c>
      <c r="W88" s="184" t="s">
        <v>57</v>
      </c>
      <c r="X88" s="184" t="s">
        <v>57</v>
      </c>
      <c r="Y88" s="184" t="s">
        <v>57</v>
      </c>
      <c r="Z88" s="184" t="s">
        <v>4564</v>
      </c>
      <c r="AA88" s="211" t="s">
        <v>56</v>
      </c>
      <c r="AB88" s="211" t="s">
        <v>56</v>
      </c>
      <c r="AC88" s="211" t="s">
        <v>56</v>
      </c>
      <c r="AD88" s="211" t="s">
        <v>157</v>
      </c>
      <c r="AE88" s="184" t="s">
        <v>57</v>
      </c>
      <c r="AF88" s="184" t="s">
        <v>57</v>
      </c>
      <c r="AG88" s="184" t="s">
        <v>56</v>
      </c>
      <c r="AH88" s="184">
        <v>100</v>
      </c>
      <c r="AI88" s="184" t="s">
        <v>56</v>
      </c>
      <c r="AJ88" s="184" t="s">
        <v>4234</v>
      </c>
      <c r="AK88" s="184" t="s">
        <v>57</v>
      </c>
      <c r="AL88" s="184" t="s">
        <v>57</v>
      </c>
      <c r="AM88" s="184" t="s">
        <v>57</v>
      </c>
      <c r="AN88" s="184" t="s">
        <v>57</v>
      </c>
      <c r="AO88" s="184" t="s">
        <v>57</v>
      </c>
      <c r="AP88" s="192">
        <v>45367</v>
      </c>
      <c r="AQ88" s="184" t="s">
        <v>57</v>
      </c>
      <c r="AR88" s="184" t="s">
        <v>57</v>
      </c>
      <c r="AS88" s="184">
        <v>100</v>
      </c>
      <c r="AT88" s="184">
        <v>0</v>
      </c>
    </row>
    <row r="89" spans="1:46" s="188" customFormat="1">
      <c r="A89" s="184">
        <v>89</v>
      </c>
      <c r="B89" s="184" t="s">
        <v>6366</v>
      </c>
      <c r="C89" s="184" t="s">
        <v>6416</v>
      </c>
      <c r="D89" s="184">
        <v>2024</v>
      </c>
      <c r="E89" s="184" t="s">
        <v>6432</v>
      </c>
      <c r="F89" s="184" t="s">
        <v>269</v>
      </c>
      <c r="G89" s="187" t="s">
        <v>4565</v>
      </c>
      <c r="H89" s="184" t="s">
        <v>4566</v>
      </c>
      <c r="I89" s="184" t="s">
        <v>935</v>
      </c>
      <c r="J89" s="184">
        <v>24</v>
      </c>
      <c r="K89" s="184" t="s">
        <v>57</v>
      </c>
      <c r="L89" s="184" t="s">
        <v>57</v>
      </c>
      <c r="M89" s="184" t="s">
        <v>57</v>
      </c>
      <c r="N89" s="184" t="s">
        <v>57</v>
      </c>
      <c r="O89" s="184" t="s">
        <v>57</v>
      </c>
      <c r="P89" s="184" t="s">
        <v>57</v>
      </c>
      <c r="Q89" s="184" t="s">
        <v>57</v>
      </c>
      <c r="R89" s="184" t="s">
        <v>57</v>
      </c>
      <c r="S89" s="184" t="s">
        <v>56</v>
      </c>
      <c r="T89" s="184" t="s">
        <v>6445</v>
      </c>
      <c r="U89" s="211" t="s">
        <v>57</v>
      </c>
      <c r="V89" s="211" t="s">
        <v>57</v>
      </c>
      <c r="W89" s="211" t="s">
        <v>57</v>
      </c>
      <c r="X89" s="211" t="s">
        <v>57</v>
      </c>
      <c r="Y89" s="211" t="s">
        <v>57</v>
      </c>
      <c r="Z89" s="184" t="s">
        <v>273</v>
      </c>
      <c r="AA89" s="211" t="s">
        <v>56</v>
      </c>
      <c r="AB89" s="211" t="s">
        <v>56</v>
      </c>
      <c r="AC89" s="211" t="s">
        <v>56</v>
      </c>
      <c r="AD89" s="211" t="s">
        <v>157</v>
      </c>
      <c r="AE89" s="184" t="s">
        <v>57</v>
      </c>
      <c r="AF89" s="184" t="s">
        <v>57</v>
      </c>
      <c r="AG89" s="184" t="s">
        <v>56</v>
      </c>
      <c r="AH89" s="184">
        <v>96</v>
      </c>
      <c r="AI89" s="184" t="s">
        <v>56</v>
      </c>
      <c r="AJ89" s="184" t="s">
        <v>4234</v>
      </c>
      <c r="AK89" s="184" t="s">
        <v>57</v>
      </c>
      <c r="AL89" s="184" t="s">
        <v>57</v>
      </c>
      <c r="AM89" s="184" t="s">
        <v>57</v>
      </c>
      <c r="AN89" s="184" t="s">
        <v>57</v>
      </c>
      <c r="AO89" s="184" t="s">
        <v>57</v>
      </c>
      <c r="AP89" s="192">
        <v>45362</v>
      </c>
      <c r="AQ89" s="184" t="s">
        <v>57</v>
      </c>
      <c r="AR89" s="184" t="s">
        <v>57</v>
      </c>
      <c r="AS89" s="184">
        <v>96</v>
      </c>
      <c r="AT89" s="184">
        <v>0</v>
      </c>
    </row>
    <row r="90" spans="1:46" s="188" customFormat="1">
      <c r="A90" s="184">
        <v>90</v>
      </c>
      <c r="B90" s="184" t="s">
        <v>6366</v>
      </c>
      <c r="C90" s="184" t="s">
        <v>6416</v>
      </c>
      <c r="D90" s="184">
        <v>2024</v>
      </c>
      <c r="E90" s="184" t="s">
        <v>6432</v>
      </c>
      <c r="F90" s="184" t="s">
        <v>638</v>
      </c>
      <c r="G90" s="187" t="s">
        <v>4571</v>
      </c>
      <c r="H90" s="184" t="s">
        <v>4572</v>
      </c>
      <c r="I90" s="184" t="s">
        <v>4423</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t="s">
        <v>57</v>
      </c>
      <c r="AG90" s="184" t="s">
        <v>56</v>
      </c>
      <c r="AH90" s="184">
        <v>211</v>
      </c>
      <c r="AI90" s="184" t="s">
        <v>57</v>
      </c>
      <c r="AJ90" s="184" t="s">
        <v>57</v>
      </c>
      <c r="AK90" s="184" t="s">
        <v>57</v>
      </c>
      <c r="AL90" s="184" t="s">
        <v>57</v>
      </c>
      <c r="AM90" s="184" t="s">
        <v>57</v>
      </c>
      <c r="AN90" s="184" t="s">
        <v>57</v>
      </c>
      <c r="AO90" s="184" t="s">
        <v>57</v>
      </c>
      <c r="AP90" s="192">
        <v>45367</v>
      </c>
      <c r="AQ90" s="184" t="s">
        <v>57</v>
      </c>
      <c r="AR90" s="184" t="s">
        <v>57</v>
      </c>
      <c r="AS90" s="184" t="s">
        <v>57</v>
      </c>
      <c r="AT90" s="184" t="s">
        <v>57</v>
      </c>
    </row>
    <row r="91" spans="1:46" s="188" customFormat="1">
      <c r="A91" s="184">
        <v>91</v>
      </c>
      <c r="B91" s="184" t="s">
        <v>6366</v>
      </c>
      <c r="C91" s="184" t="s">
        <v>6416</v>
      </c>
      <c r="D91" s="184">
        <v>2024</v>
      </c>
      <c r="E91" s="184" t="s">
        <v>6432</v>
      </c>
      <c r="F91" s="184" t="s">
        <v>4573</v>
      </c>
      <c r="G91" s="187" t="s">
        <v>4574</v>
      </c>
      <c r="H91" s="184" t="s">
        <v>4575</v>
      </c>
      <c r="I91" s="184" t="s">
        <v>945</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4" t="s">
        <v>57</v>
      </c>
      <c r="AA91" s="184" t="s">
        <v>57</v>
      </c>
      <c r="AB91" s="184" t="s">
        <v>57</v>
      </c>
      <c r="AC91" s="184" t="s">
        <v>57</v>
      </c>
      <c r="AD91" s="184" t="s">
        <v>57</v>
      </c>
      <c r="AE91" s="184" t="s">
        <v>57</v>
      </c>
      <c r="AF91" s="184" t="s">
        <v>57</v>
      </c>
      <c r="AG91" s="184" t="s">
        <v>57</v>
      </c>
      <c r="AH91" s="184" t="s">
        <v>57</v>
      </c>
      <c r="AI91" s="184" t="s">
        <v>57</v>
      </c>
      <c r="AJ91" s="184" t="s">
        <v>57</v>
      </c>
      <c r="AK91" s="184" t="s">
        <v>57</v>
      </c>
      <c r="AL91" s="184" t="s">
        <v>57</v>
      </c>
      <c r="AM91" s="184" t="s">
        <v>57</v>
      </c>
      <c r="AN91" s="184" t="s">
        <v>57</v>
      </c>
      <c r="AO91" s="184" t="s">
        <v>57</v>
      </c>
      <c r="AP91" s="192">
        <v>45362</v>
      </c>
      <c r="AQ91" s="184" t="s">
        <v>57</v>
      </c>
      <c r="AR91" s="184" t="s">
        <v>57</v>
      </c>
      <c r="AS91" s="184" t="s">
        <v>57</v>
      </c>
      <c r="AT91" s="184" t="s">
        <v>57</v>
      </c>
    </row>
    <row r="92" spans="1:46" s="188" customFormat="1">
      <c r="A92" s="184">
        <v>92</v>
      </c>
      <c r="B92" s="184" t="s">
        <v>6366</v>
      </c>
      <c r="C92" s="184" t="s">
        <v>6416</v>
      </c>
      <c r="D92" s="184">
        <v>2024</v>
      </c>
      <c r="E92" s="184" t="s">
        <v>6432</v>
      </c>
      <c r="F92" s="184" t="s">
        <v>876</v>
      </c>
      <c r="G92" s="187" t="s">
        <v>4576</v>
      </c>
      <c r="H92" s="184" t="s">
        <v>4577</v>
      </c>
      <c r="I92" s="184" t="s">
        <v>4423</v>
      </c>
      <c r="J92" s="184">
        <v>25</v>
      </c>
      <c r="K92" s="184" t="s">
        <v>57</v>
      </c>
      <c r="L92" s="184" t="s">
        <v>57</v>
      </c>
      <c r="M92" s="184" t="s">
        <v>57</v>
      </c>
      <c r="N92" s="184" t="s">
        <v>57</v>
      </c>
      <c r="O92" s="184" t="s">
        <v>57</v>
      </c>
      <c r="P92" s="184" t="s">
        <v>57</v>
      </c>
      <c r="Q92" s="184" t="s">
        <v>57</v>
      </c>
      <c r="R92" s="184" t="s">
        <v>57</v>
      </c>
      <c r="S92" s="184" t="s">
        <v>56</v>
      </c>
      <c r="T92" s="184" t="s">
        <v>6446</v>
      </c>
      <c r="U92" s="184" t="s">
        <v>57</v>
      </c>
      <c r="V92" s="184" t="s">
        <v>57</v>
      </c>
      <c r="W92" s="184" t="s">
        <v>57</v>
      </c>
      <c r="X92" s="184" t="s">
        <v>57</v>
      </c>
      <c r="Y92" s="184" t="s">
        <v>57</v>
      </c>
      <c r="Z92" s="184" t="s">
        <v>57</v>
      </c>
      <c r="AA92" s="184" t="s">
        <v>57</v>
      </c>
      <c r="AB92" s="184" t="s">
        <v>57</v>
      </c>
      <c r="AC92" s="184" t="s">
        <v>57</v>
      </c>
      <c r="AD92" s="184" t="s">
        <v>57</v>
      </c>
      <c r="AE92" s="184" t="s">
        <v>57</v>
      </c>
      <c r="AF92" s="184" t="s">
        <v>57</v>
      </c>
      <c r="AG92" s="184" t="s">
        <v>56</v>
      </c>
      <c r="AH92" s="184">
        <v>50</v>
      </c>
      <c r="AI92" s="184" t="s">
        <v>57</v>
      </c>
      <c r="AJ92" s="184" t="s">
        <v>57</v>
      </c>
      <c r="AK92" s="184" t="s">
        <v>57</v>
      </c>
      <c r="AL92" s="184" t="s">
        <v>57</v>
      </c>
      <c r="AM92" s="184" t="s">
        <v>57</v>
      </c>
      <c r="AN92" s="184" t="s">
        <v>57</v>
      </c>
      <c r="AO92" s="184" t="s">
        <v>57</v>
      </c>
      <c r="AP92" s="192">
        <v>45362</v>
      </c>
      <c r="AQ92" s="184" t="s">
        <v>57</v>
      </c>
      <c r="AR92" s="184" t="s">
        <v>57</v>
      </c>
      <c r="AS92" s="184" t="s">
        <v>57</v>
      </c>
      <c r="AT92" s="184" t="s">
        <v>57</v>
      </c>
    </row>
    <row r="93" spans="1:46" s="188" customFormat="1">
      <c r="A93" s="184">
        <v>93</v>
      </c>
      <c r="B93" s="184" t="s">
        <v>6366</v>
      </c>
      <c r="C93" s="184" t="s">
        <v>6416</v>
      </c>
      <c r="D93" s="184">
        <v>2024</v>
      </c>
      <c r="E93" s="184" t="s">
        <v>6432</v>
      </c>
      <c r="F93" s="184" t="s">
        <v>4578</v>
      </c>
      <c r="G93" s="187" t="s">
        <v>4579</v>
      </c>
      <c r="H93" s="184" t="s">
        <v>4580</v>
      </c>
      <c r="I93" s="184" t="s">
        <v>945</v>
      </c>
      <c r="J93" s="184">
        <v>25</v>
      </c>
      <c r="K93" s="184" t="s">
        <v>57</v>
      </c>
      <c r="L93" s="184" t="s">
        <v>57</v>
      </c>
      <c r="M93" s="184" t="s">
        <v>57</v>
      </c>
      <c r="N93" s="184" t="s">
        <v>57</v>
      </c>
      <c r="O93" s="184" t="s">
        <v>57</v>
      </c>
      <c r="P93" s="184" t="s">
        <v>57</v>
      </c>
      <c r="Q93" s="184" t="s">
        <v>57</v>
      </c>
      <c r="R93" s="184" t="s">
        <v>57</v>
      </c>
      <c r="S93" s="184" t="s">
        <v>57</v>
      </c>
      <c r="T93" s="184" t="s">
        <v>57</v>
      </c>
      <c r="U93" s="184" t="s">
        <v>57</v>
      </c>
      <c r="V93" s="184" t="s">
        <v>57</v>
      </c>
      <c r="W93" s="184" t="s">
        <v>57</v>
      </c>
      <c r="X93" s="184" t="s">
        <v>57</v>
      </c>
      <c r="Y93" s="184" t="s">
        <v>57</v>
      </c>
      <c r="Z93" s="184" t="s">
        <v>57</v>
      </c>
      <c r="AA93" s="184" t="s">
        <v>57</v>
      </c>
      <c r="AB93" s="184" t="s">
        <v>57</v>
      </c>
      <c r="AC93" s="184" t="s">
        <v>57</v>
      </c>
      <c r="AD93" s="184" t="s">
        <v>57</v>
      </c>
      <c r="AE93" s="184" t="s">
        <v>57</v>
      </c>
      <c r="AF93" s="184" t="s">
        <v>57</v>
      </c>
      <c r="AG93" s="184" t="s">
        <v>57</v>
      </c>
      <c r="AH93" s="184" t="s">
        <v>57</v>
      </c>
      <c r="AI93" s="184" t="s">
        <v>57</v>
      </c>
      <c r="AJ93" s="184" t="s">
        <v>57</v>
      </c>
      <c r="AK93" s="184" t="s">
        <v>57</v>
      </c>
      <c r="AL93" s="184" t="s">
        <v>57</v>
      </c>
      <c r="AM93" s="184" t="s">
        <v>57</v>
      </c>
      <c r="AN93" s="184" t="s">
        <v>57</v>
      </c>
      <c r="AO93" s="184" t="s">
        <v>57</v>
      </c>
      <c r="AP93" s="192">
        <v>45362</v>
      </c>
      <c r="AQ93" s="184" t="s">
        <v>57</v>
      </c>
      <c r="AR93" s="184" t="s">
        <v>57</v>
      </c>
      <c r="AS93" s="184" t="s">
        <v>57</v>
      </c>
      <c r="AT93" s="184" t="s">
        <v>57</v>
      </c>
    </row>
    <row r="94" spans="1:46" s="188" customFormat="1">
      <c r="A94" s="184">
        <v>94</v>
      </c>
      <c r="B94" s="184" t="s">
        <v>6366</v>
      </c>
      <c r="C94" s="184" t="s">
        <v>6416</v>
      </c>
      <c r="D94" s="184">
        <v>2024</v>
      </c>
      <c r="E94" s="184" t="s">
        <v>6432</v>
      </c>
      <c r="F94" s="184" t="s">
        <v>627</v>
      </c>
      <c r="G94" s="184" t="s">
        <v>4581</v>
      </c>
      <c r="H94" s="184" t="s">
        <v>4582</v>
      </c>
      <c r="I94" s="184" t="s">
        <v>4423</v>
      </c>
      <c r="J94" s="184">
        <v>25</v>
      </c>
      <c r="K94" s="184" t="s">
        <v>57</v>
      </c>
      <c r="L94" s="184" t="s">
        <v>57</v>
      </c>
      <c r="M94" s="184" t="s">
        <v>57</v>
      </c>
      <c r="N94" s="184" t="s">
        <v>57</v>
      </c>
      <c r="O94" s="184" t="s">
        <v>57</v>
      </c>
      <c r="P94" s="184" t="s">
        <v>57</v>
      </c>
      <c r="Q94" s="184" t="s">
        <v>57</v>
      </c>
      <c r="R94" s="184" t="s">
        <v>57</v>
      </c>
      <c r="S94" s="184" t="s">
        <v>57</v>
      </c>
      <c r="T94" s="184" t="s">
        <v>57</v>
      </c>
      <c r="U94" s="184" t="s">
        <v>57</v>
      </c>
      <c r="V94" s="184" t="s">
        <v>57</v>
      </c>
      <c r="W94" s="184" t="s">
        <v>57</v>
      </c>
      <c r="X94" s="184" t="s">
        <v>57</v>
      </c>
      <c r="Y94" s="184" t="s">
        <v>57</v>
      </c>
      <c r="Z94" s="184" t="s">
        <v>57</v>
      </c>
      <c r="AA94" s="184" t="s">
        <v>57</v>
      </c>
      <c r="AB94" s="184" t="s">
        <v>57</v>
      </c>
      <c r="AC94" s="184" t="s">
        <v>57</v>
      </c>
      <c r="AD94" s="184" t="s">
        <v>57</v>
      </c>
      <c r="AE94" s="184" t="s">
        <v>57</v>
      </c>
      <c r="AF94" s="184" t="s">
        <v>57</v>
      </c>
      <c r="AG94" s="184" t="s">
        <v>56</v>
      </c>
      <c r="AH94" s="184">
        <v>260</v>
      </c>
      <c r="AI94" s="184" t="s">
        <v>57</v>
      </c>
      <c r="AJ94" s="184" t="s">
        <v>57</v>
      </c>
      <c r="AK94" s="184" t="s">
        <v>57</v>
      </c>
      <c r="AL94" s="184" t="s">
        <v>57</v>
      </c>
      <c r="AM94" s="184" t="s">
        <v>57</v>
      </c>
      <c r="AN94" s="184" t="s">
        <v>57</v>
      </c>
      <c r="AO94" s="184" t="s">
        <v>57</v>
      </c>
      <c r="AP94" s="192">
        <v>45362</v>
      </c>
      <c r="AQ94" s="184" t="s">
        <v>57</v>
      </c>
      <c r="AR94" s="184" t="s">
        <v>57</v>
      </c>
      <c r="AS94" s="184" t="s">
        <v>57</v>
      </c>
      <c r="AT94" s="184" t="s">
        <v>57</v>
      </c>
    </row>
    <row r="95" spans="1:46" s="188" customFormat="1">
      <c r="A95" s="184">
        <v>95</v>
      </c>
      <c r="B95" s="184" t="s">
        <v>6366</v>
      </c>
      <c r="C95" s="184" t="s">
        <v>6416</v>
      </c>
      <c r="D95" s="184">
        <v>2024</v>
      </c>
      <c r="E95" s="184" t="s">
        <v>6432</v>
      </c>
      <c r="F95" s="184" t="s">
        <v>903</v>
      </c>
      <c r="G95" s="187" t="s">
        <v>4583</v>
      </c>
      <c r="H95" s="184" t="s">
        <v>4584</v>
      </c>
      <c r="I95" s="184" t="s">
        <v>945</v>
      </c>
      <c r="J95" s="184">
        <v>25</v>
      </c>
      <c r="K95" s="184" t="s">
        <v>57</v>
      </c>
      <c r="L95" s="184" t="s">
        <v>57</v>
      </c>
      <c r="M95" s="184" t="s">
        <v>57</v>
      </c>
      <c r="N95" s="184" t="s">
        <v>57</v>
      </c>
      <c r="O95" s="184" t="s">
        <v>57</v>
      </c>
      <c r="P95" s="184" t="s">
        <v>57</v>
      </c>
      <c r="Q95" s="184" t="s">
        <v>57</v>
      </c>
      <c r="R95" s="184" t="s">
        <v>57</v>
      </c>
      <c r="S95" s="184" t="s">
        <v>57</v>
      </c>
      <c r="T95" s="184" t="s">
        <v>57</v>
      </c>
      <c r="U95" s="184" t="s">
        <v>57</v>
      </c>
      <c r="V95" s="184" t="s">
        <v>57</v>
      </c>
      <c r="W95" s="184" t="s">
        <v>57</v>
      </c>
      <c r="X95" s="184" t="s">
        <v>57</v>
      </c>
      <c r="Y95" s="184" t="s">
        <v>57</v>
      </c>
      <c r="Z95" s="184" t="s">
        <v>57</v>
      </c>
      <c r="AA95" s="184" t="s">
        <v>57</v>
      </c>
      <c r="AB95" s="184" t="s">
        <v>57</v>
      </c>
      <c r="AC95" s="184" t="s">
        <v>57</v>
      </c>
      <c r="AD95" s="184" t="s">
        <v>57</v>
      </c>
      <c r="AE95" s="184" t="s">
        <v>57</v>
      </c>
      <c r="AF95" s="184" t="s">
        <v>57</v>
      </c>
      <c r="AG95" s="184" t="s">
        <v>57</v>
      </c>
      <c r="AH95" s="184" t="s">
        <v>57</v>
      </c>
      <c r="AI95" s="184" t="s">
        <v>57</v>
      </c>
      <c r="AJ95" s="184" t="s">
        <v>57</v>
      </c>
      <c r="AK95" s="184" t="s">
        <v>57</v>
      </c>
      <c r="AL95" s="184" t="s">
        <v>57</v>
      </c>
      <c r="AM95" s="184" t="s">
        <v>57</v>
      </c>
      <c r="AN95" s="184" t="s">
        <v>57</v>
      </c>
      <c r="AO95" s="184" t="s">
        <v>57</v>
      </c>
      <c r="AP95" s="192">
        <v>45362</v>
      </c>
      <c r="AQ95" s="184" t="s">
        <v>57</v>
      </c>
      <c r="AR95" s="184" t="s">
        <v>57</v>
      </c>
      <c r="AS95" s="184" t="s">
        <v>57</v>
      </c>
      <c r="AT95" s="184" t="s">
        <v>57</v>
      </c>
    </row>
    <row r="96" spans="1:46" s="188" customFormat="1">
      <c r="A96" s="184">
        <v>96</v>
      </c>
      <c r="B96" s="184" t="s">
        <v>6366</v>
      </c>
      <c r="C96" s="184" t="s">
        <v>6416</v>
      </c>
      <c r="D96" s="184">
        <v>2024</v>
      </c>
      <c r="E96" s="184" t="s">
        <v>6432</v>
      </c>
      <c r="F96" s="184" t="s">
        <v>638</v>
      </c>
      <c r="G96" s="187" t="s">
        <v>4585</v>
      </c>
      <c r="H96" s="184" t="s">
        <v>4586</v>
      </c>
      <c r="I96" s="184" t="s">
        <v>4423</v>
      </c>
      <c r="J96" s="184">
        <v>25</v>
      </c>
      <c r="K96" s="184" t="s">
        <v>57</v>
      </c>
      <c r="L96" s="184" t="s">
        <v>57</v>
      </c>
      <c r="M96" s="184" t="s">
        <v>57</v>
      </c>
      <c r="N96" s="184" t="s">
        <v>57</v>
      </c>
      <c r="O96" s="184" t="s">
        <v>57</v>
      </c>
      <c r="P96" s="184" t="s">
        <v>57</v>
      </c>
      <c r="Q96" s="184" t="s">
        <v>57</v>
      </c>
      <c r="R96" s="184" t="s">
        <v>57</v>
      </c>
      <c r="S96" s="184" t="s">
        <v>56</v>
      </c>
      <c r="T96" s="184" t="s">
        <v>6447</v>
      </c>
      <c r="U96" s="184" t="s">
        <v>57</v>
      </c>
      <c r="V96" s="184" t="s">
        <v>57</v>
      </c>
      <c r="W96" s="184" t="s">
        <v>57</v>
      </c>
      <c r="X96" s="184" t="s">
        <v>57</v>
      </c>
      <c r="Y96" s="184" t="s">
        <v>57</v>
      </c>
      <c r="Z96" s="184" t="s">
        <v>57</v>
      </c>
      <c r="AA96" s="184" t="s">
        <v>57</v>
      </c>
      <c r="AB96" s="184" t="s">
        <v>57</v>
      </c>
      <c r="AC96" s="184" t="s">
        <v>57</v>
      </c>
      <c r="AD96" s="184" t="s">
        <v>57</v>
      </c>
      <c r="AE96" s="184" t="s">
        <v>57</v>
      </c>
      <c r="AF96" s="184" t="s">
        <v>57</v>
      </c>
      <c r="AG96" s="184" t="s">
        <v>56</v>
      </c>
      <c r="AH96" s="184">
        <v>82</v>
      </c>
      <c r="AI96" s="184" t="s">
        <v>57</v>
      </c>
      <c r="AJ96" s="184" t="s">
        <v>57</v>
      </c>
      <c r="AK96" s="184" t="s">
        <v>57</v>
      </c>
      <c r="AL96" s="184" t="s">
        <v>57</v>
      </c>
      <c r="AM96" s="184" t="s">
        <v>57</v>
      </c>
      <c r="AN96" s="184" t="s">
        <v>57</v>
      </c>
      <c r="AO96" s="184" t="s">
        <v>57</v>
      </c>
      <c r="AP96" s="192">
        <v>45370</v>
      </c>
      <c r="AQ96" s="184" t="s">
        <v>57</v>
      </c>
      <c r="AR96" s="184" t="s">
        <v>57</v>
      </c>
      <c r="AS96" s="184" t="s">
        <v>57</v>
      </c>
      <c r="AT96" s="184" t="s">
        <v>57</v>
      </c>
    </row>
    <row r="97" spans="1:46" s="188" customFormat="1">
      <c r="A97" s="184">
        <v>97</v>
      </c>
      <c r="B97" s="184" t="s">
        <v>6366</v>
      </c>
      <c r="C97" s="184" t="s">
        <v>6416</v>
      </c>
      <c r="D97" s="184">
        <v>2024</v>
      </c>
      <c r="E97" s="184" t="s">
        <v>6432</v>
      </c>
      <c r="F97" s="184" t="s">
        <v>4587</v>
      </c>
      <c r="G97" s="187" t="s">
        <v>4588</v>
      </c>
      <c r="H97" s="184" t="s">
        <v>4589</v>
      </c>
      <c r="I97" s="184" t="s">
        <v>945</v>
      </c>
      <c r="J97" s="184">
        <v>25</v>
      </c>
      <c r="K97" s="184" t="s">
        <v>57</v>
      </c>
      <c r="L97" s="184" t="s">
        <v>57</v>
      </c>
      <c r="M97" s="184" t="s">
        <v>57</v>
      </c>
      <c r="N97" s="184" t="s">
        <v>57</v>
      </c>
      <c r="O97" s="184" t="s">
        <v>57</v>
      </c>
      <c r="P97" s="184" t="s">
        <v>57</v>
      </c>
      <c r="Q97" s="184" t="s">
        <v>57</v>
      </c>
      <c r="R97" s="184" t="s">
        <v>57</v>
      </c>
      <c r="S97" s="184" t="s">
        <v>57</v>
      </c>
      <c r="T97" s="184" t="s">
        <v>57</v>
      </c>
      <c r="U97" s="184" t="s">
        <v>57</v>
      </c>
      <c r="V97" s="184" t="s">
        <v>57</v>
      </c>
      <c r="W97" s="184" t="s">
        <v>57</v>
      </c>
      <c r="X97" s="184" t="s">
        <v>57</v>
      </c>
      <c r="Y97" s="184" t="s">
        <v>57</v>
      </c>
      <c r="Z97" s="184" t="s">
        <v>6448</v>
      </c>
      <c r="AA97" s="184" t="s">
        <v>57</v>
      </c>
      <c r="AB97" s="184" t="s">
        <v>57</v>
      </c>
      <c r="AC97" s="184" t="s">
        <v>57</v>
      </c>
      <c r="AD97" s="184" t="s">
        <v>57</v>
      </c>
      <c r="AE97" s="184" t="s">
        <v>57</v>
      </c>
      <c r="AF97" s="184" t="s">
        <v>57</v>
      </c>
      <c r="AG97" s="184" t="s">
        <v>57</v>
      </c>
      <c r="AH97" s="184" t="s">
        <v>57</v>
      </c>
      <c r="AI97" s="184" t="s">
        <v>57</v>
      </c>
      <c r="AJ97" s="184" t="s">
        <v>57</v>
      </c>
      <c r="AK97" s="184" t="s">
        <v>57</v>
      </c>
      <c r="AL97" s="184" t="s">
        <v>57</v>
      </c>
      <c r="AM97" s="184" t="s">
        <v>57</v>
      </c>
      <c r="AN97" s="184" t="s">
        <v>57</v>
      </c>
      <c r="AO97" s="184" t="s">
        <v>57</v>
      </c>
      <c r="AP97" s="192">
        <v>45370</v>
      </c>
      <c r="AQ97" s="184" t="s">
        <v>57</v>
      </c>
      <c r="AR97" s="184" t="s">
        <v>57</v>
      </c>
      <c r="AS97" s="184" t="s">
        <v>57</v>
      </c>
      <c r="AT97" s="184" t="s">
        <v>57</v>
      </c>
    </row>
    <row r="98" spans="1:46" s="188" customFormat="1">
      <c r="A98" s="184">
        <v>98</v>
      </c>
      <c r="B98" s="184" t="s">
        <v>6366</v>
      </c>
      <c r="C98" s="184" t="s">
        <v>6416</v>
      </c>
      <c r="D98" s="184">
        <v>2024</v>
      </c>
      <c r="E98" s="184" t="s">
        <v>6432</v>
      </c>
      <c r="F98" s="184" t="s">
        <v>4590</v>
      </c>
      <c r="G98" s="187" t="s">
        <v>4591</v>
      </c>
      <c r="H98" s="184" t="s">
        <v>4592</v>
      </c>
      <c r="I98" s="184" t="s">
        <v>945</v>
      </c>
      <c r="J98" s="184">
        <v>25</v>
      </c>
      <c r="K98" s="184" t="s">
        <v>57</v>
      </c>
      <c r="L98" s="184" t="s">
        <v>57</v>
      </c>
      <c r="M98" s="184" t="s">
        <v>57</v>
      </c>
      <c r="N98" s="184" t="s">
        <v>57</v>
      </c>
      <c r="O98" s="184" t="s">
        <v>57</v>
      </c>
      <c r="P98" s="184" t="s">
        <v>57</v>
      </c>
      <c r="Q98" s="184" t="s">
        <v>57</v>
      </c>
      <c r="R98" s="184" t="s">
        <v>57</v>
      </c>
      <c r="S98" s="184" t="s">
        <v>57</v>
      </c>
      <c r="T98" s="184" t="s">
        <v>57</v>
      </c>
      <c r="U98" s="184" t="s">
        <v>57</v>
      </c>
      <c r="V98" s="184" t="s">
        <v>57</v>
      </c>
      <c r="W98" s="184" t="s">
        <v>57</v>
      </c>
      <c r="X98" s="184" t="s">
        <v>57</v>
      </c>
      <c r="Y98" s="184" t="s">
        <v>57</v>
      </c>
      <c r="Z98" s="184" t="s">
        <v>57</v>
      </c>
      <c r="AA98" s="184" t="s">
        <v>57</v>
      </c>
      <c r="AB98" s="184" t="s">
        <v>57</v>
      </c>
      <c r="AC98" s="184" t="s">
        <v>57</v>
      </c>
      <c r="AD98" s="184" t="s">
        <v>57</v>
      </c>
      <c r="AE98" s="184" t="s">
        <v>57</v>
      </c>
      <c r="AF98" s="184" t="s">
        <v>57</v>
      </c>
      <c r="AG98" s="184" t="s">
        <v>57</v>
      </c>
      <c r="AH98" s="184" t="s">
        <v>57</v>
      </c>
      <c r="AI98" s="184" t="s">
        <v>57</v>
      </c>
      <c r="AJ98" s="184" t="s">
        <v>57</v>
      </c>
      <c r="AK98" s="184" t="s">
        <v>57</v>
      </c>
      <c r="AL98" s="184" t="s">
        <v>57</v>
      </c>
      <c r="AM98" s="184" t="s">
        <v>57</v>
      </c>
      <c r="AN98" s="184" t="s">
        <v>57</v>
      </c>
      <c r="AO98" s="184" t="s">
        <v>57</v>
      </c>
      <c r="AP98" s="192">
        <v>45357</v>
      </c>
      <c r="AQ98" s="184" t="s">
        <v>57</v>
      </c>
      <c r="AR98" s="184" t="s">
        <v>57</v>
      </c>
      <c r="AS98" s="184" t="s">
        <v>57</v>
      </c>
      <c r="AT98" s="184" t="s">
        <v>57</v>
      </c>
    </row>
    <row r="99" spans="1:46" s="188" customFormat="1">
      <c r="A99" s="184">
        <v>99</v>
      </c>
      <c r="B99" s="184" t="s">
        <v>6366</v>
      </c>
      <c r="C99" s="184" t="s">
        <v>6416</v>
      </c>
      <c r="D99" s="184">
        <v>2024</v>
      </c>
      <c r="E99" s="184" t="s">
        <v>6432</v>
      </c>
      <c r="F99" s="184" t="s">
        <v>4593</v>
      </c>
      <c r="G99" s="184" t="s">
        <v>4594</v>
      </c>
      <c r="H99" s="184" t="s">
        <v>4595</v>
      </c>
      <c r="I99" s="184" t="s">
        <v>945</v>
      </c>
      <c r="J99" s="184">
        <v>25</v>
      </c>
      <c r="K99" s="184" t="s">
        <v>57</v>
      </c>
      <c r="L99" s="184" t="s">
        <v>57</v>
      </c>
      <c r="M99" s="184" t="s">
        <v>57</v>
      </c>
      <c r="N99" s="184" t="s">
        <v>57</v>
      </c>
      <c r="O99" s="184" t="s">
        <v>57</v>
      </c>
      <c r="P99" s="184" t="s">
        <v>57</v>
      </c>
      <c r="Q99" s="184" t="s">
        <v>57</v>
      </c>
      <c r="R99" s="184" t="s">
        <v>57</v>
      </c>
      <c r="S99" s="184" t="s">
        <v>57</v>
      </c>
      <c r="T99" s="184" t="s">
        <v>57</v>
      </c>
      <c r="U99" s="184" t="s">
        <v>57</v>
      </c>
      <c r="V99" s="184" t="s">
        <v>57</v>
      </c>
      <c r="W99" s="184" t="s">
        <v>57</v>
      </c>
      <c r="X99" s="184" t="s">
        <v>57</v>
      </c>
      <c r="Y99" s="184" t="s">
        <v>57</v>
      </c>
      <c r="Z99" s="184" t="s">
        <v>57</v>
      </c>
      <c r="AA99" s="184" t="s">
        <v>57</v>
      </c>
      <c r="AB99" s="184" t="s">
        <v>57</v>
      </c>
      <c r="AC99" s="184" t="s">
        <v>57</v>
      </c>
      <c r="AD99" s="184" t="s">
        <v>57</v>
      </c>
      <c r="AE99" s="184" t="s">
        <v>57</v>
      </c>
      <c r="AF99" s="184" t="s">
        <v>57</v>
      </c>
      <c r="AG99" s="184" t="s">
        <v>57</v>
      </c>
      <c r="AH99" s="184" t="s">
        <v>57</v>
      </c>
      <c r="AI99" s="184" t="s">
        <v>57</v>
      </c>
      <c r="AJ99" s="184" t="s">
        <v>57</v>
      </c>
      <c r="AK99" s="184" t="s">
        <v>57</v>
      </c>
      <c r="AL99" s="184" t="s">
        <v>57</v>
      </c>
      <c r="AM99" s="184" t="s">
        <v>57</v>
      </c>
      <c r="AN99" s="184" t="s">
        <v>57</v>
      </c>
      <c r="AO99" s="184" t="s">
        <v>57</v>
      </c>
      <c r="AP99" s="192">
        <v>45362</v>
      </c>
      <c r="AQ99" s="184" t="s">
        <v>57</v>
      </c>
      <c r="AR99" s="184" t="s">
        <v>57</v>
      </c>
      <c r="AS99" s="184" t="s">
        <v>57</v>
      </c>
      <c r="AT99" s="184" t="s">
        <v>57</v>
      </c>
    </row>
    <row r="100" spans="1:46" s="188" customFormat="1">
      <c r="A100" s="184">
        <v>100</v>
      </c>
      <c r="B100" s="184" t="s">
        <v>6366</v>
      </c>
      <c r="C100" s="184" t="s">
        <v>6416</v>
      </c>
      <c r="D100" s="184">
        <v>2024</v>
      </c>
      <c r="E100" s="184" t="s">
        <v>6432</v>
      </c>
      <c r="F100" s="184" t="s">
        <v>4596</v>
      </c>
      <c r="G100" s="187" t="s">
        <v>4597</v>
      </c>
      <c r="H100" s="184" t="s">
        <v>6449</v>
      </c>
      <c r="I100" s="184" t="s">
        <v>945</v>
      </c>
      <c r="J100" s="184">
        <v>25</v>
      </c>
      <c r="K100" s="184" t="s">
        <v>57</v>
      </c>
      <c r="L100" s="184" t="s">
        <v>57</v>
      </c>
      <c r="M100" s="184" t="s">
        <v>57</v>
      </c>
      <c r="N100" s="184" t="s">
        <v>57</v>
      </c>
      <c r="O100" s="184" t="s">
        <v>57</v>
      </c>
      <c r="P100" s="184" t="s">
        <v>57</v>
      </c>
      <c r="Q100" s="184" t="s">
        <v>57</v>
      </c>
      <c r="R100" s="184" t="s">
        <v>57</v>
      </c>
      <c r="S100" s="184" t="s">
        <v>57</v>
      </c>
      <c r="T100" s="184" t="s">
        <v>57</v>
      </c>
      <c r="U100" s="184" t="s">
        <v>57</v>
      </c>
      <c r="V100" s="184" t="s">
        <v>57</v>
      </c>
      <c r="W100" s="184" t="s">
        <v>57</v>
      </c>
      <c r="X100" s="184" t="s">
        <v>57</v>
      </c>
      <c r="Y100" s="184" t="s">
        <v>57</v>
      </c>
      <c r="Z100" s="184" t="s">
        <v>57</v>
      </c>
      <c r="AA100" s="184" t="s">
        <v>57</v>
      </c>
      <c r="AB100" s="184" t="s">
        <v>57</v>
      </c>
      <c r="AC100" s="184" t="s">
        <v>57</v>
      </c>
      <c r="AD100" s="184" t="s">
        <v>57</v>
      </c>
      <c r="AE100" s="184" t="s">
        <v>57</v>
      </c>
      <c r="AF100" s="184" t="s">
        <v>57</v>
      </c>
      <c r="AG100" s="184" t="s">
        <v>57</v>
      </c>
      <c r="AH100" s="184" t="s">
        <v>57</v>
      </c>
      <c r="AI100" s="184" t="s">
        <v>57</v>
      </c>
      <c r="AJ100" s="184" t="s">
        <v>57</v>
      </c>
      <c r="AK100" s="184" t="s">
        <v>57</v>
      </c>
      <c r="AL100" s="184" t="s">
        <v>57</v>
      </c>
      <c r="AM100" s="184" t="s">
        <v>57</v>
      </c>
      <c r="AN100" s="184" t="s">
        <v>57</v>
      </c>
      <c r="AO100" s="184" t="s">
        <v>57</v>
      </c>
      <c r="AP100" s="192">
        <v>45365</v>
      </c>
      <c r="AQ100" s="184" t="s">
        <v>57</v>
      </c>
      <c r="AR100" s="184" t="s">
        <v>57</v>
      </c>
      <c r="AS100" s="184" t="s">
        <v>57</v>
      </c>
      <c r="AT100" s="184" t="s">
        <v>57</v>
      </c>
    </row>
    <row r="101" spans="1:46" s="188" customFormat="1">
      <c r="A101" s="184">
        <v>101</v>
      </c>
      <c r="B101" s="184" t="s">
        <v>6366</v>
      </c>
      <c r="C101" s="184" t="s">
        <v>6416</v>
      </c>
      <c r="D101" s="184">
        <v>2024</v>
      </c>
      <c r="E101" s="184" t="s">
        <v>6432</v>
      </c>
      <c r="F101" s="184" t="s">
        <v>147</v>
      </c>
      <c r="G101" s="187" t="s">
        <v>4599</v>
      </c>
      <c r="H101" s="184" t="s">
        <v>4600</v>
      </c>
      <c r="I101" s="184" t="s">
        <v>945</v>
      </c>
      <c r="J101" s="184">
        <v>25</v>
      </c>
      <c r="K101" s="184" t="s">
        <v>57</v>
      </c>
      <c r="L101" s="184" t="s">
        <v>57</v>
      </c>
      <c r="M101" s="184" t="s">
        <v>57</v>
      </c>
      <c r="N101" s="184" t="s">
        <v>57</v>
      </c>
      <c r="O101" s="184" t="s">
        <v>57</v>
      </c>
      <c r="P101" s="184" t="s">
        <v>57</v>
      </c>
      <c r="Q101" s="184" t="s">
        <v>57</v>
      </c>
      <c r="R101" s="184" t="s">
        <v>57</v>
      </c>
      <c r="S101" s="184" t="s">
        <v>57</v>
      </c>
      <c r="T101" s="184" t="s">
        <v>57</v>
      </c>
      <c r="U101" s="184" t="s">
        <v>57</v>
      </c>
      <c r="V101" s="184" t="s">
        <v>57</v>
      </c>
      <c r="W101" s="184" t="s">
        <v>57</v>
      </c>
      <c r="X101" s="184" t="s">
        <v>57</v>
      </c>
      <c r="Y101" s="184" t="s">
        <v>57</v>
      </c>
      <c r="Z101" s="184" t="s">
        <v>57</v>
      </c>
      <c r="AA101" s="184" t="s">
        <v>57</v>
      </c>
      <c r="AB101" s="184" t="s">
        <v>57</v>
      </c>
      <c r="AC101" s="184" t="s">
        <v>57</v>
      </c>
      <c r="AD101" s="184" t="s">
        <v>57</v>
      </c>
      <c r="AE101" s="184" t="s">
        <v>57</v>
      </c>
      <c r="AF101" s="184" t="s">
        <v>57</v>
      </c>
      <c r="AG101" s="184" t="s">
        <v>57</v>
      </c>
      <c r="AH101" s="184" t="s">
        <v>57</v>
      </c>
      <c r="AI101" s="184" t="s">
        <v>57</v>
      </c>
      <c r="AJ101" s="184" t="s">
        <v>57</v>
      </c>
      <c r="AK101" s="184" t="s">
        <v>57</v>
      </c>
      <c r="AL101" s="184" t="s">
        <v>57</v>
      </c>
      <c r="AM101" s="184" t="s">
        <v>57</v>
      </c>
      <c r="AN101" s="184" t="s">
        <v>57</v>
      </c>
      <c r="AO101" s="184" t="s">
        <v>57</v>
      </c>
      <c r="AP101" s="192">
        <v>45363</v>
      </c>
      <c r="AQ101" s="184" t="s">
        <v>57</v>
      </c>
      <c r="AR101" s="184" t="s">
        <v>57</v>
      </c>
      <c r="AS101" s="184" t="s">
        <v>57</v>
      </c>
      <c r="AT101" s="184" t="s">
        <v>57</v>
      </c>
    </row>
    <row r="102" spans="1:46" s="188" customFormat="1">
      <c r="A102" s="184">
        <v>102</v>
      </c>
      <c r="B102" s="184" t="s">
        <v>6366</v>
      </c>
      <c r="C102" s="184" t="s">
        <v>6416</v>
      </c>
      <c r="D102" s="184">
        <v>2024</v>
      </c>
      <c r="E102" s="184" t="s">
        <v>6432</v>
      </c>
      <c r="F102" s="184" t="s">
        <v>4601</v>
      </c>
      <c r="G102" s="187" t="s">
        <v>4602</v>
      </c>
      <c r="H102" s="184" t="s">
        <v>4603</v>
      </c>
      <c r="I102" s="184" t="s">
        <v>975</v>
      </c>
      <c r="J102" s="184">
        <v>25</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4" t="s">
        <v>57</v>
      </c>
      <c r="AA102" s="184" t="s">
        <v>57</v>
      </c>
      <c r="AB102" s="184" t="s">
        <v>57</v>
      </c>
      <c r="AC102" s="184" t="s">
        <v>57</v>
      </c>
      <c r="AD102" s="184" t="s">
        <v>57</v>
      </c>
      <c r="AE102" s="184" t="s">
        <v>57</v>
      </c>
      <c r="AF102" s="184" t="s">
        <v>57</v>
      </c>
      <c r="AG102" s="184" t="s">
        <v>57</v>
      </c>
      <c r="AH102" s="184" t="s">
        <v>57</v>
      </c>
      <c r="AI102" s="184" t="s">
        <v>57</v>
      </c>
      <c r="AJ102" s="184" t="s">
        <v>57</v>
      </c>
      <c r="AK102" s="184" t="s">
        <v>57</v>
      </c>
      <c r="AL102" s="184" t="s">
        <v>57</v>
      </c>
      <c r="AM102" s="184" t="s">
        <v>57</v>
      </c>
      <c r="AN102" s="184" t="s">
        <v>57</v>
      </c>
      <c r="AO102" s="184" t="s">
        <v>57</v>
      </c>
      <c r="AP102" s="192">
        <v>45370</v>
      </c>
      <c r="AQ102" s="184" t="s">
        <v>57</v>
      </c>
      <c r="AR102" s="184" t="s">
        <v>57</v>
      </c>
      <c r="AS102" s="184" t="s">
        <v>57</v>
      </c>
      <c r="AT102" s="184" t="s">
        <v>57</v>
      </c>
    </row>
    <row r="103" spans="1:46" s="188" customFormat="1">
      <c r="A103" s="184">
        <v>103</v>
      </c>
      <c r="B103" s="184" t="s">
        <v>6366</v>
      </c>
      <c r="C103" s="184" t="s">
        <v>6416</v>
      </c>
      <c r="D103" s="184">
        <v>2024</v>
      </c>
      <c r="E103" s="184" t="s">
        <v>6450</v>
      </c>
      <c r="F103" s="184" t="s">
        <v>4604</v>
      </c>
      <c r="G103" s="187" t="s">
        <v>4605</v>
      </c>
      <c r="H103" s="184" t="s">
        <v>4606</v>
      </c>
      <c r="I103" s="184" t="s">
        <v>926</v>
      </c>
      <c r="J103" s="184">
        <v>25</v>
      </c>
      <c r="K103" s="184" t="s">
        <v>57</v>
      </c>
      <c r="L103" s="184" t="s">
        <v>57</v>
      </c>
      <c r="M103" s="184" t="s">
        <v>57</v>
      </c>
      <c r="N103" s="184" t="s">
        <v>57</v>
      </c>
      <c r="O103" s="184" t="s">
        <v>57</v>
      </c>
      <c r="P103" s="184" t="s">
        <v>57</v>
      </c>
      <c r="Q103" s="184" t="s">
        <v>57</v>
      </c>
      <c r="R103" s="184" t="s">
        <v>57</v>
      </c>
      <c r="S103" s="184" t="s">
        <v>57</v>
      </c>
      <c r="T103" s="184" t="s">
        <v>57</v>
      </c>
      <c r="U103" s="184" t="s">
        <v>57</v>
      </c>
      <c r="V103" s="184" t="s">
        <v>57</v>
      </c>
      <c r="W103" s="184" t="s">
        <v>57</v>
      </c>
      <c r="X103" s="184" t="s">
        <v>57</v>
      </c>
      <c r="Y103" s="184" t="s">
        <v>57</v>
      </c>
      <c r="Z103" s="184" t="s">
        <v>6451</v>
      </c>
      <c r="AA103" s="184" t="s">
        <v>57</v>
      </c>
      <c r="AB103" s="184" t="s">
        <v>57</v>
      </c>
      <c r="AC103" s="184" t="s">
        <v>57</v>
      </c>
      <c r="AD103" s="184" t="s">
        <v>57</v>
      </c>
      <c r="AE103" s="184" t="s">
        <v>57</v>
      </c>
      <c r="AF103" s="184" t="s">
        <v>57</v>
      </c>
      <c r="AG103" s="184" t="s">
        <v>57</v>
      </c>
      <c r="AH103" s="184" t="s">
        <v>57</v>
      </c>
      <c r="AI103" s="184" t="s">
        <v>57</v>
      </c>
      <c r="AJ103" s="184" t="s">
        <v>57</v>
      </c>
      <c r="AK103" s="184" t="s">
        <v>57</v>
      </c>
      <c r="AL103" s="184" t="s">
        <v>57</v>
      </c>
      <c r="AM103" s="184" t="s">
        <v>57</v>
      </c>
      <c r="AN103" s="184" t="s">
        <v>57</v>
      </c>
      <c r="AO103" s="184" t="s">
        <v>57</v>
      </c>
      <c r="AP103" s="192">
        <v>45439</v>
      </c>
      <c r="AQ103" s="184" t="s">
        <v>57</v>
      </c>
      <c r="AR103" s="184" t="s">
        <v>57</v>
      </c>
      <c r="AS103" s="184" t="s">
        <v>57</v>
      </c>
      <c r="AT103" s="184" t="s">
        <v>57</v>
      </c>
    </row>
    <row r="104" spans="1:46" s="188" customFormat="1">
      <c r="A104" s="184">
        <v>104</v>
      </c>
      <c r="B104" s="184" t="s">
        <v>6366</v>
      </c>
      <c r="C104" s="184" t="s">
        <v>6416</v>
      </c>
      <c r="D104" s="184">
        <v>2024</v>
      </c>
      <c r="E104" s="184" t="s">
        <v>6450</v>
      </c>
      <c r="F104" s="184" t="s">
        <v>702</v>
      </c>
      <c r="G104" s="187" t="s">
        <v>4607</v>
      </c>
      <c r="H104" s="184" t="s">
        <v>4608</v>
      </c>
      <c r="I104" s="184" t="s">
        <v>926</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589</v>
      </c>
      <c r="AA104" s="184" t="s">
        <v>57</v>
      </c>
      <c r="AB104" s="184" t="s">
        <v>57</v>
      </c>
      <c r="AC104" s="184" t="s">
        <v>57</v>
      </c>
      <c r="AD104" s="184" t="s">
        <v>57</v>
      </c>
      <c r="AE104" s="184" t="s">
        <v>57</v>
      </c>
      <c r="AF104" s="184" t="s">
        <v>57</v>
      </c>
      <c r="AG104" s="184" t="s">
        <v>57</v>
      </c>
      <c r="AH104" s="184" t="s">
        <v>57</v>
      </c>
      <c r="AI104" s="184" t="s">
        <v>57</v>
      </c>
      <c r="AJ104" s="184" t="s">
        <v>57</v>
      </c>
      <c r="AK104" s="184" t="s">
        <v>57</v>
      </c>
      <c r="AL104" s="184" t="s">
        <v>57</v>
      </c>
      <c r="AM104" s="184" t="s">
        <v>57</v>
      </c>
      <c r="AN104" s="184" t="s">
        <v>57</v>
      </c>
      <c r="AO104" s="184" t="s">
        <v>57</v>
      </c>
      <c r="AP104" s="192">
        <v>45461</v>
      </c>
      <c r="AQ104" s="184" t="s">
        <v>57</v>
      </c>
      <c r="AR104" s="184" t="s">
        <v>57</v>
      </c>
      <c r="AS104" s="184" t="s">
        <v>57</v>
      </c>
      <c r="AT104" s="184" t="s">
        <v>57</v>
      </c>
    </row>
    <row r="105" spans="1:46" s="188" customFormat="1">
      <c r="A105" s="184">
        <v>105</v>
      </c>
      <c r="B105" s="184" t="s">
        <v>6366</v>
      </c>
      <c r="C105" s="184" t="s">
        <v>6416</v>
      </c>
      <c r="D105" s="184">
        <v>2024</v>
      </c>
      <c r="E105" s="184" t="s">
        <v>6450</v>
      </c>
      <c r="F105" s="184" t="s">
        <v>57</v>
      </c>
      <c r="G105" s="187" t="s">
        <v>6452</v>
      </c>
      <c r="H105" s="184" t="s">
        <v>6453</v>
      </c>
      <c r="I105" s="184" t="s">
        <v>975</v>
      </c>
      <c r="J105" s="184">
        <v>14</v>
      </c>
      <c r="K105" s="184" t="s">
        <v>57</v>
      </c>
      <c r="L105" s="184" t="s">
        <v>57</v>
      </c>
      <c r="M105" s="184" t="s">
        <v>57</v>
      </c>
      <c r="N105" s="184" t="s">
        <v>57</v>
      </c>
      <c r="O105" s="184" t="s">
        <v>57</v>
      </c>
      <c r="P105" s="184" t="s">
        <v>57</v>
      </c>
      <c r="Q105" s="184" t="s">
        <v>57</v>
      </c>
      <c r="R105" s="184" t="s">
        <v>57</v>
      </c>
      <c r="S105" s="184" t="s">
        <v>57</v>
      </c>
      <c r="T105" s="184" t="s">
        <v>57</v>
      </c>
      <c r="U105" s="184" t="s">
        <v>57</v>
      </c>
      <c r="V105" s="184" t="s">
        <v>57</v>
      </c>
      <c r="W105" s="184" t="s">
        <v>57</v>
      </c>
      <c r="X105" s="184" t="s">
        <v>57</v>
      </c>
      <c r="Y105" s="184" t="s">
        <v>57</v>
      </c>
      <c r="Z105" s="184" t="s">
        <v>57</v>
      </c>
      <c r="AA105" s="184" t="s">
        <v>57</v>
      </c>
      <c r="AB105" s="184" t="s">
        <v>57</v>
      </c>
      <c r="AC105" s="184" t="s">
        <v>57</v>
      </c>
      <c r="AD105" s="184" t="s">
        <v>57</v>
      </c>
      <c r="AE105" s="184" t="s">
        <v>57</v>
      </c>
      <c r="AF105" s="184" t="s">
        <v>57</v>
      </c>
      <c r="AG105" s="184" t="s">
        <v>57</v>
      </c>
      <c r="AH105" s="184" t="s">
        <v>57</v>
      </c>
      <c r="AI105" s="184" t="s">
        <v>57</v>
      </c>
      <c r="AJ105" s="184" t="s">
        <v>57</v>
      </c>
      <c r="AK105" s="184" t="s">
        <v>57</v>
      </c>
      <c r="AL105" s="184" t="s">
        <v>57</v>
      </c>
      <c r="AM105" s="184" t="s">
        <v>57</v>
      </c>
      <c r="AN105" s="184" t="s">
        <v>57</v>
      </c>
      <c r="AO105" s="184" t="s">
        <v>57</v>
      </c>
      <c r="AP105" s="192">
        <v>45455</v>
      </c>
      <c r="AQ105" s="184" t="s">
        <v>57</v>
      </c>
      <c r="AR105" s="184" t="s">
        <v>57</v>
      </c>
      <c r="AS105" s="184" t="s">
        <v>57</v>
      </c>
      <c r="AT105" s="184" t="s">
        <v>57</v>
      </c>
    </row>
    <row r="106" spans="1:46" s="188" customFormat="1">
      <c r="A106" s="184">
        <v>106</v>
      </c>
      <c r="B106" s="184" t="s">
        <v>6366</v>
      </c>
      <c r="C106" s="184" t="s">
        <v>6416</v>
      </c>
      <c r="D106" s="184">
        <v>2024</v>
      </c>
      <c r="E106" s="184" t="s">
        <v>6450</v>
      </c>
      <c r="F106" s="184" t="s">
        <v>57</v>
      </c>
      <c r="G106" s="184" t="s">
        <v>6454</v>
      </c>
      <c r="H106" s="184" t="s">
        <v>6455</v>
      </c>
      <c r="I106" s="184" t="s">
        <v>975</v>
      </c>
      <c r="J106" s="184">
        <v>9</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t="s">
        <v>57</v>
      </c>
      <c r="AG106" s="184" t="s">
        <v>57</v>
      </c>
      <c r="AH106" s="184" t="s">
        <v>57</v>
      </c>
      <c r="AI106" s="184" t="s">
        <v>57</v>
      </c>
      <c r="AJ106" s="184" t="s">
        <v>57</v>
      </c>
      <c r="AK106" s="184" t="s">
        <v>57</v>
      </c>
      <c r="AL106" s="184" t="s">
        <v>57</v>
      </c>
      <c r="AM106" s="184" t="s">
        <v>57</v>
      </c>
      <c r="AN106" s="184" t="s">
        <v>57</v>
      </c>
      <c r="AO106" s="184" t="s">
        <v>57</v>
      </c>
      <c r="AP106" s="192">
        <v>45455</v>
      </c>
      <c r="AQ106" s="184" t="s">
        <v>57</v>
      </c>
      <c r="AR106" s="184" t="s">
        <v>57</v>
      </c>
      <c r="AS106" s="184" t="s">
        <v>57</v>
      </c>
      <c r="AT106" s="184" t="s">
        <v>57</v>
      </c>
    </row>
    <row r="107" spans="1:46" s="188" customFormat="1">
      <c r="A107" s="184">
        <v>107</v>
      </c>
      <c r="B107" s="184" t="s">
        <v>6366</v>
      </c>
      <c r="C107" s="184" t="s">
        <v>6416</v>
      </c>
      <c r="D107" s="184">
        <v>2024</v>
      </c>
      <c r="E107" s="184" t="s">
        <v>6450</v>
      </c>
      <c r="F107" s="184" t="s">
        <v>57</v>
      </c>
      <c r="G107" s="187" t="s">
        <v>6456</v>
      </c>
      <c r="H107" s="184" t="s">
        <v>6457</v>
      </c>
      <c r="I107" s="184" t="s">
        <v>975</v>
      </c>
      <c r="J107" s="184">
        <v>3</v>
      </c>
      <c r="K107" s="184" t="s">
        <v>57</v>
      </c>
      <c r="L107" s="184" t="s">
        <v>57</v>
      </c>
      <c r="M107" s="184" t="s">
        <v>57</v>
      </c>
      <c r="N107" s="184" t="s">
        <v>57</v>
      </c>
      <c r="O107" s="184" t="s">
        <v>57</v>
      </c>
      <c r="P107" s="184" t="s">
        <v>57</v>
      </c>
      <c r="Q107" s="184" t="s">
        <v>57</v>
      </c>
      <c r="R107" s="184" t="s">
        <v>57</v>
      </c>
      <c r="S107" s="184" t="s">
        <v>57</v>
      </c>
      <c r="T107" s="184" t="s">
        <v>57</v>
      </c>
      <c r="U107" s="184" t="s">
        <v>57</v>
      </c>
      <c r="V107" s="184" t="s">
        <v>57</v>
      </c>
      <c r="W107" s="184" t="s">
        <v>57</v>
      </c>
      <c r="X107" s="184" t="s">
        <v>57</v>
      </c>
      <c r="Y107" s="184" t="s">
        <v>57</v>
      </c>
      <c r="Z107" s="184" t="s">
        <v>57</v>
      </c>
      <c r="AA107" s="184" t="s">
        <v>57</v>
      </c>
      <c r="AB107" s="184" t="s">
        <v>57</v>
      </c>
      <c r="AC107" s="184" t="s">
        <v>57</v>
      </c>
      <c r="AD107" s="184" t="s">
        <v>57</v>
      </c>
      <c r="AE107" s="184" t="s">
        <v>57</v>
      </c>
      <c r="AF107" s="184" t="s">
        <v>57</v>
      </c>
      <c r="AG107" s="184" t="s">
        <v>57</v>
      </c>
      <c r="AH107" s="184" t="s">
        <v>57</v>
      </c>
      <c r="AI107" s="184" t="s">
        <v>57</v>
      </c>
      <c r="AJ107" s="184" t="s">
        <v>57</v>
      </c>
      <c r="AK107" s="184" t="s">
        <v>57</v>
      </c>
      <c r="AL107" s="184" t="s">
        <v>57</v>
      </c>
      <c r="AM107" s="184" t="s">
        <v>57</v>
      </c>
      <c r="AN107" s="184" t="s">
        <v>57</v>
      </c>
      <c r="AO107" s="184" t="s">
        <v>57</v>
      </c>
      <c r="AP107" s="192">
        <v>45455</v>
      </c>
      <c r="AQ107" s="184" t="s">
        <v>57</v>
      </c>
      <c r="AR107" s="184" t="s">
        <v>57</v>
      </c>
      <c r="AS107" s="184" t="s">
        <v>57</v>
      </c>
      <c r="AT107" s="184" t="s">
        <v>57</v>
      </c>
    </row>
    <row r="108" spans="1:46" s="188" customFormat="1">
      <c r="A108" s="184">
        <v>108</v>
      </c>
      <c r="B108" s="184" t="s">
        <v>6366</v>
      </c>
      <c r="C108" s="184" t="s">
        <v>6416</v>
      </c>
      <c r="D108" s="184">
        <v>2024</v>
      </c>
      <c r="E108" s="184" t="s">
        <v>6450</v>
      </c>
      <c r="F108" s="184" t="s">
        <v>743</v>
      </c>
      <c r="G108" s="187" t="s">
        <v>4609</v>
      </c>
      <c r="H108" s="184" t="s">
        <v>4610</v>
      </c>
      <c r="I108" s="184" t="s">
        <v>929</v>
      </c>
      <c r="J108" s="184">
        <v>14</v>
      </c>
      <c r="K108" s="184" t="s">
        <v>57</v>
      </c>
      <c r="L108" s="184" t="s">
        <v>57</v>
      </c>
      <c r="M108" s="184" t="s">
        <v>57</v>
      </c>
      <c r="N108" s="184" t="s">
        <v>56</v>
      </c>
      <c r="O108" s="184">
        <v>1</v>
      </c>
      <c r="P108" s="184" t="s">
        <v>438</v>
      </c>
      <c r="Q108" s="184" t="s">
        <v>6458</v>
      </c>
      <c r="R108" s="184" t="s">
        <v>6459</v>
      </c>
      <c r="S108" s="184" t="s">
        <v>56</v>
      </c>
      <c r="T108" s="184" t="s">
        <v>6460</v>
      </c>
      <c r="U108" s="184" t="s">
        <v>57</v>
      </c>
      <c r="V108" s="184" t="s">
        <v>57</v>
      </c>
      <c r="W108" s="184" t="s">
        <v>57</v>
      </c>
      <c r="X108" s="184" t="s">
        <v>57</v>
      </c>
      <c r="Y108" s="184" t="s">
        <v>57</v>
      </c>
      <c r="Z108" s="184" t="s">
        <v>6461</v>
      </c>
      <c r="AA108" s="184" t="s">
        <v>57</v>
      </c>
      <c r="AB108" s="184" t="s">
        <v>57</v>
      </c>
      <c r="AC108" s="184" t="s">
        <v>57</v>
      </c>
      <c r="AD108" s="184" t="s">
        <v>57</v>
      </c>
      <c r="AE108" s="184" t="s">
        <v>57</v>
      </c>
      <c r="AF108" s="184" t="s">
        <v>57</v>
      </c>
      <c r="AG108" s="184" t="s">
        <v>57</v>
      </c>
      <c r="AH108" s="184" t="s">
        <v>57</v>
      </c>
      <c r="AI108" s="184" t="s">
        <v>57</v>
      </c>
      <c r="AJ108" s="184" t="s">
        <v>57</v>
      </c>
      <c r="AK108" s="184" t="s">
        <v>57</v>
      </c>
      <c r="AL108" s="184" t="s">
        <v>57</v>
      </c>
      <c r="AM108" s="184" t="s">
        <v>57</v>
      </c>
      <c r="AN108" s="184" t="s">
        <v>57</v>
      </c>
      <c r="AO108" s="184" t="s">
        <v>57</v>
      </c>
      <c r="AP108" s="192">
        <v>45462</v>
      </c>
      <c r="AQ108" s="184" t="s">
        <v>57</v>
      </c>
      <c r="AR108" s="184" t="s">
        <v>57</v>
      </c>
      <c r="AS108" s="184" t="s">
        <v>57</v>
      </c>
      <c r="AT108" s="184" t="s">
        <v>57</v>
      </c>
    </row>
    <row r="109" spans="1:46" s="188" customFormat="1">
      <c r="A109" s="184">
        <v>109</v>
      </c>
      <c r="B109" s="184" t="s">
        <v>6366</v>
      </c>
      <c r="C109" s="184" t="s">
        <v>6416</v>
      </c>
      <c r="D109" s="184">
        <v>2024</v>
      </c>
      <c r="E109" s="184" t="s">
        <v>6450</v>
      </c>
      <c r="F109" s="184" t="s">
        <v>4611</v>
      </c>
      <c r="G109" s="187" t="s">
        <v>4612</v>
      </c>
      <c r="H109" s="184" t="s">
        <v>6462</v>
      </c>
      <c r="I109" s="184" t="s">
        <v>929</v>
      </c>
      <c r="J109" s="184">
        <v>9</v>
      </c>
      <c r="K109" s="184" t="s">
        <v>56</v>
      </c>
      <c r="L109" s="184" t="s">
        <v>56</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7" t="s">
        <v>6463</v>
      </c>
      <c r="AA109" s="184" t="s">
        <v>57</v>
      </c>
      <c r="AB109" s="184" t="s">
        <v>57</v>
      </c>
      <c r="AC109" s="184" t="s">
        <v>57</v>
      </c>
      <c r="AD109" s="184" t="s">
        <v>57</v>
      </c>
      <c r="AE109" s="184" t="s">
        <v>57</v>
      </c>
      <c r="AF109" s="184" t="s">
        <v>57</v>
      </c>
      <c r="AG109" s="184" t="s">
        <v>57</v>
      </c>
      <c r="AH109" s="184" t="s">
        <v>57</v>
      </c>
      <c r="AI109" s="184" t="s">
        <v>57</v>
      </c>
      <c r="AJ109" s="184" t="s">
        <v>57</v>
      </c>
      <c r="AK109" s="184" t="s">
        <v>57</v>
      </c>
      <c r="AL109" s="184" t="s">
        <v>57</v>
      </c>
      <c r="AM109" s="184" t="s">
        <v>57</v>
      </c>
      <c r="AN109" s="184" t="s">
        <v>57</v>
      </c>
      <c r="AO109" s="184" t="s">
        <v>57</v>
      </c>
      <c r="AP109" s="192">
        <v>45458</v>
      </c>
      <c r="AQ109" s="184" t="s">
        <v>57</v>
      </c>
      <c r="AR109" s="184" t="s">
        <v>57</v>
      </c>
      <c r="AS109" s="184" t="s">
        <v>57</v>
      </c>
      <c r="AT109" s="184" t="s">
        <v>57</v>
      </c>
    </row>
    <row r="110" spans="1:46" s="188" customFormat="1">
      <c r="A110" s="184">
        <v>110</v>
      </c>
      <c r="B110" s="184" t="s">
        <v>6366</v>
      </c>
      <c r="C110" s="184" t="s">
        <v>6416</v>
      </c>
      <c r="D110" s="184">
        <v>2024</v>
      </c>
      <c r="E110" s="184" t="s">
        <v>6450</v>
      </c>
      <c r="F110" s="184" t="s">
        <v>4614</v>
      </c>
      <c r="G110" s="187" t="s">
        <v>4615</v>
      </c>
      <c r="H110" s="184" t="s">
        <v>4616</v>
      </c>
      <c r="I110" s="184" t="s">
        <v>929</v>
      </c>
      <c r="J110" s="184">
        <v>3</v>
      </c>
      <c r="K110" s="184" t="s">
        <v>56</v>
      </c>
      <c r="L110" s="184" t="s">
        <v>56</v>
      </c>
      <c r="M110" s="184" t="s">
        <v>57</v>
      </c>
      <c r="N110" s="184" t="s">
        <v>57</v>
      </c>
      <c r="O110" s="184" t="s">
        <v>57</v>
      </c>
      <c r="P110" s="184" t="s">
        <v>57</v>
      </c>
      <c r="Q110" s="184" t="s">
        <v>57</v>
      </c>
      <c r="R110" s="184" t="s">
        <v>57</v>
      </c>
      <c r="S110" s="184" t="s">
        <v>56</v>
      </c>
      <c r="T110" s="184" t="s">
        <v>6464</v>
      </c>
      <c r="U110" s="184" t="s">
        <v>57</v>
      </c>
      <c r="V110" s="184" t="s">
        <v>57</v>
      </c>
      <c r="W110" s="184" t="s">
        <v>57</v>
      </c>
      <c r="X110" s="184" t="s">
        <v>57</v>
      </c>
      <c r="Y110" s="184" t="s">
        <v>57</v>
      </c>
      <c r="Z110" s="187" t="s">
        <v>6465</v>
      </c>
      <c r="AA110" s="184" t="s">
        <v>57</v>
      </c>
      <c r="AB110" s="184" t="s">
        <v>57</v>
      </c>
      <c r="AC110" s="184" t="s">
        <v>57</v>
      </c>
      <c r="AD110" s="184" t="s">
        <v>57</v>
      </c>
      <c r="AE110" s="184" t="s">
        <v>57</v>
      </c>
      <c r="AF110" s="184" t="s">
        <v>57</v>
      </c>
      <c r="AG110" s="184" t="s">
        <v>56</v>
      </c>
      <c r="AH110" s="184">
        <v>2103</v>
      </c>
      <c r="AI110" s="184" t="s">
        <v>57</v>
      </c>
      <c r="AJ110" s="184" t="s">
        <v>57</v>
      </c>
      <c r="AK110" s="184" t="s">
        <v>57</v>
      </c>
      <c r="AL110" s="184" t="s">
        <v>57</v>
      </c>
      <c r="AM110" s="184" t="s">
        <v>57</v>
      </c>
      <c r="AN110" s="184" t="s">
        <v>57</v>
      </c>
      <c r="AO110" s="184" t="s">
        <v>57</v>
      </c>
      <c r="AP110" s="192">
        <v>45468</v>
      </c>
      <c r="AQ110" s="184" t="s">
        <v>57</v>
      </c>
      <c r="AR110" s="184" t="s">
        <v>57</v>
      </c>
      <c r="AS110" s="184" t="s">
        <v>57</v>
      </c>
      <c r="AT110" s="184" t="s">
        <v>57</v>
      </c>
    </row>
    <row r="111" spans="1:46" s="188" customFormat="1">
      <c r="A111" s="184">
        <v>111</v>
      </c>
      <c r="B111" s="184" t="s">
        <v>6366</v>
      </c>
      <c r="C111" s="184" t="s">
        <v>6416</v>
      </c>
      <c r="D111" s="184">
        <v>2024</v>
      </c>
      <c r="E111" s="184" t="s">
        <v>6450</v>
      </c>
      <c r="F111" s="184" t="s">
        <v>3095</v>
      </c>
      <c r="G111" s="187" t="s">
        <v>4617</v>
      </c>
      <c r="H111" s="184" t="s">
        <v>4618</v>
      </c>
      <c r="I111" s="184" t="s">
        <v>929</v>
      </c>
      <c r="J111" s="184">
        <v>15</v>
      </c>
      <c r="K111" s="184" t="s">
        <v>56</v>
      </c>
      <c r="L111" s="184" t="s">
        <v>56</v>
      </c>
      <c r="M111" s="184" t="s">
        <v>57</v>
      </c>
      <c r="N111" s="184" t="s">
        <v>57</v>
      </c>
      <c r="O111" s="184" t="s">
        <v>57</v>
      </c>
      <c r="P111" s="184" t="s">
        <v>57</v>
      </c>
      <c r="Q111" s="184" t="s">
        <v>57</v>
      </c>
      <c r="R111" s="184" t="s">
        <v>57</v>
      </c>
      <c r="S111" s="184" t="s">
        <v>56</v>
      </c>
      <c r="T111" s="184" t="s">
        <v>6466</v>
      </c>
      <c r="U111" s="184" t="s">
        <v>57</v>
      </c>
      <c r="V111" s="184" t="s">
        <v>57</v>
      </c>
      <c r="W111" s="184" t="s">
        <v>57</v>
      </c>
      <c r="X111" s="184" t="s">
        <v>57</v>
      </c>
      <c r="Y111" s="184" t="s">
        <v>57</v>
      </c>
      <c r="Z111" s="184" t="s">
        <v>6467</v>
      </c>
      <c r="AA111" s="184" t="s">
        <v>57</v>
      </c>
      <c r="AB111" s="184" t="s">
        <v>57</v>
      </c>
      <c r="AC111" s="184" t="s">
        <v>57</v>
      </c>
      <c r="AD111" s="184" t="s">
        <v>57</v>
      </c>
      <c r="AE111" s="184" t="s">
        <v>57</v>
      </c>
      <c r="AF111" s="184" t="s">
        <v>57</v>
      </c>
      <c r="AG111" s="184" t="s">
        <v>56</v>
      </c>
      <c r="AH111" s="184">
        <v>309</v>
      </c>
      <c r="AI111" s="184" t="s">
        <v>57</v>
      </c>
      <c r="AJ111" s="184" t="s">
        <v>57</v>
      </c>
      <c r="AK111" s="184" t="s">
        <v>57</v>
      </c>
      <c r="AL111" s="184" t="s">
        <v>57</v>
      </c>
      <c r="AM111" s="184" t="s">
        <v>57</v>
      </c>
      <c r="AN111" s="184" t="s">
        <v>57</v>
      </c>
      <c r="AO111" s="184" t="s">
        <v>57</v>
      </c>
      <c r="AP111" s="192">
        <v>45461</v>
      </c>
      <c r="AQ111" s="184" t="s">
        <v>57</v>
      </c>
      <c r="AR111" s="184" t="s">
        <v>57</v>
      </c>
      <c r="AS111" s="184" t="s">
        <v>57</v>
      </c>
      <c r="AT111" s="184" t="s">
        <v>57</v>
      </c>
    </row>
    <row r="112" spans="1:46" s="188" customFormat="1">
      <c r="A112" s="184">
        <v>112</v>
      </c>
      <c r="B112" s="184" t="s">
        <v>6366</v>
      </c>
      <c r="C112" s="184" t="s">
        <v>6416</v>
      </c>
      <c r="D112" s="184">
        <v>2024</v>
      </c>
      <c r="E112" s="184" t="s">
        <v>6450</v>
      </c>
      <c r="F112" s="184" t="s">
        <v>743</v>
      </c>
      <c r="G112" s="184" t="s">
        <v>4619</v>
      </c>
      <c r="H112" s="184" t="s">
        <v>4620</v>
      </c>
      <c r="I112" s="184" t="s">
        <v>929</v>
      </c>
      <c r="J112" s="184">
        <v>14</v>
      </c>
      <c r="K112" s="184" t="s">
        <v>57</v>
      </c>
      <c r="L112" s="184" t="s">
        <v>57</v>
      </c>
      <c r="M112" s="184" t="s">
        <v>57</v>
      </c>
      <c r="N112" s="184" t="s">
        <v>57</v>
      </c>
      <c r="O112" s="184" t="s">
        <v>57</v>
      </c>
      <c r="P112" s="184" t="s">
        <v>57</v>
      </c>
      <c r="Q112" s="184" t="s">
        <v>57</v>
      </c>
      <c r="R112" s="184" t="s">
        <v>57</v>
      </c>
      <c r="S112" s="184" t="s">
        <v>56</v>
      </c>
      <c r="T112" s="184" t="s">
        <v>6468</v>
      </c>
      <c r="U112" s="184" t="s">
        <v>57</v>
      </c>
      <c r="V112" s="184" t="s">
        <v>57</v>
      </c>
      <c r="W112" s="184" t="s">
        <v>57</v>
      </c>
      <c r="X112" s="184" t="s">
        <v>57</v>
      </c>
      <c r="Y112" s="184" t="s">
        <v>57</v>
      </c>
      <c r="Z112" s="187" t="s">
        <v>6469</v>
      </c>
      <c r="AA112" s="184" t="s">
        <v>57</v>
      </c>
      <c r="AB112" s="184" t="s">
        <v>57</v>
      </c>
      <c r="AC112" s="184" t="s">
        <v>57</v>
      </c>
      <c r="AD112" s="184" t="s">
        <v>57</v>
      </c>
      <c r="AE112" s="184" t="s">
        <v>57</v>
      </c>
      <c r="AF112" s="184" t="s">
        <v>57</v>
      </c>
      <c r="AG112" s="184" t="s">
        <v>57</v>
      </c>
      <c r="AH112" s="184" t="s">
        <v>57</v>
      </c>
      <c r="AI112" s="184" t="s">
        <v>57</v>
      </c>
      <c r="AJ112" s="184" t="s">
        <v>57</v>
      </c>
      <c r="AK112" s="184" t="s">
        <v>57</v>
      </c>
      <c r="AL112" s="184" t="s">
        <v>57</v>
      </c>
      <c r="AM112" s="184" t="s">
        <v>57</v>
      </c>
      <c r="AN112" s="184" t="s">
        <v>57</v>
      </c>
      <c r="AO112" s="184" t="s">
        <v>57</v>
      </c>
      <c r="AP112" s="192">
        <v>45362</v>
      </c>
      <c r="AQ112" s="184" t="s">
        <v>57</v>
      </c>
      <c r="AR112" s="184" t="s">
        <v>57</v>
      </c>
      <c r="AS112" s="184" t="s">
        <v>57</v>
      </c>
      <c r="AT112" s="184" t="s">
        <v>57</v>
      </c>
    </row>
    <row r="113" spans="1:47" s="188" customFormat="1">
      <c r="A113" s="184">
        <v>113</v>
      </c>
      <c r="B113" s="184" t="s">
        <v>6366</v>
      </c>
      <c r="C113" s="184" t="s">
        <v>6416</v>
      </c>
      <c r="D113" s="184">
        <v>2024</v>
      </c>
      <c r="E113" s="184" t="s">
        <v>6450</v>
      </c>
      <c r="F113" s="184" t="s">
        <v>4621</v>
      </c>
      <c r="G113" s="187" t="s">
        <v>4622</v>
      </c>
      <c r="H113" s="184" t="s">
        <v>4623</v>
      </c>
      <c r="I113" s="184" t="s">
        <v>935</v>
      </c>
      <c r="J113" s="184">
        <v>14</v>
      </c>
      <c r="K113" s="184" t="s">
        <v>57</v>
      </c>
      <c r="L113" s="184" t="s">
        <v>57</v>
      </c>
      <c r="M113" s="184" t="s">
        <v>57</v>
      </c>
      <c r="N113" s="184" t="s">
        <v>56</v>
      </c>
      <c r="O113" s="184">
        <v>1</v>
      </c>
      <c r="P113" s="184" t="s">
        <v>170</v>
      </c>
      <c r="Q113" s="184" t="s">
        <v>6470</v>
      </c>
      <c r="R113" s="211" t="s">
        <v>6471</v>
      </c>
      <c r="S113" s="211" t="s">
        <v>57</v>
      </c>
      <c r="T113" s="211" t="s">
        <v>57</v>
      </c>
      <c r="U113" s="211" t="s">
        <v>57</v>
      </c>
      <c r="V113" s="211" t="s">
        <v>57</v>
      </c>
      <c r="W113" s="211" t="s">
        <v>57</v>
      </c>
      <c r="X113" s="211" t="s">
        <v>57</v>
      </c>
      <c r="Y113" s="211" t="s">
        <v>57</v>
      </c>
      <c r="Z113" s="184" t="s">
        <v>4629</v>
      </c>
      <c r="AA113" s="184" t="s">
        <v>57</v>
      </c>
      <c r="AB113" s="184" t="s">
        <v>57</v>
      </c>
      <c r="AC113" s="184" t="s">
        <v>57</v>
      </c>
      <c r="AD113" s="184" t="s">
        <v>57</v>
      </c>
      <c r="AE113" s="184" t="s">
        <v>57</v>
      </c>
      <c r="AF113" s="184" t="s">
        <v>57</v>
      </c>
      <c r="AG113" s="184" t="s">
        <v>56</v>
      </c>
      <c r="AH113" s="184">
        <v>99</v>
      </c>
      <c r="AI113" s="184" t="s">
        <v>56</v>
      </c>
      <c r="AJ113" s="184" t="s">
        <v>4234</v>
      </c>
      <c r="AK113" s="184" t="s">
        <v>57</v>
      </c>
      <c r="AL113" s="184" t="s">
        <v>57</v>
      </c>
      <c r="AM113" s="184" t="s">
        <v>57</v>
      </c>
      <c r="AN113" s="184" t="s">
        <v>57</v>
      </c>
      <c r="AO113" s="184" t="s">
        <v>57</v>
      </c>
      <c r="AP113" s="192">
        <v>45462</v>
      </c>
      <c r="AQ113" s="184" t="s">
        <v>57</v>
      </c>
      <c r="AR113" s="184" t="s">
        <v>57</v>
      </c>
      <c r="AS113" s="211" t="s">
        <v>57</v>
      </c>
      <c r="AT113" s="211" t="s">
        <v>57</v>
      </c>
      <c r="AU113" s="184"/>
    </row>
    <row r="114" spans="1:47" s="188" customFormat="1">
      <c r="A114" s="184">
        <v>114</v>
      </c>
      <c r="B114" s="184" t="s">
        <v>6366</v>
      </c>
      <c r="C114" s="184" t="s">
        <v>6416</v>
      </c>
      <c r="D114" s="184">
        <v>2024</v>
      </c>
      <c r="E114" s="184" t="s">
        <v>6450</v>
      </c>
      <c r="F114" s="184" t="s">
        <v>795</v>
      </c>
      <c r="G114" s="187" t="s">
        <v>4631</v>
      </c>
      <c r="H114" s="184" t="s">
        <v>4632</v>
      </c>
      <c r="I114" s="184" t="s">
        <v>4423</v>
      </c>
      <c r="J114" s="184">
        <v>25</v>
      </c>
      <c r="K114" s="184" t="s">
        <v>57</v>
      </c>
      <c r="L114" s="184" t="s">
        <v>57</v>
      </c>
      <c r="M114" s="184" t="s">
        <v>57</v>
      </c>
      <c r="N114" s="184" t="s">
        <v>57</v>
      </c>
      <c r="O114" s="184" t="s">
        <v>57</v>
      </c>
      <c r="P114" s="184" t="s">
        <v>57</v>
      </c>
      <c r="Q114" s="184" t="s">
        <v>57</v>
      </c>
      <c r="R114" s="184" t="s">
        <v>57</v>
      </c>
      <c r="S114" s="184" t="s">
        <v>57</v>
      </c>
      <c r="T114" s="184" t="s">
        <v>57</v>
      </c>
      <c r="U114" s="184" t="s">
        <v>57</v>
      </c>
      <c r="V114" s="184" t="s">
        <v>57</v>
      </c>
      <c r="W114" s="184" t="s">
        <v>57</v>
      </c>
      <c r="X114" s="184" t="s">
        <v>57</v>
      </c>
      <c r="Y114" s="184" t="s">
        <v>57</v>
      </c>
      <c r="Z114" s="184" t="s">
        <v>57</v>
      </c>
      <c r="AA114" s="184" t="s">
        <v>57</v>
      </c>
      <c r="AB114" s="184" t="s">
        <v>57</v>
      </c>
      <c r="AC114" s="184" t="s">
        <v>57</v>
      </c>
      <c r="AD114" s="184" t="s">
        <v>57</v>
      </c>
      <c r="AE114" s="184" t="s">
        <v>57</v>
      </c>
      <c r="AF114" s="184" t="s">
        <v>57</v>
      </c>
      <c r="AG114" s="184" t="s">
        <v>56</v>
      </c>
      <c r="AH114" s="184">
        <v>102</v>
      </c>
      <c r="AI114" s="184" t="s">
        <v>57</v>
      </c>
      <c r="AJ114" s="184" t="s">
        <v>57</v>
      </c>
      <c r="AK114" s="184" t="s">
        <v>57</v>
      </c>
      <c r="AL114" s="184" t="s">
        <v>57</v>
      </c>
      <c r="AM114" s="184" t="s">
        <v>57</v>
      </c>
      <c r="AN114" s="184" t="s">
        <v>57</v>
      </c>
      <c r="AO114" s="184" t="s">
        <v>57</v>
      </c>
      <c r="AP114" s="192">
        <v>45455</v>
      </c>
      <c r="AQ114" s="184" t="s">
        <v>57</v>
      </c>
      <c r="AR114" s="184" t="s">
        <v>57</v>
      </c>
      <c r="AS114" s="184" t="s">
        <v>57</v>
      </c>
      <c r="AT114" s="184" t="s">
        <v>57</v>
      </c>
      <c r="AU114" s="184"/>
    </row>
    <row r="115" spans="1:47" s="188" customFormat="1">
      <c r="A115" s="184">
        <v>115</v>
      </c>
      <c r="B115" s="184" t="s">
        <v>6366</v>
      </c>
      <c r="C115" s="184" t="s">
        <v>6416</v>
      </c>
      <c r="D115" s="184">
        <v>2024</v>
      </c>
      <c r="E115" s="184" t="s">
        <v>6450</v>
      </c>
      <c r="F115" s="184" t="s">
        <v>4633</v>
      </c>
      <c r="G115" s="187" t="s">
        <v>4634</v>
      </c>
      <c r="H115" s="184" t="s">
        <v>4635</v>
      </c>
      <c r="I115" s="184" t="s">
        <v>945</v>
      </c>
      <c r="J115" s="184">
        <v>14</v>
      </c>
      <c r="K115" s="184" t="s">
        <v>57</v>
      </c>
      <c r="L115" s="184" t="s">
        <v>57</v>
      </c>
      <c r="M115" s="184" t="s">
        <v>57</v>
      </c>
      <c r="N115" s="184" t="s">
        <v>57</v>
      </c>
      <c r="O115" s="184" t="s">
        <v>57</v>
      </c>
      <c r="P115" s="184" t="s">
        <v>57</v>
      </c>
      <c r="Q115" s="184" t="s">
        <v>57</v>
      </c>
      <c r="R115" s="184" t="s">
        <v>57</v>
      </c>
      <c r="S115" s="184" t="s">
        <v>57</v>
      </c>
      <c r="T115" s="184" t="s">
        <v>57</v>
      </c>
      <c r="U115" s="184" t="s">
        <v>57</v>
      </c>
      <c r="V115" s="184" t="s">
        <v>57</v>
      </c>
      <c r="W115" s="184" t="s">
        <v>57</v>
      </c>
      <c r="X115" s="184" t="s">
        <v>57</v>
      </c>
      <c r="Y115" s="184" t="s">
        <v>57</v>
      </c>
      <c r="Z115" s="184" t="s">
        <v>57</v>
      </c>
      <c r="AA115" s="184" t="s">
        <v>57</v>
      </c>
      <c r="AB115" s="184" t="s">
        <v>57</v>
      </c>
      <c r="AC115" s="184" t="s">
        <v>57</v>
      </c>
      <c r="AD115" s="184" t="s">
        <v>57</v>
      </c>
      <c r="AE115" s="184" t="s">
        <v>57</v>
      </c>
      <c r="AF115" s="184" t="s">
        <v>57</v>
      </c>
      <c r="AG115" s="184" t="s">
        <v>57</v>
      </c>
      <c r="AH115" s="184" t="s">
        <v>57</v>
      </c>
      <c r="AI115" s="184" t="s">
        <v>57</v>
      </c>
      <c r="AJ115" s="184" t="s">
        <v>57</v>
      </c>
      <c r="AK115" s="184" t="s">
        <v>57</v>
      </c>
      <c r="AL115" s="184" t="s">
        <v>57</v>
      </c>
      <c r="AM115" s="184" t="s">
        <v>57</v>
      </c>
      <c r="AN115" s="184" t="s">
        <v>57</v>
      </c>
      <c r="AO115" s="184" t="s">
        <v>57</v>
      </c>
      <c r="AP115" s="192">
        <v>45455</v>
      </c>
      <c r="AQ115" s="184" t="s">
        <v>57</v>
      </c>
      <c r="AR115" s="184" t="s">
        <v>57</v>
      </c>
      <c r="AS115" s="184" t="s">
        <v>57</v>
      </c>
      <c r="AT115" s="184" t="s">
        <v>57</v>
      </c>
      <c r="AU115" s="184"/>
    </row>
    <row r="116" spans="1:47" s="188" customFormat="1">
      <c r="A116" s="184">
        <v>116</v>
      </c>
      <c r="B116" s="184" t="s">
        <v>6366</v>
      </c>
      <c r="C116" s="184" t="s">
        <v>6416</v>
      </c>
      <c r="D116" s="184">
        <v>2024</v>
      </c>
      <c r="E116" s="184" t="s">
        <v>6450</v>
      </c>
      <c r="F116" s="184" t="s">
        <v>876</v>
      </c>
      <c r="G116" s="187" t="s">
        <v>4636</v>
      </c>
      <c r="H116" s="184" t="s">
        <v>4637</v>
      </c>
      <c r="I116" s="184" t="s">
        <v>4423</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4" t="s">
        <v>57</v>
      </c>
      <c r="AA116" s="184" t="s">
        <v>57</v>
      </c>
      <c r="AB116" s="184" t="s">
        <v>57</v>
      </c>
      <c r="AC116" s="184" t="s">
        <v>57</v>
      </c>
      <c r="AD116" s="184" t="s">
        <v>57</v>
      </c>
      <c r="AE116" s="184" t="s">
        <v>57</v>
      </c>
      <c r="AF116" s="184" t="s">
        <v>57</v>
      </c>
      <c r="AG116" s="184" t="s">
        <v>56</v>
      </c>
      <c r="AH116" s="184">
        <v>135</v>
      </c>
      <c r="AI116" s="184" t="s">
        <v>57</v>
      </c>
      <c r="AJ116" s="184" t="s">
        <v>57</v>
      </c>
      <c r="AK116" s="184" t="s">
        <v>57</v>
      </c>
      <c r="AL116" s="184" t="s">
        <v>57</v>
      </c>
      <c r="AM116" s="184" t="s">
        <v>57</v>
      </c>
      <c r="AN116" s="184" t="s">
        <v>57</v>
      </c>
      <c r="AO116" s="184" t="s">
        <v>57</v>
      </c>
      <c r="AP116" s="192">
        <v>45455</v>
      </c>
      <c r="AQ116" s="184" t="s">
        <v>57</v>
      </c>
      <c r="AR116" s="184" t="s">
        <v>57</v>
      </c>
      <c r="AS116" s="184" t="s">
        <v>57</v>
      </c>
      <c r="AT116" s="184" t="s">
        <v>57</v>
      </c>
      <c r="AU116" s="184"/>
    </row>
    <row r="117" spans="1:47" s="188" customFormat="1">
      <c r="A117" s="184">
        <v>117</v>
      </c>
      <c r="B117" s="184" t="s">
        <v>6366</v>
      </c>
      <c r="C117" s="184" t="s">
        <v>6416</v>
      </c>
      <c r="D117" s="184">
        <v>2024</v>
      </c>
      <c r="E117" s="184" t="s">
        <v>6450</v>
      </c>
      <c r="F117" s="184" t="s">
        <v>4638</v>
      </c>
      <c r="G117" s="187" t="s">
        <v>4639</v>
      </c>
      <c r="H117" s="184" t="s">
        <v>4640</v>
      </c>
      <c r="I117" s="184" t="s">
        <v>945</v>
      </c>
      <c r="J117" s="184">
        <v>25</v>
      </c>
      <c r="K117" s="184" t="s">
        <v>57</v>
      </c>
      <c r="L117" s="184" t="s">
        <v>57</v>
      </c>
      <c r="M117" s="184" t="s">
        <v>57</v>
      </c>
      <c r="N117" s="184" t="s">
        <v>57</v>
      </c>
      <c r="O117" s="184" t="s">
        <v>57</v>
      </c>
      <c r="P117" s="184" t="s">
        <v>57</v>
      </c>
      <c r="Q117" s="184" t="s">
        <v>57</v>
      </c>
      <c r="R117" s="184" t="s">
        <v>57</v>
      </c>
      <c r="S117" s="184" t="s">
        <v>57</v>
      </c>
      <c r="T117" s="184" t="s">
        <v>57</v>
      </c>
      <c r="U117" s="184" t="s">
        <v>57</v>
      </c>
      <c r="V117" s="184" t="s">
        <v>57</v>
      </c>
      <c r="W117" s="184" t="s">
        <v>57</v>
      </c>
      <c r="X117" s="184" t="s">
        <v>57</v>
      </c>
      <c r="Y117" s="184" t="s">
        <v>57</v>
      </c>
      <c r="Z117" s="184" t="s">
        <v>57</v>
      </c>
      <c r="AA117" s="184" t="s">
        <v>57</v>
      </c>
      <c r="AB117" s="184" t="s">
        <v>57</v>
      </c>
      <c r="AC117" s="184" t="s">
        <v>57</v>
      </c>
      <c r="AD117" s="184" t="s">
        <v>57</v>
      </c>
      <c r="AE117" s="184" t="s">
        <v>57</v>
      </c>
      <c r="AF117" s="184" t="s">
        <v>57</v>
      </c>
      <c r="AG117" s="184" t="s">
        <v>57</v>
      </c>
      <c r="AH117" s="184" t="s">
        <v>57</v>
      </c>
      <c r="AI117" s="184" t="s">
        <v>57</v>
      </c>
      <c r="AJ117" s="184" t="s">
        <v>57</v>
      </c>
      <c r="AK117" s="184" t="s">
        <v>57</v>
      </c>
      <c r="AL117" s="184" t="s">
        <v>57</v>
      </c>
      <c r="AM117" s="184" t="s">
        <v>57</v>
      </c>
      <c r="AN117" s="184" t="s">
        <v>57</v>
      </c>
      <c r="AO117" s="184" t="s">
        <v>57</v>
      </c>
      <c r="AP117" s="192">
        <v>45455</v>
      </c>
      <c r="AQ117" s="184" t="s">
        <v>57</v>
      </c>
      <c r="AR117" s="184" t="s">
        <v>57</v>
      </c>
      <c r="AS117" s="184" t="s">
        <v>57</v>
      </c>
      <c r="AT117" s="184" t="s">
        <v>57</v>
      </c>
      <c r="AU117" s="184"/>
    </row>
    <row r="118" spans="1:47" s="188" customFormat="1">
      <c r="A118" s="184">
        <v>118</v>
      </c>
      <c r="B118" s="184" t="s">
        <v>6366</v>
      </c>
      <c r="C118" s="184" t="s">
        <v>6416</v>
      </c>
      <c r="D118" s="184">
        <v>2024</v>
      </c>
      <c r="E118" s="184" t="s">
        <v>6450</v>
      </c>
      <c r="F118" s="184" t="s">
        <v>638</v>
      </c>
      <c r="G118" s="187" t="s">
        <v>4641</v>
      </c>
      <c r="H118" s="184" t="s">
        <v>4642</v>
      </c>
      <c r="I118" s="184" t="s">
        <v>4423</v>
      </c>
      <c r="J118" s="184">
        <v>3</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4" t="s">
        <v>57</v>
      </c>
      <c r="AA118" s="184" t="s">
        <v>57</v>
      </c>
      <c r="AB118" s="184" t="s">
        <v>57</v>
      </c>
      <c r="AC118" s="184" t="s">
        <v>57</v>
      </c>
      <c r="AD118" s="184" t="s">
        <v>57</v>
      </c>
      <c r="AE118" s="184" t="s">
        <v>57</v>
      </c>
      <c r="AF118" s="184" t="s">
        <v>57</v>
      </c>
      <c r="AG118" s="184" t="s">
        <v>56</v>
      </c>
      <c r="AH118" s="184">
        <v>88</v>
      </c>
      <c r="AI118" s="184" t="s">
        <v>57</v>
      </c>
      <c r="AJ118" s="184" t="s">
        <v>57</v>
      </c>
      <c r="AK118" s="184" t="s">
        <v>57</v>
      </c>
      <c r="AL118" s="184" t="s">
        <v>57</v>
      </c>
      <c r="AM118" s="184" t="s">
        <v>57</v>
      </c>
      <c r="AN118" s="184" t="s">
        <v>57</v>
      </c>
      <c r="AO118" s="184" t="s">
        <v>57</v>
      </c>
      <c r="AP118" s="192">
        <v>45455</v>
      </c>
      <c r="AQ118" s="184" t="s">
        <v>57</v>
      </c>
      <c r="AR118" s="184" t="s">
        <v>57</v>
      </c>
      <c r="AS118" s="184" t="s">
        <v>57</v>
      </c>
      <c r="AT118" s="184" t="s">
        <v>57</v>
      </c>
      <c r="AU118" s="184"/>
    </row>
    <row r="119" spans="1:47" s="188" customFormat="1">
      <c r="A119" s="184">
        <v>119</v>
      </c>
      <c r="B119" s="184" t="s">
        <v>6366</v>
      </c>
      <c r="C119" s="184" t="s">
        <v>6416</v>
      </c>
      <c r="D119" s="184">
        <v>2024</v>
      </c>
      <c r="E119" s="184" t="s">
        <v>6450</v>
      </c>
      <c r="F119" s="184" t="s">
        <v>4643</v>
      </c>
      <c r="G119" s="187" t="s">
        <v>4644</v>
      </c>
      <c r="H119" s="184" t="s">
        <v>4645</v>
      </c>
      <c r="I119" s="184" t="s">
        <v>312</v>
      </c>
      <c r="J119" s="184">
        <v>3</v>
      </c>
      <c r="K119" s="184" t="s">
        <v>57</v>
      </c>
      <c r="L119" s="184" t="s">
        <v>57</v>
      </c>
      <c r="M119" s="184" t="s">
        <v>57</v>
      </c>
      <c r="N119" s="184" t="s">
        <v>57</v>
      </c>
      <c r="O119" s="184" t="s">
        <v>57</v>
      </c>
      <c r="P119" s="184" t="s">
        <v>57</v>
      </c>
      <c r="Q119" s="184" t="s">
        <v>57</v>
      </c>
      <c r="R119" s="184" t="s">
        <v>57</v>
      </c>
      <c r="S119" s="184" t="s">
        <v>57</v>
      </c>
      <c r="T119" s="184" t="s">
        <v>57</v>
      </c>
      <c r="U119" s="184" t="s">
        <v>57</v>
      </c>
      <c r="V119" s="184" t="s">
        <v>57</v>
      </c>
      <c r="W119" s="184" t="s">
        <v>57</v>
      </c>
      <c r="X119" s="184" t="s">
        <v>57</v>
      </c>
      <c r="Y119" s="184" t="s">
        <v>57</v>
      </c>
      <c r="Z119" s="184" t="s">
        <v>57</v>
      </c>
      <c r="AA119" s="184" t="s">
        <v>57</v>
      </c>
      <c r="AB119" s="184" t="s">
        <v>57</v>
      </c>
      <c r="AC119" s="184" t="s">
        <v>57</v>
      </c>
      <c r="AD119" s="184" t="s">
        <v>57</v>
      </c>
      <c r="AE119" s="184" t="s">
        <v>57</v>
      </c>
      <c r="AF119" s="184" t="s">
        <v>57</v>
      </c>
      <c r="AG119" s="184" t="s">
        <v>57</v>
      </c>
      <c r="AH119" s="184" t="s">
        <v>57</v>
      </c>
      <c r="AI119" s="184" t="s">
        <v>57</v>
      </c>
      <c r="AJ119" s="184" t="s">
        <v>57</v>
      </c>
      <c r="AK119" s="184" t="s">
        <v>57</v>
      </c>
      <c r="AL119" s="184" t="s">
        <v>57</v>
      </c>
      <c r="AM119" s="184" t="s">
        <v>57</v>
      </c>
      <c r="AN119" s="184" t="s">
        <v>57</v>
      </c>
      <c r="AO119" s="184" t="s">
        <v>57</v>
      </c>
      <c r="AP119" s="192">
        <v>45455</v>
      </c>
      <c r="AQ119" s="184" t="s">
        <v>57</v>
      </c>
      <c r="AR119" s="184" t="s">
        <v>57</v>
      </c>
      <c r="AS119" s="184" t="s">
        <v>57</v>
      </c>
      <c r="AT119" s="184" t="s">
        <v>57</v>
      </c>
      <c r="AU119" s="184"/>
    </row>
    <row r="120" spans="1:47" s="188" customFormat="1">
      <c r="A120" s="184">
        <v>120</v>
      </c>
      <c r="B120" s="184" t="s">
        <v>6366</v>
      </c>
      <c r="C120" s="184" t="s">
        <v>6416</v>
      </c>
      <c r="D120" s="184">
        <v>2024</v>
      </c>
      <c r="E120" s="184" t="s">
        <v>6450</v>
      </c>
      <c r="F120" s="184" t="s">
        <v>627</v>
      </c>
      <c r="G120" s="187" t="s">
        <v>4646</v>
      </c>
      <c r="H120" s="184" t="s">
        <v>4647</v>
      </c>
      <c r="I120" s="184" t="s">
        <v>4423</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t="s">
        <v>57</v>
      </c>
      <c r="AG120" s="184" t="s">
        <v>56</v>
      </c>
      <c r="AH120" s="184">
        <v>64</v>
      </c>
      <c r="AI120" s="184" t="s">
        <v>57</v>
      </c>
      <c r="AJ120" s="184" t="s">
        <v>57</v>
      </c>
      <c r="AK120" s="184" t="s">
        <v>57</v>
      </c>
      <c r="AL120" s="184" t="s">
        <v>57</v>
      </c>
      <c r="AM120" s="184" t="s">
        <v>57</v>
      </c>
      <c r="AN120" s="184" t="s">
        <v>57</v>
      </c>
      <c r="AO120" s="184" t="s">
        <v>57</v>
      </c>
      <c r="AP120" s="192">
        <v>45455</v>
      </c>
      <c r="AQ120" s="184" t="s">
        <v>57</v>
      </c>
      <c r="AR120" s="184" t="s">
        <v>57</v>
      </c>
      <c r="AS120" s="184" t="s">
        <v>57</v>
      </c>
      <c r="AT120" s="184" t="s">
        <v>57</v>
      </c>
      <c r="AU120" s="184"/>
    </row>
    <row r="121" spans="1:47" s="188" customFormat="1">
      <c r="A121" s="184">
        <v>121</v>
      </c>
      <c r="B121" s="184" t="s">
        <v>6366</v>
      </c>
      <c r="C121" s="184" t="s">
        <v>6416</v>
      </c>
      <c r="D121" s="184">
        <v>2024</v>
      </c>
      <c r="E121" s="184" t="s">
        <v>6450</v>
      </c>
      <c r="F121" s="184" t="s">
        <v>4648</v>
      </c>
      <c r="G121" s="187" t="s">
        <v>4649</v>
      </c>
      <c r="H121" s="184" t="s">
        <v>4650</v>
      </c>
      <c r="I121" s="184" t="s">
        <v>312</v>
      </c>
      <c r="J121" s="184">
        <v>25</v>
      </c>
      <c r="K121" s="184" t="s">
        <v>57</v>
      </c>
      <c r="L121" s="184" t="s">
        <v>57</v>
      </c>
      <c r="M121" s="184" t="s">
        <v>57</v>
      </c>
      <c r="N121" s="184" t="s">
        <v>57</v>
      </c>
      <c r="O121" s="184" t="s">
        <v>57</v>
      </c>
      <c r="P121" s="184" t="s">
        <v>57</v>
      </c>
      <c r="Q121" s="184" t="s">
        <v>57</v>
      </c>
      <c r="R121" s="184" t="s">
        <v>57</v>
      </c>
      <c r="S121" s="184" t="s">
        <v>57</v>
      </c>
      <c r="T121" s="184" t="s">
        <v>57</v>
      </c>
      <c r="U121" s="184" t="s">
        <v>57</v>
      </c>
      <c r="V121" s="184" t="s">
        <v>57</v>
      </c>
      <c r="W121" s="184" t="s">
        <v>57</v>
      </c>
      <c r="X121" s="184" t="s">
        <v>57</v>
      </c>
      <c r="Y121" s="184" t="s">
        <v>57</v>
      </c>
      <c r="Z121" s="184" t="s">
        <v>57</v>
      </c>
      <c r="AA121" s="184" t="s">
        <v>57</v>
      </c>
      <c r="AB121" s="184" t="s">
        <v>57</v>
      </c>
      <c r="AC121" s="184" t="s">
        <v>57</v>
      </c>
      <c r="AD121" s="184" t="s">
        <v>57</v>
      </c>
      <c r="AE121" s="184" t="s">
        <v>57</v>
      </c>
      <c r="AF121" s="184" t="s">
        <v>57</v>
      </c>
      <c r="AG121" s="184" t="s">
        <v>57</v>
      </c>
      <c r="AH121" s="184" t="s">
        <v>57</v>
      </c>
      <c r="AI121" s="184" t="s">
        <v>57</v>
      </c>
      <c r="AJ121" s="184" t="s">
        <v>57</v>
      </c>
      <c r="AK121" s="184" t="s">
        <v>57</v>
      </c>
      <c r="AL121" s="184" t="s">
        <v>57</v>
      </c>
      <c r="AM121" s="184" t="s">
        <v>57</v>
      </c>
      <c r="AN121" s="184" t="s">
        <v>57</v>
      </c>
      <c r="AO121" s="184" t="s">
        <v>57</v>
      </c>
      <c r="AP121" s="192">
        <v>45455</v>
      </c>
      <c r="AQ121" s="184" t="s">
        <v>57</v>
      </c>
      <c r="AR121" s="184" t="s">
        <v>57</v>
      </c>
      <c r="AS121" s="184" t="s">
        <v>57</v>
      </c>
      <c r="AT121" s="184" t="s">
        <v>57</v>
      </c>
      <c r="AU121" s="184"/>
    </row>
    <row r="122" spans="1:47" s="188" customFormat="1">
      <c r="A122" s="184">
        <v>122</v>
      </c>
      <c r="B122" s="184" t="s">
        <v>6366</v>
      </c>
      <c r="C122" s="184" t="s">
        <v>6416</v>
      </c>
      <c r="D122" s="184">
        <v>2024</v>
      </c>
      <c r="E122" s="184" t="s">
        <v>6450</v>
      </c>
      <c r="F122" s="184" t="s">
        <v>4651</v>
      </c>
      <c r="G122" s="187" t="s">
        <v>4652</v>
      </c>
      <c r="H122" s="184" t="s">
        <v>4653</v>
      </c>
      <c r="I122" s="184" t="s">
        <v>945</v>
      </c>
      <c r="J122" s="184">
        <v>18</v>
      </c>
      <c r="K122" s="192"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4" t="s">
        <v>57</v>
      </c>
      <c r="AA122" s="184" t="s">
        <v>57</v>
      </c>
      <c r="AB122" s="184" t="s">
        <v>57</v>
      </c>
      <c r="AC122" s="184" t="s">
        <v>57</v>
      </c>
      <c r="AD122" s="184" t="s">
        <v>57</v>
      </c>
      <c r="AE122" s="184" t="s">
        <v>57</v>
      </c>
      <c r="AF122" s="184" t="s">
        <v>57</v>
      </c>
      <c r="AG122" s="184" t="s">
        <v>57</v>
      </c>
      <c r="AH122" s="184" t="s">
        <v>57</v>
      </c>
      <c r="AI122" s="184" t="s">
        <v>57</v>
      </c>
      <c r="AJ122" s="184" t="s">
        <v>57</v>
      </c>
      <c r="AK122" s="184" t="s">
        <v>57</v>
      </c>
      <c r="AL122" s="184" t="s">
        <v>57</v>
      </c>
      <c r="AM122" s="184" t="s">
        <v>57</v>
      </c>
      <c r="AN122" s="184" t="s">
        <v>57</v>
      </c>
      <c r="AO122" s="184" t="s">
        <v>57</v>
      </c>
      <c r="AP122" s="192">
        <v>45376</v>
      </c>
      <c r="AQ122" s="184" t="s">
        <v>57</v>
      </c>
      <c r="AR122" s="184" t="s">
        <v>57</v>
      </c>
      <c r="AS122" s="184" t="s">
        <v>57</v>
      </c>
      <c r="AT122" s="184" t="s">
        <v>57</v>
      </c>
      <c r="AU122" s="184"/>
    </row>
    <row r="123" spans="1:47" s="188" customFormat="1">
      <c r="A123" s="184">
        <v>123</v>
      </c>
      <c r="B123" s="184" t="s">
        <v>6366</v>
      </c>
      <c r="C123" s="184" t="s">
        <v>6416</v>
      </c>
      <c r="D123" s="184">
        <v>2024</v>
      </c>
      <c r="E123" s="184" t="s">
        <v>6450</v>
      </c>
      <c r="F123" s="184" t="s">
        <v>3203</v>
      </c>
      <c r="G123" s="187" t="s">
        <v>4654</v>
      </c>
      <c r="H123" s="184" t="s">
        <v>4655</v>
      </c>
      <c r="I123" s="184" t="s">
        <v>945</v>
      </c>
      <c r="J123" s="184">
        <v>15</v>
      </c>
      <c r="K123" s="184" t="s">
        <v>57</v>
      </c>
      <c r="L123" s="184" t="s">
        <v>57</v>
      </c>
      <c r="M123" s="184" t="s">
        <v>57</v>
      </c>
      <c r="N123" s="184" t="s">
        <v>57</v>
      </c>
      <c r="O123" s="184" t="s">
        <v>57</v>
      </c>
      <c r="P123" s="184" t="s">
        <v>57</v>
      </c>
      <c r="Q123" s="184" t="s">
        <v>57</v>
      </c>
      <c r="R123" s="184" t="s">
        <v>57</v>
      </c>
      <c r="S123" s="184" t="s">
        <v>57</v>
      </c>
      <c r="T123" s="184" t="s">
        <v>57</v>
      </c>
      <c r="U123" s="184" t="s">
        <v>57</v>
      </c>
      <c r="V123" s="184" t="s">
        <v>57</v>
      </c>
      <c r="W123" s="184" t="s">
        <v>57</v>
      </c>
      <c r="X123" s="184" t="s">
        <v>57</v>
      </c>
      <c r="Y123" s="184" t="s">
        <v>57</v>
      </c>
      <c r="Z123" s="184" t="s">
        <v>57</v>
      </c>
      <c r="AA123" s="184" t="s">
        <v>57</v>
      </c>
      <c r="AB123" s="184" t="s">
        <v>57</v>
      </c>
      <c r="AC123" s="184" t="s">
        <v>57</v>
      </c>
      <c r="AD123" s="184" t="s">
        <v>57</v>
      </c>
      <c r="AE123" s="184" t="s">
        <v>57</v>
      </c>
      <c r="AF123" s="184" t="s">
        <v>57</v>
      </c>
      <c r="AG123" s="184" t="s">
        <v>57</v>
      </c>
      <c r="AH123" s="184" t="s">
        <v>57</v>
      </c>
      <c r="AI123" s="184" t="s">
        <v>57</v>
      </c>
      <c r="AJ123" s="184" t="s">
        <v>57</v>
      </c>
      <c r="AK123" s="184" t="s">
        <v>57</v>
      </c>
      <c r="AL123" s="184" t="s">
        <v>57</v>
      </c>
      <c r="AM123" s="184" t="s">
        <v>57</v>
      </c>
      <c r="AN123" s="184" t="s">
        <v>57</v>
      </c>
      <c r="AO123" s="184" t="s">
        <v>57</v>
      </c>
      <c r="AP123" s="192">
        <v>45456</v>
      </c>
      <c r="AQ123" s="184" t="s">
        <v>57</v>
      </c>
      <c r="AR123" s="184" t="s">
        <v>57</v>
      </c>
      <c r="AS123" s="184" t="s">
        <v>57</v>
      </c>
      <c r="AT123" s="184" t="s">
        <v>57</v>
      </c>
      <c r="AU123" s="184"/>
    </row>
    <row r="124" spans="1:47" s="188" customFormat="1">
      <c r="A124" s="184">
        <v>124</v>
      </c>
      <c r="B124" s="184" t="s">
        <v>6366</v>
      </c>
      <c r="C124" s="184" t="s">
        <v>6416</v>
      </c>
      <c r="D124" s="184">
        <v>2024</v>
      </c>
      <c r="E124" s="184" t="s">
        <v>6450</v>
      </c>
      <c r="F124" s="184" t="s">
        <v>4656</v>
      </c>
      <c r="G124" s="187" t="s">
        <v>4657</v>
      </c>
      <c r="H124" s="184" t="s">
        <v>4658</v>
      </c>
      <c r="I124" s="184" t="s">
        <v>945</v>
      </c>
      <c r="J124" s="184">
        <v>14</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t="s">
        <v>57</v>
      </c>
      <c r="AG124" s="184" t="s">
        <v>57</v>
      </c>
      <c r="AH124" s="184" t="s">
        <v>57</v>
      </c>
      <c r="AI124" s="184" t="s">
        <v>57</v>
      </c>
      <c r="AJ124" s="184" t="s">
        <v>57</v>
      </c>
      <c r="AK124" s="184" t="s">
        <v>57</v>
      </c>
      <c r="AL124" s="184" t="s">
        <v>57</v>
      </c>
      <c r="AM124" s="184" t="s">
        <v>57</v>
      </c>
      <c r="AN124" s="184" t="s">
        <v>57</v>
      </c>
      <c r="AO124" s="184" t="s">
        <v>57</v>
      </c>
      <c r="AP124" s="192">
        <v>45458</v>
      </c>
      <c r="AQ124" s="184" t="s">
        <v>57</v>
      </c>
      <c r="AR124" s="184" t="s">
        <v>57</v>
      </c>
      <c r="AS124" s="184" t="s">
        <v>57</v>
      </c>
      <c r="AT124" s="184" t="s">
        <v>57</v>
      </c>
      <c r="AU124" s="184"/>
    </row>
    <row r="125" spans="1:47" s="188" customFormat="1">
      <c r="A125" s="184">
        <v>125</v>
      </c>
      <c r="B125" s="184" t="s">
        <v>6366</v>
      </c>
      <c r="C125" s="184" t="s">
        <v>6416</v>
      </c>
      <c r="D125" s="184">
        <v>2024</v>
      </c>
      <c r="E125" s="184" t="s">
        <v>6450</v>
      </c>
      <c r="F125" s="184" t="s">
        <v>4659</v>
      </c>
      <c r="G125" s="187" t="s">
        <v>4660</v>
      </c>
      <c r="H125" s="184" t="s">
        <v>4661</v>
      </c>
      <c r="I125" s="184" t="s">
        <v>945</v>
      </c>
      <c r="J125" s="184">
        <v>25</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4" t="s">
        <v>57</v>
      </c>
      <c r="AA125" s="184" t="s">
        <v>57</v>
      </c>
      <c r="AB125" s="184" t="s">
        <v>57</v>
      </c>
      <c r="AC125" s="184" t="s">
        <v>57</v>
      </c>
      <c r="AD125" s="184" t="s">
        <v>57</v>
      </c>
      <c r="AE125" s="184" t="s">
        <v>57</v>
      </c>
      <c r="AF125" s="184" t="s">
        <v>57</v>
      </c>
      <c r="AG125" s="184" t="s">
        <v>57</v>
      </c>
      <c r="AH125" s="184" t="s">
        <v>57</v>
      </c>
      <c r="AI125" s="184" t="s">
        <v>57</v>
      </c>
      <c r="AJ125" s="184" t="s">
        <v>57</v>
      </c>
      <c r="AK125" s="184" t="s">
        <v>57</v>
      </c>
      <c r="AL125" s="184" t="s">
        <v>57</v>
      </c>
      <c r="AM125" s="184" t="s">
        <v>57</v>
      </c>
      <c r="AN125" s="184" t="s">
        <v>57</v>
      </c>
      <c r="AO125" s="184" t="s">
        <v>57</v>
      </c>
      <c r="AP125" s="192">
        <v>45462</v>
      </c>
      <c r="AQ125" s="184" t="s">
        <v>57</v>
      </c>
      <c r="AR125" s="184" t="s">
        <v>57</v>
      </c>
      <c r="AS125" s="184" t="s">
        <v>57</v>
      </c>
      <c r="AT125" s="184" t="s">
        <v>57</v>
      </c>
      <c r="AU125" s="184"/>
    </row>
    <row r="126" spans="1:47" s="188" customFormat="1">
      <c r="A126" s="184">
        <v>126</v>
      </c>
      <c r="B126" s="184" t="s">
        <v>6366</v>
      </c>
      <c r="C126" s="184" t="s">
        <v>6416</v>
      </c>
      <c r="D126" s="184">
        <v>2024</v>
      </c>
      <c r="E126" s="184" t="s">
        <v>6450</v>
      </c>
      <c r="F126" s="184" t="s">
        <v>4662</v>
      </c>
      <c r="G126" s="187" t="s">
        <v>4663</v>
      </c>
      <c r="H126" s="184" t="s">
        <v>4664</v>
      </c>
      <c r="I126" s="184" t="s">
        <v>975</v>
      </c>
      <c r="J126" s="184">
        <v>25</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t="s">
        <v>57</v>
      </c>
      <c r="AG126" s="184" t="s">
        <v>57</v>
      </c>
      <c r="AH126" s="184" t="s">
        <v>57</v>
      </c>
      <c r="AI126" s="184" t="s">
        <v>57</v>
      </c>
      <c r="AJ126" s="184" t="s">
        <v>57</v>
      </c>
      <c r="AK126" s="184" t="s">
        <v>57</v>
      </c>
      <c r="AL126" s="184" t="s">
        <v>57</v>
      </c>
      <c r="AM126" s="184" t="s">
        <v>57</v>
      </c>
      <c r="AN126" s="184" t="s">
        <v>57</v>
      </c>
      <c r="AO126" s="184" t="s">
        <v>57</v>
      </c>
      <c r="AP126" s="192">
        <v>45465</v>
      </c>
      <c r="AQ126" s="184" t="s">
        <v>57</v>
      </c>
      <c r="AR126" s="184" t="s">
        <v>57</v>
      </c>
      <c r="AS126" s="184" t="s">
        <v>57</v>
      </c>
      <c r="AT126" s="184" t="s">
        <v>57</v>
      </c>
      <c r="AU126" s="184"/>
    </row>
    <row r="127" spans="1:47" s="188" customFormat="1">
      <c r="A127" s="184">
        <v>127</v>
      </c>
      <c r="B127" s="184" t="s">
        <v>6366</v>
      </c>
      <c r="C127" s="184" t="s">
        <v>6416</v>
      </c>
      <c r="D127" s="184">
        <v>2024</v>
      </c>
      <c r="E127" s="184" t="s">
        <v>2533</v>
      </c>
      <c r="F127" s="184" t="s">
        <v>4665</v>
      </c>
      <c r="G127" s="187" t="s">
        <v>4666</v>
      </c>
      <c r="H127" s="184" t="s">
        <v>4667</v>
      </c>
      <c r="I127" s="184" t="s">
        <v>298</v>
      </c>
      <c r="J127" s="184">
        <v>25</v>
      </c>
      <c r="K127" s="184" t="s">
        <v>57</v>
      </c>
      <c r="L127" s="184" t="s">
        <v>57</v>
      </c>
      <c r="M127" s="184" t="s">
        <v>57</v>
      </c>
      <c r="N127" s="184" t="s">
        <v>57</v>
      </c>
      <c r="O127" s="184" t="s">
        <v>57</v>
      </c>
      <c r="P127" s="184" t="s">
        <v>57</v>
      </c>
      <c r="Q127" s="184" t="s">
        <v>57</v>
      </c>
      <c r="R127" s="184" t="s">
        <v>57</v>
      </c>
      <c r="S127" s="184" t="s">
        <v>57</v>
      </c>
      <c r="T127" s="184" t="s">
        <v>57</v>
      </c>
      <c r="U127" s="184" t="s">
        <v>57</v>
      </c>
      <c r="V127" s="184" t="s">
        <v>57</v>
      </c>
      <c r="W127" s="184" t="s">
        <v>57</v>
      </c>
      <c r="X127" s="184" t="s">
        <v>57</v>
      </c>
      <c r="Y127" s="184" t="s">
        <v>57</v>
      </c>
      <c r="Z127" s="184" t="s">
        <v>5900</v>
      </c>
      <c r="AA127" s="184" t="s">
        <v>57</v>
      </c>
      <c r="AB127" s="184" t="s">
        <v>57</v>
      </c>
      <c r="AC127" s="184" t="s">
        <v>57</v>
      </c>
      <c r="AD127" s="184" t="s">
        <v>57</v>
      </c>
      <c r="AE127" s="184" t="s">
        <v>57</v>
      </c>
      <c r="AF127" s="184" t="s">
        <v>57</v>
      </c>
      <c r="AG127" s="184" t="s">
        <v>57</v>
      </c>
      <c r="AH127" s="184" t="s">
        <v>57</v>
      </c>
      <c r="AI127" s="184" t="s">
        <v>57</v>
      </c>
      <c r="AJ127" s="184" t="s">
        <v>57</v>
      </c>
      <c r="AK127" s="184" t="s">
        <v>57</v>
      </c>
      <c r="AL127" s="184" t="s">
        <v>57</v>
      </c>
      <c r="AM127" s="184" t="s">
        <v>57</v>
      </c>
      <c r="AN127" s="184" t="s">
        <v>57</v>
      </c>
      <c r="AO127" s="184" t="s">
        <v>57</v>
      </c>
      <c r="AP127" s="192">
        <v>45560</v>
      </c>
      <c r="AQ127" s="184" t="s">
        <v>57</v>
      </c>
      <c r="AR127" s="184" t="s">
        <v>57</v>
      </c>
      <c r="AS127" s="184" t="s">
        <v>57</v>
      </c>
      <c r="AT127" s="184" t="s">
        <v>57</v>
      </c>
      <c r="AU127" s="184"/>
    </row>
    <row r="128" spans="1:47" s="188" customFormat="1">
      <c r="A128" s="184">
        <v>128</v>
      </c>
      <c r="B128" s="184" t="s">
        <v>6366</v>
      </c>
      <c r="C128" s="184" t="s">
        <v>6416</v>
      </c>
      <c r="D128" s="184">
        <v>2024</v>
      </c>
      <c r="E128" s="184" t="s">
        <v>2533</v>
      </c>
      <c r="F128" s="184" t="s">
        <v>4668</v>
      </c>
      <c r="G128" s="187" t="s">
        <v>4669</v>
      </c>
      <c r="H128" s="184" t="s">
        <v>4670</v>
      </c>
      <c r="I128" s="184" t="s">
        <v>298</v>
      </c>
      <c r="J128" s="184">
        <v>3</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4" t="s">
        <v>589</v>
      </c>
      <c r="AA128" s="184" t="s">
        <v>57</v>
      </c>
      <c r="AB128" s="184" t="s">
        <v>57</v>
      </c>
      <c r="AC128" s="184" t="s">
        <v>57</v>
      </c>
      <c r="AD128" s="184" t="s">
        <v>57</v>
      </c>
      <c r="AE128" s="184" t="s">
        <v>57</v>
      </c>
      <c r="AF128" s="184" t="s">
        <v>57</v>
      </c>
      <c r="AG128" s="184" t="s">
        <v>57</v>
      </c>
      <c r="AH128" s="184" t="s">
        <v>57</v>
      </c>
      <c r="AI128" s="184" t="s">
        <v>57</v>
      </c>
      <c r="AJ128" s="184" t="s">
        <v>57</v>
      </c>
      <c r="AK128" s="184" t="s">
        <v>57</v>
      </c>
      <c r="AL128" s="184" t="s">
        <v>57</v>
      </c>
      <c r="AM128" s="184" t="s">
        <v>57</v>
      </c>
      <c r="AN128" s="184" t="s">
        <v>57</v>
      </c>
      <c r="AO128" s="184" t="s">
        <v>57</v>
      </c>
      <c r="AP128" s="192">
        <v>45561</v>
      </c>
      <c r="AQ128" s="184" t="s">
        <v>57</v>
      </c>
      <c r="AR128" s="184" t="s">
        <v>57</v>
      </c>
      <c r="AS128" s="184" t="s">
        <v>57</v>
      </c>
      <c r="AT128" s="184" t="s">
        <v>57</v>
      </c>
      <c r="AU128" s="184"/>
    </row>
    <row r="129" spans="1:46" s="188" customFormat="1">
      <c r="A129" s="184">
        <v>129</v>
      </c>
      <c r="B129" s="184" t="s">
        <v>6366</v>
      </c>
      <c r="C129" s="184" t="s">
        <v>6416</v>
      </c>
      <c r="D129" s="184">
        <v>2024</v>
      </c>
      <c r="E129" s="184" t="s">
        <v>2533</v>
      </c>
      <c r="F129" s="184" t="s">
        <v>6472</v>
      </c>
      <c r="G129" s="187" t="s">
        <v>6473</v>
      </c>
      <c r="H129" s="184" t="s">
        <v>6474</v>
      </c>
      <c r="I129" s="184" t="s">
        <v>298</v>
      </c>
      <c r="J129" s="184">
        <v>3</v>
      </c>
      <c r="K129" s="184" t="s">
        <v>57</v>
      </c>
      <c r="L129" s="184" t="s">
        <v>57</v>
      </c>
      <c r="M129" s="184" t="s">
        <v>57</v>
      </c>
      <c r="N129" s="184" t="s">
        <v>57</v>
      </c>
      <c r="O129" s="184" t="s">
        <v>57</v>
      </c>
      <c r="P129" s="184" t="s">
        <v>57</v>
      </c>
      <c r="Q129" s="184" t="s">
        <v>57</v>
      </c>
      <c r="R129" s="184" t="s">
        <v>57</v>
      </c>
      <c r="S129" s="184" t="s">
        <v>57</v>
      </c>
      <c r="T129" s="184" t="s">
        <v>57</v>
      </c>
      <c r="U129" s="184" t="s">
        <v>57</v>
      </c>
      <c r="V129" s="184" t="s">
        <v>57</v>
      </c>
      <c r="W129" s="184" t="s">
        <v>57</v>
      </c>
      <c r="X129" s="184" t="s">
        <v>57</v>
      </c>
      <c r="Y129" s="184" t="s">
        <v>57</v>
      </c>
      <c r="Z129" s="187" t="s">
        <v>2863</v>
      </c>
      <c r="AA129" s="184" t="s">
        <v>57</v>
      </c>
      <c r="AB129" s="184" t="s">
        <v>57</v>
      </c>
      <c r="AC129" s="184" t="s">
        <v>57</v>
      </c>
      <c r="AD129" s="184" t="s">
        <v>57</v>
      </c>
      <c r="AE129" s="184" t="s">
        <v>57</v>
      </c>
      <c r="AF129" s="184" t="s">
        <v>57</v>
      </c>
      <c r="AG129" s="184" t="s">
        <v>57</v>
      </c>
      <c r="AH129" s="184" t="s">
        <v>57</v>
      </c>
      <c r="AI129" s="184" t="s">
        <v>57</v>
      </c>
      <c r="AJ129" s="184" t="s">
        <v>57</v>
      </c>
      <c r="AK129" s="184" t="s">
        <v>57</v>
      </c>
      <c r="AL129" s="184" t="s">
        <v>57</v>
      </c>
      <c r="AM129" s="184" t="s">
        <v>57</v>
      </c>
      <c r="AN129" s="184" t="s">
        <v>57</v>
      </c>
      <c r="AO129" s="184" t="s">
        <v>57</v>
      </c>
      <c r="AP129" s="192">
        <v>45560</v>
      </c>
      <c r="AQ129" s="184" t="s">
        <v>57</v>
      </c>
      <c r="AR129" s="184" t="s">
        <v>57</v>
      </c>
      <c r="AS129" s="184" t="s">
        <v>57</v>
      </c>
      <c r="AT129" s="184" t="s">
        <v>57</v>
      </c>
    </row>
    <row r="130" spans="1:46" s="188" customFormat="1">
      <c r="A130" s="184">
        <v>130</v>
      </c>
      <c r="B130" s="184" t="s">
        <v>6366</v>
      </c>
      <c r="C130" s="184" t="s">
        <v>6416</v>
      </c>
      <c r="D130" s="184">
        <v>2024</v>
      </c>
      <c r="E130" s="184" t="s">
        <v>2533</v>
      </c>
      <c r="F130" s="184" t="s">
        <v>4671</v>
      </c>
      <c r="G130" s="187" t="s">
        <v>4672</v>
      </c>
      <c r="H130" s="184" t="s">
        <v>4673</v>
      </c>
      <c r="I130" s="184" t="s">
        <v>298</v>
      </c>
      <c r="J130" s="184">
        <v>25</v>
      </c>
      <c r="K130" s="184" t="s">
        <v>57</v>
      </c>
      <c r="L130" s="184" t="s">
        <v>57</v>
      </c>
      <c r="M130" s="184" t="s">
        <v>57</v>
      </c>
      <c r="N130" s="184" t="s">
        <v>57</v>
      </c>
      <c r="O130" s="184" t="s">
        <v>57</v>
      </c>
      <c r="P130" s="184" t="s">
        <v>57</v>
      </c>
      <c r="Q130" s="184" t="s">
        <v>57</v>
      </c>
      <c r="R130" s="184" t="s">
        <v>57</v>
      </c>
      <c r="S130" s="184" t="s">
        <v>57</v>
      </c>
      <c r="T130" s="184" t="s">
        <v>57</v>
      </c>
      <c r="U130" s="184" t="s">
        <v>57</v>
      </c>
      <c r="V130" s="184" t="s">
        <v>57</v>
      </c>
      <c r="W130" s="184" t="s">
        <v>57</v>
      </c>
      <c r="X130" s="184" t="s">
        <v>57</v>
      </c>
      <c r="Y130" s="184" t="s">
        <v>57</v>
      </c>
      <c r="Z130" s="184" t="s">
        <v>6475</v>
      </c>
      <c r="AA130" s="184" t="s">
        <v>57</v>
      </c>
      <c r="AB130" s="184" t="s">
        <v>57</v>
      </c>
      <c r="AC130" s="184" t="s">
        <v>57</v>
      </c>
      <c r="AD130" s="184" t="s">
        <v>57</v>
      </c>
      <c r="AE130" s="184" t="s">
        <v>57</v>
      </c>
      <c r="AF130" s="184" t="s">
        <v>57</v>
      </c>
      <c r="AG130" s="184" t="s">
        <v>57</v>
      </c>
      <c r="AH130" s="184" t="s">
        <v>57</v>
      </c>
      <c r="AI130" s="184" t="s">
        <v>57</v>
      </c>
      <c r="AJ130" s="184" t="s">
        <v>57</v>
      </c>
      <c r="AK130" s="184" t="s">
        <v>57</v>
      </c>
      <c r="AL130" s="184" t="s">
        <v>57</v>
      </c>
      <c r="AM130" s="184" t="s">
        <v>57</v>
      </c>
      <c r="AN130" s="184" t="s">
        <v>57</v>
      </c>
      <c r="AO130" s="184" t="s">
        <v>57</v>
      </c>
      <c r="AP130" s="192">
        <v>45570</v>
      </c>
      <c r="AQ130" s="184" t="s">
        <v>57</v>
      </c>
      <c r="AR130" s="184" t="s">
        <v>57</v>
      </c>
      <c r="AS130" s="184" t="s">
        <v>57</v>
      </c>
      <c r="AT130" s="184" t="s">
        <v>57</v>
      </c>
    </row>
    <row r="131" spans="1:46" s="188" customFormat="1">
      <c r="A131" s="184">
        <v>131</v>
      </c>
      <c r="B131" s="184" t="s">
        <v>6366</v>
      </c>
      <c r="C131" s="184" t="s">
        <v>6416</v>
      </c>
      <c r="D131" s="184">
        <v>2024</v>
      </c>
      <c r="E131" s="184" t="s">
        <v>2533</v>
      </c>
      <c r="F131" s="184" t="s">
        <v>6476</v>
      </c>
      <c r="G131" s="187" t="s">
        <v>4675</v>
      </c>
      <c r="H131" s="184" t="s">
        <v>4676</v>
      </c>
      <c r="I131" s="184" t="s">
        <v>929</v>
      </c>
      <c r="J131" s="184">
        <v>3</v>
      </c>
      <c r="K131" s="184" t="s">
        <v>56</v>
      </c>
      <c r="L131" s="184" t="s">
        <v>56</v>
      </c>
      <c r="M131" s="184" t="s">
        <v>57</v>
      </c>
      <c r="N131" s="184" t="s">
        <v>57</v>
      </c>
      <c r="O131" s="184" t="s">
        <v>57</v>
      </c>
      <c r="P131" s="184" t="s">
        <v>57</v>
      </c>
      <c r="Q131" s="184" t="s">
        <v>57</v>
      </c>
      <c r="R131" s="184" t="s">
        <v>57</v>
      </c>
      <c r="S131" s="184" t="s">
        <v>56</v>
      </c>
      <c r="T131" s="184" t="s">
        <v>6477</v>
      </c>
      <c r="U131" s="184" t="s">
        <v>57</v>
      </c>
      <c r="V131" s="184" t="s">
        <v>57</v>
      </c>
      <c r="W131" s="184" t="s">
        <v>57</v>
      </c>
      <c r="X131" s="184" t="s">
        <v>57</v>
      </c>
      <c r="Y131" s="184" t="s">
        <v>57</v>
      </c>
      <c r="Z131" s="184" t="s">
        <v>6478</v>
      </c>
      <c r="AA131" s="184" t="s">
        <v>57</v>
      </c>
      <c r="AB131" s="184" t="s">
        <v>57</v>
      </c>
      <c r="AC131" s="184" t="s">
        <v>57</v>
      </c>
      <c r="AD131" s="184" t="s">
        <v>57</v>
      </c>
      <c r="AE131" s="184" t="s">
        <v>57</v>
      </c>
      <c r="AF131" s="184" t="s">
        <v>57</v>
      </c>
      <c r="AG131" s="184" t="s">
        <v>56</v>
      </c>
      <c r="AH131" s="184">
        <v>1814</v>
      </c>
      <c r="AI131" s="184" t="s">
        <v>57</v>
      </c>
      <c r="AJ131" s="184" t="s">
        <v>57</v>
      </c>
      <c r="AK131" s="184" t="s">
        <v>57</v>
      </c>
      <c r="AL131" s="184" t="s">
        <v>57</v>
      </c>
      <c r="AM131" s="184" t="s">
        <v>57</v>
      </c>
      <c r="AN131" s="184" t="s">
        <v>57</v>
      </c>
      <c r="AO131" s="184" t="s">
        <v>57</v>
      </c>
      <c r="AP131" s="192">
        <v>45561</v>
      </c>
      <c r="AQ131" s="184" t="s">
        <v>57</v>
      </c>
      <c r="AR131" s="184" t="s">
        <v>57</v>
      </c>
      <c r="AS131" s="184" t="s">
        <v>57</v>
      </c>
      <c r="AT131" s="184" t="s">
        <v>57</v>
      </c>
    </row>
    <row r="132" spans="1:46" s="188" customFormat="1">
      <c r="A132" s="184">
        <v>132</v>
      </c>
      <c r="B132" s="184" t="s">
        <v>6366</v>
      </c>
      <c r="C132" s="184" t="s">
        <v>6416</v>
      </c>
      <c r="D132" s="184">
        <v>2024</v>
      </c>
      <c r="E132" s="184" t="s">
        <v>2533</v>
      </c>
      <c r="F132" s="184" t="s">
        <v>594</v>
      </c>
      <c r="G132" s="187" t="s">
        <v>4677</v>
      </c>
      <c r="H132" s="184" t="s">
        <v>4678</v>
      </c>
      <c r="I132" s="184" t="s">
        <v>929</v>
      </c>
      <c r="J132" s="184">
        <v>3</v>
      </c>
      <c r="K132" s="184" t="s">
        <v>56</v>
      </c>
      <c r="L132" s="184" t="s">
        <v>56</v>
      </c>
      <c r="M132" s="184" t="s">
        <v>57</v>
      </c>
      <c r="N132" s="184" t="s">
        <v>57</v>
      </c>
      <c r="O132" s="184" t="s">
        <v>57</v>
      </c>
      <c r="P132" s="184" t="s">
        <v>57</v>
      </c>
      <c r="Q132" s="184" t="s">
        <v>57</v>
      </c>
      <c r="R132" s="184" t="s">
        <v>57</v>
      </c>
      <c r="S132" s="184" t="s">
        <v>56</v>
      </c>
      <c r="T132" s="184" t="s">
        <v>6479</v>
      </c>
      <c r="U132" s="184" t="s">
        <v>57</v>
      </c>
      <c r="V132" s="184" t="s">
        <v>57</v>
      </c>
      <c r="W132" s="184" t="s">
        <v>57</v>
      </c>
      <c r="X132" s="184" t="s">
        <v>57</v>
      </c>
      <c r="Y132" s="184" t="s">
        <v>57</v>
      </c>
      <c r="Z132" s="187" t="s">
        <v>598</v>
      </c>
      <c r="AA132" s="184" t="s">
        <v>57</v>
      </c>
      <c r="AB132" s="184" t="s">
        <v>57</v>
      </c>
      <c r="AC132" s="184" t="s">
        <v>57</v>
      </c>
      <c r="AD132" s="184" t="s">
        <v>57</v>
      </c>
      <c r="AE132" s="184" t="s">
        <v>57</v>
      </c>
      <c r="AF132" s="184" t="s">
        <v>57</v>
      </c>
      <c r="AG132" s="184" t="s">
        <v>56</v>
      </c>
      <c r="AH132" s="184">
        <v>803</v>
      </c>
      <c r="AI132" s="184" t="s">
        <v>57</v>
      </c>
      <c r="AJ132" s="184" t="s">
        <v>57</v>
      </c>
      <c r="AK132" s="184" t="s">
        <v>57</v>
      </c>
      <c r="AL132" s="184" t="s">
        <v>57</v>
      </c>
      <c r="AM132" s="184" t="s">
        <v>57</v>
      </c>
      <c r="AN132" s="184" t="s">
        <v>57</v>
      </c>
      <c r="AO132" s="184" t="s">
        <v>57</v>
      </c>
      <c r="AP132" s="192">
        <v>45560</v>
      </c>
      <c r="AQ132" s="184" t="s">
        <v>57</v>
      </c>
      <c r="AR132" s="184" t="s">
        <v>57</v>
      </c>
      <c r="AS132" s="184" t="s">
        <v>57</v>
      </c>
      <c r="AT132" s="184" t="s">
        <v>57</v>
      </c>
    </row>
    <row r="133" spans="1:46" s="188" customFormat="1">
      <c r="A133" s="184">
        <v>133</v>
      </c>
      <c r="B133" s="184" t="s">
        <v>6366</v>
      </c>
      <c r="C133" s="184" t="s">
        <v>6416</v>
      </c>
      <c r="D133" s="184">
        <v>2024</v>
      </c>
      <c r="E133" s="184" t="s">
        <v>2533</v>
      </c>
      <c r="F133" s="184" t="s">
        <v>4679</v>
      </c>
      <c r="G133" s="187" t="s">
        <v>4680</v>
      </c>
      <c r="H133" s="184" t="s">
        <v>4681</v>
      </c>
      <c r="I133" s="184" t="s">
        <v>935</v>
      </c>
      <c r="J133" s="184">
        <v>14</v>
      </c>
      <c r="K133" s="184" t="s">
        <v>57</v>
      </c>
      <c r="L133" s="184" t="s">
        <v>57</v>
      </c>
      <c r="M133" s="184" t="s">
        <v>57</v>
      </c>
      <c r="N133" s="184" t="s">
        <v>57</v>
      </c>
      <c r="O133" s="184" t="s">
        <v>57</v>
      </c>
      <c r="P133" s="184" t="s">
        <v>57</v>
      </c>
      <c r="Q133" s="184" t="s">
        <v>57</v>
      </c>
      <c r="R133" s="184" t="s">
        <v>57</v>
      </c>
      <c r="S133" s="184" t="s">
        <v>56</v>
      </c>
      <c r="T133" s="184" t="s">
        <v>6480</v>
      </c>
      <c r="U133" s="211" t="s">
        <v>57</v>
      </c>
      <c r="V133" s="184" t="s">
        <v>57</v>
      </c>
      <c r="W133" s="184" t="s">
        <v>57</v>
      </c>
      <c r="X133" s="184" t="s">
        <v>57</v>
      </c>
      <c r="Y133" s="184" t="s">
        <v>57</v>
      </c>
      <c r="Z133" s="184" t="s">
        <v>4685</v>
      </c>
      <c r="AA133" s="184" t="s">
        <v>57</v>
      </c>
      <c r="AB133" s="184" t="s">
        <v>57</v>
      </c>
      <c r="AC133" s="184" t="s">
        <v>57</v>
      </c>
      <c r="AD133" s="184" t="s">
        <v>57</v>
      </c>
      <c r="AE133" s="184" t="s">
        <v>57</v>
      </c>
      <c r="AF133" s="184" t="s">
        <v>57</v>
      </c>
      <c r="AG133" s="184" t="s">
        <v>56</v>
      </c>
      <c r="AH133" s="184">
        <v>70</v>
      </c>
      <c r="AI133" s="184" t="s">
        <v>56</v>
      </c>
      <c r="AJ133" s="184" t="s">
        <v>4234</v>
      </c>
      <c r="AK133" s="184" t="s">
        <v>57</v>
      </c>
      <c r="AL133" s="184" t="s">
        <v>57</v>
      </c>
      <c r="AM133" s="184" t="s">
        <v>57</v>
      </c>
      <c r="AN133" s="184" t="s">
        <v>57</v>
      </c>
      <c r="AO133" s="184" t="s">
        <v>57</v>
      </c>
      <c r="AP133" s="192">
        <v>45560</v>
      </c>
      <c r="AQ133" s="184" t="s">
        <v>57</v>
      </c>
      <c r="AR133" s="184" t="s">
        <v>57</v>
      </c>
      <c r="AS133" s="184">
        <v>43</v>
      </c>
      <c r="AT133" s="184">
        <v>27</v>
      </c>
    </row>
    <row r="134" spans="1:46" s="188" customFormat="1">
      <c r="A134" s="184">
        <v>134</v>
      </c>
      <c r="B134" s="184" t="s">
        <v>6366</v>
      </c>
      <c r="C134" s="184" t="s">
        <v>6416</v>
      </c>
      <c r="D134" s="184">
        <v>2024</v>
      </c>
      <c r="E134" s="184" t="s">
        <v>2533</v>
      </c>
      <c r="F134" s="184" t="s">
        <v>3876</v>
      </c>
      <c r="G134" s="187" t="s">
        <v>4687</v>
      </c>
      <c r="H134" s="184" t="s">
        <v>4688</v>
      </c>
      <c r="I134" s="184" t="s">
        <v>935</v>
      </c>
      <c r="J134" s="184">
        <v>14</v>
      </c>
      <c r="K134" s="184" t="s">
        <v>57</v>
      </c>
      <c r="L134" s="184" t="s">
        <v>57</v>
      </c>
      <c r="M134" s="184" t="s">
        <v>57</v>
      </c>
      <c r="N134" s="184" t="s">
        <v>57</v>
      </c>
      <c r="O134" s="184" t="s">
        <v>57</v>
      </c>
      <c r="P134" s="184" t="s">
        <v>57</v>
      </c>
      <c r="Q134" s="184" t="s">
        <v>57</v>
      </c>
      <c r="R134" s="184" t="s">
        <v>57</v>
      </c>
      <c r="S134" s="211" t="s">
        <v>57</v>
      </c>
      <c r="T134" s="211" t="s">
        <v>57</v>
      </c>
      <c r="U134" s="211" t="s">
        <v>57</v>
      </c>
      <c r="V134" s="184" t="s">
        <v>57</v>
      </c>
      <c r="W134" s="184" t="s">
        <v>57</v>
      </c>
      <c r="X134" s="184" t="s">
        <v>57</v>
      </c>
      <c r="Y134" s="184" t="s">
        <v>57</v>
      </c>
      <c r="Z134" s="187" t="s">
        <v>4691</v>
      </c>
      <c r="AA134" s="184" t="s">
        <v>57</v>
      </c>
      <c r="AB134" s="184" t="s">
        <v>57</v>
      </c>
      <c r="AC134" s="184" t="s">
        <v>57</v>
      </c>
      <c r="AD134" s="184" t="s">
        <v>57</v>
      </c>
      <c r="AE134" s="184" t="s">
        <v>57</v>
      </c>
      <c r="AF134" s="184" t="s">
        <v>57</v>
      </c>
      <c r="AG134" s="184" t="s">
        <v>56</v>
      </c>
      <c r="AH134" s="184">
        <v>492</v>
      </c>
      <c r="AI134" s="184" t="s">
        <v>57</v>
      </c>
      <c r="AJ134" s="184" t="s">
        <v>57</v>
      </c>
      <c r="AK134" s="184" t="s">
        <v>57</v>
      </c>
      <c r="AL134" s="184" t="s">
        <v>57</v>
      </c>
      <c r="AM134" s="184" t="s">
        <v>57</v>
      </c>
      <c r="AN134" s="184" t="s">
        <v>57</v>
      </c>
      <c r="AO134" s="184" t="s">
        <v>57</v>
      </c>
      <c r="AP134" s="192">
        <v>45560</v>
      </c>
      <c r="AQ134" s="184" t="s">
        <v>57</v>
      </c>
      <c r="AR134" s="184" t="s">
        <v>57</v>
      </c>
      <c r="AS134" s="184">
        <v>292</v>
      </c>
      <c r="AT134" s="184">
        <v>200</v>
      </c>
    </row>
    <row r="135" spans="1:46" s="188" customFormat="1">
      <c r="A135" s="184">
        <v>135</v>
      </c>
      <c r="B135" s="184" t="s">
        <v>6366</v>
      </c>
      <c r="C135" s="184" t="s">
        <v>6416</v>
      </c>
      <c r="D135" s="184">
        <v>2024</v>
      </c>
      <c r="E135" s="184" t="s">
        <v>2533</v>
      </c>
      <c r="F135" s="184" t="s">
        <v>4692</v>
      </c>
      <c r="G135" s="187" t="s">
        <v>4693</v>
      </c>
      <c r="H135" s="184" t="s">
        <v>4694</v>
      </c>
      <c r="I135" s="184" t="s">
        <v>935</v>
      </c>
      <c r="J135" s="184">
        <v>6</v>
      </c>
      <c r="K135" s="184" t="s">
        <v>57</v>
      </c>
      <c r="L135" s="184" t="s">
        <v>57</v>
      </c>
      <c r="M135" s="184" t="s">
        <v>57</v>
      </c>
      <c r="N135" s="184" t="s">
        <v>57</v>
      </c>
      <c r="O135" s="184" t="s">
        <v>57</v>
      </c>
      <c r="P135" s="184" t="s">
        <v>57</v>
      </c>
      <c r="Q135" s="184" t="s">
        <v>57</v>
      </c>
      <c r="R135" s="184" t="s">
        <v>57</v>
      </c>
      <c r="S135" s="211" t="s">
        <v>57</v>
      </c>
      <c r="T135" s="211" t="s">
        <v>57</v>
      </c>
      <c r="U135" s="184" t="s">
        <v>57</v>
      </c>
      <c r="V135" s="184" t="s">
        <v>57</v>
      </c>
      <c r="W135" s="184" t="s">
        <v>57</v>
      </c>
      <c r="X135" s="184" t="s">
        <v>57</v>
      </c>
      <c r="Y135" s="184" t="s">
        <v>57</v>
      </c>
      <c r="Z135" s="184" t="s">
        <v>705</v>
      </c>
      <c r="AA135" s="184" t="s">
        <v>57</v>
      </c>
      <c r="AB135" s="184" t="s">
        <v>57</v>
      </c>
      <c r="AC135" s="184" t="s">
        <v>57</v>
      </c>
      <c r="AD135" s="184" t="s">
        <v>57</v>
      </c>
      <c r="AE135" s="184" t="s">
        <v>57</v>
      </c>
      <c r="AF135" s="184" t="s">
        <v>57</v>
      </c>
      <c r="AG135" s="184" t="s">
        <v>56</v>
      </c>
      <c r="AH135" s="184">
        <v>324</v>
      </c>
      <c r="AI135" s="184" t="s">
        <v>57</v>
      </c>
      <c r="AJ135" s="184" t="s">
        <v>57</v>
      </c>
      <c r="AK135" s="184" t="s">
        <v>57</v>
      </c>
      <c r="AL135" s="184" t="s">
        <v>57</v>
      </c>
      <c r="AM135" s="184" t="s">
        <v>57</v>
      </c>
      <c r="AN135" s="184" t="s">
        <v>57</v>
      </c>
      <c r="AO135" s="184" t="s">
        <v>57</v>
      </c>
      <c r="AP135" s="192">
        <v>45560</v>
      </c>
      <c r="AQ135" s="184" t="s">
        <v>57</v>
      </c>
      <c r="AR135" s="184" t="s">
        <v>57</v>
      </c>
      <c r="AS135" s="184">
        <v>197</v>
      </c>
      <c r="AT135" s="184">
        <v>98</v>
      </c>
    </row>
    <row r="136" spans="1:46" s="188" customFormat="1">
      <c r="A136" s="184">
        <v>136</v>
      </c>
      <c r="B136" s="184" t="s">
        <v>6366</v>
      </c>
      <c r="C136" s="184" t="s">
        <v>6416</v>
      </c>
      <c r="D136" s="184">
        <v>2024</v>
      </c>
      <c r="E136" s="184" t="s">
        <v>2533</v>
      </c>
      <c r="F136" s="184" t="s">
        <v>795</v>
      </c>
      <c r="G136" s="187" t="s">
        <v>4696</v>
      </c>
      <c r="H136" s="184" t="s">
        <v>4697</v>
      </c>
      <c r="I136" s="184" t="s">
        <v>4423</v>
      </c>
      <c r="J136" s="184">
        <v>14</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t="s">
        <v>57</v>
      </c>
      <c r="AG136" s="184" t="s">
        <v>1223</v>
      </c>
      <c r="AH136" s="184">
        <v>383</v>
      </c>
      <c r="AI136" s="184" t="s">
        <v>57</v>
      </c>
      <c r="AJ136" s="184" t="s">
        <v>57</v>
      </c>
      <c r="AK136" s="184" t="s">
        <v>57</v>
      </c>
      <c r="AL136" s="184" t="s">
        <v>57</v>
      </c>
      <c r="AM136" s="184" t="s">
        <v>57</v>
      </c>
      <c r="AN136" s="184" t="s">
        <v>57</v>
      </c>
      <c r="AO136" s="184" t="s">
        <v>57</v>
      </c>
      <c r="AP136" s="192">
        <v>45455</v>
      </c>
      <c r="AQ136" s="184" t="s">
        <v>57</v>
      </c>
      <c r="AR136" s="184" t="s">
        <v>57</v>
      </c>
      <c r="AS136" s="184" t="s">
        <v>57</v>
      </c>
      <c r="AT136" s="184" t="s">
        <v>57</v>
      </c>
    </row>
    <row r="137" spans="1:46" s="188" customFormat="1">
      <c r="A137" s="184">
        <v>137</v>
      </c>
      <c r="B137" s="184" t="s">
        <v>6366</v>
      </c>
      <c r="C137" s="184" t="s">
        <v>6416</v>
      </c>
      <c r="D137" s="184">
        <v>2024</v>
      </c>
      <c r="E137" s="184" t="s">
        <v>2533</v>
      </c>
      <c r="F137" s="184" t="s">
        <v>6481</v>
      </c>
      <c r="G137" s="187" t="s">
        <v>4699</v>
      </c>
      <c r="H137" s="184" t="s">
        <v>4700</v>
      </c>
      <c r="I137" s="184" t="s">
        <v>945</v>
      </c>
      <c r="J137" s="184">
        <v>14</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t="s">
        <v>57</v>
      </c>
      <c r="AG137" s="184" t="s">
        <v>57</v>
      </c>
      <c r="AH137" s="184" t="s">
        <v>57</v>
      </c>
      <c r="AI137" s="184" t="s">
        <v>57</v>
      </c>
      <c r="AJ137" s="184" t="s">
        <v>57</v>
      </c>
      <c r="AK137" s="184" t="s">
        <v>57</v>
      </c>
      <c r="AL137" s="184" t="s">
        <v>57</v>
      </c>
      <c r="AM137" s="184" t="s">
        <v>57</v>
      </c>
      <c r="AN137" s="184" t="s">
        <v>57</v>
      </c>
      <c r="AO137" s="184" t="s">
        <v>57</v>
      </c>
      <c r="AP137" s="192">
        <v>45455</v>
      </c>
      <c r="AQ137" s="184" t="s">
        <v>57</v>
      </c>
      <c r="AR137" s="184" t="s">
        <v>57</v>
      </c>
      <c r="AS137" s="184" t="s">
        <v>57</v>
      </c>
      <c r="AT137" s="184" t="s">
        <v>57</v>
      </c>
    </row>
    <row r="138" spans="1:46" s="188" customFormat="1">
      <c r="A138" s="184">
        <v>138</v>
      </c>
      <c r="B138" s="184" t="s">
        <v>6366</v>
      </c>
      <c r="C138" s="184" t="s">
        <v>6416</v>
      </c>
      <c r="D138" s="184">
        <v>2024</v>
      </c>
      <c r="E138" s="184" t="s">
        <v>2533</v>
      </c>
      <c r="F138" s="184" t="s">
        <v>627</v>
      </c>
      <c r="G138" s="187" t="s">
        <v>4701</v>
      </c>
      <c r="H138" s="184" t="s">
        <v>4702</v>
      </c>
      <c r="I138" s="184" t="s">
        <v>4423</v>
      </c>
      <c r="J138" s="184">
        <v>3</v>
      </c>
      <c r="K138" s="184" t="s">
        <v>57</v>
      </c>
      <c r="L138" s="184" t="s">
        <v>57</v>
      </c>
      <c r="M138" s="184" t="s">
        <v>57</v>
      </c>
      <c r="N138" s="184" t="s">
        <v>57</v>
      </c>
      <c r="O138" s="184" t="s">
        <v>57</v>
      </c>
      <c r="P138" s="184" t="s">
        <v>57</v>
      </c>
      <c r="Q138" s="184" t="s">
        <v>57</v>
      </c>
      <c r="R138" s="184" t="s">
        <v>57</v>
      </c>
      <c r="S138" s="184" t="s">
        <v>57</v>
      </c>
      <c r="T138" s="184" t="s">
        <v>57</v>
      </c>
      <c r="U138" s="184" t="s">
        <v>57</v>
      </c>
      <c r="V138" s="184" t="s">
        <v>57</v>
      </c>
      <c r="W138" s="184" t="s">
        <v>57</v>
      </c>
      <c r="X138" s="184" t="s">
        <v>57</v>
      </c>
      <c r="Y138" s="184" t="s">
        <v>57</v>
      </c>
      <c r="Z138" s="184" t="s">
        <v>57</v>
      </c>
      <c r="AA138" s="184" t="s">
        <v>57</v>
      </c>
      <c r="AB138" s="184" t="s">
        <v>57</v>
      </c>
      <c r="AC138" s="184" t="s">
        <v>57</v>
      </c>
      <c r="AD138" s="184" t="s">
        <v>57</v>
      </c>
      <c r="AE138" s="184" t="s">
        <v>57</v>
      </c>
      <c r="AF138" s="184" t="s">
        <v>57</v>
      </c>
      <c r="AG138" s="184" t="s">
        <v>56</v>
      </c>
      <c r="AH138" s="184">
        <v>42</v>
      </c>
      <c r="AI138" s="184" t="s">
        <v>57</v>
      </c>
      <c r="AJ138" s="184" t="s">
        <v>57</v>
      </c>
      <c r="AK138" s="184" t="s">
        <v>57</v>
      </c>
      <c r="AL138" s="184" t="s">
        <v>57</v>
      </c>
      <c r="AM138" s="184" t="s">
        <v>57</v>
      </c>
      <c r="AN138" s="184" t="s">
        <v>57</v>
      </c>
      <c r="AO138" s="184" t="s">
        <v>57</v>
      </c>
      <c r="AP138" s="192">
        <v>45560</v>
      </c>
      <c r="AQ138" s="184" t="s">
        <v>57</v>
      </c>
      <c r="AR138" s="184" t="s">
        <v>57</v>
      </c>
      <c r="AS138" s="184" t="s">
        <v>57</v>
      </c>
      <c r="AT138" s="184" t="s">
        <v>57</v>
      </c>
    </row>
    <row r="139" spans="1:46" s="188" customFormat="1">
      <c r="A139" s="184">
        <v>139</v>
      </c>
      <c r="B139" s="184" t="s">
        <v>6366</v>
      </c>
      <c r="C139" s="184" t="s">
        <v>6416</v>
      </c>
      <c r="D139" s="184">
        <v>2024</v>
      </c>
      <c r="E139" s="184" t="s">
        <v>2533</v>
      </c>
      <c r="F139" s="184" t="s">
        <v>4703</v>
      </c>
      <c r="G139" s="187" t="s">
        <v>4704</v>
      </c>
      <c r="H139" s="184" t="s">
        <v>4705</v>
      </c>
      <c r="I139" s="184" t="s">
        <v>945</v>
      </c>
      <c r="J139" s="184">
        <v>3</v>
      </c>
      <c r="K139" s="184" t="s">
        <v>57</v>
      </c>
      <c r="L139" s="184" t="s">
        <v>57</v>
      </c>
      <c r="M139" s="184" t="s">
        <v>57</v>
      </c>
      <c r="N139" s="184" t="s">
        <v>57</v>
      </c>
      <c r="O139" s="184" t="s">
        <v>57</v>
      </c>
      <c r="P139" s="184" t="s">
        <v>57</v>
      </c>
      <c r="Q139" s="184" t="s">
        <v>57</v>
      </c>
      <c r="R139" s="184" t="s">
        <v>57</v>
      </c>
      <c r="S139" s="184" t="s">
        <v>57</v>
      </c>
      <c r="T139" s="184" t="s">
        <v>57</v>
      </c>
      <c r="U139" s="184" t="s">
        <v>57</v>
      </c>
      <c r="V139" s="184" t="s">
        <v>57</v>
      </c>
      <c r="W139" s="184" t="s">
        <v>57</v>
      </c>
      <c r="X139" s="184" t="s">
        <v>57</v>
      </c>
      <c r="Y139" s="184" t="s">
        <v>57</v>
      </c>
      <c r="Z139" s="184" t="s">
        <v>57</v>
      </c>
      <c r="AA139" s="184" t="s">
        <v>57</v>
      </c>
      <c r="AB139" s="184" t="s">
        <v>57</v>
      </c>
      <c r="AC139" s="184" t="s">
        <v>57</v>
      </c>
      <c r="AD139" s="184" t="s">
        <v>57</v>
      </c>
      <c r="AE139" s="184" t="s">
        <v>57</v>
      </c>
      <c r="AF139" s="184" t="s">
        <v>57</v>
      </c>
      <c r="AG139" s="184" t="s">
        <v>57</v>
      </c>
      <c r="AH139" s="184" t="s">
        <v>57</v>
      </c>
      <c r="AI139" s="184" t="s">
        <v>57</v>
      </c>
      <c r="AJ139" s="184" t="s">
        <v>57</v>
      </c>
      <c r="AK139" s="184" t="s">
        <v>57</v>
      </c>
      <c r="AL139" s="184" t="s">
        <v>57</v>
      </c>
      <c r="AM139" s="184" t="s">
        <v>57</v>
      </c>
      <c r="AN139" s="184" t="s">
        <v>57</v>
      </c>
      <c r="AO139" s="184" t="s">
        <v>57</v>
      </c>
      <c r="AP139" s="192">
        <v>45560</v>
      </c>
      <c r="AQ139" s="184" t="s">
        <v>57</v>
      </c>
      <c r="AR139" s="184" t="s">
        <v>57</v>
      </c>
      <c r="AS139" s="184" t="s">
        <v>57</v>
      </c>
      <c r="AT139" s="184" t="s">
        <v>57</v>
      </c>
    </row>
    <row r="140" spans="1:46" s="188" customFormat="1">
      <c r="A140" s="184">
        <v>140</v>
      </c>
      <c r="B140" s="184" t="s">
        <v>6366</v>
      </c>
      <c r="C140" s="184" t="s">
        <v>6416</v>
      </c>
      <c r="D140" s="184">
        <v>2024</v>
      </c>
      <c r="E140" s="184" t="s">
        <v>2533</v>
      </c>
      <c r="F140" s="184" t="s">
        <v>638</v>
      </c>
      <c r="G140" s="187" t="s">
        <v>4706</v>
      </c>
      <c r="H140" s="184" t="s">
        <v>4707</v>
      </c>
      <c r="I140" s="184" t="s">
        <v>4423</v>
      </c>
      <c r="J140" s="184">
        <v>17</v>
      </c>
      <c r="K140" s="184" t="s">
        <v>57</v>
      </c>
      <c r="L140" s="184" t="s">
        <v>57</v>
      </c>
      <c r="M140" s="184" t="s">
        <v>57</v>
      </c>
      <c r="N140" s="184" t="s">
        <v>57</v>
      </c>
      <c r="O140" s="184" t="s">
        <v>57</v>
      </c>
      <c r="P140" s="184" t="s">
        <v>57</v>
      </c>
      <c r="Q140" s="184" t="s">
        <v>57</v>
      </c>
      <c r="R140" s="184" t="s">
        <v>57</v>
      </c>
      <c r="S140" s="184" t="s">
        <v>57</v>
      </c>
      <c r="T140" s="184" t="s">
        <v>57</v>
      </c>
      <c r="U140" s="184" t="s">
        <v>57</v>
      </c>
      <c r="V140" s="184" t="s">
        <v>57</v>
      </c>
      <c r="W140" s="184" t="s">
        <v>57</v>
      </c>
      <c r="X140" s="184" t="s">
        <v>57</v>
      </c>
      <c r="Y140" s="184" t="s">
        <v>57</v>
      </c>
      <c r="Z140" s="184" t="s">
        <v>57</v>
      </c>
      <c r="AA140" s="184" t="s">
        <v>57</v>
      </c>
      <c r="AB140" s="184" t="s">
        <v>57</v>
      </c>
      <c r="AC140" s="184" t="s">
        <v>57</v>
      </c>
      <c r="AD140" s="184" t="s">
        <v>57</v>
      </c>
      <c r="AE140" s="184" t="s">
        <v>57</v>
      </c>
      <c r="AF140" s="184" t="s">
        <v>57</v>
      </c>
      <c r="AG140" s="184" t="s">
        <v>56</v>
      </c>
      <c r="AH140" s="184">
        <v>187</v>
      </c>
      <c r="AI140" s="184" t="s">
        <v>57</v>
      </c>
      <c r="AJ140" s="184" t="s">
        <v>57</v>
      </c>
      <c r="AK140" s="184" t="s">
        <v>57</v>
      </c>
      <c r="AL140" s="184" t="s">
        <v>57</v>
      </c>
      <c r="AM140" s="184" t="s">
        <v>57</v>
      </c>
      <c r="AN140" s="184" t="s">
        <v>57</v>
      </c>
      <c r="AO140" s="184" t="s">
        <v>57</v>
      </c>
      <c r="AP140" s="192">
        <v>45560</v>
      </c>
      <c r="AQ140" s="184" t="s">
        <v>57</v>
      </c>
      <c r="AR140" s="184" t="s">
        <v>57</v>
      </c>
      <c r="AS140" s="184" t="s">
        <v>57</v>
      </c>
      <c r="AT140" s="184" t="s">
        <v>57</v>
      </c>
    </row>
    <row r="141" spans="1:46" s="188" customFormat="1">
      <c r="A141" s="184">
        <v>141</v>
      </c>
      <c r="B141" s="184" t="s">
        <v>6366</v>
      </c>
      <c r="C141" s="184" t="s">
        <v>6416</v>
      </c>
      <c r="D141" s="184">
        <v>2024</v>
      </c>
      <c r="E141" s="184" t="s">
        <v>2533</v>
      </c>
      <c r="F141" s="184" t="s">
        <v>4708</v>
      </c>
      <c r="G141" s="187" t="s">
        <v>4709</v>
      </c>
      <c r="H141" s="184" t="s">
        <v>4710</v>
      </c>
      <c r="I141" s="184" t="s">
        <v>945</v>
      </c>
      <c r="J141" s="184">
        <v>17</v>
      </c>
      <c r="K141" s="184" t="s">
        <v>57</v>
      </c>
      <c r="L141" s="184" t="s">
        <v>57</v>
      </c>
      <c r="M141" s="184" t="s">
        <v>57</v>
      </c>
      <c r="N141" s="184" t="s">
        <v>57</v>
      </c>
      <c r="O141" s="184" t="s">
        <v>57</v>
      </c>
      <c r="P141" s="184" t="s">
        <v>57</v>
      </c>
      <c r="Q141" s="184" t="s">
        <v>57</v>
      </c>
      <c r="R141" s="184" t="s">
        <v>57</v>
      </c>
      <c r="S141" s="184" t="s">
        <v>57</v>
      </c>
      <c r="T141" s="184" t="s">
        <v>57</v>
      </c>
      <c r="U141" s="184" t="s">
        <v>57</v>
      </c>
      <c r="V141" s="184" t="s">
        <v>57</v>
      </c>
      <c r="W141" s="184" t="s">
        <v>57</v>
      </c>
      <c r="X141" s="184" t="s">
        <v>57</v>
      </c>
      <c r="Y141" s="184" t="s">
        <v>57</v>
      </c>
      <c r="Z141" s="184" t="s">
        <v>57</v>
      </c>
      <c r="AA141" s="184" t="s">
        <v>57</v>
      </c>
      <c r="AB141" s="184" t="s">
        <v>57</v>
      </c>
      <c r="AC141" s="184" t="s">
        <v>57</v>
      </c>
      <c r="AD141" s="184" t="s">
        <v>57</v>
      </c>
      <c r="AE141" s="184" t="s">
        <v>57</v>
      </c>
      <c r="AF141" s="184" t="s">
        <v>57</v>
      </c>
      <c r="AG141" s="184" t="s">
        <v>57</v>
      </c>
      <c r="AH141" s="184" t="s">
        <v>57</v>
      </c>
      <c r="AI141" s="184" t="s">
        <v>57</v>
      </c>
      <c r="AJ141" s="184" t="s">
        <v>57</v>
      </c>
      <c r="AK141" s="184" t="s">
        <v>57</v>
      </c>
      <c r="AL141" s="184" t="s">
        <v>57</v>
      </c>
      <c r="AM141" s="184" t="s">
        <v>57</v>
      </c>
      <c r="AN141" s="184" t="s">
        <v>57</v>
      </c>
      <c r="AO141" s="184" t="s">
        <v>57</v>
      </c>
      <c r="AP141" s="192">
        <v>45560</v>
      </c>
      <c r="AQ141" s="184" t="s">
        <v>57</v>
      </c>
      <c r="AR141" s="184" t="s">
        <v>57</v>
      </c>
      <c r="AS141" s="184" t="s">
        <v>57</v>
      </c>
      <c r="AT141" s="184" t="s">
        <v>57</v>
      </c>
    </row>
    <row r="142" spans="1:46" s="188" customFormat="1">
      <c r="A142" s="184">
        <v>142</v>
      </c>
      <c r="B142" s="184" t="s">
        <v>6366</v>
      </c>
      <c r="C142" s="184" t="s">
        <v>6416</v>
      </c>
      <c r="D142" s="184">
        <v>2024</v>
      </c>
      <c r="E142" s="184" t="s">
        <v>2533</v>
      </c>
      <c r="F142" s="184" t="s">
        <v>876</v>
      </c>
      <c r="G142" s="187" t="s">
        <v>4711</v>
      </c>
      <c r="H142" s="184" t="s">
        <v>4712</v>
      </c>
      <c r="I142" s="184" t="s">
        <v>4423</v>
      </c>
      <c r="J142" s="184">
        <v>15</v>
      </c>
      <c r="K142" s="184" t="s">
        <v>57</v>
      </c>
      <c r="L142" s="184" t="s">
        <v>57</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4" t="s">
        <v>57</v>
      </c>
      <c r="AA142" s="184" t="s">
        <v>57</v>
      </c>
      <c r="AB142" s="184" t="s">
        <v>57</v>
      </c>
      <c r="AC142" s="184" t="s">
        <v>57</v>
      </c>
      <c r="AD142" s="184" t="s">
        <v>57</v>
      </c>
      <c r="AE142" s="184" t="s">
        <v>57</v>
      </c>
      <c r="AF142" s="184" t="s">
        <v>57</v>
      </c>
      <c r="AG142" s="184" t="s">
        <v>56</v>
      </c>
      <c r="AH142" s="184">
        <v>37</v>
      </c>
      <c r="AI142" s="184" t="s">
        <v>57</v>
      </c>
      <c r="AJ142" s="184" t="s">
        <v>57</v>
      </c>
      <c r="AK142" s="184" t="s">
        <v>57</v>
      </c>
      <c r="AL142" s="184" t="s">
        <v>57</v>
      </c>
      <c r="AM142" s="184" t="s">
        <v>57</v>
      </c>
      <c r="AN142" s="184" t="s">
        <v>57</v>
      </c>
      <c r="AO142" s="184" t="s">
        <v>57</v>
      </c>
      <c r="AP142" s="192">
        <v>45560</v>
      </c>
      <c r="AQ142" s="184" t="s">
        <v>57</v>
      </c>
      <c r="AR142" s="184" t="s">
        <v>57</v>
      </c>
      <c r="AS142" s="184" t="s">
        <v>57</v>
      </c>
      <c r="AT142" s="184" t="s">
        <v>57</v>
      </c>
    </row>
    <row r="143" spans="1:46" s="188" customFormat="1">
      <c r="A143" s="184">
        <v>143</v>
      </c>
      <c r="B143" s="184" t="s">
        <v>6366</v>
      </c>
      <c r="C143" s="184" t="s">
        <v>6416</v>
      </c>
      <c r="D143" s="184">
        <v>2024</v>
      </c>
      <c r="E143" s="184" t="s">
        <v>2533</v>
      </c>
      <c r="F143" s="184" t="s">
        <v>6482</v>
      </c>
      <c r="G143" s="187" t="s">
        <v>4714</v>
      </c>
      <c r="H143" s="184" t="s">
        <v>4715</v>
      </c>
      <c r="I143" s="184" t="s">
        <v>945</v>
      </c>
      <c r="J143" s="184">
        <v>15</v>
      </c>
      <c r="K143" s="184" t="s">
        <v>57</v>
      </c>
      <c r="L143" s="184" t="s">
        <v>57</v>
      </c>
      <c r="M143" s="184" t="s">
        <v>57</v>
      </c>
      <c r="N143" s="184" t="s">
        <v>57</v>
      </c>
      <c r="O143" s="184" t="s">
        <v>57</v>
      </c>
      <c r="P143" s="184" t="s">
        <v>57</v>
      </c>
      <c r="Q143" s="184" t="s">
        <v>57</v>
      </c>
      <c r="R143" s="184" t="s">
        <v>57</v>
      </c>
      <c r="S143" s="184" t="s">
        <v>57</v>
      </c>
      <c r="T143" s="184" t="s">
        <v>57</v>
      </c>
      <c r="U143" s="184" t="s">
        <v>57</v>
      </c>
      <c r="V143" s="184" t="s">
        <v>57</v>
      </c>
      <c r="W143" s="184" t="s">
        <v>57</v>
      </c>
      <c r="X143" s="184" t="s">
        <v>57</v>
      </c>
      <c r="Y143" s="184" t="s">
        <v>57</v>
      </c>
      <c r="Z143" s="184" t="s">
        <v>57</v>
      </c>
      <c r="AA143" s="184" t="s">
        <v>57</v>
      </c>
      <c r="AB143" s="184" t="s">
        <v>57</v>
      </c>
      <c r="AC143" s="184" t="s">
        <v>57</v>
      </c>
      <c r="AD143" s="184" t="s">
        <v>57</v>
      </c>
      <c r="AE143" s="184" t="s">
        <v>57</v>
      </c>
      <c r="AF143" s="184" t="s">
        <v>57</v>
      </c>
      <c r="AG143" s="184" t="s">
        <v>57</v>
      </c>
      <c r="AH143" s="184" t="s">
        <v>57</v>
      </c>
      <c r="AI143" s="184" t="s">
        <v>57</v>
      </c>
      <c r="AJ143" s="184" t="s">
        <v>57</v>
      </c>
      <c r="AK143" s="184" t="s">
        <v>57</v>
      </c>
      <c r="AL143" s="184" t="s">
        <v>57</v>
      </c>
      <c r="AM143" s="184" t="s">
        <v>57</v>
      </c>
      <c r="AN143" s="184" t="s">
        <v>57</v>
      </c>
      <c r="AO143" s="184" t="s">
        <v>57</v>
      </c>
      <c r="AP143" s="192">
        <v>45560</v>
      </c>
      <c r="AQ143" s="184" t="s">
        <v>57</v>
      </c>
      <c r="AR143" s="184" t="s">
        <v>57</v>
      </c>
      <c r="AS143" s="184" t="s">
        <v>57</v>
      </c>
      <c r="AT143" s="184" t="s">
        <v>57</v>
      </c>
    </row>
    <row r="144" spans="1:46" s="188" customFormat="1">
      <c r="A144" s="184">
        <v>144</v>
      </c>
      <c r="B144" s="184" t="s">
        <v>6366</v>
      </c>
      <c r="C144" s="184" t="s">
        <v>6416</v>
      </c>
      <c r="D144" s="184">
        <v>2024</v>
      </c>
      <c r="E144" s="184" t="s">
        <v>2533</v>
      </c>
      <c r="F144" s="184" t="s">
        <v>743</v>
      </c>
      <c r="G144" s="187" t="s">
        <v>4716</v>
      </c>
      <c r="H144" s="184" t="s">
        <v>4717</v>
      </c>
      <c r="I144" s="184" t="s">
        <v>945</v>
      </c>
      <c r="J144" s="184">
        <v>13</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4" t="s">
        <v>57</v>
      </c>
      <c r="AA144" s="184" t="s">
        <v>57</v>
      </c>
      <c r="AB144" s="184" t="s">
        <v>57</v>
      </c>
      <c r="AC144" s="184" t="s">
        <v>57</v>
      </c>
      <c r="AD144" s="184" t="s">
        <v>57</v>
      </c>
      <c r="AE144" s="184" t="s">
        <v>57</v>
      </c>
      <c r="AF144" s="184" t="s">
        <v>57</v>
      </c>
      <c r="AG144" s="184" t="s">
        <v>57</v>
      </c>
      <c r="AH144" s="184" t="s">
        <v>57</v>
      </c>
      <c r="AI144" s="184" t="s">
        <v>57</v>
      </c>
      <c r="AJ144" s="184" t="s">
        <v>57</v>
      </c>
      <c r="AK144" s="184" t="s">
        <v>57</v>
      </c>
      <c r="AL144" s="184" t="s">
        <v>57</v>
      </c>
      <c r="AM144" s="184" t="s">
        <v>57</v>
      </c>
      <c r="AN144" s="184" t="s">
        <v>57</v>
      </c>
      <c r="AO144" s="184" t="s">
        <v>57</v>
      </c>
      <c r="AP144" s="192">
        <v>45560</v>
      </c>
      <c r="AQ144" s="184" t="s">
        <v>57</v>
      </c>
      <c r="AR144" s="184" t="s">
        <v>57</v>
      </c>
      <c r="AS144" s="184" t="s">
        <v>57</v>
      </c>
      <c r="AT144" s="184" t="s">
        <v>57</v>
      </c>
    </row>
    <row r="145" spans="1:47" s="188" customFormat="1">
      <c r="A145" s="184">
        <v>145</v>
      </c>
      <c r="B145" s="184" t="s">
        <v>6366</v>
      </c>
      <c r="C145" s="184" t="s">
        <v>6416</v>
      </c>
      <c r="D145" s="184">
        <v>2024</v>
      </c>
      <c r="E145" s="184" t="s">
        <v>2533</v>
      </c>
      <c r="F145" s="184" t="s">
        <v>580</v>
      </c>
      <c r="G145" s="187" t="s">
        <v>4718</v>
      </c>
      <c r="H145" s="184" t="s">
        <v>4719</v>
      </c>
      <c r="I145" s="184" t="s">
        <v>945</v>
      </c>
      <c r="J145" s="184">
        <v>14</v>
      </c>
      <c r="K145" s="184" t="s">
        <v>57</v>
      </c>
      <c r="L145" s="184" t="s">
        <v>57</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4" t="s">
        <v>57</v>
      </c>
      <c r="AA145" s="184" t="s">
        <v>57</v>
      </c>
      <c r="AB145" s="184" t="s">
        <v>57</v>
      </c>
      <c r="AC145" s="184" t="s">
        <v>57</v>
      </c>
      <c r="AD145" s="184" t="s">
        <v>57</v>
      </c>
      <c r="AE145" s="184" t="s">
        <v>57</v>
      </c>
      <c r="AF145" s="184" t="s">
        <v>57</v>
      </c>
      <c r="AG145" s="184" t="s">
        <v>57</v>
      </c>
      <c r="AH145" s="184" t="s">
        <v>57</v>
      </c>
      <c r="AI145" s="184" t="s">
        <v>57</v>
      </c>
      <c r="AJ145" s="184" t="s">
        <v>57</v>
      </c>
      <c r="AK145" s="184" t="s">
        <v>57</v>
      </c>
      <c r="AL145" s="184" t="s">
        <v>57</v>
      </c>
      <c r="AM145" s="184" t="s">
        <v>57</v>
      </c>
      <c r="AN145" s="184" t="s">
        <v>57</v>
      </c>
      <c r="AO145" s="184" t="s">
        <v>57</v>
      </c>
      <c r="AP145" s="192">
        <v>45456</v>
      </c>
      <c r="AQ145" s="184" t="s">
        <v>57</v>
      </c>
      <c r="AR145" s="184" t="s">
        <v>57</v>
      </c>
      <c r="AS145" s="184" t="s">
        <v>57</v>
      </c>
      <c r="AT145" s="184" t="s">
        <v>57</v>
      </c>
      <c r="AU145" s="184"/>
    </row>
    <row r="146" spans="1:47" s="188" customFormat="1">
      <c r="A146" s="184">
        <v>146</v>
      </c>
      <c r="B146" s="184" t="s">
        <v>6366</v>
      </c>
      <c r="C146" s="184" t="s">
        <v>6416</v>
      </c>
      <c r="D146" s="184">
        <v>2024</v>
      </c>
      <c r="E146" s="184" t="s">
        <v>2533</v>
      </c>
      <c r="F146" s="184" t="s">
        <v>3088</v>
      </c>
      <c r="G146" s="184" t="s">
        <v>4720</v>
      </c>
      <c r="H146" s="184" t="s">
        <v>4721</v>
      </c>
      <c r="I146" s="184" t="s">
        <v>945</v>
      </c>
      <c r="J146" s="184">
        <v>25</v>
      </c>
      <c r="K146" s="184" t="s">
        <v>57</v>
      </c>
      <c r="L146" s="184" t="s">
        <v>57</v>
      </c>
      <c r="M146" s="184" t="s">
        <v>57</v>
      </c>
      <c r="N146" s="184" t="s">
        <v>57</v>
      </c>
      <c r="O146" s="184" t="s">
        <v>57</v>
      </c>
      <c r="P146" s="184" t="s">
        <v>57</v>
      </c>
      <c r="Q146" s="184" t="s">
        <v>57</v>
      </c>
      <c r="R146" s="184" t="s">
        <v>57</v>
      </c>
      <c r="S146" s="184" t="s">
        <v>57</v>
      </c>
      <c r="T146" s="184" t="s">
        <v>57</v>
      </c>
      <c r="U146" s="184" t="s">
        <v>57</v>
      </c>
      <c r="V146" s="184" t="s">
        <v>57</v>
      </c>
      <c r="W146" s="184" t="s">
        <v>57</v>
      </c>
      <c r="X146" s="184" t="s">
        <v>57</v>
      </c>
      <c r="Y146" s="184" t="s">
        <v>57</v>
      </c>
      <c r="Z146" s="184" t="s">
        <v>57</v>
      </c>
      <c r="AA146" s="184" t="s">
        <v>57</v>
      </c>
      <c r="AB146" s="184" t="s">
        <v>57</v>
      </c>
      <c r="AC146" s="184" t="s">
        <v>57</v>
      </c>
      <c r="AD146" s="184" t="s">
        <v>57</v>
      </c>
      <c r="AE146" s="184" t="s">
        <v>57</v>
      </c>
      <c r="AF146" s="184" t="s">
        <v>57</v>
      </c>
      <c r="AG146" s="184" t="s">
        <v>57</v>
      </c>
      <c r="AH146" s="184" t="s">
        <v>57</v>
      </c>
      <c r="AI146" s="184" t="s">
        <v>57</v>
      </c>
      <c r="AJ146" s="184" t="s">
        <v>57</v>
      </c>
      <c r="AK146" s="184" t="s">
        <v>57</v>
      </c>
      <c r="AL146" s="184" t="s">
        <v>57</v>
      </c>
      <c r="AM146" s="184" t="s">
        <v>57</v>
      </c>
      <c r="AN146" s="184" t="s">
        <v>57</v>
      </c>
      <c r="AO146" s="184" t="s">
        <v>57</v>
      </c>
      <c r="AP146" s="192">
        <v>45561</v>
      </c>
      <c r="AQ146" s="184" t="s">
        <v>57</v>
      </c>
      <c r="AR146" s="184" t="s">
        <v>57</v>
      </c>
      <c r="AS146" s="184" t="s">
        <v>57</v>
      </c>
      <c r="AT146" s="184" t="s">
        <v>57</v>
      </c>
      <c r="AU146" s="184"/>
    </row>
    <row r="147" spans="1:47" s="188" customFormat="1">
      <c r="A147" s="184">
        <v>147</v>
      </c>
      <c r="B147" s="184" t="s">
        <v>6366</v>
      </c>
      <c r="C147" s="184" t="s">
        <v>6416</v>
      </c>
      <c r="D147" s="184">
        <v>2024</v>
      </c>
      <c r="E147" s="184" t="s">
        <v>2533</v>
      </c>
      <c r="F147" s="184" t="s">
        <v>806</v>
      </c>
      <c r="G147" s="187" t="s">
        <v>4722</v>
      </c>
      <c r="H147" s="184" t="s">
        <v>4723</v>
      </c>
      <c r="I147" s="184" t="s">
        <v>945</v>
      </c>
      <c r="J147" s="184">
        <v>19</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4" t="s">
        <v>57</v>
      </c>
      <c r="AA147" s="184" t="s">
        <v>57</v>
      </c>
      <c r="AB147" s="184" t="s">
        <v>57</v>
      </c>
      <c r="AC147" s="184" t="s">
        <v>57</v>
      </c>
      <c r="AD147" s="184" t="s">
        <v>57</v>
      </c>
      <c r="AE147" s="184" t="s">
        <v>57</v>
      </c>
      <c r="AF147" s="184" t="s">
        <v>57</v>
      </c>
      <c r="AG147" s="184" t="s">
        <v>57</v>
      </c>
      <c r="AH147" s="184" t="s">
        <v>57</v>
      </c>
      <c r="AI147" s="184" t="s">
        <v>57</v>
      </c>
      <c r="AJ147" s="184" t="s">
        <v>57</v>
      </c>
      <c r="AK147" s="184" t="s">
        <v>57</v>
      </c>
      <c r="AL147" s="184" t="s">
        <v>57</v>
      </c>
      <c r="AM147" s="184" t="s">
        <v>57</v>
      </c>
      <c r="AN147" s="184" t="s">
        <v>57</v>
      </c>
      <c r="AO147" s="184" t="s">
        <v>57</v>
      </c>
      <c r="AP147" s="192">
        <v>45561</v>
      </c>
      <c r="AQ147" s="184" t="s">
        <v>57</v>
      </c>
      <c r="AR147" s="184" t="s">
        <v>57</v>
      </c>
      <c r="AS147" s="184" t="s">
        <v>57</v>
      </c>
      <c r="AT147" s="184" t="s">
        <v>57</v>
      </c>
      <c r="AU147" s="184"/>
    </row>
    <row r="148" spans="1:47" s="188" customFormat="1">
      <c r="A148" s="184">
        <v>148</v>
      </c>
      <c r="B148" s="184" t="s">
        <v>6366</v>
      </c>
      <c r="C148" s="184" t="s">
        <v>6416</v>
      </c>
      <c r="D148" s="184">
        <v>2024</v>
      </c>
      <c r="E148" s="184" t="s">
        <v>2533</v>
      </c>
      <c r="F148" s="184" t="s">
        <v>633</v>
      </c>
      <c r="G148" s="187" t="s">
        <v>4724</v>
      </c>
      <c r="H148" s="184" t="s">
        <v>4725</v>
      </c>
      <c r="I148" s="184" t="s">
        <v>975</v>
      </c>
      <c r="J148" s="184">
        <v>13</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t="s">
        <v>57</v>
      </c>
      <c r="AG148" s="184" t="s">
        <v>57</v>
      </c>
      <c r="AH148" s="184" t="s">
        <v>57</v>
      </c>
      <c r="AI148" s="184" t="s">
        <v>57</v>
      </c>
      <c r="AJ148" s="184" t="s">
        <v>57</v>
      </c>
      <c r="AK148" s="184" t="s">
        <v>57</v>
      </c>
      <c r="AL148" s="184" t="s">
        <v>57</v>
      </c>
      <c r="AM148" s="184" t="s">
        <v>57</v>
      </c>
      <c r="AN148" s="184" t="s">
        <v>57</v>
      </c>
      <c r="AO148" s="184" t="s">
        <v>57</v>
      </c>
      <c r="AP148" s="192">
        <v>45560</v>
      </c>
      <c r="AQ148" s="184" t="s">
        <v>57</v>
      </c>
      <c r="AR148" s="184" t="s">
        <v>57</v>
      </c>
      <c r="AS148" s="184" t="s">
        <v>57</v>
      </c>
      <c r="AT148" s="184" t="s">
        <v>57</v>
      </c>
      <c r="AU148" s="184"/>
    </row>
    <row r="149" spans="1:47" s="188" customFormat="1">
      <c r="A149" s="184">
        <v>149</v>
      </c>
      <c r="B149" s="184" t="s">
        <v>6366</v>
      </c>
      <c r="C149" s="184" t="s">
        <v>6416</v>
      </c>
      <c r="D149" s="184">
        <v>2024</v>
      </c>
      <c r="E149" s="184" t="s">
        <v>2533</v>
      </c>
      <c r="F149" s="184" t="s">
        <v>4726</v>
      </c>
      <c r="G149" s="187" t="s">
        <v>4727</v>
      </c>
      <c r="H149" s="184" t="s">
        <v>6483</v>
      </c>
      <c r="I149" s="184" t="s">
        <v>6402</v>
      </c>
      <c r="J149" s="184">
        <v>25</v>
      </c>
      <c r="K149" s="184" t="s">
        <v>57</v>
      </c>
      <c r="L149" s="184" t="s">
        <v>57</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57</v>
      </c>
      <c r="AA149" s="184" t="s">
        <v>57</v>
      </c>
      <c r="AB149" s="184" t="s">
        <v>57</v>
      </c>
      <c r="AC149" s="184" t="s">
        <v>57</v>
      </c>
      <c r="AD149" s="184" t="s">
        <v>57</v>
      </c>
      <c r="AE149" s="184" t="s">
        <v>57</v>
      </c>
      <c r="AF149" s="184" t="s">
        <v>57</v>
      </c>
      <c r="AG149" s="184" t="s">
        <v>57</v>
      </c>
      <c r="AH149" s="184" t="s">
        <v>57</v>
      </c>
      <c r="AI149" s="184" t="s">
        <v>57</v>
      </c>
      <c r="AJ149" s="184" t="s">
        <v>57</v>
      </c>
      <c r="AK149" s="184" t="s">
        <v>57</v>
      </c>
      <c r="AL149" s="184" t="s">
        <v>57</v>
      </c>
      <c r="AM149" s="184" t="s">
        <v>57</v>
      </c>
      <c r="AN149" s="184" t="s">
        <v>57</v>
      </c>
      <c r="AO149" s="184" t="s">
        <v>57</v>
      </c>
      <c r="AP149" s="192">
        <v>45560</v>
      </c>
      <c r="AQ149" s="184" t="s">
        <v>57</v>
      </c>
      <c r="AR149" s="184" t="s">
        <v>57</v>
      </c>
      <c r="AS149" s="184" t="s">
        <v>57</v>
      </c>
      <c r="AT149" s="184" t="s">
        <v>57</v>
      </c>
      <c r="AU149" s="184"/>
    </row>
    <row r="150" spans="1:47" s="188" customFormat="1">
      <c r="A150" s="184">
        <v>150</v>
      </c>
      <c r="B150" s="184" t="s">
        <v>6366</v>
      </c>
      <c r="C150" s="184" t="s">
        <v>6416</v>
      </c>
      <c r="D150" s="184">
        <v>2024</v>
      </c>
      <c r="E150" s="184" t="s">
        <v>2533</v>
      </c>
      <c r="F150" s="184" t="s">
        <v>6472</v>
      </c>
      <c r="G150" s="187" t="s">
        <v>4730</v>
      </c>
      <c r="H150" s="184" t="s">
        <v>6484</v>
      </c>
      <c r="I150" s="184" t="s">
        <v>6402</v>
      </c>
      <c r="J150" s="184">
        <v>25</v>
      </c>
      <c r="K150" s="184" t="s">
        <v>57</v>
      </c>
      <c r="L150" s="184" t="s">
        <v>57</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57</v>
      </c>
      <c r="AA150" s="184" t="s">
        <v>57</v>
      </c>
      <c r="AB150" s="184" t="s">
        <v>57</v>
      </c>
      <c r="AC150" s="184" t="s">
        <v>57</v>
      </c>
      <c r="AD150" s="184" t="s">
        <v>57</v>
      </c>
      <c r="AE150" s="184" t="s">
        <v>57</v>
      </c>
      <c r="AF150" s="184" t="s">
        <v>57</v>
      </c>
      <c r="AG150" s="184" t="s">
        <v>57</v>
      </c>
      <c r="AH150" s="184" t="s">
        <v>57</v>
      </c>
      <c r="AI150" s="184" t="s">
        <v>57</v>
      </c>
      <c r="AJ150" s="184" t="s">
        <v>57</v>
      </c>
      <c r="AK150" s="184" t="s">
        <v>57</v>
      </c>
      <c r="AL150" s="184" t="s">
        <v>57</v>
      </c>
      <c r="AM150" s="184" t="s">
        <v>57</v>
      </c>
      <c r="AN150" s="184" t="s">
        <v>57</v>
      </c>
      <c r="AO150" s="184" t="s">
        <v>57</v>
      </c>
      <c r="AP150" s="192">
        <v>45559</v>
      </c>
      <c r="AQ150" s="184" t="s">
        <v>57</v>
      </c>
      <c r="AR150" s="184" t="s">
        <v>57</v>
      </c>
      <c r="AS150" s="184" t="s">
        <v>57</v>
      </c>
      <c r="AT150" s="184" t="s">
        <v>57</v>
      </c>
      <c r="AU150" s="184"/>
    </row>
    <row r="151" spans="1:47" s="188" customFormat="1">
      <c r="A151" s="184">
        <v>151</v>
      </c>
      <c r="B151" s="184" t="s">
        <v>6366</v>
      </c>
      <c r="C151" s="184" t="s">
        <v>6416</v>
      </c>
      <c r="D151" s="184">
        <v>2024</v>
      </c>
      <c r="E151" s="184" t="s">
        <v>2533</v>
      </c>
      <c r="F151" s="184" t="s">
        <v>4732</v>
      </c>
      <c r="G151" s="187" t="s">
        <v>4733</v>
      </c>
      <c r="H151" s="184" t="s">
        <v>6485</v>
      </c>
      <c r="I151" s="184" t="s">
        <v>6402</v>
      </c>
      <c r="J151" s="184">
        <v>25</v>
      </c>
      <c r="K151" s="184" t="s">
        <v>57</v>
      </c>
      <c r="L151" s="184" t="s">
        <v>57</v>
      </c>
      <c r="M151" s="184" t="s">
        <v>57</v>
      </c>
      <c r="N151" s="184" t="s">
        <v>57</v>
      </c>
      <c r="O151" s="184" t="s">
        <v>57</v>
      </c>
      <c r="P151" s="184" t="s">
        <v>57</v>
      </c>
      <c r="Q151" s="184" t="s">
        <v>57</v>
      </c>
      <c r="R151" s="184" t="s">
        <v>57</v>
      </c>
      <c r="S151" s="184" t="s">
        <v>57</v>
      </c>
      <c r="T151" s="184" t="s">
        <v>57</v>
      </c>
      <c r="U151" s="184" t="s">
        <v>57</v>
      </c>
      <c r="V151" s="184" t="s">
        <v>57</v>
      </c>
      <c r="W151" s="184" t="s">
        <v>57</v>
      </c>
      <c r="X151" s="184" t="s">
        <v>57</v>
      </c>
      <c r="Y151" s="184" t="s">
        <v>57</v>
      </c>
      <c r="Z151" s="184" t="s">
        <v>6486</v>
      </c>
      <c r="AA151" s="184" t="s">
        <v>57</v>
      </c>
      <c r="AB151" s="184" t="s">
        <v>57</v>
      </c>
      <c r="AC151" s="184" t="s">
        <v>57</v>
      </c>
      <c r="AD151" s="184" t="s">
        <v>57</v>
      </c>
      <c r="AE151" s="184" t="s">
        <v>57</v>
      </c>
      <c r="AF151" s="184" t="s">
        <v>57</v>
      </c>
      <c r="AG151" s="184" t="s">
        <v>57</v>
      </c>
      <c r="AH151" s="184" t="s">
        <v>57</v>
      </c>
      <c r="AI151" s="184" t="s">
        <v>57</v>
      </c>
      <c r="AJ151" s="184" t="s">
        <v>57</v>
      </c>
      <c r="AK151" s="184" t="s">
        <v>57</v>
      </c>
      <c r="AL151" s="184" t="s">
        <v>57</v>
      </c>
      <c r="AM151" s="184" t="s">
        <v>57</v>
      </c>
      <c r="AN151" s="184" t="s">
        <v>57</v>
      </c>
      <c r="AO151" s="184" t="s">
        <v>57</v>
      </c>
      <c r="AP151" s="192">
        <v>45560</v>
      </c>
      <c r="AQ151" s="184" t="s">
        <v>57</v>
      </c>
      <c r="AR151" s="184" t="s">
        <v>57</v>
      </c>
      <c r="AS151" s="184" t="s">
        <v>57</v>
      </c>
      <c r="AT151" s="184" t="s">
        <v>57</v>
      </c>
      <c r="AU151" s="184"/>
    </row>
    <row r="152" spans="1:47" s="188" customFormat="1">
      <c r="A152" s="184">
        <v>152</v>
      </c>
      <c r="B152" s="184" t="s">
        <v>6366</v>
      </c>
      <c r="C152" s="184" t="s">
        <v>6416</v>
      </c>
      <c r="D152" s="184">
        <v>2024</v>
      </c>
      <c r="E152" s="184" t="s">
        <v>2533</v>
      </c>
      <c r="F152" s="184" t="s">
        <v>2845</v>
      </c>
      <c r="G152" s="187" t="s">
        <v>4736</v>
      </c>
      <c r="H152" s="184" t="s">
        <v>4737</v>
      </c>
      <c r="I152" s="184" t="s">
        <v>6402</v>
      </c>
      <c r="J152" s="184">
        <v>25</v>
      </c>
      <c r="K152" s="184" t="s">
        <v>57</v>
      </c>
      <c r="L152" s="184" t="s">
        <v>57</v>
      </c>
      <c r="M152" s="184" t="s">
        <v>57</v>
      </c>
      <c r="N152" s="184" t="s">
        <v>57</v>
      </c>
      <c r="O152" s="184" t="s">
        <v>57</v>
      </c>
      <c r="P152" s="184" t="s">
        <v>57</v>
      </c>
      <c r="Q152" s="184" t="s">
        <v>57</v>
      </c>
      <c r="R152" s="184" t="s">
        <v>57</v>
      </c>
      <c r="S152" s="184" t="s">
        <v>57</v>
      </c>
      <c r="T152" s="184" t="s">
        <v>57</v>
      </c>
      <c r="U152" s="184" t="s">
        <v>57</v>
      </c>
      <c r="V152" s="184" t="s">
        <v>57</v>
      </c>
      <c r="W152" s="184" t="s">
        <v>57</v>
      </c>
      <c r="X152" s="184" t="s">
        <v>57</v>
      </c>
      <c r="Y152" s="184" t="s">
        <v>57</v>
      </c>
      <c r="Z152" s="184" t="s">
        <v>2850</v>
      </c>
      <c r="AA152" s="184" t="s">
        <v>57</v>
      </c>
      <c r="AB152" s="184" t="s">
        <v>57</v>
      </c>
      <c r="AC152" s="184" t="s">
        <v>57</v>
      </c>
      <c r="AD152" s="184" t="s">
        <v>57</v>
      </c>
      <c r="AE152" s="184" t="s">
        <v>57</v>
      </c>
      <c r="AF152" s="184" t="s">
        <v>57</v>
      </c>
      <c r="AG152" s="184" t="s">
        <v>57</v>
      </c>
      <c r="AH152" s="184" t="s">
        <v>57</v>
      </c>
      <c r="AI152" s="184" t="s">
        <v>57</v>
      </c>
      <c r="AJ152" s="184" t="s">
        <v>57</v>
      </c>
      <c r="AK152" s="184" t="s">
        <v>57</v>
      </c>
      <c r="AL152" s="184" t="s">
        <v>57</v>
      </c>
      <c r="AM152" s="184" t="s">
        <v>57</v>
      </c>
      <c r="AN152" s="184" t="s">
        <v>57</v>
      </c>
      <c r="AO152" s="184" t="s">
        <v>57</v>
      </c>
      <c r="AP152" s="192">
        <v>45561</v>
      </c>
      <c r="AQ152" s="184" t="s">
        <v>57</v>
      </c>
      <c r="AR152" s="184" t="s">
        <v>57</v>
      </c>
      <c r="AS152" s="184" t="s">
        <v>57</v>
      </c>
      <c r="AT152" s="184" t="s">
        <v>57</v>
      </c>
      <c r="AU152" s="184"/>
    </row>
    <row r="153" spans="1:47" s="188" customFormat="1">
      <c r="A153" s="184">
        <v>153</v>
      </c>
      <c r="B153" s="184" t="s">
        <v>6366</v>
      </c>
      <c r="C153" s="184" t="s">
        <v>6487</v>
      </c>
      <c r="D153" s="184">
        <v>2024</v>
      </c>
      <c r="E153" s="184" t="s">
        <v>4118</v>
      </c>
      <c r="F153" s="184" t="s">
        <v>4947</v>
      </c>
      <c r="G153" s="187" t="s">
        <v>6488</v>
      </c>
      <c r="H153" s="184" t="s">
        <v>4949</v>
      </c>
      <c r="I153" s="184" t="s">
        <v>926</v>
      </c>
      <c r="J153" s="184">
        <v>25</v>
      </c>
      <c r="K153" s="184" t="s">
        <v>57</v>
      </c>
      <c r="L153" s="184" t="s">
        <v>57</v>
      </c>
      <c r="M153" s="184" t="s">
        <v>57</v>
      </c>
      <c r="N153" s="184" t="s">
        <v>57</v>
      </c>
      <c r="O153" s="184" t="s">
        <v>57</v>
      </c>
      <c r="P153" s="184" t="s">
        <v>57</v>
      </c>
      <c r="Q153" s="184" t="s">
        <v>57</v>
      </c>
      <c r="R153" s="184" t="s">
        <v>57</v>
      </c>
      <c r="S153" s="184" t="s">
        <v>57</v>
      </c>
      <c r="T153" s="184" t="s">
        <v>57</v>
      </c>
      <c r="U153" s="184" t="s">
        <v>57</v>
      </c>
      <c r="V153" s="184" t="s">
        <v>57</v>
      </c>
      <c r="W153" s="184" t="s">
        <v>57</v>
      </c>
      <c r="X153" s="184" t="s">
        <v>57</v>
      </c>
      <c r="Y153" s="184" t="s">
        <v>57</v>
      </c>
      <c r="Z153" s="187" t="s">
        <v>6489</v>
      </c>
      <c r="AA153" s="184" t="s">
        <v>57</v>
      </c>
      <c r="AB153" s="184" t="s">
        <v>57</v>
      </c>
      <c r="AC153" s="184" t="s">
        <v>57</v>
      </c>
      <c r="AD153" s="184" t="s">
        <v>57</v>
      </c>
      <c r="AE153" s="184" t="s">
        <v>57</v>
      </c>
      <c r="AF153" s="184" t="s">
        <v>57</v>
      </c>
      <c r="AG153" s="184" t="s">
        <v>57</v>
      </c>
      <c r="AH153" s="184" t="s">
        <v>57</v>
      </c>
      <c r="AI153" s="184" t="s">
        <v>57</v>
      </c>
      <c r="AJ153" s="184" t="s">
        <v>57</v>
      </c>
      <c r="AK153" s="184" t="s">
        <v>57</v>
      </c>
      <c r="AL153" s="184" t="s">
        <v>57</v>
      </c>
      <c r="AM153" s="184" t="s">
        <v>57</v>
      </c>
      <c r="AN153" s="184" t="s">
        <v>57</v>
      </c>
      <c r="AO153" s="184" t="s">
        <v>57</v>
      </c>
      <c r="AP153" s="192">
        <v>45213</v>
      </c>
      <c r="AQ153" s="184" t="s">
        <v>57</v>
      </c>
      <c r="AR153" s="184" t="s">
        <v>57</v>
      </c>
      <c r="AS153" s="184" t="s">
        <v>57</v>
      </c>
      <c r="AT153" s="184" t="s">
        <v>57</v>
      </c>
      <c r="AU153" s="184"/>
    </row>
    <row r="154" spans="1:47" s="188" customFormat="1">
      <c r="A154" s="184">
        <v>154</v>
      </c>
      <c r="B154" s="184" t="s">
        <v>6366</v>
      </c>
      <c r="C154" s="184" t="s">
        <v>6487</v>
      </c>
      <c r="D154" s="184">
        <v>2024</v>
      </c>
      <c r="E154" s="184" t="s">
        <v>4118</v>
      </c>
      <c r="F154" s="184" t="s">
        <v>4950</v>
      </c>
      <c r="G154" s="187" t="s">
        <v>6490</v>
      </c>
      <c r="H154" s="184" t="s">
        <v>4952</v>
      </c>
      <c r="I154" s="184" t="s">
        <v>929</v>
      </c>
      <c r="J154" s="184">
        <v>25</v>
      </c>
      <c r="K154" s="184" t="s">
        <v>56</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4953</v>
      </c>
      <c r="AA154" s="184" t="s">
        <v>57</v>
      </c>
      <c r="AB154" s="184" t="s">
        <v>57</v>
      </c>
      <c r="AC154" s="184" t="s">
        <v>57</v>
      </c>
      <c r="AD154" s="184" t="s">
        <v>57</v>
      </c>
      <c r="AE154" s="184" t="s">
        <v>57</v>
      </c>
      <c r="AF154" s="184" t="s">
        <v>57</v>
      </c>
      <c r="AG154" s="184" t="s">
        <v>57</v>
      </c>
      <c r="AH154" s="184" t="s">
        <v>57</v>
      </c>
      <c r="AI154" s="184" t="s">
        <v>57</v>
      </c>
      <c r="AJ154" s="184" t="s">
        <v>57</v>
      </c>
      <c r="AK154" s="184" t="s">
        <v>57</v>
      </c>
      <c r="AL154" s="184" t="s">
        <v>57</v>
      </c>
      <c r="AM154" s="184" t="s">
        <v>57</v>
      </c>
      <c r="AN154" s="184" t="s">
        <v>57</v>
      </c>
      <c r="AO154" s="184" t="s">
        <v>57</v>
      </c>
      <c r="AP154" s="192">
        <v>45118</v>
      </c>
      <c r="AQ154" s="184" t="s">
        <v>57</v>
      </c>
      <c r="AR154" s="184" t="s">
        <v>57</v>
      </c>
      <c r="AS154" s="184" t="s">
        <v>57</v>
      </c>
      <c r="AT154" s="184" t="s">
        <v>57</v>
      </c>
      <c r="AU154" s="184"/>
    </row>
    <row r="155" spans="1:47" s="188" customFormat="1">
      <c r="A155" s="184">
        <v>155</v>
      </c>
      <c r="B155" s="184" t="s">
        <v>6366</v>
      </c>
      <c r="C155" s="184" t="s">
        <v>6487</v>
      </c>
      <c r="D155" s="184">
        <v>2024</v>
      </c>
      <c r="E155" s="184" t="s">
        <v>4118</v>
      </c>
      <c r="F155" s="184" t="s">
        <v>4955</v>
      </c>
      <c r="G155" s="187" t="s">
        <v>6491</v>
      </c>
      <c r="H155" s="184" t="s">
        <v>4957</v>
      </c>
      <c r="I155" s="184" t="s">
        <v>929</v>
      </c>
      <c r="J155" s="184">
        <v>3</v>
      </c>
      <c r="K155" s="184" t="s">
        <v>56</v>
      </c>
      <c r="L155" s="184" t="s">
        <v>57</v>
      </c>
      <c r="M155" s="184" t="s">
        <v>57</v>
      </c>
      <c r="N155" s="184" t="s">
        <v>57</v>
      </c>
      <c r="O155" s="184" t="s">
        <v>57</v>
      </c>
      <c r="P155" s="184" t="s">
        <v>57</v>
      </c>
      <c r="Q155" s="184" t="s">
        <v>57</v>
      </c>
      <c r="R155" s="184" t="s">
        <v>57</v>
      </c>
      <c r="S155" s="184" t="s">
        <v>57</v>
      </c>
      <c r="T155" s="184" t="s">
        <v>57</v>
      </c>
      <c r="U155" s="184" t="s">
        <v>57</v>
      </c>
      <c r="V155" s="184" t="s">
        <v>57</v>
      </c>
      <c r="W155" s="184" t="s">
        <v>57</v>
      </c>
      <c r="X155" s="184" t="s">
        <v>57</v>
      </c>
      <c r="Y155" s="184" t="s">
        <v>57</v>
      </c>
      <c r="Z155" s="184" t="s">
        <v>4958</v>
      </c>
      <c r="AA155" s="184" t="s">
        <v>57</v>
      </c>
      <c r="AB155" s="184" t="s">
        <v>57</v>
      </c>
      <c r="AC155" s="184" t="s">
        <v>57</v>
      </c>
      <c r="AD155" s="184" t="s">
        <v>57</v>
      </c>
      <c r="AE155" s="184" t="s">
        <v>57</v>
      </c>
      <c r="AF155" s="184" t="s">
        <v>57</v>
      </c>
      <c r="AG155" s="184" t="s">
        <v>57</v>
      </c>
      <c r="AH155" s="184" t="s">
        <v>57</v>
      </c>
      <c r="AI155" s="184" t="s">
        <v>57</v>
      </c>
      <c r="AJ155" s="184" t="s">
        <v>57</v>
      </c>
      <c r="AK155" s="184" t="s">
        <v>57</v>
      </c>
      <c r="AL155" s="184" t="s">
        <v>57</v>
      </c>
      <c r="AM155" s="184" t="s">
        <v>57</v>
      </c>
      <c r="AN155" s="184" t="s">
        <v>57</v>
      </c>
      <c r="AO155" s="184" t="s">
        <v>57</v>
      </c>
      <c r="AP155" s="192">
        <v>45198</v>
      </c>
      <c r="AQ155" s="184" t="s">
        <v>57</v>
      </c>
      <c r="AR155" s="184" t="s">
        <v>57</v>
      </c>
      <c r="AS155" s="184" t="s">
        <v>57</v>
      </c>
      <c r="AT155" s="184" t="s">
        <v>57</v>
      </c>
      <c r="AU155" s="184"/>
    </row>
    <row r="156" spans="1:47" s="188" customFormat="1">
      <c r="A156" s="184">
        <v>156</v>
      </c>
      <c r="B156" s="184" t="s">
        <v>6366</v>
      </c>
      <c r="C156" s="184" t="s">
        <v>6487</v>
      </c>
      <c r="D156" s="184">
        <v>2024</v>
      </c>
      <c r="E156" s="184" t="s">
        <v>4118</v>
      </c>
      <c r="F156" s="184" t="s">
        <v>4959</v>
      </c>
      <c r="G156" s="187" t="s">
        <v>6492</v>
      </c>
      <c r="H156" s="184" t="s">
        <v>4961</v>
      </c>
      <c r="I156" s="184" t="s">
        <v>935</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4" t="s">
        <v>4962</v>
      </c>
      <c r="AA156" s="184" t="s">
        <v>57</v>
      </c>
      <c r="AB156" s="184" t="s">
        <v>57</v>
      </c>
      <c r="AC156" s="184" t="s">
        <v>57</v>
      </c>
      <c r="AD156" s="184" t="s">
        <v>57</v>
      </c>
      <c r="AE156" s="184" t="s">
        <v>57</v>
      </c>
      <c r="AF156" s="184" t="s">
        <v>57</v>
      </c>
      <c r="AG156" s="184" t="s">
        <v>56</v>
      </c>
      <c r="AH156" s="184">
        <v>155</v>
      </c>
      <c r="AI156" s="184" t="s">
        <v>57</v>
      </c>
      <c r="AJ156" s="184" t="s">
        <v>57</v>
      </c>
      <c r="AK156" s="184" t="s">
        <v>57</v>
      </c>
      <c r="AL156" s="184" t="s">
        <v>57</v>
      </c>
      <c r="AM156" s="184" t="s">
        <v>57</v>
      </c>
      <c r="AN156" s="184" t="s">
        <v>57</v>
      </c>
      <c r="AO156" s="184" t="s">
        <v>57</v>
      </c>
      <c r="AP156" s="192">
        <v>45274</v>
      </c>
      <c r="AQ156" s="184" t="s">
        <v>57</v>
      </c>
      <c r="AR156" s="184" t="s">
        <v>57</v>
      </c>
      <c r="AS156" s="184" t="s">
        <v>57</v>
      </c>
      <c r="AT156" s="184" t="s">
        <v>57</v>
      </c>
      <c r="AU156" s="184"/>
    </row>
    <row r="157" spans="1:47" s="188" customFormat="1">
      <c r="A157" s="184">
        <v>157</v>
      </c>
      <c r="B157" s="184" t="s">
        <v>6366</v>
      </c>
      <c r="C157" s="184" t="s">
        <v>6487</v>
      </c>
      <c r="D157" s="184">
        <v>2024</v>
      </c>
      <c r="E157" s="184" t="s">
        <v>4118</v>
      </c>
      <c r="F157" s="184" t="s">
        <v>4965</v>
      </c>
      <c r="G157" s="187" t="s">
        <v>6493</v>
      </c>
      <c r="H157" s="212" t="s">
        <v>4967</v>
      </c>
      <c r="I157" s="184" t="s">
        <v>935</v>
      </c>
      <c r="J157" s="184">
        <v>15</v>
      </c>
      <c r="K157" s="184" t="s">
        <v>57</v>
      </c>
      <c r="L157" s="184" t="s">
        <v>57</v>
      </c>
      <c r="M157" s="184" t="s">
        <v>57</v>
      </c>
      <c r="N157" s="184" t="s">
        <v>57</v>
      </c>
      <c r="O157" s="184" t="s">
        <v>57</v>
      </c>
      <c r="P157" s="184" t="s">
        <v>57</v>
      </c>
      <c r="Q157" s="184" t="s">
        <v>57</v>
      </c>
      <c r="R157" s="184" t="s">
        <v>57</v>
      </c>
      <c r="S157" s="211" t="s">
        <v>57</v>
      </c>
      <c r="T157" s="211" t="s">
        <v>57</v>
      </c>
      <c r="U157" s="211" t="s">
        <v>57</v>
      </c>
      <c r="V157" s="211" t="s">
        <v>57</v>
      </c>
      <c r="W157" s="184" t="s">
        <v>57</v>
      </c>
      <c r="X157" s="184" t="s">
        <v>57</v>
      </c>
      <c r="Y157" s="184" t="s">
        <v>57</v>
      </c>
      <c r="Z157" s="187" t="s">
        <v>4970</v>
      </c>
      <c r="AA157" s="184" t="s">
        <v>57</v>
      </c>
      <c r="AB157" s="184" t="s">
        <v>57</v>
      </c>
      <c r="AC157" s="184" t="s">
        <v>57</v>
      </c>
      <c r="AD157" s="184" t="s">
        <v>57</v>
      </c>
      <c r="AE157" s="184" t="s">
        <v>57</v>
      </c>
      <c r="AF157" s="184" t="s">
        <v>57</v>
      </c>
      <c r="AG157" s="184" t="s">
        <v>56</v>
      </c>
      <c r="AH157" s="184">
        <v>15</v>
      </c>
      <c r="AI157" s="184" t="s">
        <v>57</v>
      </c>
      <c r="AJ157" s="184" t="s">
        <v>57</v>
      </c>
      <c r="AK157" s="184" t="s">
        <v>57</v>
      </c>
      <c r="AL157" s="184" t="s">
        <v>57</v>
      </c>
      <c r="AM157" s="184" t="s">
        <v>57</v>
      </c>
      <c r="AN157" s="184" t="s">
        <v>57</v>
      </c>
      <c r="AO157" s="184" t="s">
        <v>57</v>
      </c>
      <c r="AP157" s="192">
        <v>45233</v>
      </c>
      <c r="AQ157" s="184" t="s">
        <v>57</v>
      </c>
      <c r="AR157" s="184" t="s">
        <v>57</v>
      </c>
      <c r="AS157" s="211" t="s">
        <v>57</v>
      </c>
      <c r="AT157" s="211" t="s">
        <v>57</v>
      </c>
      <c r="AU157" s="184"/>
    </row>
    <row r="158" spans="1:47" s="188" customFormat="1">
      <c r="A158" s="184">
        <v>158</v>
      </c>
      <c r="B158" s="184" t="s">
        <v>6366</v>
      </c>
      <c r="C158" s="184" t="s">
        <v>6487</v>
      </c>
      <c r="D158" s="184">
        <v>2024</v>
      </c>
      <c r="E158" s="184" t="s">
        <v>4118</v>
      </c>
      <c r="F158" s="189" t="s">
        <v>6494</v>
      </c>
      <c r="G158" s="187" t="s">
        <v>6495</v>
      </c>
      <c r="H158" s="184" t="s">
        <v>4973</v>
      </c>
      <c r="I158" s="184" t="s">
        <v>935</v>
      </c>
      <c r="J158" s="184">
        <v>13</v>
      </c>
      <c r="K158" s="184" t="s">
        <v>57</v>
      </c>
      <c r="L158" s="184" t="s">
        <v>57</v>
      </c>
      <c r="M158" s="184" t="s">
        <v>57</v>
      </c>
      <c r="N158" s="184" t="s">
        <v>57</v>
      </c>
      <c r="O158" s="184" t="s">
        <v>57</v>
      </c>
      <c r="P158" s="184" t="s">
        <v>57</v>
      </c>
      <c r="Q158" s="184" t="s">
        <v>57</v>
      </c>
      <c r="R158" s="184" t="s">
        <v>57</v>
      </c>
      <c r="S158" s="211" t="s">
        <v>57</v>
      </c>
      <c r="T158" s="211" t="s">
        <v>57</v>
      </c>
      <c r="U158" s="184" t="s">
        <v>57</v>
      </c>
      <c r="V158" s="184" t="s">
        <v>57</v>
      </c>
      <c r="W158" s="184" t="s">
        <v>57</v>
      </c>
      <c r="X158" s="184" t="s">
        <v>57</v>
      </c>
      <c r="Y158" s="184" t="s">
        <v>57</v>
      </c>
      <c r="Z158" s="184" t="s">
        <v>4975</v>
      </c>
      <c r="AA158" s="184" t="s">
        <v>57</v>
      </c>
      <c r="AB158" s="184" t="s">
        <v>56</v>
      </c>
      <c r="AC158" s="184" t="s">
        <v>56</v>
      </c>
      <c r="AD158" s="184" t="s">
        <v>157</v>
      </c>
      <c r="AE158" s="184" t="s">
        <v>57</v>
      </c>
      <c r="AF158" s="184" t="s">
        <v>57</v>
      </c>
      <c r="AG158" s="184" t="s">
        <v>56</v>
      </c>
      <c r="AH158" s="184">
        <v>194</v>
      </c>
      <c r="AI158" s="184" t="s">
        <v>56</v>
      </c>
      <c r="AJ158" s="184" t="s">
        <v>4234</v>
      </c>
      <c r="AK158" s="184" t="s">
        <v>57</v>
      </c>
      <c r="AL158" s="184" t="s">
        <v>57</v>
      </c>
      <c r="AM158" s="184" t="s">
        <v>57</v>
      </c>
      <c r="AN158" s="184" t="s">
        <v>57</v>
      </c>
      <c r="AO158" s="184" t="s">
        <v>57</v>
      </c>
      <c r="AP158" s="196">
        <v>45203</v>
      </c>
      <c r="AQ158" s="184" t="s">
        <v>57</v>
      </c>
      <c r="AR158" s="184" t="s">
        <v>57</v>
      </c>
      <c r="AS158" s="211" t="s">
        <v>57</v>
      </c>
      <c r="AT158" s="211" t="s">
        <v>57</v>
      </c>
      <c r="AU158" s="184"/>
    </row>
    <row r="159" spans="1:47" s="188" customFormat="1">
      <c r="A159" s="184">
        <v>159</v>
      </c>
      <c r="B159" s="184" t="s">
        <v>6366</v>
      </c>
      <c r="C159" s="184" t="s">
        <v>6487</v>
      </c>
      <c r="D159" s="184">
        <v>2024</v>
      </c>
      <c r="E159" s="184" t="s">
        <v>4118</v>
      </c>
      <c r="F159" s="189" t="s">
        <v>6496</v>
      </c>
      <c r="G159" s="187" t="s">
        <v>6497</v>
      </c>
      <c r="H159" s="184" t="s">
        <v>4979</v>
      </c>
      <c r="I159" s="184" t="s">
        <v>506</v>
      </c>
      <c r="J159" s="184">
        <v>3</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6498</v>
      </c>
      <c r="AA159" s="184" t="s">
        <v>57</v>
      </c>
      <c r="AB159" s="184" t="s">
        <v>56</v>
      </c>
      <c r="AC159" s="184" t="s">
        <v>56</v>
      </c>
      <c r="AD159" s="184" t="s">
        <v>157</v>
      </c>
      <c r="AE159" s="184" t="s">
        <v>57</v>
      </c>
      <c r="AF159" s="184" t="s">
        <v>57</v>
      </c>
      <c r="AG159" s="184" t="s">
        <v>57</v>
      </c>
      <c r="AH159" s="184" t="s">
        <v>57</v>
      </c>
      <c r="AI159" s="184" t="s">
        <v>57</v>
      </c>
      <c r="AJ159" s="184" t="s">
        <v>57</v>
      </c>
      <c r="AK159" s="184" t="s">
        <v>57</v>
      </c>
      <c r="AL159" s="184" t="s">
        <v>57</v>
      </c>
      <c r="AM159" s="184" t="s">
        <v>57</v>
      </c>
      <c r="AN159" s="184" t="s">
        <v>57</v>
      </c>
      <c r="AO159" s="184" t="s">
        <v>57</v>
      </c>
      <c r="AP159" s="196">
        <v>45274</v>
      </c>
      <c r="AQ159" s="184" t="s">
        <v>57</v>
      </c>
      <c r="AR159" s="184" t="s">
        <v>57</v>
      </c>
      <c r="AS159" s="184" t="s">
        <v>57</v>
      </c>
      <c r="AT159" s="184" t="s">
        <v>57</v>
      </c>
      <c r="AU159" s="184"/>
    </row>
    <row r="160" spans="1:47" s="188" customFormat="1">
      <c r="A160" s="184">
        <v>160</v>
      </c>
      <c r="B160" s="184" t="s">
        <v>6366</v>
      </c>
      <c r="C160" s="184" t="s">
        <v>6487</v>
      </c>
      <c r="D160" s="184">
        <v>2024</v>
      </c>
      <c r="E160" s="184" t="s">
        <v>4118</v>
      </c>
      <c r="F160" s="189" t="s">
        <v>4980</v>
      </c>
      <c r="G160" s="187" t="s">
        <v>6499</v>
      </c>
      <c r="H160" s="184" t="s">
        <v>4982</v>
      </c>
      <c r="I160" s="184" t="s">
        <v>935</v>
      </c>
      <c r="J160" s="184">
        <v>25</v>
      </c>
      <c r="K160" s="184" t="s">
        <v>57</v>
      </c>
      <c r="L160" s="184" t="s">
        <v>57</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4983</v>
      </c>
      <c r="AA160" s="184" t="s">
        <v>57</v>
      </c>
      <c r="AB160" s="184" t="s">
        <v>57</v>
      </c>
      <c r="AC160" s="184" t="s">
        <v>57</v>
      </c>
      <c r="AD160" s="184" t="s">
        <v>57</v>
      </c>
      <c r="AE160" s="184" t="s">
        <v>57</v>
      </c>
      <c r="AF160" s="184" t="s">
        <v>57</v>
      </c>
      <c r="AG160" s="184" t="s">
        <v>56</v>
      </c>
      <c r="AH160" s="184">
        <v>20</v>
      </c>
      <c r="AI160" s="184" t="s">
        <v>57</v>
      </c>
      <c r="AJ160" s="184" t="s">
        <v>57</v>
      </c>
      <c r="AK160" s="184" t="s">
        <v>57</v>
      </c>
      <c r="AL160" s="184" t="s">
        <v>57</v>
      </c>
      <c r="AM160" s="184" t="s">
        <v>57</v>
      </c>
      <c r="AN160" s="184" t="s">
        <v>57</v>
      </c>
      <c r="AO160" s="184" t="s">
        <v>57</v>
      </c>
      <c r="AP160" s="192">
        <v>45253</v>
      </c>
      <c r="AQ160" s="184" t="s">
        <v>57</v>
      </c>
      <c r="AR160" s="184" t="s">
        <v>57</v>
      </c>
      <c r="AS160" s="184">
        <v>6</v>
      </c>
      <c r="AT160" s="184">
        <v>14</v>
      </c>
      <c r="AU160" s="184"/>
    </row>
    <row r="161" spans="1:47" s="188" customFormat="1">
      <c r="A161" s="184">
        <v>161</v>
      </c>
      <c r="B161" s="184" t="s">
        <v>6366</v>
      </c>
      <c r="C161" s="184" t="s">
        <v>6487</v>
      </c>
      <c r="D161" s="184">
        <v>2024</v>
      </c>
      <c r="E161" s="184" t="s">
        <v>4118</v>
      </c>
      <c r="F161" s="189" t="s">
        <v>903</v>
      </c>
      <c r="G161" s="187" t="s">
        <v>6500</v>
      </c>
      <c r="H161" s="212" t="s">
        <v>4986</v>
      </c>
      <c r="I161" s="184" t="s">
        <v>975</v>
      </c>
      <c r="J161" s="184">
        <v>25</v>
      </c>
      <c r="K161" s="184" t="s">
        <v>57</v>
      </c>
      <c r="L161" s="184" t="s">
        <v>57</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6501</v>
      </c>
      <c r="AA161" s="184" t="s">
        <v>57</v>
      </c>
      <c r="AB161" s="184" t="s">
        <v>57</v>
      </c>
      <c r="AC161" s="184" t="s">
        <v>57</v>
      </c>
      <c r="AD161" s="184" t="s">
        <v>57</v>
      </c>
      <c r="AE161" s="184" t="s">
        <v>57</v>
      </c>
      <c r="AF161" s="184" t="s">
        <v>57</v>
      </c>
      <c r="AG161" s="184" t="s">
        <v>57</v>
      </c>
      <c r="AH161" s="184" t="s">
        <v>57</v>
      </c>
      <c r="AI161" s="184" t="s">
        <v>57</v>
      </c>
      <c r="AJ161" s="184" t="s">
        <v>57</v>
      </c>
      <c r="AK161" s="184" t="s">
        <v>57</v>
      </c>
      <c r="AL161" s="184" t="s">
        <v>57</v>
      </c>
      <c r="AM161" s="184" t="s">
        <v>57</v>
      </c>
      <c r="AN161" s="184" t="s">
        <v>57</v>
      </c>
      <c r="AO161" s="184" t="s">
        <v>57</v>
      </c>
      <c r="AP161" s="196">
        <v>45217</v>
      </c>
      <c r="AQ161" s="184" t="s">
        <v>57</v>
      </c>
      <c r="AR161" s="184" t="s">
        <v>57</v>
      </c>
      <c r="AS161" s="184" t="s">
        <v>57</v>
      </c>
      <c r="AT161" s="184" t="s">
        <v>57</v>
      </c>
      <c r="AU161" s="184"/>
    </row>
    <row r="162" spans="1:47" s="188" customFormat="1">
      <c r="A162" s="184">
        <v>162</v>
      </c>
      <c r="B162" s="184" t="s">
        <v>6366</v>
      </c>
      <c r="C162" s="184" t="s">
        <v>6487</v>
      </c>
      <c r="D162" s="184">
        <v>2024</v>
      </c>
      <c r="E162" s="184" t="s">
        <v>4118</v>
      </c>
      <c r="F162" s="189" t="s">
        <v>4987</v>
      </c>
      <c r="G162" s="187" t="s">
        <v>6502</v>
      </c>
      <c r="H162" s="184" t="s">
        <v>4989</v>
      </c>
      <c r="I162" s="184" t="s">
        <v>6402</v>
      </c>
      <c r="J162" s="184">
        <v>18</v>
      </c>
      <c r="K162" s="184" t="s">
        <v>57</v>
      </c>
      <c r="L162" s="184" t="s">
        <v>57</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6503</v>
      </c>
      <c r="AA162" s="184" t="s">
        <v>57</v>
      </c>
      <c r="AB162" s="184" t="s">
        <v>57</v>
      </c>
      <c r="AC162" s="184" t="s">
        <v>57</v>
      </c>
      <c r="AD162" s="184" t="s">
        <v>57</v>
      </c>
      <c r="AE162" s="184" t="s">
        <v>57</v>
      </c>
      <c r="AF162" s="184" t="s">
        <v>57</v>
      </c>
      <c r="AG162" s="184" t="s">
        <v>57</v>
      </c>
      <c r="AH162" s="184" t="s">
        <v>57</v>
      </c>
      <c r="AI162" s="184" t="s">
        <v>57</v>
      </c>
      <c r="AJ162" s="184" t="s">
        <v>57</v>
      </c>
      <c r="AK162" s="184" t="s">
        <v>57</v>
      </c>
      <c r="AL162" s="184" t="s">
        <v>57</v>
      </c>
      <c r="AM162" s="184" t="s">
        <v>57</v>
      </c>
      <c r="AN162" s="184" t="s">
        <v>57</v>
      </c>
      <c r="AO162" s="184" t="s">
        <v>57</v>
      </c>
      <c r="AP162" s="192">
        <v>45166</v>
      </c>
      <c r="AQ162" s="184" t="s">
        <v>57</v>
      </c>
      <c r="AR162" s="184" t="s">
        <v>57</v>
      </c>
      <c r="AS162" s="184" t="s">
        <v>57</v>
      </c>
      <c r="AT162" s="184" t="s">
        <v>57</v>
      </c>
      <c r="AU162" s="184"/>
    </row>
    <row r="163" spans="1:47" s="188" customFormat="1">
      <c r="A163" s="184">
        <v>163</v>
      </c>
      <c r="B163" s="184" t="s">
        <v>6366</v>
      </c>
      <c r="C163" s="184" t="s">
        <v>6487</v>
      </c>
      <c r="D163" s="184">
        <v>2024</v>
      </c>
      <c r="E163" s="184" t="s">
        <v>4118</v>
      </c>
      <c r="F163" s="184" t="s">
        <v>6504</v>
      </c>
      <c r="G163" s="187" t="s">
        <v>6505</v>
      </c>
      <c r="H163" s="212" t="s">
        <v>4992</v>
      </c>
      <c r="I163" s="184" t="s">
        <v>945</v>
      </c>
      <c r="J163" s="184">
        <v>25</v>
      </c>
      <c r="K163" s="184" t="s">
        <v>57</v>
      </c>
      <c r="L163" s="184" t="s">
        <v>57</v>
      </c>
      <c r="M163" s="184" t="s">
        <v>57</v>
      </c>
      <c r="N163" s="184" t="s">
        <v>57</v>
      </c>
      <c r="O163" s="184" t="s">
        <v>57</v>
      </c>
      <c r="P163" s="184" t="s">
        <v>57</v>
      </c>
      <c r="Q163" s="184" t="s">
        <v>57</v>
      </c>
      <c r="R163" s="184" t="s">
        <v>57</v>
      </c>
      <c r="S163" s="184" t="s">
        <v>57</v>
      </c>
      <c r="T163" s="184" t="s">
        <v>57</v>
      </c>
      <c r="U163" s="184" t="s">
        <v>57</v>
      </c>
      <c r="V163" s="184" t="s">
        <v>57</v>
      </c>
      <c r="W163" s="184" t="s">
        <v>57</v>
      </c>
      <c r="X163" s="184" t="s">
        <v>57</v>
      </c>
      <c r="Y163" s="184" t="s">
        <v>57</v>
      </c>
      <c r="Z163" s="187" t="s">
        <v>6506</v>
      </c>
      <c r="AA163" s="184" t="s">
        <v>57</v>
      </c>
      <c r="AB163" s="184" t="s">
        <v>57</v>
      </c>
      <c r="AC163" s="184" t="s">
        <v>57</v>
      </c>
      <c r="AD163" s="184" t="s">
        <v>57</v>
      </c>
      <c r="AE163" s="184" t="s">
        <v>57</v>
      </c>
      <c r="AF163" s="184" t="s">
        <v>57</v>
      </c>
      <c r="AG163" s="184" t="s">
        <v>57</v>
      </c>
      <c r="AH163" s="184" t="s">
        <v>57</v>
      </c>
      <c r="AI163" s="184" t="s">
        <v>57</v>
      </c>
      <c r="AJ163" s="184" t="s">
        <v>57</v>
      </c>
      <c r="AK163" s="184" t="s">
        <v>57</v>
      </c>
      <c r="AL163" s="184" t="s">
        <v>57</v>
      </c>
      <c r="AM163" s="184" t="s">
        <v>57</v>
      </c>
      <c r="AN163" s="184" t="s">
        <v>57</v>
      </c>
      <c r="AO163" s="184" t="s">
        <v>57</v>
      </c>
      <c r="AP163" s="192">
        <v>45218</v>
      </c>
      <c r="AQ163" s="184" t="s">
        <v>57</v>
      </c>
      <c r="AR163" s="184" t="s">
        <v>57</v>
      </c>
      <c r="AS163" s="184" t="s">
        <v>57</v>
      </c>
      <c r="AT163" s="184" t="s">
        <v>57</v>
      </c>
      <c r="AU163" s="184"/>
    </row>
    <row r="164" spans="1:47" s="188" customFormat="1">
      <c r="A164" s="184">
        <v>164</v>
      </c>
      <c r="B164" s="184" t="s">
        <v>6366</v>
      </c>
      <c r="C164" s="184" t="s">
        <v>6487</v>
      </c>
      <c r="D164" s="184">
        <v>2024</v>
      </c>
      <c r="E164" s="184" t="s">
        <v>4118</v>
      </c>
      <c r="F164" s="189" t="s">
        <v>252</v>
      </c>
      <c r="G164" s="184" t="s">
        <v>6507</v>
      </c>
      <c r="H164" s="184" t="s">
        <v>4994</v>
      </c>
      <c r="I164" s="184" t="s">
        <v>945</v>
      </c>
      <c r="J164" s="184">
        <v>25</v>
      </c>
      <c r="K164" s="184" t="s">
        <v>57</v>
      </c>
      <c r="L164" s="184" t="s">
        <v>57</v>
      </c>
      <c r="M164" s="184" t="s">
        <v>57</v>
      </c>
      <c r="N164" s="184" t="s">
        <v>57</v>
      </c>
      <c r="O164" s="184" t="s">
        <v>57</v>
      </c>
      <c r="P164" s="184" t="s">
        <v>57</v>
      </c>
      <c r="Q164" s="184" t="s">
        <v>57</v>
      </c>
      <c r="R164" s="184" t="s">
        <v>57</v>
      </c>
      <c r="S164" s="184" t="s">
        <v>57</v>
      </c>
      <c r="T164" s="184" t="s">
        <v>57</v>
      </c>
      <c r="U164" s="184" t="s">
        <v>57</v>
      </c>
      <c r="V164" s="184" t="s">
        <v>57</v>
      </c>
      <c r="W164" s="184" t="s">
        <v>57</v>
      </c>
      <c r="X164" s="184" t="s">
        <v>57</v>
      </c>
      <c r="Y164" s="184" t="s">
        <v>57</v>
      </c>
      <c r="Z164" s="184" t="s">
        <v>6508</v>
      </c>
      <c r="AA164" s="184" t="s">
        <v>57</v>
      </c>
      <c r="AB164" s="184" t="s">
        <v>57</v>
      </c>
      <c r="AC164" s="184" t="s">
        <v>57</v>
      </c>
      <c r="AD164" s="184" t="s">
        <v>57</v>
      </c>
      <c r="AE164" s="184" t="s">
        <v>57</v>
      </c>
      <c r="AF164" s="184" t="s">
        <v>57</v>
      </c>
      <c r="AG164" s="184" t="s">
        <v>57</v>
      </c>
      <c r="AH164" s="184" t="s">
        <v>57</v>
      </c>
      <c r="AI164" s="184" t="s">
        <v>57</v>
      </c>
      <c r="AJ164" s="184" t="s">
        <v>57</v>
      </c>
      <c r="AK164" s="184" t="s">
        <v>57</v>
      </c>
      <c r="AL164" s="184" t="s">
        <v>57</v>
      </c>
      <c r="AM164" s="184" t="s">
        <v>57</v>
      </c>
      <c r="AN164" s="184" t="s">
        <v>57</v>
      </c>
      <c r="AO164" s="184" t="s">
        <v>57</v>
      </c>
      <c r="AP164" s="192">
        <v>45217</v>
      </c>
      <c r="AQ164" s="184" t="s">
        <v>57</v>
      </c>
      <c r="AR164" s="184" t="s">
        <v>57</v>
      </c>
      <c r="AS164" s="184" t="s">
        <v>57</v>
      </c>
      <c r="AT164" s="184" t="s">
        <v>57</v>
      </c>
      <c r="AU164" s="184"/>
    </row>
    <row r="165" spans="1:47" s="188" customFormat="1">
      <c r="A165" s="184">
        <v>165</v>
      </c>
      <c r="B165" s="184" t="s">
        <v>6366</v>
      </c>
      <c r="C165" s="184" t="s">
        <v>6487</v>
      </c>
      <c r="D165" s="184">
        <v>2024</v>
      </c>
      <c r="E165" s="184" t="s">
        <v>6509</v>
      </c>
      <c r="F165" s="189" t="s">
        <v>6510</v>
      </c>
      <c r="G165" s="187" t="s">
        <v>6511</v>
      </c>
      <c r="H165" s="212" t="s">
        <v>4997</v>
      </c>
      <c r="I165" s="184" t="s">
        <v>929</v>
      </c>
      <c r="J165" s="184">
        <v>25</v>
      </c>
      <c r="K165" s="184" t="s">
        <v>56</v>
      </c>
      <c r="L165" s="184" t="s">
        <v>56</v>
      </c>
      <c r="M165" s="184" t="s">
        <v>57</v>
      </c>
      <c r="N165" s="184" t="s">
        <v>57</v>
      </c>
      <c r="O165" s="184" t="s">
        <v>57</v>
      </c>
      <c r="P165" s="184" t="s">
        <v>57</v>
      </c>
      <c r="Q165" s="184" t="s">
        <v>57</v>
      </c>
      <c r="R165" s="184" t="s">
        <v>57</v>
      </c>
      <c r="S165" s="184" t="s">
        <v>56</v>
      </c>
      <c r="T165" s="184" t="s">
        <v>6512</v>
      </c>
      <c r="U165" s="184" t="s">
        <v>57</v>
      </c>
      <c r="V165" s="184" t="s">
        <v>57</v>
      </c>
      <c r="W165" s="184" t="s">
        <v>57</v>
      </c>
      <c r="X165" s="184" t="s">
        <v>57</v>
      </c>
      <c r="Y165" s="184" t="s">
        <v>57</v>
      </c>
      <c r="Z165" s="187" t="s">
        <v>4998</v>
      </c>
      <c r="AA165" s="184" t="s">
        <v>57</v>
      </c>
      <c r="AB165" s="184" t="s">
        <v>57</v>
      </c>
      <c r="AC165" s="184" t="s">
        <v>57</v>
      </c>
      <c r="AD165" s="184" t="s">
        <v>57</v>
      </c>
      <c r="AE165" s="184" t="s">
        <v>57</v>
      </c>
      <c r="AF165" s="184" t="s">
        <v>57</v>
      </c>
      <c r="AG165" s="184" t="s">
        <v>57</v>
      </c>
      <c r="AH165" s="184" t="s">
        <v>57</v>
      </c>
      <c r="AI165" s="184" t="s">
        <v>57</v>
      </c>
      <c r="AJ165" s="184" t="s">
        <v>57</v>
      </c>
      <c r="AK165" s="184" t="s">
        <v>57</v>
      </c>
      <c r="AL165" s="184" t="s">
        <v>57</v>
      </c>
      <c r="AM165" s="184" t="s">
        <v>57</v>
      </c>
      <c r="AN165" s="184" t="s">
        <v>57</v>
      </c>
      <c r="AO165" s="184" t="s">
        <v>57</v>
      </c>
      <c r="AP165" s="196">
        <v>45281</v>
      </c>
      <c r="AQ165" s="184" t="s">
        <v>57</v>
      </c>
      <c r="AR165" s="184" t="s">
        <v>57</v>
      </c>
      <c r="AS165" s="184" t="s">
        <v>57</v>
      </c>
      <c r="AT165" s="184" t="s">
        <v>57</v>
      </c>
      <c r="AU165" s="184"/>
    </row>
    <row r="166" spans="1:47" s="188" customFormat="1">
      <c r="A166" s="184">
        <v>166</v>
      </c>
      <c r="B166" s="184" t="s">
        <v>6366</v>
      </c>
      <c r="C166" s="184" t="s">
        <v>6487</v>
      </c>
      <c r="D166" s="184">
        <v>2024</v>
      </c>
      <c r="E166" s="184" t="s">
        <v>6509</v>
      </c>
      <c r="F166" s="189" t="s">
        <v>5000</v>
      </c>
      <c r="G166" s="187" t="s">
        <v>6513</v>
      </c>
      <c r="H166" s="184" t="s">
        <v>5002</v>
      </c>
      <c r="I166" s="184" t="s">
        <v>929</v>
      </c>
      <c r="J166" s="184">
        <v>25</v>
      </c>
      <c r="K166" s="184" t="s">
        <v>56</v>
      </c>
      <c r="L166" s="184" t="s">
        <v>56</v>
      </c>
      <c r="M166" s="184" t="s">
        <v>57</v>
      </c>
      <c r="N166" s="184" t="s">
        <v>57</v>
      </c>
      <c r="O166" s="184" t="s">
        <v>57</v>
      </c>
      <c r="P166" s="184" t="s">
        <v>57</v>
      </c>
      <c r="Q166" s="184" t="s">
        <v>57</v>
      </c>
      <c r="R166" s="184" t="s">
        <v>57</v>
      </c>
      <c r="S166" s="184" t="s">
        <v>56</v>
      </c>
      <c r="T166" s="184" t="s">
        <v>6514</v>
      </c>
      <c r="U166" s="184" t="s">
        <v>57</v>
      </c>
      <c r="V166" s="184" t="s">
        <v>57</v>
      </c>
      <c r="W166" s="184" t="s">
        <v>57</v>
      </c>
      <c r="X166" s="184" t="s">
        <v>57</v>
      </c>
      <c r="Y166" s="184" t="s">
        <v>57</v>
      </c>
      <c r="Z166" s="187" t="s">
        <v>5003</v>
      </c>
      <c r="AA166" s="184" t="s">
        <v>57</v>
      </c>
      <c r="AB166" s="184" t="s">
        <v>56</v>
      </c>
      <c r="AC166" s="184" t="s">
        <v>56</v>
      </c>
      <c r="AD166" s="184" t="s">
        <v>157</v>
      </c>
      <c r="AE166" s="184" t="s">
        <v>57</v>
      </c>
      <c r="AF166" s="184" t="s">
        <v>57</v>
      </c>
      <c r="AG166" s="184" t="s">
        <v>56</v>
      </c>
      <c r="AH166" s="184">
        <v>549</v>
      </c>
      <c r="AI166" s="184" t="s">
        <v>57</v>
      </c>
      <c r="AJ166" s="184" t="s">
        <v>57</v>
      </c>
      <c r="AK166" s="184" t="s">
        <v>57</v>
      </c>
      <c r="AL166" s="184" t="s">
        <v>57</v>
      </c>
      <c r="AM166" s="184" t="s">
        <v>57</v>
      </c>
      <c r="AN166" s="184" t="s">
        <v>57</v>
      </c>
      <c r="AO166" s="184" t="s">
        <v>57</v>
      </c>
      <c r="AP166" s="196">
        <v>45274</v>
      </c>
      <c r="AQ166" s="184" t="s">
        <v>57</v>
      </c>
      <c r="AR166" s="184" t="s">
        <v>57</v>
      </c>
      <c r="AS166" s="184">
        <v>360</v>
      </c>
      <c r="AT166" s="184">
        <v>189</v>
      </c>
      <c r="AU166" s="184"/>
    </row>
    <row r="167" spans="1:47" s="188" customFormat="1">
      <c r="A167" s="184">
        <v>167</v>
      </c>
      <c r="B167" s="184" t="s">
        <v>6366</v>
      </c>
      <c r="C167" s="184" t="s">
        <v>6487</v>
      </c>
      <c r="D167" s="184">
        <v>2024</v>
      </c>
      <c r="E167" s="184" t="s">
        <v>6509</v>
      </c>
      <c r="F167" s="189" t="s">
        <v>5004</v>
      </c>
      <c r="G167" s="187" t="s">
        <v>6515</v>
      </c>
      <c r="H167" s="184" t="s">
        <v>6516</v>
      </c>
      <c r="I167" s="184" t="s">
        <v>929</v>
      </c>
      <c r="J167" s="184">
        <v>25</v>
      </c>
      <c r="K167" s="184" t="s">
        <v>56</v>
      </c>
      <c r="L167" s="184" t="s">
        <v>56</v>
      </c>
      <c r="M167" s="184" t="s">
        <v>57</v>
      </c>
      <c r="N167" s="184" t="s">
        <v>57</v>
      </c>
      <c r="O167" s="184" t="s">
        <v>57</v>
      </c>
      <c r="P167" s="184" t="s">
        <v>57</v>
      </c>
      <c r="Q167" s="184" t="s">
        <v>57</v>
      </c>
      <c r="R167" s="184" t="s">
        <v>57</v>
      </c>
      <c r="S167" s="184" t="s">
        <v>56</v>
      </c>
      <c r="T167" s="184" t="s">
        <v>6517</v>
      </c>
      <c r="U167" s="184" t="s">
        <v>57</v>
      </c>
      <c r="V167" s="184" t="s">
        <v>57</v>
      </c>
      <c r="W167" s="184" t="s">
        <v>57</v>
      </c>
      <c r="X167" s="184" t="s">
        <v>57</v>
      </c>
      <c r="Y167" s="184" t="s">
        <v>57</v>
      </c>
      <c r="Z167" s="184" t="s">
        <v>5006</v>
      </c>
      <c r="AA167" s="184" t="s">
        <v>57</v>
      </c>
      <c r="AB167" s="184" t="s">
        <v>57</v>
      </c>
      <c r="AC167" s="184" t="s">
        <v>57</v>
      </c>
      <c r="AD167" s="184" t="s">
        <v>57</v>
      </c>
      <c r="AE167" s="184" t="s">
        <v>57</v>
      </c>
      <c r="AF167" s="184" t="s">
        <v>57</v>
      </c>
      <c r="AG167" s="184" t="s">
        <v>56</v>
      </c>
      <c r="AH167" s="184">
        <v>733</v>
      </c>
      <c r="AI167" s="184" t="s">
        <v>57</v>
      </c>
      <c r="AJ167" s="184" t="s">
        <v>57</v>
      </c>
      <c r="AK167" s="184" t="s">
        <v>57</v>
      </c>
      <c r="AL167" s="184" t="s">
        <v>57</v>
      </c>
      <c r="AM167" s="184" t="s">
        <v>57</v>
      </c>
      <c r="AN167" s="184" t="s">
        <v>57</v>
      </c>
      <c r="AO167" s="184" t="s">
        <v>57</v>
      </c>
      <c r="AP167" s="196">
        <v>45296</v>
      </c>
      <c r="AQ167" s="184" t="s">
        <v>57</v>
      </c>
      <c r="AR167" s="184" t="s">
        <v>57</v>
      </c>
      <c r="AS167" s="184" t="s">
        <v>57</v>
      </c>
      <c r="AT167" s="184" t="s">
        <v>57</v>
      </c>
      <c r="AU167" s="184"/>
    </row>
    <row r="168" spans="1:47" s="188" customFormat="1">
      <c r="A168" s="184">
        <v>168</v>
      </c>
      <c r="B168" s="184" t="s">
        <v>6366</v>
      </c>
      <c r="C168" s="184" t="s">
        <v>6487</v>
      </c>
      <c r="D168" s="184">
        <v>2024</v>
      </c>
      <c r="E168" s="184" t="s">
        <v>6509</v>
      </c>
      <c r="F168" s="184" t="s">
        <v>5008</v>
      </c>
      <c r="G168" s="184" t="s">
        <v>6518</v>
      </c>
      <c r="H168" s="212" t="s">
        <v>5010</v>
      </c>
      <c r="I168" s="184" t="s">
        <v>935</v>
      </c>
      <c r="J168" s="184">
        <v>15</v>
      </c>
      <c r="K168" s="184" t="s">
        <v>57</v>
      </c>
      <c r="L168" s="184" t="s">
        <v>57</v>
      </c>
      <c r="M168" s="184" t="s">
        <v>57</v>
      </c>
      <c r="N168" s="184" t="s">
        <v>57</v>
      </c>
      <c r="O168" s="184" t="s">
        <v>57</v>
      </c>
      <c r="P168" s="184" t="s">
        <v>57</v>
      </c>
      <c r="Q168" s="184" t="s">
        <v>57</v>
      </c>
      <c r="R168" s="184" t="s">
        <v>57</v>
      </c>
      <c r="S168" s="184" t="s">
        <v>57</v>
      </c>
      <c r="T168" s="184" t="s">
        <v>57</v>
      </c>
      <c r="U168" s="211" t="s">
        <v>57</v>
      </c>
      <c r="V168" s="184" t="s">
        <v>57</v>
      </c>
      <c r="W168" s="184" t="s">
        <v>57</v>
      </c>
      <c r="X168" s="184" t="s">
        <v>57</v>
      </c>
      <c r="Y168" s="184" t="s">
        <v>57</v>
      </c>
      <c r="Z168" s="184" t="s">
        <v>5012</v>
      </c>
      <c r="AA168" s="184" t="s">
        <v>57</v>
      </c>
      <c r="AB168" s="184" t="s">
        <v>57</v>
      </c>
      <c r="AC168" s="184" t="s">
        <v>57</v>
      </c>
      <c r="AD168" s="184" t="s">
        <v>57</v>
      </c>
      <c r="AE168" s="184" t="s">
        <v>57</v>
      </c>
      <c r="AF168" s="184" t="s">
        <v>57</v>
      </c>
      <c r="AG168" s="211" t="s">
        <v>57</v>
      </c>
      <c r="AH168" s="211" t="s">
        <v>57</v>
      </c>
      <c r="AI168" s="184" t="s">
        <v>57</v>
      </c>
      <c r="AJ168" s="184" t="s">
        <v>57</v>
      </c>
      <c r="AK168" s="184" t="s">
        <v>57</v>
      </c>
      <c r="AL168" s="184" t="s">
        <v>57</v>
      </c>
      <c r="AM168" s="184" t="s">
        <v>57</v>
      </c>
      <c r="AN168" s="184" t="s">
        <v>57</v>
      </c>
      <c r="AO168" s="184" t="s">
        <v>57</v>
      </c>
      <c r="AP168" s="192">
        <v>45226</v>
      </c>
      <c r="AQ168" s="184" t="s">
        <v>57</v>
      </c>
      <c r="AR168" s="184" t="s">
        <v>57</v>
      </c>
      <c r="AS168" s="184" t="s">
        <v>57</v>
      </c>
      <c r="AT168" s="184" t="s">
        <v>57</v>
      </c>
      <c r="AU168" s="184" t="s">
        <v>1223</v>
      </c>
    </row>
    <row r="169" spans="1:47" s="188" customFormat="1">
      <c r="A169" s="184">
        <v>169</v>
      </c>
      <c r="B169" s="184" t="s">
        <v>6366</v>
      </c>
      <c r="C169" s="184" t="s">
        <v>6487</v>
      </c>
      <c r="D169" s="184">
        <v>2024</v>
      </c>
      <c r="E169" s="184" t="s">
        <v>6509</v>
      </c>
      <c r="F169" s="189" t="s">
        <v>5014</v>
      </c>
      <c r="G169" s="187" t="s">
        <v>6519</v>
      </c>
      <c r="H169" s="184" t="s">
        <v>5016</v>
      </c>
      <c r="I169" s="184" t="s">
        <v>935</v>
      </c>
      <c r="J169" s="184">
        <v>14</v>
      </c>
      <c r="K169" s="184" t="s">
        <v>57</v>
      </c>
      <c r="L169" s="184" t="s">
        <v>57</v>
      </c>
      <c r="M169" s="184" t="s">
        <v>57</v>
      </c>
      <c r="N169" s="184" t="s">
        <v>56</v>
      </c>
      <c r="O169" s="184">
        <v>1</v>
      </c>
      <c r="P169" s="184" t="s">
        <v>170</v>
      </c>
      <c r="Q169" s="184" t="s">
        <v>5017</v>
      </c>
      <c r="R169" s="184" t="s">
        <v>6520</v>
      </c>
      <c r="S169" s="184" t="s">
        <v>56</v>
      </c>
      <c r="T169" s="184" t="s">
        <v>6521</v>
      </c>
      <c r="U169" s="184" t="s">
        <v>56</v>
      </c>
      <c r="V169" s="184" t="s">
        <v>6522</v>
      </c>
      <c r="W169" s="184" t="s">
        <v>57</v>
      </c>
      <c r="X169" s="184" t="s">
        <v>57</v>
      </c>
      <c r="Y169" s="184" t="s">
        <v>57</v>
      </c>
      <c r="Z169" s="184" t="s">
        <v>5021</v>
      </c>
      <c r="AA169" s="184" t="s">
        <v>56</v>
      </c>
      <c r="AB169" s="184" t="s">
        <v>56</v>
      </c>
      <c r="AC169" s="184" t="s">
        <v>56</v>
      </c>
      <c r="AD169" s="211" t="s">
        <v>234</v>
      </c>
      <c r="AE169" s="184" t="s">
        <v>5022</v>
      </c>
      <c r="AF169" s="184" t="s">
        <v>57</v>
      </c>
      <c r="AG169" s="184" t="s">
        <v>56</v>
      </c>
      <c r="AH169" s="184">
        <v>31</v>
      </c>
      <c r="AI169" s="211" t="s">
        <v>57</v>
      </c>
      <c r="AJ169" s="211" t="s">
        <v>57</v>
      </c>
      <c r="AK169" s="184" t="s">
        <v>57</v>
      </c>
      <c r="AL169" s="184" t="s">
        <v>57</v>
      </c>
      <c r="AM169" s="184" t="s">
        <v>57</v>
      </c>
      <c r="AN169" s="184" t="s">
        <v>57</v>
      </c>
      <c r="AO169" s="184" t="s">
        <v>57</v>
      </c>
      <c r="AP169" s="196">
        <v>45273</v>
      </c>
      <c r="AQ169" s="184" t="s">
        <v>57</v>
      </c>
      <c r="AR169" s="184" t="s">
        <v>57</v>
      </c>
      <c r="AS169" s="184">
        <v>9</v>
      </c>
      <c r="AT169" s="184">
        <v>22</v>
      </c>
      <c r="AU169" s="184"/>
    </row>
    <row r="170" spans="1:47" s="188" customFormat="1">
      <c r="A170" s="184">
        <v>170</v>
      </c>
      <c r="B170" s="184" t="s">
        <v>6366</v>
      </c>
      <c r="C170" s="184" t="s">
        <v>6487</v>
      </c>
      <c r="D170" s="184">
        <v>2024</v>
      </c>
      <c r="E170" s="184" t="s">
        <v>6509</v>
      </c>
      <c r="F170" s="189" t="s">
        <v>5024</v>
      </c>
      <c r="G170" s="187" t="s">
        <v>6523</v>
      </c>
      <c r="H170" s="184" t="s">
        <v>5026</v>
      </c>
      <c r="I170" s="184" t="s">
        <v>935</v>
      </c>
      <c r="J170" s="184">
        <v>6</v>
      </c>
      <c r="K170" s="184" t="s">
        <v>57</v>
      </c>
      <c r="L170" s="184" t="s">
        <v>57</v>
      </c>
      <c r="M170" s="184" t="s">
        <v>57</v>
      </c>
      <c r="N170" s="184" t="s">
        <v>57</v>
      </c>
      <c r="O170" s="184" t="s">
        <v>57</v>
      </c>
      <c r="P170" s="184" t="s">
        <v>57</v>
      </c>
      <c r="Q170" s="184" t="s">
        <v>57</v>
      </c>
      <c r="R170" s="184" t="s">
        <v>57</v>
      </c>
      <c r="S170" s="184" t="s">
        <v>57</v>
      </c>
      <c r="T170" s="184" t="s">
        <v>57</v>
      </c>
      <c r="U170" s="184" t="s">
        <v>57</v>
      </c>
      <c r="V170" s="184" t="s">
        <v>57</v>
      </c>
      <c r="W170" s="184" t="s">
        <v>57</v>
      </c>
      <c r="X170" s="184" t="s">
        <v>57</v>
      </c>
      <c r="Y170" s="184" t="s">
        <v>57</v>
      </c>
      <c r="Z170" s="184" t="s">
        <v>5027</v>
      </c>
      <c r="AA170" s="184" t="s">
        <v>57</v>
      </c>
      <c r="AB170" s="184" t="s">
        <v>57</v>
      </c>
      <c r="AC170" s="184" t="s">
        <v>57</v>
      </c>
      <c r="AD170" s="184" t="s">
        <v>57</v>
      </c>
      <c r="AE170" s="184" t="s">
        <v>57</v>
      </c>
      <c r="AF170" s="184" t="s">
        <v>57</v>
      </c>
      <c r="AG170" s="184" t="s">
        <v>56</v>
      </c>
      <c r="AH170" s="184">
        <v>15</v>
      </c>
      <c r="AI170" s="184" t="s">
        <v>57</v>
      </c>
      <c r="AJ170" s="184" t="s">
        <v>57</v>
      </c>
      <c r="AK170" s="184" t="s">
        <v>57</v>
      </c>
      <c r="AL170" s="184" t="s">
        <v>57</v>
      </c>
      <c r="AM170" s="184" t="s">
        <v>57</v>
      </c>
      <c r="AN170" s="184" t="s">
        <v>57</v>
      </c>
      <c r="AO170" s="184" t="s">
        <v>57</v>
      </c>
      <c r="AP170" s="192">
        <v>45213</v>
      </c>
      <c r="AQ170" s="184" t="s">
        <v>57</v>
      </c>
      <c r="AR170" s="184" t="s">
        <v>57</v>
      </c>
      <c r="AS170" s="184">
        <v>10</v>
      </c>
      <c r="AT170" s="184">
        <v>5</v>
      </c>
      <c r="AU170" s="184" t="s">
        <v>56</v>
      </c>
    </row>
    <row r="171" spans="1:47" s="188" customFormat="1">
      <c r="A171" s="184">
        <v>171</v>
      </c>
      <c r="B171" s="184" t="s">
        <v>6366</v>
      </c>
      <c r="C171" s="184" t="s">
        <v>6487</v>
      </c>
      <c r="D171" s="184">
        <v>2024</v>
      </c>
      <c r="E171" s="184" t="s">
        <v>6509</v>
      </c>
      <c r="F171" s="189" t="s">
        <v>6524</v>
      </c>
      <c r="G171" s="187" t="s">
        <v>6525</v>
      </c>
      <c r="H171" s="184" t="s">
        <v>5031</v>
      </c>
      <c r="I171" s="184" t="s">
        <v>935</v>
      </c>
      <c r="J171" s="184">
        <v>14</v>
      </c>
      <c r="K171" s="184" t="s">
        <v>57</v>
      </c>
      <c r="L171" s="184" t="s">
        <v>57</v>
      </c>
      <c r="M171" s="184" t="s">
        <v>57</v>
      </c>
      <c r="N171" s="184" t="s">
        <v>57</v>
      </c>
      <c r="O171" s="184" t="s">
        <v>57</v>
      </c>
      <c r="P171" s="184" t="s">
        <v>57</v>
      </c>
      <c r="Q171" s="184" t="s">
        <v>57</v>
      </c>
      <c r="R171" s="184" t="s">
        <v>57</v>
      </c>
      <c r="S171" s="211" t="s">
        <v>57</v>
      </c>
      <c r="T171" s="211" t="s">
        <v>57</v>
      </c>
      <c r="U171" s="184" t="s">
        <v>57</v>
      </c>
      <c r="V171" s="184" t="s">
        <v>57</v>
      </c>
      <c r="W171" s="184" t="s">
        <v>57</v>
      </c>
      <c r="X171" s="184" t="s">
        <v>57</v>
      </c>
      <c r="Y171" s="184" t="s">
        <v>57</v>
      </c>
      <c r="Z171" s="187" t="s">
        <v>5033</v>
      </c>
      <c r="AA171" s="184" t="s">
        <v>57</v>
      </c>
      <c r="AB171" s="211" t="s">
        <v>57</v>
      </c>
      <c r="AC171" s="211" t="s">
        <v>57</v>
      </c>
      <c r="AD171" s="211" t="s">
        <v>57</v>
      </c>
      <c r="AE171" s="184" t="s">
        <v>57</v>
      </c>
      <c r="AF171" s="184" t="s">
        <v>57</v>
      </c>
      <c r="AG171" s="184" t="s">
        <v>56</v>
      </c>
      <c r="AH171" s="184">
        <v>139</v>
      </c>
      <c r="AI171" s="211" t="s">
        <v>57</v>
      </c>
      <c r="AJ171" s="211" t="s">
        <v>57</v>
      </c>
      <c r="AK171" s="184" t="s">
        <v>57</v>
      </c>
      <c r="AL171" s="184" t="s">
        <v>57</v>
      </c>
      <c r="AM171" s="184" t="s">
        <v>57</v>
      </c>
      <c r="AN171" s="184" t="s">
        <v>57</v>
      </c>
      <c r="AO171" s="184" t="s">
        <v>57</v>
      </c>
      <c r="AP171" s="196">
        <v>45267</v>
      </c>
      <c r="AQ171" s="184" t="s">
        <v>57</v>
      </c>
      <c r="AR171" s="184" t="s">
        <v>57</v>
      </c>
      <c r="AS171" s="184">
        <v>81</v>
      </c>
      <c r="AT171" s="184">
        <v>58</v>
      </c>
      <c r="AU171" s="184"/>
    </row>
    <row r="172" spans="1:47" s="188" customFormat="1">
      <c r="A172" s="184">
        <v>172</v>
      </c>
      <c r="B172" s="184" t="s">
        <v>6366</v>
      </c>
      <c r="C172" s="184" t="s">
        <v>6487</v>
      </c>
      <c r="D172" s="184">
        <v>2024</v>
      </c>
      <c r="E172" s="184" t="s">
        <v>6509</v>
      </c>
      <c r="F172" s="184" t="s">
        <v>5035</v>
      </c>
      <c r="G172" s="184" t="s">
        <v>6526</v>
      </c>
      <c r="H172" s="184" t="s">
        <v>5037</v>
      </c>
      <c r="I172" s="184" t="s">
        <v>935</v>
      </c>
      <c r="J172" s="184">
        <v>6</v>
      </c>
      <c r="K172" s="184" t="s">
        <v>57</v>
      </c>
      <c r="L172" s="184" t="s">
        <v>57</v>
      </c>
      <c r="M172" s="184" t="s">
        <v>57</v>
      </c>
      <c r="N172" s="184" t="s">
        <v>57</v>
      </c>
      <c r="O172" s="184" t="s">
        <v>57</v>
      </c>
      <c r="P172" s="184" t="s">
        <v>57</v>
      </c>
      <c r="Q172" s="184" t="s">
        <v>57</v>
      </c>
      <c r="R172" s="184" t="s">
        <v>57</v>
      </c>
      <c r="S172" s="184" t="s">
        <v>57</v>
      </c>
      <c r="T172" s="184" t="s">
        <v>57</v>
      </c>
      <c r="U172" s="184" t="s">
        <v>57</v>
      </c>
      <c r="V172" s="184" t="s">
        <v>57</v>
      </c>
      <c r="W172" s="184" t="s">
        <v>57</v>
      </c>
      <c r="X172" s="184" t="s">
        <v>57</v>
      </c>
      <c r="Y172" s="184" t="s">
        <v>57</v>
      </c>
      <c r="Z172" s="187" t="s">
        <v>3254</v>
      </c>
      <c r="AA172" s="184" t="s">
        <v>57</v>
      </c>
      <c r="AB172" s="184" t="s">
        <v>57</v>
      </c>
      <c r="AC172" s="184" t="s">
        <v>57</v>
      </c>
      <c r="AD172" s="184" t="s">
        <v>57</v>
      </c>
      <c r="AE172" s="184" t="s">
        <v>57</v>
      </c>
      <c r="AF172" s="184" t="s">
        <v>57</v>
      </c>
      <c r="AG172" s="184" t="s">
        <v>56</v>
      </c>
      <c r="AH172" s="184">
        <v>17</v>
      </c>
      <c r="AI172" s="184" t="s">
        <v>56</v>
      </c>
      <c r="AJ172" s="184" t="s">
        <v>4234</v>
      </c>
      <c r="AK172" s="184" t="s">
        <v>57</v>
      </c>
      <c r="AL172" s="184" t="s">
        <v>57</v>
      </c>
      <c r="AM172" s="184" t="s">
        <v>57</v>
      </c>
      <c r="AN172" s="184" t="s">
        <v>57</v>
      </c>
      <c r="AO172" s="184" t="s">
        <v>57</v>
      </c>
      <c r="AP172" s="196">
        <v>45203</v>
      </c>
      <c r="AQ172" s="184" t="s">
        <v>57</v>
      </c>
      <c r="AR172" s="184" t="s">
        <v>57</v>
      </c>
      <c r="AS172" s="211">
        <v>11</v>
      </c>
      <c r="AT172" s="211">
        <v>6</v>
      </c>
      <c r="AU172" s="184"/>
    </row>
    <row r="173" spans="1:47" s="188" customFormat="1">
      <c r="A173" s="184">
        <v>173</v>
      </c>
      <c r="B173" s="184" t="s">
        <v>6366</v>
      </c>
      <c r="C173" s="184" t="s">
        <v>6487</v>
      </c>
      <c r="D173" s="184">
        <v>2024</v>
      </c>
      <c r="E173" s="184" t="s">
        <v>6509</v>
      </c>
      <c r="F173" s="189" t="s">
        <v>5038</v>
      </c>
      <c r="G173" s="187" t="s">
        <v>6527</v>
      </c>
      <c r="H173" s="184" t="s">
        <v>5040</v>
      </c>
      <c r="I173" s="184" t="s">
        <v>935</v>
      </c>
      <c r="J173" s="184">
        <v>3</v>
      </c>
      <c r="K173" s="184" t="s">
        <v>57</v>
      </c>
      <c r="L173" s="184" t="s">
        <v>57</v>
      </c>
      <c r="M173" s="184" t="s">
        <v>57</v>
      </c>
      <c r="N173" s="184" t="s">
        <v>57</v>
      </c>
      <c r="O173" s="184" t="s">
        <v>57</v>
      </c>
      <c r="P173" s="184" t="s">
        <v>57</v>
      </c>
      <c r="Q173" s="184" t="s">
        <v>57</v>
      </c>
      <c r="R173" s="184" t="s">
        <v>57</v>
      </c>
      <c r="S173" s="184" t="s">
        <v>57</v>
      </c>
      <c r="T173" s="184" t="s">
        <v>57</v>
      </c>
      <c r="U173" s="184" t="s">
        <v>57</v>
      </c>
      <c r="V173" s="184" t="s">
        <v>57</v>
      </c>
      <c r="W173" s="184" t="s">
        <v>57</v>
      </c>
      <c r="X173" s="184" t="s">
        <v>57</v>
      </c>
      <c r="Y173" s="184" t="s">
        <v>57</v>
      </c>
      <c r="Z173" s="187" t="s">
        <v>5041</v>
      </c>
      <c r="AA173" s="184" t="s">
        <v>57</v>
      </c>
      <c r="AB173" s="184" t="s">
        <v>57</v>
      </c>
      <c r="AC173" s="184" t="s">
        <v>57</v>
      </c>
      <c r="AD173" s="184" t="s">
        <v>57</v>
      </c>
      <c r="AE173" s="184" t="s">
        <v>57</v>
      </c>
      <c r="AF173" s="184" t="s">
        <v>57</v>
      </c>
      <c r="AG173" s="211" t="s">
        <v>57</v>
      </c>
      <c r="AH173" s="211" t="s">
        <v>57</v>
      </c>
      <c r="AI173" s="184" t="s">
        <v>57</v>
      </c>
      <c r="AJ173" s="184" t="s">
        <v>57</v>
      </c>
      <c r="AK173" s="184" t="s">
        <v>57</v>
      </c>
      <c r="AL173" s="184" t="s">
        <v>57</v>
      </c>
      <c r="AM173" s="184" t="s">
        <v>57</v>
      </c>
      <c r="AN173" s="184" t="s">
        <v>57</v>
      </c>
      <c r="AO173" s="184" t="s">
        <v>57</v>
      </c>
      <c r="AP173" s="196">
        <v>45203</v>
      </c>
      <c r="AQ173" s="184" t="s">
        <v>57</v>
      </c>
      <c r="AR173" s="184" t="s">
        <v>57</v>
      </c>
      <c r="AS173" s="211" t="s">
        <v>57</v>
      </c>
      <c r="AT173" s="211" t="s">
        <v>57</v>
      </c>
      <c r="AU173" s="184" t="s">
        <v>56</v>
      </c>
    </row>
    <row r="174" spans="1:47" s="188" customFormat="1">
      <c r="A174" s="184">
        <v>174</v>
      </c>
      <c r="B174" s="184" t="s">
        <v>6366</v>
      </c>
      <c r="C174" s="184" t="s">
        <v>6487</v>
      </c>
      <c r="D174" s="184">
        <v>2024</v>
      </c>
      <c r="E174" s="184" t="s">
        <v>6509</v>
      </c>
      <c r="F174" s="189" t="s">
        <v>5042</v>
      </c>
      <c r="G174" s="187" t="s">
        <v>6528</v>
      </c>
      <c r="H174" s="184" t="s">
        <v>5044</v>
      </c>
      <c r="I174" s="184" t="s">
        <v>935</v>
      </c>
      <c r="J174" s="184">
        <v>18</v>
      </c>
      <c r="K174" s="184" t="s">
        <v>57</v>
      </c>
      <c r="L174" s="184" t="s">
        <v>57</v>
      </c>
      <c r="M174" s="184" t="s">
        <v>57</v>
      </c>
      <c r="N174" s="184" t="s">
        <v>56</v>
      </c>
      <c r="O174" s="184">
        <v>1</v>
      </c>
      <c r="P174" s="211" t="s">
        <v>114</v>
      </c>
      <c r="Q174" s="184" t="s">
        <v>5045</v>
      </c>
      <c r="R174" s="211" t="s">
        <v>6529</v>
      </c>
      <c r="S174" s="184" t="s">
        <v>56</v>
      </c>
      <c r="T174" s="184" t="s">
        <v>6530</v>
      </c>
      <c r="U174" s="211" t="s">
        <v>57</v>
      </c>
      <c r="V174" s="211" t="s">
        <v>57</v>
      </c>
      <c r="W174" s="184" t="s">
        <v>57</v>
      </c>
      <c r="X174" s="184" t="s">
        <v>57</v>
      </c>
      <c r="Y174" s="184" t="s">
        <v>57</v>
      </c>
      <c r="Z174" s="187" t="s">
        <v>5049</v>
      </c>
      <c r="AA174" s="184" t="s">
        <v>56</v>
      </c>
      <c r="AB174" s="184" t="s">
        <v>56</v>
      </c>
      <c r="AC174" s="184" t="s">
        <v>56</v>
      </c>
      <c r="AD174" s="211" t="s">
        <v>216</v>
      </c>
      <c r="AE174" s="184" t="s">
        <v>6531</v>
      </c>
      <c r="AF174" s="184" t="s">
        <v>57</v>
      </c>
      <c r="AG174" s="184" t="s">
        <v>56</v>
      </c>
      <c r="AH174" s="184">
        <v>40</v>
      </c>
      <c r="AI174" s="184" t="s">
        <v>56</v>
      </c>
      <c r="AJ174" s="184" t="s">
        <v>4234</v>
      </c>
      <c r="AK174" s="184" t="s">
        <v>57</v>
      </c>
      <c r="AL174" s="184" t="s">
        <v>57</v>
      </c>
      <c r="AM174" s="184" t="s">
        <v>57</v>
      </c>
      <c r="AN174" s="184" t="s">
        <v>57</v>
      </c>
      <c r="AO174" s="184" t="s">
        <v>57</v>
      </c>
      <c r="AP174" s="196">
        <v>45339</v>
      </c>
      <c r="AQ174" s="184" t="s">
        <v>57</v>
      </c>
      <c r="AR174" s="184" t="s">
        <v>57</v>
      </c>
      <c r="AS174" s="184">
        <v>40</v>
      </c>
      <c r="AT174" s="184">
        <v>0</v>
      </c>
      <c r="AU174" s="184"/>
    </row>
    <row r="175" spans="1:47" s="188" customFormat="1">
      <c r="A175" s="184">
        <v>175</v>
      </c>
      <c r="B175" s="184" t="s">
        <v>6366</v>
      </c>
      <c r="C175" s="184" t="s">
        <v>6487</v>
      </c>
      <c r="D175" s="184">
        <v>2024</v>
      </c>
      <c r="E175" s="184" t="s">
        <v>6509</v>
      </c>
      <c r="F175" s="189" t="s">
        <v>5051</v>
      </c>
      <c r="G175" s="187" t="s">
        <v>6532</v>
      </c>
      <c r="H175" s="184" t="s">
        <v>5053</v>
      </c>
      <c r="I175" s="184" t="s">
        <v>935</v>
      </c>
      <c r="J175" s="184">
        <v>6</v>
      </c>
      <c r="K175" s="184" t="s">
        <v>57</v>
      </c>
      <c r="L175" s="184" t="s">
        <v>57</v>
      </c>
      <c r="M175" s="184" t="s">
        <v>57</v>
      </c>
      <c r="N175" s="184" t="s">
        <v>57</v>
      </c>
      <c r="O175" s="184" t="s">
        <v>57</v>
      </c>
      <c r="P175" s="184" t="s">
        <v>57</v>
      </c>
      <c r="Q175" s="184" t="s">
        <v>57</v>
      </c>
      <c r="R175" s="184" t="s">
        <v>57</v>
      </c>
      <c r="S175" s="184" t="s">
        <v>57</v>
      </c>
      <c r="T175" s="184" t="s">
        <v>57</v>
      </c>
      <c r="U175" s="211" t="s">
        <v>1223</v>
      </c>
      <c r="V175" s="211" t="s">
        <v>6533</v>
      </c>
      <c r="W175" s="184" t="s">
        <v>57</v>
      </c>
      <c r="X175" s="184" t="s">
        <v>57</v>
      </c>
      <c r="Y175" s="184" t="s">
        <v>57</v>
      </c>
      <c r="Z175" s="187" t="s">
        <v>5054</v>
      </c>
      <c r="AA175" s="184" t="s">
        <v>57</v>
      </c>
      <c r="AB175" s="184" t="s">
        <v>57</v>
      </c>
      <c r="AC175" s="184" t="s">
        <v>57</v>
      </c>
      <c r="AD175" s="184" t="s">
        <v>57</v>
      </c>
      <c r="AE175" s="184" t="s">
        <v>57</v>
      </c>
      <c r="AF175" s="184" t="s">
        <v>57</v>
      </c>
      <c r="AG175" s="184" t="s">
        <v>56</v>
      </c>
      <c r="AH175" s="184">
        <v>8</v>
      </c>
      <c r="AI175" s="184" t="s">
        <v>57</v>
      </c>
      <c r="AJ175" s="184" t="s">
        <v>57</v>
      </c>
      <c r="AK175" s="184" t="s">
        <v>57</v>
      </c>
      <c r="AL175" s="184" t="s">
        <v>57</v>
      </c>
      <c r="AM175" s="184" t="s">
        <v>57</v>
      </c>
      <c r="AN175" s="184" t="s">
        <v>57</v>
      </c>
      <c r="AO175" s="184" t="s">
        <v>57</v>
      </c>
      <c r="AP175" s="196">
        <v>45338</v>
      </c>
      <c r="AQ175" s="184" t="s">
        <v>57</v>
      </c>
      <c r="AR175" s="184" t="s">
        <v>57</v>
      </c>
      <c r="AS175" s="184" t="s">
        <v>57</v>
      </c>
      <c r="AT175" s="184" t="s">
        <v>57</v>
      </c>
      <c r="AU175" s="184" t="s">
        <v>56</v>
      </c>
    </row>
    <row r="176" spans="1:47" s="188" customFormat="1">
      <c r="A176" s="184">
        <v>176</v>
      </c>
      <c r="B176" s="184" t="s">
        <v>6366</v>
      </c>
      <c r="C176" s="184" t="s">
        <v>6487</v>
      </c>
      <c r="D176" s="184">
        <v>2024</v>
      </c>
      <c r="E176" s="184" t="s">
        <v>6509</v>
      </c>
      <c r="F176" s="189" t="s">
        <v>5056</v>
      </c>
      <c r="G176" s="187" t="s">
        <v>6534</v>
      </c>
      <c r="H176" s="184" t="s">
        <v>5058</v>
      </c>
      <c r="I176" s="184" t="s">
        <v>935</v>
      </c>
      <c r="J176" s="184">
        <v>15</v>
      </c>
      <c r="K176" s="184" t="s">
        <v>57</v>
      </c>
      <c r="L176" s="184" t="s">
        <v>57</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5059</v>
      </c>
      <c r="AA176" s="184" t="s">
        <v>57</v>
      </c>
      <c r="AB176" s="184" t="s">
        <v>57</v>
      </c>
      <c r="AC176" s="184" t="s">
        <v>57</v>
      </c>
      <c r="AD176" s="184" t="s">
        <v>57</v>
      </c>
      <c r="AE176" s="184" t="s">
        <v>57</v>
      </c>
      <c r="AF176" s="184" t="s">
        <v>57</v>
      </c>
      <c r="AG176" s="211" t="s">
        <v>56</v>
      </c>
      <c r="AH176" s="211">
        <v>21</v>
      </c>
      <c r="AI176" s="184" t="s">
        <v>57</v>
      </c>
      <c r="AJ176" s="184" t="s">
        <v>57</v>
      </c>
      <c r="AK176" s="184" t="s">
        <v>57</v>
      </c>
      <c r="AL176" s="184" t="s">
        <v>57</v>
      </c>
      <c r="AM176" s="184" t="s">
        <v>57</v>
      </c>
      <c r="AN176" s="184" t="s">
        <v>57</v>
      </c>
      <c r="AO176" s="184" t="s">
        <v>57</v>
      </c>
      <c r="AP176" s="196">
        <v>45345</v>
      </c>
      <c r="AQ176" s="184" t="s">
        <v>57</v>
      </c>
      <c r="AR176" s="184" t="s">
        <v>57</v>
      </c>
      <c r="AS176" s="211" t="s">
        <v>57</v>
      </c>
      <c r="AT176" s="211" t="s">
        <v>57</v>
      </c>
      <c r="AU176" s="184"/>
    </row>
    <row r="177" spans="1:47" s="188" customFormat="1">
      <c r="A177" s="184">
        <v>177</v>
      </c>
      <c r="B177" s="184" t="s">
        <v>6366</v>
      </c>
      <c r="C177" s="184" t="s">
        <v>6487</v>
      </c>
      <c r="D177" s="184">
        <v>2024</v>
      </c>
      <c r="E177" s="184" t="s">
        <v>6509</v>
      </c>
      <c r="F177" s="189" t="s">
        <v>5061</v>
      </c>
      <c r="G177" s="187" t="s">
        <v>6535</v>
      </c>
      <c r="H177" s="187" t="s">
        <v>5063</v>
      </c>
      <c r="I177" s="184" t="s">
        <v>935</v>
      </c>
      <c r="J177" s="184">
        <v>14</v>
      </c>
      <c r="K177" s="184" t="s">
        <v>57</v>
      </c>
      <c r="L177" s="184" t="s">
        <v>57</v>
      </c>
      <c r="M177" s="184" t="s">
        <v>57</v>
      </c>
      <c r="N177" s="184" t="s">
        <v>57</v>
      </c>
      <c r="O177" s="184" t="s">
        <v>57</v>
      </c>
      <c r="P177" s="184" t="s">
        <v>57</v>
      </c>
      <c r="Q177" s="184" t="s">
        <v>57</v>
      </c>
      <c r="R177" s="184" t="s">
        <v>57</v>
      </c>
      <c r="S177" s="184" t="s">
        <v>57</v>
      </c>
      <c r="T177" s="184" t="s">
        <v>57</v>
      </c>
      <c r="U177" s="211" t="s">
        <v>57</v>
      </c>
      <c r="V177" s="211" t="s">
        <v>57</v>
      </c>
      <c r="W177" s="184" t="s">
        <v>57</v>
      </c>
      <c r="X177" s="184" t="s">
        <v>57</v>
      </c>
      <c r="Y177" s="184" t="s">
        <v>57</v>
      </c>
      <c r="Z177" s="184" t="s">
        <v>5065</v>
      </c>
      <c r="AA177" s="184" t="s">
        <v>57</v>
      </c>
      <c r="AB177" s="184" t="s">
        <v>57</v>
      </c>
      <c r="AC177" s="184" t="s">
        <v>57</v>
      </c>
      <c r="AD177" s="184" t="s">
        <v>57</v>
      </c>
      <c r="AE177" s="184" t="s">
        <v>57</v>
      </c>
      <c r="AF177" s="184" t="s">
        <v>57</v>
      </c>
      <c r="AG177" s="184" t="s">
        <v>56</v>
      </c>
      <c r="AH177" s="184">
        <v>60</v>
      </c>
      <c r="AI177" s="184" t="s">
        <v>57</v>
      </c>
      <c r="AJ177" s="184" t="s">
        <v>57</v>
      </c>
      <c r="AK177" s="184" t="s">
        <v>57</v>
      </c>
      <c r="AL177" s="184" t="s">
        <v>57</v>
      </c>
      <c r="AM177" s="184" t="s">
        <v>57</v>
      </c>
      <c r="AN177" s="184" t="s">
        <v>57</v>
      </c>
      <c r="AO177" s="184" t="s">
        <v>57</v>
      </c>
      <c r="AP177" s="192">
        <v>45334</v>
      </c>
      <c r="AQ177" s="184" t="s">
        <v>57</v>
      </c>
      <c r="AR177" s="184" t="s">
        <v>57</v>
      </c>
      <c r="AS177" s="211" t="s">
        <v>57</v>
      </c>
      <c r="AT177" s="211" t="s">
        <v>57</v>
      </c>
      <c r="AU177" s="184"/>
    </row>
    <row r="178" spans="1:47" s="188" customFormat="1">
      <c r="A178" s="184">
        <v>178</v>
      </c>
      <c r="B178" s="184" t="s">
        <v>6366</v>
      </c>
      <c r="C178" s="184" t="s">
        <v>6487</v>
      </c>
      <c r="D178" s="184">
        <v>2024</v>
      </c>
      <c r="E178" s="184" t="s">
        <v>6509</v>
      </c>
      <c r="F178" s="189" t="s">
        <v>5067</v>
      </c>
      <c r="G178" s="187" t="s">
        <v>6536</v>
      </c>
      <c r="H178" s="184" t="s">
        <v>6537</v>
      </c>
      <c r="I178" s="184" t="s">
        <v>935</v>
      </c>
      <c r="J178" s="184">
        <v>14</v>
      </c>
      <c r="K178" s="184" t="s">
        <v>57</v>
      </c>
      <c r="L178" s="184" t="s">
        <v>57</v>
      </c>
      <c r="M178" s="184" t="s">
        <v>57</v>
      </c>
      <c r="N178" s="184" t="s">
        <v>57</v>
      </c>
      <c r="O178" s="184" t="s">
        <v>57</v>
      </c>
      <c r="P178" s="184" t="s">
        <v>57</v>
      </c>
      <c r="Q178" s="184" t="s">
        <v>57</v>
      </c>
      <c r="R178" s="184" t="s">
        <v>57</v>
      </c>
      <c r="S178" s="184" t="s">
        <v>57</v>
      </c>
      <c r="T178" s="184" t="s">
        <v>57</v>
      </c>
      <c r="U178" s="184" t="s">
        <v>57</v>
      </c>
      <c r="V178" s="184" t="s">
        <v>57</v>
      </c>
      <c r="W178" s="184" t="s">
        <v>57</v>
      </c>
      <c r="X178" s="184" t="s">
        <v>57</v>
      </c>
      <c r="Y178" s="184" t="s">
        <v>57</v>
      </c>
      <c r="Z178" s="184" t="s">
        <v>5070</v>
      </c>
      <c r="AA178" s="184" t="s">
        <v>57</v>
      </c>
      <c r="AB178" s="184" t="s">
        <v>57</v>
      </c>
      <c r="AC178" s="184" t="s">
        <v>57</v>
      </c>
      <c r="AD178" s="184" t="s">
        <v>57</v>
      </c>
      <c r="AE178" s="184" t="s">
        <v>57</v>
      </c>
      <c r="AF178" s="184" t="s">
        <v>57</v>
      </c>
      <c r="AG178" s="184" t="s">
        <v>56</v>
      </c>
      <c r="AH178" s="184">
        <v>34</v>
      </c>
      <c r="AI178" s="184" t="s">
        <v>57</v>
      </c>
      <c r="AJ178" s="184" t="s">
        <v>57</v>
      </c>
      <c r="AK178" s="184" t="s">
        <v>57</v>
      </c>
      <c r="AL178" s="184" t="s">
        <v>57</v>
      </c>
      <c r="AM178" s="184" t="s">
        <v>57</v>
      </c>
      <c r="AN178" s="184" t="s">
        <v>57</v>
      </c>
      <c r="AO178" s="184" t="s">
        <v>57</v>
      </c>
      <c r="AP178" s="192">
        <v>45334</v>
      </c>
      <c r="AQ178" s="184" t="s">
        <v>57</v>
      </c>
      <c r="AR178" s="184" t="s">
        <v>57</v>
      </c>
      <c r="AS178" s="184">
        <v>28</v>
      </c>
      <c r="AT178" s="184">
        <v>6</v>
      </c>
      <c r="AU178" s="184" t="s">
        <v>56</v>
      </c>
    </row>
    <row r="179" spans="1:47" s="188" customFormat="1">
      <c r="A179" s="184">
        <v>179</v>
      </c>
      <c r="B179" s="184" t="s">
        <v>6366</v>
      </c>
      <c r="C179" s="184" t="s">
        <v>6487</v>
      </c>
      <c r="D179" s="184">
        <v>2024</v>
      </c>
      <c r="E179" s="184" t="s">
        <v>6509</v>
      </c>
      <c r="F179" s="189" t="s">
        <v>5071</v>
      </c>
      <c r="G179" s="187" t="s">
        <v>6538</v>
      </c>
      <c r="H179" s="184" t="s">
        <v>5073</v>
      </c>
      <c r="I179" s="184" t="s">
        <v>935</v>
      </c>
      <c r="J179" s="184">
        <v>13</v>
      </c>
      <c r="K179" s="184" t="s">
        <v>57</v>
      </c>
      <c r="L179" s="184" t="s">
        <v>57</v>
      </c>
      <c r="M179" s="184" t="s">
        <v>57</v>
      </c>
      <c r="N179" s="184" t="s">
        <v>1223</v>
      </c>
      <c r="O179" s="184">
        <v>1</v>
      </c>
      <c r="P179" s="184" t="s">
        <v>114</v>
      </c>
      <c r="Q179" s="184" t="s">
        <v>5074</v>
      </c>
      <c r="R179" s="184" t="s">
        <v>6539</v>
      </c>
      <c r="S179" s="184" t="s">
        <v>56</v>
      </c>
      <c r="T179" s="184" t="s">
        <v>6540</v>
      </c>
      <c r="U179" s="211" t="s">
        <v>57</v>
      </c>
      <c r="V179" s="211" t="s">
        <v>57</v>
      </c>
      <c r="W179" s="184" t="s">
        <v>57</v>
      </c>
      <c r="X179" s="184" t="s">
        <v>57</v>
      </c>
      <c r="Y179" s="184" t="s">
        <v>57</v>
      </c>
      <c r="Z179" s="187" t="s">
        <v>5078</v>
      </c>
      <c r="AA179" s="184" t="s">
        <v>57</v>
      </c>
      <c r="AB179" s="184" t="s">
        <v>56</v>
      </c>
      <c r="AC179" s="184" t="s">
        <v>56</v>
      </c>
      <c r="AD179" s="184" t="s">
        <v>157</v>
      </c>
      <c r="AE179" s="184" t="s">
        <v>57</v>
      </c>
      <c r="AF179" s="184" t="s">
        <v>57</v>
      </c>
      <c r="AG179" s="184" t="s">
        <v>56</v>
      </c>
      <c r="AH179" s="184">
        <v>69</v>
      </c>
      <c r="AI179" s="184" t="s">
        <v>56</v>
      </c>
      <c r="AJ179" s="184" t="s">
        <v>4234</v>
      </c>
      <c r="AK179" s="184" t="s">
        <v>57</v>
      </c>
      <c r="AL179" s="184" t="s">
        <v>57</v>
      </c>
      <c r="AM179" s="184" t="s">
        <v>57</v>
      </c>
      <c r="AN179" s="184" t="s">
        <v>57</v>
      </c>
      <c r="AO179" s="184" t="s">
        <v>57</v>
      </c>
      <c r="AP179" s="196">
        <v>45331</v>
      </c>
      <c r="AQ179" s="184" t="s">
        <v>57</v>
      </c>
      <c r="AR179" s="184" t="s">
        <v>57</v>
      </c>
      <c r="AS179" s="184">
        <v>43</v>
      </c>
      <c r="AT179" s="184">
        <v>26</v>
      </c>
      <c r="AU179" s="184"/>
    </row>
    <row r="180" spans="1:47" s="188" customFormat="1">
      <c r="A180" s="184">
        <v>180</v>
      </c>
      <c r="B180" s="184" t="s">
        <v>6366</v>
      </c>
      <c r="C180" s="184" t="s">
        <v>6487</v>
      </c>
      <c r="D180" s="184">
        <v>2024</v>
      </c>
      <c r="E180" s="184" t="s">
        <v>6541</v>
      </c>
      <c r="F180" s="189" t="s">
        <v>5080</v>
      </c>
      <c r="G180" s="187" t="s">
        <v>6542</v>
      </c>
      <c r="H180" s="184" t="s">
        <v>5082</v>
      </c>
      <c r="I180" s="184" t="s">
        <v>929</v>
      </c>
      <c r="J180" s="184">
        <v>15</v>
      </c>
      <c r="K180" s="184" t="s">
        <v>57</v>
      </c>
      <c r="L180" s="184" t="s">
        <v>57</v>
      </c>
      <c r="M180" s="184" t="s">
        <v>57</v>
      </c>
      <c r="N180" s="184" t="s">
        <v>57</v>
      </c>
      <c r="O180" s="184" t="s">
        <v>57</v>
      </c>
      <c r="P180" s="184" t="s">
        <v>57</v>
      </c>
      <c r="Q180" s="184" t="s">
        <v>57</v>
      </c>
      <c r="R180" s="184" t="s">
        <v>57</v>
      </c>
      <c r="S180" s="184" t="s">
        <v>56</v>
      </c>
      <c r="T180" s="184" t="s">
        <v>6543</v>
      </c>
      <c r="U180" s="184" t="s">
        <v>57</v>
      </c>
      <c r="V180" s="184" t="s">
        <v>57</v>
      </c>
      <c r="W180" s="184" t="s">
        <v>57</v>
      </c>
      <c r="X180" s="184" t="s">
        <v>57</v>
      </c>
      <c r="Y180" s="184" t="s">
        <v>57</v>
      </c>
      <c r="Z180" s="187" t="s">
        <v>5083</v>
      </c>
      <c r="AA180" s="184" t="s">
        <v>57</v>
      </c>
      <c r="AB180" s="184" t="s">
        <v>56</v>
      </c>
      <c r="AC180" s="184" t="s">
        <v>56</v>
      </c>
      <c r="AD180" s="184" t="s">
        <v>216</v>
      </c>
      <c r="AE180" s="184" t="s">
        <v>1738</v>
      </c>
      <c r="AF180" s="184" t="s">
        <v>57</v>
      </c>
      <c r="AG180" s="184" t="s">
        <v>57</v>
      </c>
      <c r="AH180" s="184" t="s">
        <v>57</v>
      </c>
      <c r="AI180" s="184" t="s">
        <v>57</v>
      </c>
      <c r="AJ180" s="184" t="s">
        <v>57</v>
      </c>
      <c r="AK180" s="184" t="s">
        <v>57</v>
      </c>
      <c r="AL180" s="184" t="s">
        <v>57</v>
      </c>
      <c r="AM180" s="184" t="s">
        <v>57</v>
      </c>
      <c r="AN180" s="184" t="s">
        <v>57</v>
      </c>
      <c r="AO180" s="184" t="s">
        <v>57</v>
      </c>
      <c r="AP180" s="196">
        <v>45227</v>
      </c>
      <c r="AQ180" s="184" t="s">
        <v>57</v>
      </c>
      <c r="AR180" s="184" t="s">
        <v>57</v>
      </c>
      <c r="AS180" s="184" t="s">
        <v>57</v>
      </c>
      <c r="AT180" s="184" t="s">
        <v>57</v>
      </c>
      <c r="AU180" s="184"/>
    </row>
    <row r="181" spans="1:47" s="188" customFormat="1">
      <c r="A181" s="184">
        <v>181</v>
      </c>
      <c r="B181" s="184" t="s">
        <v>6366</v>
      </c>
      <c r="C181" s="184" t="s">
        <v>6487</v>
      </c>
      <c r="D181" s="184">
        <v>2024</v>
      </c>
      <c r="E181" s="184" t="s">
        <v>6541</v>
      </c>
      <c r="F181" s="189" t="s">
        <v>5085</v>
      </c>
      <c r="G181" s="187" t="s">
        <v>6544</v>
      </c>
      <c r="H181" s="184" t="s">
        <v>5087</v>
      </c>
      <c r="I181" s="184" t="s">
        <v>929</v>
      </c>
      <c r="J181" s="184">
        <v>22</v>
      </c>
      <c r="K181" s="184" t="s">
        <v>56</v>
      </c>
      <c r="L181" s="184" t="s">
        <v>56</v>
      </c>
      <c r="M181" s="184" t="s">
        <v>57</v>
      </c>
      <c r="N181" s="184" t="s">
        <v>57</v>
      </c>
      <c r="O181" s="184" t="s">
        <v>57</v>
      </c>
      <c r="P181" s="184" t="s">
        <v>57</v>
      </c>
      <c r="Q181" s="184" t="s">
        <v>57</v>
      </c>
      <c r="R181" s="184" t="s">
        <v>57</v>
      </c>
      <c r="S181" s="184" t="s">
        <v>57</v>
      </c>
      <c r="T181" s="184" t="s">
        <v>57</v>
      </c>
      <c r="U181" s="184" t="s">
        <v>57</v>
      </c>
      <c r="V181" s="184" t="s">
        <v>57</v>
      </c>
      <c r="W181" s="184" t="s">
        <v>57</v>
      </c>
      <c r="X181" s="184" t="s">
        <v>57</v>
      </c>
      <c r="Y181" s="184" t="s">
        <v>57</v>
      </c>
      <c r="Z181" s="187" t="s">
        <v>5088</v>
      </c>
      <c r="AA181" s="184" t="s">
        <v>57</v>
      </c>
      <c r="AB181" s="184" t="s">
        <v>57</v>
      </c>
      <c r="AC181" s="184" t="s">
        <v>57</v>
      </c>
      <c r="AD181" s="184" t="s">
        <v>57</v>
      </c>
      <c r="AE181" s="184" t="s">
        <v>57</v>
      </c>
      <c r="AF181" s="184" t="s">
        <v>57</v>
      </c>
      <c r="AG181" s="184" t="s">
        <v>56</v>
      </c>
      <c r="AH181" s="184">
        <v>5984</v>
      </c>
      <c r="AI181" s="184" t="s">
        <v>57</v>
      </c>
      <c r="AJ181" s="184" t="s">
        <v>57</v>
      </c>
      <c r="AK181" s="184" t="s">
        <v>57</v>
      </c>
      <c r="AL181" s="184" t="s">
        <v>57</v>
      </c>
      <c r="AM181" s="184" t="s">
        <v>57</v>
      </c>
      <c r="AN181" s="184" t="s">
        <v>57</v>
      </c>
      <c r="AO181" s="184" t="s">
        <v>57</v>
      </c>
      <c r="AP181" s="196">
        <v>45323</v>
      </c>
      <c r="AQ181" s="184" t="s">
        <v>57</v>
      </c>
      <c r="AR181" s="184" t="s">
        <v>57</v>
      </c>
      <c r="AS181" s="184" t="s">
        <v>57</v>
      </c>
      <c r="AT181" s="184" t="s">
        <v>57</v>
      </c>
      <c r="AU181" s="184"/>
    </row>
    <row r="182" spans="1:47" s="188" customFormat="1">
      <c r="A182" s="184">
        <v>182</v>
      </c>
      <c r="B182" s="184" t="s">
        <v>6366</v>
      </c>
      <c r="C182" s="184" t="s">
        <v>6487</v>
      </c>
      <c r="D182" s="184">
        <v>2024</v>
      </c>
      <c r="E182" s="184" t="s">
        <v>6541</v>
      </c>
      <c r="F182" s="189" t="s">
        <v>5090</v>
      </c>
      <c r="G182" s="187" t="s">
        <v>6545</v>
      </c>
      <c r="H182" s="184" t="s">
        <v>5092</v>
      </c>
      <c r="I182" s="184" t="s">
        <v>935</v>
      </c>
      <c r="J182" s="184">
        <v>6</v>
      </c>
      <c r="K182" s="184" t="s">
        <v>57</v>
      </c>
      <c r="L182" s="184" t="s">
        <v>57</v>
      </c>
      <c r="M182" s="184" t="s">
        <v>57</v>
      </c>
      <c r="N182" s="184" t="s">
        <v>57</v>
      </c>
      <c r="O182" s="184" t="s">
        <v>57</v>
      </c>
      <c r="P182" s="184" t="s">
        <v>57</v>
      </c>
      <c r="Q182" s="184" t="s">
        <v>57</v>
      </c>
      <c r="R182" s="184" t="s">
        <v>57</v>
      </c>
      <c r="S182" s="184" t="s">
        <v>57</v>
      </c>
      <c r="T182" s="184" t="s">
        <v>57</v>
      </c>
      <c r="U182" s="184" t="s">
        <v>57</v>
      </c>
      <c r="V182" s="184" t="s">
        <v>57</v>
      </c>
      <c r="W182" s="184" t="s">
        <v>57</v>
      </c>
      <c r="X182" s="184" t="s">
        <v>57</v>
      </c>
      <c r="Y182" s="184" t="s">
        <v>57</v>
      </c>
      <c r="Z182" s="187" t="s">
        <v>5093</v>
      </c>
      <c r="AA182" s="184" t="s">
        <v>57</v>
      </c>
      <c r="AB182" s="184" t="s">
        <v>57</v>
      </c>
      <c r="AC182" s="184" t="s">
        <v>57</v>
      </c>
      <c r="AD182" s="184" t="s">
        <v>57</v>
      </c>
      <c r="AE182" s="184" t="s">
        <v>57</v>
      </c>
      <c r="AF182" s="184" t="s">
        <v>57</v>
      </c>
      <c r="AG182" s="211" t="s">
        <v>57</v>
      </c>
      <c r="AH182" s="211" t="s">
        <v>57</v>
      </c>
      <c r="AI182" s="211" t="s">
        <v>57</v>
      </c>
      <c r="AJ182" s="211" t="s">
        <v>57</v>
      </c>
      <c r="AK182" s="184" t="s">
        <v>57</v>
      </c>
      <c r="AL182" s="184" t="s">
        <v>57</v>
      </c>
      <c r="AM182" s="184" t="s">
        <v>57</v>
      </c>
      <c r="AN182" s="184" t="s">
        <v>57</v>
      </c>
      <c r="AO182" s="184" t="s">
        <v>57</v>
      </c>
      <c r="AP182" s="196">
        <v>45407</v>
      </c>
      <c r="AQ182" s="184" t="s">
        <v>57</v>
      </c>
      <c r="AR182" s="184" t="s">
        <v>57</v>
      </c>
      <c r="AS182" s="184" t="s">
        <v>57</v>
      </c>
      <c r="AT182" s="184" t="s">
        <v>57</v>
      </c>
      <c r="AU182" s="184" t="s">
        <v>56</v>
      </c>
    </row>
    <row r="183" spans="1:47" s="188" customFormat="1">
      <c r="A183" s="184">
        <v>183</v>
      </c>
      <c r="B183" s="184" t="s">
        <v>6366</v>
      </c>
      <c r="C183" s="184" t="s">
        <v>6487</v>
      </c>
      <c r="D183" s="184">
        <v>2024</v>
      </c>
      <c r="E183" s="184" t="s">
        <v>6541</v>
      </c>
      <c r="F183" s="184" t="s">
        <v>6546</v>
      </c>
      <c r="G183" s="187" t="s">
        <v>6547</v>
      </c>
      <c r="H183" s="184" t="s">
        <v>5097</v>
      </c>
      <c r="I183" s="184" t="s">
        <v>935</v>
      </c>
      <c r="J183" s="184">
        <v>3</v>
      </c>
      <c r="K183" s="184" t="s">
        <v>57</v>
      </c>
      <c r="L183" s="184" t="s">
        <v>57</v>
      </c>
      <c r="M183" s="184" t="s">
        <v>57</v>
      </c>
      <c r="N183" s="184" t="s">
        <v>57</v>
      </c>
      <c r="O183" s="184" t="s">
        <v>57</v>
      </c>
      <c r="P183" s="184" t="s">
        <v>57</v>
      </c>
      <c r="Q183" s="184" t="s">
        <v>57</v>
      </c>
      <c r="R183" s="184" t="s">
        <v>57</v>
      </c>
      <c r="S183" s="184" t="s">
        <v>57</v>
      </c>
      <c r="T183" s="184" t="s">
        <v>57</v>
      </c>
      <c r="U183" s="184" t="s">
        <v>57</v>
      </c>
      <c r="V183" s="184" t="s">
        <v>57</v>
      </c>
      <c r="W183" s="184" t="s">
        <v>57</v>
      </c>
      <c r="X183" s="184" t="s">
        <v>57</v>
      </c>
      <c r="Y183" s="184" t="s">
        <v>57</v>
      </c>
      <c r="Z183" s="187" t="s">
        <v>5098</v>
      </c>
      <c r="AA183" s="184" t="s">
        <v>57</v>
      </c>
      <c r="AB183" s="184" t="s">
        <v>57</v>
      </c>
      <c r="AC183" s="184" t="s">
        <v>57</v>
      </c>
      <c r="AD183" s="184" t="s">
        <v>57</v>
      </c>
      <c r="AE183" s="184" t="s">
        <v>57</v>
      </c>
      <c r="AF183" s="184" t="s">
        <v>57</v>
      </c>
      <c r="AG183" s="184" t="s">
        <v>56</v>
      </c>
      <c r="AH183" s="211">
        <v>34</v>
      </c>
      <c r="AI183" s="184" t="s">
        <v>57</v>
      </c>
      <c r="AJ183" s="184" t="s">
        <v>57</v>
      </c>
      <c r="AK183" s="184" t="s">
        <v>57</v>
      </c>
      <c r="AL183" s="184" t="s">
        <v>57</v>
      </c>
      <c r="AM183" s="184" t="s">
        <v>57</v>
      </c>
      <c r="AN183" s="184" t="s">
        <v>57</v>
      </c>
      <c r="AO183" s="184" t="s">
        <v>57</v>
      </c>
      <c r="AP183" s="196">
        <v>45407</v>
      </c>
      <c r="AQ183" s="184" t="s">
        <v>57</v>
      </c>
      <c r="AR183" s="184" t="s">
        <v>57</v>
      </c>
      <c r="AS183" s="211" t="s">
        <v>57</v>
      </c>
      <c r="AT183" s="211" t="s">
        <v>57</v>
      </c>
      <c r="AU183" s="184" t="s">
        <v>56</v>
      </c>
    </row>
    <row r="184" spans="1:47" s="188" customFormat="1">
      <c r="A184" s="184">
        <v>184</v>
      </c>
      <c r="B184" s="184" t="s">
        <v>6366</v>
      </c>
      <c r="C184" s="184" t="s">
        <v>6487</v>
      </c>
      <c r="D184" s="184">
        <v>2024</v>
      </c>
      <c r="E184" s="184" t="s">
        <v>6541</v>
      </c>
      <c r="F184" s="184" t="s">
        <v>5099</v>
      </c>
      <c r="G184" s="187" t="s">
        <v>6548</v>
      </c>
      <c r="H184" s="184" t="s">
        <v>5101</v>
      </c>
      <c r="I184" s="184" t="s">
        <v>935</v>
      </c>
      <c r="J184" s="184">
        <v>23</v>
      </c>
      <c r="K184" s="184" t="s">
        <v>57</v>
      </c>
      <c r="L184" s="184" t="s">
        <v>57</v>
      </c>
      <c r="M184" s="184" t="s">
        <v>57</v>
      </c>
      <c r="N184" s="184" t="s">
        <v>57</v>
      </c>
      <c r="O184" s="184" t="s">
        <v>57</v>
      </c>
      <c r="P184" s="184" t="s">
        <v>57</v>
      </c>
      <c r="Q184" s="184" t="s">
        <v>57</v>
      </c>
      <c r="R184" s="184" t="s">
        <v>57</v>
      </c>
      <c r="S184" s="184" t="s">
        <v>57</v>
      </c>
      <c r="T184" s="184" t="s">
        <v>57</v>
      </c>
      <c r="U184" s="184" t="s">
        <v>57</v>
      </c>
      <c r="V184" s="184" t="s">
        <v>57</v>
      </c>
      <c r="W184" s="184" t="s">
        <v>57</v>
      </c>
      <c r="X184" s="184" t="s">
        <v>57</v>
      </c>
      <c r="Y184" s="184" t="s">
        <v>57</v>
      </c>
      <c r="Z184" s="187" t="s">
        <v>5102</v>
      </c>
      <c r="AA184" s="184" t="s">
        <v>57</v>
      </c>
      <c r="AB184" s="184" t="s">
        <v>57</v>
      </c>
      <c r="AC184" s="184" t="s">
        <v>57</v>
      </c>
      <c r="AD184" s="184" t="s">
        <v>57</v>
      </c>
      <c r="AE184" s="184" t="s">
        <v>57</v>
      </c>
      <c r="AF184" s="184" t="s">
        <v>57</v>
      </c>
      <c r="AG184" s="184" t="s">
        <v>56</v>
      </c>
      <c r="AH184" s="184">
        <v>10</v>
      </c>
      <c r="AI184" s="184" t="s">
        <v>57</v>
      </c>
      <c r="AJ184" s="184" t="s">
        <v>57</v>
      </c>
      <c r="AK184" s="184" t="s">
        <v>57</v>
      </c>
      <c r="AL184" s="184" t="s">
        <v>57</v>
      </c>
      <c r="AM184" s="184" t="s">
        <v>57</v>
      </c>
      <c r="AN184" s="184" t="s">
        <v>57</v>
      </c>
      <c r="AO184" s="196" t="s">
        <v>57</v>
      </c>
      <c r="AP184" s="196">
        <v>45327</v>
      </c>
      <c r="AQ184" s="184" t="s">
        <v>57</v>
      </c>
      <c r="AR184" s="184" t="s">
        <v>57</v>
      </c>
      <c r="AS184" s="184">
        <v>4</v>
      </c>
      <c r="AT184" s="184">
        <v>6</v>
      </c>
      <c r="AU184" s="184" t="s">
        <v>56</v>
      </c>
    </row>
    <row r="185" spans="1:47" s="188" customFormat="1">
      <c r="A185" s="184">
        <v>185</v>
      </c>
      <c r="B185" s="184" t="s">
        <v>6366</v>
      </c>
      <c r="C185" s="184" t="s">
        <v>6487</v>
      </c>
      <c r="D185" s="184">
        <v>2024</v>
      </c>
      <c r="E185" s="184" t="s">
        <v>6541</v>
      </c>
      <c r="F185" s="189" t="s">
        <v>696</v>
      </c>
      <c r="G185" s="184" t="s">
        <v>6549</v>
      </c>
      <c r="H185" s="184" t="s">
        <v>5105</v>
      </c>
      <c r="I185" s="184" t="s">
        <v>935</v>
      </c>
      <c r="J185" s="184">
        <v>22</v>
      </c>
      <c r="K185" s="184" t="s">
        <v>57</v>
      </c>
      <c r="L185" s="184" t="s">
        <v>57</v>
      </c>
      <c r="M185" s="184" t="s">
        <v>57</v>
      </c>
      <c r="N185" s="184" t="s">
        <v>57</v>
      </c>
      <c r="O185" s="184" t="s">
        <v>57</v>
      </c>
      <c r="P185" s="184" t="s">
        <v>57</v>
      </c>
      <c r="Q185" s="184" t="s">
        <v>57</v>
      </c>
      <c r="R185" s="184" t="s">
        <v>57</v>
      </c>
      <c r="S185" s="184" t="s">
        <v>57</v>
      </c>
      <c r="T185" s="184" t="s">
        <v>57</v>
      </c>
      <c r="U185" s="184" t="s">
        <v>57</v>
      </c>
      <c r="V185" s="184" t="s">
        <v>57</v>
      </c>
      <c r="W185" s="184" t="s">
        <v>57</v>
      </c>
      <c r="X185" s="184" t="s">
        <v>57</v>
      </c>
      <c r="Y185" s="184" t="s">
        <v>57</v>
      </c>
      <c r="Z185" s="184" t="s">
        <v>5106</v>
      </c>
      <c r="AA185" s="184" t="s">
        <v>57</v>
      </c>
      <c r="AB185" s="184" t="s">
        <v>57</v>
      </c>
      <c r="AC185" s="184" t="s">
        <v>57</v>
      </c>
      <c r="AD185" s="184" t="s">
        <v>57</v>
      </c>
      <c r="AE185" s="184" t="s">
        <v>57</v>
      </c>
      <c r="AF185" s="184" t="s">
        <v>57</v>
      </c>
      <c r="AG185" s="184" t="s">
        <v>56</v>
      </c>
      <c r="AH185" s="184">
        <v>6</v>
      </c>
      <c r="AI185" s="184" t="s">
        <v>57</v>
      </c>
      <c r="AJ185" s="184" t="s">
        <v>57</v>
      </c>
      <c r="AK185" s="184" t="s">
        <v>57</v>
      </c>
      <c r="AL185" s="184" t="s">
        <v>57</v>
      </c>
      <c r="AM185" s="184" t="s">
        <v>57</v>
      </c>
      <c r="AN185" s="184" t="s">
        <v>57</v>
      </c>
      <c r="AO185" s="184" t="s">
        <v>57</v>
      </c>
      <c r="AP185" s="192">
        <v>45419</v>
      </c>
      <c r="AQ185" s="184" t="s">
        <v>57</v>
      </c>
      <c r="AR185" s="184" t="s">
        <v>57</v>
      </c>
      <c r="AS185" s="184">
        <v>4</v>
      </c>
      <c r="AT185" s="184">
        <v>2</v>
      </c>
      <c r="AU185" s="184" t="s">
        <v>56</v>
      </c>
    </row>
    <row r="186" spans="1:47" s="188" customFormat="1">
      <c r="A186" s="184">
        <v>186</v>
      </c>
      <c r="B186" s="184" t="s">
        <v>6366</v>
      </c>
      <c r="C186" s="184" t="s">
        <v>6487</v>
      </c>
      <c r="D186" s="184">
        <v>2024</v>
      </c>
      <c r="E186" s="184" t="s">
        <v>6541</v>
      </c>
      <c r="F186" s="189" t="s">
        <v>5108</v>
      </c>
      <c r="G186" s="187" t="s">
        <v>6550</v>
      </c>
      <c r="H186" s="184" t="s">
        <v>5110</v>
      </c>
      <c r="I186" s="184" t="s">
        <v>935</v>
      </c>
      <c r="J186" s="184">
        <v>22</v>
      </c>
      <c r="K186" s="184" t="s">
        <v>57</v>
      </c>
      <c r="L186" s="184" t="s">
        <v>57</v>
      </c>
      <c r="M186" s="184" t="s">
        <v>57</v>
      </c>
      <c r="N186" s="184" t="s">
        <v>57</v>
      </c>
      <c r="O186" s="184" t="s">
        <v>57</v>
      </c>
      <c r="P186" s="184" t="s">
        <v>57</v>
      </c>
      <c r="Q186" s="184" t="s">
        <v>57</v>
      </c>
      <c r="R186" s="184" t="s">
        <v>57</v>
      </c>
      <c r="S186" s="184" t="s">
        <v>56</v>
      </c>
      <c r="T186" s="184" t="s">
        <v>6551</v>
      </c>
      <c r="U186" s="211" t="s">
        <v>57</v>
      </c>
      <c r="V186" s="211" t="s">
        <v>57</v>
      </c>
      <c r="W186" s="184" t="s">
        <v>57</v>
      </c>
      <c r="X186" s="184" t="s">
        <v>57</v>
      </c>
      <c r="Y186" s="184" t="s">
        <v>57</v>
      </c>
      <c r="Z186" s="184" t="s">
        <v>4476</v>
      </c>
      <c r="AA186" s="184" t="s">
        <v>57</v>
      </c>
      <c r="AB186" s="184" t="s">
        <v>57</v>
      </c>
      <c r="AC186" s="184" t="s">
        <v>57</v>
      </c>
      <c r="AD186" s="184" t="s">
        <v>57</v>
      </c>
      <c r="AE186" s="184" t="s">
        <v>57</v>
      </c>
      <c r="AF186" s="184" t="s">
        <v>57</v>
      </c>
      <c r="AG186" s="184" t="s">
        <v>56</v>
      </c>
      <c r="AH186" s="184">
        <v>50</v>
      </c>
      <c r="AI186" s="184" t="s">
        <v>56</v>
      </c>
      <c r="AJ186" s="211" t="s">
        <v>174</v>
      </c>
      <c r="AK186" s="184" t="s">
        <v>57</v>
      </c>
      <c r="AL186" s="184" t="s">
        <v>57</v>
      </c>
      <c r="AM186" s="184" t="s">
        <v>57</v>
      </c>
      <c r="AN186" s="184" t="s">
        <v>57</v>
      </c>
      <c r="AO186" s="184" t="s">
        <v>57</v>
      </c>
      <c r="AP186" s="192">
        <v>45425</v>
      </c>
      <c r="AQ186" s="184" t="s">
        <v>57</v>
      </c>
      <c r="AR186" s="184" t="s">
        <v>57</v>
      </c>
      <c r="AS186" s="184">
        <v>31</v>
      </c>
      <c r="AT186" s="184">
        <v>19</v>
      </c>
      <c r="AU186" s="184"/>
    </row>
    <row r="187" spans="1:47" s="188" customFormat="1">
      <c r="A187" s="184">
        <v>187</v>
      </c>
      <c r="B187" s="184" t="s">
        <v>6366</v>
      </c>
      <c r="C187" s="184" t="s">
        <v>6487</v>
      </c>
      <c r="D187" s="184">
        <v>2024</v>
      </c>
      <c r="E187" s="184" t="s">
        <v>6541</v>
      </c>
      <c r="F187" s="189" t="s">
        <v>5115</v>
      </c>
      <c r="G187" s="187" t="s">
        <v>6552</v>
      </c>
      <c r="H187" s="184" t="s">
        <v>5117</v>
      </c>
      <c r="I187" s="184" t="s">
        <v>935</v>
      </c>
      <c r="J187" s="184">
        <v>18</v>
      </c>
      <c r="K187" s="184" t="s">
        <v>57</v>
      </c>
      <c r="L187" s="184" t="s">
        <v>57</v>
      </c>
      <c r="M187" s="184" t="s">
        <v>57</v>
      </c>
      <c r="N187" s="184" t="s">
        <v>56</v>
      </c>
      <c r="O187" s="184">
        <v>2</v>
      </c>
      <c r="P187" s="184" t="s">
        <v>438</v>
      </c>
      <c r="Q187" s="184" t="s">
        <v>6553</v>
      </c>
      <c r="R187" s="184" t="s">
        <v>6554</v>
      </c>
      <c r="S187" s="211" t="s">
        <v>57</v>
      </c>
      <c r="T187" s="211" t="s">
        <v>57</v>
      </c>
      <c r="U187" s="211" t="s">
        <v>57</v>
      </c>
      <c r="V187" s="211" t="s">
        <v>57</v>
      </c>
      <c r="W187" s="184" t="s">
        <v>57</v>
      </c>
      <c r="X187" s="184" t="s">
        <v>57</v>
      </c>
      <c r="Y187" s="184" t="s">
        <v>57</v>
      </c>
      <c r="Z187" s="184" t="s">
        <v>5122</v>
      </c>
      <c r="AA187" s="184" t="s">
        <v>56</v>
      </c>
      <c r="AB187" s="184" t="s">
        <v>56</v>
      </c>
      <c r="AC187" s="184" t="s">
        <v>56</v>
      </c>
      <c r="AD187" s="184" t="s">
        <v>157</v>
      </c>
      <c r="AE187" s="184" t="s">
        <v>57</v>
      </c>
      <c r="AF187" s="184" t="s">
        <v>57</v>
      </c>
      <c r="AG187" s="184" t="s">
        <v>56</v>
      </c>
      <c r="AH187" s="184">
        <v>123</v>
      </c>
      <c r="AI187" s="184" t="s">
        <v>57</v>
      </c>
      <c r="AJ187" s="184" t="s">
        <v>57</v>
      </c>
      <c r="AK187" s="184" t="s">
        <v>57</v>
      </c>
      <c r="AL187" s="184" t="s">
        <v>57</v>
      </c>
      <c r="AM187" s="184" t="s">
        <v>57</v>
      </c>
      <c r="AN187" s="184" t="s">
        <v>57</v>
      </c>
      <c r="AO187" s="184" t="s">
        <v>57</v>
      </c>
      <c r="AP187" s="192">
        <v>45310</v>
      </c>
      <c r="AQ187" s="184" t="s">
        <v>57</v>
      </c>
      <c r="AR187" s="184" t="s">
        <v>57</v>
      </c>
      <c r="AS187" s="184">
        <v>63</v>
      </c>
      <c r="AT187" s="184">
        <v>60</v>
      </c>
      <c r="AU187" s="184"/>
    </row>
    <row r="188" spans="1:47" s="188" customFormat="1">
      <c r="A188" s="184">
        <v>188</v>
      </c>
      <c r="B188" s="184" t="s">
        <v>6366</v>
      </c>
      <c r="C188" s="184" t="s">
        <v>6487</v>
      </c>
      <c r="D188" s="184">
        <v>2024</v>
      </c>
      <c r="E188" s="184" t="s">
        <v>6541</v>
      </c>
      <c r="F188" s="189" t="s">
        <v>5124</v>
      </c>
      <c r="G188" s="184" t="s">
        <v>6555</v>
      </c>
      <c r="H188" s="184" t="s">
        <v>5126</v>
      </c>
      <c r="I188" s="184" t="s">
        <v>935</v>
      </c>
      <c r="J188" s="184">
        <v>21</v>
      </c>
      <c r="K188" s="184" t="s">
        <v>57</v>
      </c>
      <c r="L188" s="184" t="s">
        <v>57</v>
      </c>
      <c r="M188" s="184" t="s">
        <v>57</v>
      </c>
      <c r="N188" s="184" t="s">
        <v>57</v>
      </c>
      <c r="O188" s="184" t="s">
        <v>57</v>
      </c>
      <c r="P188" s="184" t="s">
        <v>57</v>
      </c>
      <c r="Q188" s="184" t="s">
        <v>57</v>
      </c>
      <c r="R188" s="184" t="s">
        <v>57</v>
      </c>
      <c r="S188" s="184" t="s">
        <v>57</v>
      </c>
      <c r="T188" s="184" t="s">
        <v>57</v>
      </c>
      <c r="U188" s="184" t="s">
        <v>57</v>
      </c>
      <c r="V188" s="184" t="s">
        <v>57</v>
      </c>
      <c r="W188" s="184" t="s">
        <v>57</v>
      </c>
      <c r="X188" s="184" t="s">
        <v>57</v>
      </c>
      <c r="Y188" s="184" t="s">
        <v>57</v>
      </c>
      <c r="Z188" s="184" t="s">
        <v>5127</v>
      </c>
      <c r="AA188" s="184" t="s">
        <v>57</v>
      </c>
      <c r="AB188" s="184" t="s">
        <v>56</v>
      </c>
      <c r="AC188" s="184" t="s">
        <v>57</v>
      </c>
      <c r="AD188" s="184" t="s">
        <v>234</v>
      </c>
      <c r="AE188" s="184" t="s">
        <v>6556</v>
      </c>
      <c r="AF188" s="184" t="s">
        <v>57</v>
      </c>
      <c r="AG188" s="184" t="s">
        <v>56</v>
      </c>
      <c r="AH188" s="184">
        <v>183</v>
      </c>
      <c r="AI188" s="184" t="s">
        <v>57</v>
      </c>
      <c r="AJ188" s="184" t="s">
        <v>57</v>
      </c>
      <c r="AK188" s="184" t="s">
        <v>57</v>
      </c>
      <c r="AL188" s="184" t="s">
        <v>57</v>
      </c>
      <c r="AM188" s="184" t="s">
        <v>57</v>
      </c>
      <c r="AN188" s="184" t="s">
        <v>57</v>
      </c>
      <c r="AO188" s="184" t="s">
        <v>57</v>
      </c>
      <c r="AP188" s="196">
        <v>45321</v>
      </c>
      <c r="AQ188" s="184" t="s">
        <v>57</v>
      </c>
      <c r="AR188" s="184" t="s">
        <v>57</v>
      </c>
      <c r="AS188" s="184">
        <v>106</v>
      </c>
      <c r="AT188" s="184">
        <v>77</v>
      </c>
      <c r="AU188" s="184"/>
    </row>
    <row r="189" spans="1:47" s="188" customFormat="1">
      <c r="A189" s="184">
        <v>189</v>
      </c>
      <c r="B189" s="184" t="s">
        <v>6366</v>
      </c>
      <c r="C189" s="184" t="s">
        <v>6487</v>
      </c>
      <c r="D189" s="184">
        <v>2024</v>
      </c>
      <c r="E189" s="184" t="s">
        <v>6541</v>
      </c>
      <c r="F189" s="213" t="s">
        <v>5130</v>
      </c>
      <c r="G189" s="184" t="s">
        <v>6557</v>
      </c>
      <c r="H189" s="187" t="s">
        <v>5132</v>
      </c>
      <c r="I189" s="184" t="s">
        <v>935</v>
      </c>
      <c r="J189" s="184">
        <v>13</v>
      </c>
      <c r="K189" s="184" t="s">
        <v>57</v>
      </c>
      <c r="L189" s="184" t="s">
        <v>57</v>
      </c>
      <c r="M189" s="184" t="s">
        <v>57</v>
      </c>
      <c r="N189" s="184" t="s">
        <v>57</v>
      </c>
      <c r="O189" s="184" t="s">
        <v>57</v>
      </c>
      <c r="P189" s="184" t="s">
        <v>57</v>
      </c>
      <c r="Q189" s="184" t="s">
        <v>57</v>
      </c>
      <c r="R189" s="184" t="s">
        <v>57</v>
      </c>
      <c r="S189" s="184" t="s">
        <v>56</v>
      </c>
      <c r="T189" s="211" t="s">
        <v>6558</v>
      </c>
      <c r="U189" s="184" t="s">
        <v>57</v>
      </c>
      <c r="V189" s="184" t="s">
        <v>57</v>
      </c>
      <c r="W189" s="184" t="s">
        <v>57</v>
      </c>
      <c r="X189" s="184" t="s">
        <v>57</v>
      </c>
      <c r="Y189" s="184" t="s">
        <v>57</v>
      </c>
      <c r="Z189" s="184" t="s">
        <v>5134</v>
      </c>
      <c r="AA189" s="184" t="s">
        <v>56</v>
      </c>
      <c r="AB189" s="184" t="s">
        <v>56</v>
      </c>
      <c r="AC189" s="184" t="s">
        <v>56</v>
      </c>
      <c r="AD189" s="184" t="s">
        <v>157</v>
      </c>
      <c r="AE189" s="184" t="s">
        <v>57</v>
      </c>
      <c r="AF189" s="184" t="s">
        <v>57</v>
      </c>
      <c r="AG189" s="184" t="s">
        <v>56</v>
      </c>
      <c r="AH189" s="184">
        <v>546</v>
      </c>
      <c r="AI189" s="184" t="s">
        <v>56</v>
      </c>
      <c r="AJ189" s="184" t="s">
        <v>4234</v>
      </c>
      <c r="AK189" s="184" t="s">
        <v>57</v>
      </c>
      <c r="AL189" s="184" t="s">
        <v>57</v>
      </c>
      <c r="AM189" s="184" t="s">
        <v>57</v>
      </c>
      <c r="AN189" s="184" t="s">
        <v>57</v>
      </c>
      <c r="AO189" s="184" t="s">
        <v>57</v>
      </c>
      <c r="AP189" s="196">
        <v>45311</v>
      </c>
      <c r="AQ189" s="184" t="s">
        <v>57</v>
      </c>
      <c r="AR189" s="184" t="s">
        <v>57</v>
      </c>
      <c r="AS189" s="184">
        <v>317</v>
      </c>
      <c r="AT189" s="184">
        <v>229</v>
      </c>
      <c r="AU189" s="184"/>
    </row>
    <row r="190" spans="1:47" s="188" customFormat="1">
      <c r="A190" s="184">
        <v>190</v>
      </c>
      <c r="B190" s="184" t="s">
        <v>6366</v>
      </c>
      <c r="C190" s="184" t="s">
        <v>6487</v>
      </c>
      <c r="D190" s="184">
        <v>2024</v>
      </c>
      <c r="E190" s="184" t="s">
        <v>6541</v>
      </c>
      <c r="F190" s="213" t="s">
        <v>5136</v>
      </c>
      <c r="G190" s="187" t="s">
        <v>6559</v>
      </c>
      <c r="H190" s="184" t="s">
        <v>5138</v>
      </c>
      <c r="I190" s="184" t="s">
        <v>935</v>
      </c>
      <c r="J190" s="184">
        <v>14</v>
      </c>
      <c r="K190" s="184" t="s">
        <v>57</v>
      </c>
      <c r="L190" s="184" t="s">
        <v>57</v>
      </c>
      <c r="M190" s="184" t="s">
        <v>57</v>
      </c>
      <c r="N190" s="184" t="s">
        <v>57</v>
      </c>
      <c r="O190" s="184" t="s">
        <v>57</v>
      </c>
      <c r="P190" s="184" t="s">
        <v>57</v>
      </c>
      <c r="Q190" s="184" t="s">
        <v>57</v>
      </c>
      <c r="R190" s="184" t="s">
        <v>57</v>
      </c>
      <c r="S190" s="184" t="s">
        <v>56</v>
      </c>
      <c r="T190" s="211" t="s">
        <v>6560</v>
      </c>
      <c r="U190" s="211" t="s">
        <v>57</v>
      </c>
      <c r="V190" s="184" t="s">
        <v>57</v>
      </c>
      <c r="W190" s="184" t="s">
        <v>57</v>
      </c>
      <c r="X190" s="184" t="s">
        <v>57</v>
      </c>
      <c r="Y190" s="184" t="s">
        <v>57</v>
      </c>
      <c r="Z190" s="184" t="s">
        <v>5141</v>
      </c>
      <c r="AA190" s="184" t="s">
        <v>56</v>
      </c>
      <c r="AB190" s="184" t="s">
        <v>56</v>
      </c>
      <c r="AC190" s="184" t="s">
        <v>1223</v>
      </c>
      <c r="AD190" s="184" t="s">
        <v>157</v>
      </c>
      <c r="AE190" s="184" t="s">
        <v>57</v>
      </c>
      <c r="AF190" s="184" t="s">
        <v>57</v>
      </c>
      <c r="AG190" s="184" t="s">
        <v>56</v>
      </c>
      <c r="AH190" s="184">
        <v>74</v>
      </c>
      <c r="AI190" s="184" t="s">
        <v>56</v>
      </c>
      <c r="AJ190" s="211" t="s">
        <v>174</v>
      </c>
      <c r="AK190" s="184" t="s">
        <v>57</v>
      </c>
      <c r="AL190" s="184" t="s">
        <v>57</v>
      </c>
      <c r="AM190" s="184" t="s">
        <v>57</v>
      </c>
      <c r="AN190" s="184" t="s">
        <v>57</v>
      </c>
      <c r="AO190" s="184" t="s">
        <v>57</v>
      </c>
      <c r="AP190" s="192">
        <v>45420</v>
      </c>
      <c r="AQ190" s="184" t="s">
        <v>57</v>
      </c>
      <c r="AR190" s="184" t="s">
        <v>57</v>
      </c>
      <c r="AS190" s="184">
        <v>71</v>
      </c>
      <c r="AT190" s="184">
        <v>3</v>
      </c>
      <c r="AU190" s="184"/>
    </row>
    <row r="191" spans="1:47" s="188" customFormat="1">
      <c r="A191" s="184">
        <v>191</v>
      </c>
      <c r="B191" s="184" t="s">
        <v>6366</v>
      </c>
      <c r="C191" s="184" t="s">
        <v>6487</v>
      </c>
      <c r="D191" s="184">
        <v>2024</v>
      </c>
      <c r="E191" s="184" t="s">
        <v>6541</v>
      </c>
      <c r="F191" s="213" t="s">
        <v>5142</v>
      </c>
      <c r="G191" s="184" t="s">
        <v>6561</v>
      </c>
      <c r="H191" s="184" t="s">
        <v>6562</v>
      </c>
      <c r="I191" s="184" t="s">
        <v>935</v>
      </c>
      <c r="J191" s="184">
        <v>21</v>
      </c>
      <c r="K191" s="184" t="s">
        <v>57</v>
      </c>
      <c r="L191" s="184" t="s">
        <v>57</v>
      </c>
      <c r="M191" s="184" t="s">
        <v>57</v>
      </c>
      <c r="N191" s="184" t="s">
        <v>57</v>
      </c>
      <c r="O191" s="184" t="s">
        <v>57</v>
      </c>
      <c r="P191" s="184" t="s">
        <v>57</v>
      </c>
      <c r="Q191" s="184" t="s">
        <v>57</v>
      </c>
      <c r="R191" s="184" t="s">
        <v>57</v>
      </c>
      <c r="S191" s="184" t="s">
        <v>57</v>
      </c>
      <c r="T191" s="184" t="s">
        <v>57</v>
      </c>
      <c r="U191" s="184" t="s">
        <v>57</v>
      </c>
      <c r="V191" s="184" t="s">
        <v>57</v>
      </c>
      <c r="W191" s="184" t="s">
        <v>57</v>
      </c>
      <c r="X191" s="184" t="s">
        <v>57</v>
      </c>
      <c r="Y191" s="184" t="s">
        <v>57</v>
      </c>
      <c r="Z191" s="184" t="s">
        <v>5145</v>
      </c>
      <c r="AA191" s="184" t="s">
        <v>57</v>
      </c>
      <c r="AB191" s="184" t="s">
        <v>57</v>
      </c>
      <c r="AC191" s="184" t="s">
        <v>57</v>
      </c>
      <c r="AD191" s="184" t="s">
        <v>57</v>
      </c>
      <c r="AE191" s="184" t="s">
        <v>57</v>
      </c>
      <c r="AF191" s="184" t="s">
        <v>57</v>
      </c>
      <c r="AG191" s="184" t="s">
        <v>56</v>
      </c>
      <c r="AH191" s="184">
        <v>100</v>
      </c>
      <c r="AI191" s="184" t="s">
        <v>57</v>
      </c>
      <c r="AJ191" s="184" t="s">
        <v>57</v>
      </c>
      <c r="AK191" s="184" t="s">
        <v>57</v>
      </c>
      <c r="AL191" s="184" t="s">
        <v>57</v>
      </c>
      <c r="AM191" s="184" t="s">
        <v>57</v>
      </c>
      <c r="AN191" s="184" t="s">
        <v>57</v>
      </c>
      <c r="AO191" s="184" t="s">
        <v>57</v>
      </c>
      <c r="AP191" s="192">
        <v>45295</v>
      </c>
      <c r="AQ191" s="184" t="s">
        <v>57</v>
      </c>
      <c r="AR191" s="184" t="s">
        <v>57</v>
      </c>
      <c r="AS191" s="184">
        <v>50</v>
      </c>
      <c r="AT191" s="184">
        <v>50</v>
      </c>
      <c r="AU191" s="184"/>
    </row>
    <row r="192" spans="1:47" s="188" customFormat="1">
      <c r="A192" s="184">
        <v>192</v>
      </c>
      <c r="B192" s="184" t="s">
        <v>6366</v>
      </c>
      <c r="C192" s="184" t="s">
        <v>6487</v>
      </c>
      <c r="D192" s="184">
        <v>2024</v>
      </c>
      <c r="E192" s="184" t="s">
        <v>6541</v>
      </c>
      <c r="F192" s="213" t="s">
        <v>5147</v>
      </c>
      <c r="G192" s="184" t="s">
        <v>6563</v>
      </c>
      <c r="H192" s="184" t="s">
        <v>5149</v>
      </c>
      <c r="I192" s="184" t="s">
        <v>935</v>
      </c>
      <c r="J192" s="184">
        <v>24</v>
      </c>
      <c r="K192" s="184" t="s">
        <v>57</v>
      </c>
      <c r="L192" s="184" t="s">
        <v>57</v>
      </c>
      <c r="M192" s="184" t="s">
        <v>57</v>
      </c>
      <c r="N192" s="184" t="s">
        <v>57</v>
      </c>
      <c r="O192" s="184" t="s">
        <v>57</v>
      </c>
      <c r="P192" s="184" t="s">
        <v>57</v>
      </c>
      <c r="Q192" s="184" t="s">
        <v>57</v>
      </c>
      <c r="R192" s="184" t="s">
        <v>57</v>
      </c>
      <c r="S192" s="184" t="s">
        <v>56</v>
      </c>
      <c r="T192" s="184" t="s">
        <v>6564</v>
      </c>
      <c r="U192" s="211" t="s">
        <v>57</v>
      </c>
      <c r="V192" s="211" t="s">
        <v>57</v>
      </c>
      <c r="W192" s="184" t="s">
        <v>57</v>
      </c>
      <c r="X192" s="184" t="s">
        <v>57</v>
      </c>
      <c r="Y192" s="184" t="s">
        <v>57</v>
      </c>
      <c r="Z192" s="184" t="s">
        <v>5152</v>
      </c>
      <c r="AA192" s="184" t="s">
        <v>57</v>
      </c>
      <c r="AB192" s="184" t="s">
        <v>56</v>
      </c>
      <c r="AC192" s="184" t="s">
        <v>56</v>
      </c>
      <c r="AD192" s="184" t="s">
        <v>157</v>
      </c>
      <c r="AE192" s="184" t="s">
        <v>57</v>
      </c>
      <c r="AF192" s="184" t="s">
        <v>57</v>
      </c>
      <c r="AG192" s="184" t="s">
        <v>56</v>
      </c>
      <c r="AH192" s="184">
        <v>53</v>
      </c>
      <c r="AI192" s="184" t="s">
        <v>1223</v>
      </c>
      <c r="AJ192" s="184" t="s">
        <v>4234</v>
      </c>
      <c r="AK192" s="184" t="s">
        <v>57</v>
      </c>
      <c r="AL192" s="184" t="s">
        <v>57</v>
      </c>
      <c r="AM192" s="184" t="s">
        <v>57</v>
      </c>
      <c r="AN192" s="184" t="s">
        <v>57</v>
      </c>
      <c r="AO192" s="196" t="s">
        <v>57</v>
      </c>
      <c r="AP192" s="192">
        <v>45315</v>
      </c>
      <c r="AQ192" s="184" t="s">
        <v>57</v>
      </c>
      <c r="AR192" s="184" t="s">
        <v>57</v>
      </c>
      <c r="AS192" s="184">
        <v>53</v>
      </c>
      <c r="AT192" s="184">
        <v>0</v>
      </c>
      <c r="AU192" s="184"/>
    </row>
    <row r="193" spans="1:47" s="188" customFormat="1">
      <c r="A193" s="184">
        <v>193</v>
      </c>
      <c r="B193" s="184" t="s">
        <v>6366</v>
      </c>
      <c r="C193" s="184" t="s">
        <v>6487</v>
      </c>
      <c r="D193" s="184">
        <v>2024</v>
      </c>
      <c r="E193" s="184" t="s">
        <v>6541</v>
      </c>
      <c r="F193" s="189" t="s">
        <v>5124</v>
      </c>
      <c r="G193" s="184" t="s">
        <v>6565</v>
      </c>
      <c r="H193" s="184" t="s">
        <v>5155</v>
      </c>
      <c r="I193" s="184" t="s">
        <v>935</v>
      </c>
      <c r="J193" s="184">
        <v>21</v>
      </c>
      <c r="K193" s="184" t="s">
        <v>57</v>
      </c>
      <c r="L193" s="184" t="s">
        <v>57</v>
      </c>
      <c r="M193" s="184" t="s">
        <v>57</v>
      </c>
      <c r="N193" s="184" t="s">
        <v>57</v>
      </c>
      <c r="O193" s="184" t="s">
        <v>57</v>
      </c>
      <c r="P193" s="184" t="s">
        <v>57</v>
      </c>
      <c r="Q193" s="184" t="s">
        <v>57</v>
      </c>
      <c r="R193" s="184" t="s">
        <v>57</v>
      </c>
      <c r="S193" s="184" t="s">
        <v>56</v>
      </c>
      <c r="T193" s="184" t="s">
        <v>6566</v>
      </c>
      <c r="U193" s="184" t="s">
        <v>57</v>
      </c>
      <c r="V193" s="184" t="s">
        <v>57</v>
      </c>
      <c r="W193" s="184" t="s">
        <v>57</v>
      </c>
      <c r="X193" s="184" t="s">
        <v>57</v>
      </c>
      <c r="Y193" s="184" t="s">
        <v>57</v>
      </c>
      <c r="Z193" s="184" t="s">
        <v>5127</v>
      </c>
      <c r="AA193" s="184" t="s">
        <v>56</v>
      </c>
      <c r="AB193" s="184" t="s">
        <v>56</v>
      </c>
      <c r="AC193" s="184" t="s">
        <v>56</v>
      </c>
      <c r="AD193" s="211" t="s">
        <v>157</v>
      </c>
      <c r="AE193" s="184" t="s">
        <v>57</v>
      </c>
      <c r="AF193" s="184" t="s">
        <v>57</v>
      </c>
      <c r="AG193" s="184" t="s">
        <v>56</v>
      </c>
      <c r="AH193" s="184">
        <v>230</v>
      </c>
      <c r="AI193" s="184" t="s">
        <v>56</v>
      </c>
      <c r="AJ193" s="184" t="s">
        <v>4234</v>
      </c>
      <c r="AK193" s="184" t="s">
        <v>57</v>
      </c>
      <c r="AL193" s="184" t="s">
        <v>57</v>
      </c>
      <c r="AM193" s="184" t="s">
        <v>57</v>
      </c>
      <c r="AN193" s="184" t="s">
        <v>57</v>
      </c>
      <c r="AO193" s="184" t="s">
        <v>57</v>
      </c>
      <c r="AP193" s="196">
        <v>45380</v>
      </c>
      <c r="AQ193" s="184" t="s">
        <v>57</v>
      </c>
      <c r="AR193" s="184" t="s">
        <v>57</v>
      </c>
      <c r="AS193" s="184">
        <v>146</v>
      </c>
      <c r="AT193" s="184">
        <v>84</v>
      </c>
      <c r="AU193" s="184"/>
    </row>
    <row r="194" spans="1:47" s="188" customFormat="1">
      <c r="A194" s="184">
        <v>194</v>
      </c>
      <c r="B194" s="184" t="s">
        <v>6366</v>
      </c>
      <c r="C194" s="184" t="s">
        <v>6487</v>
      </c>
      <c r="D194" s="184">
        <v>2024</v>
      </c>
      <c r="E194" s="184" t="s">
        <v>6541</v>
      </c>
      <c r="F194" s="184" t="s">
        <v>5158</v>
      </c>
      <c r="G194" s="184" t="s">
        <v>6567</v>
      </c>
      <c r="H194" s="184" t="s">
        <v>5160</v>
      </c>
      <c r="I194" s="184" t="s">
        <v>935</v>
      </c>
      <c r="J194" s="184">
        <v>22</v>
      </c>
      <c r="K194" s="184" t="s">
        <v>57</v>
      </c>
      <c r="L194" s="184" t="s">
        <v>57</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5161</v>
      </c>
      <c r="AA194" s="184" t="s">
        <v>57</v>
      </c>
      <c r="AB194" s="184" t="s">
        <v>57</v>
      </c>
      <c r="AC194" s="184" t="s">
        <v>57</v>
      </c>
      <c r="AD194" s="184" t="s">
        <v>57</v>
      </c>
      <c r="AE194" s="184" t="s">
        <v>57</v>
      </c>
      <c r="AF194" s="184" t="s">
        <v>57</v>
      </c>
      <c r="AG194" s="184" t="s">
        <v>56</v>
      </c>
      <c r="AH194" s="184">
        <v>688</v>
      </c>
      <c r="AI194" s="184" t="s">
        <v>56</v>
      </c>
      <c r="AJ194" s="184" t="s">
        <v>4234</v>
      </c>
      <c r="AK194" s="184" t="s">
        <v>57</v>
      </c>
      <c r="AL194" s="184" t="s">
        <v>57</v>
      </c>
      <c r="AM194" s="184" t="s">
        <v>57</v>
      </c>
      <c r="AN194" s="184" t="s">
        <v>57</v>
      </c>
      <c r="AO194" s="184" t="s">
        <v>57</v>
      </c>
      <c r="AP194" s="192">
        <v>45354</v>
      </c>
      <c r="AQ194" s="184" t="s">
        <v>57</v>
      </c>
      <c r="AR194" s="184" t="s">
        <v>57</v>
      </c>
      <c r="AS194" s="184">
        <v>503</v>
      </c>
      <c r="AT194" s="184">
        <v>185</v>
      </c>
      <c r="AU194" s="184"/>
    </row>
    <row r="195" spans="1:47" s="188" customFormat="1">
      <c r="A195" s="184">
        <v>195</v>
      </c>
      <c r="B195" s="184" t="s">
        <v>6366</v>
      </c>
      <c r="C195" s="184" t="s">
        <v>6487</v>
      </c>
      <c r="D195" s="184">
        <v>2024</v>
      </c>
      <c r="E195" s="184" t="s">
        <v>6541</v>
      </c>
      <c r="F195" s="184" t="s">
        <v>765</v>
      </c>
      <c r="G195" s="184" t="s">
        <v>6568</v>
      </c>
      <c r="H195" s="187" t="s">
        <v>5164</v>
      </c>
      <c r="I195" s="184" t="s">
        <v>935</v>
      </c>
      <c r="J195" s="184">
        <v>18</v>
      </c>
      <c r="K195" s="184" t="s">
        <v>57</v>
      </c>
      <c r="L195" s="184" t="s">
        <v>57</v>
      </c>
      <c r="M195" s="184" t="s">
        <v>57</v>
      </c>
      <c r="N195" s="184" t="s">
        <v>57</v>
      </c>
      <c r="O195" s="184" t="s">
        <v>57</v>
      </c>
      <c r="P195" s="184" t="s">
        <v>57</v>
      </c>
      <c r="Q195" s="184" t="s">
        <v>57</v>
      </c>
      <c r="R195" s="184" t="s">
        <v>57</v>
      </c>
      <c r="S195" s="211" t="s">
        <v>57</v>
      </c>
      <c r="T195" s="211" t="s">
        <v>57</v>
      </c>
      <c r="U195" s="184" t="s">
        <v>57</v>
      </c>
      <c r="V195" s="184" t="s">
        <v>57</v>
      </c>
      <c r="W195" s="184" t="s">
        <v>57</v>
      </c>
      <c r="X195" s="184" t="s">
        <v>57</v>
      </c>
      <c r="Y195" s="184" t="s">
        <v>57</v>
      </c>
      <c r="Z195" s="184" t="s">
        <v>5166</v>
      </c>
      <c r="AA195" s="184" t="s">
        <v>56</v>
      </c>
      <c r="AB195" s="184" t="s">
        <v>56</v>
      </c>
      <c r="AC195" s="184" t="s">
        <v>56</v>
      </c>
      <c r="AD195" s="184" t="s">
        <v>216</v>
      </c>
      <c r="AE195" s="184" t="s">
        <v>3249</v>
      </c>
      <c r="AF195" s="184" t="s">
        <v>57</v>
      </c>
      <c r="AG195" s="184" t="s">
        <v>56</v>
      </c>
      <c r="AH195" s="184">
        <v>222</v>
      </c>
      <c r="AI195" s="184" t="s">
        <v>57</v>
      </c>
      <c r="AJ195" s="184" t="s">
        <v>57</v>
      </c>
      <c r="AK195" s="184" t="s">
        <v>57</v>
      </c>
      <c r="AL195" s="184" t="s">
        <v>57</v>
      </c>
      <c r="AM195" s="184" t="s">
        <v>57</v>
      </c>
      <c r="AN195" s="184" t="s">
        <v>57</v>
      </c>
      <c r="AO195" s="184" t="s">
        <v>57</v>
      </c>
      <c r="AP195" s="192">
        <v>45398</v>
      </c>
      <c r="AQ195" s="184" t="s">
        <v>57</v>
      </c>
      <c r="AR195" s="184" t="s">
        <v>57</v>
      </c>
      <c r="AS195" s="184">
        <v>147</v>
      </c>
      <c r="AT195" s="184">
        <v>75</v>
      </c>
      <c r="AU195" s="184"/>
    </row>
    <row r="196" spans="1:47" s="188" customFormat="1">
      <c r="A196" s="184">
        <v>196</v>
      </c>
      <c r="B196" s="184" t="s">
        <v>6366</v>
      </c>
      <c r="C196" s="184" t="s">
        <v>6487</v>
      </c>
      <c r="D196" s="184">
        <v>2024</v>
      </c>
      <c r="E196" s="184" t="s">
        <v>6541</v>
      </c>
      <c r="F196" s="189" t="s">
        <v>4054</v>
      </c>
      <c r="G196" s="184" t="s">
        <v>6569</v>
      </c>
      <c r="H196" s="184" t="s">
        <v>5170</v>
      </c>
      <c r="I196" s="184" t="s">
        <v>935</v>
      </c>
      <c r="J196" s="184">
        <v>14</v>
      </c>
      <c r="K196" s="184" t="s">
        <v>57</v>
      </c>
      <c r="L196" s="184" t="s">
        <v>57</v>
      </c>
      <c r="M196" s="184" t="s">
        <v>57</v>
      </c>
      <c r="N196" s="184" t="s">
        <v>57</v>
      </c>
      <c r="O196" s="184" t="s">
        <v>57</v>
      </c>
      <c r="P196" s="184" t="s">
        <v>57</v>
      </c>
      <c r="Q196" s="184" t="s">
        <v>57</v>
      </c>
      <c r="R196" s="184" t="s">
        <v>57</v>
      </c>
      <c r="S196" s="184" t="s">
        <v>57</v>
      </c>
      <c r="T196" s="184" t="s">
        <v>57</v>
      </c>
      <c r="U196" s="211" t="s">
        <v>57</v>
      </c>
      <c r="V196" s="211" t="s">
        <v>57</v>
      </c>
      <c r="W196" s="184" t="s">
        <v>57</v>
      </c>
      <c r="X196" s="184" t="s">
        <v>57</v>
      </c>
      <c r="Y196" s="184" t="s">
        <v>57</v>
      </c>
      <c r="Z196" s="184" t="s">
        <v>5172</v>
      </c>
      <c r="AA196" s="184" t="s">
        <v>57</v>
      </c>
      <c r="AB196" s="184" t="s">
        <v>57</v>
      </c>
      <c r="AC196" s="184" t="s">
        <v>57</v>
      </c>
      <c r="AD196" s="184" t="s">
        <v>57</v>
      </c>
      <c r="AE196" s="197" t="s">
        <v>57</v>
      </c>
      <c r="AF196" s="184" t="s">
        <v>57</v>
      </c>
      <c r="AG196" s="211" t="s">
        <v>57</v>
      </c>
      <c r="AH196" s="211" t="s">
        <v>57</v>
      </c>
      <c r="AI196" s="184" t="s">
        <v>57</v>
      </c>
      <c r="AJ196" s="184" t="s">
        <v>57</v>
      </c>
      <c r="AK196" s="184" t="s">
        <v>57</v>
      </c>
      <c r="AL196" s="184" t="s">
        <v>57</v>
      </c>
      <c r="AM196" s="184" t="s">
        <v>57</v>
      </c>
      <c r="AN196" s="184" t="s">
        <v>57</v>
      </c>
      <c r="AO196" s="184" t="s">
        <v>57</v>
      </c>
      <c r="AP196" s="192">
        <v>45323</v>
      </c>
      <c r="AQ196" s="184" t="s">
        <v>57</v>
      </c>
      <c r="AR196" s="184" t="s">
        <v>57</v>
      </c>
      <c r="AS196" s="211" t="s">
        <v>57</v>
      </c>
      <c r="AT196" s="211" t="s">
        <v>57</v>
      </c>
      <c r="AU196" s="184" t="s">
        <v>56</v>
      </c>
    </row>
    <row r="197" spans="1:47" s="188" customFormat="1">
      <c r="A197" s="184">
        <v>197</v>
      </c>
      <c r="B197" s="184" t="s">
        <v>6366</v>
      </c>
      <c r="C197" s="184" t="s">
        <v>6487</v>
      </c>
      <c r="D197" s="184">
        <v>2024</v>
      </c>
      <c r="E197" s="184" t="s">
        <v>6541</v>
      </c>
      <c r="F197" s="213" t="s">
        <v>5173</v>
      </c>
      <c r="G197" s="184" t="s">
        <v>6570</v>
      </c>
      <c r="H197" s="184" t="s">
        <v>5175</v>
      </c>
      <c r="I197" s="184" t="s">
        <v>935</v>
      </c>
      <c r="J197" s="184">
        <v>14</v>
      </c>
      <c r="K197" s="184" t="s">
        <v>57</v>
      </c>
      <c r="L197" s="184" t="s">
        <v>57</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5176</v>
      </c>
      <c r="AA197" s="184" t="s">
        <v>57</v>
      </c>
      <c r="AB197" s="184" t="s">
        <v>57</v>
      </c>
      <c r="AC197" s="184" t="s">
        <v>57</v>
      </c>
      <c r="AD197" s="184" t="s">
        <v>57</v>
      </c>
      <c r="AE197" s="184" t="s">
        <v>57</v>
      </c>
      <c r="AF197" s="184" t="s">
        <v>57</v>
      </c>
      <c r="AG197" s="184" t="s">
        <v>56</v>
      </c>
      <c r="AH197" s="184">
        <v>37</v>
      </c>
      <c r="AI197" s="184" t="s">
        <v>57</v>
      </c>
      <c r="AJ197" s="184" t="s">
        <v>57</v>
      </c>
      <c r="AK197" s="184" t="s">
        <v>57</v>
      </c>
      <c r="AL197" s="184" t="s">
        <v>57</v>
      </c>
      <c r="AM197" s="184" t="s">
        <v>57</v>
      </c>
      <c r="AN197" s="184" t="s">
        <v>57</v>
      </c>
      <c r="AO197" s="184" t="s">
        <v>57</v>
      </c>
      <c r="AP197" s="196">
        <v>45427</v>
      </c>
      <c r="AQ197" s="184" t="s">
        <v>57</v>
      </c>
      <c r="AR197" s="184" t="s">
        <v>57</v>
      </c>
      <c r="AS197" s="184">
        <v>17</v>
      </c>
      <c r="AT197" s="184">
        <v>20</v>
      </c>
      <c r="AU197" s="184"/>
    </row>
    <row r="198" spans="1:47" s="188" customFormat="1">
      <c r="A198" s="184">
        <v>198</v>
      </c>
      <c r="B198" s="184" t="s">
        <v>6366</v>
      </c>
      <c r="C198" s="184" t="s">
        <v>6487</v>
      </c>
      <c r="D198" s="184">
        <v>2024</v>
      </c>
      <c r="E198" s="184" t="s">
        <v>6541</v>
      </c>
      <c r="F198" s="189" t="s">
        <v>5178</v>
      </c>
      <c r="G198" s="184" t="s">
        <v>6571</v>
      </c>
      <c r="H198" s="184" t="s">
        <v>5180</v>
      </c>
      <c r="I198" s="184" t="s">
        <v>935</v>
      </c>
      <c r="J198" s="184">
        <v>22</v>
      </c>
      <c r="K198" s="184" t="s">
        <v>57</v>
      </c>
      <c r="L198" s="184" t="s">
        <v>57</v>
      </c>
      <c r="M198" s="184" t="s">
        <v>57</v>
      </c>
      <c r="N198" s="184" t="s">
        <v>57</v>
      </c>
      <c r="O198" s="184" t="s">
        <v>57</v>
      </c>
      <c r="P198" s="184" t="s">
        <v>57</v>
      </c>
      <c r="Q198" s="184" t="s">
        <v>57</v>
      </c>
      <c r="R198" s="184" t="s">
        <v>57</v>
      </c>
      <c r="S198" s="184" t="s">
        <v>57</v>
      </c>
      <c r="T198" s="184" t="s">
        <v>57</v>
      </c>
      <c r="U198" s="184" t="s">
        <v>57</v>
      </c>
      <c r="V198" s="184" t="s">
        <v>57</v>
      </c>
      <c r="W198" s="184" t="s">
        <v>57</v>
      </c>
      <c r="X198" s="184" t="s">
        <v>57</v>
      </c>
      <c r="Y198" s="184" t="s">
        <v>57</v>
      </c>
      <c r="Z198" s="184" t="s">
        <v>5181</v>
      </c>
      <c r="AA198" s="184" t="s">
        <v>57</v>
      </c>
      <c r="AB198" s="184" t="s">
        <v>57</v>
      </c>
      <c r="AC198" s="184" t="s">
        <v>57</v>
      </c>
      <c r="AD198" s="184" t="s">
        <v>57</v>
      </c>
      <c r="AE198" s="184" t="s">
        <v>57</v>
      </c>
      <c r="AF198" s="184" t="s">
        <v>57</v>
      </c>
      <c r="AG198" s="184" t="s">
        <v>56</v>
      </c>
      <c r="AH198" s="184">
        <v>552</v>
      </c>
      <c r="AI198" s="184" t="s">
        <v>57</v>
      </c>
      <c r="AJ198" s="184" t="s">
        <v>57</v>
      </c>
      <c r="AK198" s="184" t="s">
        <v>57</v>
      </c>
      <c r="AL198" s="184" t="s">
        <v>57</v>
      </c>
      <c r="AM198" s="184" t="s">
        <v>57</v>
      </c>
      <c r="AN198" s="184" t="s">
        <v>57</v>
      </c>
      <c r="AO198" s="184" t="s">
        <v>57</v>
      </c>
      <c r="AP198" s="192">
        <v>45451</v>
      </c>
      <c r="AQ198" s="184" t="s">
        <v>57</v>
      </c>
      <c r="AR198" s="184" t="s">
        <v>57</v>
      </c>
      <c r="AS198" s="184" t="s">
        <v>57</v>
      </c>
      <c r="AT198" s="184" t="s">
        <v>57</v>
      </c>
      <c r="AU198" s="184"/>
    </row>
    <row r="199" spans="1:47" s="188" customFormat="1">
      <c r="A199" s="184">
        <v>199</v>
      </c>
      <c r="B199" s="184" t="s">
        <v>6366</v>
      </c>
      <c r="C199" s="184" t="s">
        <v>6487</v>
      </c>
      <c r="D199" s="184">
        <v>2024</v>
      </c>
      <c r="E199" s="184" t="s">
        <v>971</v>
      </c>
      <c r="F199" s="189" t="s">
        <v>5183</v>
      </c>
      <c r="G199" s="184" t="s">
        <v>6572</v>
      </c>
      <c r="H199" s="184" t="s">
        <v>5185</v>
      </c>
      <c r="I199" s="184" t="s">
        <v>929</v>
      </c>
      <c r="J199" s="184">
        <v>3</v>
      </c>
      <c r="K199" s="184" t="s">
        <v>56</v>
      </c>
      <c r="L199" s="184" t="s">
        <v>56</v>
      </c>
      <c r="M199" s="184" t="s">
        <v>57</v>
      </c>
      <c r="N199" s="184" t="s">
        <v>57</v>
      </c>
      <c r="O199" s="184" t="s">
        <v>57</v>
      </c>
      <c r="P199" s="184" t="s">
        <v>57</v>
      </c>
      <c r="Q199" s="184" t="s">
        <v>57</v>
      </c>
      <c r="R199" s="184" t="s">
        <v>57</v>
      </c>
      <c r="S199" s="184" t="s">
        <v>57</v>
      </c>
      <c r="T199" s="184" t="s">
        <v>57</v>
      </c>
      <c r="U199" s="184" t="s">
        <v>56</v>
      </c>
      <c r="V199" s="184" t="s">
        <v>6573</v>
      </c>
      <c r="W199" s="184" t="s">
        <v>57</v>
      </c>
      <c r="X199" s="184" t="s">
        <v>57</v>
      </c>
      <c r="Y199" s="184" t="s">
        <v>57</v>
      </c>
      <c r="Z199" s="184" t="s">
        <v>5186</v>
      </c>
      <c r="AA199" s="184" t="s">
        <v>57</v>
      </c>
      <c r="AB199" s="184" t="s">
        <v>57</v>
      </c>
      <c r="AC199" s="184" t="s">
        <v>57</v>
      </c>
      <c r="AD199" s="184" t="s">
        <v>57</v>
      </c>
      <c r="AE199" s="184" t="s">
        <v>57</v>
      </c>
      <c r="AF199" s="184" t="s">
        <v>57</v>
      </c>
      <c r="AG199" s="184" t="s">
        <v>57</v>
      </c>
      <c r="AH199" s="184" t="s">
        <v>57</v>
      </c>
      <c r="AI199" s="184" t="s">
        <v>57</v>
      </c>
      <c r="AJ199" s="184" t="s">
        <v>57</v>
      </c>
      <c r="AK199" s="184" t="s">
        <v>57</v>
      </c>
      <c r="AL199" s="184" t="s">
        <v>57</v>
      </c>
      <c r="AM199" s="184" t="s">
        <v>57</v>
      </c>
      <c r="AN199" s="184" t="s">
        <v>57</v>
      </c>
      <c r="AO199" s="184" t="s">
        <v>57</v>
      </c>
      <c r="AP199" s="192">
        <v>45481</v>
      </c>
      <c r="AQ199" s="184" t="s">
        <v>57</v>
      </c>
      <c r="AR199" s="184" t="s">
        <v>57</v>
      </c>
      <c r="AS199" s="184" t="s">
        <v>57</v>
      </c>
      <c r="AT199" s="184" t="s">
        <v>57</v>
      </c>
      <c r="AU199" s="184"/>
    </row>
    <row r="200" spans="1:47" s="188" customFormat="1">
      <c r="A200" s="184">
        <v>200</v>
      </c>
      <c r="B200" s="184" t="s">
        <v>6366</v>
      </c>
      <c r="C200" s="184" t="s">
        <v>6487</v>
      </c>
      <c r="D200" s="184">
        <v>2024</v>
      </c>
      <c r="E200" s="184" t="s">
        <v>971</v>
      </c>
      <c r="F200" s="189" t="s">
        <v>5188</v>
      </c>
      <c r="G200" s="184" t="s">
        <v>6574</v>
      </c>
      <c r="H200" s="184" t="s">
        <v>5190</v>
      </c>
      <c r="I200" s="184" t="s">
        <v>929</v>
      </c>
      <c r="J200" s="184">
        <v>2</v>
      </c>
      <c r="K200" s="184" t="s">
        <v>56</v>
      </c>
      <c r="L200" s="184" t="s">
        <v>56</v>
      </c>
      <c r="M200" s="184" t="s">
        <v>57</v>
      </c>
      <c r="N200" s="184" t="s">
        <v>57</v>
      </c>
      <c r="O200" s="184" t="s">
        <v>57</v>
      </c>
      <c r="P200" s="184" t="s">
        <v>57</v>
      </c>
      <c r="Q200" s="184" t="s">
        <v>57</v>
      </c>
      <c r="R200" s="184" t="s">
        <v>57</v>
      </c>
      <c r="S200" s="184" t="s">
        <v>56</v>
      </c>
      <c r="T200" s="184" t="s">
        <v>6575</v>
      </c>
      <c r="U200" s="184" t="s">
        <v>56</v>
      </c>
      <c r="V200" s="184" t="s">
        <v>6576</v>
      </c>
      <c r="W200" s="184" t="s">
        <v>57</v>
      </c>
      <c r="X200" s="184" t="s">
        <v>57</v>
      </c>
      <c r="Y200" s="184" t="s">
        <v>57</v>
      </c>
      <c r="Z200" s="184" t="s">
        <v>5191</v>
      </c>
      <c r="AA200" s="184" t="s">
        <v>56</v>
      </c>
      <c r="AB200" s="184" t="s">
        <v>56</v>
      </c>
      <c r="AC200" s="184" t="s">
        <v>56</v>
      </c>
      <c r="AD200" s="184" t="s">
        <v>157</v>
      </c>
      <c r="AE200" s="184" t="s">
        <v>57</v>
      </c>
      <c r="AF200" s="184" t="s">
        <v>57</v>
      </c>
      <c r="AG200" s="184" t="s">
        <v>56</v>
      </c>
      <c r="AH200" s="184">
        <v>716</v>
      </c>
      <c r="AI200" s="184" t="s">
        <v>57</v>
      </c>
      <c r="AJ200" s="184" t="s">
        <v>57</v>
      </c>
      <c r="AK200" s="184" t="s">
        <v>57</v>
      </c>
      <c r="AL200" s="184" t="s">
        <v>57</v>
      </c>
      <c r="AM200" s="184" t="s">
        <v>57</v>
      </c>
      <c r="AN200" s="184" t="s">
        <v>57</v>
      </c>
      <c r="AO200" s="196" t="s">
        <v>57</v>
      </c>
      <c r="AP200" s="192">
        <v>45493</v>
      </c>
      <c r="AQ200" s="184" t="s">
        <v>57</v>
      </c>
      <c r="AR200" s="184" t="s">
        <v>57</v>
      </c>
      <c r="AS200" s="184" t="s">
        <v>57</v>
      </c>
      <c r="AT200" s="184" t="s">
        <v>57</v>
      </c>
      <c r="AU200" s="184"/>
    </row>
    <row r="201" spans="1:47" s="188" customFormat="1">
      <c r="A201" s="184">
        <v>201</v>
      </c>
      <c r="B201" s="184" t="s">
        <v>6366</v>
      </c>
      <c r="C201" s="184" t="s">
        <v>6487</v>
      </c>
      <c r="D201" s="184">
        <v>2024</v>
      </c>
      <c r="E201" s="184" t="s">
        <v>971</v>
      </c>
      <c r="F201" s="189" t="s">
        <v>5193</v>
      </c>
      <c r="G201" s="184" t="s">
        <v>6577</v>
      </c>
      <c r="H201" s="184" t="s">
        <v>5195</v>
      </c>
      <c r="I201" s="184" t="s">
        <v>929</v>
      </c>
      <c r="J201" s="184">
        <v>3</v>
      </c>
      <c r="K201" s="184" t="s">
        <v>56</v>
      </c>
      <c r="L201" s="184" t="s">
        <v>56</v>
      </c>
      <c r="M201" s="184" t="s">
        <v>57</v>
      </c>
      <c r="N201" s="184" t="s">
        <v>57</v>
      </c>
      <c r="O201" s="184" t="s">
        <v>57</v>
      </c>
      <c r="P201" s="184" t="s">
        <v>57</v>
      </c>
      <c r="Q201" s="184" t="s">
        <v>57</v>
      </c>
      <c r="R201" s="184" t="s">
        <v>57</v>
      </c>
      <c r="S201" s="184" t="s">
        <v>57</v>
      </c>
      <c r="T201" s="184" t="s">
        <v>57</v>
      </c>
      <c r="U201" s="184" t="s">
        <v>57</v>
      </c>
      <c r="V201" s="184" t="s">
        <v>57</v>
      </c>
      <c r="W201" s="184" t="s">
        <v>57</v>
      </c>
      <c r="X201" s="184" t="s">
        <v>57</v>
      </c>
      <c r="Y201" s="184" t="s">
        <v>57</v>
      </c>
      <c r="Z201" s="184" t="s">
        <v>5196</v>
      </c>
      <c r="AA201" s="184" t="s">
        <v>57</v>
      </c>
      <c r="AB201" s="184" t="s">
        <v>57</v>
      </c>
      <c r="AC201" s="184" t="s">
        <v>57</v>
      </c>
      <c r="AD201" s="184" t="s">
        <v>57</v>
      </c>
      <c r="AE201" s="184" t="s">
        <v>57</v>
      </c>
      <c r="AF201" s="184" t="s">
        <v>57</v>
      </c>
      <c r="AG201" s="184" t="s">
        <v>57</v>
      </c>
      <c r="AH201" s="184" t="s">
        <v>57</v>
      </c>
      <c r="AI201" s="184" t="s">
        <v>57</v>
      </c>
      <c r="AJ201" s="184" t="s">
        <v>57</v>
      </c>
      <c r="AK201" s="184" t="s">
        <v>57</v>
      </c>
      <c r="AL201" s="184" t="s">
        <v>57</v>
      </c>
      <c r="AM201" s="184" t="s">
        <v>57</v>
      </c>
      <c r="AN201" s="184" t="s">
        <v>57</v>
      </c>
      <c r="AO201" s="184" t="s">
        <v>57</v>
      </c>
      <c r="AP201" s="196">
        <v>45507</v>
      </c>
      <c r="AQ201" s="184" t="s">
        <v>57</v>
      </c>
      <c r="AR201" s="184" t="s">
        <v>57</v>
      </c>
      <c r="AS201" s="184" t="s">
        <v>57</v>
      </c>
      <c r="AT201" s="184" t="s">
        <v>57</v>
      </c>
      <c r="AU201" s="184"/>
    </row>
    <row r="202" spans="1:47" s="188" customFormat="1">
      <c r="A202" s="184">
        <v>202</v>
      </c>
      <c r="B202" s="184" t="s">
        <v>6366</v>
      </c>
      <c r="C202" s="184" t="s">
        <v>6487</v>
      </c>
      <c r="D202" s="184">
        <v>2024</v>
      </c>
      <c r="E202" s="184" t="s">
        <v>971</v>
      </c>
      <c r="F202" s="213" t="s">
        <v>5198</v>
      </c>
      <c r="G202" s="184" t="s">
        <v>5199</v>
      </c>
      <c r="H202" s="184" t="s">
        <v>5200</v>
      </c>
      <c r="I202" s="184" t="s">
        <v>929</v>
      </c>
      <c r="J202" s="184">
        <v>24</v>
      </c>
      <c r="K202" s="184" t="s">
        <v>56</v>
      </c>
      <c r="L202" s="184" t="s">
        <v>56</v>
      </c>
      <c r="M202" s="184" t="s">
        <v>57</v>
      </c>
      <c r="N202" s="184" t="s">
        <v>57</v>
      </c>
      <c r="O202" s="184" t="s">
        <v>57</v>
      </c>
      <c r="P202" s="184" t="s">
        <v>57</v>
      </c>
      <c r="Q202" s="184" t="s">
        <v>57</v>
      </c>
      <c r="R202" s="184" t="s">
        <v>57</v>
      </c>
      <c r="S202" s="184" t="s">
        <v>56</v>
      </c>
      <c r="T202" s="184" t="s">
        <v>6578</v>
      </c>
      <c r="U202" s="184" t="s">
        <v>56</v>
      </c>
      <c r="V202" s="184" t="s">
        <v>6579</v>
      </c>
      <c r="W202" s="184" t="s">
        <v>57</v>
      </c>
      <c r="X202" s="184" t="s">
        <v>57</v>
      </c>
      <c r="Y202" s="184" t="s">
        <v>57</v>
      </c>
      <c r="Z202" s="187" t="s">
        <v>5201</v>
      </c>
      <c r="AA202" s="184" t="s">
        <v>57</v>
      </c>
      <c r="AB202" s="184" t="s">
        <v>56</v>
      </c>
      <c r="AC202" s="184" t="s">
        <v>56</v>
      </c>
      <c r="AD202" s="184" t="s">
        <v>234</v>
      </c>
      <c r="AE202" s="184" t="s">
        <v>1207</v>
      </c>
      <c r="AF202" s="184" t="s">
        <v>57</v>
      </c>
      <c r="AG202" s="184" t="s">
        <v>56</v>
      </c>
      <c r="AH202" s="184">
        <v>527</v>
      </c>
      <c r="AI202" s="184" t="s">
        <v>57</v>
      </c>
      <c r="AJ202" s="184" t="s">
        <v>57</v>
      </c>
      <c r="AK202" s="184" t="s">
        <v>57</v>
      </c>
      <c r="AL202" s="184" t="s">
        <v>57</v>
      </c>
      <c r="AM202" s="184" t="s">
        <v>57</v>
      </c>
      <c r="AN202" s="184" t="s">
        <v>57</v>
      </c>
      <c r="AO202" s="184" t="s">
        <v>57</v>
      </c>
      <c r="AP202" s="196">
        <v>45507</v>
      </c>
      <c r="AQ202" s="184" t="s">
        <v>57</v>
      </c>
      <c r="AR202" s="184" t="s">
        <v>57</v>
      </c>
      <c r="AS202" s="184">
        <v>527</v>
      </c>
      <c r="AT202" s="184">
        <v>0</v>
      </c>
      <c r="AU202" s="184"/>
    </row>
    <row r="203" spans="1:47" s="188" customFormat="1">
      <c r="A203" s="184">
        <v>203</v>
      </c>
      <c r="B203" s="184" t="s">
        <v>6366</v>
      </c>
      <c r="C203" s="184" t="s">
        <v>6487</v>
      </c>
      <c r="D203" s="184">
        <v>2024</v>
      </c>
      <c r="E203" s="184" t="s">
        <v>971</v>
      </c>
      <c r="F203" s="186" t="s">
        <v>4154</v>
      </c>
      <c r="G203" s="184" t="s">
        <v>5203</v>
      </c>
      <c r="H203" s="184" t="s">
        <v>5204</v>
      </c>
      <c r="I203" s="184" t="s">
        <v>929</v>
      </c>
      <c r="J203" s="184">
        <v>14</v>
      </c>
      <c r="K203" s="184" t="s">
        <v>56</v>
      </c>
      <c r="L203" s="184" t="s">
        <v>56</v>
      </c>
      <c r="M203" s="184" t="s">
        <v>57</v>
      </c>
      <c r="N203" s="184" t="s">
        <v>57</v>
      </c>
      <c r="O203" s="184" t="s">
        <v>57</v>
      </c>
      <c r="P203" s="184" t="s">
        <v>57</v>
      </c>
      <c r="Q203" s="184" t="s">
        <v>57</v>
      </c>
      <c r="R203" s="184" t="s">
        <v>57</v>
      </c>
      <c r="S203" s="184" t="s">
        <v>56</v>
      </c>
      <c r="T203" s="184" t="s">
        <v>6580</v>
      </c>
      <c r="U203" s="184" t="s">
        <v>57</v>
      </c>
      <c r="V203" s="184" t="s">
        <v>57</v>
      </c>
      <c r="W203" s="184" t="s">
        <v>57</v>
      </c>
      <c r="X203" s="184" t="s">
        <v>57</v>
      </c>
      <c r="Y203" s="184" t="s">
        <v>57</v>
      </c>
      <c r="Z203" s="184" t="s">
        <v>4159</v>
      </c>
      <c r="AA203" s="184" t="s">
        <v>56</v>
      </c>
      <c r="AB203" s="184" t="s">
        <v>56</v>
      </c>
      <c r="AC203" s="184" t="s">
        <v>56</v>
      </c>
      <c r="AD203" s="184" t="s">
        <v>157</v>
      </c>
      <c r="AE203" s="184" t="s">
        <v>57</v>
      </c>
      <c r="AF203" s="184" t="s">
        <v>57</v>
      </c>
      <c r="AG203" s="184" t="s">
        <v>56</v>
      </c>
      <c r="AH203" s="184">
        <v>729</v>
      </c>
      <c r="AI203" s="184" t="s">
        <v>57</v>
      </c>
      <c r="AJ203" s="184" t="s">
        <v>57</v>
      </c>
      <c r="AK203" s="184" t="s">
        <v>57</v>
      </c>
      <c r="AL203" s="184" t="s">
        <v>57</v>
      </c>
      <c r="AM203" s="184" t="s">
        <v>57</v>
      </c>
      <c r="AN203" s="184" t="s">
        <v>57</v>
      </c>
      <c r="AO203" s="184" t="s">
        <v>57</v>
      </c>
      <c r="AP203" s="192">
        <v>45512</v>
      </c>
      <c r="AQ203" s="184" t="s">
        <v>57</v>
      </c>
      <c r="AR203" s="184" t="s">
        <v>57</v>
      </c>
      <c r="AS203" s="184" t="s">
        <v>57</v>
      </c>
      <c r="AT203" s="184" t="s">
        <v>57</v>
      </c>
      <c r="AU203" s="184"/>
    </row>
    <row r="204" spans="1:47" s="188" customFormat="1">
      <c r="A204" s="184">
        <v>204</v>
      </c>
      <c r="B204" s="184" t="s">
        <v>6366</v>
      </c>
      <c r="C204" s="184" t="s">
        <v>6487</v>
      </c>
      <c r="D204" s="184">
        <v>2024</v>
      </c>
      <c r="E204" s="184" t="s">
        <v>971</v>
      </c>
      <c r="F204" s="189" t="s">
        <v>6581</v>
      </c>
      <c r="G204" s="184" t="s">
        <v>6582</v>
      </c>
      <c r="H204" s="184" t="s">
        <v>5208</v>
      </c>
      <c r="I204" s="184" t="s">
        <v>929</v>
      </c>
      <c r="J204" s="184">
        <v>17</v>
      </c>
      <c r="K204" s="184" t="s">
        <v>56</v>
      </c>
      <c r="L204" s="184" t="s">
        <v>57</v>
      </c>
      <c r="M204" s="184" t="s">
        <v>57</v>
      </c>
      <c r="N204" s="184" t="s">
        <v>57</v>
      </c>
      <c r="O204" s="184" t="s">
        <v>57</v>
      </c>
      <c r="P204" s="184" t="s">
        <v>57</v>
      </c>
      <c r="Q204" s="184" t="s">
        <v>57</v>
      </c>
      <c r="R204" s="184" t="s">
        <v>57</v>
      </c>
      <c r="S204" s="184" t="s">
        <v>57</v>
      </c>
      <c r="T204" s="184" t="s">
        <v>57</v>
      </c>
      <c r="U204" s="184" t="s">
        <v>57</v>
      </c>
      <c r="V204" s="184" t="s">
        <v>57</v>
      </c>
      <c r="W204" s="184" t="s">
        <v>57</v>
      </c>
      <c r="X204" s="184" t="s">
        <v>57</v>
      </c>
      <c r="Y204" s="184" t="s">
        <v>57</v>
      </c>
      <c r="Z204" s="184" t="s">
        <v>5209</v>
      </c>
      <c r="AA204" s="184" t="s">
        <v>57</v>
      </c>
      <c r="AB204" s="184" t="s">
        <v>57</v>
      </c>
      <c r="AC204" s="184" t="s">
        <v>57</v>
      </c>
      <c r="AD204" s="184" t="s">
        <v>57</v>
      </c>
      <c r="AE204" s="184" t="s">
        <v>57</v>
      </c>
      <c r="AF204" s="184" t="s">
        <v>57</v>
      </c>
      <c r="AG204" s="184" t="s">
        <v>56</v>
      </c>
      <c r="AH204" s="184">
        <v>149</v>
      </c>
      <c r="AI204" s="184" t="s">
        <v>57</v>
      </c>
      <c r="AJ204" s="184" t="s">
        <v>57</v>
      </c>
      <c r="AK204" s="184" t="s">
        <v>57</v>
      </c>
      <c r="AL204" s="184" t="s">
        <v>57</v>
      </c>
      <c r="AM204" s="184" t="s">
        <v>57</v>
      </c>
      <c r="AN204" s="184" t="s">
        <v>57</v>
      </c>
      <c r="AO204" s="184" t="s">
        <v>57</v>
      </c>
      <c r="AP204" s="192">
        <v>45521</v>
      </c>
      <c r="AQ204" s="184" t="s">
        <v>57</v>
      </c>
      <c r="AR204" s="184" t="s">
        <v>57</v>
      </c>
      <c r="AS204" s="184">
        <v>149</v>
      </c>
      <c r="AT204" s="184">
        <v>0</v>
      </c>
      <c r="AU204" s="184"/>
    </row>
    <row r="205" spans="1:47" s="188" customFormat="1">
      <c r="A205" s="184">
        <v>205</v>
      </c>
      <c r="B205" s="184" t="s">
        <v>6366</v>
      </c>
      <c r="C205" s="184" t="s">
        <v>6487</v>
      </c>
      <c r="D205" s="184">
        <v>2024</v>
      </c>
      <c r="E205" s="184" t="s">
        <v>971</v>
      </c>
      <c r="F205" s="213" t="s">
        <v>410</v>
      </c>
      <c r="G205" s="184" t="s">
        <v>5211</v>
      </c>
      <c r="H205" s="184" t="s">
        <v>6583</v>
      </c>
      <c r="I205" s="184" t="s">
        <v>935</v>
      </c>
      <c r="J205" s="184">
        <v>22</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5213</v>
      </c>
      <c r="AA205" s="184" t="s">
        <v>57</v>
      </c>
      <c r="AB205" s="184" t="s">
        <v>57</v>
      </c>
      <c r="AC205" s="184" t="s">
        <v>57</v>
      </c>
      <c r="AD205" s="184" t="s">
        <v>57</v>
      </c>
      <c r="AE205" s="184" t="s">
        <v>57</v>
      </c>
      <c r="AF205" s="184" t="s">
        <v>57</v>
      </c>
      <c r="AG205" s="184" t="s">
        <v>56</v>
      </c>
      <c r="AH205" s="184">
        <v>22</v>
      </c>
      <c r="AI205" s="184" t="s">
        <v>57</v>
      </c>
      <c r="AJ205" s="184" t="s">
        <v>57</v>
      </c>
      <c r="AK205" s="184" t="s">
        <v>57</v>
      </c>
      <c r="AL205" s="184" t="s">
        <v>57</v>
      </c>
      <c r="AM205" s="184" t="s">
        <v>57</v>
      </c>
      <c r="AN205" s="184" t="s">
        <v>57</v>
      </c>
      <c r="AO205" s="184" t="s">
        <v>57</v>
      </c>
      <c r="AP205" s="192">
        <v>45520</v>
      </c>
      <c r="AQ205" s="184" t="s">
        <v>57</v>
      </c>
      <c r="AR205" s="184" t="s">
        <v>57</v>
      </c>
      <c r="AS205" s="184">
        <v>12</v>
      </c>
      <c r="AT205" s="184">
        <v>10</v>
      </c>
      <c r="AU205" s="184" t="s">
        <v>56</v>
      </c>
    </row>
    <row r="206" spans="1:47" s="188" customFormat="1">
      <c r="A206" s="184">
        <v>206</v>
      </c>
      <c r="B206" s="184" t="s">
        <v>6366</v>
      </c>
      <c r="C206" s="184" t="s">
        <v>6487</v>
      </c>
      <c r="D206" s="184">
        <v>2024</v>
      </c>
      <c r="E206" s="184" t="s">
        <v>971</v>
      </c>
      <c r="F206" s="189" t="s">
        <v>5215</v>
      </c>
      <c r="G206" s="184" t="s">
        <v>6584</v>
      </c>
      <c r="H206" s="184" t="s">
        <v>5217</v>
      </c>
      <c r="I206" s="184" t="s">
        <v>935</v>
      </c>
      <c r="J206" s="184">
        <v>15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5218</v>
      </c>
      <c r="AA206" s="184" t="s">
        <v>57</v>
      </c>
      <c r="AB206" s="184" t="s">
        <v>57</v>
      </c>
      <c r="AC206" s="184" t="s">
        <v>57</v>
      </c>
      <c r="AD206" s="184" t="s">
        <v>57</v>
      </c>
      <c r="AE206" s="184" t="s">
        <v>57</v>
      </c>
      <c r="AF206" s="184" t="s">
        <v>57</v>
      </c>
      <c r="AG206" s="184" t="s">
        <v>56</v>
      </c>
      <c r="AH206" s="184">
        <v>10</v>
      </c>
      <c r="AI206" s="184" t="s">
        <v>57</v>
      </c>
      <c r="AJ206" s="184" t="s">
        <v>57</v>
      </c>
      <c r="AK206" s="184" t="s">
        <v>57</v>
      </c>
      <c r="AL206" s="184" t="s">
        <v>57</v>
      </c>
      <c r="AM206" s="184" t="s">
        <v>57</v>
      </c>
      <c r="AN206" s="184" t="s">
        <v>57</v>
      </c>
      <c r="AO206" s="184" t="s">
        <v>57</v>
      </c>
      <c r="AP206" s="196">
        <v>45547</v>
      </c>
      <c r="AQ206" s="184" t="s">
        <v>57</v>
      </c>
      <c r="AR206" s="184" t="s">
        <v>57</v>
      </c>
      <c r="AS206" s="184">
        <v>3</v>
      </c>
      <c r="AT206" s="184">
        <v>7</v>
      </c>
      <c r="AU206" s="184"/>
    </row>
    <row r="207" spans="1:47" s="188" customFormat="1">
      <c r="A207" s="184">
        <v>207</v>
      </c>
      <c r="B207" s="184" t="s">
        <v>6366</v>
      </c>
      <c r="C207" s="184" t="s">
        <v>6487</v>
      </c>
      <c r="D207" s="184">
        <v>2024</v>
      </c>
      <c r="E207" s="184" t="s">
        <v>971</v>
      </c>
      <c r="F207" s="189" t="s">
        <v>5220</v>
      </c>
      <c r="G207" s="184" t="s">
        <v>6585</v>
      </c>
      <c r="H207" s="184" t="s">
        <v>5222</v>
      </c>
      <c r="I207" s="184" t="s">
        <v>935</v>
      </c>
      <c r="J207" s="184">
        <v>14</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56</v>
      </c>
      <c r="X207" s="184" t="s">
        <v>6586</v>
      </c>
      <c r="Y207" s="184" t="s">
        <v>56</v>
      </c>
      <c r="Z207" s="184" t="s">
        <v>5224</v>
      </c>
      <c r="AA207" s="184" t="s">
        <v>57</v>
      </c>
      <c r="AB207" s="184" t="s">
        <v>57</v>
      </c>
      <c r="AC207" s="184" t="s">
        <v>57</v>
      </c>
      <c r="AD207" s="184" t="s">
        <v>57</v>
      </c>
      <c r="AE207" s="184" t="s">
        <v>57</v>
      </c>
      <c r="AF207" s="184" t="s">
        <v>57</v>
      </c>
      <c r="AG207" s="184" t="s">
        <v>56</v>
      </c>
      <c r="AH207" s="211">
        <v>388</v>
      </c>
      <c r="AI207" s="184" t="s">
        <v>57</v>
      </c>
      <c r="AJ207" s="184" t="s">
        <v>57</v>
      </c>
      <c r="AK207" s="184" t="s">
        <v>57</v>
      </c>
      <c r="AL207" s="184" t="s">
        <v>57</v>
      </c>
      <c r="AM207" s="184" t="s">
        <v>57</v>
      </c>
      <c r="AN207" s="184" t="s">
        <v>57</v>
      </c>
      <c r="AO207" s="184" t="s">
        <v>57</v>
      </c>
      <c r="AP207" s="192">
        <v>45497</v>
      </c>
      <c r="AQ207" s="184" t="s">
        <v>57</v>
      </c>
      <c r="AR207" s="184" t="s">
        <v>57</v>
      </c>
      <c r="AS207" s="211">
        <v>269</v>
      </c>
      <c r="AT207" s="211">
        <v>118</v>
      </c>
      <c r="AU207" s="184"/>
    </row>
    <row r="208" spans="1:47" s="188" customFormat="1">
      <c r="A208" s="184">
        <v>208</v>
      </c>
      <c r="B208" s="184" t="s">
        <v>6366</v>
      </c>
      <c r="C208" s="184" t="s">
        <v>6487</v>
      </c>
      <c r="D208" s="184">
        <v>2024</v>
      </c>
      <c r="E208" s="184" t="s">
        <v>971</v>
      </c>
      <c r="F208" s="213" t="s">
        <v>5226</v>
      </c>
      <c r="G208" s="184" t="s">
        <v>6587</v>
      </c>
      <c r="H208" s="184" t="s">
        <v>5228</v>
      </c>
      <c r="I208" s="184" t="s">
        <v>935</v>
      </c>
      <c r="J208" s="184">
        <v>6</v>
      </c>
      <c r="K208" s="184" t="s">
        <v>57</v>
      </c>
      <c r="L208" s="184" t="s">
        <v>57</v>
      </c>
      <c r="M208" s="184" t="s">
        <v>57</v>
      </c>
      <c r="N208" s="184" t="s">
        <v>57</v>
      </c>
      <c r="O208" s="184" t="s">
        <v>57</v>
      </c>
      <c r="P208" s="184" t="s">
        <v>57</v>
      </c>
      <c r="Q208" s="184" t="s">
        <v>57</v>
      </c>
      <c r="R208" s="184" t="s">
        <v>57</v>
      </c>
      <c r="S208" s="184" t="s">
        <v>57</v>
      </c>
      <c r="T208" s="184" t="s">
        <v>57</v>
      </c>
      <c r="U208" s="184" t="s">
        <v>57</v>
      </c>
      <c r="V208" s="212" t="s">
        <v>57</v>
      </c>
      <c r="W208" s="184" t="s">
        <v>57</v>
      </c>
      <c r="X208" s="184" t="s">
        <v>57</v>
      </c>
      <c r="Y208" s="184" t="s">
        <v>57</v>
      </c>
      <c r="Z208" s="184" t="s">
        <v>5229</v>
      </c>
      <c r="AA208" s="184" t="s">
        <v>57</v>
      </c>
      <c r="AB208" s="184" t="s">
        <v>57</v>
      </c>
      <c r="AC208" s="184" t="s">
        <v>57</v>
      </c>
      <c r="AD208" s="184" t="s">
        <v>57</v>
      </c>
      <c r="AE208" s="184" t="s">
        <v>57</v>
      </c>
      <c r="AF208" s="184" t="s">
        <v>57</v>
      </c>
      <c r="AG208" s="184" t="s">
        <v>57</v>
      </c>
      <c r="AH208" s="184" t="s">
        <v>57</v>
      </c>
      <c r="AI208" s="184" t="s">
        <v>57</v>
      </c>
      <c r="AJ208" s="184" t="s">
        <v>57</v>
      </c>
      <c r="AK208" s="184" t="s">
        <v>57</v>
      </c>
      <c r="AL208" s="184" t="s">
        <v>57</v>
      </c>
      <c r="AM208" s="184" t="s">
        <v>57</v>
      </c>
      <c r="AN208" s="184" t="s">
        <v>57</v>
      </c>
      <c r="AO208" s="184" t="s">
        <v>57</v>
      </c>
      <c r="AP208" s="196">
        <v>45510</v>
      </c>
      <c r="AQ208" s="184" t="s">
        <v>57</v>
      </c>
      <c r="AR208" s="184" t="s">
        <v>57</v>
      </c>
      <c r="AS208" s="184" t="s">
        <v>57</v>
      </c>
      <c r="AT208" s="184" t="s">
        <v>57</v>
      </c>
      <c r="AU208" s="184"/>
    </row>
    <row r="209" spans="1:47" s="188" customFormat="1">
      <c r="A209" s="184">
        <v>209</v>
      </c>
      <c r="B209" s="184" t="s">
        <v>6366</v>
      </c>
      <c r="C209" s="184" t="s">
        <v>6487</v>
      </c>
      <c r="D209" s="184">
        <v>2024</v>
      </c>
      <c r="E209" s="184" t="s">
        <v>971</v>
      </c>
      <c r="F209" s="189" t="s">
        <v>147</v>
      </c>
      <c r="G209" s="184" t="s">
        <v>6588</v>
      </c>
      <c r="H209" s="184" t="s">
        <v>5233</v>
      </c>
      <c r="I209" s="184" t="s">
        <v>935</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151</v>
      </c>
      <c r="AA209" s="184" t="s">
        <v>57</v>
      </c>
      <c r="AB209" s="184" t="s">
        <v>57</v>
      </c>
      <c r="AC209" s="184" t="s">
        <v>57</v>
      </c>
      <c r="AD209" s="184" t="s">
        <v>57</v>
      </c>
      <c r="AE209" s="184" t="s">
        <v>57</v>
      </c>
      <c r="AF209" s="184" t="s">
        <v>57</v>
      </c>
      <c r="AG209" s="184" t="s">
        <v>56</v>
      </c>
      <c r="AH209" s="184">
        <v>49</v>
      </c>
      <c r="AI209" s="184" t="s">
        <v>57</v>
      </c>
      <c r="AJ209" s="184" t="s">
        <v>57</v>
      </c>
      <c r="AK209" s="184" t="s">
        <v>57</v>
      </c>
      <c r="AL209" s="184" t="s">
        <v>57</v>
      </c>
      <c r="AM209" s="184" t="s">
        <v>57</v>
      </c>
      <c r="AN209" s="184" t="s">
        <v>57</v>
      </c>
      <c r="AO209" s="184" t="s">
        <v>57</v>
      </c>
      <c r="AP209" s="192">
        <v>45481</v>
      </c>
      <c r="AQ209" s="184" t="s">
        <v>57</v>
      </c>
      <c r="AR209" s="184" t="s">
        <v>57</v>
      </c>
      <c r="AS209" s="184" t="s">
        <v>57</v>
      </c>
      <c r="AT209" s="184" t="s">
        <v>57</v>
      </c>
      <c r="AU209" s="184"/>
    </row>
    <row r="210" spans="1:47" s="188" customFormat="1">
      <c r="A210" s="184">
        <v>210</v>
      </c>
      <c r="B210" s="184" t="s">
        <v>6366</v>
      </c>
      <c r="C210" s="184" t="s">
        <v>6487</v>
      </c>
      <c r="D210" s="184">
        <v>2024</v>
      </c>
      <c r="E210" s="184" t="s">
        <v>971</v>
      </c>
      <c r="F210" s="184" t="s">
        <v>5234</v>
      </c>
      <c r="G210" s="184" t="s">
        <v>6589</v>
      </c>
      <c r="H210" s="184" t="s">
        <v>238</v>
      </c>
      <c r="I210" s="184" t="s">
        <v>6402</v>
      </c>
      <c r="J210" s="184">
        <v>14</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6590</v>
      </c>
      <c r="AA210" s="184" t="s">
        <v>57</v>
      </c>
      <c r="AB210" s="184" t="s">
        <v>57</v>
      </c>
      <c r="AC210" s="184" t="s">
        <v>57</v>
      </c>
      <c r="AD210" s="184" t="s">
        <v>57</v>
      </c>
      <c r="AE210" s="184" t="s">
        <v>57</v>
      </c>
      <c r="AF210" s="184" t="s">
        <v>57</v>
      </c>
      <c r="AG210" s="184" t="s">
        <v>57</v>
      </c>
      <c r="AH210" s="184" t="s">
        <v>57</v>
      </c>
      <c r="AI210" s="184" t="s">
        <v>57</v>
      </c>
      <c r="AJ210" s="184" t="s">
        <v>57</v>
      </c>
      <c r="AK210" s="184" t="s">
        <v>57</v>
      </c>
      <c r="AL210" s="184" t="s">
        <v>57</v>
      </c>
      <c r="AM210" s="184" t="s">
        <v>57</v>
      </c>
      <c r="AN210" s="184" t="s">
        <v>57</v>
      </c>
      <c r="AO210" s="184" t="s">
        <v>57</v>
      </c>
      <c r="AP210" s="192">
        <v>45307</v>
      </c>
      <c r="AQ210" s="184" t="s">
        <v>57</v>
      </c>
      <c r="AR210" s="184" t="s">
        <v>57</v>
      </c>
      <c r="AS210" s="184" t="s">
        <v>57</v>
      </c>
      <c r="AT210" s="184" t="s">
        <v>57</v>
      </c>
      <c r="AU210" s="184"/>
    </row>
    <row r="211" spans="1:47" s="188" customFormat="1">
      <c r="A211" s="184">
        <v>211</v>
      </c>
      <c r="B211" s="184" t="s">
        <v>6366</v>
      </c>
      <c r="C211" s="184" t="s">
        <v>6487</v>
      </c>
      <c r="D211" s="184">
        <v>2024</v>
      </c>
      <c r="E211" s="184" t="s">
        <v>971</v>
      </c>
      <c r="F211" s="184" t="s">
        <v>236</v>
      </c>
      <c r="G211" s="184" t="s">
        <v>6591</v>
      </c>
      <c r="H211" s="184" t="s">
        <v>5237</v>
      </c>
      <c r="I211" s="184" t="s">
        <v>6402</v>
      </c>
      <c r="J211" s="184">
        <v>14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4" t="s">
        <v>241</v>
      </c>
      <c r="AA211" s="184" t="s">
        <v>57</v>
      </c>
      <c r="AB211" s="184" t="s">
        <v>57</v>
      </c>
      <c r="AC211" s="184" t="s">
        <v>57</v>
      </c>
      <c r="AD211" s="184" t="s">
        <v>57</v>
      </c>
      <c r="AE211" s="184" t="s">
        <v>57</v>
      </c>
      <c r="AF211" s="184" t="s">
        <v>57</v>
      </c>
      <c r="AG211" s="184" t="s">
        <v>57</v>
      </c>
      <c r="AH211" s="184" t="s">
        <v>57</v>
      </c>
      <c r="AI211" s="184" t="s">
        <v>57</v>
      </c>
      <c r="AJ211" s="184" t="s">
        <v>57</v>
      </c>
      <c r="AK211" s="184" t="s">
        <v>57</v>
      </c>
      <c r="AL211" s="184" t="s">
        <v>57</v>
      </c>
      <c r="AM211" s="184" t="s">
        <v>57</v>
      </c>
      <c r="AN211" s="184" t="s">
        <v>57</v>
      </c>
      <c r="AO211" s="196" t="s">
        <v>57</v>
      </c>
      <c r="AP211" s="192">
        <v>45316</v>
      </c>
      <c r="AQ211" s="184" t="s">
        <v>57</v>
      </c>
      <c r="AR211" s="184" t="s">
        <v>57</v>
      </c>
      <c r="AS211" s="184" t="s">
        <v>57</v>
      </c>
      <c r="AT211" s="184" t="s">
        <v>57</v>
      </c>
      <c r="AU211" s="184"/>
    </row>
    <row r="212" spans="1:47" s="188" customFormat="1">
      <c r="A212" s="184">
        <v>212</v>
      </c>
      <c r="B212" s="184" t="s">
        <v>6366</v>
      </c>
      <c r="C212" s="184" t="s">
        <v>6487</v>
      </c>
      <c r="D212" s="184">
        <v>2024</v>
      </c>
      <c r="E212" s="184" t="s">
        <v>971</v>
      </c>
      <c r="F212" s="214" t="s">
        <v>4965</v>
      </c>
      <c r="G212" s="184" t="s">
        <v>6592</v>
      </c>
      <c r="H212" s="184" t="s">
        <v>6593</v>
      </c>
      <c r="I212" s="184" t="s">
        <v>6594</v>
      </c>
      <c r="J212" s="184">
        <v>3</v>
      </c>
      <c r="K212" s="184" t="s">
        <v>57</v>
      </c>
      <c r="L212" s="184" t="s">
        <v>57</v>
      </c>
      <c r="M212" s="184" t="s">
        <v>57</v>
      </c>
      <c r="N212" s="184" t="s">
        <v>57</v>
      </c>
      <c r="O212" s="184" t="s">
        <v>57</v>
      </c>
      <c r="P212" s="184" t="s">
        <v>57</v>
      </c>
      <c r="Q212" s="184" t="s">
        <v>57</v>
      </c>
      <c r="R212" s="184" t="s">
        <v>57</v>
      </c>
      <c r="S212" s="184" t="s">
        <v>57</v>
      </c>
      <c r="T212" s="184" t="s">
        <v>57</v>
      </c>
      <c r="U212" s="184" t="s">
        <v>57</v>
      </c>
      <c r="V212" s="184" t="s">
        <v>57</v>
      </c>
      <c r="W212" s="184" t="s">
        <v>57</v>
      </c>
      <c r="X212" s="184" t="s">
        <v>57</v>
      </c>
      <c r="Y212" s="184" t="s">
        <v>57</v>
      </c>
      <c r="Z212" s="184" t="s">
        <v>4295</v>
      </c>
      <c r="AA212" s="184" t="s">
        <v>57</v>
      </c>
      <c r="AB212" s="184" t="s">
        <v>57</v>
      </c>
      <c r="AC212" s="184" t="s">
        <v>57</v>
      </c>
      <c r="AD212" s="184" t="s">
        <v>57</v>
      </c>
      <c r="AE212" s="184" t="s">
        <v>57</v>
      </c>
      <c r="AF212" s="184" t="s">
        <v>57</v>
      </c>
      <c r="AG212" s="184" t="s">
        <v>57</v>
      </c>
      <c r="AH212" s="184" t="s">
        <v>57</v>
      </c>
      <c r="AI212" s="184" t="s">
        <v>57</v>
      </c>
      <c r="AJ212" s="184" t="s">
        <v>57</v>
      </c>
      <c r="AK212" s="184" t="s">
        <v>57</v>
      </c>
      <c r="AL212" s="184" t="s">
        <v>57</v>
      </c>
      <c r="AM212" s="184" t="s">
        <v>57</v>
      </c>
      <c r="AN212" s="184" t="s">
        <v>57</v>
      </c>
      <c r="AO212" s="184" t="s">
        <v>57</v>
      </c>
      <c r="AP212" s="192">
        <v>45454</v>
      </c>
      <c r="AQ212" s="184" t="s">
        <v>57</v>
      </c>
      <c r="AR212" s="184" t="s">
        <v>57</v>
      </c>
      <c r="AS212" s="184" t="s">
        <v>57</v>
      </c>
      <c r="AT212" s="184" t="s">
        <v>57</v>
      </c>
      <c r="AU212" s="184"/>
    </row>
    <row r="213" spans="1:47" s="188" customFormat="1">
      <c r="A213" s="184">
        <v>213</v>
      </c>
      <c r="B213" s="184" t="s">
        <v>6366</v>
      </c>
      <c r="C213" s="184" t="s">
        <v>1382</v>
      </c>
      <c r="D213" s="184">
        <v>2024</v>
      </c>
      <c r="E213" s="184" t="s">
        <v>6450</v>
      </c>
      <c r="F213" s="189" t="s">
        <v>5786</v>
      </c>
      <c r="G213" s="184" t="s">
        <v>5787</v>
      </c>
      <c r="H213" s="184" t="s">
        <v>6595</v>
      </c>
      <c r="I213" s="184" t="s">
        <v>926</v>
      </c>
      <c r="J213" s="186">
        <v>9</v>
      </c>
      <c r="K213" s="184" t="s">
        <v>57</v>
      </c>
      <c r="L213" s="184" t="s">
        <v>57</v>
      </c>
      <c r="M213" s="184" t="s">
        <v>57</v>
      </c>
      <c r="N213" s="184" t="s">
        <v>57</v>
      </c>
      <c r="O213" s="184" t="s">
        <v>57</v>
      </c>
      <c r="P213" s="184" t="s">
        <v>57</v>
      </c>
      <c r="Q213" s="184" t="s">
        <v>57</v>
      </c>
      <c r="R213" s="184" t="s">
        <v>57</v>
      </c>
      <c r="S213" s="184" t="s">
        <v>57</v>
      </c>
      <c r="T213" s="184" t="s">
        <v>57</v>
      </c>
      <c r="U213" s="184" t="s">
        <v>57</v>
      </c>
      <c r="V213" s="184" t="s">
        <v>57</v>
      </c>
      <c r="W213" s="184" t="s">
        <v>57</v>
      </c>
      <c r="X213" s="184" t="s">
        <v>57</v>
      </c>
      <c r="Y213" s="184" t="s">
        <v>57</v>
      </c>
      <c r="Z213" s="184" t="s">
        <v>6596</v>
      </c>
      <c r="AA213" s="184" t="s">
        <v>57</v>
      </c>
      <c r="AB213" s="184" t="s">
        <v>57</v>
      </c>
      <c r="AC213" s="184" t="s">
        <v>57</v>
      </c>
      <c r="AD213" s="184" t="s">
        <v>57</v>
      </c>
      <c r="AE213" s="184" t="s">
        <v>57</v>
      </c>
      <c r="AF213" s="184" t="s">
        <v>57</v>
      </c>
      <c r="AG213" s="184" t="s">
        <v>57</v>
      </c>
      <c r="AH213" s="184" t="s">
        <v>57</v>
      </c>
      <c r="AI213" s="184" t="s">
        <v>57</v>
      </c>
      <c r="AJ213" s="184" t="s">
        <v>57</v>
      </c>
      <c r="AK213" s="184" t="s">
        <v>57</v>
      </c>
      <c r="AL213" s="184" t="s">
        <v>57</v>
      </c>
      <c r="AM213" s="184" t="s">
        <v>57</v>
      </c>
      <c r="AN213" s="184" t="s">
        <v>57</v>
      </c>
      <c r="AO213" s="210">
        <v>45488</v>
      </c>
      <c r="AP213" s="192">
        <v>45505</v>
      </c>
      <c r="AQ213" s="186">
        <f t="shared" ref="AQ213:AQ224" si="3">AP213-AO213</f>
        <v>17</v>
      </c>
      <c r="AR213" s="184" t="s">
        <v>57</v>
      </c>
      <c r="AS213" s="184" t="s">
        <v>57</v>
      </c>
      <c r="AT213" s="184" t="s">
        <v>57</v>
      </c>
      <c r="AU213" s="184"/>
    </row>
    <row r="214" spans="1:47" s="188" customFormat="1">
      <c r="A214" s="184">
        <v>214</v>
      </c>
      <c r="B214" s="184" t="s">
        <v>6366</v>
      </c>
      <c r="C214" s="184" t="s">
        <v>1382</v>
      </c>
      <c r="D214" s="184">
        <v>2024</v>
      </c>
      <c r="E214" s="184" t="s">
        <v>6450</v>
      </c>
      <c r="F214" s="189" t="s">
        <v>5791</v>
      </c>
      <c r="G214" s="184" t="s">
        <v>5792</v>
      </c>
      <c r="H214" s="184" t="s">
        <v>6597</v>
      </c>
      <c r="I214" s="186" t="s">
        <v>975</v>
      </c>
      <c r="J214" s="186">
        <v>25</v>
      </c>
      <c r="K214" s="184" t="s">
        <v>57</v>
      </c>
      <c r="L214" s="184" t="s">
        <v>57</v>
      </c>
      <c r="M214" s="184" t="s">
        <v>57</v>
      </c>
      <c r="N214" s="184" t="s">
        <v>57</v>
      </c>
      <c r="O214" s="184" t="s">
        <v>57</v>
      </c>
      <c r="P214" s="184" t="s">
        <v>57</v>
      </c>
      <c r="Q214" s="184" t="s">
        <v>57</v>
      </c>
      <c r="R214" s="184" t="s">
        <v>57</v>
      </c>
      <c r="S214" s="184" t="s">
        <v>57</v>
      </c>
      <c r="T214" s="184" t="s">
        <v>57</v>
      </c>
      <c r="U214" s="184" t="s">
        <v>57</v>
      </c>
      <c r="V214" s="184" t="s">
        <v>57</v>
      </c>
      <c r="W214" s="184" t="s">
        <v>57</v>
      </c>
      <c r="X214" s="184" t="s">
        <v>57</v>
      </c>
      <c r="Y214" s="184" t="s">
        <v>57</v>
      </c>
      <c r="Z214" s="184" t="s">
        <v>5792</v>
      </c>
      <c r="AA214" s="184" t="s">
        <v>57</v>
      </c>
      <c r="AB214" s="184" t="s">
        <v>57</v>
      </c>
      <c r="AC214" s="184" t="s">
        <v>57</v>
      </c>
      <c r="AD214" s="184" t="s">
        <v>57</v>
      </c>
      <c r="AE214" s="184" t="s">
        <v>57</v>
      </c>
      <c r="AF214" s="184" t="s">
        <v>57</v>
      </c>
      <c r="AG214" s="184" t="s">
        <v>57</v>
      </c>
      <c r="AH214" s="184" t="s">
        <v>57</v>
      </c>
      <c r="AI214" s="184" t="s">
        <v>57</v>
      </c>
      <c r="AJ214" s="184" t="s">
        <v>57</v>
      </c>
      <c r="AK214" s="184" t="s">
        <v>57</v>
      </c>
      <c r="AL214" s="184" t="s">
        <v>57</v>
      </c>
      <c r="AM214" s="184" t="s">
        <v>57</v>
      </c>
      <c r="AN214" s="184" t="s">
        <v>57</v>
      </c>
      <c r="AO214" s="192">
        <v>45140</v>
      </c>
      <c r="AP214" s="192">
        <v>45380</v>
      </c>
      <c r="AQ214" s="184">
        <f t="shared" si="3"/>
        <v>240</v>
      </c>
      <c r="AR214" s="184" t="s">
        <v>57</v>
      </c>
      <c r="AS214" s="184" t="s">
        <v>57</v>
      </c>
      <c r="AT214" s="184" t="s">
        <v>57</v>
      </c>
      <c r="AU214" s="184"/>
    </row>
    <row r="215" spans="1:47" s="188" customFormat="1">
      <c r="A215" s="184">
        <v>215</v>
      </c>
      <c r="B215" s="184" t="s">
        <v>6366</v>
      </c>
      <c r="C215" s="184" t="s">
        <v>1382</v>
      </c>
      <c r="D215" s="184">
        <v>2024</v>
      </c>
      <c r="E215" s="184" t="s">
        <v>6450</v>
      </c>
      <c r="F215" s="189" t="s">
        <v>5795</v>
      </c>
      <c r="G215" s="184" t="s">
        <v>5796</v>
      </c>
      <c r="H215" s="184" t="s">
        <v>5797</v>
      </c>
      <c r="I215" s="184" t="s">
        <v>935</v>
      </c>
      <c r="J215" s="184">
        <v>2</v>
      </c>
      <c r="K215" s="184" t="s">
        <v>57</v>
      </c>
      <c r="L215" s="184" t="s">
        <v>57</v>
      </c>
      <c r="M215" s="184" t="s">
        <v>57</v>
      </c>
      <c r="N215" s="184" t="s">
        <v>57</v>
      </c>
      <c r="O215" s="184" t="s">
        <v>57</v>
      </c>
      <c r="P215" s="184" t="s">
        <v>57</v>
      </c>
      <c r="Q215" s="184" t="s">
        <v>57</v>
      </c>
      <c r="R215" s="184" t="s">
        <v>57</v>
      </c>
      <c r="S215" s="184" t="s">
        <v>56</v>
      </c>
      <c r="T215" s="211" t="s">
        <v>6598</v>
      </c>
      <c r="U215" s="184" t="s">
        <v>57</v>
      </c>
      <c r="V215" s="184" t="s">
        <v>57</v>
      </c>
      <c r="W215" s="184" t="s">
        <v>57</v>
      </c>
      <c r="X215" s="184" t="s">
        <v>57</v>
      </c>
      <c r="Y215" s="184" t="s">
        <v>57</v>
      </c>
      <c r="Z215" s="184" t="s">
        <v>5799</v>
      </c>
      <c r="AA215" s="184" t="s">
        <v>56</v>
      </c>
      <c r="AB215" s="184" t="s">
        <v>1223</v>
      </c>
      <c r="AC215" s="184" t="s">
        <v>1223</v>
      </c>
      <c r="AD215" s="184" t="s">
        <v>216</v>
      </c>
      <c r="AE215" s="184" t="s">
        <v>1540</v>
      </c>
      <c r="AF215" s="184" t="s">
        <v>57</v>
      </c>
      <c r="AG215" s="184" t="s">
        <v>56</v>
      </c>
      <c r="AH215" s="184">
        <v>253</v>
      </c>
      <c r="AI215" s="184" t="s">
        <v>1223</v>
      </c>
      <c r="AJ215" s="184" t="s">
        <v>174</v>
      </c>
      <c r="AK215" s="184" t="s">
        <v>57</v>
      </c>
      <c r="AL215" s="184" t="s">
        <v>57</v>
      </c>
      <c r="AM215" s="184" t="s">
        <v>57</v>
      </c>
      <c r="AN215" s="184" t="s">
        <v>57</v>
      </c>
      <c r="AO215" s="192">
        <v>45143</v>
      </c>
      <c r="AP215" s="192">
        <v>45414</v>
      </c>
      <c r="AQ215" s="184">
        <f t="shared" si="3"/>
        <v>271</v>
      </c>
      <c r="AR215" s="184" t="s">
        <v>57</v>
      </c>
      <c r="AS215" s="184">
        <v>105</v>
      </c>
      <c r="AT215" s="184">
        <v>148</v>
      </c>
      <c r="AU215" s="184"/>
    </row>
    <row r="216" spans="1:47" s="188" customFormat="1">
      <c r="A216" s="184">
        <v>216</v>
      </c>
      <c r="B216" s="184" t="s">
        <v>6366</v>
      </c>
      <c r="C216" s="184" t="s">
        <v>1382</v>
      </c>
      <c r="D216" s="184">
        <v>2024</v>
      </c>
      <c r="E216" s="184" t="s">
        <v>6450</v>
      </c>
      <c r="F216" s="189" t="s">
        <v>5803</v>
      </c>
      <c r="G216" s="184" t="s">
        <v>5804</v>
      </c>
      <c r="H216" s="184" t="s">
        <v>5805</v>
      </c>
      <c r="I216" s="184" t="s">
        <v>929</v>
      </c>
      <c r="J216" s="184">
        <v>3</v>
      </c>
      <c r="K216" s="184" t="s">
        <v>56</v>
      </c>
      <c r="L216" s="184" t="s">
        <v>56</v>
      </c>
      <c r="M216" s="184" t="s">
        <v>57</v>
      </c>
      <c r="N216" s="184" t="s">
        <v>57</v>
      </c>
      <c r="O216" s="184" t="s">
        <v>57</v>
      </c>
      <c r="P216" s="184" t="s">
        <v>57</v>
      </c>
      <c r="Q216" s="184" t="s">
        <v>57</v>
      </c>
      <c r="R216" s="184" t="s">
        <v>57</v>
      </c>
      <c r="S216" s="184" t="s">
        <v>56</v>
      </c>
      <c r="T216" s="184" t="s">
        <v>6599</v>
      </c>
      <c r="U216" s="184" t="s">
        <v>57</v>
      </c>
      <c r="V216" s="184" t="s">
        <v>57</v>
      </c>
      <c r="W216" s="184" t="s">
        <v>57</v>
      </c>
      <c r="X216" s="184" t="s">
        <v>57</v>
      </c>
      <c r="Y216" s="184" t="s">
        <v>57</v>
      </c>
      <c r="Z216" s="184" t="s">
        <v>5806</v>
      </c>
      <c r="AA216" s="184" t="s">
        <v>57</v>
      </c>
      <c r="AB216" s="184" t="s">
        <v>57</v>
      </c>
      <c r="AC216" s="184" t="s">
        <v>57</v>
      </c>
      <c r="AD216" s="184" t="s">
        <v>57</v>
      </c>
      <c r="AE216" s="184" t="s">
        <v>57</v>
      </c>
      <c r="AF216" s="184" t="s">
        <v>57</v>
      </c>
      <c r="AG216" s="184" t="s">
        <v>56</v>
      </c>
      <c r="AH216" s="184">
        <v>447</v>
      </c>
      <c r="AI216" s="184" t="s">
        <v>57</v>
      </c>
      <c r="AJ216" s="184" t="s">
        <v>57</v>
      </c>
      <c r="AK216" s="184" t="s">
        <v>57</v>
      </c>
      <c r="AL216" s="184" t="s">
        <v>57</v>
      </c>
      <c r="AM216" s="184" t="s">
        <v>57</v>
      </c>
      <c r="AN216" s="184" t="s">
        <v>57</v>
      </c>
      <c r="AO216" s="196">
        <v>45133</v>
      </c>
      <c r="AP216" s="192">
        <v>45398</v>
      </c>
      <c r="AQ216" s="184">
        <f t="shared" si="3"/>
        <v>265</v>
      </c>
      <c r="AR216" s="184" t="s">
        <v>57</v>
      </c>
      <c r="AS216" s="184">
        <v>122</v>
      </c>
      <c r="AT216" s="184">
        <v>325</v>
      </c>
      <c r="AU216" s="184"/>
    </row>
    <row r="217" spans="1:47" s="188" customFormat="1">
      <c r="A217" s="184">
        <v>217</v>
      </c>
      <c r="B217" s="184" t="s">
        <v>6366</v>
      </c>
      <c r="C217" s="184" t="s">
        <v>1382</v>
      </c>
      <c r="D217" s="184">
        <v>2024</v>
      </c>
      <c r="E217" s="184" t="s">
        <v>6450</v>
      </c>
      <c r="F217" s="184" t="s">
        <v>5807</v>
      </c>
      <c r="G217" s="184" t="s">
        <v>5808</v>
      </c>
      <c r="H217" s="184" t="s">
        <v>5809</v>
      </c>
      <c r="I217" s="184" t="s">
        <v>935</v>
      </c>
      <c r="J217" s="184">
        <v>15</v>
      </c>
      <c r="K217" s="184" t="s">
        <v>57</v>
      </c>
      <c r="L217" s="184" t="s">
        <v>57</v>
      </c>
      <c r="M217" s="184" t="s">
        <v>57</v>
      </c>
      <c r="N217" s="211" t="s">
        <v>56</v>
      </c>
      <c r="O217" s="211">
        <v>1</v>
      </c>
      <c r="P217" s="211" t="s">
        <v>170</v>
      </c>
      <c r="Q217" s="211" t="s">
        <v>5810</v>
      </c>
      <c r="R217" s="211" t="s">
        <v>5811</v>
      </c>
      <c r="S217" s="184" t="s">
        <v>56</v>
      </c>
      <c r="T217" s="211" t="s">
        <v>6600</v>
      </c>
      <c r="U217" s="184" t="s">
        <v>57</v>
      </c>
      <c r="V217" s="184" t="s">
        <v>57</v>
      </c>
      <c r="W217" s="184" t="s">
        <v>57</v>
      </c>
      <c r="X217" s="184" t="s">
        <v>57</v>
      </c>
      <c r="Y217" s="184" t="s">
        <v>57</v>
      </c>
      <c r="Z217" s="184" t="s">
        <v>5813</v>
      </c>
      <c r="AA217" s="184" t="s">
        <v>57</v>
      </c>
      <c r="AB217" s="184" t="s">
        <v>56</v>
      </c>
      <c r="AC217" s="184" t="s">
        <v>1223</v>
      </c>
      <c r="AD217" s="184" t="s">
        <v>216</v>
      </c>
      <c r="AE217" s="184" t="s">
        <v>6601</v>
      </c>
      <c r="AF217" s="184" t="s">
        <v>57</v>
      </c>
      <c r="AG217" s="184" t="s">
        <v>56</v>
      </c>
      <c r="AH217" s="184">
        <v>19</v>
      </c>
      <c r="AI217" s="211" t="s">
        <v>57</v>
      </c>
      <c r="AJ217" s="211" t="s">
        <v>57</v>
      </c>
      <c r="AK217" s="184" t="s">
        <v>57</v>
      </c>
      <c r="AL217" s="184" t="s">
        <v>57</v>
      </c>
      <c r="AM217" s="184" t="s">
        <v>57</v>
      </c>
      <c r="AN217" s="184" t="s">
        <v>57</v>
      </c>
      <c r="AO217" s="192">
        <v>45162</v>
      </c>
      <c r="AP217" s="196">
        <v>45391</v>
      </c>
      <c r="AQ217" s="184">
        <f t="shared" si="3"/>
        <v>229</v>
      </c>
      <c r="AR217" s="184" t="s">
        <v>57</v>
      </c>
      <c r="AS217" s="184">
        <v>11</v>
      </c>
      <c r="AT217" s="184">
        <v>8</v>
      </c>
      <c r="AU217" s="184"/>
    </row>
    <row r="218" spans="1:47" s="188" customFormat="1">
      <c r="A218" s="184">
        <v>218</v>
      </c>
      <c r="B218" s="184" t="s">
        <v>6366</v>
      </c>
      <c r="C218" s="184" t="s">
        <v>1382</v>
      </c>
      <c r="D218" s="184">
        <v>2024</v>
      </c>
      <c r="E218" s="184" t="s">
        <v>6450</v>
      </c>
      <c r="F218" s="189" t="s">
        <v>5816</v>
      </c>
      <c r="G218" s="184" t="s">
        <v>5817</v>
      </c>
      <c r="H218" s="184" t="s">
        <v>5818</v>
      </c>
      <c r="I218" s="184" t="s">
        <v>935</v>
      </c>
      <c r="J218" s="184">
        <v>18</v>
      </c>
      <c r="K218" s="184" t="s">
        <v>57</v>
      </c>
      <c r="L218" s="184" t="s">
        <v>57</v>
      </c>
      <c r="M218" s="184" t="s">
        <v>57</v>
      </c>
      <c r="N218" s="184" t="s">
        <v>56</v>
      </c>
      <c r="O218" s="184">
        <v>1</v>
      </c>
      <c r="P218" s="211" t="s">
        <v>438</v>
      </c>
      <c r="Q218" s="184" t="s">
        <v>5819</v>
      </c>
      <c r="R218" s="211" t="s">
        <v>6602</v>
      </c>
      <c r="S218" s="211" t="s">
        <v>57</v>
      </c>
      <c r="T218" s="211" t="s">
        <v>57</v>
      </c>
      <c r="U218" s="184" t="s">
        <v>57</v>
      </c>
      <c r="V218" s="184" t="s">
        <v>57</v>
      </c>
      <c r="W218" s="184" t="s">
        <v>57</v>
      </c>
      <c r="X218" s="184" t="s">
        <v>57</v>
      </c>
      <c r="Y218" s="184" t="s">
        <v>57</v>
      </c>
      <c r="Z218" s="184" t="s">
        <v>5822</v>
      </c>
      <c r="AA218" s="184" t="s">
        <v>56</v>
      </c>
      <c r="AB218" s="184" t="s">
        <v>56</v>
      </c>
      <c r="AC218" s="184" t="s">
        <v>1223</v>
      </c>
      <c r="AD218" s="184" t="s">
        <v>216</v>
      </c>
      <c r="AE218" s="184" t="s">
        <v>1933</v>
      </c>
      <c r="AF218" s="184" t="s">
        <v>57</v>
      </c>
      <c r="AG218" s="184" t="s">
        <v>56</v>
      </c>
      <c r="AH218" s="184">
        <v>85</v>
      </c>
      <c r="AI218" s="184" t="s">
        <v>57</v>
      </c>
      <c r="AJ218" s="184" t="s">
        <v>57</v>
      </c>
      <c r="AK218" s="184" t="s">
        <v>57</v>
      </c>
      <c r="AL218" s="184" t="s">
        <v>57</v>
      </c>
      <c r="AM218" s="184" t="s">
        <v>57</v>
      </c>
      <c r="AN218" s="184" t="s">
        <v>57</v>
      </c>
      <c r="AO218" s="196">
        <v>45183</v>
      </c>
      <c r="AP218" s="192">
        <v>45385</v>
      </c>
      <c r="AQ218" s="184">
        <f t="shared" si="3"/>
        <v>202</v>
      </c>
      <c r="AR218" s="184" t="s">
        <v>57</v>
      </c>
      <c r="AS218" s="184" t="s">
        <v>57</v>
      </c>
      <c r="AT218" s="184" t="s">
        <v>57</v>
      </c>
      <c r="AU218" s="184"/>
    </row>
    <row r="219" spans="1:47" s="188" customFormat="1">
      <c r="A219" s="184">
        <v>219</v>
      </c>
      <c r="B219" s="184" t="s">
        <v>6366</v>
      </c>
      <c r="C219" s="184" t="s">
        <v>1382</v>
      </c>
      <c r="D219" s="184">
        <v>2024</v>
      </c>
      <c r="E219" s="184" t="s">
        <v>6450</v>
      </c>
      <c r="F219" s="189" t="s">
        <v>1607</v>
      </c>
      <c r="G219" s="184" t="s">
        <v>5826</v>
      </c>
      <c r="H219" s="184" t="s">
        <v>5827</v>
      </c>
      <c r="I219" s="184" t="s">
        <v>929</v>
      </c>
      <c r="J219" s="184">
        <v>21</v>
      </c>
      <c r="K219" s="184" t="s">
        <v>57</v>
      </c>
      <c r="L219" s="184" t="s">
        <v>57</v>
      </c>
      <c r="M219" s="184" t="s">
        <v>57</v>
      </c>
      <c r="N219" s="184" t="s">
        <v>57</v>
      </c>
      <c r="O219" s="184" t="s">
        <v>57</v>
      </c>
      <c r="P219" s="184" t="s">
        <v>57</v>
      </c>
      <c r="Q219" s="184" t="s">
        <v>57</v>
      </c>
      <c r="R219" s="184" t="s">
        <v>57</v>
      </c>
      <c r="S219" s="184" t="s">
        <v>57</v>
      </c>
      <c r="T219" s="184" t="s">
        <v>57</v>
      </c>
      <c r="U219" s="184" t="s">
        <v>57</v>
      </c>
      <c r="V219" s="184" t="s">
        <v>57</v>
      </c>
      <c r="W219" s="184" t="s">
        <v>57</v>
      </c>
      <c r="X219" s="184" t="s">
        <v>57</v>
      </c>
      <c r="Y219" s="184" t="s">
        <v>57</v>
      </c>
      <c r="Z219" s="184" t="s">
        <v>5828</v>
      </c>
      <c r="AA219" s="184" t="s">
        <v>57</v>
      </c>
      <c r="AB219" s="184" t="s">
        <v>57</v>
      </c>
      <c r="AC219" s="184" t="s">
        <v>57</v>
      </c>
      <c r="AD219" s="184" t="s">
        <v>57</v>
      </c>
      <c r="AE219" s="184" t="s">
        <v>57</v>
      </c>
      <c r="AF219" s="184" t="s">
        <v>57</v>
      </c>
      <c r="AG219" s="184" t="s">
        <v>57</v>
      </c>
      <c r="AH219" s="184" t="s">
        <v>57</v>
      </c>
      <c r="AI219" s="184" t="s">
        <v>57</v>
      </c>
      <c r="AJ219" s="184" t="s">
        <v>57</v>
      </c>
      <c r="AK219" s="184" t="s">
        <v>57</v>
      </c>
      <c r="AL219" s="184" t="s">
        <v>57</v>
      </c>
      <c r="AM219" s="184" t="s">
        <v>57</v>
      </c>
      <c r="AN219" s="184" t="s">
        <v>57</v>
      </c>
      <c r="AO219" s="196">
        <v>45155</v>
      </c>
      <c r="AP219" s="192">
        <v>45384</v>
      </c>
      <c r="AQ219" s="184">
        <f t="shared" si="3"/>
        <v>229</v>
      </c>
      <c r="AR219" s="184" t="s">
        <v>57</v>
      </c>
      <c r="AS219" s="184" t="s">
        <v>57</v>
      </c>
      <c r="AT219" s="184" t="s">
        <v>57</v>
      </c>
      <c r="AU219" s="184"/>
    </row>
    <row r="220" spans="1:47" s="188" customFormat="1">
      <c r="A220" s="184">
        <v>220</v>
      </c>
      <c r="B220" s="184" t="s">
        <v>6366</v>
      </c>
      <c r="C220" s="184" t="s">
        <v>1382</v>
      </c>
      <c r="D220" s="184">
        <v>2024</v>
      </c>
      <c r="E220" s="184" t="s">
        <v>6450</v>
      </c>
      <c r="F220" s="189" t="s">
        <v>5831</v>
      </c>
      <c r="G220" s="184" t="s">
        <v>5832</v>
      </c>
      <c r="H220" s="184" t="s">
        <v>5833</v>
      </c>
      <c r="I220" s="184" t="s">
        <v>935</v>
      </c>
      <c r="J220" s="184">
        <v>21</v>
      </c>
      <c r="K220" s="184" t="s">
        <v>57</v>
      </c>
      <c r="L220" s="184" t="s">
        <v>57</v>
      </c>
      <c r="M220" s="184" t="s">
        <v>57</v>
      </c>
      <c r="N220" s="184" t="s">
        <v>57</v>
      </c>
      <c r="O220" s="184" t="s">
        <v>57</v>
      </c>
      <c r="P220" s="184" t="s">
        <v>57</v>
      </c>
      <c r="Q220" s="184" t="s">
        <v>57</v>
      </c>
      <c r="R220" s="184" t="s">
        <v>57</v>
      </c>
      <c r="S220" s="211" t="s">
        <v>57</v>
      </c>
      <c r="T220" s="211" t="s">
        <v>57</v>
      </c>
      <c r="U220" s="184" t="s">
        <v>56</v>
      </c>
      <c r="V220" s="184" t="s">
        <v>6603</v>
      </c>
      <c r="W220" s="184" t="s">
        <v>56</v>
      </c>
      <c r="X220" s="184" t="s">
        <v>6604</v>
      </c>
      <c r="Y220" s="184" t="s">
        <v>56</v>
      </c>
      <c r="Z220" s="184" t="s">
        <v>5837</v>
      </c>
      <c r="AA220" s="184" t="s">
        <v>57</v>
      </c>
      <c r="AB220" s="184" t="s">
        <v>56</v>
      </c>
      <c r="AC220" s="184" t="s">
        <v>56</v>
      </c>
      <c r="AD220" s="184" t="s">
        <v>157</v>
      </c>
      <c r="AE220" s="189" t="s">
        <v>57</v>
      </c>
      <c r="AF220" s="184" t="s">
        <v>57</v>
      </c>
      <c r="AG220" s="184" t="s">
        <v>56</v>
      </c>
      <c r="AH220" s="184">
        <v>1105</v>
      </c>
      <c r="AI220" s="184" t="s">
        <v>56</v>
      </c>
      <c r="AJ220" s="184" t="s">
        <v>4234</v>
      </c>
      <c r="AK220" s="184" t="s">
        <v>57</v>
      </c>
      <c r="AL220" s="184" t="s">
        <v>57</v>
      </c>
      <c r="AM220" s="184" t="s">
        <v>57</v>
      </c>
      <c r="AN220" s="184" t="s">
        <v>57</v>
      </c>
      <c r="AO220" s="196">
        <v>45039</v>
      </c>
      <c r="AP220" s="196">
        <v>45391</v>
      </c>
      <c r="AQ220" s="184">
        <f t="shared" si="3"/>
        <v>352</v>
      </c>
      <c r="AR220" s="184" t="s">
        <v>57</v>
      </c>
      <c r="AS220" s="184">
        <v>458</v>
      </c>
      <c r="AT220" s="184">
        <v>647</v>
      </c>
      <c r="AU220" s="184"/>
    </row>
    <row r="221" spans="1:47" s="188" customFormat="1">
      <c r="A221" s="184">
        <v>221</v>
      </c>
      <c r="B221" s="184" t="s">
        <v>6366</v>
      </c>
      <c r="C221" s="184" t="s">
        <v>1382</v>
      </c>
      <c r="D221" s="184">
        <v>2024</v>
      </c>
      <c r="E221" s="184" t="s">
        <v>6450</v>
      </c>
      <c r="F221" s="189" t="s">
        <v>5839</v>
      </c>
      <c r="G221" s="184" t="s">
        <v>5840</v>
      </c>
      <c r="H221" s="184" t="s">
        <v>5841</v>
      </c>
      <c r="I221" s="184" t="s">
        <v>929</v>
      </c>
      <c r="J221" s="184">
        <v>22</v>
      </c>
      <c r="K221" s="184" t="s">
        <v>56</v>
      </c>
      <c r="L221" s="184" t="s">
        <v>57</v>
      </c>
      <c r="M221" s="184" t="s">
        <v>57</v>
      </c>
      <c r="N221" s="184" t="s">
        <v>57</v>
      </c>
      <c r="O221" s="184" t="s">
        <v>57</v>
      </c>
      <c r="P221" s="184" t="s">
        <v>57</v>
      </c>
      <c r="Q221" s="184" t="s">
        <v>57</v>
      </c>
      <c r="R221" s="184" t="s">
        <v>57</v>
      </c>
      <c r="S221" s="184" t="s">
        <v>57</v>
      </c>
      <c r="T221" s="184" t="s">
        <v>57</v>
      </c>
      <c r="U221" s="184" t="s">
        <v>57</v>
      </c>
      <c r="V221" s="184" t="s">
        <v>57</v>
      </c>
      <c r="W221" s="184" t="s">
        <v>57</v>
      </c>
      <c r="X221" s="184" t="s">
        <v>57</v>
      </c>
      <c r="Y221" s="184" t="s">
        <v>57</v>
      </c>
      <c r="Z221" s="184" t="s">
        <v>5842</v>
      </c>
      <c r="AA221" s="184" t="s">
        <v>57</v>
      </c>
      <c r="AB221" s="184" t="s">
        <v>57</v>
      </c>
      <c r="AC221" s="184" t="s">
        <v>57</v>
      </c>
      <c r="AD221" s="184" t="s">
        <v>57</v>
      </c>
      <c r="AE221" s="184" t="s">
        <v>57</v>
      </c>
      <c r="AF221" s="184" t="s">
        <v>57</v>
      </c>
      <c r="AG221" s="184" t="s">
        <v>57</v>
      </c>
      <c r="AH221" s="184" t="s">
        <v>57</v>
      </c>
      <c r="AI221" s="184" t="s">
        <v>57</v>
      </c>
      <c r="AJ221" s="184" t="s">
        <v>57</v>
      </c>
      <c r="AK221" s="184" t="s">
        <v>57</v>
      </c>
      <c r="AL221" s="184" t="s">
        <v>57</v>
      </c>
      <c r="AM221" s="184" t="s">
        <v>57</v>
      </c>
      <c r="AN221" s="184" t="s">
        <v>57</v>
      </c>
      <c r="AO221" s="196">
        <v>45156</v>
      </c>
      <c r="AP221" s="196">
        <v>45384</v>
      </c>
      <c r="AQ221" s="184">
        <f t="shared" si="3"/>
        <v>228</v>
      </c>
      <c r="AR221" s="184" t="s">
        <v>57</v>
      </c>
      <c r="AS221" s="184" t="s">
        <v>57</v>
      </c>
      <c r="AT221" s="184" t="s">
        <v>57</v>
      </c>
      <c r="AU221" s="184" t="s">
        <v>56</v>
      </c>
    </row>
    <row r="222" spans="1:47" s="188" customFormat="1">
      <c r="A222" s="184">
        <v>222</v>
      </c>
      <c r="B222" s="184" t="s">
        <v>6366</v>
      </c>
      <c r="C222" s="184" t="s">
        <v>1382</v>
      </c>
      <c r="D222" s="184">
        <v>2024</v>
      </c>
      <c r="E222" s="184" t="s">
        <v>6450</v>
      </c>
      <c r="F222" s="189" t="s">
        <v>5844</v>
      </c>
      <c r="G222" s="184" t="s">
        <v>5845</v>
      </c>
      <c r="H222" s="184" t="s">
        <v>5846</v>
      </c>
      <c r="I222" s="184" t="s">
        <v>929</v>
      </c>
      <c r="J222" s="184">
        <v>24</v>
      </c>
      <c r="K222" s="184" t="s">
        <v>56</v>
      </c>
      <c r="L222" s="184" t="s">
        <v>56</v>
      </c>
      <c r="M222" s="184" t="s">
        <v>57</v>
      </c>
      <c r="N222" s="184" t="s">
        <v>57</v>
      </c>
      <c r="O222" s="184" t="s">
        <v>57</v>
      </c>
      <c r="P222" s="184" t="s">
        <v>57</v>
      </c>
      <c r="Q222" s="184" t="s">
        <v>57</v>
      </c>
      <c r="R222" s="184" t="s">
        <v>57</v>
      </c>
      <c r="S222" s="184" t="s">
        <v>57</v>
      </c>
      <c r="T222" s="184" t="s">
        <v>57</v>
      </c>
      <c r="U222" s="184" t="s">
        <v>57</v>
      </c>
      <c r="V222" s="184" t="s">
        <v>57</v>
      </c>
      <c r="W222" s="184" t="s">
        <v>57</v>
      </c>
      <c r="X222" s="184" t="s">
        <v>57</v>
      </c>
      <c r="Y222" s="184" t="s">
        <v>57</v>
      </c>
      <c r="Z222" s="184" t="s">
        <v>6605</v>
      </c>
      <c r="AA222" s="184" t="s">
        <v>57</v>
      </c>
      <c r="AB222" s="184" t="s">
        <v>57</v>
      </c>
      <c r="AC222" s="184" t="s">
        <v>57</v>
      </c>
      <c r="AD222" s="184" t="s">
        <v>57</v>
      </c>
      <c r="AE222" s="184" t="s">
        <v>57</v>
      </c>
      <c r="AF222" s="184" t="s">
        <v>57</v>
      </c>
      <c r="AG222" s="184" t="s">
        <v>57</v>
      </c>
      <c r="AH222" s="184" t="s">
        <v>57</v>
      </c>
      <c r="AI222" s="184" t="s">
        <v>57</v>
      </c>
      <c r="AJ222" s="184" t="s">
        <v>57</v>
      </c>
      <c r="AK222" s="184" t="s">
        <v>57</v>
      </c>
      <c r="AL222" s="184" t="s">
        <v>57</v>
      </c>
      <c r="AM222" s="184" t="s">
        <v>57</v>
      </c>
      <c r="AN222" s="184" t="s">
        <v>57</v>
      </c>
      <c r="AO222" s="192">
        <v>44978</v>
      </c>
      <c r="AP222" s="196">
        <v>45384</v>
      </c>
      <c r="AQ222" s="184">
        <f t="shared" si="3"/>
        <v>406</v>
      </c>
      <c r="AR222" s="184" t="s">
        <v>57</v>
      </c>
      <c r="AS222" s="184" t="s">
        <v>57</v>
      </c>
      <c r="AT222" s="184" t="s">
        <v>57</v>
      </c>
      <c r="AU222" s="184"/>
    </row>
    <row r="223" spans="1:47" s="188" customFormat="1">
      <c r="A223" s="184">
        <v>223</v>
      </c>
      <c r="B223" s="184" t="s">
        <v>6366</v>
      </c>
      <c r="C223" s="184" t="s">
        <v>1382</v>
      </c>
      <c r="D223" s="184">
        <v>2024</v>
      </c>
      <c r="E223" s="184" t="s">
        <v>6450</v>
      </c>
      <c r="F223" s="189" t="s">
        <v>5848</v>
      </c>
      <c r="G223" s="184" t="s">
        <v>5849</v>
      </c>
      <c r="H223" s="184" t="s">
        <v>5850</v>
      </c>
      <c r="I223" s="184" t="s">
        <v>975</v>
      </c>
      <c r="J223" s="184">
        <v>13</v>
      </c>
      <c r="K223" s="184" t="s">
        <v>57</v>
      </c>
      <c r="L223" s="184" t="s">
        <v>57</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5851</v>
      </c>
      <c r="AA223" s="184" t="s">
        <v>57</v>
      </c>
      <c r="AB223" s="184" t="s">
        <v>57</v>
      </c>
      <c r="AC223" s="184" t="s">
        <v>57</v>
      </c>
      <c r="AD223" s="184" t="s">
        <v>57</v>
      </c>
      <c r="AE223" s="184" t="s">
        <v>57</v>
      </c>
      <c r="AF223" s="184" t="s">
        <v>57</v>
      </c>
      <c r="AG223" s="184" t="s">
        <v>57</v>
      </c>
      <c r="AH223" s="184" t="s">
        <v>57</v>
      </c>
      <c r="AI223" s="184" t="s">
        <v>57</v>
      </c>
      <c r="AJ223" s="184" t="s">
        <v>57</v>
      </c>
      <c r="AK223" s="184" t="s">
        <v>57</v>
      </c>
      <c r="AL223" s="184" t="s">
        <v>57</v>
      </c>
      <c r="AM223" s="184" t="s">
        <v>57</v>
      </c>
      <c r="AN223" s="184" t="s">
        <v>57</v>
      </c>
      <c r="AO223" s="196">
        <v>45194</v>
      </c>
      <c r="AP223" s="196">
        <v>45398</v>
      </c>
      <c r="AQ223" s="184">
        <f t="shared" si="3"/>
        <v>204</v>
      </c>
      <c r="AR223" s="184" t="s">
        <v>57</v>
      </c>
      <c r="AS223" s="184" t="s">
        <v>57</v>
      </c>
      <c r="AT223" s="184" t="s">
        <v>57</v>
      </c>
      <c r="AU223" s="184"/>
    </row>
    <row r="224" spans="1:47" s="188" customFormat="1">
      <c r="A224" s="184">
        <v>224</v>
      </c>
      <c r="B224" s="184" t="s">
        <v>6366</v>
      </c>
      <c r="C224" s="184" t="s">
        <v>1382</v>
      </c>
      <c r="D224" s="184">
        <v>2024</v>
      </c>
      <c r="E224" s="184" t="s">
        <v>6450</v>
      </c>
      <c r="F224" s="189" t="s">
        <v>5853</v>
      </c>
      <c r="G224" s="184" t="s">
        <v>5854</v>
      </c>
      <c r="H224" s="184" t="s">
        <v>6606</v>
      </c>
      <c r="I224" s="184" t="s">
        <v>6402</v>
      </c>
      <c r="J224" s="184">
        <v>25</v>
      </c>
      <c r="K224" s="184" t="s">
        <v>57</v>
      </c>
      <c r="L224" s="184" t="s">
        <v>57</v>
      </c>
      <c r="M224" s="184" t="s">
        <v>57</v>
      </c>
      <c r="N224" s="184" t="s">
        <v>57</v>
      </c>
      <c r="O224" s="184" t="s">
        <v>57</v>
      </c>
      <c r="P224" s="184" t="s">
        <v>57</v>
      </c>
      <c r="Q224" s="184" t="s">
        <v>57</v>
      </c>
      <c r="R224" s="184" t="s">
        <v>57</v>
      </c>
      <c r="S224" s="184" t="s">
        <v>57</v>
      </c>
      <c r="T224" s="184" t="s">
        <v>57</v>
      </c>
      <c r="U224" s="184" t="s">
        <v>57</v>
      </c>
      <c r="V224" s="184" t="s">
        <v>57</v>
      </c>
      <c r="W224" s="184" t="s">
        <v>57</v>
      </c>
      <c r="X224" s="184" t="s">
        <v>57</v>
      </c>
      <c r="Y224" s="184" t="s">
        <v>57</v>
      </c>
      <c r="Z224" s="184" t="s">
        <v>6607</v>
      </c>
      <c r="AA224" s="184" t="s">
        <v>57</v>
      </c>
      <c r="AB224" s="184" t="s">
        <v>57</v>
      </c>
      <c r="AC224" s="184" t="s">
        <v>57</v>
      </c>
      <c r="AD224" s="184" t="s">
        <v>57</v>
      </c>
      <c r="AE224" s="184" t="s">
        <v>57</v>
      </c>
      <c r="AF224" s="184" t="s">
        <v>57</v>
      </c>
      <c r="AG224" s="184" t="s">
        <v>57</v>
      </c>
      <c r="AH224" s="184" t="s">
        <v>57</v>
      </c>
      <c r="AI224" s="184" t="s">
        <v>57</v>
      </c>
      <c r="AJ224" s="184" t="s">
        <v>57</v>
      </c>
      <c r="AK224" s="184" t="s">
        <v>57</v>
      </c>
      <c r="AL224" s="184" t="s">
        <v>57</v>
      </c>
      <c r="AM224" s="184" t="s">
        <v>57</v>
      </c>
      <c r="AN224" s="184" t="s">
        <v>57</v>
      </c>
      <c r="AO224" s="192">
        <v>45271</v>
      </c>
      <c r="AP224" s="192">
        <v>45391</v>
      </c>
      <c r="AQ224" s="184">
        <f t="shared" si="3"/>
        <v>120</v>
      </c>
      <c r="AR224" s="184" t="s">
        <v>57</v>
      </c>
      <c r="AS224" s="184" t="s">
        <v>57</v>
      </c>
      <c r="AT224" s="184" t="s">
        <v>57</v>
      </c>
      <c r="AU224" s="184"/>
    </row>
    <row r="225" spans="1:46" s="188" customFormat="1">
      <c r="A225" s="184"/>
      <c r="B225" s="184" t="s">
        <v>6366</v>
      </c>
      <c r="C225" s="184" t="s">
        <v>1382</v>
      </c>
      <c r="D225" s="184">
        <v>2024</v>
      </c>
      <c r="E225" s="184" t="s">
        <v>6450</v>
      </c>
      <c r="F225" s="189" t="s">
        <v>57</v>
      </c>
      <c r="G225" s="184" t="s">
        <v>5857</v>
      </c>
      <c r="H225" s="184" t="s">
        <v>5858</v>
      </c>
      <c r="I225" s="184" t="s">
        <v>2597</v>
      </c>
      <c r="J225" s="184">
        <v>25</v>
      </c>
      <c r="K225" s="184" t="s">
        <v>57</v>
      </c>
      <c r="L225" s="184" t="s">
        <v>57</v>
      </c>
      <c r="M225" s="184" t="s">
        <v>57</v>
      </c>
      <c r="N225" s="184" t="s">
        <v>57</v>
      </c>
      <c r="O225" s="184" t="s">
        <v>57</v>
      </c>
      <c r="P225" s="184" t="s">
        <v>57</v>
      </c>
      <c r="Q225" s="184" t="s">
        <v>57</v>
      </c>
      <c r="R225" s="184" t="s">
        <v>57</v>
      </c>
      <c r="S225" s="184" t="s">
        <v>57</v>
      </c>
      <c r="T225" s="184" t="s">
        <v>57</v>
      </c>
      <c r="U225" s="184" t="s">
        <v>57</v>
      </c>
      <c r="V225" s="184" t="s">
        <v>57</v>
      </c>
      <c r="W225" s="184" t="s">
        <v>57</v>
      </c>
      <c r="X225" s="184" t="s">
        <v>57</v>
      </c>
      <c r="Y225" s="184" t="s">
        <v>57</v>
      </c>
      <c r="Z225" s="184" t="s">
        <v>57</v>
      </c>
      <c r="AA225" s="184" t="s">
        <v>57</v>
      </c>
      <c r="AB225" s="184" t="s">
        <v>57</v>
      </c>
      <c r="AC225" s="184" t="s">
        <v>57</v>
      </c>
      <c r="AD225" s="184" t="s">
        <v>57</v>
      </c>
      <c r="AE225" s="184" t="s">
        <v>57</v>
      </c>
      <c r="AF225" s="184" t="s">
        <v>57</v>
      </c>
      <c r="AG225" s="184" t="s">
        <v>57</v>
      </c>
      <c r="AH225" s="184" t="s">
        <v>57</v>
      </c>
      <c r="AI225" s="184" t="s">
        <v>57</v>
      </c>
      <c r="AJ225" s="184" t="s">
        <v>57</v>
      </c>
      <c r="AK225" s="184" t="s">
        <v>57</v>
      </c>
      <c r="AL225" s="184" t="s">
        <v>57</v>
      </c>
      <c r="AM225" s="184" t="s">
        <v>57</v>
      </c>
      <c r="AN225" s="184" t="s">
        <v>57</v>
      </c>
      <c r="AO225" s="184" t="s">
        <v>57</v>
      </c>
      <c r="AP225" s="192">
        <v>45502</v>
      </c>
      <c r="AQ225" s="184" t="s">
        <v>57</v>
      </c>
      <c r="AR225" s="184" t="s">
        <v>57</v>
      </c>
      <c r="AS225" s="184" t="s">
        <v>57</v>
      </c>
      <c r="AT225" s="184" t="s">
        <v>57</v>
      </c>
    </row>
    <row r="226" spans="1:46" s="188" customFormat="1">
      <c r="A226" s="184">
        <v>225</v>
      </c>
      <c r="B226" s="184" t="s">
        <v>6366</v>
      </c>
      <c r="C226" s="184" t="s">
        <v>1382</v>
      </c>
      <c r="D226" s="184">
        <v>2024</v>
      </c>
      <c r="E226" s="184" t="s">
        <v>6401</v>
      </c>
      <c r="F226" s="189" t="s">
        <v>2105</v>
      </c>
      <c r="G226" s="184" t="s">
        <v>5865</v>
      </c>
      <c r="H226" s="184" t="s">
        <v>5866</v>
      </c>
      <c r="I226" s="184" t="s">
        <v>2359</v>
      </c>
      <c r="J226" s="184">
        <v>6</v>
      </c>
      <c r="K226" s="184" t="s">
        <v>57</v>
      </c>
      <c r="L226" s="184" t="s">
        <v>57</v>
      </c>
      <c r="M226" s="184" t="s">
        <v>57</v>
      </c>
      <c r="N226" s="184" t="s">
        <v>57</v>
      </c>
      <c r="O226" s="184" t="s">
        <v>57</v>
      </c>
      <c r="P226" s="184" t="s">
        <v>57</v>
      </c>
      <c r="Q226" s="184" t="s">
        <v>57</v>
      </c>
      <c r="R226" s="184" t="s">
        <v>57</v>
      </c>
      <c r="S226" s="184" t="s">
        <v>57</v>
      </c>
      <c r="T226" s="184" t="s">
        <v>57</v>
      </c>
      <c r="U226" s="184" t="s">
        <v>57</v>
      </c>
      <c r="V226" s="184" t="s">
        <v>57</v>
      </c>
      <c r="W226" s="184" t="s">
        <v>57</v>
      </c>
      <c r="X226" s="184" t="s">
        <v>57</v>
      </c>
      <c r="Y226" s="184" t="s">
        <v>57</v>
      </c>
      <c r="Z226" s="184" t="s">
        <v>2108</v>
      </c>
      <c r="AA226" s="184" t="s">
        <v>57</v>
      </c>
      <c r="AB226" s="184" t="s">
        <v>57</v>
      </c>
      <c r="AC226" s="184" t="s">
        <v>57</v>
      </c>
      <c r="AD226" s="184" t="s">
        <v>57</v>
      </c>
      <c r="AE226" s="184" t="s">
        <v>57</v>
      </c>
      <c r="AF226" s="184" t="s">
        <v>57</v>
      </c>
      <c r="AG226" s="184" t="s">
        <v>57</v>
      </c>
      <c r="AH226" s="184" t="s">
        <v>57</v>
      </c>
      <c r="AI226" s="184" t="s">
        <v>57</v>
      </c>
      <c r="AJ226" s="184" t="s">
        <v>57</v>
      </c>
      <c r="AK226" s="184" t="s">
        <v>57</v>
      </c>
      <c r="AL226" s="184" t="s">
        <v>57</v>
      </c>
      <c r="AM226" s="184" t="s">
        <v>57</v>
      </c>
      <c r="AN226" s="184" t="s">
        <v>57</v>
      </c>
      <c r="AO226" s="192">
        <v>45034</v>
      </c>
      <c r="AP226" s="196">
        <v>45377</v>
      </c>
      <c r="AQ226" s="184">
        <f t="shared" ref="AQ226:AQ268" si="4">AP226-AO226</f>
        <v>343</v>
      </c>
      <c r="AR226" s="184" t="s">
        <v>57</v>
      </c>
      <c r="AS226" s="184" t="s">
        <v>57</v>
      </c>
      <c r="AT226" s="184" t="s">
        <v>57</v>
      </c>
    </row>
    <row r="227" spans="1:46" s="188" customFormat="1">
      <c r="A227" s="184">
        <v>226</v>
      </c>
      <c r="B227" s="184" t="s">
        <v>6366</v>
      </c>
      <c r="C227" s="184" t="s">
        <v>1382</v>
      </c>
      <c r="D227" s="184">
        <v>2024</v>
      </c>
      <c r="E227" s="184" t="s">
        <v>6401</v>
      </c>
      <c r="F227" s="189" t="s">
        <v>5867</v>
      </c>
      <c r="G227" s="184" t="s">
        <v>5868</v>
      </c>
      <c r="H227" s="184" t="s">
        <v>5869</v>
      </c>
      <c r="I227" s="184" t="s">
        <v>935</v>
      </c>
      <c r="J227" s="184">
        <v>2</v>
      </c>
      <c r="K227" s="184" t="s">
        <v>57</v>
      </c>
      <c r="L227" s="184" t="s">
        <v>57</v>
      </c>
      <c r="M227" s="184" t="s">
        <v>57</v>
      </c>
      <c r="N227" s="184" t="s">
        <v>56</v>
      </c>
      <c r="O227" s="184">
        <v>2</v>
      </c>
      <c r="P227" s="184" t="s">
        <v>114</v>
      </c>
      <c r="Q227" s="184" t="s">
        <v>6608</v>
      </c>
      <c r="R227" s="184" t="s">
        <v>6609</v>
      </c>
      <c r="S227" s="184" t="s">
        <v>56</v>
      </c>
      <c r="T227" s="211" t="s">
        <v>6610</v>
      </c>
      <c r="U227" s="184" t="s">
        <v>56</v>
      </c>
      <c r="V227" s="184" t="s">
        <v>6611</v>
      </c>
      <c r="W227" s="184" t="s">
        <v>57</v>
      </c>
      <c r="X227" s="184" t="s">
        <v>57</v>
      </c>
      <c r="Y227" s="184" t="s">
        <v>57</v>
      </c>
      <c r="Z227" s="184" t="s">
        <v>5874</v>
      </c>
      <c r="AA227" s="184" t="s">
        <v>56</v>
      </c>
      <c r="AB227" s="184" t="s">
        <v>56</v>
      </c>
      <c r="AC227" s="184" t="s">
        <v>56</v>
      </c>
      <c r="AD227" s="184" t="s">
        <v>157</v>
      </c>
      <c r="AE227" s="184" t="s">
        <v>57</v>
      </c>
      <c r="AF227" s="184" t="s">
        <v>57</v>
      </c>
      <c r="AG227" s="184" t="s">
        <v>56</v>
      </c>
      <c r="AH227" s="184">
        <v>38</v>
      </c>
      <c r="AI227" s="184" t="s">
        <v>57</v>
      </c>
      <c r="AJ227" s="184" t="s">
        <v>57</v>
      </c>
      <c r="AK227" s="184" t="s">
        <v>57</v>
      </c>
      <c r="AL227" s="184" t="s">
        <v>57</v>
      </c>
      <c r="AM227" s="184" t="s">
        <v>57</v>
      </c>
      <c r="AN227" s="184" t="s">
        <v>57</v>
      </c>
      <c r="AO227" s="192">
        <v>45093</v>
      </c>
      <c r="AP227" s="192">
        <v>45413</v>
      </c>
      <c r="AQ227" s="184">
        <f t="shared" si="4"/>
        <v>320</v>
      </c>
      <c r="AR227" s="184" t="s">
        <v>57</v>
      </c>
      <c r="AS227" s="184">
        <v>27</v>
      </c>
      <c r="AT227" s="184">
        <v>11</v>
      </c>
    </row>
    <row r="228" spans="1:46" s="188" customFormat="1">
      <c r="A228" s="184">
        <v>227</v>
      </c>
      <c r="B228" s="184" t="s">
        <v>6366</v>
      </c>
      <c r="C228" s="184" t="s">
        <v>1382</v>
      </c>
      <c r="D228" s="184">
        <v>2024</v>
      </c>
      <c r="E228" s="184" t="s">
        <v>6401</v>
      </c>
      <c r="F228" s="189" t="s">
        <v>6612</v>
      </c>
      <c r="G228" s="184" t="s">
        <v>5878</v>
      </c>
      <c r="H228" s="184" t="s">
        <v>5879</v>
      </c>
      <c r="I228" s="184" t="s">
        <v>929</v>
      </c>
      <c r="J228" s="184">
        <v>3</v>
      </c>
      <c r="K228" s="184" t="s">
        <v>57</v>
      </c>
      <c r="L228" s="184" t="s">
        <v>56</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6613</v>
      </c>
      <c r="AA228" s="184" t="s">
        <v>57</v>
      </c>
      <c r="AB228" s="184" t="s">
        <v>57</v>
      </c>
      <c r="AC228" s="184" t="s">
        <v>57</v>
      </c>
      <c r="AD228" s="184" t="s">
        <v>57</v>
      </c>
      <c r="AE228" s="184" t="s">
        <v>57</v>
      </c>
      <c r="AF228" s="184" t="s">
        <v>57</v>
      </c>
      <c r="AG228" s="184" t="s">
        <v>57</v>
      </c>
      <c r="AH228" s="184" t="s">
        <v>57</v>
      </c>
      <c r="AI228" s="184" t="s">
        <v>57</v>
      </c>
      <c r="AJ228" s="184" t="s">
        <v>57</v>
      </c>
      <c r="AK228" s="184" t="s">
        <v>57</v>
      </c>
      <c r="AL228" s="184" t="s">
        <v>57</v>
      </c>
      <c r="AM228" s="184" t="s">
        <v>57</v>
      </c>
      <c r="AN228" s="184" t="s">
        <v>57</v>
      </c>
      <c r="AO228" s="192">
        <v>45110</v>
      </c>
      <c r="AP228" s="196">
        <v>45407</v>
      </c>
      <c r="AQ228" s="184">
        <f t="shared" si="4"/>
        <v>297</v>
      </c>
      <c r="AR228" s="184" t="s">
        <v>57</v>
      </c>
      <c r="AS228" s="184" t="s">
        <v>57</v>
      </c>
      <c r="AT228" s="184" t="s">
        <v>57</v>
      </c>
    </row>
    <row r="229" spans="1:46" s="188" customFormat="1">
      <c r="A229" s="184">
        <v>228</v>
      </c>
      <c r="B229" s="184" t="s">
        <v>6366</v>
      </c>
      <c r="C229" s="184" t="s">
        <v>1382</v>
      </c>
      <c r="D229" s="184">
        <v>2024</v>
      </c>
      <c r="E229" s="184" t="s">
        <v>6401</v>
      </c>
      <c r="F229" s="189" t="s">
        <v>5881</v>
      </c>
      <c r="G229" s="184" t="s">
        <v>5882</v>
      </c>
      <c r="H229" s="184" t="s">
        <v>5883</v>
      </c>
      <c r="I229" s="184" t="s">
        <v>929</v>
      </c>
      <c r="J229" s="184">
        <v>14</v>
      </c>
      <c r="K229" s="184" t="s">
        <v>56</v>
      </c>
      <c r="L229" s="184" t="s">
        <v>56</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5884</v>
      </c>
      <c r="AA229" s="184" t="s">
        <v>57</v>
      </c>
      <c r="AB229" s="184" t="s">
        <v>57</v>
      </c>
      <c r="AC229" s="184" t="s">
        <v>57</v>
      </c>
      <c r="AD229" s="184" t="s">
        <v>57</v>
      </c>
      <c r="AE229" s="184" t="s">
        <v>57</v>
      </c>
      <c r="AF229" s="184" t="s">
        <v>57</v>
      </c>
      <c r="AG229" s="184" t="s">
        <v>57</v>
      </c>
      <c r="AH229" s="184" t="s">
        <v>57</v>
      </c>
      <c r="AI229" s="184" t="s">
        <v>57</v>
      </c>
      <c r="AJ229" s="184" t="s">
        <v>57</v>
      </c>
      <c r="AK229" s="184" t="s">
        <v>57</v>
      </c>
      <c r="AL229" s="184" t="s">
        <v>57</v>
      </c>
      <c r="AM229" s="184" t="s">
        <v>57</v>
      </c>
      <c r="AN229" s="184" t="s">
        <v>57</v>
      </c>
      <c r="AO229" s="196">
        <v>45075</v>
      </c>
      <c r="AP229" s="192">
        <v>45434</v>
      </c>
      <c r="AQ229" s="184">
        <f t="shared" si="4"/>
        <v>359</v>
      </c>
      <c r="AR229" s="184" t="s">
        <v>57</v>
      </c>
      <c r="AS229" s="184" t="s">
        <v>57</v>
      </c>
      <c r="AT229" s="184" t="s">
        <v>57</v>
      </c>
    </row>
    <row r="230" spans="1:46" s="188" customFormat="1">
      <c r="A230" s="184">
        <v>229</v>
      </c>
      <c r="B230" s="184" t="s">
        <v>6366</v>
      </c>
      <c r="C230" s="184" t="s">
        <v>1382</v>
      </c>
      <c r="D230" s="184">
        <v>2024</v>
      </c>
      <c r="E230" s="184" t="s">
        <v>6401</v>
      </c>
      <c r="F230" s="189" t="s">
        <v>5886</v>
      </c>
      <c r="G230" s="184" t="s">
        <v>5887</v>
      </c>
      <c r="H230" s="184" t="s">
        <v>5888</v>
      </c>
      <c r="I230" s="184" t="s">
        <v>935</v>
      </c>
      <c r="J230" s="184">
        <v>14</v>
      </c>
      <c r="K230" s="184" t="s">
        <v>57</v>
      </c>
      <c r="L230" s="184" t="s">
        <v>57</v>
      </c>
      <c r="M230" s="184" t="s">
        <v>57</v>
      </c>
      <c r="N230" s="184" t="s">
        <v>57</v>
      </c>
      <c r="O230" s="184" t="s">
        <v>57</v>
      </c>
      <c r="P230" s="184" t="s">
        <v>57</v>
      </c>
      <c r="Q230" s="184" t="s">
        <v>57</v>
      </c>
      <c r="R230" s="184" t="s">
        <v>57</v>
      </c>
      <c r="S230" s="211" t="s">
        <v>57</v>
      </c>
      <c r="T230" s="211" t="s">
        <v>57</v>
      </c>
      <c r="U230" s="184" t="s">
        <v>56</v>
      </c>
      <c r="V230" s="184" t="s">
        <v>6614</v>
      </c>
      <c r="W230" s="184" t="s">
        <v>57</v>
      </c>
      <c r="X230" s="184" t="s">
        <v>57</v>
      </c>
      <c r="Y230" s="184" t="s">
        <v>57</v>
      </c>
      <c r="Z230" s="184" t="s">
        <v>5891</v>
      </c>
      <c r="AA230" s="184" t="s">
        <v>56</v>
      </c>
      <c r="AB230" s="184" t="s">
        <v>56</v>
      </c>
      <c r="AC230" s="184" t="s">
        <v>56</v>
      </c>
      <c r="AD230" s="211" t="s">
        <v>157</v>
      </c>
      <c r="AE230" s="211" t="s">
        <v>57</v>
      </c>
      <c r="AF230" s="184" t="s">
        <v>57</v>
      </c>
      <c r="AG230" s="184" t="s">
        <v>1223</v>
      </c>
      <c r="AH230" s="184">
        <v>118</v>
      </c>
      <c r="AI230" s="184" t="s">
        <v>56</v>
      </c>
      <c r="AJ230" s="184" t="s">
        <v>4234</v>
      </c>
      <c r="AK230" s="184" t="s">
        <v>57</v>
      </c>
      <c r="AL230" s="184" t="s">
        <v>57</v>
      </c>
      <c r="AM230" s="184" t="s">
        <v>57</v>
      </c>
      <c r="AN230" s="184" t="s">
        <v>57</v>
      </c>
      <c r="AO230" s="192">
        <v>45027</v>
      </c>
      <c r="AP230" s="192">
        <v>45428</v>
      </c>
      <c r="AQ230" s="184">
        <f t="shared" si="4"/>
        <v>401</v>
      </c>
      <c r="AR230" s="184" t="s">
        <v>57</v>
      </c>
      <c r="AS230" s="211" t="s">
        <v>57</v>
      </c>
      <c r="AT230" s="211" t="s">
        <v>57</v>
      </c>
    </row>
    <row r="231" spans="1:46" s="188" customFormat="1">
      <c r="A231" s="184">
        <v>230</v>
      </c>
      <c r="B231" s="184" t="s">
        <v>6366</v>
      </c>
      <c r="C231" s="184" t="s">
        <v>1382</v>
      </c>
      <c r="D231" s="184">
        <v>2024</v>
      </c>
      <c r="E231" s="184" t="s">
        <v>6401</v>
      </c>
      <c r="F231" s="189" t="s">
        <v>3786</v>
      </c>
      <c r="G231" s="184" t="s">
        <v>5894</v>
      </c>
      <c r="H231" s="184" t="s">
        <v>5895</v>
      </c>
      <c r="I231" s="184" t="s">
        <v>935</v>
      </c>
      <c r="J231" s="184">
        <v>14</v>
      </c>
      <c r="K231" s="184" t="s">
        <v>57</v>
      </c>
      <c r="L231" s="184" t="s">
        <v>57</v>
      </c>
      <c r="M231" s="184" t="s">
        <v>57</v>
      </c>
      <c r="N231" s="184" t="s">
        <v>57</v>
      </c>
      <c r="O231" s="184" t="s">
        <v>57</v>
      </c>
      <c r="P231" s="184" t="s">
        <v>57</v>
      </c>
      <c r="Q231" s="184" t="s">
        <v>57</v>
      </c>
      <c r="R231" s="184" t="s">
        <v>57</v>
      </c>
      <c r="S231" s="211" t="s">
        <v>57</v>
      </c>
      <c r="T231" s="211" t="s">
        <v>57</v>
      </c>
      <c r="U231" s="211" t="s">
        <v>57</v>
      </c>
      <c r="V231" s="211" t="s">
        <v>57</v>
      </c>
      <c r="W231" s="184" t="s">
        <v>57</v>
      </c>
      <c r="X231" s="184" t="s">
        <v>57</v>
      </c>
      <c r="Y231" s="184" t="s">
        <v>57</v>
      </c>
      <c r="Z231" s="184" t="s">
        <v>3790</v>
      </c>
      <c r="AA231" s="184" t="s">
        <v>57</v>
      </c>
      <c r="AB231" s="184" t="s">
        <v>56</v>
      </c>
      <c r="AC231" s="184" t="s">
        <v>56</v>
      </c>
      <c r="AD231" s="184" t="s">
        <v>157</v>
      </c>
      <c r="AE231" s="184" t="s">
        <v>57</v>
      </c>
      <c r="AF231" s="184" t="s">
        <v>57</v>
      </c>
      <c r="AG231" s="184" t="s">
        <v>56</v>
      </c>
      <c r="AH231" s="211">
        <v>457</v>
      </c>
      <c r="AI231" s="184" t="s">
        <v>57</v>
      </c>
      <c r="AJ231" s="184" t="s">
        <v>57</v>
      </c>
      <c r="AK231" s="184" t="s">
        <v>57</v>
      </c>
      <c r="AL231" s="184" t="s">
        <v>57</v>
      </c>
      <c r="AM231" s="184" t="s">
        <v>57</v>
      </c>
      <c r="AN231" s="184" t="s">
        <v>57</v>
      </c>
      <c r="AO231" s="196">
        <v>45022</v>
      </c>
      <c r="AP231" s="192">
        <v>45414</v>
      </c>
      <c r="AQ231" s="184">
        <f t="shared" si="4"/>
        <v>392</v>
      </c>
      <c r="AR231" s="184" t="s">
        <v>57</v>
      </c>
      <c r="AS231" s="211" t="s">
        <v>57</v>
      </c>
      <c r="AT231" s="211" t="s">
        <v>57</v>
      </c>
    </row>
    <row r="232" spans="1:46" s="188" customFormat="1">
      <c r="A232" s="184">
        <v>231</v>
      </c>
      <c r="B232" s="184" t="s">
        <v>6366</v>
      </c>
      <c r="C232" s="184" t="s">
        <v>1382</v>
      </c>
      <c r="D232" s="184">
        <v>2024</v>
      </c>
      <c r="E232" s="184" t="s">
        <v>6401</v>
      </c>
      <c r="F232" s="189" t="s">
        <v>4665</v>
      </c>
      <c r="G232" s="184" t="s">
        <v>5898</v>
      </c>
      <c r="H232" s="184" t="s">
        <v>6615</v>
      </c>
      <c r="I232" s="184" t="s">
        <v>975</v>
      </c>
      <c r="J232" s="184">
        <v>18</v>
      </c>
      <c r="K232" s="184" t="s">
        <v>57</v>
      </c>
      <c r="L232" s="184" t="s">
        <v>57</v>
      </c>
      <c r="M232" s="184" t="s">
        <v>57</v>
      </c>
      <c r="N232" s="184" t="s">
        <v>57</v>
      </c>
      <c r="O232" s="184" t="s">
        <v>57</v>
      </c>
      <c r="P232" s="184" t="s">
        <v>57</v>
      </c>
      <c r="Q232" s="184" t="s">
        <v>57</v>
      </c>
      <c r="R232" s="184" t="s">
        <v>57</v>
      </c>
      <c r="S232" s="184" t="s">
        <v>57</v>
      </c>
      <c r="T232" s="184" t="s">
        <v>57</v>
      </c>
      <c r="U232" s="184" t="s">
        <v>57</v>
      </c>
      <c r="V232" s="184" t="s">
        <v>57</v>
      </c>
      <c r="W232" s="184" t="s">
        <v>57</v>
      </c>
      <c r="X232" s="184" t="s">
        <v>57</v>
      </c>
      <c r="Y232" s="184" t="s">
        <v>57</v>
      </c>
      <c r="Z232" s="184" t="s">
        <v>5900</v>
      </c>
      <c r="AA232" s="184" t="s">
        <v>57</v>
      </c>
      <c r="AB232" s="184" t="s">
        <v>57</v>
      </c>
      <c r="AC232" s="184" t="s">
        <v>57</v>
      </c>
      <c r="AD232" s="184" t="s">
        <v>57</v>
      </c>
      <c r="AE232" s="184" t="s">
        <v>57</v>
      </c>
      <c r="AF232" s="184" t="s">
        <v>57</v>
      </c>
      <c r="AG232" s="184" t="s">
        <v>57</v>
      </c>
      <c r="AH232" s="184" t="s">
        <v>57</v>
      </c>
      <c r="AI232" s="184" t="s">
        <v>57</v>
      </c>
      <c r="AJ232" s="184" t="s">
        <v>57</v>
      </c>
      <c r="AK232" s="184" t="s">
        <v>57</v>
      </c>
      <c r="AL232" s="184" t="s">
        <v>57</v>
      </c>
      <c r="AM232" s="184" t="s">
        <v>57</v>
      </c>
      <c r="AN232" s="184" t="s">
        <v>57</v>
      </c>
      <c r="AO232" s="192">
        <v>45229</v>
      </c>
      <c r="AP232" s="192">
        <v>45489</v>
      </c>
      <c r="AQ232" s="184">
        <f t="shared" si="4"/>
        <v>260</v>
      </c>
      <c r="AR232" s="184" t="s">
        <v>57</v>
      </c>
      <c r="AS232" s="184" t="s">
        <v>57</v>
      </c>
      <c r="AT232" s="184" t="s">
        <v>57</v>
      </c>
    </row>
    <row r="233" spans="1:46" s="188" customFormat="1">
      <c r="A233" s="184">
        <v>232</v>
      </c>
      <c r="B233" s="184" t="s">
        <v>6366</v>
      </c>
      <c r="C233" s="184" t="s">
        <v>1382</v>
      </c>
      <c r="D233" s="184">
        <v>2024</v>
      </c>
      <c r="E233" s="184" t="s">
        <v>6401</v>
      </c>
      <c r="F233" s="189" t="s">
        <v>3203</v>
      </c>
      <c r="G233" s="184" t="s">
        <v>5903</v>
      </c>
      <c r="H233" s="184" t="s">
        <v>5904</v>
      </c>
      <c r="I233" s="184" t="s">
        <v>935</v>
      </c>
      <c r="J233" s="184">
        <v>19</v>
      </c>
      <c r="K233" s="184" t="s">
        <v>57</v>
      </c>
      <c r="L233" s="184" t="s">
        <v>57</v>
      </c>
      <c r="M233" s="184" t="s">
        <v>57</v>
      </c>
      <c r="N233" s="184" t="s">
        <v>57</v>
      </c>
      <c r="O233" s="184" t="s">
        <v>57</v>
      </c>
      <c r="P233" s="184" t="s">
        <v>57</v>
      </c>
      <c r="Q233" s="184" t="s">
        <v>57</v>
      </c>
      <c r="R233" s="184" t="s">
        <v>57</v>
      </c>
      <c r="S233" s="184" t="s">
        <v>56</v>
      </c>
      <c r="T233" s="211" t="s">
        <v>6616</v>
      </c>
      <c r="U233" s="184" t="s">
        <v>57</v>
      </c>
      <c r="V233" s="184" t="s">
        <v>57</v>
      </c>
      <c r="W233" s="211" t="s">
        <v>57</v>
      </c>
      <c r="X233" s="211" t="s">
        <v>57</v>
      </c>
      <c r="Y233" s="184" t="s">
        <v>57</v>
      </c>
      <c r="Z233" s="184" t="s">
        <v>5907</v>
      </c>
      <c r="AA233" s="184" t="s">
        <v>56</v>
      </c>
      <c r="AB233" s="184" t="s">
        <v>56</v>
      </c>
      <c r="AC233" s="184" t="s">
        <v>56</v>
      </c>
      <c r="AD233" s="184" t="s">
        <v>216</v>
      </c>
      <c r="AE233" s="189" t="s">
        <v>6617</v>
      </c>
      <c r="AF233" s="184" t="s">
        <v>57</v>
      </c>
      <c r="AG233" s="184" t="s">
        <v>56</v>
      </c>
      <c r="AH233" s="184">
        <v>76</v>
      </c>
      <c r="AI233" s="184" t="s">
        <v>56</v>
      </c>
      <c r="AJ233" s="211" t="s">
        <v>174</v>
      </c>
      <c r="AK233" s="184" t="s">
        <v>57</v>
      </c>
      <c r="AL233" s="184" t="s">
        <v>57</v>
      </c>
      <c r="AM233" s="184" t="s">
        <v>57</v>
      </c>
      <c r="AN233" s="184" t="s">
        <v>57</v>
      </c>
      <c r="AO233" s="192">
        <v>45172</v>
      </c>
      <c r="AP233" s="192">
        <v>45426</v>
      </c>
      <c r="AQ233" s="184">
        <f t="shared" si="4"/>
        <v>254</v>
      </c>
      <c r="AR233" s="184" t="s">
        <v>57</v>
      </c>
      <c r="AS233" s="184">
        <v>41</v>
      </c>
      <c r="AT233" s="184">
        <v>35</v>
      </c>
    </row>
    <row r="234" spans="1:46" s="188" customFormat="1">
      <c r="A234" s="184">
        <v>233</v>
      </c>
      <c r="B234" s="184" t="s">
        <v>6366</v>
      </c>
      <c r="C234" s="184" t="s">
        <v>1382</v>
      </c>
      <c r="D234" s="184">
        <v>2024</v>
      </c>
      <c r="E234" s="184" t="s">
        <v>6401</v>
      </c>
      <c r="F234" s="189" t="s">
        <v>2257</v>
      </c>
      <c r="G234" s="184" t="s">
        <v>5911</v>
      </c>
      <c r="H234" s="184" t="s">
        <v>6618</v>
      </c>
      <c r="I234" s="184" t="s">
        <v>6402</v>
      </c>
      <c r="J234" s="184">
        <v>25</v>
      </c>
      <c r="K234" s="184" t="s">
        <v>57</v>
      </c>
      <c r="L234" s="184" t="s">
        <v>57</v>
      </c>
      <c r="M234" s="184" t="s">
        <v>57</v>
      </c>
      <c r="N234" s="184" t="s">
        <v>57</v>
      </c>
      <c r="O234" s="184" t="s">
        <v>57</v>
      </c>
      <c r="P234" s="184" t="s">
        <v>57</v>
      </c>
      <c r="Q234" s="184" t="s">
        <v>57</v>
      </c>
      <c r="R234" s="184" t="s">
        <v>57</v>
      </c>
      <c r="S234" s="184" t="s">
        <v>57</v>
      </c>
      <c r="T234" s="184" t="s">
        <v>57</v>
      </c>
      <c r="U234" s="184" t="s">
        <v>57</v>
      </c>
      <c r="V234" s="184" t="s">
        <v>57</v>
      </c>
      <c r="W234" s="184" t="s">
        <v>57</v>
      </c>
      <c r="X234" s="184" t="s">
        <v>57</v>
      </c>
      <c r="Y234" s="184" t="s">
        <v>57</v>
      </c>
      <c r="Z234" s="184" t="s">
        <v>2261</v>
      </c>
      <c r="AA234" s="184" t="s">
        <v>57</v>
      </c>
      <c r="AB234" s="184" t="s">
        <v>57</v>
      </c>
      <c r="AC234" s="184" t="s">
        <v>57</v>
      </c>
      <c r="AD234" s="184" t="s">
        <v>57</v>
      </c>
      <c r="AE234" s="184" t="s">
        <v>57</v>
      </c>
      <c r="AF234" s="184" t="s">
        <v>57</v>
      </c>
      <c r="AG234" s="184" t="s">
        <v>57</v>
      </c>
      <c r="AH234" s="184" t="s">
        <v>57</v>
      </c>
      <c r="AI234" s="184" t="s">
        <v>57</v>
      </c>
      <c r="AJ234" s="184" t="s">
        <v>57</v>
      </c>
      <c r="AK234" s="184" t="s">
        <v>57</v>
      </c>
      <c r="AL234" s="184" t="s">
        <v>57</v>
      </c>
      <c r="AM234" s="184" t="s">
        <v>57</v>
      </c>
      <c r="AN234" s="184" t="s">
        <v>57</v>
      </c>
      <c r="AO234" s="192">
        <v>45362</v>
      </c>
      <c r="AP234" s="192">
        <v>45496</v>
      </c>
      <c r="AQ234" s="184">
        <f t="shared" si="4"/>
        <v>134</v>
      </c>
      <c r="AR234" s="184" t="s">
        <v>57</v>
      </c>
      <c r="AS234" s="184" t="s">
        <v>57</v>
      </c>
      <c r="AT234" s="184" t="s">
        <v>57</v>
      </c>
    </row>
    <row r="235" spans="1:46" s="188" customFormat="1">
      <c r="A235" s="184">
        <v>234</v>
      </c>
      <c r="B235" s="184" t="s">
        <v>6366</v>
      </c>
      <c r="C235" s="184" t="s">
        <v>1382</v>
      </c>
      <c r="D235" s="184">
        <v>2024</v>
      </c>
      <c r="E235" s="184" t="s">
        <v>6401</v>
      </c>
      <c r="F235" s="189" t="s">
        <v>57</v>
      </c>
      <c r="G235" s="184" t="s">
        <v>5914</v>
      </c>
      <c r="H235" s="184" t="s">
        <v>5915</v>
      </c>
      <c r="I235" s="184" t="s">
        <v>2597</v>
      </c>
      <c r="J235" s="184">
        <v>25</v>
      </c>
      <c r="K235" s="184" t="s">
        <v>57</v>
      </c>
      <c r="L235" s="184" t="s">
        <v>57</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t="s">
        <v>57</v>
      </c>
      <c r="AG235" s="184" t="s">
        <v>57</v>
      </c>
      <c r="AH235" s="184" t="s">
        <v>57</v>
      </c>
      <c r="AI235" s="184" t="s">
        <v>57</v>
      </c>
      <c r="AJ235" s="184" t="s">
        <v>57</v>
      </c>
      <c r="AK235" s="184" t="s">
        <v>57</v>
      </c>
      <c r="AL235" s="184" t="s">
        <v>57</v>
      </c>
      <c r="AM235" s="184" t="s">
        <v>57</v>
      </c>
      <c r="AN235" s="184" t="s">
        <v>57</v>
      </c>
      <c r="AO235" s="192">
        <v>45489</v>
      </c>
      <c r="AP235" s="192">
        <v>45537</v>
      </c>
      <c r="AQ235" s="184">
        <f t="shared" si="4"/>
        <v>48</v>
      </c>
      <c r="AR235" s="184" t="s">
        <v>57</v>
      </c>
      <c r="AS235" s="184" t="s">
        <v>57</v>
      </c>
      <c r="AT235" s="184" t="s">
        <v>57</v>
      </c>
    </row>
    <row r="236" spans="1:46" s="188" customFormat="1">
      <c r="A236" s="184">
        <v>235</v>
      </c>
      <c r="B236" s="184" t="s">
        <v>6366</v>
      </c>
      <c r="C236" s="184" t="s">
        <v>1382</v>
      </c>
      <c r="D236" s="184">
        <v>2024</v>
      </c>
      <c r="E236" s="184" t="s">
        <v>6541</v>
      </c>
      <c r="F236" s="184" t="s">
        <v>2883</v>
      </c>
      <c r="G236" s="184" t="s">
        <v>5924</v>
      </c>
      <c r="H236" s="184" t="s">
        <v>5925</v>
      </c>
      <c r="I236" s="184" t="s">
        <v>926</v>
      </c>
      <c r="J236" s="184">
        <v>6</v>
      </c>
      <c r="K236" s="184" t="s">
        <v>57</v>
      </c>
      <c r="L236" s="184" t="s">
        <v>57</v>
      </c>
      <c r="M236" s="184" t="s">
        <v>57</v>
      </c>
      <c r="N236" s="184" t="s">
        <v>57</v>
      </c>
      <c r="O236" s="184" t="s">
        <v>57</v>
      </c>
      <c r="P236" s="184" t="s">
        <v>57</v>
      </c>
      <c r="Q236" s="184" t="s">
        <v>57</v>
      </c>
      <c r="R236" s="184" t="s">
        <v>57</v>
      </c>
      <c r="S236" s="184" t="s">
        <v>57</v>
      </c>
      <c r="T236" s="184" t="s">
        <v>57</v>
      </c>
      <c r="U236" s="184" t="s">
        <v>57</v>
      </c>
      <c r="V236" s="184" t="s">
        <v>57</v>
      </c>
      <c r="W236" s="184" t="s">
        <v>57</v>
      </c>
      <c r="X236" s="184" t="s">
        <v>57</v>
      </c>
      <c r="Y236" s="184" t="s">
        <v>57</v>
      </c>
      <c r="Z236" s="184" t="s">
        <v>5926</v>
      </c>
      <c r="AA236" s="184" t="s">
        <v>57</v>
      </c>
      <c r="AB236" s="184" t="s">
        <v>57</v>
      </c>
      <c r="AC236" s="184" t="s">
        <v>57</v>
      </c>
      <c r="AD236" s="184" t="s">
        <v>57</v>
      </c>
      <c r="AE236" s="184" t="s">
        <v>57</v>
      </c>
      <c r="AF236" s="184" t="s">
        <v>57</v>
      </c>
      <c r="AG236" s="184" t="s">
        <v>57</v>
      </c>
      <c r="AH236" s="184" t="s">
        <v>57</v>
      </c>
      <c r="AI236" s="184" t="s">
        <v>57</v>
      </c>
      <c r="AJ236" s="184" t="s">
        <v>57</v>
      </c>
      <c r="AK236" s="184" t="s">
        <v>57</v>
      </c>
      <c r="AL236" s="184" t="s">
        <v>57</v>
      </c>
      <c r="AM236" s="184" t="s">
        <v>57</v>
      </c>
      <c r="AN236" s="184" t="s">
        <v>57</v>
      </c>
      <c r="AO236" s="192">
        <v>45504</v>
      </c>
      <c r="AP236" s="192">
        <v>45539</v>
      </c>
      <c r="AQ236" s="184">
        <f t="shared" si="4"/>
        <v>35</v>
      </c>
      <c r="AR236" s="184" t="s">
        <v>57</v>
      </c>
      <c r="AS236" s="184" t="s">
        <v>57</v>
      </c>
      <c r="AT236" s="184" t="s">
        <v>57</v>
      </c>
    </row>
    <row r="237" spans="1:46" s="188" customFormat="1">
      <c r="A237" s="184">
        <v>236</v>
      </c>
      <c r="B237" s="184" t="s">
        <v>6366</v>
      </c>
      <c r="C237" s="184" t="s">
        <v>1382</v>
      </c>
      <c r="D237" s="184">
        <v>2024</v>
      </c>
      <c r="E237" s="184" t="s">
        <v>6541</v>
      </c>
      <c r="F237" s="189" t="s">
        <v>2105</v>
      </c>
      <c r="G237" s="184" t="s">
        <v>5929</v>
      </c>
      <c r="H237" s="184" t="s">
        <v>5930</v>
      </c>
      <c r="I237" s="184" t="s">
        <v>2359</v>
      </c>
      <c r="J237" s="184">
        <v>6</v>
      </c>
      <c r="K237" s="184" t="s">
        <v>57</v>
      </c>
      <c r="L237" s="184" t="s">
        <v>57</v>
      </c>
      <c r="M237" s="184" t="s">
        <v>57</v>
      </c>
      <c r="N237" s="184" t="s">
        <v>57</v>
      </c>
      <c r="O237" s="184" t="s">
        <v>57</v>
      </c>
      <c r="P237" s="184" t="s">
        <v>57</v>
      </c>
      <c r="Q237" s="184" t="s">
        <v>57</v>
      </c>
      <c r="R237" s="184" t="s">
        <v>57</v>
      </c>
      <c r="S237" s="184" t="s">
        <v>57</v>
      </c>
      <c r="T237" s="184" t="s">
        <v>57</v>
      </c>
      <c r="U237" s="184" t="s">
        <v>57</v>
      </c>
      <c r="V237" s="184" t="s">
        <v>57</v>
      </c>
      <c r="W237" s="184" t="s">
        <v>57</v>
      </c>
      <c r="X237" s="184" t="s">
        <v>57</v>
      </c>
      <c r="Y237" s="184" t="s">
        <v>57</v>
      </c>
      <c r="Z237" s="184" t="s">
        <v>2108</v>
      </c>
      <c r="AA237" s="184" t="s">
        <v>57</v>
      </c>
      <c r="AB237" s="184" t="s">
        <v>57</v>
      </c>
      <c r="AC237" s="184" t="s">
        <v>57</v>
      </c>
      <c r="AD237" s="184" t="s">
        <v>57</v>
      </c>
      <c r="AE237" s="184" t="s">
        <v>57</v>
      </c>
      <c r="AF237" s="184" t="s">
        <v>57</v>
      </c>
      <c r="AG237" s="184" t="s">
        <v>57</v>
      </c>
      <c r="AH237" s="184" t="s">
        <v>57</v>
      </c>
      <c r="AI237" s="184" t="s">
        <v>57</v>
      </c>
      <c r="AJ237" s="184" t="s">
        <v>57</v>
      </c>
      <c r="AK237" s="184" t="s">
        <v>57</v>
      </c>
      <c r="AL237" s="184" t="s">
        <v>57</v>
      </c>
      <c r="AM237" s="184" t="s">
        <v>57</v>
      </c>
      <c r="AN237" s="184" t="s">
        <v>57</v>
      </c>
      <c r="AO237" s="192">
        <v>45031</v>
      </c>
      <c r="AP237" s="192">
        <v>45268</v>
      </c>
      <c r="AQ237" s="184">
        <f t="shared" si="4"/>
        <v>237</v>
      </c>
      <c r="AR237" s="184" t="s">
        <v>57</v>
      </c>
      <c r="AS237" s="184" t="s">
        <v>57</v>
      </c>
      <c r="AT237" s="184" t="s">
        <v>57</v>
      </c>
    </row>
    <row r="238" spans="1:46" s="188" customFormat="1">
      <c r="A238" s="184">
        <v>237</v>
      </c>
      <c r="B238" s="184" t="s">
        <v>6366</v>
      </c>
      <c r="C238" s="184" t="s">
        <v>1382</v>
      </c>
      <c r="D238" s="184">
        <v>2024</v>
      </c>
      <c r="E238" s="184" t="s">
        <v>6541</v>
      </c>
      <c r="F238" s="189" t="s">
        <v>5933</v>
      </c>
      <c r="G238" s="184" t="s">
        <v>5934</v>
      </c>
      <c r="H238" s="184" t="s">
        <v>5935</v>
      </c>
      <c r="I238" s="184" t="s">
        <v>975</v>
      </c>
      <c r="J238" s="184">
        <v>6</v>
      </c>
      <c r="K238" s="184" t="s">
        <v>57</v>
      </c>
      <c r="L238" s="184" t="s">
        <v>57</v>
      </c>
      <c r="M238" s="184" t="s">
        <v>57</v>
      </c>
      <c r="N238" s="184" t="s">
        <v>57</v>
      </c>
      <c r="O238" s="184" t="s">
        <v>57</v>
      </c>
      <c r="P238" s="184" t="s">
        <v>57</v>
      </c>
      <c r="Q238" s="184" t="s">
        <v>57</v>
      </c>
      <c r="R238" s="184" t="s">
        <v>57</v>
      </c>
      <c r="S238" s="184" t="s">
        <v>57</v>
      </c>
      <c r="T238" s="184" t="s">
        <v>57</v>
      </c>
      <c r="U238" s="184" t="s">
        <v>57</v>
      </c>
      <c r="V238" s="184" t="s">
        <v>57</v>
      </c>
      <c r="W238" s="184" t="s">
        <v>57</v>
      </c>
      <c r="X238" s="184" t="s">
        <v>57</v>
      </c>
      <c r="Y238" s="184" t="s">
        <v>57</v>
      </c>
      <c r="Z238" s="184" t="s">
        <v>5936</v>
      </c>
      <c r="AA238" s="184" t="s">
        <v>57</v>
      </c>
      <c r="AB238" s="184" t="s">
        <v>57</v>
      </c>
      <c r="AC238" s="184" t="s">
        <v>57</v>
      </c>
      <c r="AD238" s="184" t="s">
        <v>57</v>
      </c>
      <c r="AE238" s="184" t="s">
        <v>57</v>
      </c>
      <c r="AF238" s="184" t="s">
        <v>57</v>
      </c>
      <c r="AG238" s="184" t="s">
        <v>57</v>
      </c>
      <c r="AH238" s="184" t="s">
        <v>57</v>
      </c>
      <c r="AI238" s="184" t="s">
        <v>57</v>
      </c>
      <c r="AJ238" s="184" t="s">
        <v>57</v>
      </c>
      <c r="AK238" s="184" t="s">
        <v>57</v>
      </c>
      <c r="AL238" s="184" t="s">
        <v>57</v>
      </c>
      <c r="AM238" s="184" t="s">
        <v>57</v>
      </c>
      <c r="AN238" s="184" t="s">
        <v>57</v>
      </c>
      <c r="AO238" s="192">
        <v>45098</v>
      </c>
      <c r="AP238" s="192">
        <v>45486</v>
      </c>
      <c r="AQ238" s="184">
        <f t="shared" si="4"/>
        <v>388</v>
      </c>
      <c r="AR238" s="184" t="s">
        <v>57</v>
      </c>
      <c r="AS238" s="184" t="s">
        <v>57</v>
      </c>
      <c r="AT238" s="184" t="s">
        <v>57</v>
      </c>
    </row>
    <row r="239" spans="1:46" s="188" customFormat="1">
      <c r="A239" s="184">
        <v>238</v>
      </c>
      <c r="B239" s="184" t="s">
        <v>6366</v>
      </c>
      <c r="C239" s="184" t="s">
        <v>1382</v>
      </c>
      <c r="D239" s="184">
        <v>2024</v>
      </c>
      <c r="E239" s="184" t="s">
        <v>6541</v>
      </c>
      <c r="F239" s="189" t="s">
        <v>5938</v>
      </c>
      <c r="G239" s="184" t="s">
        <v>5939</v>
      </c>
      <c r="H239" s="184" t="s">
        <v>5940</v>
      </c>
      <c r="I239" s="184" t="s">
        <v>975</v>
      </c>
      <c r="J239" s="184">
        <v>6</v>
      </c>
      <c r="K239" s="184" t="s">
        <v>57</v>
      </c>
      <c r="L239" s="184" t="s">
        <v>57</v>
      </c>
      <c r="M239" s="184" t="s">
        <v>57</v>
      </c>
      <c r="N239" s="184" t="s">
        <v>57</v>
      </c>
      <c r="O239" s="184" t="s">
        <v>57</v>
      </c>
      <c r="P239" s="184" t="s">
        <v>57</v>
      </c>
      <c r="Q239" s="184" t="s">
        <v>57</v>
      </c>
      <c r="R239" s="184" t="s">
        <v>57</v>
      </c>
      <c r="S239" s="184" t="s">
        <v>57</v>
      </c>
      <c r="T239" s="184" t="s">
        <v>57</v>
      </c>
      <c r="U239" s="184" t="s">
        <v>57</v>
      </c>
      <c r="V239" s="184" t="s">
        <v>57</v>
      </c>
      <c r="W239" s="184" t="s">
        <v>57</v>
      </c>
      <c r="X239" s="184" t="s">
        <v>57</v>
      </c>
      <c r="Y239" s="184" t="s">
        <v>57</v>
      </c>
      <c r="Z239" s="184" t="s">
        <v>5941</v>
      </c>
      <c r="AA239" s="184" t="s">
        <v>57</v>
      </c>
      <c r="AB239" s="184" t="s">
        <v>57</v>
      </c>
      <c r="AC239" s="184" t="s">
        <v>57</v>
      </c>
      <c r="AD239" s="184" t="s">
        <v>57</v>
      </c>
      <c r="AE239" s="184" t="s">
        <v>57</v>
      </c>
      <c r="AF239" s="184" t="s">
        <v>57</v>
      </c>
      <c r="AG239" s="184" t="s">
        <v>57</v>
      </c>
      <c r="AH239" s="184" t="s">
        <v>57</v>
      </c>
      <c r="AI239" s="184" t="s">
        <v>57</v>
      </c>
      <c r="AJ239" s="184" t="s">
        <v>57</v>
      </c>
      <c r="AK239" s="184" t="s">
        <v>57</v>
      </c>
      <c r="AL239" s="184" t="s">
        <v>57</v>
      </c>
      <c r="AM239" s="184" t="s">
        <v>57</v>
      </c>
      <c r="AN239" s="184" t="s">
        <v>57</v>
      </c>
      <c r="AO239" s="192">
        <v>45108</v>
      </c>
      <c r="AP239" s="192">
        <v>45490</v>
      </c>
      <c r="AQ239" s="184">
        <f t="shared" si="4"/>
        <v>382</v>
      </c>
      <c r="AR239" s="184" t="s">
        <v>57</v>
      </c>
      <c r="AS239" s="184" t="s">
        <v>57</v>
      </c>
      <c r="AT239" s="184" t="s">
        <v>57</v>
      </c>
    </row>
    <row r="240" spans="1:46" s="188" customFormat="1">
      <c r="A240" s="184">
        <v>239</v>
      </c>
      <c r="B240" s="184" t="s">
        <v>6366</v>
      </c>
      <c r="C240" s="184" t="s">
        <v>1382</v>
      </c>
      <c r="D240" s="184">
        <v>2024</v>
      </c>
      <c r="E240" s="184" t="s">
        <v>6541</v>
      </c>
      <c r="F240" s="189" t="s">
        <v>5944</v>
      </c>
      <c r="G240" s="184" t="s">
        <v>5945</v>
      </c>
      <c r="H240" s="184" t="s">
        <v>5946</v>
      </c>
      <c r="I240" s="184" t="s">
        <v>975</v>
      </c>
      <c r="J240" s="184">
        <v>6</v>
      </c>
      <c r="K240" s="184" t="s">
        <v>57</v>
      </c>
      <c r="L240" s="184" t="s">
        <v>57</v>
      </c>
      <c r="M240" s="184" t="s">
        <v>57</v>
      </c>
      <c r="N240" s="184" t="s">
        <v>57</v>
      </c>
      <c r="O240" s="184" t="s">
        <v>57</v>
      </c>
      <c r="P240" s="184" t="s">
        <v>57</v>
      </c>
      <c r="Q240" s="184" t="s">
        <v>57</v>
      </c>
      <c r="R240" s="184" t="s">
        <v>57</v>
      </c>
      <c r="S240" s="184" t="s">
        <v>57</v>
      </c>
      <c r="T240" s="184" t="s">
        <v>57</v>
      </c>
      <c r="U240" s="184" t="s">
        <v>57</v>
      </c>
      <c r="V240" s="184" t="s">
        <v>57</v>
      </c>
      <c r="W240" s="184" t="s">
        <v>57</v>
      </c>
      <c r="X240" s="184" t="s">
        <v>57</v>
      </c>
      <c r="Y240" s="184" t="s">
        <v>57</v>
      </c>
      <c r="Z240" s="184" t="s">
        <v>5947</v>
      </c>
      <c r="AA240" s="184" t="s">
        <v>57</v>
      </c>
      <c r="AB240" s="184" t="s">
        <v>57</v>
      </c>
      <c r="AC240" s="184" t="s">
        <v>57</v>
      </c>
      <c r="AD240" s="184" t="s">
        <v>57</v>
      </c>
      <c r="AE240" s="184" t="s">
        <v>57</v>
      </c>
      <c r="AF240" s="184" t="s">
        <v>57</v>
      </c>
      <c r="AG240" s="184" t="s">
        <v>57</v>
      </c>
      <c r="AH240" s="184" t="s">
        <v>57</v>
      </c>
      <c r="AI240" s="184" t="s">
        <v>57</v>
      </c>
      <c r="AJ240" s="184" t="s">
        <v>57</v>
      </c>
      <c r="AK240" s="184" t="s">
        <v>57</v>
      </c>
      <c r="AL240" s="184" t="s">
        <v>57</v>
      </c>
      <c r="AM240" s="184" t="s">
        <v>57</v>
      </c>
      <c r="AN240" s="184" t="s">
        <v>57</v>
      </c>
      <c r="AO240" s="196">
        <v>45099</v>
      </c>
      <c r="AP240" s="192">
        <v>45497</v>
      </c>
      <c r="AQ240" s="184">
        <f t="shared" si="4"/>
        <v>398</v>
      </c>
      <c r="AR240" s="184" t="s">
        <v>57</v>
      </c>
      <c r="AS240" s="184" t="s">
        <v>57</v>
      </c>
      <c r="AT240" s="184" t="s">
        <v>57</v>
      </c>
    </row>
    <row r="241" spans="1:46" s="188" customFormat="1">
      <c r="A241" s="184">
        <v>240</v>
      </c>
      <c r="B241" s="184" t="s">
        <v>6366</v>
      </c>
      <c r="C241" s="184" t="s">
        <v>1382</v>
      </c>
      <c r="D241" s="184">
        <v>2024</v>
      </c>
      <c r="E241" s="184" t="s">
        <v>6541</v>
      </c>
      <c r="F241" s="189" t="s">
        <v>5938</v>
      </c>
      <c r="G241" s="184" t="s">
        <v>5948</v>
      </c>
      <c r="H241" s="184" t="s">
        <v>5949</v>
      </c>
      <c r="I241" s="184" t="s">
        <v>975</v>
      </c>
      <c r="J241" s="184">
        <v>6</v>
      </c>
      <c r="K241" s="184" t="s">
        <v>57</v>
      </c>
      <c r="L241" s="184" t="s">
        <v>57</v>
      </c>
      <c r="M241" s="184" t="s">
        <v>57</v>
      </c>
      <c r="N241" s="184" t="s">
        <v>57</v>
      </c>
      <c r="O241" s="184" t="s">
        <v>57</v>
      </c>
      <c r="P241" s="184" t="s">
        <v>57</v>
      </c>
      <c r="Q241" s="184" t="s">
        <v>57</v>
      </c>
      <c r="R241" s="184" t="s">
        <v>57</v>
      </c>
      <c r="S241" s="184" t="s">
        <v>57</v>
      </c>
      <c r="T241" s="184" t="s">
        <v>57</v>
      </c>
      <c r="U241" s="184" t="s">
        <v>57</v>
      </c>
      <c r="V241" s="184" t="s">
        <v>57</v>
      </c>
      <c r="W241" s="184" t="s">
        <v>57</v>
      </c>
      <c r="X241" s="184" t="s">
        <v>57</v>
      </c>
      <c r="Y241" s="184" t="s">
        <v>57</v>
      </c>
      <c r="Z241" s="184" t="s">
        <v>5941</v>
      </c>
      <c r="AA241" s="184" t="s">
        <v>57</v>
      </c>
      <c r="AB241" s="184" t="s">
        <v>57</v>
      </c>
      <c r="AC241" s="184" t="s">
        <v>57</v>
      </c>
      <c r="AD241" s="184" t="s">
        <v>57</v>
      </c>
      <c r="AE241" s="184" t="s">
        <v>57</v>
      </c>
      <c r="AF241" s="184" t="s">
        <v>57</v>
      </c>
      <c r="AG241" s="184" t="s">
        <v>57</v>
      </c>
      <c r="AH241" s="184" t="s">
        <v>57</v>
      </c>
      <c r="AI241" s="184" t="s">
        <v>57</v>
      </c>
      <c r="AJ241" s="184" t="s">
        <v>57</v>
      </c>
      <c r="AK241" s="184" t="s">
        <v>57</v>
      </c>
      <c r="AL241" s="184" t="s">
        <v>57</v>
      </c>
      <c r="AM241" s="184" t="s">
        <v>57</v>
      </c>
      <c r="AN241" s="184" t="s">
        <v>57</v>
      </c>
      <c r="AO241" s="192">
        <v>45109</v>
      </c>
      <c r="AP241" s="192">
        <v>45484</v>
      </c>
      <c r="AQ241" s="184">
        <f t="shared" si="4"/>
        <v>375</v>
      </c>
      <c r="AR241" s="184" t="s">
        <v>57</v>
      </c>
      <c r="AS241" s="184" t="s">
        <v>57</v>
      </c>
      <c r="AT241" s="184" t="s">
        <v>57</v>
      </c>
    </row>
    <row r="242" spans="1:46" s="188" customFormat="1">
      <c r="A242" s="184">
        <v>241</v>
      </c>
      <c r="B242" s="184" t="s">
        <v>6366</v>
      </c>
      <c r="C242" s="184" t="s">
        <v>1382</v>
      </c>
      <c r="D242" s="184">
        <v>2024</v>
      </c>
      <c r="E242" s="184" t="s">
        <v>6541</v>
      </c>
      <c r="F242" s="189" t="s">
        <v>5952</v>
      </c>
      <c r="G242" s="184" t="s">
        <v>5953</v>
      </c>
      <c r="H242" s="184" t="s">
        <v>5954</v>
      </c>
      <c r="I242" s="184" t="s">
        <v>975</v>
      </c>
      <c r="J242" s="184">
        <v>6</v>
      </c>
      <c r="K242" s="184" t="s">
        <v>57</v>
      </c>
      <c r="L242" s="184" t="s">
        <v>57</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5955</v>
      </c>
      <c r="AA242" s="184" t="s">
        <v>57</v>
      </c>
      <c r="AB242" s="184" t="s">
        <v>57</v>
      </c>
      <c r="AC242" s="184" t="s">
        <v>57</v>
      </c>
      <c r="AD242" s="184" t="s">
        <v>57</v>
      </c>
      <c r="AE242" s="184" t="s">
        <v>57</v>
      </c>
      <c r="AF242" s="184" t="s">
        <v>57</v>
      </c>
      <c r="AG242" s="184" t="s">
        <v>57</v>
      </c>
      <c r="AH242" s="184" t="s">
        <v>57</v>
      </c>
      <c r="AI242" s="184" t="s">
        <v>57</v>
      </c>
      <c r="AJ242" s="184" t="s">
        <v>57</v>
      </c>
      <c r="AK242" s="184" t="s">
        <v>57</v>
      </c>
      <c r="AL242" s="184" t="s">
        <v>57</v>
      </c>
      <c r="AM242" s="184" t="s">
        <v>57</v>
      </c>
      <c r="AN242" s="184" t="s">
        <v>57</v>
      </c>
      <c r="AO242" s="192">
        <v>45155</v>
      </c>
      <c r="AP242" s="192">
        <v>45562</v>
      </c>
      <c r="AQ242" s="184">
        <f t="shared" si="4"/>
        <v>407</v>
      </c>
      <c r="AR242" s="184" t="s">
        <v>57</v>
      </c>
      <c r="AS242" s="184" t="s">
        <v>57</v>
      </c>
      <c r="AT242" s="184" t="s">
        <v>57</v>
      </c>
    </row>
    <row r="243" spans="1:46" s="188" customFormat="1">
      <c r="A243" s="184">
        <v>242</v>
      </c>
      <c r="B243" s="184" t="s">
        <v>6366</v>
      </c>
      <c r="C243" s="184" t="s">
        <v>1382</v>
      </c>
      <c r="D243" s="184">
        <v>2024</v>
      </c>
      <c r="E243" s="184" t="s">
        <v>6541</v>
      </c>
      <c r="F243" s="189" t="s">
        <v>5957</v>
      </c>
      <c r="G243" s="184" t="s">
        <v>5958</v>
      </c>
      <c r="H243" s="184" t="s">
        <v>5959</v>
      </c>
      <c r="I243" s="184" t="s">
        <v>975</v>
      </c>
      <c r="J243" s="184">
        <v>6</v>
      </c>
      <c r="K243" s="184" t="s">
        <v>57</v>
      </c>
      <c r="L243" s="184" t="s">
        <v>57</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5960</v>
      </c>
      <c r="AA243" s="184" t="s">
        <v>57</v>
      </c>
      <c r="AB243" s="184" t="s">
        <v>57</v>
      </c>
      <c r="AC243" s="184" t="s">
        <v>57</v>
      </c>
      <c r="AD243" s="184" t="s">
        <v>57</v>
      </c>
      <c r="AE243" s="184" t="s">
        <v>57</v>
      </c>
      <c r="AF243" s="184" t="s">
        <v>57</v>
      </c>
      <c r="AG243" s="184" t="s">
        <v>57</v>
      </c>
      <c r="AH243" s="184" t="s">
        <v>57</v>
      </c>
      <c r="AI243" s="184" t="s">
        <v>57</v>
      </c>
      <c r="AJ243" s="184" t="s">
        <v>57</v>
      </c>
      <c r="AK243" s="184" t="s">
        <v>57</v>
      </c>
      <c r="AL243" s="184" t="s">
        <v>57</v>
      </c>
      <c r="AM243" s="184" t="s">
        <v>57</v>
      </c>
      <c r="AN243" s="184" t="s">
        <v>57</v>
      </c>
      <c r="AO243" s="192">
        <v>45117</v>
      </c>
      <c r="AP243" s="192">
        <v>45491</v>
      </c>
      <c r="AQ243" s="184">
        <f t="shared" si="4"/>
        <v>374</v>
      </c>
      <c r="AR243" s="184" t="s">
        <v>57</v>
      </c>
      <c r="AS243" s="184" t="s">
        <v>57</v>
      </c>
      <c r="AT243" s="184" t="s">
        <v>57</v>
      </c>
    </row>
    <row r="244" spans="1:46" s="188" customFormat="1">
      <c r="A244" s="184">
        <v>243</v>
      </c>
      <c r="B244" s="184" t="s">
        <v>6366</v>
      </c>
      <c r="C244" s="184" t="s">
        <v>1382</v>
      </c>
      <c r="D244" s="184">
        <v>2024</v>
      </c>
      <c r="E244" s="184" t="s">
        <v>6541</v>
      </c>
      <c r="F244" s="189" t="s">
        <v>5938</v>
      </c>
      <c r="G244" s="184" t="s">
        <v>5962</v>
      </c>
      <c r="H244" s="184" t="s">
        <v>5963</v>
      </c>
      <c r="I244" s="184" t="s">
        <v>975</v>
      </c>
      <c r="J244" s="184">
        <v>6</v>
      </c>
      <c r="K244" s="184" t="s">
        <v>57</v>
      </c>
      <c r="L244" s="184" t="s">
        <v>57</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5941</v>
      </c>
      <c r="AA244" s="184" t="s">
        <v>57</v>
      </c>
      <c r="AB244" s="184" t="s">
        <v>57</v>
      </c>
      <c r="AC244" s="184" t="s">
        <v>57</v>
      </c>
      <c r="AD244" s="184" t="s">
        <v>57</v>
      </c>
      <c r="AE244" s="184" t="s">
        <v>57</v>
      </c>
      <c r="AF244" s="184" t="s">
        <v>57</v>
      </c>
      <c r="AG244" s="184" t="s">
        <v>57</v>
      </c>
      <c r="AH244" s="184" t="s">
        <v>57</v>
      </c>
      <c r="AI244" s="184" t="s">
        <v>57</v>
      </c>
      <c r="AJ244" s="184" t="s">
        <v>57</v>
      </c>
      <c r="AK244" s="184" t="s">
        <v>57</v>
      </c>
      <c r="AL244" s="184" t="s">
        <v>57</v>
      </c>
      <c r="AM244" s="184" t="s">
        <v>57</v>
      </c>
      <c r="AN244" s="184" t="s">
        <v>57</v>
      </c>
      <c r="AO244" s="192">
        <v>45125</v>
      </c>
      <c r="AP244" s="192">
        <v>45493</v>
      </c>
      <c r="AQ244" s="184">
        <f t="shared" si="4"/>
        <v>368</v>
      </c>
      <c r="AR244" s="184" t="s">
        <v>57</v>
      </c>
      <c r="AS244" s="184" t="s">
        <v>57</v>
      </c>
      <c r="AT244" s="184" t="s">
        <v>57</v>
      </c>
    </row>
    <row r="245" spans="1:46" s="188" customFormat="1">
      <c r="A245" s="184">
        <v>244</v>
      </c>
      <c r="B245" s="184" t="s">
        <v>6366</v>
      </c>
      <c r="C245" s="184" t="s">
        <v>1382</v>
      </c>
      <c r="D245" s="184">
        <v>2024</v>
      </c>
      <c r="E245" s="184" t="s">
        <v>6541</v>
      </c>
      <c r="F245" s="189" t="s">
        <v>5964</v>
      </c>
      <c r="G245" s="184" t="s">
        <v>5965</v>
      </c>
      <c r="H245" s="184" t="s">
        <v>5966</v>
      </c>
      <c r="I245" s="184" t="s">
        <v>935</v>
      </c>
      <c r="J245" s="184">
        <v>23</v>
      </c>
      <c r="K245" s="184" t="s">
        <v>57</v>
      </c>
      <c r="L245" s="184" t="s">
        <v>57</v>
      </c>
      <c r="M245" s="184" t="s">
        <v>57</v>
      </c>
      <c r="N245" s="184" t="s">
        <v>57</v>
      </c>
      <c r="O245" s="184" t="s">
        <v>57</v>
      </c>
      <c r="P245" s="184" t="s">
        <v>57</v>
      </c>
      <c r="Q245" s="184" t="s">
        <v>57</v>
      </c>
      <c r="R245" s="184" t="s">
        <v>57</v>
      </c>
      <c r="S245" s="211" t="s">
        <v>57</v>
      </c>
      <c r="T245" s="211" t="s">
        <v>57</v>
      </c>
      <c r="U245" s="184" t="s">
        <v>57</v>
      </c>
      <c r="V245" s="184" t="s">
        <v>57</v>
      </c>
      <c r="W245" s="211" t="s">
        <v>57</v>
      </c>
      <c r="X245" s="211" t="s">
        <v>57</v>
      </c>
      <c r="Y245" s="184" t="s">
        <v>57</v>
      </c>
      <c r="Z245" s="184" t="s">
        <v>5969</v>
      </c>
      <c r="AA245" s="211" t="s">
        <v>57</v>
      </c>
      <c r="AB245" s="211" t="s">
        <v>57</v>
      </c>
      <c r="AC245" s="211" t="s">
        <v>57</v>
      </c>
      <c r="AD245" s="211" t="s">
        <v>57</v>
      </c>
      <c r="AE245" s="211" t="s">
        <v>57</v>
      </c>
      <c r="AF245" s="184" t="s">
        <v>57</v>
      </c>
      <c r="AG245" s="186" t="s">
        <v>56</v>
      </c>
      <c r="AH245" s="186">
        <v>611</v>
      </c>
      <c r="AI245" s="184" t="s">
        <v>57</v>
      </c>
      <c r="AJ245" s="184" t="s">
        <v>57</v>
      </c>
      <c r="AK245" s="184" t="s">
        <v>57</v>
      </c>
      <c r="AL245" s="184" t="s">
        <v>57</v>
      </c>
      <c r="AM245" s="184" t="s">
        <v>57</v>
      </c>
      <c r="AN245" s="184" t="s">
        <v>57</v>
      </c>
      <c r="AO245" s="192">
        <v>45104</v>
      </c>
      <c r="AP245" s="192">
        <v>45490</v>
      </c>
      <c r="AQ245" s="184">
        <f t="shared" si="4"/>
        <v>386</v>
      </c>
      <c r="AR245" s="184" t="s">
        <v>57</v>
      </c>
      <c r="AS245" s="184">
        <v>505</v>
      </c>
      <c r="AT245" s="184">
        <v>98</v>
      </c>
    </row>
    <row r="246" spans="1:46" s="188" customFormat="1">
      <c r="A246" s="184">
        <v>245</v>
      </c>
      <c r="B246" s="184" t="s">
        <v>6366</v>
      </c>
      <c r="C246" s="184" t="s">
        <v>1382</v>
      </c>
      <c r="D246" s="184">
        <v>2024</v>
      </c>
      <c r="E246" s="184" t="s">
        <v>6541</v>
      </c>
      <c r="F246" s="189" t="s">
        <v>5944</v>
      </c>
      <c r="G246" s="184" t="s">
        <v>5970</v>
      </c>
      <c r="H246" s="184" t="s">
        <v>5971</v>
      </c>
      <c r="I246" s="184" t="s">
        <v>935</v>
      </c>
      <c r="J246" s="184">
        <v>6</v>
      </c>
      <c r="K246" s="184" t="s">
        <v>57</v>
      </c>
      <c r="L246" s="184" t="s">
        <v>57</v>
      </c>
      <c r="M246" s="184" t="s">
        <v>57</v>
      </c>
      <c r="N246" s="184" t="s">
        <v>57</v>
      </c>
      <c r="O246" s="184" t="s">
        <v>57</v>
      </c>
      <c r="P246" s="184" t="s">
        <v>57</v>
      </c>
      <c r="Q246" s="184" t="s">
        <v>57</v>
      </c>
      <c r="R246" s="184" t="s">
        <v>57</v>
      </c>
      <c r="S246" s="184" t="s">
        <v>57</v>
      </c>
      <c r="T246" s="184" t="s">
        <v>57</v>
      </c>
      <c r="U246" s="184" t="s">
        <v>57</v>
      </c>
      <c r="V246" s="184" t="s">
        <v>57</v>
      </c>
      <c r="W246" s="184" t="s">
        <v>57</v>
      </c>
      <c r="X246" s="184" t="s">
        <v>57</v>
      </c>
      <c r="Y246" s="184" t="s">
        <v>57</v>
      </c>
      <c r="Z246" s="187" t="s">
        <v>5947</v>
      </c>
      <c r="AA246" s="184" t="s">
        <v>57</v>
      </c>
      <c r="AB246" s="184" t="s">
        <v>57</v>
      </c>
      <c r="AC246" s="184" t="s">
        <v>57</v>
      </c>
      <c r="AD246" s="184" t="s">
        <v>57</v>
      </c>
      <c r="AE246" s="184" t="s">
        <v>57</v>
      </c>
      <c r="AF246" s="184" t="s">
        <v>57</v>
      </c>
      <c r="AG246" s="184" t="s">
        <v>56</v>
      </c>
      <c r="AH246" s="211">
        <v>10</v>
      </c>
      <c r="AI246" s="184" t="s">
        <v>57</v>
      </c>
      <c r="AJ246" s="184" t="s">
        <v>57</v>
      </c>
      <c r="AK246" s="184" t="s">
        <v>57</v>
      </c>
      <c r="AL246" s="184" t="s">
        <v>57</v>
      </c>
      <c r="AM246" s="184" t="s">
        <v>57</v>
      </c>
      <c r="AN246" s="184" t="s">
        <v>57</v>
      </c>
      <c r="AO246" s="192">
        <v>45071</v>
      </c>
      <c r="AP246" s="192">
        <v>45425</v>
      </c>
      <c r="AQ246" s="184">
        <f t="shared" si="4"/>
        <v>354</v>
      </c>
      <c r="AR246" s="184" t="s">
        <v>57</v>
      </c>
      <c r="AS246" s="184">
        <v>8</v>
      </c>
      <c r="AT246" s="184">
        <v>2</v>
      </c>
    </row>
    <row r="247" spans="1:46" s="188" customFormat="1">
      <c r="A247" s="184">
        <v>246</v>
      </c>
      <c r="B247" s="184" t="s">
        <v>6366</v>
      </c>
      <c r="C247" s="184" t="s">
        <v>1382</v>
      </c>
      <c r="D247" s="184">
        <v>2024</v>
      </c>
      <c r="E247" s="184" t="s">
        <v>6541</v>
      </c>
      <c r="F247" s="189" t="s">
        <v>2872</v>
      </c>
      <c r="G247" s="184" t="s">
        <v>5973</v>
      </c>
      <c r="H247" s="184" t="s">
        <v>5974</v>
      </c>
      <c r="I247" s="184" t="s">
        <v>935</v>
      </c>
      <c r="J247" s="184">
        <v>6</v>
      </c>
      <c r="K247" s="184" t="s">
        <v>57</v>
      </c>
      <c r="L247" s="184" t="s">
        <v>57</v>
      </c>
      <c r="M247" s="184" t="s">
        <v>57</v>
      </c>
      <c r="N247" s="184" t="s">
        <v>56</v>
      </c>
      <c r="O247" s="211">
        <v>2</v>
      </c>
      <c r="P247" s="184" t="s">
        <v>170</v>
      </c>
      <c r="Q247" s="184" t="s">
        <v>6619</v>
      </c>
      <c r="R247" s="211" t="s">
        <v>6620</v>
      </c>
      <c r="S247" s="211" t="s">
        <v>57</v>
      </c>
      <c r="T247" s="211" t="s">
        <v>57</v>
      </c>
      <c r="U247" s="184" t="s">
        <v>57</v>
      </c>
      <c r="V247" s="184" t="s">
        <v>57</v>
      </c>
      <c r="W247" s="184" t="s">
        <v>57</v>
      </c>
      <c r="X247" s="184" t="s">
        <v>57</v>
      </c>
      <c r="Y247" s="184" t="s">
        <v>57</v>
      </c>
      <c r="Z247" s="184" t="s">
        <v>3433</v>
      </c>
      <c r="AA247" s="184" t="s">
        <v>56</v>
      </c>
      <c r="AB247" s="184" t="s">
        <v>56</v>
      </c>
      <c r="AC247" s="184" t="s">
        <v>56</v>
      </c>
      <c r="AD247" s="184" t="s">
        <v>216</v>
      </c>
      <c r="AE247" s="184" t="s">
        <v>6621</v>
      </c>
      <c r="AF247" s="184" t="s">
        <v>57</v>
      </c>
      <c r="AG247" s="184" t="s">
        <v>56</v>
      </c>
      <c r="AH247" s="184">
        <v>5080</v>
      </c>
      <c r="AI247" s="184" t="s">
        <v>57</v>
      </c>
      <c r="AJ247" s="184" t="s">
        <v>57</v>
      </c>
      <c r="AK247" s="184" t="s">
        <v>57</v>
      </c>
      <c r="AL247" s="184" t="s">
        <v>57</v>
      </c>
      <c r="AM247" s="184" t="s">
        <v>57</v>
      </c>
      <c r="AN247" s="184" t="s">
        <v>57</v>
      </c>
      <c r="AO247" s="196">
        <v>45114</v>
      </c>
      <c r="AP247" s="192">
        <v>45373</v>
      </c>
      <c r="AQ247" s="184">
        <f t="shared" si="4"/>
        <v>259</v>
      </c>
      <c r="AR247" s="184" t="s">
        <v>57</v>
      </c>
      <c r="AS247" s="184">
        <v>3358</v>
      </c>
      <c r="AT247" s="184">
        <v>1722</v>
      </c>
    </row>
    <row r="248" spans="1:46" s="188" customFormat="1">
      <c r="A248" s="184">
        <v>247</v>
      </c>
      <c r="B248" s="184" t="s">
        <v>6366</v>
      </c>
      <c r="C248" s="184" t="s">
        <v>1382</v>
      </c>
      <c r="D248" s="184">
        <v>2024</v>
      </c>
      <c r="E248" s="184" t="s">
        <v>6541</v>
      </c>
      <c r="F248" s="189" t="s">
        <v>5979</v>
      </c>
      <c r="G248" s="184" t="s">
        <v>5980</v>
      </c>
      <c r="H248" s="184" t="s">
        <v>5981</v>
      </c>
      <c r="I248" s="184" t="s">
        <v>2430</v>
      </c>
      <c r="J248" s="184">
        <v>6</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5982</v>
      </c>
      <c r="AA248" s="184" t="s">
        <v>57</v>
      </c>
      <c r="AB248" s="184" t="s">
        <v>57</v>
      </c>
      <c r="AC248" s="184" t="s">
        <v>57</v>
      </c>
      <c r="AD248" s="184" t="s">
        <v>57</v>
      </c>
      <c r="AE248" s="184" t="s">
        <v>57</v>
      </c>
      <c r="AF248" s="184" t="s">
        <v>57</v>
      </c>
      <c r="AG248" s="184" t="s">
        <v>57</v>
      </c>
      <c r="AH248" s="184" t="s">
        <v>57</v>
      </c>
      <c r="AI248" s="184" t="s">
        <v>57</v>
      </c>
      <c r="AJ248" s="184" t="s">
        <v>57</v>
      </c>
      <c r="AK248" s="184" t="s">
        <v>57</v>
      </c>
      <c r="AL248" s="184" t="s">
        <v>57</v>
      </c>
      <c r="AM248" s="184" t="s">
        <v>57</v>
      </c>
      <c r="AN248" s="184" t="s">
        <v>57</v>
      </c>
      <c r="AO248" s="196">
        <v>45110</v>
      </c>
      <c r="AP248" s="192">
        <v>45481</v>
      </c>
      <c r="AQ248" s="184">
        <f t="shared" si="4"/>
        <v>371</v>
      </c>
      <c r="AR248" s="184" t="s">
        <v>57</v>
      </c>
      <c r="AS248" s="184" t="s">
        <v>57</v>
      </c>
      <c r="AT248" s="184" t="s">
        <v>57</v>
      </c>
    </row>
    <row r="249" spans="1:46" s="188" customFormat="1">
      <c r="A249" s="184">
        <v>248</v>
      </c>
      <c r="B249" s="184" t="s">
        <v>6366</v>
      </c>
      <c r="C249" s="184" t="s">
        <v>1382</v>
      </c>
      <c r="D249" s="184">
        <v>2024</v>
      </c>
      <c r="E249" s="184" t="s">
        <v>6541</v>
      </c>
      <c r="F249" s="189" t="s">
        <v>5983</v>
      </c>
      <c r="G249" s="184" t="s">
        <v>5984</v>
      </c>
      <c r="H249" s="184" t="s">
        <v>6622</v>
      </c>
      <c r="I249" s="184" t="s">
        <v>2430</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5986</v>
      </c>
      <c r="AA249" s="184" t="s">
        <v>57</v>
      </c>
      <c r="AB249" s="184" t="s">
        <v>57</v>
      </c>
      <c r="AC249" s="184" t="s">
        <v>57</v>
      </c>
      <c r="AD249" s="184" t="s">
        <v>57</v>
      </c>
      <c r="AE249" s="184" t="s">
        <v>57</v>
      </c>
      <c r="AF249" s="184" t="s">
        <v>57</v>
      </c>
      <c r="AG249" s="184" t="s">
        <v>57</v>
      </c>
      <c r="AH249" s="184" t="s">
        <v>57</v>
      </c>
      <c r="AI249" s="184" t="s">
        <v>57</v>
      </c>
      <c r="AJ249" s="184" t="s">
        <v>57</v>
      </c>
      <c r="AK249" s="184" t="s">
        <v>57</v>
      </c>
      <c r="AL249" s="184" t="s">
        <v>57</v>
      </c>
      <c r="AM249" s="184" t="s">
        <v>57</v>
      </c>
      <c r="AN249" s="184" t="s">
        <v>57</v>
      </c>
      <c r="AO249" s="196">
        <v>45141</v>
      </c>
      <c r="AP249" s="196">
        <v>45484</v>
      </c>
      <c r="AQ249" s="184">
        <f t="shared" si="4"/>
        <v>343</v>
      </c>
      <c r="AR249" s="184" t="s">
        <v>57</v>
      </c>
      <c r="AS249" s="184" t="s">
        <v>57</v>
      </c>
      <c r="AT249" s="184" t="s">
        <v>57</v>
      </c>
    </row>
    <row r="250" spans="1:46" s="188" customFormat="1">
      <c r="A250" s="184">
        <v>249</v>
      </c>
      <c r="B250" s="184" t="s">
        <v>6366</v>
      </c>
      <c r="C250" s="184" t="s">
        <v>1382</v>
      </c>
      <c r="D250" s="184">
        <v>2024</v>
      </c>
      <c r="E250" s="184" t="s">
        <v>6541</v>
      </c>
      <c r="F250" s="189" t="s">
        <v>5987</v>
      </c>
      <c r="G250" s="184" t="s">
        <v>5988</v>
      </c>
      <c r="H250" s="184" t="s">
        <v>5989</v>
      </c>
      <c r="I250" s="184" t="s">
        <v>2599</v>
      </c>
      <c r="J250" s="184">
        <v>4</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6623</v>
      </c>
      <c r="AA250" s="184" t="s">
        <v>57</v>
      </c>
      <c r="AB250" s="184" t="s">
        <v>57</v>
      </c>
      <c r="AC250" s="184" t="s">
        <v>57</v>
      </c>
      <c r="AD250" s="184" t="s">
        <v>57</v>
      </c>
      <c r="AE250" s="184" t="s">
        <v>57</v>
      </c>
      <c r="AF250" s="184" t="s">
        <v>57</v>
      </c>
      <c r="AG250" s="184" t="s">
        <v>57</v>
      </c>
      <c r="AH250" s="184" t="s">
        <v>57</v>
      </c>
      <c r="AI250" s="184" t="s">
        <v>57</v>
      </c>
      <c r="AJ250" s="184" t="s">
        <v>57</v>
      </c>
      <c r="AK250" s="184" t="s">
        <v>57</v>
      </c>
      <c r="AL250" s="184" t="s">
        <v>57</v>
      </c>
      <c r="AM250" s="184" t="s">
        <v>57</v>
      </c>
      <c r="AN250" s="184" t="s">
        <v>57</v>
      </c>
      <c r="AO250" s="192">
        <v>45209</v>
      </c>
      <c r="AP250" s="192">
        <v>45472</v>
      </c>
      <c r="AQ250" s="184">
        <f t="shared" si="4"/>
        <v>263</v>
      </c>
      <c r="AR250" s="184" t="s">
        <v>57</v>
      </c>
      <c r="AS250" s="184" t="s">
        <v>57</v>
      </c>
      <c r="AT250" s="184" t="s">
        <v>57</v>
      </c>
    </row>
    <row r="251" spans="1:46" s="188" customFormat="1">
      <c r="A251" s="184">
        <v>250</v>
      </c>
      <c r="B251" s="184" t="s">
        <v>6366</v>
      </c>
      <c r="C251" s="184" t="s">
        <v>1382</v>
      </c>
      <c r="D251" s="184">
        <v>2024</v>
      </c>
      <c r="E251" s="184" t="s">
        <v>6541</v>
      </c>
      <c r="F251" s="189" t="s">
        <v>5991</v>
      </c>
      <c r="G251" s="184" t="s">
        <v>5992</v>
      </c>
      <c r="H251" s="184" t="s">
        <v>6624</v>
      </c>
      <c r="I251" s="184" t="s">
        <v>935</v>
      </c>
      <c r="J251" s="184">
        <v>14</v>
      </c>
      <c r="K251" s="184" t="s">
        <v>57</v>
      </c>
      <c r="L251" s="184" t="s">
        <v>57</v>
      </c>
      <c r="M251" s="184" t="s">
        <v>57</v>
      </c>
      <c r="N251" s="184" t="s">
        <v>56</v>
      </c>
      <c r="O251" s="184">
        <v>1</v>
      </c>
      <c r="P251" s="211" t="s">
        <v>170</v>
      </c>
      <c r="Q251" s="184" t="s">
        <v>6625</v>
      </c>
      <c r="R251" s="211" t="s">
        <v>6626</v>
      </c>
      <c r="S251" s="184" t="s">
        <v>56</v>
      </c>
      <c r="T251" s="211" t="s">
        <v>6627</v>
      </c>
      <c r="U251" s="184" t="s">
        <v>57</v>
      </c>
      <c r="V251" s="184" t="s">
        <v>57</v>
      </c>
      <c r="W251" s="184" t="s">
        <v>57</v>
      </c>
      <c r="X251" s="184" t="s">
        <v>57</v>
      </c>
      <c r="Y251" s="184" t="s">
        <v>57</v>
      </c>
      <c r="Z251" s="184" t="s">
        <v>3174</v>
      </c>
      <c r="AA251" s="184" t="s">
        <v>56</v>
      </c>
      <c r="AB251" s="184" t="s">
        <v>56</v>
      </c>
      <c r="AC251" s="184" t="s">
        <v>56</v>
      </c>
      <c r="AD251" s="184" t="s">
        <v>216</v>
      </c>
      <c r="AE251" s="184" t="s">
        <v>1540</v>
      </c>
      <c r="AF251" s="184" t="s">
        <v>57</v>
      </c>
      <c r="AG251" s="184" t="s">
        <v>56</v>
      </c>
      <c r="AH251" s="211">
        <v>37</v>
      </c>
      <c r="AI251" s="184" t="s">
        <v>56</v>
      </c>
      <c r="AJ251" s="184" t="s">
        <v>174</v>
      </c>
      <c r="AK251" s="184" t="s">
        <v>57</v>
      </c>
      <c r="AL251" s="184" t="s">
        <v>57</v>
      </c>
      <c r="AM251" s="184" t="s">
        <v>57</v>
      </c>
      <c r="AN251" s="184" t="s">
        <v>57</v>
      </c>
      <c r="AO251" s="196">
        <v>45131</v>
      </c>
      <c r="AP251" s="196">
        <v>45447</v>
      </c>
      <c r="AQ251" s="184">
        <f t="shared" si="4"/>
        <v>316</v>
      </c>
      <c r="AR251" s="184" t="s">
        <v>57</v>
      </c>
      <c r="AS251" s="211" t="s">
        <v>57</v>
      </c>
      <c r="AT251" s="211" t="s">
        <v>57</v>
      </c>
    </row>
    <row r="252" spans="1:46" s="188" customFormat="1">
      <c r="A252" s="184">
        <v>251</v>
      </c>
      <c r="B252" s="184" t="s">
        <v>6366</v>
      </c>
      <c r="C252" s="184" t="s">
        <v>1382</v>
      </c>
      <c r="D252" s="184">
        <v>2024</v>
      </c>
      <c r="E252" s="184" t="s">
        <v>6541</v>
      </c>
      <c r="F252" s="189" t="s">
        <v>57</v>
      </c>
      <c r="G252" s="184" t="s">
        <v>5998</v>
      </c>
      <c r="H252" s="184" t="s">
        <v>5999</v>
      </c>
      <c r="I252" s="184" t="s">
        <v>2597</v>
      </c>
      <c r="J252" s="184">
        <v>25</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t="s">
        <v>57</v>
      </c>
      <c r="AG252" s="184" t="s">
        <v>57</v>
      </c>
      <c r="AH252" s="184" t="s">
        <v>57</v>
      </c>
      <c r="AI252" s="184" t="s">
        <v>57</v>
      </c>
      <c r="AJ252" s="184" t="s">
        <v>57</v>
      </c>
      <c r="AK252" s="184" t="s">
        <v>57</v>
      </c>
      <c r="AL252" s="184" t="s">
        <v>57</v>
      </c>
      <c r="AM252" s="184" t="s">
        <v>57</v>
      </c>
      <c r="AN252" s="184" t="s">
        <v>57</v>
      </c>
      <c r="AO252" s="196">
        <v>45513</v>
      </c>
      <c r="AP252" s="192">
        <v>45556</v>
      </c>
      <c r="AQ252" s="184">
        <f t="shared" si="4"/>
        <v>43</v>
      </c>
      <c r="AR252" s="184" t="s">
        <v>57</v>
      </c>
      <c r="AS252" s="184" t="s">
        <v>57</v>
      </c>
      <c r="AT252" s="184" t="s">
        <v>57</v>
      </c>
    </row>
    <row r="253" spans="1:46" s="188" customFormat="1">
      <c r="A253" s="184">
        <v>252</v>
      </c>
      <c r="B253" s="184" t="s">
        <v>6366</v>
      </c>
      <c r="C253" s="184" t="s">
        <v>1382</v>
      </c>
      <c r="D253" s="184">
        <v>2024</v>
      </c>
      <c r="E253" s="184" t="s">
        <v>2533</v>
      </c>
      <c r="F253" s="189" t="s">
        <v>2883</v>
      </c>
      <c r="G253" s="184" t="s">
        <v>6009</v>
      </c>
      <c r="H253" s="184" t="s">
        <v>6010</v>
      </c>
      <c r="I253" s="184" t="s">
        <v>926</v>
      </c>
      <c r="J253" s="184">
        <v>25</v>
      </c>
      <c r="K253" s="184" t="s">
        <v>57</v>
      </c>
      <c r="L253" s="184" t="s">
        <v>57</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5926</v>
      </c>
      <c r="AA253" s="184" t="s">
        <v>57</v>
      </c>
      <c r="AB253" s="184" t="s">
        <v>57</v>
      </c>
      <c r="AC253" s="184" t="s">
        <v>57</v>
      </c>
      <c r="AD253" s="184" t="s">
        <v>57</v>
      </c>
      <c r="AE253" s="184" t="s">
        <v>57</v>
      </c>
      <c r="AF253" s="184" t="s">
        <v>57</v>
      </c>
      <c r="AG253" s="184" t="s">
        <v>57</v>
      </c>
      <c r="AH253" s="184" t="s">
        <v>57</v>
      </c>
      <c r="AI253" s="184" t="s">
        <v>57</v>
      </c>
      <c r="AJ253" s="184" t="s">
        <v>57</v>
      </c>
      <c r="AK253" s="184" t="s">
        <v>57</v>
      </c>
      <c r="AL253" s="184" t="s">
        <v>57</v>
      </c>
      <c r="AM253" s="184" t="s">
        <v>57</v>
      </c>
      <c r="AN253" s="184" t="s">
        <v>57</v>
      </c>
      <c r="AO253" s="192">
        <v>45558</v>
      </c>
      <c r="AP253" s="192">
        <v>45595</v>
      </c>
      <c r="AQ253" s="184">
        <f t="shared" si="4"/>
        <v>37</v>
      </c>
      <c r="AR253" s="184" t="s">
        <v>57</v>
      </c>
      <c r="AS253" s="184" t="s">
        <v>57</v>
      </c>
      <c r="AT253" s="184" t="s">
        <v>57</v>
      </c>
    </row>
    <row r="254" spans="1:46" s="188" customFormat="1">
      <c r="A254" s="184">
        <v>253</v>
      </c>
      <c r="B254" s="184" t="s">
        <v>6366</v>
      </c>
      <c r="C254" s="184" t="s">
        <v>1382</v>
      </c>
      <c r="D254" s="184">
        <v>2024</v>
      </c>
      <c r="E254" s="184" t="s">
        <v>2533</v>
      </c>
      <c r="F254" s="189" t="s">
        <v>6013</v>
      </c>
      <c r="G254" s="184" t="s">
        <v>6014</v>
      </c>
      <c r="H254" s="184" t="s">
        <v>6015</v>
      </c>
      <c r="I254" s="184" t="s">
        <v>2359</v>
      </c>
      <c r="J254" s="184">
        <v>23</v>
      </c>
      <c r="K254" s="184" t="s">
        <v>57</v>
      </c>
      <c r="L254" s="184" t="s">
        <v>57</v>
      </c>
      <c r="M254" s="184" t="s">
        <v>57</v>
      </c>
      <c r="N254" s="184" t="s">
        <v>57</v>
      </c>
      <c r="O254" s="184" t="s">
        <v>57</v>
      </c>
      <c r="P254" s="184" t="s">
        <v>57</v>
      </c>
      <c r="Q254" s="184" t="s">
        <v>57</v>
      </c>
      <c r="R254" s="184" t="s">
        <v>57</v>
      </c>
      <c r="S254" s="184" t="s">
        <v>57</v>
      </c>
      <c r="T254" s="184" t="s">
        <v>57</v>
      </c>
      <c r="U254" s="184" t="s">
        <v>57</v>
      </c>
      <c r="V254" s="184" t="s">
        <v>57</v>
      </c>
      <c r="W254" s="184" t="s">
        <v>57</v>
      </c>
      <c r="X254" s="184" t="s">
        <v>57</v>
      </c>
      <c r="Y254" s="184" t="s">
        <v>57</v>
      </c>
      <c r="Z254" s="187" t="s">
        <v>6016</v>
      </c>
      <c r="AA254" s="184" t="s">
        <v>57</v>
      </c>
      <c r="AB254" s="184" t="s">
        <v>57</v>
      </c>
      <c r="AC254" s="184" t="s">
        <v>57</v>
      </c>
      <c r="AD254" s="184" t="s">
        <v>57</v>
      </c>
      <c r="AE254" s="184" t="s">
        <v>57</v>
      </c>
      <c r="AF254" s="184" t="s">
        <v>57</v>
      </c>
      <c r="AG254" s="184" t="s">
        <v>57</v>
      </c>
      <c r="AH254" s="184" t="s">
        <v>57</v>
      </c>
      <c r="AI254" s="184" t="s">
        <v>57</v>
      </c>
      <c r="AJ254" s="184" t="s">
        <v>57</v>
      </c>
      <c r="AK254" s="184" t="s">
        <v>57</v>
      </c>
      <c r="AL254" s="184" t="s">
        <v>57</v>
      </c>
      <c r="AM254" s="184" t="s">
        <v>57</v>
      </c>
      <c r="AN254" s="184" t="s">
        <v>57</v>
      </c>
      <c r="AO254" s="196">
        <v>44952</v>
      </c>
      <c r="AP254" s="196">
        <v>45289</v>
      </c>
      <c r="AQ254" s="184">
        <f t="shared" si="4"/>
        <v>337</v>
      </c>
      <c r="AR254" s="184" t="s">
        <v>57</v>
      </c>
      <c r="AS254" s="184" t="s">
        <v>57</v>
      </c>
      <c r="AT254" s="184" t="s">
        <v>57</v>
      </c>
    </row>
    <row r="255" spans="1:46" s="188" customFormat="1">
      <c r="A255" s="184">
        <v>254</v>
      </c>
      <c r="B255" s="184" t="s">
        <v>6366</v>
      </c>
      <c r="C255" s="184" t="s">
        <v>1382</v>
      </c>
      <c r="D255" s="184">
        <v>2024</v>
      </c>
      <c r="E255" s="184" t="s">
        <v>2533</v>
      </c>
      <c r="F255" s="189" t="s">
        <v>6018</v>
      </c>
      <c r="G255" s="184" t="s">
        <v>6019</v>
      </c>
      <c r="H255" s="184" t="s">
        <v>6020</v>
      </c>
      <c r="I255" s="184" t="s">
        <v>975</v>
      </c>
      <c r="J255" s="184">
        <v>25</v>
      </c>
      <c r="K255" s="184" t="s">
        <v>57</v>
      </c>
      <c r="L255" s="184" t="s">
        <v>57</v>
      </c>
      <c r="M255" s="184" t="s">
        <v>57</v>
      </c>
      <c r="N255" s="184" t="s">
        <v>57</v>
      </c>
      <c r="O255" s="184" t="s">
        <v>57</v>
      </c>
      <c r="P255" s="184" t="s">
        <v>57</v>
      </c>
      <c r="Q255" s="184" t="s">
        <v>57</v>
      </c>
      <c r="R255" s="184" t="s">
        <v>57</v>
      </c>
      <c r="S255" s="184" t="s">
        <v>57</v>
      </c>
      <c r="T255" s="184" t="s">
        <v>57</v>
      </c>
      <c r="U255" s="184" t="s">
        <v>57</v>
      </c>
      <c r="V255" s="184" t="s">
        <v>57</v>
      </c>
      <c r="W255" s="184" t="s">
        <v>57</v>
      </c>
      <c r="X255" s="184" t="s">
        <v>57</v>
      </c>
      <c r="Y255" s="184" t="s">
        <v>57</v>
      </c>
      <c r="Z255" s="184" t="s">
        <v>6021</v>
      </c>
      <c r="AA255" s="184" t="s">
        <v>57</v>
      </c>
      <c r="AB255" s="184" t="s">
        <v>57</v>
      </c>
      <c r="AC255" s="184" t="s">
        <v>57</v>
      </c>
      <c r="AD255" s="184" t="s">
        <v>57</v>
      </c>
      <c r="AE255" s="184" t="s">
        <v>57</v>
      </c>
      <c r="AF255" s="184" t="s">
        <v>57</v>
      </c>
      <c r="AG255" s="184" t="s">
        <v>57</v>
      </c>
      <c r="AH255" s="184" t="s">
        <v>57</v>
      </c>
      <c r="AI255" s="184" t="s">
        <v>57</v>
      </c>
      <c r="AJ255" s="184" t="s">
        <v>57</v>
      </c>
      <c r="AK255" s="184" t="s">
        <v>57</v>
      </c>
      <c r="AL255" s="184" t="s">
        <v>57</v>
      </c>
      <c r="AM255" s="184" t="s">
        <v>57</v>
      </c>
      <c r="AN255" s="184" t="s">
        <v>57</v>
      </c>
      <c r="AO255" s="192">
        <v>45107</v>
      </c>
      <c r="AP255" s="192">
        <v>45498</v>
      </c>
      <c r="AQ255" s="184">
        <f t="shared" si="4"/>
        <v>391</v>
      </c>
      <c r="AR255" s="184" t="s">
        <v>57</v>
      </c>
      <c r="AS255" s="184" t="s">
        <v>57</v>
      </c>
      <c r="AT255" s="184" t="s">
        <v>57</v>
      </c>
    </row>
    <row r="256" spans="1:46" s="188" customFormat="1">
      <c r="A256" s="184">
        <v>255</v>
      </c>
      <c r="B256" s="184" t="s">
        <v>6366</v>
      </c>
      <c r="C256" s="184" t="s">
        <v>1382</v>
      </c>
      <c r="D256" s="184">
        <v>2024</v>
      </c>
      <c r="E256" s="184" t="s">
        <v>2533</v>
      </c>
      <c r="F256" s="189" t="s">
        <v>6024</v>
      </c>
      <c r="G256" s="184" t="s">
        <v>6025</v>
      </c>
      <c r="H256" s="184" t="s">
        <v>6026</v>
      </c>
      <c r="I256" s="184" t="s">
        <v>975</v>
      </c>
      <c r="J256" s="184">
        <v>1</v>
      </c>
      <c r="K256" s="184" t="s">
        <v>57</v>
      </c>
      <c r="L256" s="184" t="s">
        <v>57</v>
      </c>
      <c r="M256" s="184" t="s">
        <v>57</v>
      </c>
      <c r="N256" s="184" t="s">
        <v>57</v>
      </c>
      <c r="O256" s="184" t="s">
        <v>57</v>
      </c>
      <c r="P256" s="184" t="s">
        <v>57</v>
      </c>
      <c r="Q256" s="184" t="s">
        <v>57</v>
      </c>
      <c r="R256" s="184" t="s">
        <v>57</v>
      </c>
      <c r="S256" s="184" t="s">
        <v>57</v>
      </c>
      <c r="T256" s="184" t="s">
        <v>57</v>
      </c>
      <c r="U256" s="184" t="s">
        <v>57</v>
      </c>
      <c r="V256" s="184" t="s">
        <v>57</v>
      </c>
      <c r="W256" s="184" t="s">
        <v>57</v>
      </c>
      <c r="X256" s="184" t="s">
        <v>57</v>
      </c>
      <c r="Y256" s="184" t="s">
        <v>57</v>
      </c>
      <c r="Z256" s="184" t="s">
        <v>6628</v>
      </c>
      <c r="AA256" s="184" t="s">
        <v>57</v>
      </c>
      <c r="AB256" s="184" t="s">
        <v>57</v>
      </c>
      <c r="AC256" s="184" t="s">
        <v>57</v>
      </c>
      <c r="AD256" s="184" t="s">
        <v>57</v>
      </c>
      <c r="AE256" s="184" t="s">
        <v>57</v>
      </c>
      <c r="AF256" s="184" t="s">
        <v>57</v>
      </c>
      <c r="AG256" s="184" t="s">
        <v>57</v>
      </c>
      <c r="AH256" s="184" t="s">
        <v>57</v>
      </c>
      <c r="AI256" s="184" t="s">
        <v>57</v>
      </c>
      <c r="AJ256" s="184" t="s">
        <v>57</v>
      </c>
      <c r="AK256" s="184" t="s">
        <v>57</v>
      </c>
      <c r="AL256" s="184" t="s">
        <v>57</v>
      </c>
      <c r="AM256" s="184" t="s">
        <v>57</v>
      </c>
      <c r="AN256" s="184" t="s">
        <v>57</v>
      </c>
      <c r="AO256" s="192">
        <v>45107</v>
      </c>
      <c r="AP256" s="196">
        <v>45527</v>
      </c>
      <c r="AQ256" s="184">
        <f t="shared" si="4"/>
        <v>420</v>
      </c>
      <c r="AR256" s="184" t="s">
        <v>57</v>
      </c>
      <c r="AS256" s="184" t="s">
        <v>57</v>
      </c>
      <c r="AT256" s="184" t="s">
        <v>57</v>
      </c>
    </row>
    <row r="257" spans="1:47" s="188" customFormat="1">
      <c r="A257" s="184">
        <v>256</v>
      </c>
      <c r="B257" s="184" t="s">
        <v>6366</v>
      </c>
      <c r="C257" s="184" t="s">
        <v>1382</v>
      </c>
      <c r="D257" s="184">
        <v>2024</v>
      </c>
      <c r="E257" s="184" t="s">
        <v>2533</v>
      </c>
      <c r="F257" s="189" t="s">
        <v>6028</v>
      </c>
      <c r="G257" s="184" t="s">
        <v>6029</v>
      </c>
      <c r="H257" s="184" t="s">
        <v>6030</v>
      </c>
      <c r="I257" s="184" t="s">
        <v>975</v>
      </c>
      <c r="J257" s="184">
        <v>24</v>
      </c>
      <c r="K257" s="184" t="s">
        <v>57</v>
      </c>
      <c r="L257" s="184" t="s">
        <v>57</v>
      </c>
      <c r="M257" s="184" t="s">
        <v>57</v>
      </c>
      <c r="N257" s="184" t="s">
        <v>57</v>
      </c>
      <c r="O257" s="184" t="s">
        <v>57</v>
      </c>
      <c r="P257" s="184" t="s">
        <v>57</v>
      </c>
      <c r="Q257" s="184" t="s">
        <v>57</v>
      </c>
      <c r="R257" s="184" t="s">
        <v>57</v>
      </c>
      <c r="S257" s="184" t="s">
        <v>57</v>
      </c>
      <c r="T257" s="184" t="s">
        <v>57</v>
      </c>
      <c r="U257" s="184" t="s">
        <v>57</v>
      </c>
      <c r="V257" s="184" t="s">
        <v>57</v>
      </c>
      <c r="W257" s="184" t="s">
        <v>57</v>
      </c>
      <c r="X257" s="184" t="s">
        <v>57</v>
      </c>
      <c r="Y257" s="184" t="s">
        <v>57</v>
      </c>
      <c r="Z257" s="184" t="s">
        <v>6031</v>
      </c>
      <c r="AA257" s="184" t="s">
        <v>57</v>
      </c>
      <c r="AB257" s="184" t="s">
        <v>57</v>
      </c>
      <c r="AC257" s="184" t="s">
        <v>57</v>
      </c>
      <c r="AD257" s="184" t="s">
        <v>57</v>
      </c>
      <c r="AE257" s="184" t="s">
        <v>57</v>
      </c>
      <c r="AF257" s="184" t="s">
        <v>57</v>
      </c>
      <c r="AG257" s="184" t="s">
        <v>57</v>
      </c>
      <c r="AH257" s="184" t="s">
        <v>57</v>
      </c>
      <c r="AI257" s="184" t="s">
        <v>57</v>
      </c>
      <c r="AJ257" s="184" t="s">
        <v>57</v>
      </c>
      <c r="AK257" s="184" t="s">
        <v>57</v>
      </c>
      <c r="AL257" s="184" t="s">
        <v>57</v>
      </c>
      <c r="AM257" s="184" t="s">
        <v>57</v>
      </c>
      <c r="AN257" s="184" t="s">
        <v>57</v>
      </c>
      <c r="AO257" s="196">
        <v>45170</v>
      </c>
      <c r="AP257" s="192">
        <v>45535</v>
      </c>
      <c r="AQ257" s="184">
        <f t="shared" si="4"/>
        <v>365</v>
      </c>
      <c r="AR257" s="184" t="s">
        <v>57</v>
      </c>
      <c r="AS257" s="184" t="s">
        <v>57</v>
      </c>
      <c r="AT257" s="184" t="s">
        <v>57</v>
      </c>
      <c r="AU257" s="184"/>
    </row>
    <row r="258" spans="1:47" s="188" customFormat="1">
      <c r="A258" s="184">
        <v>257</v>
      </c>
      <c r="B258" s="184" t="s">
        <v>6366</v>
      </c>
      <c r="C258" s="184" t="s">
        <v>1382</v>
      </c>
      <c r="D258" s="184">
        <v>2024</v>
      </c>
      <c r="E258" s="184" t="s">
        <v>2533</v>
      </c>
      <c r="F258" s="189" t="s">
        <v>6028</v>
      </c>
      <c r="G258" s="184" t="s">
        <v>6033</v>
      </c>
      <c r="H258" s="184" t="s">
        <v>6034</v>
      </c>
      <c r="I258" s="184" t="s">
        <v>975</v>
      </c>
      <c r="J258" s="184">
        <v>9</v>
      </c>
      <c r="K258" s="184" t="s">
        <v>57</v>
      </c>
      <c r="L258" s="184" t="s">
        <v>57</v>
      </c>
      <c r="M258" s="184" t="s">
        <v>57</v>
      </c>
      <c r="N258" s="184" t="s">
        <v>57</v>
      </c>
      <c r="O258" s="184" t="s">
        <v>57</v>
      </c>
      <c r="P258" s="184" t="s">
        <v>57</v>
      </c>
      <c r="Q258" s="184" t="s">
        <v>57</v>
      </c>
      <c r="R258" s="184" t="s">
        <v>57</v>
      </c>
      <c r="S258" s="184" t="s">
        <v>57</v>
      </c>
      <c r="T258" s="184" t="s">
        <v>57</v>
      </c>
      <c r="U258" s="184" t="s">
        <v>57</v>
      </c>
      <c r="V258" s="184" t="s">
        <v>57</v>
      </c>
      <c r="W258" s="184" t="s">
        <v>57</v>
      </c>
      <c r="X258" s="184" t="s">
        <v>57</v>
      </c>
      <c r="Y258" s="184" t="s">
        <v>57</v>
      </c>
      <c r="Z258" s="187" t="s">
        <v>6629</v>
      </c>
      <c r="AA258" s="184" t="s">
        <v>57</v>
      </c>
      <c r="AB258" s="184" t="s">
        <v>57</v>
      </c>
      <c r="AC258" s="184" t="s">
        <v>57</v>
      </c>
      <c r="AD258" s="184" t="s">
        <v>57</v>
      </c>
      <c r="AE258" s="184" t="s">
        <v>57</v>
      </c>
      <c r="AF258" s="184" t="s">
        <v>57</v>
      </c>
      <c r="AG258" s="184" t="s">
        <v>57</v>
      </c>
      <c r="AH258" s="184" t="s">
        <v>57</v>
      </c>
      <c r="AI258" s="184" t="s">
        <v>57</v>
      </c>
      <c r="AJ258" s="184" t="s">
        <v>57</v>
      </c>
      <c r="AK258" s="184" t="s">
        <v>57</v>
      </c>
      <c r="AL258" s="184" t="s">
        <v>57</v>
      </c>
      <c r="AM258" s="184" t="s">
        <v>57</v>
      </c>
      <c r="AN258" s="184" t="s">
        <v>57</v>
      </c>
      <c r="AO258" s="192">
        <v>45111</v>
      </c>
      <c r="AP258" s="196">
        <v>45552</v>
      </c>
      <c r="AQ258" s="184">
        <f t="shared" si="4"/>
        <v>441</v>
      </c>
      <c r="AR258" s="184" t="s">
        <v>57</v>
      </c>
      <c r="AS258" s="184" t="s">
        <v>57</v>
      </c>
      <c r="AT258" s="184" t="s">
        <v>57</v>
      </c>
      <c r="AU258" s="184"/>
    </row>
    <row r="259" spans="1:47" s="188" customFormat="1">
      <c r="A259" s="184">
        <v>258</v>
      </c>
      <c r="B259" s="184" t="s">
        <v>6366</v>
      </c>
      <c r="C259" s="184" t="s">
        <v>1382</v>
      </c>
      <c r="D259" s="184">
        <v>2024</v>
      </c>
      <c r="E259" s="184" t="s">
        <v>2533</v>
      </c>
      <c r="F259" s="189" t="s">
        <v>6036</v>
      </c>
      <c r="G259" s="184" t="s">
        <v>6037</v>
      </c>
      <c r="H259" s="184" t="s">
        <v>6630</v>
      </c>
      <c r="I259" s="184" t="s">
        <v>929</v>
      </c>
      <c r="J259" s="184">
        <v>22</v>
      </c>
      <c r="K259" s="184" t="s">
        <v>57</v>
      </c>
      <c r="L259" s="184" t="s">
        <v>57</v>
      </c>
      <c r="M259" s="184" t="s">
        <v>57</v>
      </c>
      <c r="N259" s="184" t="s">
        <v>56</v>
      </c>
      <c r="O259" s="184">
        <v>1</v>
      </c>
      <c r="P259" s="184" t="s">
        <v>170</v>
      </c>
      <c r="Q259" s="184" t="s">
        <v>6631</v>
      </c>
      <c r="R259" s="184" t="s">
        <v>6632</v>
      </c>
      <c r="S259" s="184" t="s">
        <v>57</v>
      </c>
      <c r="T259" s="184" t="s">
        <v>57</v>
      </c>
      <c r="U259" s="184" t="s">
        <v>56</v>
      </c>
      <c r="V259" s="184" t="s">
        <v>6633</v>
      </c>
      <c r="W259" s="184" t="s">
        <v>56</v>
      </c>
      <c r="X259" s="184" t="s">
        <v>6634</v>
      </c>
      <c r="Y259" s="184" t="s">
        <v>56</v>
      </c>
      <c r="Z259" s="184" t="s">
        <v>6039</v>
      </c>
      <c r="AA259" s="184" t="s">
        <v>57</v>
      </c>
      <c r="AB259" s="184" t="s">
        <v>57</v>
      </c>
      <c r="AC259" s="184" t="s">
        <v>57</v>
      </c>
      <c r="AD259" s="184" t="s">
        <v>57</v>
      </c>
      <c r="AE259" s="184" t="s">
        <v>57</v>
      </c>
      <c r="AF259" s="184" t="s">
        <v>57</v>
      </c>
      <c r="AG259" s="184" t="s">
        <v>57</v>
      </c>
      <c r="AH259" s="184" t="s">
        <v>57</v>
      </c>
      <c r="AI259" s="184" t="s">
        <v>57</v>
      </c>
      <c r="AJ259" s="184" t="s">
        <v>57</v>
      </c>
      <c r="AK259" s="184" t="s">
        <v>57</v>
      </c>
      <c r="AL259" s="184" t="s">
        <v>57</v>
      </c>
      <c r="AM259" s="184" t="s">
        <v>57</v>
      </c>
      <c r="AN259" s="184" t="s">
        <v>57</v>
      </c>
      <c r="AO259" s="196">
        <v>45106</v>
      </c>
      <c r="AP259" s="196">
        <v>45433</v>
      </c>
      <c r="AQ259" s="184">
        <f t="shared" si="4"/>
        <v>327</v>
      </c>
      <c r="AR259" s="184" t="s">
        <v>57</v>
      </c>
      <c r="AS259" s="184" t="s">
        <v>57</v>
      </c>
      <c r="AT259" s="184" t="s">
        <v>57</v>
      </c>
      <c r="AU259" s="184"/>
    </row>
    <row r="260" spans="1:47" s="188" customFormat="1">
      <c r="A260" s="184">
        <v>259</v>
      </c>
      <c r="B260" s="184" t="s">
        <v>6366</v>
      </c>
      <c r="C260" s="184" t="s">
        <v>1382</v>
      </c>
      <c r="D260" s="184">
        <v>2024</v>
      </c>
      <c r="E260" s="184" t="s">
        <v>2533</v>
      </c>
      <c r="F260" s="189" t="s">
        <v>6041</v>
      </c>
      <c r="G260" s="184" t="s">
        <v>6042</v>
      </c>
      <c r="H260" s="184" t="s">
        <v>6043</v>
      </c>
      <c r="I260" s="184" t="s">
        <v>929</v>
      </c>
      <c r="J260" s="184">
        <v>14</v>
      </c>
      <c r="K260" s="184" t="s">
        <v>57</v>
      </c>
      <c r="L260" s="184" t="s">
        <v>57</v>
      </c>
      <c r="M260" s="184" t="s">
        <v>57</v>
      </c>
      <c r="N260" s="184" t="s">
        <v>57</v>
      </c>
      <c r="O260" s="184" t="s">
        <v>57</v>
      </c>
      <c r="P260" s="184" t="s">
        <v>57</v>
      </c>
      <c r="Q260" s="184" t="s">
        <v>57</v>
      </c>
      <c r="R260" s="184" t="s">
        <v>57</v>
      </c>
      <c r="S260" s="184" t="s">
        <v>57</v>
      </c>
      <c r="T260" s="184" t="s">
        <v>57</v>
      </c>
      <c r="U260" s="184" t="s">
        <v>57</v>
      </c>
      <c r="V260" s="184" t="s">
        <v>57</v>
      </c>
      <c r="W260" s="184" t="s">
        <v>57</v>
      </c>
      <c r="X260" s="184" t="s">
        <v>57</v>
      </c>
      <c r="Y260" s="184" t="s">
        <v>57</v>
      </c>
      <c r="Z260" s="184" t="s">
        <v>6044</v>
      </c>
      <c r="AA260" s="184" t="s">
        <v>57</v>
      </c>
      <c r="AB260" s="184" t="s">
        <v>57</v>
      </c>
      <c r="AC260" s="184" t="s">
        <v>57</v>
      </c>
      <c r="AD260" s="184" t="s">
        <v>57</v>
      </c>
      <c r="AE260" s="184" t="s">
        <v>57</v>
      </c>
      <c r="AF260" s="184" t="s">
        <v>57</v>
      </c>
      <c r="AG260" s="184" t="s">
        <v>57</v>
      </c>
      <c r="AH260" s="184" t="s">
        <v>57</v>
      </c>
      <c r="AI260" s="184" t="s">
        <v>57</v>
      </c>
      <c r="AJ260" s="184" t="s">
        <v>57</v>
      </c>
      <c r="AK260" s="184" t="s">
        <v>57</v>
      </c>
      <c r="AL260" s="184" t="s">
        <v>57</v>
      </c>
      <c r="AM260" s="184" t="s">
        <v>57</v>
      </c>
      <c r="AN260" s="184" t="s">
        <v>57</v>
      </c>
      <c r="AO260" s="192">
        <v>45114</v>
      </c>
      <c r="AP260" s="192">
        <v>45461</v>
      </c>
      <c r="AQ260" s="184">
        <f t="shared" si="4"/>
        <v>347</v>
      </c>
      <c r="AR260" s="184" t="s">
        <v>57</v>
      </c>
      <c r="AS260" s="184" t="s">
        <v>57</v>
      </c>
      <c r="AT260" s="184" t="s">
        <v>57</v>
      </c>
      <c r="AU260" s="184"/>
    </row>
    <row r="261" spans="1:47" s="188" customFormat="1">
      <c r="A261" s="184">
        <v>260</v>
      </c>
      <c r="B261" s="184" t="s">
        <v>6366</v>
      </c>
      <c r="C261" s="184" t="s">
        <v>1382</v>
      </c>
      <c r="D261" s="184">
        <v>2024</v>
      </c>
      <c r="E261" s="184" t="s">
        <v>2533</v>
      </c>
      <c r="F261" s="189" t="s">
        <v>6046</v>
      </c>
      <c r="G261" s="184" t="s">
        <v>6047</v>
      </c>
      <c r="H261" s="184" t="s">
        <v>6048</v>
      </c>
      <c r="I261" s="184" t="s">
        <v>929</v>
      </c>
      <c r="J261" s="184">
        <v>22</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6049</v>
      </c>
      <c r="AA261" s="184" t="s">
        <v>57</v>
      </c>
      <c r="AB261" s="184" t="s">
        <v>57</v>
      </c>
      <c r="AC261" s="184" t="s">
        <v>57</v>
      </c>
      <c r="AD261" s="184" t="s">
        <v>57</v>
      </c>
      <c r="AE261" s="184" t="s">
        <v>57</v>
      </c>
      <c r="AF261" s="184" t="s">
        <v>57</v>
      </c>
      <c r="AG261" s="184" t="s">
        <v>57</v>
      </c>
      <c r="AH261" s="184" t="s">
        <v>57</v>
      </c>
      <c r="AI261" s="184" t="s">
        <v>57</v>
      </c>
      <c r="AJ261" s="184" t="s">
        <v>57</v>
      </c>
      <c r="AK261" s="184" t="s">
        <v>57</v>
      </c>
      <c r="AL261" s="184" t="s">
        <v>57</v>
      </c>
      <c r="AM261" s="184" t="s">
        <v>57</v>
      </c>
      <c r="AN261" s="184" t="s">
        <v>57</v>
      </c>
      <c r="AO261" s="192">
        <v>45107</v>
      </c>
      <c r="AP261" s="196">
        <v>45484</v>
      </c>
      <c r="AQ261" s="184">
        <f t="shared" si="4"/>
        <v>377</v>
      </c>
      <c r="AR261" s="184" t="s">
        <v>57</v>
      </c>
      <c r="AS261" s="184" t="s">
        <v>57</v>
      </c>
      <c r="AT261" s="184" t="s">
        <v>57</v>
      </c>
      <c r="AU261" s="184"/>
    </row>
    <row r="262" spans="1:47" s="188" customFormat="1">
      <c r="A262" s="184">
        <v>261</v>
      </c>
      <c r="B262" s="184" t="s">
        <v>6366</v>
      </c>
      <c r="C262" s="184" t="s">
        <v>1382</v>
      </c>
      <c r="D262" s="184">
        <v>2024</v>
      </c>
      <c r="E262" s="184" t="s">
        <v>2533</v>
      </c>
      <c r="F262" s="189" t="s">
        <v>6050</v>
      </c>
      <c r="G262" s="184" t="s">
        <v>6051</v>
      </c>
      <c r="H262" s="184" t="s">
        <v>6052</v>
      </c>
      <c r="I262" s="184" t="s">
        <v>929</v>
      </c>
      <c r="J262" s="184">
        <v>14</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6053</v>
      </c>
      <c r="AA262" s="184" t="s">
        <v>57</v>
      </c>
      <c r="AB262" s="184" t="s">
        <v>57</v>
      </c>
      <c r="AC262" s="184" t="s">
        <v>57</v>
      </c>
      <c r="AD262" s="184" t="s">
        <v>57</v>
      </c>
      <c r="AE262" s="184" t="s">
        <v>57</v>
      </c>
      <c r="AF262" s="184" t="s">
        <v>57</v>
      </c>
      <c r="AG262" s="184" t="s">
        <v>57</v>
      </c>
      <c r="AH262" s="184" t="s">
        <v>57</v>
      </c>
      <c r="AI262" s="184" t="s">
        <v>57</v>
      </c>
      <c r="AJ262" s="184" t="s">
        <v>57</v>
      </c>
      <c r="AK262" s="184" t="s">
        <v>57</v>
      </c>
      <c r="AL262" s="184" t="s">
        <v>57</v>
      </c>
      <c r="AM262" s="184" t="s">
        <v>57</v>
      </c>
      <c r="AN262" s="184" t="s">
        <v>57</v>
      </c>
      <c r="AO262" s="196">
        <v>45105</v>
      </c>
      <c r="AP262" s="196">
        <v>45534</v>
      </c>
      <c r="AQ262" s="184">
        <f t="shared" si="4"/>
        <v>429</v>
      </c>
      <c r="AR262" s="184" t="s">
        <v>57</v>
      </c>
      <c r="AS262" s="184" t="s">
        <v>57</v>
      </c>
      <c r="AT262" s="184" t="s">
        <v>57</v>
      </c>
      <c r="AU262" s="184"/>
    </row>
    <row r="263" spans="1:47" s="188" customFormat="1">
      <c r="A263" s="184">
        <v>262</v>
      </c>
      <c r="B263" s="184" t="s">
        <v>6366</v>
      </c>
      <c r="C263" s="184" t="s">
        <v>1382</v>
      </c>
      <c r="D263" s="184">
        <v>2024</v>
      </c>
      <c r="E263" s="184" t="s">
        <v>2533</v>
      </c>
      <c r="F263" s="189" t="s">
        <v>6055</v>
      </c>
      <c r="G263" s="184" t="s">
        <v>6056</v>
      </c>
      <c r="H263" s="184" t="s">
        <v>6057</v>
      </c>
      <c r="I263" s="184" t="s">
        <v>935</v>
      </c>
      <c r="J263" s="184">
        <v>18</v>
      </c>
      <c r="K263" s="184" t="s">
        <v>57</v>
      </c>
      <c r="L263" s="184" t="s">
        <v>57</v>
      </c>
      <c r="M263" s="184" t="s">
        <v>57</v>
      </c>
      <c r="N263" s="184" t="s">
        <v>1223</v>
      </c>
      <c r="O263" s="184">
        <v>2</v>
      </c>
      <c r="P263" s="184" t="s">
        <v>170</v>
      </c>
      <c r="Q263" s="184" t="s">
        <v>6635</v>
      </c>
      <c r="R263" s="211" t="s">
        <v>6636</v>
      </c>
      <c r="S263" s="211" t="s">
        <v>57</v>
      </c>
      <c r="T263" s="211" t="s">
        <v>57</v>
      </c>
      <c r="U263" s="184" t="s">
        <v>56</v>
      </c>
      <c r="V263" s="184" t="s">
        <v>6637</v>
      </c>
      <c r="W263" s="184" t="s">
        <v>57</v>
      </c>
      <c r="X263" s="184" t="s">
        <v>57</v>
      </c>
      <c r="Y263" s="184" t="s">
        <v>57</v>
      </c>
      <c r="Z263" s="184" t="s">
        <v>6062</v>
      </c>
      <c r="AA263" s="184" t="s">
        <v>57</v>
      </c>
      <c r="AB263" s="184" t="s">
        <v>56</v>
      </c>
      <c r="AC263" s="184" t="s">
        <v>56</v>
      </c>
      <c r="AD263" s="211" t="s">
        <v>157</v>
      </c>
      <c r="AE263" s="215" t="s">
        <v>57</v>
      </c>
      <c r="AF263" s="184" t="s">
        <v>57</v>
      </c>
      <c r="AG263" s="184" t="s">
        <v>56</v>
      </c>
      <c r="AH263" s="184">
        <v>274</v>
      </c>
      <c r="AI263" s="184" t="s">
        <v>57</v>
      </c>
      <c r="AJ263" s="184" t="s">
        <v>57</v>
      </c>
      <c r="AK263" s="184" t="s">
        <v>57</v>
      </c>
      <c r="AL263" s="184" t="s">
        <v>57</v>
      </c>
      <c r="AM263" s="184" t="s">
        <v>57</v>
      </c>
      <c r="AN263" s="184" t="s">
        <v>57</v>
      </c>
      <c r="AO263" s="196">
        <v>45026</v>
      </c>
      <c r="AP263" s="196">
        <v>45296</v>
      </c>
      <c r="AQ263" s="184">
        <f t="shared" si="4"/>
        <v>270</v>
      </c>
      <c r="AR263" s="184" t="s">
        <v>57</v>
      </c>
      <c r="AS263" s="184">
        <v>180</v>
      </c>
      <c r="AT263" s="184">
        <v>94</v>
      </c>
      <c r="AU263" s="184"/>
    </row>
    <row r="264" spans="1:47" s="188" customFormat="1">
      <c r="A264" s="184">
        <v>263</v>
      </c>
      <c r="B264" s="184" t="s">
        <v>6366</v>
      </c>
      <c r="C264" s="184" t="s">
        <v>1382</v>
      </c>
      <c r="D264" s="184">
        <v>2024</v>
      </c>
      <c r="E264" s="184" t="s">
        <v>2533</v>
      </c>
      <c r="F264" s="189" t="s">
        <v>5624</v>
      </c>
      <c r="G264" s="184" t="s">
        <v>6065</v>
      </c>
      <c r="H264" s="184" t="s">
        <v>6066</v>
      </c>
      <c r="I264" s="184" t="s">
        <v>935</v>
      </c>
      <c r="J264" s="184">
        <v>6</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5627</v>
      </c>
      <c r="AA264" s="184" t="s">
        <v>57</v>
      </c>
      <c r="AB264" s="184" t="s">
        <v>57</v>
      </c>
      <c r="AC264" s="184" t="s">
        <v>57</v>
      </c>
      <c r="AD264" s="184" t="s">
        <v>57</v>
      </c>
      <c r="AE264" s="184" t="s">
        <v>57</v>
      </c>
      <c r="AF264" s="184" t="s">
        <v>57</v>
      </c>
      <c r="AG264" s="184" t="s">
        <v>56</v>
      </c>
      <c r="AH264" s="184">
        <v>25</v>
      </c>
      <c r="AI264" s="211" t="s">
        <v>56</v>
      </c>
      <c r="AJ264" s="211" t="s">
        <v>174</v>
      </c>
      <c r="AK264" s="184" t="s">
        <v>57</v>
      </c>
      <c r="AL264" s="184" t="s">
        <v>57</v>
      </c>
      <c r="AM264" s="184" t="s">
        <v>57</v>
      </c>
      <c r="AN264" s="184" t="s">
        <v>57</v>
      </c>
      <c r="AO264" s="192">
        <v>45108</v>
      </c>
      <c r="AP264" s="192">
        <v>45398</v>
      </c>
      <c r="AQ264" s="184">
        <f t="shared" si="4"/>
        <v>290</v>
      </c>
      <c r="AR264" s="184" t="s">
        <v>57</v>
      </c>
      <c r="AS264" s="184">
        <v>12</v>
      </c>
      <c r="AT264" s="184">
        <v>2</v>
      </c>
      <c r="AU264" s="184" t="s">
        <v>56</v>
      </c>
    </row>
    <row r="265" spans="1:47" s="188" customFormat="1">
      <c r="A265" s="184">
        <v>264</v>
      </c>
      <c r="B265" s="184" t="s">
        <v>6366</v>
      </c>
      <c r="C265" s="184" t="s">
        <v>1382</v>
      </c>
      <c r="D265" s="184">
        <v>2024</v>
      </c>
      <c r="E265" s="184" t="s">
        <v>2533</v>
      </c>
      <c r="F265" s="189" t="s">
        <v>6068</v>
      </c>
      <c r="G265" s="184" t="s">
        <v>6069</v>
      </c>
      <c r="H265" s="184" t="s">
        <v>6070</v>
      </c>
      <c r="I265" s="184" t="s">
        <v>935</v>
      </c>
      <c r="J265" s="184">
        <v>22</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211" t="s">
        <v>57</v>
      </c>
      <c r="X265" s="211" t="s">
        <v>57</v>
      </c>
      <c r="Y265" s="184" t="s">
        <v>57</v>
      </c>
      <c r="Z265" s="184" t="s">
        <v>705</v>
      </c>
      <c r="AA265" s="184" t="s">
        <v>57</v>
      </c>
      <c r="AB265" s="184" t="s">
        <v>57</v>
      </c>
      <c r="AC265" s="184" t="s">
        <v>57</v>
      </c>
      <c r="AD265" s="184" t="s">
        <v>57</v>
      </c>
      <c r="AE265" s="184" t="s">
        <v>57</v>
      </c>
      <c r="AF265" s="184" t="s">
        <v>57</v>
      </c>
      <c r="AG265" s="184" t="s">
        <v>56</v>
      </c>
      <c r="AH265" s="184">
        <v>17</v>
      </c>
      <c r="AI265" s="184" t="s">
        <v>57</v>
      </c>
      <c r="AJ265" s="184" t="s">
        <v>57</v>
      </c>
      <c r="AK265" s="184" t="s">
        <v>56</v>
      </c>
      <c r="AL265" s="184" t="s">
        <v>6424</v>
      </c>
      <c r="AM265" s="192">
        <v>45211</v>
      </c>
      <c r="AN265" s="184" t="s">
        <v>6638</v>
      </c>
      <c r="AO265" s="192">
        <v>45187</v>
      </c>
      <c r="AP265" s="192">
        <v>45483</v>
      </c>
      <c r="AQ265" s="184">
        <f t="shared" si="4"/>
        <v>296</v>
      </c>
      <c r="AR265" s="184">
        <f>AP265-AM265</f>
        <v>272</v>
      </c>
      <c r="AS265" s="184">
        <v>2</v>
      </c>
      <c r="AT265" s="184">
        <v>3</v>
      </c>
      <c r="AU265" s="184" t="s">
        <v>56</v>
      </c>
    </row>
    <row r="266" spans="1:47" s="188" customFormat="1">
      <c r="A266" s="184">
        <v>265</v>
      </c>
      <c r="B266" s="184" t="s">
        <v>6366</v>
      </c>
      <c r="C266" s="184" t="s">
        <v>1382</v>
      </c>
      <c r="D266" s="184">
        <v>2024</v>
      </c>
      <c r="E266" s="184" t="s">
        <v>2533</v>
      </c>
      <c r="F266" s="189" t="s">
        <v>6639</v>
      </c>
      <c r="G266" s="184" t="s">
        <v>6075</v>
      </c>
      <c r="H266" s="184" t="s">
        <v>6076</v>
      </c>
      <c r="I266" s="184" t="s">
        <v>935</v>
      </c>
      <c r="J266" s="184">
        <v>2</v>
      </c>
      <c r="K266" s="184" t="s">
        <v>57</v>
      </c>
      <c r="L266" s="184" t="s">
        <v>57</v>
      </c>
      <c r="M266" s="184" t="s">
        <v>57</v>
      </c>
      <c r="N266" s="184" t="s">
        <v>56</v>
      </c>
      <c r="O266" s="211">
        <v>2</v>
      </c>
      <c r="P266" s="184" t="s">
        <v>170</v>
      </c>
      <c r="Q266" s="184" t="s">
        <v>6640</v>
      </c>
      <c r="R266" s="211" t="s">
        <v>6641</v>
      </c>
      <c r="S266" s="211" t="s">
        <v>57</v>
      </c>
      <c r="T266" s="211" t="s">
        <v>57</v>
      </c>
      <c r="U266" s="184" t="s">
        <v>57</v>
      </c>
      <c r="V266" s="184" t="s">
        <v>57</v>
      </c>
      <c r="W266" s="184" t="s">
        <v>56</v>
      </c>
      <c r="X266" s="184" t="s">
        <v>6642</v>
      </c>
      <c r="Y266" s="184" t="s">
        <v>57</v>
      </c>
      <c r="Z266" s="184" t="s">
        <v>6081</v>
      </c>
      <c r="AA266" s="184" t="s">
        <v>57</v>
      </c>
      <c r="AB266" s="184" t="s">
        <v>56</v>
      </c>
      <c r="AC266" s="184" t="s">
        <v>56</v>
      </c>
      <c r="AD266" s="184" t="s">
        <v>234</v>
      </c>
      <c r="AE266" s="184" t="s">
        <v>6617</v>
      </c>
      <c r="AF266" s="184" t="s">
        <v>57</v>
      </c>
      <c r="AG266" s="184" t="s">
        <v>56</v>
      </c>
      <c r="AH266" s="184">
        <v>20</v>
      </c>
      <c r="AI266" s="184" t="s">
        <v>57</v>
      </c>
      <c r="AJ266" s="184" t="s">
        <v>57</v>
      </c>
      <c r="AK266" s="184" t="s">
        <v>57</v>
      </c>
      <c r="AL266" s="184" t="s">
        <v>57</v>
      </c>
      <c r="AM266" s="184" t="s">
        <v>57</v>
      </c>
      <c r="AN266" s="184" t="s">
        <v>57</v>
      </c>
      <c r="AO266" s="192">
        <v>45110</v>
      </c>
      <c r="AP266" s="192">
        <v>45511</v>
      </c>
      <c r="AQ266" s="184">
        <f t="shared" si="4"/>
        <v>401</v>
      </c>
      <c r="AR266" s="184" t="s">
        <v>57</v>
      </c>
      <c r="AS266" s="184" t="s">
        <v>57</v>
      </c>
      <c r="AT266" s="184" t="s">
        <v>57</v>
      </c>
      <c r="AU266" s="184"/>
    </row>
    <row r="267" spans="1:47" s="188" customFormat="1">
      <c r="A267" s="184">
        <v>266</v>
      </c>
      <c r="B267" s="184" t="s">
        <v>6366</v>
      </c>
      <c r="C267" s="184" t="s">
        <v>1382</v>
      </c>
      <c r="D267" s="184">
        <v>2024</v>
      </c>
      <c r="E267" s="184" t="s">
        <v>2533</v>
      </c>
      <c r="F267" s="189" t="s">
        <v>6643</v>
      </c>
      <c r="G267" s="184" t="s">
        <v>6086</v>
      </c>
      <c r="H267" s="184" t="s">
        <v>6087</v>
      </c>
      <c r="I267" s="184" t="s">
        <v>935</v>
      </c>
      <c r="J267" s="184">
        <v>15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56</v>
      </c>
      <c r="X267" s="184" t="s">
        <v>6644</v>
      </c>
      <c r="Y267" s="211" t="s">
        <v>57</v>
      </c>
      <c r="Z267" s="184" t="s">
        <v>6089</v>
      </c>
      <c r="AA267" s="184" t="s">
        <v>57</v>
      </c>
      <c r="AB267" s="184" t="s">
        <v>57</v>
      </c>
      <c r="AC267" s="184" t="s">
        <v>57</v>
      </c>
      <c r="AD267" s="184" t="s">
        <v>57</v>
      </c>
      <c r="AE267" s="184" t="s">
        <v>57</v>
      </c>
      <c r="AF267" s="184" t="s">
        <v>57</v>
      </c>
      <c r="AG267" s="184" t="s">
        <v>56</v>
      </c>
      <c r="AH267" s="184">
        <v>25</v>
      </c>
      <c r="AI267" s="184" t="s">
        <v>57</v>
      </c>
      <c r="AJ267" s="184" t="s">
        <v>57</v>
      </c>
      <c r="AK267" s="184" t="s">
        <v>57</v>
      </c>
      <c r="AL267" s="184" t="s">
        <v>57</v>
      </c>
      <c r="AM267" s="184" t="s">
        <v>57</v>
      </c>
      <c r="AN267" s="184" t="s">
        <v>57</v>
      </c>
      <c r="AO267" s="196">
        <v>45108</v>
      </c>
      <c r="AP267" s="196">
        <v>45526</v>
      </c>
      <c r="AQ267" s="184">
        <f t="shared" si="4"/>
        <v>418</v>
      </c>
      <c r="AR267" s="184" t="s">
        <v>57</v>
      </c>
      <c r="AS267" s="184">
        <v>13</v>
      </c>
      <c r="AT267" s="184">
        <v>12</v>
      </c>
      <c r="AU267" s="184" t="s">
        <v>56</v>
      </c>
    </row>
    <row r="268" spans="1:47" s="188" customFormat="1">
      <c r="A268" s="184">
        <v>267</v>
      </c>
      <c r="B268" s="184" t="s">
        <v>6366</v>
      </c>
      <c r="C268" s="184" t="s">
        <v>1382</v>
      </c>
      <c r="D268" s="184">
        <v>2024</v>
      </c>
      <c r="E268" s="184" t="s">
        <v>2533</v>
      </c>
      <c r="F268" s="189" t="s">
        <v>6091</v>
      </c>
      <c r="G268" s="184" t="s">
        <v>6092</v>
      </c>
      <c r="H268" s="184" t="s">
        <v>6645</v>
      </c>
      <c r="I268" s="184" t="s">
        <v>2430</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6094</v>
      </c>
      <c r="AA268" s="184" t="s">
        <v>57</v>
      </c>
      <c r="AB268" s="184" t="s">
        <v>57</v>
      </c>
      <c r="AC268" s="184" t="s">
        <v>57</v>
      </c>
      <c r="AD268" s="184" t="s">
        <v>57</v>
      </c>
      <c r="AE268" s="184" t="s">
        <v>57</v>
      </c>
      <c r="AF268" s="184" t="s">
        <v>57</v>
      </c>
      <c r="AG268" s="184" t="s">
        <v>57</v>
      </c>
      <c r="AH268" s="184" t="s">
        <v>57</v>
      </c>
      <c r="AI268" s="184" t="s">
        <v>57</v>
      </c>
      <c r="AJ268" s="184" t="s">
        <v>57</v>
      </c>
      <c r="AK268" s="184" t="s">
        <v>57</v>
      </c>
      <c r="AL268" s="184" t="s">
        <v>57</v>
      </c>
      <c r="AM268" s="184" t="s">
        <v>57</v>
      </c>
      <c r="AN268" s="184" t="s">
        <v>57</v>
      </c>
      <c r="AO268" s="192">
        <v>45174</v>
      </c>
      <c r="AP268" s="196">
        <v>45505</v>
      </c>
      <c r="AQ268" s="184">
        <f t="shared" si="4"/>
        <v>331</v>
      </c>
      <c r="AR268" s="184" t="s">
        <v>57</v>
      </c>
      <c r="AS268" s="184" t="s">
        <v>57</v>
      </c>
      <c r="AT268" s="184" t="s">
        <v>57</v>
      </c>
      <c r="AU268" s="184"/>
    </row>
    <row r="269" spans="1:47" s="188" customFormat="1">
      <c r="A269" s="184">
        <v>268</v>
      </c>
      <c r="B269" s="184" t="s">
        <v>6366</v>
      </c>
      <c r="C269" s="184" t="s">
        <v>1382</v>
      </c>
      <c r="D269" s="184">
        <v>2024</v>
      </c>
      <c r="E269" s="184" t="s">
        <v>2533</v>
      </c>
      <c r="F269" s="189" t="s">
        <v>5238</v>
      </c>
      <c r="G269" s="184" t="s">
        <v>6095</v>
      </c>
      <c r="H269" s="184" t="s">
        <v>6096</v>
      </c>
      <c r="I269" s="184" t="s">
        <v>926</v>
      </c>
      <c r="J269" s="184">
        <v>25</v>
      </c>
      <c r="K269" s="184" t="s">
        <v>57</v>
      </c>
      <c r="L269" s="184" t="s">
        <v>57</v>
      </c>
      <c r="M269" s="184" t="s">
        <v>57</v>
      </c>
      <c r="N269" s="184" t="s">
        <v>57</v>
      </c>
      <c r="O269" s="184" t="s">
        <v>57</v>
      </c>
      <c r="P269" s="184" t="s">
        <v>57</v>
      </c>
      <c r="Q269" s="184" t="s">
        <v>57</v>
      </c>
      <c r="R269" s="184" t="s">
        <v>57</v>
      </c>
      <c r="S269" s="184" t="s">
        <v>57</v>
      </c>
      <c r="T269" s="184" t="s">
        <v>57</v>
      </c>
      <c r="U269" s="184" t="s">
        <v>57</v>
      </c>
      <c r="V269" s="184" t="s">
        <v>57</v>
      </c>
      <c r="W269" s="184" t="s">
        <v>57</v>
      </c>
      <c r="X269" s="184" t="s">
        <v>57</v>
      </c>
      <c r="Y269" s="184" t="s">
        <v>57</v>
      </c>
      <c r="Z269" s="184" t="s">
        <v>6097</v>
      </c>
      <c r="AA269" s="184" t="s">
        <v>57</v>
      </c>
      <c r="AB269" s="184" t="s">
        <v>57</v>
      </c>
      <c r="AC269" s="184" t="s">
        <v>57</v>
      </c>
      <c r="AD269" s="184" t="s">
        <v>57</v>
      </c>
      <c r="AE269" s="184" t="s">
        <v>57</v>
      </c>
      <c r="AF269" s="184" t="s">
        <v>57</v>
      </c>
      <c r="AG269" s="184" t="s">
        <v>57</v>
      </c>
      <c r="AH269" s="184" t="s">
        <v>57</v>
      </c>
      <c r="AI269" s="184" t="s">
        <v>57</v>
      </c>
      <c r="AJ269" s="184" t="s">
        <v>57</v>
      </c>
      <c r="AK269" s="184" t="s">
        <v>57</v>
      </c>
      <c r="AL269" s="184" t="s">
        <v>57</v>
      </c>
      <c r="AM269" s="184" t="s">
        <v>57</v>
      </c>
      <c r="AN269" s="184" t="s">
        <v>57</v>
      </c>
      <c r="AO269" s="184" t="s">
        <v>57</v>
      </c>
      <c r="AP269" s="192">
        <v>45594</v>
      </c>
      <c r="AQ269" s="184" t="s">
        <v>57</v>
      </c>
      <c r="AR269" s="184" t="s">
        <v>57</v>
      </c>
      <c r="AS269" s="184" t="s">
        <v>57</v>
      </c>
      <c r="AT269" s="184" t="s">
        <v>57</v>
      </c>
      <c r="AU269" s="184"/>
    </row>
    <row r="270" spans="1:47" s="188" customFormat="1">
      <c r="A270" s="184">
        <v>269</v>
      </c>
      <c r="B270" s="184" t="s">
        <v>6366</v>
      </c>
      <c r="C270" s="184" t="s">
        <v>1382</v>
      </c>
      <c r="D270" s="184">
        <v>2024</v>
      </c>
      <c r="E270" s="184" t="s">
        <v>2533</v>
      </c>
      <c r="F270" s="186" t="s">
        <v>6099</v>
      </c>
      <c r="G270" s="184" t="s">
        <v>6100</v>
      </c>
      <c r="H270" s="184" t="s">
        <v>6101</v>
      </c>
      <c r="I270" s="184" t="s">
        <v>935</v>
      </c>
      <c r="J270" s="184">
        <v>7</v>
      </c>
      <c r="K270" s="184" t="s">
        <v>57</v>
      </c>
      <c r="L270" s="184" t="s">
        <v>57</v>
      </c>
      <c r="M270" s="184" t="s">
        <v>57</v>
      </c>
      <c r="N270" s="184" t="s">
        <v>56</v>
      </c>
      <c r="O270" s="184">
        <v>1</v>
      </c>
      <c r="P270" s="184" t="s">
        <v>170</v>
      </c>
      <c r="Q270" s="184" t="s">
        <v>6102</v>
      </c>
      <c r="R270" s="211" t="s">
        <v>6646</v>
      </c>
      <c r="S270" s="184" t="s">
        <v>56</v>
      </c>
      <c r="T270" s="184" t="s">
        <v>6647</v>
      </c>
      <c r="U270" s="184" t="s">
        <v>56</v>
      </c>
      <c r="V270" s="184" t="s">
        <v>6648</v>
      </c>
      <c r="W270" s="184" t="s">
        <v>56</v>
      </c>
      <c r="X270" s="184" t="s">
        <v>6106</v>
      </c>
      <c r="Y270" s="184" t="s">
        <v>57</v>
      </c>
      <c r="Z270" s="187" t="s">
        <v>6107</v>
      </c>
      <c r="AA270" s="211" t="s">
        <v>57</v>
      </c>
      <c r="AB270" s="211" t="s">
        <v>57</v>
      </c>
      <c r="AC270" s="211" t="s">
        <v>57</v>
      </c>
      <c r="AD270" s="211" t="s">
        <v>57</v>
      </c>
      <c r="AE270" s="184" t="s">
        <v>57</v>
      </c>
      <c r="AF270" s="184" t="s">
        <v>57</v>
      </c>
      <c r="AG270" s="184" t="s">
        <v>56</v>
      </c>
      <c r="AH270" s="184">
        <v>341</v>
      </c>
      <c r="AI270" s="211" t="s">
        <v>57</v>
      </c>
      <c r="AJ270" s="211" t="s">
        <v>57</v>
      </c>
      <c r="AK270" s="184" t="s">
        <v>57</v>
      </c>
      <c r="AL270" s="184" t="s">
        <v>57</v>
      </c>
      <c r="AM270" s="184" t="s">
        <v>57</v>
      </c>
      <c r="AN270" s="184" t="s">
        <v>57</v>
      </c>
      <c r="AO270" s="196">
        <v>45250</v>
      </c>
      <c r="AP270" s="192">
        <v>45485</v>
      </c>
      <c r="AQ270" s="184">
        <f t="shared" ref="AQ270:AQ277" si="5">AP270-AO270</f>
        <v>235</v>
      </c>
      <c r="AR270" s="184" t="s">
        <v>57</v>
      </c>
      <c r="AS270" s="184">
        <v>283</v>
      </c>
      <c r="AT270" s="184">
        <v>58</v>
      </c>
      <c r="AU270" s="184"/>
    </row>
    <row r="271" spans="1:47" s="188" customFormat="1">
      <c r="A271" s="184">
        <v>270</v>
      </c>
      <c r="B271" s="184" t="s">
        <v>6366</v>
      </c>
      <c r="C271" s="184" t="s">
        <v>1382</v>
      </c>
      <c r="D271" s="184">
        <v>2024</v>
      </c>
      <c r="E271" s="184" t="s">
        <v>2533</v>
      </c>
      <c r="F271" s="213" t="s">
        <v>6109</v>
      </c>
      <c r="G271" s="184" t="s">
        <v>6110</v>
      </c>
      <c r="H271" s="184" t="s">
        <v>6649</v>
      </c>
      <c r="I271" s="184" t="s">
        <v>935</v>
      </c>
      <c r="J271" s="184">
        <v>14</v>
      </c>
      <c r="K271" s="184" t="s">
        <v>57</v>
      </c>
      <c r="L271" s="184" t="s">
        <v>57</v>
      </c>
      <c r="M271" s="184" t="s">
        <v>57</v>
      </c>
      <c r="N271" s="184" t="s">
        <v>56</v>
      </c>
      <c r="O271" s="184">
        <v>1</v>
      </c>
      <c r="P271" s="211" t="s">
        <v>114</v>
      </c>
      <c r="Q271" s="184" t="s">
        <v>6650</v>
      </c>
      <c r="R271" s="211" t="s">
        <v>6651</v>
      </c>
      <c r="S271" s="184" t="s">
        <v>56</v>
      </c>
      <c r="T271" s="211" t="s">
        <v>6652</v>
      </c>
      <c r="U271" s="184" t="s">
        <v>57</v>
      </c>
      <c r="V271" s="184" t="s">
        <v>57</v>
      </c>
      <c r="W271" s="184" t="s">
        <v>56</v>
      </c>
      <c r="X271" s="184" t="s">
        <v>375</v>
      </c>
      <c r="Y271" s="184" t="s">
        <v>57</v>
      </c>
      <c r="Z271" s="184" t="s">
        <v>6116</v>
      </c>
      <c r="AA271" s="184" t="s">
        <v>56</v>
      </c>
      <c r="AB271" s="184" t="s">
        <v>56</v>
      </c>
      <c r="AC271" s="184" t="s">
        <v>56</v>
      </c>
      <c r="AD271" s="184" t="s">
        <v>216</v>
      </c>
      <c r="AE271" s="184" t="s">
        <v>5503</v>
      </c>
      <c r="AF271" s="184" t="s">
        <v>57</v>
      </c>
      <c r="AG271" s="184" t="s">
        <v>56</v>
      </c>
      <c r="AH271" s="184">
        <v>137</v>
      </c>
      <c r="AI271" s="184" t="s">
        <v>56</v>
      </c>
      <c r="AJ271" s="184" t="s">
        <v>3953</v>
      </c>
      <c r="AK271" s="184" t="s">
        <v>57</v>
      </c>
      <c r="AL271" s="184" t="s">
        <v>57</v>
      </c>
      <c r="AM271" s="184" t="s">
        <v>57</v>
      </c>
      <c r="AN271" s="184" t="s">
        <v>57</v>
      </c>
      <c r="AO271" s="192">
        <v>45088</v>
      </c>
      <c r="AP271" s="192">
        <v>45499</v>
      </c>
      <c r="AQ271" s="184">
        <f t="shared" si="5"/>
        <v>411</v>
      </c>
      <c r="AR271" s="184" t="s">
        <v>57</v>
      </c>
      <c r="AS271" s="184">
        <v>137</v>
      </c>
      <c r="AT271" s="184">
        <v>0</v>
      </c>
      <c r="AU271" s="184"/>
    </row>
    <row r="272" spans="1:47" s="188" customFormat="1">
      <c r="A272" s="184">
        <v>271</v>
      </c>
      <c r="B272" s="184" t="s">
        <v>6366</v>
      </c>
      <c r="C272" s="184" t="s">
        <v>1382</v>
      </c>
      <c r="D272" s="184">
        <v>2024</v>
      </c>
      <c r="E272" s="184" t="s">
        <v>2533</v>
      </c>
      <c r="F272" s="189" t="s">
        <v>696</v>
      </c>
      <c r="G272" s="184" t="s">
        <v>6119</v>
      </c>
      <c r="H272" s="184" t="s">
        <v>6653</v>
      </c>
      <c r="I272" s="184" t="s">
        <v>935</v>
      </c>
      <c r="J272" s="184">
        <v>14</v>
      </c>
      <c r="K272" s="184" t="s">
        <v>57</v>
      </c>
      <c r="L272" s="184" t="s">
        <v>57</v>
      </c>
      <c r="M272" s="184" t="s">
        <v>57</v>
      </c>
      <c r="N272" s="184" t="s">
        <v>56</v>
      </c>
      <c r="O272" s="184">
        <v>3</v>
      </c>
      <c r="P272" s="184" t="s">
        <v>438</v>
      </c>
      <c r="Q272" s="211" t="s">
        <v>6654</v>
      </c>
      <c r="R272" s="211" t="s">
        <v>6655</v>
      </c>
      <c r="S272" s="184" t="s">
        <v>56</v>
      </c>
      <c r="T272" s="211" t="s">
        <v>6656</v>
      </c>
      <c r="U272" s="184" t="s">
        <v>57</v>
      </c>
      <c r="V272" s="184" t="s">
        <v>57</v>
      </c>
      <c r="W272" s="184" t="s">
        <v>56</v>
      </c>
      <c r="X272" s="184" t="s">
        <v>2175</v>
      </c>
      <c r="Y272" s="184" t="s">
        <v>57</v>
      </c>
      <c r="Z272" s="184" t="s">
        <v>6125</v>
      </c>
      <c r="AA272" s="184" t="s">
        <v>56</v>
      </c>
      <c r="AB272" s="184" t="s">
        <v>56</v>
      </c>
      <c r="AC272" s="184" t="s">
        <v>56</v>
      </c>
      <c r="AD272" s="184" t="s">
        <v>157</v>
      </c>
      <c r="AE272" s="184" t="s">
        <v>57</v>
      </c>
      <c r="AF272" s="184" t="s">
        <v>57</v>
      </c>
      <c r="AG272" s="184" t="s">
        <v>56</v>
      </c>
      <c r="AH272" s="184">
        <v>1132</v>
      </c>
      <c r="AI272" s="211" t="s">
        <v>57</v>
      </c>
      <c r="AJ272" s="211" t="s">
        <v>57</v>
      </c>
      <c r="AK272" s="184" t="s">
        <v>57</v>
      </c>
      <c r="AL272" s="184" t="s">
        <v>57</v>
      </c>
      <c r="AM272" s="184" t="s">
        <v>57</v>
      </c>
      <c r="AN272" s="184" t="s">
        <v>57</v>
      </c>
      <c r="AO272" s="196">
        <v>45258</v>
      </c>
      <c r="AP272" s="192">
        <v>45475</v>
      </c>
      <c r="AQ272" s="184">
        <f t="shared" si="5"/>
        <v>217</v>
      </c>
      <c r="AR272" s="184" t="s">
        <v>57</v>
      </c>
      <c r="AS272" s="184">
        <v>0</v>
      </c>
      <c r="AT272" s="184">
        <v>1132</v>
      </c>
      <c r="AU272" s="184"/>
    </row>
    <row r="273" spans="1:46" s="188" customFormat="1">
      <c r="A273" s="184">
        <v>272</v>
      </c>
      <c r="B273" s="184" t="s">
        <v>6366</v>
      </c>
      <c r="C273" s="184" t="s">
        <v>1382</v>
      </c>
      <c r="D273" s="184">
        <v>2024</v>
      </c>
      <c r="E273" s="184" t="s">
        <v>2533</v>
      </c>
      <c r="F273" s="213" t="s">
        <v>2737</v>
      </c>
      <c r="G273" s="184" t="s">
        <v>6128</v>
      </c>
      <c r="H273" s="184" t="s">
        <v>6129</v>
      </c>
      <c r="I273" s="184" t="s">
        <v>935</v>
      </c>
      <c r="J273" s="184">
        <v>14</v>
      </c>
      <c r="K273" s="184" t="s">
        <v>57</v>
      </c>
      <c r="L273" s="184" t="s">
        <v>57</v>
      </c>
      <c r="M273" s="184" t="s">
        <v>57</v>
      </c>
      <c r="N273" s="184" t="s">
        <v>56</v>
      </c>
      <c r="O273" s="184">
        <v>1</v>
      </c>
      <c r="P273" s="184" t="s">
        <v>170</v>
      </c>
      <c r="Q273" s="184" t="s">
        <v>6130</v>
      </c>
      <c r="R273" s="211" t="s">
        <v>6657</v>
      </c>
      <c r="S273" s="211" t="s">
        <v>57</v>
      </c>
      <c r="T273" s="211" t="s">
        <v>57</v>
      </c>
      <c r="U273" s="184" t="s">
        <v>57</v>
      </c>
      <c r="V273" s="184" t="s">
        <v>57</v>
      </c>
      <c r="W273" s="211" t="s">
        <v>57</v>
      </c>
      <c r="X273" s="211" t="s">
        <v>57</v>
      </c>
      <c r="Y273" s="184" t="s">
        <v>57</v>
      </c>
      <c r="Z273" s="187" t="s">
        <v>5502</v>
      </c>
      <c r="AA273" s="184" t="s">
        <v>56</v>
      </c>
      <c r="AB273" s="184" t="s">
        <v>56</v>
      </c>
      <c r="AC273" s="184" t="s">
        <v>56</v>
      </c>
      <c r="AD273" s="184" t="s">
        <v>234</v>
      </c>
      <c r="AE273" s="184" t="s">
        <v>5503</v>
      </c>
      <c r="AF273" s="184" t="s">
        <v>57</v>
      </c>
      <c r="AG273" s="184" t="s">
        <v>56</v>
      </c>
      <c r="AH273" s="184">
        <v>3618</v>
      </c>
      <c r="AI273" s="184" t="s">
        <v>57</v>
      </c>
      <c r="AJ273" s="184" t="s">
        <v>57</v>
      </c>
      <c r="AK273" s="184" t="s">
        <v>57</v>
      </c>
      <c r="AL273" s="184" t="s">
        <v>57</v>
      </c>
      <c r="AM273" s="184" t="s">
        <v>57</v>
      </c>
      <c r="AN273" s="184" t="s">
        <v>57</v>
      </c>
      <c r="AO273" s="196">
        <v>45201</v>
      </c>
      <c r="AP273" s="196">
        <v>45493</v>
      </c>
      <c r="AQ273" s="184">
        <f t="shared" si="5"/>
        <v>292</v>
      </c>
      <c r="AR273" s="184" t="s">
        <v>57</v>
      </c>
      <c r="AS273" s="184">
        <v>555</v>
      </c>
      <c r="AT273" s="184">
        <v>3063</v>
      </c>
    </row>
    <row r="274" spans="1:46" s="188" customFormat="1">
      <c r="A274" s="184">
        <v>273</v>
      </c>
      <c r="B274" s="184" t="s">
        <v>6366</v>
      </c>
      <c r="C274" s="184" t="s">
        <v>1382</v>
      </c>
      <c r="D274" s="184">
        <v>2024</v>
      </c>
      <c r="E274" s="184" t="s">
        <v>2533</v>
      </c>
      <c r="F274" s="213" t="s">
        <v>6134</v>
      </c>
      <c r="G274" s="184" t="s">
        <v>6135</v>
      </c>
      <c r="H274" s="184" t="s">
        <v>6136</v>
      </c>
      <c r="I274" s="184" t="s">
        <v>935</v>
      </c>
      <c r="J274" s="184">
        <v>14</v>
      </c>
      <c r="K274" s="184" t="s">
        <v>57</v>
      </c>
      <c r="L274" s="184" t="s">
        <v>57</v>
      </c>
      <c r="M274" s="184" t="s">
        <v>57</v>
      </c>
      <c r="N274" s="211" t="s">
        <v>57</v>
      </c>
      <c r="O274" s="211" t="s">
        <v>57</v>
      </c>
      <c r="P274" s="211" t="s">
        <v>57</v>
      </c>
      <c r="Q274" s="211" t="s">
        <v>57</v>
      </c>
      <c r="R274" s="211" t="s">
        <v>57</v>
      </c>
      <c r="S274" s="184" t="s">
        <v>56</v>
      </c>
      <c r="T274" s="211" t="s">
        <v>6658</v>
      </c>
      <c r="U274" s="184" t="s">
        <v>56</v>
      </c>
      <c r="V274" s="184" t="s">
        <v>6659</v>
      </c>
      <c r="W274" s="184" t="s">
        <v>56</v>
      </c>
      <c r="X274" s="184" t="s">
        <v>6660</v>
      </c>
      <c r="Y274" s="184" t="s">
        <v>56</v>
      </c>
      <c r="Z274" s="184" t="s">
        <v>6140</v>
      </c>
      <c r="AA274" s="184" t="s">
        <v>57</v>
      </c>
      <c r="AB274" s="184" t="s">
        <v>56</v>
      </c>
      <c r="AC274" s="184" t="s">
        <v>56</v>
      </c>
      <c r="AD274" s="184" t="s">
        <v>157</v>
      </c>
      <c r="AE274" s="184" t="s">
        <v>57</v>
      </c>
      <c r="AF274" s="184" t="s">
        <v>57</v>
      </c>
      <c r="AG274" s="184" t="s">
        <v>56</v>
      </c>
      <c r="AH274" s="211">
        <v>92</v>
      </c>
      <c r="AI274" s="211" t="s">
        <v>57</v>
      </c>
      <c r="AJ274" s="211" t="s">
        <v>57</v>
      </c>
      <c r="AK274" s="184" t="s">
        <v>57</v>
      </c>
      <c r="AL274" s="184" t="s">
        <v>57</v>
      </c>
      <c r="AM274" s="184" t="s">
        <v>57</v>
      </c>
      <c r="AN274" s="184" t="s">
        <v>57</v>
      </c>
      <c r="AO274" s="192">
        <v>45174</v>
      </c>
      <c r="AP274" s="192">
        <v>45486</v>
      </c>
      <c r="AQ274" s="184">
        <f t="shared" si="5"/>
        <v>312</v>
      </c>
      <c r="AR274" s="184" t="s">
        <v>57</v>
      </c>
      <c r="AS274" s="211">
        <v>11</v>
      </c>
      <c r="AT274" s="211">
        <v>81</v>
      </c>
    </row>
    <row r="275" spans="1:46" s="188" customFormat="1">
      <c r="A275" s="184">
        <v>274</v>
      </c>
      <c r="B275" s="184" t="s">
        <v>6366</v>
      </c>
      <c r="C275" s="184" t="s">
        <v>1382</v>
      </c>
      <c r="D275" s="184">
        <v>2024</v>
      </c>
      <c r="E275" s="184" t="s">
        <v>2533</v>
      </c>
      <c r="F275" s="189" t="s">
        <v>6142</v>
      </c>
      <c r="G275" s="184" t="s">
        <v>6143</v>
      </c>
      <c r="H275" s="184" t="s">
        <v>6144</v>
      </c>
      <c r="I275" s="184" t="s">
        <v>929</v>
      </c>
      <c r="J275" s="184">
        <v>15</v>
      </c>
      <c r="K275" s="184" t="s">
        <v>56</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6145</v>
      </c>
      <c r="AA275" s="184" t="s">
        <v>57</v>
      </c>
      <c r="AB275" s="184" t="s">
        <v>57</v>
      </c>
      <c r="AC275" s="184" t="s">
        <v>57</v>
      </c>
      <c r="AD275" s="184" t="s">
        <v>57</v>
      </c>
      <c r="AE275" s="184" t="s">
        <v>57</v>
      </c>
      <c r="AF275" s="184" t="s">
        <v>57</v>
      </c>
      <c r="AG275" s="184" t="s">
        <v>57</v>
      </c>
      <c r="AH275" s="184" t="s">
        <v>57</v>
      </c>
      <c r="AI275" s="184" t="s">
        <v>57</v>
      </c>
      <c r="AJ275" s="184" t="s">
        <v>57</v>
      </c>
      <c r="AK275" s="184" t="s">
        <v>57</v>
      </c>
      <c r="AL275" s="184" t="s">
        <v>57</v>
      </c>
      <c r="AM275" s="184" t="s">
        <v>57</v>
      </c>
      <c r="AN275" s="184" t="s">
        <v>57</v>
      </c>
      <c r="AO275" s="196">
        <v>45014</v>
      </c>
      <c r="AP275" s="192">
        <v>45483</v>
      </c>
      <c r="AQ275" s="184">
        <f t="shared" si="5"/>
        <v>469</v>
      </c>
      <c r="AR275" s="184" t="s">
        <v>57</v>
      </c>
      <c r="AS275" s="184" t="s">
        <v>57</v>
      </c>
      <c r="AT275" s="184" t="s">
        <v>57</v>
      </c>
    </row>
    <row r="276" spans="1:46" s="188" customFormat="1">
      <c r="A276" s="184">
        <v>275</v>
      </c>
      <c r="B276" s="184" t="s">
        <v>6366</v>
      </c>
      <c r="C276" s="184" t="s">
        <v>1382</v>
      </c>
      <c r="D276" s="184">
        <v>2024</v>
      </c>
      <c r="E276" s="184" t="s">
        <v>2533</v>
      </c>
      <c r="F276" s="189" t="s">
        <v>6661</v>
      </c>
      <c r="G276" s="184" t="s">
        <v>6147</v>
      </c>
      <c r="H276" s="184" t="s">
        <v>6662</v>
      </c>
      <c r="I276" s="184" t="s">
        <v>935</v>
      </c>
      <c r="J276" s="184">
        <v>15</v>
      </c>
      <c r="K276" s="184" t="s">
        <v>57</v>
      </c>
      <c r="L276" s="184" t="s">
        <v>57</v>
      </c>
      <c r="M276" s="184" t="s">
        <v>57</v>
      </c>
      <c r="N276" s="184" t="s">
        <v>56</v>
      </c>
      <c r="O276" s="184">
        <v>2</v>
      </c>
      <c r="P276" s="184" t="s">
        <v>170</v>
      </c>
      <c r="Q276" s="184" t="s">
        <v>6663</v>
      </c>
      <c r="R276" s="184" t="s">
        <v>6664</v>
      </c>
      <c r="S276" s="211" t="s">
        <v>57</v>
      </c>
      <c r="T276" s="211" t="s">
        <v>57</v>
      </c>
      <c r="U276" s="184" t="s">
        <v>57</v>
      </c>
      <c r="V276" s="184" t="s">
        <v>57</v>
      </c>
      <c r="W276" s="184" t="s">
        <v>56</v>
      </c>
      <c r="X276" s="211" t="s">
        <v>6665</v>
      </c>
      <c r="Y276" s="184" t="s">
        <v>56</v>
      </c>
      <c r="Z276" s="184" t="s">
        <v>6153</v>
      </c>
      <c r="AA276" s="184" t="s">
        <v>56</v>
      </c>
      <c r="AB276" s="184" t="s">
        <v>56</v>
      </c>
      <c r="AC276" s="184" t="s">
        <v>1223</v>
      </c>
      <c r="AD276" s="211" t="s">
        <v>216</v>
      </c>
      <c r="AE276" s="211" t="s">
        <v>6666</v>
      </c>
      <c r="AF276" s="184" t="s">
        <v>57</v>
      </c>
      <c r="AG276" s="184" t="s">
        <v>56</v>
      </c>
      <c r="AH276" s="184">
        <v>12860</v>
      </c>
      <c r="AI276" s="184" t="s">
        <v>57</v>
      </c>
      <c r="AJ276" s="184" t="s">
        <v>57</v>
      </c>
      <c r="AK276" s="184" t="s">
        <v>56</v>
      </c>
      <c r="AL276" s="184" t="s">
        <v>6424</v>
      </c>
      <c r="AM276" s="192">
        <v>45386</v>
      </c>
      <c r="AN276" s="184" t="s">
        <v>6155</v>
      </c>
      <c r="AO276" s="192">
        <v>45219</v>
      </c>
      <c r="AP276" s="196">
        <v>45489</v>
      </c>
      <c r="AQ276" s="184">
        <f t="shared" si="5"/>
        <v>270</v>
      </c>
      <c r="AR276" s="184">
        <f>AP276-AM276</f>
        <v>103</v>
      </c>
      <c r="AS276" s="184">
        <v>6178</v>
      </c>
      <c r="AT276" s="184">
        <v>6682</v>
      </c>
    </row>
    <row r="277" spans="1:46" s="188" customFormat="1">
      <c r="A277" s="184">
        <v>276</v>
      </c>
      <c r="B277" s="184" t="s">
        <v>6366</v>
      </c>
      <c r="C277" s="184" t="s">
        <v>1382</v>
      </c>
      <c r="D277" s="184">
        <v>2024</v>
      </c>
      <c r="E277" s="184" t="s">
        <v>2533</v>
      </c>
      <c r="F277" s="213" t="s">
        <v>6157</v>
      </c>
      <c r="G277" s="184" t="s">
        <v>6158</v>
      </c>
      <c r="H277" s="184" t="s">
        <v>6159</v>
      </c>
      <c r="I277" s="184" t="s">
        <v>935</v>
      </c>
      <c r="J277" s="184">
        <v>19</v>
      </c>
      <c r="K277" s="184" t="s">
        <v>57</v>
      </c>
      <c r="L277" s="184" t="s">
        <v>57</v>
      </c>
      <c r="M277" s="184" t="s">
        <v>57</v>
      </c>
      <c r="N277" s="184" t="s">
        <v>56</v>
      </c>
      <c r="O277" s="184">
        <v>1</v>
      </c>
      <c r="P277" s="211" t="s">
        <v>170</v>
      </c>
      <c r="Q277" s="184" t="s">
        <v>6160</v>
      </c>
      <c r="R277" s="211" t="s">
        <v>6667</v>
      </c>
      <c r="S277" s="184" t="s">
        <v>56</v>
      </c>
      <c r="T277" s="211" t="s">
        <v>6668</v>
      </c>
      <c r="U277" s="184" t="s">
        <v>57</v>
      </c>
      <c r="V277" s="212" t="s">
        <v>57</v>
      </c>
      <c r="W277" s="211" t="s">
        <v>57</v>
      </c>
      <c r="X277" s="211" t="s">
        <v>57</v>
      </c>
      <c r="Y277" s="184" t="s">
        <v>57</v>
      </c>
      <c r="Z277" s="184" t="s">
        <v>6164</v>
      </c>
      <c r="AA277" s="184" t="s">
        <v>57</v>
      </c>
      <c r="AB277" s="184" t="s">
        <v>56</v>
      </c>
      <c r="AC277" s="184" t="s">
        <v>56</v>
      </c>
      <c r="AD277" s="184" t="s">
        <v>157</v>
      </c>
      <c r="AE277" s="184" t="s">
        <v>57</v>
      </c>
      <c r="AF277" s="184" t="s">
        <v>57</v>
      </c>
      <c r="AG277" s="184" t="s">
        <v>56</v>
      </c>
      <c r="AH277" s="184">
        <v>186</v>
      </c>
      <c r="AI277" s="184" t="s">
        <v>57</v>
      </c>
      <c r="AJ277" s="184" t="s">
        <v>57</v>
      </c>
      <c r="AK277" s="184" t="s">
        <v>57</v>
      </c>
      <c r="AL277" s="184" t="s">
        <v>57</v>
      </c>
      <c r="AM277" s="184" t="s">
        <v>57</v>
      </c>
      <c r="AN277" s="184" t="s">
        <v>57</v>
      </c>
      <c r="AO277" s="192">
        <v>45109</v>
      </c>
      <c r="AP277" s="196">
        <v>45475</v>
      </c>
      <c r="AQ277" s="184">
        <f t="shared" si="5"/>
        <v>366</v>
      </c>
      <c r="AR277" s="184" t="s">
        <v>57</v>
      </c>
      <c r="AS277" s="184">
        <v>82</v>
      </c>
      <c r="AT277" s="184">
        <v>104</v>
      </c>
    </row>
    <row r="278" spans="1:46" s="188" customFormat="1">
      <c r="A278" s="184">
        <v>277</v>
      </c>
      <c r="B278" s="184" t="s">
        <v>6366</v>
      </c>
      <c r="C278" s="184" t="s">
        <v>1382</v>
      </c>
      <c r="D278" s="184">
        <v>2024</v>
      </c>
      <c r="E278" s="184" t="s">
        <v>2533</v>
      </c>
      <c r="F278" s="189" t="s">
        <v>57</v>
      </c>
      <c r="G278" s="184" t="s">
        <v>6165</v>
      </c>
      <c r="H278" s="184" t="s">
        <v>6166</v>
      </c>
      <c r="I278" s="184" t="s">
        <v>2597</v>
      </c>
      <c r="J278" s="184">
        <v>25</v>
      </c>
      <c r="K278" s="184" t="s">
        <v>57</v>
      </c>
      <c r="L278" s="184" t="s">
        <v>57</v>
      </c>
      <c r="M278" s="184" t="s">
        <v>57</v>
      </c>
      <c r="N278" s="184" t="s">
        <v>57</v>
      </c>
      <c r="O278" s="184" t="s">
        <v>57</v>
      </c>
      <c r="P278" s="184" t="s">
        <v>57</v>
      </c>
      <c r="Q278" s="184" t="s">
        <v>57</v>
      </c>
      <c r="R278" s="184" t="s">
        <v>57</v>
      </c>
      <c r="S278" s="184" t="s">
        <v>57</v>
      </c>
      <c r="T278" s="184" t="s">
        <v>57</v>
      </c>
      <c r="U278" s="184" t="s">
        <v>57</v>
      </c>
      <c r="V278" s="184" t="s">
        <v>57</v>
      </c>
      <c r="W278" s="184" t="s">
        <v>57</v>
      </c>
      <c r="X278" s="184" t="s">
        <v>57</v>
      </c>
      <c r="Y278" s="184" t="s">
        <v>57</v>
      </c>
      <c r="Z278" s="184" t="s">
        <v>57</v>
      </c>
      <c r="AA278" s="184" t="s">
        <v>57</v>
      </c>
      <c r="AB278" s="184" t="s">
        <v>57</v>
      </c>
      <c r="AC278" s="184" t="s">
        <v>57</v>
      </c>
      <c r="AD278" s="184" t="s">
        <v>57</v>
      </c>
      <c r="AE278" s="184" t="s">
        <v>57</v>
      </c>
      <c r="AF278" s="184" t="s">
        <v>57</v>
      </c>
      <c r="AG278" s="184" t="s">
        <v>57</v>
      </c>
      <c r="AH278" s="184" t="s">
        <v>57</v>
      </c>
      <c r="AI278" s="184" t="s">
        <v>57</v>
      </c>
      <c r="AJ278" s="184" t="s">
        <v>57</v>
      </c>
      <c r="AK278" s="184" t="s">
        <v>57</v>
      </c>
      <c r="AL278" s="184" t="s">
        <v>57</v>
      </c>
      <c r="AM278" s="184" t="s">
        <v>57</v>
      </c>
      <c r="AN278" s="184" t="s">
        <v>57</v>
      </c>
      <c r="AO278" s="184" t="s">
        <v>57</v>
      </c>
      <c r="AP278" s="192">
        <v>45589</v>
      </c>
      <c r="AQ278" s="184" t="s">
        <v>57</v>
      </c>
      <c r="AR278" s="184" t="s">
        <v>57</v>
      </c>
      <c r="AS278" s="184" t="s">
        <v>57</v>
      </c>
      <c r="AT278" s="184" t="s">
        <v>57</v>
      </c>
    </row>
    <row r="279" spans="1:46" s="188" customFormat="1">
      <c r="A279" s="184">
        <v>278</v>
      </c>
      <c r="B279" s="184" t="s">
        <v>6366</v>
      </c>
      <c r="C279" s="184" t="s">
        <v>1382</v>
      </c>
      <c r="D279" s="184">
        <v>2024</v>
      </c>
      <c r="E279" s="184" t="s">
        <v>1165</v>
      </c>
      <c r="F279" s="189" t="s">
        <v>5238</v>
      </c>
      <c r="G279" s="184" t="s">
        <v>6168</v>
      </c>
      <c r="H279" s="184" t="s">
        <v>6669</v>
      </c>
      <c r="I279" s="184" t="s">
        <v>926</v>
      </c>
      <c r="J279" s="184">
        <v>25</v>
      </c>
      <c r="K279" s="184" t="s">
        <v>57</v>
      </c>
      <c r="L279" s="184" t="s">
        <v>57</v>
      </c>
      <c r="M279" s="184" t="s">
        <v>57</v>
      </c>
      <c r="N279" s="184" t="s">
        <v>57</v>
      </c>
      <c r="O279" s="184" t="s">
        <v>57</v>
      </c>
      <c r="P279" s="184" t="s">
        <v>57</v>
      </c>
      <c r="Q279" s="184" t="s">
        <v>57</v>
      </c>
      <c r="R279" s="184" t="s">
        <v>57</v>
      </c>
      <c r="S279" s="184" t="s">
        <v>57</v>
      </c>
      <c r="T279" s="184" t="s">
        <v>57</v>
      </c>
      <c r="U279" s="184" t="s">
        <v>57</v>
      </c>
      <c r="V279" s="184" t="s">
        <v>57</v>
      </c>
      <c r="W279" s="184" t="s">
        <v>57</v>
      </c>
      <c r="X279" s="184" t="s">
        <v>57</v>
      </c>
      <c r="Y279" s="184" t="s">
        <v>57</v>
      </c>
      <c r="Z279" s="184" t="s">
        <v>6097</v>
      </c>
      <c r="AA279" s="184" t="s">
        <v>57</v>
      </c>
      <c r="AB279" s="184" t="s">
        <v>57</v>
      </c>
      <c r="AC279" s="184" t="s">
        <v>57</v>
      </c>
      <c r="AD279" s="184" t="s">
        <v>57</v>
      </c>
      <c r="AE279" s="184" t="s">
        <v>57</v>
      </c>
      <c r="AF279" s="184" t="s">
        <v>57</v>
      </c>
      <c r="AG279" s="184" t="s">
        <v>57</v>
      </c>
      <c r="AH279" s="184" t="s">
        <v>57</v>
      </c>
      <c r="AI279" s="184" t="s">
        <v>57</v>
      </c>
      <c r="AJ279" s="184" t="s">
        <v>57</v>
      </c>
      <c r="AK279" s="184" t="s">
        <v>57</v>
      </c>
      <c r="AL279" s="184" t="s">
        <v>57</v>
      </c>
      <c r="AM279" s="184" t="s">
        <v>57</v>
      </c>
      <c r="AN279" s="184" t="s">
        <v>57</v>
      </c>
      <c r="AO279" s="192">
        <v>45614</v>
      </c>
      <c r="AP279" s="192">
        <v>45630</v>
      </c>
      <c r="AQ279" s="184">
        <f t="shared" ref="AQ279:AQ294" si="6">AP279-AO279</f>
        <v>16</v>
      </c>
      <c r="AR279" s="184" t="s">
        <v>57</v>
      </c>
      <c r="AS279" s="184" t="s">
        <v>57</v>
      </c>
      <c r="AT279" s="184" t="s">
        <v>57</v>
      </c>
    </row>
    <row r="280" spans="1:46" s="188" customFormat="1">
      <c r="A280" s="184">
        <v>279</v>
      </c>
      <c r="B280" s="184" t="s">
        <v>6366</v>
      </c>
      <c r="C280" s="184" t="s">
        <v>1382</v>
      </c>
      <c r="D280" s="184">
        <v>2024</v>
      </c>
      <c r="E280" s="184" t="s">
        <v>1165</v>
      </c>
      <c r="F280" s="189" t="s">
        <v>6172</v>
      </c>
      <c r="G280" s="184" t="s">
        <v>6173</v>
      </c>
      <c r="H280" s="184" t="s">
        <v>6174</v>
      </c>
      <c r="I280" s="184" t="s">
        <v>2359</v>
      </c>
      <c r="J280" s="184">
        <v>25</v>
      </c>
      <c r="K280" s="184" t="s">
        <v>57</v>
      </c>
      <c r="L280" s="184" t="s">
        <v>57</v>
      </c>
      <c r="M280" s="184" t="s">
        <v>57</v>
      </c>
      <c r="N280" s="184" t="s">
        <v>57</v>
      </c>
      <c r="O280" s="184" t="s">
        <v>57</v>
      </c>
      <c r="P280" s="184" t="s">
        <v>57</v>
      </c>
      <c r="Q280" s="184" t="s">
        <v>57</v>
      </c>
      <c r="R280" s="184" t="s">
        <v>57</v>
      </c>
      <c r="S280" s="184" t="s">
        <v>57</v>
      </c>
      <c r="T280" s="184" t="s">
        <v>57</v>
      </c>
      <c r="U280" s="184" t="s">
        <v>57</v>
      </c>
      <c r="V280" s="184" t="s">
        <v>57</v>
      </c>
      <c r="W280" s="184" t="s">
        <v>57</v>
      </c>
      <c r="X280" s="184" t="s">
        <v>57</v>
      </c>
      <c r="Y280" s="184" t="s">
        <v>57</v>
      </c>
      <c r="Z280" s="187" t="s">
        <v>6175</v>
      </c>
      <c r="AA280" s="184" t="s">
        <v>57</v>
      </c>
      <c r="AB280" s="184" t="s">
        <v>57</v>
      </c>
      <c r="AC280" s="184" t="s">
        <v>57</v>
      </c>
      <c r="AD280" s="184" t="s">
        <v>57</v>
      </c>
      <c r="AE280" s="184" t="s">
        <v>57</v>
      </c>
      <c r="AF280" s="184" t="s">
        <v>57</v>
      </c>
      <c r="AG280" s="184" t="s">
        <v>57</v>
      </c>
      <c r="AH280" s="184" t="s">
        <v>57</v>
      </c>
      <c r="AI280" s="184" t="s">
        <v>57</v>
      </c>
      <c r="AJ280" s="184" t="s">
        <v>57</v>
      </c>
      <c r="AK280" s="184" t="s">
        <v>57</v>
      </c>
      <c r="AL280" s="184" t="s">
        <v>57</v>
      </c>
      <c r="AM280" s="184" t="s">
        <v>57</v>
      </c>
      <c r="AN280" s="184" t="s">
        <v>57</v>
      </c>
      <c r="AO280" s="196">
        <v>45327</v>
      </c>
      <c r="AP280" s="196">
        <v>45541</v>
      </c>
      <c r="AQ280" s="184">
        <f t="shared" si="6"/>
        <v>214</v>
      </c>
      <c r="AR280" s="184" t="s">
        <v>57</v>
      </c>
      <c r="AS280" s="184" t="s">
        <v>57</v>
      </c>
      <c r="AT280" s="184" t="s">
        <v>57</v>
      </c>
    </row>
    <row r="281" spans="1:46" s="188" customFormat="1">
      <c r="A281" s="184">
        <v>280</v>
      </c>
      <c r="B281" s="184" t="s">
        <v>6366</v>
      </c>
      <c r="C281" s="184" t="s">
        <v>1382</v>
      </c>
      <c r="D281" s="184">
        <v>2024</v>
      </c>
      <c r="E281" s="184" t="s">
        <v>1165</v>
      </c>
      <c r="F281" s="189" t="s">
        <v>551</v>
      </c>
      <c r="G281" s="184" t="s">
        <v>6177</v>
      </c>
      <c r="H281" s="184" t="s">
        <v>6178</v>
      </c>
      <c r="I281" s="184" t="s">
        <v>2430</v>
      </c>
      <c r="J281" s="184">
        <v>3</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7" t="s">
        <v>6179</v>
      </c>
      <c r="AA281" s="184" t="s">
        <v>57</v>
      </c>
      <c r="AB281" s="184" t="s">
        <v>57</v>
      </c>
      <c r="AC281" s="184" t="s">
        <v>57</v>
      </c>
      <c r="AD281" s="184" t="s">
        <v>57</v>
      </c>
      <c r="AE281" s="184" t="s">
        <v>57</v>
      </c>
      <c r="AF281" s="184" t="s">
        <v>57</v>
      </c>
      <c r="AG281" s="184" t="s">
        <v>57</v>
      </c>
      <c r="AH281" s="184" t="s">
        <v>57</v>
      </c>
      <c r="AI281" s="184" t="s">
        <v>57</v>
      </c>
      <c r="AJ281" s="184" t="s">
        <v>57</v>
      </c>
      <c r="AK281" s="184" t="s">
        <v>57</v>
      </c>
      <c r="AL281" s="184" t="s">
        <v>57</v>
      </c>
      <c r="AM281" s="184" t="s">
        <v>57</v>
      </c>
      <c r="AN281" s="184" t="s">
        <v>57</v>
      </c>
      <c r="AO281" s="196">
        <v>44903</v>
      </c>
      <c r="AP281" s="196">
        <v>45525</v>
      </c>
      <c r="AQ281" s="184">
        <f t="shared" si="6"/>
        <v>622</v>
      </c>
      <c r="AR281" s="184" t="s">
        <v>57</v>
      </c>
      <c r="AS281" s="184" t="s">
        <v>57</v>
      </c>
      <c r="AT281" s="184" t="s">
        <v>57</v>
      </c>
    </row>
    <row r="282" spans="1:46" s="188" customFormat="1">
      <c r="A282" s="184">
        <v>281</v>
      </c>
      <c r="B282" s="184" t="s">
        <v>6366</v>
      </c>
      <c r="C282" s="184" t="s">
        <v>1382</v>
      </c>
      <c r="D282" s="184">
        <v>2024</v>
      </c>
      <c r="E282" s="184" t="s">
        <v>1165</v>
      </c>
      <c r="F282" s="189" t="s">
        <v>6670</v>
      </c>
      <c r="G282" s="184" t="s">
        <v>6182</v>
      </c>
      <c r="H282" s="184" t="s">
        <v>6183</v>
      </c>
      <c r="I282" s="184" t="s">
        <v>926</v>
      </c>
      <c r="J282" s="184">
        <v>6</v>
      </c>
      <c r="K282" s="184" t="s">
        <v>57</v>
      </c>
      <c r="L282" s="184" t="s">
        <v>57</v>
      </c>
      <c r="M282" s="184" t="s">
        <v>57</v>
      </c>
      <c r="N282" s="184" t="s">
        <v>57</v>
      </c>
      <c r="O282" s="184" t="s">
        <v>57</v>
      </c>
      <c r="P282" s="184" t="s">
        <v>57</v>
      </c>
      <c r="Q282" s="184" t="s">
        <v>57</v>
      </c>
      <c r="R282" s="184" t="s">
        <v>57</v>
      </c>
      <c r="S282" s="184" t="s">
        <v>57</v>
      </c>
      <c r="T282" s="184" t="s">
        <v>57</v>
      </c>
      <c r="U282" s="184" t="s">
        <v>57</v>
      </c>
      <c r="V282" s="184" t="s">
        <v>57</v>
      </c>
      <c r="W282" s="184" t="s">
        <v>57</v>
      </c>
      <c r="X282" s="184" t="s">
        <v>57</v>
      </c>
      <c r="Y282" s="184" t="s">
        <v>57</v>
      </c>
      <c r="Z282" s="187" t="s">
        <v>6184</v>
      </c>
      <c r="AA282" s="184" t="s">
        <v>57</v>
      </c>
      <c r="AB282" s="184" t="s">
        <v>57</v>
      </c>
      <c r="AC282" s="184" t="s">
        <v>57</v>
      </c>
      <c r="AD282" s="184" t="s">
        <v>57</v>
      </c>
      <c r="AE282" s="184" t="s">
        <v>57</v>
      </c>
      <c r="AF282" s="184" t="s">
        <v>57</v>
      </c>
      <c r="AG282" s="184" t="s">
        <v>57</v>
      </c>
      <c r="AH282" s="184" t="s">
        <v>57</v>
      </c>
      <c r="AI282" s="184" t="s">
        <v>57</v>
      </c>
      <c r="AJ282" s="184" t="s">
        <v>57</v>
      </c>
      <c r="AK282" s="184" t="s">
        <v>57</v>
      </c>
      <c r="AL282" s="184" t="s">
        <v>57</v>
      </c>
      <c r="AM282" s="184" t="s">
        <v>57</v>
      </c>
      <c r="AN282" s="184" t="s">
        <v>57</v>
      </c>
      <c r="AO282" s="196">
        <v>45555</v>
      </c>
      <c r="AP282" s="196">
        <v>45624</v>
      </c>
      <c r="AQ282" s="184">
        <f t="shared" si="6"/>
        <v>69</v>
      </c>
      <c r="AR282" s="184" t="s">
        <v>57</v>
      </c>
      <c r="AS282" s="184" t="s">
        <v>57</v>
      </c>
      <c r="AT282" s="184" t="s">
        <v>57</v>
      </c>
    </row>
    <row r="283" spans="1:46" s="188" customFormat="1">
      <c r="A283" s="184">
        <v>282</v>
      </c>
      <c r="B283" s="184" t="s">
        <v>6366</v>
      </c>
      <c r="C283" s="184" t="s">
        <v>1382</v>
      </c>
      <c r="D283" s="184">
        <v>2024</v>
      </c>
      <c r="E283" s="184" t="s">
        <v>1165</v>
      </c>
      <c r="F283" s="213" t="s">
        <v>6187</v>
      </c>
      <c r="G283" s="184" t="s">
        <v>6188</v>
      </c>
      <c r="H283" s="184" t="s">
        <v>6189</v>
      </c>
      <c r="I283" s="184" t="s">
        <v>935</v>
      </c>
      <c r="J283" s="184">
        <v>6</v>
      </c>
      <c r="K283" s="184" t="s">
        <v>57</v>
      </c>
      <c r="L283" s="184" t="s">
        <v>57</v>
      </c>
      <c r="M283" s="184" t="s">
        <v>57</v>
      </c>
      <c r="N283" s="184" t="s">
        <v>57</v>
      </c>
      <c r="O283" s="184" t="s">
        <v>57</v>
      </c>
      <c r="P283" s="184" t="s">
        <v>57</v>
      </c>
      <c r="Q283" s="184" t="s">
        <v>57</v>
      </c>
      <c r="R283" s="184" t="s">
        <v>57</v>
      </c>
      <c r="S283" s="184" t="s">
        <v>57</v>
      </c>
      <c r="T283" s="184" t="s">
        <v>57</v>
      </c>
      <c r="U283" s="184" t="s">
        <v>57</v>
      </c>
      <c r="V283" s="184" t="s">
        <v>57</v>
      </c>
      <c r="W283" s="184" t="s">
        <v>56</v>
      </c>
      <c r="X283" s="184" t="s">
        <v>6671</v>
      </c>
      <c r="Y283" s="184" t="s">
        <v>57</v>
      </c>
      <c r="Z283" s="184" t="s">
        <v>6191</v>
      </c>
      <c r="AA283" s="184" t="s">
        <v>57</v>
      </c>
      <c r="AB283" s="184" t="s">
        <v>57</v>
      </c>
      <c r="AC283" s="184" t="s">
        <v>57</v>
      </c>
      <c r="AD283" s="184" t="s">
        <v>57</v>
      </c>
      <c r="AE283" s="184" t="s">
        <v>57</v>
      </c>
      <c r="AF283" s="184" t="s">
        <v>57</v>
      </c>
      <c r="AG283" s="211" t="s">
        <v>57</v>
      </c>
      <c r="AH283" s="211" t="s">
        <v>57</v>
      </c>
      <c r="AI283" s="184" t="s">
        <v>57</v>
      </c>
      <c r="AJ283" s="184" t="s">
        <v>57</v>
      </c>
      <c r="AK283" s="184" t="s">
        <v>57</v>
      </c>
      <c r="AL283" s="184" t="s">
        <v>57</v>
      </c>
      <c r="AM283" s="184" t="s">
        <v>57</v>
      </c>
      <c r="AN283" s="184" t="s">
        <v>57</v>
      </c>
      <c r="AO283" s="192">
        <v>45267</v>
      </c>
      <c r="AP283" s="196">
        <v>45624</v>
      </c>
      <c r="AQ283" s="184">
        <f t="shared" si="6"/>
        <v>357</v>
      </c>
      <c r="AR283" s="184" t="s">
        <v>57</v>
      </c>
      <c r="AS283" s="184" t="s">
        <v>57</v>
      </c>
      <c r="AT283" s="184" t="s">
        <v>57</v>
      </c>
    </row>
    <row r="284" spans="1:46" s="188" customFormat="1">
      <c r="A284" s="184">
        <v>283</v>
      </c>
      <c r="B284" s="184" t="s">
        <v>6366</v>
      </c>
      <c r="C284" s="184" t="s">
        <v>1382</v>
      </c>
      <c r="D284" s="184">
        <v>2024</v>
      </c>
      <c r="E284" s="184" t="s">
        <v>1165</v>
      </c>
      <c r="F284" s="189" t="s">
        <v>3175</v>
      </c>
      <c r="G284" s="184" t="s">
        <v>6193</v>
      </c>
      <c r="H284" s="184" t="s">
        <v>6194</v>
      </c>
      <c r="I284" s="184" t="s">
        <v>975</v>
      </c>
      <c r="J284" s="184">
        <v>6</v>
      </c>
      <c r="K284" s="184" t="s">
        <v>57</v>
      </c>
      <c r="L284" s="184" t="s">
        <v>57</v>
      </c>
      <c r="M284" s="184" t="s">
        <v>57</v>
      </c>
      <c r="N284" s="184" t="s">
        <v>57</v>
      </c>
      <c r="O284" s="184" t="s">
        <v>57</v>
      </c>
      <c r="P284" s="184" t="s">
        <v>57</v>
      </c>
      <c r="Q284" s="184" t="s">
        <v>57</v>
      </c>
      <c r="R284" s="184" t="s">
        <v>57</v>
      </c>
      <c r="S284" s="184" t="s">
        <v>57</v>
      </c>
      <c r="T284" s="184" t="s">
        <v>57</v>
      </c>
      <c r="U284" s="184" t="s">
        <v>57</v>
      </c>
      <c r="V284" s="184" t="s">
        <v>57</v>
      </c>
      <c r="W284" s="184" t="s">
        <v>57</v>
      </c>
      <c r="X284" s="184" t="s">
        <v>57</v>
      </c>
      <c r="Y284" s="184" t="s">
        <v>57</v>
      </c>
      <c r="Z284" s="184" t="s">
        <v>5268</v>
      </c>
      <c r="AA284" s="184" t="s">
        <v>57</v>
      </c>
      <c r="AB284" s="184" t="s">
        <v>57</v>
      </c>
      <c r="AC284" s="184" t="s">
        <v>57</v>
      </c>
      <c r="AD284" s="184" t="s">
        <v>57</v>
      </c>
      <c r="AE284" s="184" t="s">
        <v>57</v>
      </c>
      <c r="AF284" s="184" t="s">
        <v>57</v>
      </c>
      <c r="AG284" s="184" t="s">
        <v>57</v>
      </c>
      <c r="AH284" s="184" t="s">
        <v>57</v>
      </c>
      <c r="AI284" s="184" t="s">
        <v>57</v>
      </c>
      <c r="AJ284" s="184" t="s">
        <v>57</v>
      </c>
      <c r="AK284" s="184" t="s">
        <v>57</v>
      </c>
      <c r="AL284" s="184" t="s">
        <v>57</v>
      </c>
      <c r="AM284" s="184" t="s">
        <v>57</v>
      </c>
      <c r="AN284" s="184" t="s">
        <v>57</v>
      </c>
      <c r="AO284" s="192">
        <v>45266</v>
      </c>
      <c r="AP284" s="192">
        <v>45624</v>
      </c>
      <c r="AQ284" s="184">
        <f t="shared" si="6"/>
        <v>358</v>
      </c>
      <c r="AR284" s="184" t="s">
        <v>57</v>
      </c>
      <c r="AS284" s="184" t="s">
        <v>57</v>
      </c>
      <c r="AT284" s="184" t="s">
        <v>57</v>
      </c>
    </row>
    <row r="285" spans="1:46" s="188" customFormat="1">
      <c r="A285" s="184">
        <v>284</v>
      </c>
      <c r="B285" s="184" t="s">
        <v>6366</v>
      </c>
      <c r="C285" s="184" t="s">
        <v>1382</v>
      </c>
      <c r="D285" s="184">
        <v>2024</v>
      </c>
      <c r="E285" s="184" t="s">
        <v>1165</v>
      </c>
      <c r="F285" s="213" t="s">
        <v>6196</v>
      </c>
      <c r="G285" s="184" t="s">
        <v>6197</v>
      </c>
      <c r="H285" s="184" t="s">
        <v>6672</v>
      </c>
      <c r="I285" s="184" t="s">
        <v>935</v>
      </c>
      <c r="J285" s="184">
        <v>7</v>
      </c>
      <c r="K285" s="184" t="s">
        <v>57</v>
      </c>
      <c r="L285" s="184" t="s">
        <v>57</v>
      </c>
      <c r="M285" s="184" t="s">
        <v>57</v>
      </c>
      <c r="N285" s="184" t="s">
        <v>56</v>
      </c>
      <c r="O285" s="184">
        <v>1</v>
      </c>
      <c r="P285" s="211" t="s">
        <v>170</v>
      </c>
      <c r="Q285" s="184" t="s">
        <v>6673</v>
      </c>
      <c r="R285" s="184" t="s">
        <v>6674</v>
      </c>
      <c r="S285" s="211" t="s">
        <v>57</v>
      </c>
      <c r="T285" s="211" t="s">
        <v>57</v>
      </c>
      <c r="U285" s="184" t="s">
        <v>56</v>
      </c>
      <c r="V285" s="184" t="s">
        <v>6675</v>
      </c>
      <c r="W285" s="184" t="s">
        <v>56</v>
      </c>
      <c r="X285" s="184" t="s">
        <v>6203</v>
      </c>
      <c r="Y285" s="184" t="s">
        <v>56</v>
      </c>
      <c r="Z285" s="187" t="s">
        <v>6204</v>
      </c>
      <c r="AA285" s="211" t="s">
        <v>57</v>
      </c>
      <c r="AB285" s="184" t="s">
        <v>57</v>
      </c>
      <c r="AC285" s="184" t="s">
        <v>57</v>
      </c>
      <c r="AD285" s="184" t="s">
        <v>57</v>
      </c>
      <c r="AE285" s="184" t="s">
        <v>57</v>
      </c>
      <c r="AF285" s="184" t="s">
        <v>57</v>
      </c>
      <c r="AG285" s="184" t="s">
        <v>56</v>
      </c>
      <c r="AH285" s="184">
        <v>2443</v>
      </c>
      <c r="AI285" s="184" t="s">
        <v>57</v>
      </c>
      <c r="AJ285" s="184" t="s">
        <v>57</v>
      </c>
      <c r="AK285" s="184" t="s">
        <v>57</v>
      </c>
      <c r="AL285" s="184" t="s">
        <v>57</v>
      </c>
      <c r="AM285" s="184" t="s">
        <v>57</v>
      </c>
      <c r="AN285" s="184" t="s">
        <v>57</v>
      </c>
      <c r="AO285" s="192">
        <v>45218</v>
      </c>
      <c r="AP285" s="196">
        <v>45520</v>
      </c>
      <c r="AQ285" s="184">
        <f t="shared" si="6"/>
        <v>302</v>
      </c>
      <c r="AR285" s="184" t="s">
        <v>57</v>
      </c>
      <c r="AS285" s="211">
        <v>1504</v>
      </c>
      <c r="AT285" s="211">
        <f>AH285-AS285</f>
        <v>939</v>
      </c>
    </row>
    <row r="286" spans="1:46" s="188" customFormat="1">
      <c r="A286" s="184">
        <v>285</v>
      </c>
      <c r="B286" s="184" t="s">
        <v>6366</v>
      </c>
      <c r="C286" s="184" t="s">
        <v>1382</v>
      </c>
      <c r="D286" s="184">
        <v>2024</v>
      </c>
      <c r="E286" s="184" t="s">
        <v>1165</v>
      </c>
      <c r="F286" s="189" t="s">
        <v>3771</v>
      </c>
      <c r="G286" s="184" t="s">
        <v>6206</v>
      </c>
      <c r="H286" s="184" t="s">
        <v>6207</v>
      </c>
      <c r="I286" s="184" t="s">
        <v>935</v>
      </c>
      <c r="J286" s="184">
        <v>9</v>
      </c>
      <c r="K286" s="184" t="s">
        <v>57</v>
      </c>
      <c r="L286" s="184" t="s">
        <v>57</v>
      </c>
      <c r="M286" s="184" t="s">
        <v>57</v>
      </c>
      <c r="N286" s="184" t="s">
        <v>57</v>
      </c>
      <c r="O286" s="184" t="s">
        <v>57</v>
      </c>
      <c r="P286" s="184" t="s">
        <v>57</v>
      </c>
      <c r="Q286" s="184" t="s">
        <v>57</v>
      </c>
      <c r="R286" s="184" t="s">
        <v>57</v>
      </c>
      <c r="S286" s="184" t="s">
        <v>56</v>
      </c>
      <c r="T286" s="211" t="s">
        <v>6676</v>
      </c>
      <c r="U286" s="184" t="s">
        <v>56</v>
      </c>
      <c r="V286" s="184" t="s">
        <v>6677</v>
      </c>
      <c r="W286" s="184" t="s">
        <v>56</v>
      </c>
      <c r="X286" s="184" t="s">
        <v>6678</v>
      </c>
      <c r="Y286" s="184" t="s">
        <v>56</v>
      </c>
      <c r="Z286" s="184" t="s">
        <v>3779</v>
      </c>
      <c r="AA286" s="184" t="s">
        <v>56</v>
      </c>
      <c r="AB286" s="184" t="s">
        <v>56</v>
      </c>
      <c r="AC286" s="184" t="s">
        <v>56</v>
      </c>
      <c r="AD286" s="211" t="s">
        <v>157</v>
      </c>
      <c r="AE286" s="211" t="s">
        <v>57</v>
      </c>
      <c r="AF286" s="184" t="s">
        <v>57</v>
      </c>
      <c r="AG286" s="184" t="s">
        <v>56</v>
      </c>
      <c r="AH286" s="211">
        <v>36</v>
      </c>
      <c r="AI286" s="184" t="s">
        <v>57</v>
      </c>
      <c r="AJ286" s="184" t="s">
        <v>57</v>
      </c>
      <c r="AK286" s="184" t="s">
        <v>57</v>
      </c>
      <c r="AL286" s="184" t="s">
        <v>57</v>
      </c>
      <c r="AM286" s="184" t="s">
        <v>57</v>
      </c>
      <c r="AN286" s="184" t="s">
        <v>57</v>
      </c>
      <c r="AO286" s="192">
        <v>45078</v>
      </c>
      <c r="AP286" s="192">
        <v>45489</v>
      </c>
      <c r="AQ286" s="184">
        <f t="shared" si="6"/>
        <v>411</v>
      </c>
      <c r="AR286" s="184" t="s">
        <v>57</v>
      </c>
      <c r="AS286" s="211">
        <v>26</v>
      </c>
      <c r="AT286" s="211">
        <v>10</v>
      </c>
    </row>
    <row r="287" spans="1:46" s="188" customFormat="1">
      <c r="A287" s="184">
        <v>286</v>
      </c>
      <c r="B287" s="184" t="s">
        <v>6366</v>
      </c>
      <c r="C287" s="184" t="s">
        <v>1382</v>
      </c>
      <c r="D287" s="184">
        <v>2024</v>
      </c>
      <c r="E287" s="184" t="s">
        <v>1165</v>
      </c>
      <c r="F287" s="213" t="s">
        <v>3539</v>
      </c>
      <c r="G287" s="184" t="s">
        <v>6212</v>
      </c>
      <c r="H287" s="184" t="s">
        <v>6679</v>
      </c>
      <c r="I287" s="184" t="s">
        <v>935</v>
      </c>
      <c r="J287" s="184">
        <v>15</v>
      </c>
      <c r="K287" s="184" t="s">
        <v>57</v>
      </c>
      <c r="L287" s="184" t="s">
        <v>57</v>
      </c>
      <c r="M287" s="184" t="s">
        <v>57</v>
      </c>
      <c r="N287" s="184" t="s">
        <v>56</v>
      </c>
      <c r="O287" s="184">
        <v>2</v>
      </c>
      <c r="P287" s="184" t="s">
        <v>170</v>
      </c>
      <c r="Q287" s="184" t="s">
        <v>6680</v>
      </c>
      <c r="R287" s="211" t="s">
        <v>6681</v>
      </c>
      <c r="S287" s="184" t="s">
        <v>56</v>
      </c>
      <c r="T287" s="211" t="s">
        <v>6682</v>
      </c>
      <c r="U287" s="184" t="s">
        <v>56</v>
      </c>
      <c r="V287" s="187" t="s">
        <v>6683</v>
      </c>
      <c r="W287" s="184" t="s">
        <v>57</v>
      </c>
      <c r="X287" s="187" t="s">
        <v>57</v>
      </c>
      <c r="Y287" s="184" t="s">
        <v>57</v>
      </c>
      <c r="Z287" s="187" t="s">
        <v>3542</v>
      </c>
      <c r="AA287" s="184" t="s">
        <v>57</v>
      </c>
      <c r="AB287" s="184" t="s">
        <v>57</v>
      </c>
      <c r="AC287" s="184" t="s">
        <v>57</v>
      </c>
      <c r="AD287" s="184" t="s">
        <v>57</v>
      </c>
      <c r="AE287" s="184" t="s">
        <v>57</v>
      </c>
      <c r="AF287" s="184" t="s">
        <v>57</v>
      </c>
      <c r="AG287" s="184" t="s">
        <v>56</v>
      </c>
      <c r="AH287" s="184">
        <v>519</v>
      </c>
      <c r="AI287" s="184" t="s">
        <v>57</v>
      </c>
      <c r="AJ287" s="184" t="s">
        <v>57</v>
      </c>
      <c r="AK287" s="184" t="s">
        <v>57</v>
      </c>
      <c r="AL287" s="184" t="s">
        <v>57</v>
      </c>
      <c r="AM287" s="184" t="s">
        <v>57</v>
      </c>
      <c r="AN287" s="184" t="s">
        <v>57</v>
      </c>
      <c r="AO287" s="192">
        <v>44869</v>
      </c>
      <c r="AP287" s="196">
        <v>45512</v>
      </c>
      <c r="AQ287" s="184">
        <f t="shared" si="6"/>
        <v>643</v>
      </c>
      <c r="AR287" s="184" t="s">
        <v>57</v>
      </c>
      <c r="AS287" s="184">
        <v>230</v>
      </c>
      <c r="AT287" s="184">
        <v>289</v>
      </c>
    </row>
    <row r="288" spans="1:46" s="188" customFormat="1">
      <c r="A288" s="184">
        <v>287</v>
      </c>
      <c r="B288" s="184" t="s">
        <v>6366</v>
      </c>
      <c r="C288" s="184" t="s">
        <v>1382</v>
      </c>
      <c r="D288" s="184">
        <v>2024</v>
      </c>
      <c r="E288" s="184" t="s">
        <v>1165</v>
      </c>
      <c r="F288" s="213" t="s">
        <v>6684</v>
      </c>
      <c r="G288" s="184" t="s">
        <v>6220</v>
      </c>
      <c r="H288" s="184" t="s">
        <v>6221</v>
      </c>
      <c r="I288" s="184" t="s">
        <v>935</v>
      </c>
      <c r="J288" s="184">
        <v>17</v>
      </c>
      <c r="K288" s="184" t="s">
        <v>57</v>
      </c>
      <c r="L288" s="184" t="s">
        <v>57</v>
      </c>
      <c r="M288" s="184" t="s">
        <v>57</v>
      </c>
      <c r="N288" s="184" t="s">
        <v>57</v>
      </c>
      <c r="O288" s="184" t="s">
        <v>57</v>
      </c>
      <c r="P288" s="184" t="s">
        <v>57</v>
      </c>
      <c r="Q288" s="184" t="s">
        <v>57</v>
      </c>
      <c r="R288" s="184" t="s">
        <v>57</v>
      </c>
      <c r="S288" s="211" t="s">
        <v>57</v>
      </c>
      <c r="T288" s="211" t="s">
        <v>57</v>
      </c>
      <c r="U288" s="184" t="s">
        <v>56</v>
      </c>
      <c r="V288" s="184" t="s">
        <v>6685</v>
      </c>
      <c r="W288" s="184" t="s">
        <v>56</v>
      </c>
      <c r="X288" s="184" t="s">
        <v>6224</v>
      </c>
      <c r="Y288" s="184" t="s">
        <v>56</v>
      </c>
      <c r="Z288" s="184" t="s">
        <v>6225</v>
      </c>
      <c r="AA288" s="184" t="s">
        <v>56</v>
      </c>
      <c r="AB288" s="184" t="s">
        <v>56</v>
      </c>
      <c r="AC288" s="184" t="s">
        <v>56</v>
      </c>
      <c r="AD288" s="184" t="s">
        <v>216</v>
      </c>
      <c r="AE288" s="184" t="s">
        <v>5503</v>
      </c>
      <c r="AF288" s="184" t="s">
        <v>57</v>
      </c>
      <c r="AG288" s="184" t="s">
        <v>56</v>
      </c>
      <c r="AH288" s="184">
        <v>875</v>
      </c>
      <c r="AI288" s="184" t="s">
        <v>57</v>
      </c>
      <c r="AJ288" s="184" t="s">
        <v>57</v>
      </c>
      <c r="AK288" s="184" t="s">
        <v>57</v>
      </c>
      <c r="AL288" s="184" t="s">
        <v>57</v>
      </c>
      <c r="AM288" s="184" t="s">
        <v>57</v>
      </c>
      <c r="AN288" s="184" t="s">
        <v>57</v>
      </c>
      <c r="AO288" s="196">
        <v>45218</v>
      </c>
      <c r="AP288" s="192">
        <v>45562</v>
      </c>
      <c r="AQ288" s="184">
        <f t="shared" si="6"/>
        <v>344</v>
      </c>
      <c r="AR288" s="184" t="s">
        <v>57</v>
      </c>
      <c r="AS288" s="184">
        <v>416</v>
      </c>
      <c r="AT288" s="184">
        <v>459</v>
      </c>
    </row>
    <row r="289" spans="1:46" s="188" customFormat="1">
      <c r="A289" s="184">
        <v>288</v>
      </c>
      <c r="B289" s="184" t="s">
        <v>6366</v>
      </c>
      <c r="C289" s="184" t="s">
        <v>1382</v>
      </c>
      <c r="D289" s="184">
        <v>2024</v>
      </c>
      <c r="E289" s="184" t="s">
        <v>1165</v>
      </c>
      <c r="F289" s="213" t="s">
        <v>6686</v>
      </c>
      <c r="G289" s="184" t="s">
        <v>6228</v>
      </c>
      <c r="H289" s="184" t="s">
        <v>6687</v>
      </c>
      <c r="I289" s="184" t="s">
        <v>935</v>
      </c>
      <c r="J289" s="184">
        <v>13</v>
      </c>
      <c r="K289" s="184" t="s">
        <v>57</v>
      </c>
      <c r="L289" s="184" t="s">
        <v>57</v>
      </c>
      <c r="M289" s="184" t="s">
        <v>57</v>
      </c>
      <c r="N289" s="184" t="s">
        <v>57</v>
      </c>
      <c r="O289" s="184" t="s">
        <v>57</v>
      </c>
      <c r="P289" s="184" t="s">
        <v>57</v>
      </c>
      <c r="Q289" s="184" t="s">
        <v>57</v>
      </c>
      <c r="R289" s="184" t="s">
        <v>57</v>
      </c>
      <c r="S289" s="184" t="s">
        <v>56</v>
      </c>
      <c r="T289" s="184" t="s">
        <v>6230</v>
      </c>
      <c r="U289" s="184" t="s">
        <v>57</v>
      </c>
      <c r="V289" s="184" t="s">
        <v>57</v>
      </c>
      <c r="W289" s="184" t="s">
        <v>1223</v>
      </c>
      <c r="X289" s="184" t="s">
        <v>1653</v>
      </c>
      <c r="Y289" s="184" t="s">
        <v>57</v>
      </c>
      <c r="Z289" s="184" t="s">
        <v>6231</v>
      </c>
      <c r="AA289" s="211" t="s">
        <v>57</v>
      </c>
      <c r="AB289" s="184" t="s">
        <v>57</v>
      </c>
      <c r="AC289" s="184" t="s">
        <v>57</v>
      </c>
      <c r="AD289" s="184" t="s">
        <v>57</v>
      </c>
      <c r="AE289" s="184" t="s">
        <v>57</v>
      </c>
      <c r="AF289" s="184" t="s">
        <v>57</v>
      </c>
      <c r="AG289" s="184" t="s">
        <v>56</v>
      </c>
      <c r="AH289" s="184">
        <v>49</v>
      </c>
      <c r="AI289" s="211" t="s">
        <v>57</v>
      </c>
      <c r="AJ289" s="211" t="s">
        <v>57</v>
      </c>
      <c r="AK289" s="184" t="s">
        <v>57</v>
      </c>
      <c r="AL289" s="184" t="s">
        <v>57</v>
      </c>
      <c r="AM289" s="184" t="s">
        <v>57</v>
      </c>
      <c r="AN289" s="184" t="s">
        <v>57</v>
      </c>
      <c r="AO289" s="192">
        <v>45346</v>
      </c>
      <c r="AP289" s="192">
        <v>45538</v>
      </c>
      <c r="AQ289" s="184">
        <f t="shared" si="6"/>
        <v>192</v>
      </c>
      <c r="AR289" s="184" t="s">
        <v>57</v>
      </c>
      <c r="AS289" s="184">
        <v>24</v>
      </c>
      <c r="AT289" s="184">
        <v>25</v>
      </c>
    </row>
    <row r="290" spans="1:46" s="188" customFormat="1">
      <c r="A290" s="184">
        <v>289</v>
      </c>
      <c r="B290" s="184" t="s">
        <v>6366</v>
      </c>
      <c r="C290" s="184" t="s">
        <v>1382</v>
      </c>
      <c r="D290" s="184">
        <v>2024</v>
      </c>
      <c r="E290" s="184" t="s">
        <v>1165</v>
      </c>
      <c r="F290" s="189" t="s">
        <v>6233</v>
      </c>
      <c r="G290" s="184" t="s">
        <v>6234</v>
      </c>
      <c r="H290" s="184" t="s">
        <v>6688</v>
      </c>
      <c r="I290" s="184" t="s">
        <v>6402</v>
      </c>
      <c r="J290" s="184">
        <v>25</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6236</v>
      </c>
      <c r="AA290" s="184" t="s">
        <v>57</v>
      </c>
      <c r="AB290" s="184" t="s">
        <v>57</v>
      </c>
      <c r="AC290" s="184" t="s">
        <v>57</v>
      </c>
      <c r="AD290" s="184" t="s">
        <v>57</v>
      </c>
      <c r="AE290" s="184" t="s">
        <v>57</v>
      </c>
      <c r="AF290" s="184" t="s">
        <v>57</v>
      </c>
      <c r="AG290" s="184" t="s">
        <v>57</v>
      </c>
      <c r="AH290" s="184" t="s">
        <v>57</v>
      </c>
      <c r="AI290" s="184" t="s">
        <v>57</v>
      </c>
      <c r="AJ290" s="184" t="s">
        <v>57</v>
      </c>
      <c r="AK290" s="184" t="s">
        <v>57</v>
      </c>
      <c r="AL290" s="184" t="s">
        <v>57</v>
      </c>
      <c r="AM290" s="184" t="s">
        <v>57</v>
      </c>
      <c r="AN290" s="184" t="s">
        <v>57</v>
      </c>
      <c r="AO290" s="192">
        <v>45392</v>
      </c>
      <c r="AP290" s="192">
        <v>45496</v>
      </c>
      <c r="AQ290" s="184">
        <f t="shared" si="6"/>
        <v>104</v>
      </c>
      <c r="AR290" s="184" t="s">
        <v>57</v>
      </c>
      <c r="AS290" s="184" t="s">
        <v>57</v>
      </c>
      <c r="AT290" s="184" t="s">
        <v>57</v>
      </c>
    </row>
    <row r="291" spans="1:46" s="188" customFormat="1">
      <c r="A291" s="184">
        <v>290</v>
      </c>
      <c r="B291" s="184" t="s">
        <v>6366</v>
      </c>
      <c r="C291" s="184" t="s">
        <v>1382</v>
      </c>
      <c r="D291" s="184">
        <v>2024</v>
      </c>
      <c r="E291" s="184" t="s">
        <v>1165</v>
      </c>
      <c r="F291" s="216" t="s">
        <v>2248</v>
      </c>
      <c r="G291" s="187" t="s">
        <v>6238</v>
      </c>
      <c r="H291" s="184" t="s">
        <v>6239</v>
      </c>
      <c r="I291" s="184" t="s">
        <v>6402</v>
      </c>
      <c r="J291" s="184">
        <v>25</v>
      </c>
      <c r="K291" s="184" t="s">
        <v>57</v>
      </c>
      <c r="L291" s="184" t="s">
        <v>57</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4" t="s">
        <v>2251</v>
      </c>
      <c r="AA291" s="184" t="s">
        <v>57</v>
      </c>
      <c r="AB291" s="184" t="s">
        <v>57</v>
      </c>
      <c r="AC291" s="184" t="s">
        <v>57</v>
      </c>
      <c r="AD291" s="184" t="s">
        <v>57</v>
      </c>
      <c r="AE291" s="184" t="s">
        <v>57</v>
      </c>
      <c r="AF291" s="184" t="s">
        <v>57</v>
      </c>
      <c r="AG291" s="184" t="s">
        <v>57</v>
      </c>
      <c r="AH291" s="184" t="s">
        <v>57</v>
      </c>
      <c r="AI291" s="184" t="s">
        <v>57</v>
      </c>
      <c r="AJ291" s="184" t="s">
        <v>57</v>
      </c>
      <c r="AK291" s="184" t="s">
        <v>57</v>
      </c>
      <c r="AL291" s="184" t="s">
        <v>57</v>
      </c>
      <c r="AM291" s="184" t="s">
        <v>57</v>
      </c>
      <c r="AN291" s="184" t="s">
        <v>57</v>
      </c>
      <c r="AO291" s="192">
        <v>45490</v>
      </c>
      <c r="AP291" s="192">
        <v>45496</v>
      </c>
      <c r="AQ291" s="184">
        <f t="shared" si="6"/>
        <v>6</v>
      </c>
      <c r="AR291" s="184" t="s">
        <v>57</v>
      </c>
      <c r="AS291" s="184" t="s">
        <v>57</v>
      </c>
      <c r="AT291" s="184" t="s">
        <v>57</v>
      </c>
    </row>
    <row r="292" spans="1:46" s="188" customFormat="1">
      <c r="A292" s="184">
        <v>291</v>
      </c>
      <c r="B292" s="184" t="s">
        <v>6366</v>
      </c>
      <c r="C292" s="184" t="s">
        <v>1382</v>
      </c>
      <c r="D292" s="184">
        <v>2024</v>
      </c>
      <c r="E292" s="184" t="s">
        <v>1165</v>
      </c>
      <c r="F292" s="189" t="s">
        <v>1773</v>
      </c>
      <c r="G292" s="184" t="s">
        <v>6240</v>
      </c>
      <c r="H292" s="184" t="s">
        <v>6689</v>
      </c>
      <c r="I292" s="184" t="s">
        <v>6402</v>
      </c>
      <c r="J292" s="184">
        <v>25</v>
      </c>
      <c r="K292" s="184" t="s">
        <v>57</v>
      </c>
      <c r="L292" s="184" t="s">
        <v>57</v>
      </c>
      <c r="M292" s="184" t="s">
        <v>57</v>
      </c>
      <c r="N292" s="184" t="s">
        <v>57</v>
      </c>
      <c r="O292" s="184" t="s">
        <v>57</v>
      </c>
      <c r="P292" s="184" t="s">
        <v>57</v>
      </c>
      <c r="Q292" s="184" t="s">
        <v>57</v>
      </c>
      <c r="R292" s="184" t="s">
        <v>57</v>
      </c>
      <c r="S292" s="184" t="s">
        <v>57</v>
      </c>
      <c r="T292" s="184" t="s">
        <v>57</v>
      </c>
      <c r="U292" s="184" t="s">
        <v>57</v>
      </c>
      <c r="V292" s="184" t="s">
        <v>57</v>
      </c>
      <c r="W292" s="184" t="s">
        <v>57</v>
      </c>
      <c r="X292" s="184" t="s">
        <v>57</v>
      </c>
      <c r="Y292" s="184" t="s">
        <v>57</v>
      </c>
      <c r="Z292" s="184" t="s">
        <v>1776</v>
      </c>
      <c r="AA292" s="184" t="s">
        <v>57</v>
      </c>
      <c r="AB292" s="184" t="s">
        <v>57</v>
      </c>
      <c r="AC292" s="184" t="s">
        <v>57</v>
      </c>
      <c r="AD292" s="184" t="s">
        <v>57</v>
      </c>
      <c r="AE292" s="184" t="s">
        <v>57</v>
      </c>
      <c r="AF292" s="184" t="s">
        <v>57</v>
      </c>
      <c r="AG292" s="184" t="s">
        <v>57</v>
      </c>
      <c r="AH292" s="184" t="s">
        <v>57</v>
      </c>
      <c r="AI292" s="184" t="s">
        <v>57</v>
      </c>
      <c r="AJ292" s="184" t="s">
        <v>57</v>
      </c>
      <c r="AK292" s="184" t="s">
        <v>57</v>
      </c>
      <c r="AL292" s="184" t="s">
        <v>57</v>
      </c>
      <c r="AM292" s="184" t="s">
        <v>57</v>
      </c>
      <c r="AN292" s="184" t="s">
        <v>57</v>
      </c>
      <c r="AO292" s="192">
        <v>45406</v>
      </c>
      <c r="AP292" s="192">
        <v>45525</v>
      </c>
      <c r="AQ292" s="184">
        <f t="shared" si="6"/>
        <v>119</v>
      </c>
      <c r="AR292" s="184" t="s">
        <v>57</v>
      </c>
      <c r="AS292" s="184" t="s">
        <v>57</v>
      </c>
      <c r="AT292" s="184" t="s">
        <v>57</v>
      </c>
    </row>
    <row r="293" spans="1:46" s="188" customFormat="1">
      <c r="A293" s="184">
        <v>292</v>
      </c>
      <c r="B293" s="184" t="s">
        <v>6366</v>
      </c>
      <c r="C293" s="184" t="s">
        <v>1382</v>
      </c>
      <c r="D293" s="184">
        <v>2024</v>
      </c>
      <c r="E293" s="184" t="s">
        <v>1165</v>
      </c>
      <c r="F293" s="216" t="s">
        <v>57</v>
      </c>
      <c r="G293" s="184" t="s">
        <v>6243</v>
      </c>
      <c r="H293" s="184" t="s">
        <v>6690</v>
      </c>
      <c r="I293" s="184" t="s">
        <v>2597</v>
      </c>
      <c r="J293" s="184">
        <v>25</v>
      </c>
      <c r="K293" s="184" t="s">
        <v>57</v>
      </c>
      <c r="L293" s="184" t="s">
        <v>57</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4" t="s">
        <v>57</v>
      </c>
      <c r="AA293" s="184" t="s">
        <v>57</v>
      </c>
      <c r="AB293" s="184" t="s">
        <v>57</v>
      </c>
      <c r="AC293" s="184" t="s">
        <v>57</v>
      </c>
      <c r="AD293" s="184" t="s">
        <v>57</v>
      </c>
      <c r="AE293" s="184" t="s">
        <v>57</v>
      </c>
      <c r="AF293" s="184" t="s">
        <v>57</v>
      </c>
      <c r="AG293" s="184" t="s">
        <v>57</v>
      </c>
      <c r="AH293" s="184" t="s">
        <v>57</v>
      </c>
      <c r="AI293" s="184" t="s">
        <v>57</v>
      </c>
      <c r="AJ293" s="184" t="s">
        <v>57</v>
      </c>
      <c r="AK293" s="184" t="s">
        <v>57</v>
      </c>
      <c r="AL293" s="184" t="s">
        <v>57</v>
      </c>
      <c r="AM293" s="184" t="s">
        <v>57</v>
      </c>
      <c r="AN293" s="184" t="s">
        <v>57</v>
      </c>
      <c r="AO293" s="192">
        <v>45583</v>
      </c>
      <c r="AP293" s="192">
        <v>45622</v>
      </c>
      <c r="AQ293" s="184">
        <f t="shared" si="6"/>
        <v>39</v>
      </c>
      <c r="AR293" s="184" t="s">
        <v>57</v>
      </c>
      <c r="AS293" s="184" t="s">
        <v>57</v>
      </c>
      <c r="AT293" s="184" t="s">
        <v>57</v>
      </c>
    </row>
    <row r="294" spans="1:46" s="188" customFormat="1">
      <c r="A294" s="184">
        <v>293</v>
      </c>
      <c r="B294" s="184" t="s">
        <v>6366</v>
      </c>
      <c r="C294" s="184" t="s">
        <v>1382</v>
      </c>
      <c r="D294" s="184">
        <v>2024</v>
      </c>
      <c r="E294" s="184" t="s">
        <v>971</v>
      </c>
      <c r="F294" s="216" t="s">
        <v>2990</v>
      </c>
      <c r="G294" s="184" t="s">
        <v>6247</v>
      </c>
      <c r="H294" s="184" t="s">
        <v>6248</v>
      </c>
      <c r="I294" s="184" t="s">
        <v>975</v>
      </c>
      <c r="J294" s="184">
        <v>22</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6249</v>
      </c>
      <c r="AA294" s="184" t="s">
        <v>57</v>
      </c>
      <c r="AB294" s="184" t="s">
        <v>57</v>
      </c>
      <c r="AC294" s="184" t="s">
        <v>57</v>
      </c>
      <c r="AD294" s="184" t="s">
        <v>57</v>
      </c>
      <c r="AE294" s="184" t="s">
        <v>57</v>
      </c>
      <c r="AF294" s="184" t="s">
        <v>57</v>
      </c>
      <c r="AG294" s="184" t="s">
        <v>57</v>
      </c>
      <c r="AH294" s="184" t="s">
        <v>57</v>
      </c>
      <c r="AI294" s="184" t="s">
        <v>57</v>
      </c>
      <c r="AJ294" s="184" t="s">
        <v>57</v>
      </c>
      <c r="AK294" s="184" t="s">
        <v>57</v>
      </c>
      <c r="AL294" s="184" t="s">
        <v>57</v>
      </c>
      <c r="AM294" s="184" t="s">
        <v>57</v>
      </c>
      <c r="AN294" s="184" t="s">
        <v>57</v>
      </c>
      <c r="AO294" s="192">
        <v>45559</v>
      </c>
      <c r="AP294" s="192">
        <v>45644</v>
      </c>
      <c r="AQ294" s="184">
        <f t="shared" si="6"/>
        <v>85</v>
      </c>
      <c r="AR294" s="184" t="s">
        <v>57</v>
      </c>
      <c r="AS294" s="184" t="s">
        <v>57</v>
      </c>
      <c r="AT294" s="184" t="s">
        <v>57</v>
      </c>
    </row>
    <row r="295" spans="1:46" s="188" customFormat="1">
      <c r="A295" s="184">
        <v>294</v>
      </c>
      <c r="B295" s="184" t="s">
        <v>6366</v>
      </c>
      <c r="C295" s="184" t="s">
        <v>1382</v>
      </c>
      <c r="D295" s="184">
        <v>2024</v>
      </c>
      <c r="E295" s="184" t="s">
        <v>971</v>
      </c>
      <c r="F295" s="216" t="s">
        <v>5238</v>
      </c>
      <c r="G295" s="184" t="s">
        <v>6252</v>
      </c>
      <c r="H295" s="184" t="s">
        <v>6253</v>
      </c>
      <c r="I295" s="184" t="s">
        <v>926</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7" t="s">
        <v>6097</v>
      </c>
      <c r="AA295" s="184" t="s">
        <v>57</v>
      </c>
      <c r="AB295" s="184" t="s">
        <v>57</v>
      </c>
      <c r="AC295" s="184" t="s">
        <v>57</v>
      </c>
      <c r="AD295" s="184" t="s">
        <v>57</v>
      </c>
      <c r="AE295" s="184" t="s">
        <v>57</v>
      </c>
      <c r="AF295" s="184" t="s">
        <v>57</v>
      </c>
      <c r="AG295" s="184" t="s">
        <v>57</v>
      </c>
      <c r="AH295" s="184" t="s">
        <v>57</v>
      </c>
      <c r="AI295" s="184" t="s">
        <v>57</v>
      </c>
      <c r="AJ295" s="184" t="s">
        <v>57</v>
      </c>
      <c r="AK295" s="184" t="s">
        <v>57</v>
      </c>
      <c r="AL295" s="184" t="s">
        <v>57</v>
      </c>
      <c r="AM295" s="184" t="s">
        <v>57</v>
      </c>
      <c r="AN295" s="184" t="s">
        <v>57</v>
      </c>
      <c r="AO295" s="184" t="s">
        <v>57</v>
      </c>
      <c r="AP295" s="192">
        <v>45646</v>
      </c>
      <c r="AQ295" s="184" t="s">
        <v>57</v>
      </c>
      <c r="AR295" s="184" t="s">
        <v>57</v>
      </c>
      <c r="AS295" s="184" t="s">
        <v>57</v>
      </c>
      <c r="AT295" s="184" t="s">
        <v>57</v>
      </c>
    </row>
    <row r="296" spans="1:46" s="188" customFormat="1">
      <c r="A296" s="184">
        <v>295</v>
      </c>
      <c r="B296" s="184" t="s">
        <v>6366</v>
      </c>
      <c r="C296" s="184" t="s">
        <v>1382</v>
      </c>
      <c r="D296" s="184">
        <v>2024</v>
      </c>
      <c r="E296" s="184" t="s">
        <v>971</v>
      </c>
      <c r="F296" s="217" t="s">
        <v>1663</v>
      </c>
      <c r="G296" s="184" t="s">
        <v>6256</v>
      </c>
      <c r="H296" s="184" t="s">
        <v>6257</v>
      </c>
      <c r="I296" s="184" t="s">
        <v>935</v>
      </c>
      <c r="J296" s="184">
        <v>7</v>
      </c>
      <c r="K296" s="184" t="s">
        <v>57</v>
      </c>
      <c r="L296" s="184" t="s">
        <v>57</v>
      </c>
      <c r="M296" s="184" t="s">
        <v>57</v>
      </c>
      <c r="N296" s="184" t="s">
        <v>56</v>
      </c>
      <c r="O296" s="184">
        <v>1</v>
      </c>
      <c r="P296" s="184" t="s">
        <v>114</v>
      </c>
      <c r="Q296" s="184" t="s">
        <v>6258</v>
      </c>
      <c r="R296" s="184" t="s">
        <v>6691</v>
      </c>
      <c r="S296" s="211" t="s">
        <v>57</v>
      </c>
      <c r="T296" s="211" t="s">
        <v>57</v>
      </c>
      <c r="U296" s="184" t="s">
        <v>56</v>
      </c>
      <c r="V296" s="184" t="s">
        <v>6692</v>
      </c>
      <c r="W296" s="184" t="s">
        <v>56</v>
      </c>
      <c r="X296" s="184" t="s">
        <v>6262</v>
      </c>
      <c r="Y296" s="184" t="s">
        <v>56</v>
      </c>
      <c r="Z296" s="184" t="s">
        <v>2012</v>
      </c>
      <c r="AA296" s="184" t="s">
        <v>56</v>
      </c>
      <c r="AB296" s="184" t="s">
        <v>56</v>
      </c>
      <c r="AC296" s="184" t="s">
        <v>56</v>
      </c>
      <c r="AD296" s="184" t="s">
        <v>157</v>
      </c>
      <c r="AE296" s="184" t="s">
        <v>57</v>
      </c>
      <c r="AF296" s="184" t="s">
        <v>57</v>
      </c>
      <c r="AG296" s="184" t="s">
        <v>56</v>
      </c>
      <c r="AH296" s="184">
        <v>200</v>
      </c>
      <c r="AI296" s="211" t="s">
        <v>57</v>
      </c>
      <c r="AJ296" s="211" t="s">
        <v>57</v>
      </c>
      <c r="AK296" s="184" t="s">
        <v>57</v>
      </c>
      <c r="AL296" s="184" t="s">
        <v>57</v>
      </c>
      <c r="AM296" s="184" t="s">
        <v>57</v>
      </c>
      <c r="AN296" s="184" t="s">
        <v>57</v>
      </c>
      <c r="AO296" s="192">
        <v>45188</v>
      </c>
      <c r="AP296" s="192">
        <v>45646</v>
      </c>
      <c r="AQ296" s="184">
        <f t="shared" ref="AQ296:AQ307" si="7">AP296-AO296</f>
        <v>458</v>
      </c>
      <c r="AR296" s="184" t="s">
        <v>57</v>
      </c>
      <c r="AS296" s="184">
        <v>116</v>
      </c>
      <c r="AT296" s="184">
        <v>84</v>
      </c>
    </row>
    <row r="297" spans="1:46" s="188" customFormat="1">
      <c r="A297" s="184">
        <v>296</v>
      </c>
      <c r="B297" s="184" t="s">
        <v>6366</v>
      </c>
      <c r="C297" s="184" t="s">
        <v>1382</v>
      </c>
      <c r="D297" s="184">
        <v>2024</v>
      </c>
      <c r="E297" s="184" t="s">
        <v>971</v>
      </c>
      <c r="F297" s="217" t="s">
        <v>1663</v>
      </c>
      <c r="G297" s="184" t="s">
        <v>6263</v>
      </c>
      <c r="H297" s="184" t="s">
        <v>6264</v>
      </c>
      <c r="I297" s="184" t="s">
        <v>935</v>
      </c>
      <c r="J297" s="184">
        <v>14</v>
      </c>
      <c r="K297" s="184" t="s">
        <v>57</v>
      </c>
      <c r="L297" s="184" t="s">
        <v>57</v>
      </c>
      <c r="M297" s="184" t="s">
        <v>57</v>
      </c>
      <c r="N297" s="184" t="s">
        <v>56</v>
      </c>
      <c r="O297" s="184">
        <v>1</v>
      </c>
      <c r="P297" s="211" t="s">
        <v>170</v>
      </c>
      <c r="Q297" s="184" t="s">
        <v>6693</v>
      </c>
      <c r="R297" s="184" t="s">
        <v>6694</v>
      </c>
      <c r="S297" s="184" t="s">
        <v>56</v>
      </c>
      <c r="T297" s="184" t="s">
        <v>6267</v>
      </c>
      <c r="U297" s="184" t="s">
        <v>56</v>
      </c>
      <c r="V297" s="184" t="s">
        <v>6692</v>
      </c>
      <c r="W297" s="184" t="s">
        <v>56</v>
      </c>
      <c r="X297" s="184" t="s">
        <v>6695</v>
      </c>
      <c r="Y297" s="184" t="s">
        <v>57</v>
      </c>
      <c r="Z297" s="184" t="s">
        <v>2012</v>
      </c>
      <c r="AA297" s="184" t="s">
        <v>56</v>
      </c>
      <c r="AB297" s="184" t="s">
        <v>56</v>
      </c>
      <c r="AC297" s="184" t="s">
        <v>56</v>
      </c>
      <c r="AD297" s="184" t="s">
        <v>157</v>
      </c>
      <c r="AE297" s="184" t="s">
        <v>57</v>
      </c>
      <c r="AF297" s="184" t="s">
        <v>57</v>
      </c>
      <c r="AG297" s="184" t="s">
        <v>56</v>
      </c>
      <c r="AH297" s="184">
        <v>255</v>
      </c>
      <c r="AI297" s="211" t="s">
        <v>57</v>
      </c>
      <c r="AJ297" s="211" t="s">
        <v>57</v>
      </c>
      <c r="AK297" s="184" t="s">
        <v>57</v>
      </c>
      <c r="AL297" s="184" t="s">
        <v>57</v>
      </c>
      <c r="AM297" s="184" t="s">
        <v>57</v>
      </c>
      <c r="AN297" s="184" t="s">
        <v>57</v>
      </c>
      <c r="AO297" s="192">
        <v>45189</v>
      </c>
      <c r="AP297" s="192">
        <v>45646</v>
      </c>
      <c r="AQ297" s="184">
        <f t="shared" si="7"/>
        <v>457</v>
      </c>
      <c r="AR297" s="184" t="s">
        <v>57</v>
      </c>
      <c r="AS297" s="211" t="s">
        <v>57</v>
      </c>
      <c r="AT297" s="211" t="s">
        <v>57</v>
      </c>
    </row>
    <row r="298" spans="1:46" s="188" customFormat="1">
      <c r="A298" s="184">
        <v>297</v>
      </c>
      <c r="B298" s="184" t="s">
        <v>6366</v>
      </c>
      <c r="C298" s="184" t="s">
        <v>1382</v>
      </c>
      <c r="D298" s="184">
        <v>2024</v>
      </c>
      <c r="E298" s="184" t="s">
        <v>971</v>
      </c>
      <c r="F298" s="217" t="s">
        <v>6270</v>
      </c>
      <c r="G298" s="184" t="s">
        <v>6271</v>
      </c>
      <c r="H298" s="184" t="s">
        <v>6272</v>
      </c>
      <c r="I298" s="184" t="s">
        <v>935</v>
      </c>
      <c r="J298" s="184">
        <v>3</v>
      </c>
      <c r="K298" s="184" t="s">
        <v>57</v>
      </c>
      <c r="L298" s="184" t="s">
        <v>57</v>
      </c>
      <c r="M298" s="184" t="s">
        <v>57</v>
      </c>
      <c r="N298" s="184" t="s">
        <v>57</v>
      </c>
      <c r="O298" s="184" t="s">
        <v>57</v>
      </c>
      <c r="P298" s="184" t="s">
        <v>57</v>
      </c>
      <c r="Q298" s="184" t="s">
        <v>57</v>
      </c>
      <c r="R298" s="184" t="s">
        <v>57</v>
      </c>
      <c r="S298" s="211" t="s">
        <v>57</v>
      </c>
      <c r="T298" s="211" t="s">
        <v>57</v>
      </c>
      <c r="U298" s="184" t="s">
        <v>57</v>
      </c>
      <c r="V298" s="184" t="s">
        <v>57</v>
      </c>
      <c r="W298" s="184" t="s">
        <v>56</v>
      </c>
      <c r="X298" s="184" t="s">
        <v>6274</v>
      </c>
      <c r="Y298" s="184" t="s">
        <v>57</v>
      </c>
      <c r="Z298" s="184" t="s">
        <v>6275</v>
      </c>
      <c r="AA298" s="184" t="s">
        <v>57</v>
      </c>
      <c r="AB298" s="184" t="s">
        <v>57</v>
      </c>
      <c r="AC298" s="184" t="s">
        <v>57</v>
      </c>
      <c r="AD298" s="184" t="s">
        <v>57</v>
      </c>
      <c r="AE298" s="184" t="s">
        <v>57</v>
      </c>
      <c r="AF298" s="184" t="s">
        <v>57</v>
      </c>
      <c r="AG298" s="184" t="s">
        <v>56</v>
      </c>
      <c r="AH298" s="184">
        <v>19</v>
      </c>
      <c r="AI298" s="184" t="s">
        <v>57</v>
      </c>
      <c r="AJ298" s="184" t="s">
        <v>57</v>
      </c>
      <c r="AK298" s="184" t="s">
        <v>57</v>
      </c>
      <c r="AL298" s="184" t="s">
        <v>57</v>
      </c>
      <c r="AM298" s="184" t="s">
        <v>57</v>
      </c>
      <c r="AN298" s="184" t="s">
        <v>57</v>
      </c>
      <c r="AO298" s="192">
        <v>45153</v>
      </c>
      <c r="AP298" s="192">
        <v>45540</v>
      </c>
      <c r="AQ298" s="184">
        <f t="shared" si="7"/>
        <v>387</v>
      </c>
      <c r="AR298" s="184" t="s">
        <v>57</v>
      </c>
      <c r="AS298" s="184">
        <v>3</v>
      </c>
      <c r="AT298" s="184">
        <v>16</v>
      </c>
    </row>
    <row r="299" spans="1:46" s="188" customFormat="1">
      <c r="A299" s="184">
        <v>298</v>
      </c>
      <c r="B299" s="184" t="s">
        <v>6366</v>
      </c>
      <c r="C299" s="184" t="s">
        <v>1382</v>
      </c>
      <c r="D299" s="184">
        <v>2024</v>
      </c>
      <c r="E299" s="184" t="s">
        <v>971</v>
      </c>
      <c r="F299" s="217" t="s">
        <v>6277</v>
      </c>
      <c r="G299" s="184" t="s">
        <v>6278</v>
      </c>
      <c r="H299" s="184" t="s">
        <v>6279</v>
      </c>
      <c r="I299" s="184" t="s">
        <v>935</v>
      </c>
      <c r="J299" s="184">
        <v>6</v>
      </c>
      <c r="K299" s="184" t="s">
        <v>57</v>
      </c>
      <c r="L299" s="184" t="s">
        <v>57</v>
      </c>
      <c r="M299" s="184" t="s">
        <v>57</v>
      </c>
      <c r="N299" s="184" t="s">
        <v>57</v>
      </c>
      <c r="O299" s="184" t="s">
        <v>57</v>
      </c>
      <c r="P299" s="184" t="s">
        <v>57</v>
      </c>
      <c r="Q299" s="184" t="s">
        <v>57</v>
      </c>
      <c r="R299" s="184" t="s">
        <v>57</v>
      </c>
      <c r="S299" s="184" t="s">
        <v>56</v>
      </c>
      <c r="T299" s="211" t="s">
        <v>6696</v>
      </c>
      <c r="U299" s="184" t="s">
        <v>57</v>
      </c>
      <c r="V299" s="187" t="s">
        <v>57</v>
      </c>
      <c r="W299" s="184" t="s">
        <v>56</v>
      </c>
      <c r="X299" s="184" t="s">
        <v>6281</v>
      </c>
      <c r="Y299" s="184" t="s">
        <v>57</v>
      </c>
      <c r="Z299" s="184" t="s">
        <v>6282</v>
      </c>
      <c r="AA299" s="184" t="s">
        <v>56</v>
      </c>
      <c r="AB299" s="184" t="s">
        <v>56</v>
      </c>
      <c r="AC299" s="184" t="s">
        <v>56</v>
      </c>
      <c r="AD299" s="211" t="s">
        <v>157</v>
      </c>
      <c r="AE299" s="211" t="s">
        <v>57</v>
      </c>
      <c r="AF299" s="184" t="s">
        <v>57</v>
      </c>
      <c r="AG299" s="184" t="s">
        <v>56</v>
      </c>
      <c r="AH299" s="211">
        <v>204</v>
      </c>
      <c r="AI299" s="184" t="s">
        <v>57</v>
      </c>
      <c r="AJ299" s="184" t="s">
        <v>57</v>
      </c>
      <c r="AK299" s="184" t="s">
        <v>57</v>
      </c>
      <c r="AL299" s="184" t="s">
        <v>57</v>
      </c>
      <c r="AM299" s="184" t="s">
        <v>57</v>
      </c>
      <c r="AN299" s="184" t="s">
        <v>57</v>
      </c>
      <c r="AO299" s="192">
        <v>45180</v>
      </c>
      <c r="AP299" s="192">
        <v>45551</v>
      </c>
      <c r="AQ299" s="184">
        <f t="shared" si="7"/>
        <v>371</v>
      </c>
      <c r="AR299" s="184" t="s">
        <v>57</v>
      </c>
      <c r="AS299" s="184" t="s">
        <v>57</v>
      </c>
      <c r="AT299" s="184" t="s">
        <v>57</v>
      </c>
    </row>
    <row r="300" spans="1:46" s="188" customFormat="1">
      <c r="A300" s="184">
        <v>299</v>
      </c>
      <c r="B300" s="184" t="s">
        <v>6366</v>
      </c>
      <c r="C300" s="184" t="s">
        <v>1382</v>
      </c>
      <c r="D300" s="184">
        <v>2024</v>
      </c>
      <c r="E300" s="184" t="s">
        <v>971</v>
      </c>
      <c r="F300" s="216" t="s">
        <v>6286</v>
      </c>
      <c r="G300" s="184" t="s">
        <v>6287</v>
      </c>
      <c r="H300" s="184" t="s">
        <v>6288</v>
      </c>
      <c r="I300" s="184" t="s">
        <v>975</v>
      </c>
      <c r="J300" s="184">
        <v>21</v>
      </c>
      <c r="K300" s="184" t="s">
        <v>57</v>
      </c>
      <c r="L300" s="184" t="s">
        <v>57</v>
      </c>
      <c r="M300" s="184" t="s">
        <v>57</v>
      </c>
      <c r="N300" s="184" t="s">
        <v>57</v>
      </c>
      <c r="O300" s="184" t="s">
        <v>57</v>
      </c>
      <c r="P300" s="184" t="s">
        <v>57</v>
      </c>
      <c r="Q300" s="184" t="s">
        <v>57</v>
      </c>
      <c r="R300" s="184" t="s">
        <v>57</v>
      </c>
      <c r="S300" s="184" t="s">
        <v>57</v>
      </c>
      <c r="T300" s="184" t="s">
        <v>57</v>
      </c>
      <c r="U300" s="184" t="s">
        <v>57</v>
      </c>
      <c r="V300" s="184" t="s">
        <v>57</v>
      </c>
      <c r="W300" s="184" t="s">
        <v>57</v>
      </c>
      <c r="X300" s="184" t="s">
        <v>57</v>
      </c>
      <c r="Y300" s="184" t="s">
        <v>57</v>
      </c>
      <c r="Z300" s="184" t="s">
        <v>6289</v>
      </c>
      <c r="AA300" s="184" t="s">
        <v>57</v>
      </c>
      <c r="AB300" s="184" t="s">
        <v>57</v>
      </c>
      <c r="AC300" s="184" t="s">
        <v>57</v>
      </c>
      <c r="AD300" s="184" t="s">
        <v>57</v>
      </c>
      <c r="AE300" s="184" t="s">
        <v>57</v>
      </c>
      <c r="AF300" s="184" t="s">
        <v>57</v>
      </c>
      <c r="AG300" s="184" t="s">
        <v>57</v>
      </c>
      <c r="AH300" s="184" t="s">
        <v>57</v>
      </c>
      <c r="AI300" s="184" t="s">
        <v>57</v>
      </c>
      <c r="AJ300" s="184" t="s">
        <v>57</v>
      </c>
      <c r="AK300" s="184" t="s">
        <v>57</v>
      </c>
      <c r="AL300" s="184" t="s">
        <v>57</v>
      </c>
      <c r="AM300" s="184" t="s">
        <v>57</v>
      </c>
      <c r="AN300" s="184" t="s">
        <v>57</v>
      </c>
      <c r="AO300" s="192">
        <v>45236</v>
      </c>
      <c r="AP300" s="192">
        <v>45538</v>
      </c>
      <c r="AQ300" s="184">
        <f t="shared" si="7"/>
        <v>302</v>
      </c>
      <c r="AR300" s="184" t="s">
        <v>57</v>
      </c>
      <c r="AS300" s="184" t="s">
        <v>57</v>
      </c>
      <c r="AT300" s="184" t="s">
        <v>57</v>
      </c>
    </row>
    <row r="301" spans="1:46" s="188" customFormat="1">
      <c r="A301" s="184">
        <v>300</v>
      </c>
      <c r="B301" s="184" t="s">
        <v>6366</v>
      </c>
      <c r="C301" s="184" t="s">
        <v>1382</v>
      </c>
      <c r="D301" s="184">
        <v>2024</v>
      </c>
      <c r="E301" s="184" t="s">
        <v>971</v>
      </c>
      <c r="F301" s="218" t="s">
        <v>5515</v>
      </c>
      <c r="G301" s="184" t="s">
        <v>6290</v>
      </c>
      <c r="H301" s="184" t="s">
        <v>6291</v>
      </c>
      <c r="I301" s="184" t="s">
        <v>935</v>
      </c>
      <c r="J301" s="184">
        <v>25</v>
      </c>
      <c r="K301" s="184" t="s">
        <v>57</v>
      </c>
      <c r="L301" s="184" t="s">
        <v>57</v>
      </c>
      <c r="M301" s="184" t="s">
        <v>57</v>
      </c>
      <c r="N301" s="184" t="s">
        <v>57</v>
      </c>
      <c r="O301" s="184" t="s">
        <v>57</v>
      </c>
      <c r="P301" s="184" t="s">
        <v>57</v>
      </c>
      <c r="Q301" s="184" t="s">
        <v>57</v>
      </c>
      <c r="R301" s="184" t="s">
        <v>57</v>
      </c>
      <c r="S301" s="211" t="s">
        <v>57</v>
      </c>
      <c r="T301" s="211" t="s">
        <v>57</v>
      </c>
      <c r="U301" s="184" t="s">
        <v>57</v>
      </c>
      <c r="V301" s="184" t="s">
        <v>57</v>
      </c>
      <c r="W301" s="184" t="s">
        <v>56</v>
      </c>
      <c r="X301" s="184" t="s">
        <v>6697</v>
      </c>
      <c r="Y301" s="184" t="s">
        <v>57</v>
      </c>
      <c r="Z301" s="184" t="s">
        <v>6294</v>
      </c>
      <c r="AA301" s="184" t="s">
        <v>57</v>
      </c>
      <c r="AB301" s="184" t="s">
        <v>57</v>
      </c>
      <c r="AC301" s="184" t="s">
        <v>57</v>
      </c>
      <c r="AD301" s="184" t="s">
        <v>57</v>
      </c>
      <c r="AE301" s="184" t="s">
        <v>57</v>
      </c>
      <c r="AF301" s="184" t="s">
        <v>57</v>
      </c>
      <c r="AG301" s="184" t="s">
        <v>56</v>
      </c>
      <c r="AH301" s="211">
        <v>1344</v>
      </c>
      <c r="AI301" s="184" t="s">
        <v>57</v>
      </c>
      <c r="AJ301" s="184" t="s">
        <v>57</v>
      </c>
      <c r="AK301" s="184" t="s">
        <v>57</v>
      </c>
      <c r="AL301" s="184" t="s">
        <v>57</v>
      </c>
      <c r="AM301" s="184" t="s">
        <v>57</v>
      </c>
      <c r="AN301" s="184" t="s">
        <v>57</v>
      </c>
      <c r="AO301" s="192">
        <v>45194</v>
      </c>
      <c r="AP301" s="192">
        <v>45539</v>
      </c>
      <c r="AQ301" s="184">
        <f t="shared" si="7"/>
        <v>345</v>
      </c>
      <c r="AR301" s="184" t="s">
        <v>57</v>
      </c>
      <c r="AS301" s="211">
        <v>836</v>
      </c>
      <c r="AT301" s="211">
        <v>508</v>
      </c>
    </row>
    <row r="302" spans="1:46" s="188" customFormat="1">
      <c r="A302" s="184">
        <v>301</v>
      </c>
      <c r="B302" s="184" t="s">
        <v>6366</v>
      </c>
      <c r="C302" s="184" t="s">
        <v>1382</v>
      </c>
      <c r="D302" s="184">
        <v>2024</v>
      </c>
      <c r="E302" s="184" t="s">
        <v>971</v>
      </c>
      <c r="F302" s="217" t="s">
        <v>6296</v>
      </c>
      <c r="G302" s="184" t="s">
        <v>6297</v>
      </c>
      <c r="H302" s="184" t="s">
        <v>6698</v>
      </c>
      <c r="I302" s="184" t="s">
        <v>935</v>
      </c>
      <c r="J302" s="184">
        <v>14</v>
      </c>
      <c r="K302" s="184" t="s">
        <v>57</v>
      </c>
      <c r="L302" s="184" t="s">
        <v>57</v>
      </c>
      <c r="M302" s="184" t="s">
        <v>57</v>
      </c>
      <c r="N302" s="184" t="s">
        <v>57</v>
      </c>
      <c r="O302" s="184" t="s">
        <v>57</v>
      </c>
      <c r="P302" s="184" t="s">
        <v>57</v>
      </c>
      <c r="Q302" s="184" t="s">
        <v>57</v>
      </c>
      <c r="R302" s="184" t="s">
        <v>57</v>
      </c>
      <c r="S302" s="184" t="s">
        <v>57</v>
      </c>
      <c r="T302" s="184" t="s">
        <v>57</v>
      </c>
      <c r="U302" s="184" t="s">
        <v>57</v>
      </c>
      <c r="V302" s="184" t="s">
        <v>57</v>
      </c>
      <c r="W302" s="184" t="s">
        <v>56</v>
      </c>
      <c r="X302" s="184" t="s">
        <v>6699</v>
      </c>
      <c r="Y302" s="184" t="s">
        <v>57</v>
      </c>
      <c r="Z302" s="184" t="s">
        <v>2347</v>
      </c>
      <c r="AA302" s="184" t="s">
        <v>57</v>
      </c>
      <c r="AB302" s="184" t="s">
        <v>57</v>
      </c>
      <c r="AC302" s="184" t="s">
        <v>57</v>
      </c>
      <c r="AD302" s="184" t="s">
        <v>57</v>
      </c>
      <c r="AE302" s="184" t="s">
        <v>57</v>
      </c>
      <c r="AF302" s="184" t="s">
        <v>57</v>
      </c>
      <c r="AG302" s="184" t="s">
        <v>56</v>
      </c>
      <c r="AH302" s="184">
        <v>30</v>
      </c>
      <c r="AI302" s="184" t="s">
        <v>56</v>
      </c>
      <c r="AJ302" s="184" t="s">
        <v>4234</v>
      </c>
      <c r="AK302" s="184" t="s">
        <v>57</v>
      </c>
      <c r="AL302" s="184" t="s">
        <v>57</v>
      </c>
      <c r="AM302" s="184" t="s">
        <v>57</v>
      </c>
      <c r="AN302" s="184" t="s">
        <v>57</v>
      </c>
      <c r="AO302" s="192">
        <v>45215</v>
      </c>
      <c r="AP302" s="196">
        <v>45541</v>
      </c>
      <c r="AQ302" s="184">
        <f t="shared" si="7"/>
        <v>326</v>
      </c>
      <c r="AR302" s="184" t="s">
        <v>57</v>
      </c>
      <c r="AS302" s="184">
        <v>27</v>
      </c>
      <c r="AT302" s="184">
        <v>3</v>
      </c>
    </row>
    <row r="303" spans="1:46" s="188" customFormat="1">
      <c r="A303" s="184">
        <v>302</v>
      </c>
      <c r="B303" s="184" t="s">
        <v>6366</v>
      </c>
      <c r="C303" s="184" t="s">
        <v>1382</v>
      </c>
      <c r="D303" s="184">
        <v>2024</v>
      </c>
      <c r="E303" s="184" t="s">
        <v>971</v>
      </c>
      <c r="F303" s="217" t="s">
        <v>6301</v>
      </c>
      <c r="G303" s="184" t="s">
        <v>6302</v>
      </c>
      <c r="H303" s="184" t="s">
        <v>6303</v>
      </c>
      <c r="I303" s="184" t="s">
        <v>935</v>
      </c>
      <c r="J303" s="184">
        <v>17</v>
      </c>
      <c r="K303" s="184" t="s">
        <v>57</v>
      </c>
      <c r="L303" s="184" t="s">
        <v>57</v>
      </c>
      <c r="M303" s="184" t="s">
        <v>57</v>
      </c>
      <c r="N303" s="184" t="s">
        <v>56</v>
      </c>
      <c r="O303" s="184">
        <v>1</v>
      </c>
      <c r="P303" s="211" t="s">
        <v>170</v>
      </c>
      <c r="Q303" s="184" t="s">
        <v>6304</v>
      </c>
      <c r="R303" s="211" t="s">
        <v>6700</v>
      </c>
      <c r="S303" s="184" t="s">
        <v>56</v>
      </c>
      <c r="T303" s="211" t="s">
        <v>6701</v>
      </c>
      <c r="U303" s="184" t="s">
        <v>56</v>
      </c>
      <c r="V303" s="184" t="s">
        <v>6702</v>
      </c>
      <c r="W303" s="184" t="s">
        <v>56</v>
      </c>
      <c r="X303" s="184" t="s">
        <v>6703</v>
      </c>
      <c r="Y303" s="184" t="s">
        <v>57</v>
      </c>
      <c r="Z303" s="184" t="s">
        <v>2042</v>
      </c>
      <c r="AA303" s="184" t="s">
        <v>56</v>
      </c>
      <c r="AB303" s="184" t="s">
        <v>56</v>
      </c>
      <c r="AC303" s="184" t="s">
        <v>56</v>
      </c>
      <c r="AD303" s="211" t="s">
        <v>157</v>
      </c>
      <c r="AE303" s="211" t="s">
        <v>57</v>
      </c>
      <c r="AF303" s="184" t="s">
        <v>57</v>
      </c>
      <c r="AG303" s="184" t="s">
        <v>56</v>
      </c>
      <c r="AH303" s="211">
        <v>64</v>
      </c>
      <c r="AI303" s="211" t="s">
        <v>57</v>
      </c>
      <c r="AJ303" s="211" t="s">
        <v>57</v>
      </c>
      <c r="AK303" s="184" t="s">
        <v>57</v>
      </c>
      <c r="AL303" s="184" t="s">
        <v>57</v>
      </c>
      <c r="AM303" s="184" t="s">
        <v>57</v>
      </c>
      <c r="AN303" s="184" t="s">
        <v>57</v>
      </c>
      <c r="AO303" s="192">
        <v>45302</v>
      </c>
      <c r="AP303" s="192">
        <v>45583</v>
      </c>
      <c r="AQ303" s="184">
        <f t="shared" si="7"/>
        <v>281</v>
      </c>
      <c r="AR303" s="184" t="s">
        <v>57</v>
      </c>
      <c r="AS303" s="184">
        <v>64</v>
      </c>
      <c r="AT303" s="184">
        <v>0</v>
      </c>
    </row>
    <row r="304" spans="1:46" s="188" customFormat="1">
      <c r="A304" s="184">
        <v>303</v>
      </c>
      <c r="B304" s="184" t="s">
        <v>6366</v>
      </c>
      <c r="C304" s="184" t="s">
        <v>1382</v>
      </c>
      <c r="D304" s="184">
        <v>2024</v>
      </c>
      <c r="E304" s="184" t="s">
        <v>971</v>
      </c>
      <c r="F304" s="216" t="s">
        <v>6704</v>
      </c>
      <c r="G304" s="184" t="s">
        <v>6312</v>
      </c>
      <c r="H304" s="184" t="s">
        <v>6313</v>
      </c>
      <c r="I304" s="184" t="s">
        <v>929</v>
      </c>
      <c r="J304" s="184">
        <v>18</v>
      </c>
      <c r="K304" s="184" t="s">
        <v>56</v>
      </c>
      <c r="L304" s="184" t="s">
        <v>56</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6314</v>
      </c>
      <c r="AA304" s="184" t="s">
        <v>57</v>
      </c>
      <c r="AB304" s="184" t="s">
        <v>57</v>
      </c>
      <c r="AC304" s="184" t="s">
        <v>57</v>
      </c>
      <c r="AD304" s="184" t="s">
        <v>57</v>
      </c>
      <c r="AE304" s="184" t="s">
        <v>57</v>
      </c>
      <c r="AF304" s="184" t="s">
        <v>57</v>
      </c>
      <c r="AG304" s="184" t="s">
        <v>57</v>
      </c>
      <c r="AH304" s="184" t="s">
        <v>57</v>
      </c>
      <c r="AI304" s="184" t="s">
        <v>57</v>
      </c>
      <c r="AJ304" s="184" t="s">
        <v>57</v>
      </c>
      <c r="AK304" s="184" t="s">
        <v>57</v>
      </c>
      <c r="AL304" s="184" t="s">
        <v>57</v>
      </c>
      <c r="AM304" s="184" t="s">
        <v>57</v>
      </c>
      <c r="AN304" s="184" t="s">
        <v>57</v>
      </c>
      <c r="AO304" s="192">
        <v>45225</v>
      </c>
      <c r="AP304" s="192">
        <v>45540</v>
      </c>
      <c r="AQ304" s="184">
        <f t="shared" si="7"/>
        <v>315</v>
      </c>
      <c r="AR304" s="184" t="s">
        <v>57</v>
      </c>
      <c r="AS304" s="184" t="s">
        <v>57</v>
      </c>
      <c r="AT304" s="184" t="s">
        <v>57</v>
      </c>
    </row>
    <row r="305" spans="1:46" s="188" customFormat="1">
      <c r="A305" s="184">
        <v>304</v>
      </c>
      <c r="B305" s="184" t="s">
        <v>6366</v>
      </c>
      <c r="C305" s="184" t="s">
        <v>1382</v>
      </c>
      <c r="D305" s="184">
        <v>2024</v>
      </c>
      <c r="E305" s="184" t="s">
        <v>971</v>
      </c>
      <c r="F305" s="217" t="s">
        <v>6315</v>
      </c>
      <c r="G305" s="184" t="s">
        <v>6316</v>
      </c>
      <c r="H305" s="184" t="s">
        <v>6317</v>
      </c>
      <c r="I305" s="184" t="s">
        <v>935</v>
      </c>
      <c r="J305" s="184">
        <v>19</v>
      </c>
      <c r="K305" s="184" t="s">
        <v>57</v>
      </c>
      <c r="L305" s="184" t="s">
        <v>57</v>
      </c>
      <c r="M305" s="184" t="s">
        <v>57</v>
      </c>
      <c r="N305" s="184" t="s">
        <v>57</v>
      </c>
      <c r="O305" s="184" t="s">
        <v>57</v>
      </c>
      <c r="P305" s="184" t="s">
        <v>57</v>
      </c>
      <c r="Q305" s="184" t="s">
        <v>57</v>
      </c>
      <c r="R305" s="184" t="s">
        <v>57</v>
      </c>
      <c r="S305" s="184" t="s">
        <v>56</v>
      </c>
      <c r="T305" s="184" t="s">
        <v>6318</v>
      </c>
      <c r="U305" s="211" t="s">
        <v>57</v>
      </c>
      <c r="V305" s="211" t="s">
        <v>57</v>
      </c>
      <c r="W305" s="184" t="s">
        <v>57</v>
      </c>
      <c r="X305" s="184" t="s">
        <v>57</v>
      </c>
      <c r="Y305" s="184" t="s">
        <v>57</v>
      </c>
      <c r="Z305" s="184" t="s">
        <v>6320</v>
      </c>
      <c r="AA305" s="184" t="s">
        <v>57</v>
      </c>
      <c r="AB305" s="184" t="s">
        <v>56</v>
      </c>
      <c r="AC305" s="184" t="s">
        <v>56</v>
      </c>
      <c r="AD305" s="211" t="s">
        <v>157</v>
      </c>
      <c r="AE305" s="211" t="s">
        <v>57</v>
      </c>
      <c r="AF305" s="184" t="s">
        <v>57</v>
      </c>
      <c r="AG305" s="184" t="s">
        <v>56</v>
      </c>
      <c r="AH305" s="184">
        <v>37</v>
      </c>
      <c r="AI305" s="184" t="s">
        <v>57</v>
      </c>
      <c r="AJ305" s="184" t="s">
        <v>57</v>
      </c>
      <c r="AK305" s="184" t="s">
        <v>57</v>
      </c>
      <c r="AL305" s="184" t="s">
        <v>57</v>
      </c>
      <c r="AM305" s="184" t="s">
        <v>57</v>
      </c>
      <c r="AN305" s="184" t="s">
        <v>57</v>
      </c>
      <c r="AO305" s="192">
        <v>45145</v>
      </c>
      <c r="AP305" s="192">
        <v>45538</v>
      </c>
      <c r="AQ305" s="184">
        <f t="shared" si="7"/>
        <v>393</v>
      </c>
      <c r="AR305" s="184" t="s">
        <v>57</v>
      </c>
      <c r="AS305" s="184">
        <v>17</v>
      </c>
      <c r="AT305" s="184">
        <v>20</v>
      </c>
    </row>
    <row r="306" spans="1:46" s="188" customFormat="1">
      <c r="A306" s="184">
        <v>305</v>
      </c>
      <c r="B306" s="184" t="s">
        <v>6366</v>
      </c>
      <c r="C306" s="184" t="s">
        <v>1382</v>
      </c>
      <c r="D306" s="184">
        <v>2024</v>
      </c>
      <c r="E306" s="184" t="s">
        <v>971</v>
      </c>
      <c r="F306" s="216" t="s">
        <v>6321</v>
      </c>
      <c r="G306" s="184" t="s">
        <v>6322</v>
      </c>
      <c r="H306" s="184" t="s">
        <v>6323</v>
      </c>
      <c r="I306" s="184" t="s">
        <v>929</v>
      </c>
      <c r="J306" s="184">
        <v>21</v>
      </c>
      <c r="K306" s="184" t="s">
        <v>56</v>
      </c>
      <c r="L306" s="184" t="s">
        <v>56</v>
      </c>
      <c r="M306" s="184" t="s">
        <v>57</v>
      </c>
      <c r="N306" s="184" t="s">
        <v>57</v>
      </c>
      <c r="O306" s="184" t="s">
        <v>57</v>
      </c>
      <c r="P306" s="184" t="s">
        <v>57</v>
      </c>
      <c r="Q306" s="184" t="s">
        <v>57</v>
      </c>
      <c r="R306" s="184" t="s">
        <v>57</v>
      </c>
      <c r="S306" s="184" t="s">
        <v>57</v>
      </c>
      <c r="T306" s="184" t="s">
        <v>57</v>
      </c>
      <c r="U306" s="184" t="s">
        <v>57</v>
      </c>
      <c r="V306" s="184" t="s">
        <v>57</v>
      </c>
      <c r="W306" s="184" t="s">
        <v>57</v>
      </c>
      <c r="X306" s="184" t="s">
        <v>57</v>
      </c>
      <c r="Y306" s="184" t="s">
        <v>57</v>
      </c>
      <c r="Z306" s="184" t="s">
        <v>6324</v>
      </c>
      <c r="AA306" s="184" t="s">
        <v>57</v>
      </c>
      <c r="AB306" s="184" t="s">
        <v>57</v>
      </c>
      <c r="AC306" s="184" t="s">
        <v>57</v>
      </c>
      <c r="AD306" s="184" t="s">
        <v>57</v>
      </c>
      <c r="AE306" s="184" t="s">
        <v>57</v>
      </c>
      <c r="AF306" s="184" t="s">
        <v>57</v>
      </c>
      <c r="AG306" s="184" t="s">
        <v>57</v>
      </c>
      <c r="AH306" s="184" t="s">
        <v>57</v>
      </c>
      <c r="AI306" s="184" t="s">
        <v>57</v>
      </c>
      <c r="AJ306" s="184" t="s">
        <v>57</v>
      </c>
      <c r="AK306" s="184" t="s">
        <v>57</v>
      </c>
      <c r="AL306" s="184" t="s">
        <v>57</v>
      </c>
      <c r="AM306" s="184" t="s">
        <v>57</v>
      </c>
      <c r="AN306" s="184" t="s">
        <v>57</v>
      </c>
      <c r="AO306" s="192">
        <v>45124</v>
      </c>
      <c r="AP306" s="192">
        <v>45514</v>
      </c>
      <c r="AQ306" s="184">
        <f t="shared" si="7"/>
        <v>390</v>
      </c>
      <c r="AR306" s="184" t="s">
        <v>57</v>
      </c>
      <c r="AS306" s="184" t="s">
        <v>57</v>
      </c>
      <c r="AT306" s="184" t="s">
        <v>57</v>
      </c>
    </row>
    <row r="307" spans="1:46" s="188" customFormat="1">
      <c r="A307" s="184">
        <v>306</v>
      </c>
      <c r="B307" s="184" t="s">
        <v>6366</v>
      </c>
      <c r="C307" s="184" t="s">
        <v>1382</v>
      </c>
      <c r="D307" s="184">
        <v>2024</v>
      </c>
      <c r="E307" s="184" t="s">
        <v>971</v>
      </c>
      <c r="F307" s="217" t="s">
        <v>6326</v>
      </c>
      <c r="G307" s="184" t="s">
        <v>6327</v>
      </c>
      <c r="H307" s="184" t="s">
        <v>6705</v>
      </c>
      <c r="I307" s="184" t="s">
        <v>935</v>
      </c>
      <c r="J307" s="184">
        <v>24</v>
      </c>
      <c r="K307" s="184" t="s">
        <v>57</v>
      </c>
      <c r="L307" s="184" t="s">
        <v>57</v>
      </c>
      <c r="M307" s="184" t="s">
        <v>57</v>
      </c>
      <c r="N307" s="184" t="s">
        <v>56</v>
      </c>
      <c r="O307" s="184">
        <v>1</v>
      </c>
      <c r="P307" s="184" t="s">
        <v>438</v>
      </c>
      <c r="Q307" s="184" t="s">
        <v>6706</v>
      </c>
      <c r="R307" s="184" t="s">
        <v>6707</v>
      </c>
      <c r="S307" s="184" t="s">
        <v>56</v>
      </c>
      <c r="T307" s="211" t="s">
        <v>6708</v>
      </c>
      <c r="U307" s="184" t="s">
        <v>57</v>
      </c>
      <c r="V307" s="184" t="s">
        <v>57</v>
      </c>
      <c r="W307" s="184" t="s">
        <v>56</v>
      </c>
      <c r="X307" s="184" t="s">
        <v>6709</v>
      </c>
      <c r="Y307" s="184" t="s">
        <v>57</v>
      </c>
      <c r="Z307" s="184" t="s">
        <v>6332</v>
      </c>
      <c r="AA307" s="184" t="s">
        <v>56</v>
      </c>
      <c r="AB307" s="184" t="s">
        <v>56</v>
      </c>
      <c r="AC307" s="184" t="s">
        <v>56</v>
      </c>
      <c r="AD307" s="184" t="s">
        <v>216</v>
      </c>
      <c r="AE307" s="184" t="s">
        <v>6710</v>
      </c>
      <c r="AF307" s="184" t="s">
        <v>57</v>
      </c>
      <c r="AG307" s="184" t="s">
        <v>56</v>
      </c>
      <c r="AH307" s="184">
        <v>80</v>
      </c>
      <c r="AI307" s="211" t="s">
        <v>57</v>
      </c>
      <c r="AJ307" s="211" t="s">
        <v>57</v>
      </c>
      <c r="AK307" s="184" t="s">
        <v>57</v>
      </c>
      <c r="AL307" s="184" t="s">
        <v>57</v>
      </c>
      <c r="AM307" s="184" t="s">
        <v>57</v>
      </c>
      <c r="AN307" s="184" t="s">
        <v>57</v>
      </c>
      <c r="AO307" s="192">
        <v>45098</v>
      </c>
      <c r="AP307" s="192">
        <v>45575</v>
      </c>
      <c r="AQ307" s="184">
        <f t="shared" si="7"/>
        <v>477</v>
      </c>
      <c r="AR307" s="184" t="s">
        <v>57</v>
      </c>
      <c r="AS307" s="184">
        <v>80</v>
      </c>
      <c r="AT307" s="184">
        <v>0</v>
      </c>
    </row>
    <row r="308" spans="1:46" s="188" customFormat="1">
      <c r="A308" s="184">
        <v>307</v>
      </c>
      <c r="B308" s="184" t="s">
        <v>6366</v>
      </c>
      <c r="C308" s="184" t="s">
        <v>1382</v>
      </c>
      <c r="D308" s="184">
        <v>2024</v>
      </c>
      <c r="E308" s="184" t="s">
        <v>971</v>
      </c>
      <c r="F308" s="216" t="s">
        <v>57</v>
      </c>
      <c r="G308" s="184" t="s">
        <v>6335</v>
      </c>
      <c r="H308" s="184" t="s">
        <v>6336</v>
      </c>
      <c r="I308" s="184" t="s">
        <v>2597</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t="s">
        <v>57</v>
      </c>
      <c r="AG308" s="184" t="s">
        <v>57</v>
      </c>
      <c r="AH308" s="184" t="s">
        <v>57</v>
      </c>
      <c r="AI308" s="184" t="s">
        <v>57</v>
      </c>
      <c r="AJ308" s="184" t="s">
        <v>57</v>
      </c>
      <c r="AK308" s="184" t="s">
        <v>57</v>
      </c>
      <c r="AL308" s="184" t="s">
        <v>57</v>
      </c>
      <c r="AM308" s="184" t="s">
        <v>57</v>
      </c>
      <c r="AN308" s="184" t="s">
        <v>57</v>
      </c>
      <c r="AO308" s="184" t="s">
        <v>57</v>
      </c>
      <c r="AP308" s="192">
        <v>45645</v>
      </c>
      <c r="AQ308" s="184" t="s">
        <v>57</v>
      </c>
      <c r="AR308" s="184" t="s">
        <v>57</v>
      </c>
      <c r="AS308" s="184" t="s">
        <v>57</v>
      </c>
      <c r="AT308" s="184" t="s">
        <v>57</v>
      </c>
    </row>
    <row r="309" spans="1:46" s="188" customFormat="1">
      <c r="A309" s="184">
        <v>308</v>
      </c>
      <c r="B309" s="184" t="s">
        <v>6366</v>
      </c>
      <c r="C309" s="184" t="s">
        <v>1382</v>
      </c>
      <c r="D309" s="184">
        <v>2024</v>
      </c>
      <c r="E309" s="184" t="s">
        <v>925</v>
      </c>
      <c r="F309" s="216" t="s">
        <v>5238</v>
      </c>
      <c r="G309" s="184" t="s">
        <v>5239</v>
      </c>
      <c r="H309" s="184" t="s">
        <v>5240</v>
      </c>
      <c r="I309" s="184" t="s">
        <v>926</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t="s">
        <v>57</v>
      </c>
      <c r="AG309" s="184" t="s">
        <v>57</v>
      </c>
      <c r="AH309" s="184" t="s">
        <v>57</v>
      </c>
      <c r="AI309" s="184" t="s">
        <v>57</v>
      </c>
      <c r="AJ309" s="184" t="s">
        <v>57</v>
      </c>
      <c r="AK309" s="184" t="s">
        <v>57</v>
      </c>
      <c r="AL309" s="184" t="s">
        <v>57</v>
      </c>
      <c r="AM309" s="184" t="s">
        <v>57</v>
      </c>
      <c r="AN309" s="184" t="s">
        <v>57</v>
      </c>
      <c r="AO309" s="184" t="s">
        <v>57</v>
      </c>
      <c r="AP309" s="196">
        <v>45300</v>
      </c>
      <c r="AQ309" s="184" t="s">
        <v>57</v>
      </c>
      <c r="AR309" s="184" t="s">
        <v>57</v>
      </c>
      <c r="AS309" s="184" t="s">
        <v>57</v>
      </c>
      <c r="AT309" s="184" t="s">
        <v>57</v>
      </c>
    </row>
    <row r="310" spans="1:46" s="188" customFormat="1">
      <c r="A310" s="184">
        <v>309</v>
      </c>
      <c r="B310" s="184" t="s">
        <v>6366</v>
      </c>
      <c r="C310" s="184" t="s">
        <v>1382</v>
      </c>
      <c r="D310" s="184">
        <v>2024</v>
      </c>
      <c r="E310" s="184" t="s">
        <v>925</v>
      </c>
      <c r="F310" s="184" t="s">
        <v>5241</v>
      </c>
      <c r="G310" s="187" t="s">
        <v>5242</v>
      </c>
      <c r="H310" s="184" t="s">
        <v>5243</v>
      </c>
      <c r="I310" s="184" t="s">
        <v>2359</v>
      </c>
      <c r="J310" s="184">
        <v>6</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6711</v>
      </c>
      <c r="AA310" s="184" t="s">
        <v>57</v>
      </c>
      <c r="AB310" s="184" t="s">
        <v>57</v>
      </c>
      <c r="AC310" s="184" t="s">
        <v>57</v>
      </c>
      <c r="AD310" s="184" t="s">
        <v>57</v>
      </c>
      <c r="AE310" s="184" t="s">
        <v>57</v>
      </c>
      <c r="AF310" s="184" t="s">
        <v>57</v>
      </c>
      <c r="AG310" s="184" t="s">
        <v>57</v>
      </c>
      <c r="AH310" s="184" t="s">
        <v>57</v>
      </c>
      <c r="AI310" s="184" t="s">
        <v>57</v>
      </c>
      <c r="AJ310" s="184" t="s">
        <v>57</v>
      </c>
      <c r="AK310" s="184" t="s">
        <v>57</v>
      </c>
      <c r="AL310" s="184" t="s">
        <v>57</v>
      </c>
      <c r="AM310" s="184" t="s">
        <v>57</v>
      </c>
      <c r="AN310" s="184" t="s">
        <v>57</v>
      </c>
      <c r="AO310" s="192">
        <v>45104</v>
      </c>
      <c r="AP310" s="192">
        <v>45214</v>
      </c>
      <c r="AQ310" s="184">
        <f t="shared" ref="AQ310:AQ329" si="8">AP310-AO310</f>
        <v>110</v>
      </c>
      <c r="AR310" s="184" t="s">
        <v>57</v>
      </c>
      <c r="AS310" s="184" t="s">
        <v>57</v>
      </c>
      <c r="AT310" s="184" t="s">
        <v>57</v>
      </c>
    </row>
    <row r="311" spans="1:46" s="188" customFormat="1">
      <c r="A311" s="184">
        <v>310</v>
      </c>
      <c r="B311" s="184" t="s">
        <v>6366</v>
      </c>
      <c r="C311" s="184" t="s">
        <v>1382</v>
      </c>
      <c r="D311" s="184">
        <v>2024</v>
      </c>
      <c r="E311" s="184" t="s">
        <v>925</v>
      </c>
      <c r="F311" s="184" t="s">
        <v>5245</v>
      </c>
      <c r="G311" s="187" t="s">
        <v>5246</v>
      </c>
      <c r="H311" s="184" t="s">
        <v>5247</v>
      </c>
      <c r="I311" s="184" t="s">
        <v>2359</v>
      </c>
      <c r="J311" s="184">
        <v>25</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6712</v>
      </c>
      <c r="AA311" s="184" t="s">
        <v>57</v>
      </c>
      <c r="AB311" s="184" t="s">
        <v>57</v>
      </c>
      <c r="AC311" s="184" t="s">
        <v>57</v>
      </c>
      <c r="AD311" s="184" t="s">
        <v>57</v>
      </c>
      <c r="AE311" s="184" t="s">
        <v>57</v>
      </c>
      <c r="AF311" s="184" t="s">
        <v>57</v>
      </c>
      <c r="AG311" s="184" t="s">
        <v>57</v>
      </c>
      <c r="AH311" s="184" t="s">
        <v>57</v>
      </c>
      <c r="AI311" s="184" t="s">
        <v>57</v>
      </c>
      <c r="AJ311" s="184" t="s">
        <v>57</v>
      </c>
      <c r="AK311" s="184" t="s">
        <v>57</v>
      </c>
      <c r="AL311" s="184" t="s">
        <v>57</v>
      </c>
      <c r="AM311" s="184" t="s">
        <v>57</v>
      </c>
      <c r="AN311" s="184" t="s">
        <v>57</v>
      </c>
      <c r="AO311" s="196">
        <v>44994</v>
      </c>
      <c r="AP311" s="196">
        <v>45211</v>
      </c>
      <c r="AQ311" s="184">
        <f t="shared" si="8"/>
        <v>217</v>
      </c>
      <c r="AR311" s="184" t="s">
        <v>57</v>
      </c>
      <c r="AS311" s="184" t="s">
        <v>57</v>
      </c>
      <c r="AT311" s="184" t="s">
        <v>57</v>
      </c>
    </row>
    <row r="312" spans="1:46" s="188" customFormat="1">
      <c r="A312" s="184">
        <v>311</v>
      </c>
      <c r="B312" s="184" t="s">
        <v>6366</v>
      </c>
      <c r="C312" s="184" t="s">
        <v>1382</v>
      </c>
      <c r="D312" s="184">
        <v>2024</v>
      </c>
      <c r="E312" s="184" t="s">
        <v>925</v>
      </c>
      <c r="F312" s="184" t="s">
        <v>5249</v>
      </c>
      <c r="G312" s="187" t="s">
        <v>5250</v>
      </c>
      <c r="H312" s="184" t="s">
        <v>5251</v>
      </c>
      <c r="I312" s="184" t="s">
        <v>2599</v>
      </c>
      <c r="J312" s="184">
        <v>3</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6713</v>
      </c>
      <c r="AA312" s="184" t="s">
        <v>57</v>
      </c>
      <c r="AB312" s="184" t="s">
        <v>57</v>
      </c>
      <c r="AC312" s="184" t="s">
        <v>57</v>
      </c>
      <c r="AD312" s="184" t="s">
        <v>57</v>
      </c>
      <c r="AE312" s="184" t="s">
        <v>57</v>
      </c>
      <c r="AF312" s="184" t="s">
        <v>57</v>
      </c>
      <c r="AG312" s="184" t="s">
        <v>57</v>
      </c>
      <c r="AH312" s="184" t="s">
        <v>57</v>
      </c>
      <c r="AI312" s="184" t="s">
        <v>57</v>
      </c>
      <c r="AJ312" s="184" t="s">
        <v>57</v>
      </c>
      <c r="AK312" s="184" t="s">
        <v>57</v>
      </c>
      <c r="AL312" s="184" t="s">
        <v>57</v>
      </c>
      <c r="AM312" s="184" t="s">
        <v>57</v>
      </c>
      <c r="AN312" s="184" t="s">
        <v>57</v>
      </c>
      <c r="AO312" s="192">
        <v>44961</v>
      </c>
      <c r="AP312" s="196">
        <v>45196</v>
      </c>
      <c r="AQ312" s="184">
        <f t="shared" si="8"/>
        <v>235</v>
      </c>
      <c r="AR312" s="184" t="s">
        <v>57</v>
      </c>
      <c r="AS312" s="184" t="s">
        <v>57</v>
      </c>
      <c r="AT312" s="184" t="s">
        <v>57</v>
      </c>
    </row>
    <row r="313" spans="1:46" s="188" customFormat="1">
      <c r="A313" s="184">
        <v>312</v>
      </c>
      <c r="B313" s="184" t="s">
        <v>6366</v>
      </c>
      <c r="C313" s="184" t="s">
        <v>1382</v>
      </c>
      <c r="D313" s="184">
        <v>2024</v>
      </c>
      <c r="E313" s="184" t="s">
        <v>925</v>
      </c>
      <c r="F313" s="184" t="s">
        <v>5253</v>
      </c>
      <c r="G313" s="184" t="s">
        <v>5254</v>
      </c>
      <c r="H313" s="184" t="s">
        <v>5255</v>
      </c>
      <c r="I313" s="184" t="s">
        <v>2430</v>
      </c>
      <c r="J313" s="184">
        <v>4</v>
      </c>
      <c r="K313" s="184" t="s">
        <v>57</v>
      </c>
      <c r="L313" s="184" t="s">
        <v>57</v>
      </c>
      <c r="M313" s="184" t="s">
        <v>57</v>
      </c>
      <c r="N313" s="184" t="s">
        <v>57</v>
      </c>
      <c r="O313" s="184" t="s">
        <v>57</v>
      </c>
      <c r="P313" s="184" t="s">
        <v>57</v>
      </c>
      <c r="Q313" s="184" t="s">
        <v>57</v>
      </c>
      <c r="R313" s="184" t="s">
        <v>57</v>
      </c>
      <c r="S313" s="184" t="s">
        <v>57</v>
      </c>
      <c r="T313" s="184" t="s">
        <v>57</v>
      </c>
      <c r="U313" s="184" t="s">
        <v>57</v>
      </c>
      <c r="V313" s="184" t="s">
        <v>57</v>
      </c>
      <c r="W313" s="184" t="s">
        <v>57</v>
      </c>
      <c r="X313" s="184" t="s">
        <v>57</v>
      </c>
      <c r="Y313" s="184" t="s">
        <v>57</v>
      </c>
      <c r="Z313" s="184" t="s">
        <v>5256</v>
      </c>
      <c r="AA313" s="184" t="s">
        <v>57</v>
      </c>
      <c r="AB313" s="184" t="s">
        <v>57</v>
      </c>
      <c r="AC313" s="184" t="s">
        <v>57</v>
      </c>
      <c r="AD313" s="184" t="s">
        <v>57</v>
      </c>
      <c r="AE313" s="184" t="s">
        <v>57</v>
      </c>
      <c r="AF313" s="184" t="s">
        <v>57</v>
      </c>
      <c r="AG313" s="184" t="s">
        <v>57</v>
      </c>
      <c r="AH313" s="184" t="s">
        <v>57</v>
      </c>
      <c r="AI313" s="184" t="s">
        <v>57</v>
      </c>
      <c r="AJ313" s="184" t="s">
        <v>57</v>
      </c>
      <c r="AK313" s="184" t="s">
        <v>57</v>
      </c>
      <c r="AL313" s="184" t="s">
        <v>57</v>
      </c>
      <c r="AM313" s="184" t="s">
        <v>57</v>
      </c>
      <c r="AN313" s="184" t="s">
        <v>57</v>
      </c>
      <c r="AO313" s="192">
        <v>44909</v>
      </c>
      <c r="AP313" s="192">
        <v>45215</v>
      </c>
      <c r="AQ313" s="184">
        <f t="shared" si="8"/>
        <v>306</v>
      </c>
      <c r="AR313" s="184" t="s">
        <v>57</v>
      </c>
      <c r="AS313" s="184" t="s">
        <v>57</v>
      </c>
      <c r="AT313" s="184" t="s">
        <v>57</v>
      </c>
    </row>
    <row r="314" spans="1:46" s="188" customFormat="1">
      <c r="A314" s="184">
        <v>313</v>
      </c>
      <c r="B314" s="184" t="s">
        <v>6366</v>
      </c>
      <c r="C314" s="184" t="s">
        <v>1382</v>
      </c>
      <c r="D314" s="184">
        <v>2024</v>
      </c>
      <c r="E314" s="184" t="s">
        <v>925</v>
      </c>
      <c r="F314" s="184" t="s">
        <v>5258</v>
      </c>
      <c r="G314" s="184" t="s">
        <v>5259</v>
      </c>
      <c r="H314" s="184" t="s">
        <v>5260</v>
      </c>
      <c r="I314" s="184" t="s">
        <v>935</v>
      </c>
      <c r="J314" s="184">
        <v>6</v>
      </c>
      <c r="K314" s="184" t="s">
        <v>57</v>
      </c>
      <c r="L314" s="184" t="s">
        <v>57</v>
      </c>
      <c r="M314" s="184" t="s">
        <v>57</v>
      </c>
      <c r="N314" s="184" t="s">
        <v>57</v>
      </c>
      <c r="O314" s="184" t="s">
        <v>57</v>
      </c>
      <c r="P314" s="184" t="s">
        <v>57</v>
      </c>
      <c r="Q314" s="184" t="s">
        <v>57</v>
      </c>
      <c r="R314" s="184" t="s">
        <v>57</v>
      </c>
      <c r="S314" s="184" t="s">
        <v>57</v>
      </c>
      <c r="T314" s="184" t="s">
        <v>57</v>
      </c>
      <c r="U314" s="184" t="s">
        <v>57</v>
      </c>
      <c r="V314" s="212" t="s">
        <v>57</v>
      </c>
      <c r="W314" s="184" t="s">
        <v>56</v>
      </c>
      <c r="X314" s="184" t="s">
        <v>5261</v>
      </c>
      <c r="Y314" s="184" t="s">
        <v>57</v>
      </c>
      <c r="Z314" s="184" t="s">
        <v>5262</v>
      </c>
      <c r="AA314" s="184" t="s">
        <v>57</v>
      </c>
      <c r="AB314" s="184" t="s">
        <v>57</v>
      </c>
      <c r="AC314" s="184" t="s">
        <v>57</v>
      </c>
      <c r="AD314" s="184" t="s">
        <v>57</v>
      </c>
      <c r="AE314" s="184" t="s">
        <v>57</v>
      </c>
      <c r="AF314" s="184" t="s">
        <v>57</v>
      </c>
      <c r="AG314" s="184" t="s">
        <v>56</v>
      </c>
      <c r="AH314" s="184">
        <v>73</v>
      </c>
      <c r="AI314" s="184" t="s">
        <v>57</v>
      </c>
      <c r="AJ314" s="184" t="s">
        <v>57</v>
      </c>
      <c r="AK314" s="184" t="s">
        <v>57</v>
      </c>
      <c r="AL314" s="184" t="s">
        <v>57</v>
      </c>
      <c r="AM314" s="184" t="s">
        <v>57</v>
      </c>
      <c r="AN314" s="184" t="s">
        <v>57</v>
      </c>
      <c r="AO314" s="192">
        <v>44917</v>
      </c>
      <c r="AP314" s="192">
        <v>45215</v>
      </c>
      <c r="AQ314" s="184">
        <f t="shared" si="8"/>
        <v>298</v>
      </c>
      <c r="AR314" s="184" t="s">
        <v>57</v>
      </c>
      <c r="AS314" s="184" t="s">
        <v>57</v>
      </c>
      <c r="AT314" s="184" t="s">
        <v>57</v>
      </c>
    </row>
    <row r="315" spans="1:46" s="188" customFormat="1">
      <c r="A315" s="184">
        <v>314</v>
      </c>
      <c r="B315" s="184" t="s">
        <v>6366</v>
      </c>
      <c r="C315" s="184" t="s">
        <v>1382</v>
      </c>
      <c r="D315" s="184">
        <v>2024</v>
      </c>
      <c r="E315" s="184" t="s">
        <v>925</v>
      </c>
      <c r="F315" s="184" t="s">
        <v>3175</v>
      </c>
      <c r="G315" s="184" t="s">
        <v>5265</v>
      </c>
      <c r="H315" s="184" t="s">
        <v>5266</v>
      </c>
      <c r="I315" s="184" t="s">
        <v>935</v>
      </c>
      <c r="J315" s="184">
        <v>6</v>
      </c>
      <c r="K315" s="184" t="s">
        <v>57</v>
      </c>
      <c r="L315" s="184" t="s">
        <v>57</v>
      </c>
      <c r="M315" s="184" t="s">
        <v>57</v>
      </c>
      <c r="N315" s="184" t="s">
        <v>57</v>
      </c>
      <c r="O315" s="184" t="s">
        <v>57</v>
      </c>
      <c r="P315" s="184" t="s">
        <v>57</v>
      </c>
      <c r="Q315" s="184" t="s">
        <v>57</v>
      </c>
      <c r="R315" s="184" t="s">
        <v>57</v>
      </c>
      <c r="S315" s="184" t="s">
        <v>56</v>
      </c>
      <c r="T315" s="184" t="s">
        <v>6714</v>
      </c>
      <c r="U315" s="184" t="s">
        <v>57</v>
      </c>
      <c r="V315" s="212" t="s">
        <v>57</v>
      </c>
      <c r="W315" s="184" t="s">
        <v>57</v>
      </c>
      <c r="X315" s="184" t="s">
        <v>57</v>
      </c>
      <c r="Y315" s="184" t="s">
        <v>57</v>
      </c>
      <c r="Z315" s="184" t="s">
        <v>5268</v>
      </c>
      <c r="AA315" s="184" t="s">
        <v>57</v>
      </c>
      <c r="AB315" s="184" t="s">
        <v>57</v>
      </c>
      <c r="AC315" s="184" t="s">
        <v>57</v>
      </c>
      <c r="AD315" s="184" t="s">
        <v>57</v>
      </c>
      <c r="AE315" s="184" t="s">
        <v>57</v>
      </c>
      <c r="AF315" s="184" t="s">
        <v>57</v>
      </c>
      <c r="AG315" s="184" t="s">
        <v>56</v>
      </c>
      <c r="AH315" s="184">
        <v>436</v>
      </c>
      <c r="AI315" s="184" t="s">
        <v>56</v>
      </c>
      <c r="AJ315" s="184" t="s">
        <v>174</v>
      </c>
      <c r="AK315" s="184" t="s">
        <v>57</v>
      </c>
      <c r="AL315" s="184" t="s">
        <v>57</v>
      </c>
      <c r="AM315" s="184" t="s">
        <v>57</v>
      </c>
      <c r="AN315" s="184" t="s">
        <v>57</v>
      </c>
      <c r="AO315" s="192">
        <v>44988</v>
      </c>
      <c r="AP315" s="196">
        <v>45236</v>
      </c>
      <c r="AQ315" s="184">
        <f t="shared" si="8"/>
        <v>248</v>
      </c>
      <c r="AR315" s="184" t="s">
        <v>57</v>
      </c>
      <c r="AS315" s="184">
        <v>364</v>
      </c>
      <c r="AT315" s="184">
        <v>62</v>
      </c>
    </row>
    <row r="316" spans="1:46" s="188" customFormat="1">
      <c r="A316" s="184">
        <v>315</v>
      </c>
      <c r="B316" s="184" t="s">
        <v>6366</v>
      </c>
      <c r="C316" s="184" t="s">
        <v>1382</v>
      </c>
      <c r="D316" s="184">
        <v>2024</v>
      </c>
      <c r="E316" s="184" t="s">
        <v>925</v>
      </c>
      <c r="F316" s="184" t="s">
        <v>5272</v>
      </c>
      <c r="G316" s="184" t="s">
        <v>5273</v>
      </c>
      <c r="H316" s="184" t="s">
        <v>5274</v>
      </c>
      <c r="I316" s="184" t="s">
        <v>2599</v>
      </c>
      <c r="J316" s="184">
        <v>7</v>
      </c>
      <c r="K316" s="184" t="s">
        <v>57</v>
      </c>
      <c r="L316" s="184" t="s">
        <v>57</v>
      </c>
      <c r="M316" s="184" t="s">
        <v>57</v>
      </c>
      <c r="N316" s="184" t="s">
        <v>57</v>
      </c>
      <c r="O316" s="184" t="s">
        <v>57</v>
      </c>
      <c r="P316" s="184" t="s">
        <v>57</v>
      </c>
      <c r="Q316" s="184" t="s">
        <v>57</v>
      </c>
      <c r="R316" s="184" t="s">
        <v>57</v>
      </c>
      <c r="S316" s="184" t="s">
        <v>57</v>
      </c>
      <c r="T316" s="184" t="s">
        <v>57</v>
      </c>
      <c r="U316" s="184" t="s">
        <v>57</v>
      </c>
      <c r="V316" s="184" t="s">
        <v>57</v>
      </c>
      <c r="W316" s="184" t="s">
        <v>57</v>
      </c>
      <c r="X316" s="184" t="s">
        <v>57</v>
      </c>
      <c r="Y316" s="184" t="s">
        <v>57</v>
      </c>
      <c r="Z316" s="184" t="s">
        <v>5276</v>
      </c>
      <c r="AA316" s="184" t="s">
        <v>57</v>
      </c>
      <c r="AB316" s="184" t="s">
        <v>57</v>
      </c>
      <c r="AC316" s="184" t="s">
        <v>57</v>
      </c>
      <c r="AD316" s="184" t="s">
        <v>57</v>
      </c>
      <c r="AE316" s="184" t="s">
        <v>57</v>
      </c>
      <c r="AF316" s="184" t="s">
        <v>57</v>
      </c>
      <c r="AG316" s="184" t="s">
        <v>57</v>
      </c>
      <c r="AH316" s="184" t="s">
        <v>57</v>
      </c>
      <c r="AI316" s="184" t="s">
        <v>57</v>
      </c>
      <c r="AJ316" s="184" t="s">
        <v>57</v>
      </c>
      <c r="AK316" s="184" t="s">
        <v>57</v>
      </c>
      <c r="AL316" s="184" t="s">
        <v>57</v>
      </c>
      <c r="AM316" s="184" t="s">
        <v>57</v>
      </c>
      <c r="AN316" s="184" t="s">
        <v>57</v>
      </c>
      <c r="AO316" s="196">
        <v>44999</v>
      </c>
      <c r="AP316" s="196">
        <v>45162</v>
      </c>
      <c r="AQ316" s="184">
        <f t="shared" si="8"/>
        <v>163</v>
      </c>
      <c r="AR316" s="184" t="s">
        <v>57</v>
      </c>
      <c r="AS316" s="184" t="s">
        <v>57</v>
      </c>
      <c r="AT316" s="184" t="s">
        <v>57</v>
      </c>
    </row>
    <row r="317" spans="1:46" s="188" customFormat="1">
      <c r="A317" s="184">
        <v>316</v>
      </c>
      <c r="B317" s="184" t="s">
        <v>6366</v>
      </c>
      <c r="C317" s="184" t="s">
        <v>1382</v>
      </c>
      <c r="D317" s="184">
        <v>2024</v>
      </c>
      <c r="E317" s="184" t="s">
        <v>925</v>
      </c>
      <c r="F317" s="184" t="s">
        <v>540</v>
      </c>
      <c r="G317" s="184" t="s">
        <v>5279</v>
      </c>
      <c r="H317" s="184" t="s">
        <v>5280</v>
      </c>
      <c r="I317" s="184" t="s">
        <v>935</v>
      </c>
      <c r="J317" s="184">
        <v>8</v>
      </c>
      <c r="K317" s="184" t="s">
        <v>57</v>
      </c>
      <c r="L317" s="184" t="s">
        <v>57</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3729</v>
      </c>
      <c r="AA317" s="184" t="s">
        <v>57</v>
      </c>
      <c r="AB317" s="184" t="s">
        <v>56</v>
      </c>
      <c r="AC317" s="184" t="s">
        <v>56</v>
      </c>
      <c r="AD317" s="184" t="s">
        <v>157</v>
      </c>
      <c r="AE317" s="184" t="s">
        <v>57</v>
      </c>
      <c r="AF317" s="184" t="s">
        <v>57</v>
      </c>
      <c r="AG317" s="184" t="s">
        <v>56</v>
      </c>
      <c r="AH317" s="184">
        <v>735</v>
      </c>
      <c r="AI317" s="184" t="s">
        <v>57</v>
      </c>
      <c r="AJ317" s="184" t="s">
        <v>57</v>
      </c>
      <c r="AK317" s="184" t="s">
        <v>57</v>
      </c>
      <c r="AL317" s="184" t="s">
        <v>57</v>
      </c>
      <c r="AM317" s="184" t="s">
        <v>57</v>
      </c>
      <c r="AN317" s="184" t="s">
        <v>57</v>
      </c>
      <c r="AO317" s="192">
        <v>44795</v>
      </c>
      <c r="AP317" s="192">
        <v>45162</v>
      </c>
      <c r="AQ317" s="184">
        <f t="shared" si="8"/>
        <v>367</v>
      </c>
      <c r="AR317" s="184" t="s">
        <v>57</v>
      </c>
      <c r="AS317" s="184">
        <v>477</v>
      </c>
      <c r="AT317" s="184">
        <v>258</v>
      </c>
    </row>
    <row r="318" spans="1:46" s="188" customFormat="1">
      <c r="A318" s="184">
        <v>317</v>
      </c>
      <c r="B318" s="184" t="s">
        <v>6366</v>
      </c>
      <c r="C318" s="184" t="s">
        <v>1382</v>
      </c>
      <c r="D318" s="184">
        <v>2024</v>
      </c>
      <c r="E318" s="184" t="s">
        <v>925</v>
      </c>
      <c r="F318" s="184" t="s">
        <v>5283</v>
      </c>
      <c r="G318" s="184" t="s">
        <v>5284</v>
      </c>
      <c r="H318" s="184" t="s">
        <v>5285</v>
      </c>
      <c r="I318" s="184" t="s">
        <v>935</v>
      </c>
      <c r="J318" s="184">
        <v>14</v>
      </c>
      <c r="K318" s="184" t="s">
        <v>57</v>
      </c>
      <c r="L318" s="184" t="s">
        <v>57</v>
      </c>
      <c r="M318" s="184" t="s">
        <v>57</v>
      </c>
      <c r="N318" s="184" t="s">
        <v>57</v>
      </c>
      <c r="O318" s="184" t="s">
        <v>57</v>
      </c>
      <c r="P318" s="184" t="s">
        <v>57</v>
      </c>
      <c r="Q318" s="184" t="s">
        <v>57</v>
      </c>
      <c r="R318" s="184" t="s">
        <v>57</v>
      </c>
      <c r="S318" s="184" t="s">
        <v>57</v>
      </c>
      <c r="T318" s="184" t="s">
        <v>57</v>
      </c>
      <c r="U318" s="184" t="s">
        <v>56</v>
      </c>
      <c r="V318" s="184" t="s">
        <v>5286</v>
      </c>
      <c r="W318" s="184" t="s">
        <v>56</v>
      </c>
      <c r="X318" s="184" t="s">
        <v>6715</v>
      </c>
      <c r="Y318" s="184" t="s">
        <v>57</v>
      </c>
      <c r="Z318" s="184" t="s">
        <v>5288</v>
      </c>
      <c r="AA318" s="184" t="s">
        <v>57</v>
      </c>
      <c r="AB318" s="184" t="s">
        <v>57</v>
      </c>
      <c r="AC318" s="184" t="s">
        <v>57</v>
      </c>
      <c r="AD318" s="184" t="s">
        <v>57</v>
      </c>
      <c r="AE318" s="184" t="s">
        <v>57</v>
      </c>
      <c r="AF318" s="184" t="s">
        <v>57</v>
      </c>
      <c r="AG318" s="184" t="s">
        <v>56</v>
      </c>
      <c r="AH318" s="184">
        <v>24486</v>
      </c>
      <c r="AI318" s="184" t="s">
        <v>57</v>
      </c>
      <c r="AJ318" s="184" t="s">
        <v>57</v>
      </c>
      <c r="AK318" s="184" t="s">
        <v>57</v>
      </c>
      <c r="AL318" s="184" t="s">
        <v>57</v>
      </c>
      <c r="AM318" s="184" t="s">
        <v>57</v>
      </c>
      <c r="AN318" s="184" t="s">
        <v>57</v>
      </c>
      <c r="AO318" s="192">
        <v>44942</v>
      </c>
      <c r="AP318" s="196">
        <v>45160</v>
      </c>
      <c r="AQ318" s="184">
        <f t="shared" si="8"/>
        <v>218</v>
      </c>
      <c r="AR318" s="184" t="s">
        <v>57</v>
      </c>
      <c r="AS318" s="184" t="s">
        <v>57</v>
      </c>
      <c r="AT318" s="184" t="s">
        <v>57</v>
      </c>
    </row>
    <row r="319" spans="1:46" s="188" customFormat="1">
      <c r="A319" s="184">
        <v>318</v>
      </c>
      <c r="B319" s="184" t="s">
        <v>6366</v>
      </c>
      <c r="C319" s="184" t="s">
        <v>1382</v>
      </c>
      <c r="D319" s="184">
        <v>2024</v>
      </c>
      <c r="E319" s="184" t="s">
        <v>925</v>
      </c>
      <c r="F319" s="184" t="s">
        <v>5290</v>
      </c>
      <c r="G319" s="184" t="s">
        <v>5291</v>
      </c>
      <c r="H319" s="184" t="s">
        <v>5292</v>
      </c>
      <c r="I319" s="184" t="s">
        <v>935</v>
      </c>
      <c r="J319" s="184">
        <v>14</v>
      </c>
      <c r="K319" s="184" t="s">
        <v>57</v>
      </c>
      <c r="L319" s="184" t="s">
        <v>57</v>
      </c>
      <c r="M319" s="184" t="s">
        <v>57</v>
      </c>
      <c r="N319" s="184" t="s">
        <v>56</v>
      </c>
      <c r="O319" s="184">
        <v>1</v>
      </c>
      <c r="P319" s="184" t="s">
        <v>170</v>
      </c>
      <c r="Q319" s="184" t="s">
        <v>5293</v>
      </c>
      <c r="R319" s="184" t="s">
        <v>6716</v>
      </c>
      <c r="S319" s="184" t="s">
        <v>56</v>
      </c>
      <c r="T319" s="184" t="s">
        <v>6717</v>
      </c>
      <c r="U319" s="184" t="s">
        <v>56</v>
      </c>
      <c r="V319" s="184" t="s">
        <v>6718</v>
      </c>
      <c r="W319" s="184" t="s">
        <v>56</v>
      </c>
      <c r="X319" s="184" t="s">
        <v>6719</v>
      </c>
      <c r="Y319" s="184" t="s">
        <v>57</v>
      </c>
      <c r="Z319" s="184" t="s">
        <v>5298</v>
      </c>
      <c r="AA319" s="184" t="s">
        <v>57</v>
      </c>
      <c r="AB319" s="184" t="s">
        <v>56</v>
      </c>
      <c r="AC319" s="184" t="s">
        <v>56</v>
      </c>
      <c r="AD319" s="184" t="s">
        <v>157</v>
      </c>
      <c r="AE319" s="184" t="s">
        <v>57</v>
      </c>
      <c r="AF319" s="184" t="s">
        <v>57</v>
      </c>
      <c r="AG319" s="184" t="s">
        <v>56</v>
      </c>
      <c r="AH319" s="184">
        <v>59</v>
      </c>
      <c r="AI319" s="184" t="s">
        <v>56</v>
      </c>
      <c r="AJ319" s="184" t="s">
        <v>174</v>
      </c>
      <c r="AK319" s="184" t="s">
        <v>57</v>
      </c>
      <c r="AL319" s="184" t="s">
        <v>57</v>
      </c>
      <c r="AM319" s="184" t="s">
        <v>57</v>
      </c>
      <c r="AN319" s="184" t="s">
        <v>57</v>
      </c>
      <c r="AO319" s="196">
        <v>44913</v>
      </c>
      <c r="AP319" s="196">
        <v>45222</v>
      </c>
      <c r="AQ319" s="184">
        <f t="shared" si="8"/>
        <v>309</v>
      </c>
      <c r="AR319" s="184" t="s">
        <v>57</v>
      </c>
      <c r="AS319" s="184">
        <v>27</v>
      </c>
      <c r="AT319" s="184">
        <v>32</v>
      </c>
    </row>
    <row r="320" spans="1:46" s="188" customFormat="1">
      <c r="A320" s="184">
        <v>319</v>
      </c>
      <c r="B320" s="184" t="s">
        <v>6366</v>
      </c>
      <c r="C320" s="184" t="s">
        <v>1382</v>
      </c>
      <c r="D320" s="184">
        <v>2024</v>
      </c>
      <c r="E320" s="184" t="s">
        <v>925</v>
      </c>
      <c r="F320" s="184" t="s">
        <v>5300</v>
      </c>
      <c r="G320" s="184" t="s">
        <v>5301</v>
      </c>
      <c r="H320" s="184" t="s">
        <v>6720</v>
      </c>
      <c r="I320" s="184" t="s">
        <v>935</v>
      </c>
      <c r="J320" s="184">
        <v>2</v>
      </c>
      <c r="K320" s="184" t="s">
        <v>57</v>
      </c>
      <c r="L320" s="184" t="s">
        <v>57</v>
      </c>
      <c r="M320" s="184" t="s">
        <v>57</v>
      </c>
      <c r="N320" s="184" t="s">
        <v>56</v>
      </c>
      <c r="O320" s="184">
        <v>1</v>
      </c>
      <c r="P320" s="184" t="s">
        <v>170</v>
      </c>
      <c r="Q320" s="184" t="s">
        <v>6721</v>
      </c>
      <c r="R320" s="184" t="s">
        <v>6722</v>
      </c>
      <c r="S320" s="184" t="s">
        <v>56</v>
      </c>
      <c r="T320" s="184" t="s">
        <v>6723</v>
      </c>
      <c r="U320" s="184" t="s">
        <v>56</v>
      </c>
      <c r="V320" s="184" t="s">
        <v>57</v>
      </c>
      <c r="W320" s="184" t="s">
        <v>1223</v>
      </c>
      <c r="X320" s="184" t="s">
        <v>5307</v>
      </c>
      <c r="Y320" s="184" t="s">
        <v>57</v>
      </c>
      <c r="Z320" s="184" t="s">
        <v>5308</v>
      </c>
      <c r="AA320" s="184" t="s">
        <v>57</v>
      </c>
      <c r="AB320" s="184" t="s">
        <v>56</v>
      </c>
      <c r="AC320" s="184" t="s">
        <v>56</v>
      </c>
      <c r="AD320" s="184" t="s">
        <v>157</v>
      </c>
      <c r="AE320" s="184" t="s">
        <v>57</v>
      </c>
      <c r="AF320" s="184" t="s">
        <v>57</v>
      </c>
      <c r="AG320" s="184" t="s">
        <v>56</v>
      </c>
      <c r="AH320" s="184">
        <v>70</v>
      </c>
      <c r="AI320" s="184" t="s">
        <v>57</v>
      </c>
      <c r="AJ320" s="184" t="s">
        <v>57</v>
      </c>
      <c r="AK320" s="184" t="s">
        <v>57</v>
      </c>
      <c r="AL320" s="184" t="s">
        <v>57</v>
      </c>
      <c r="AM320" s="184" t="s">
        <v>57</v>
      </c>
      <c r="AN320" s="184" t="s">
        <v>57</v>
      </c>
      <c r="AO320" s="196">
        <v>44951</v>
      </c>
      <c r="AP320" s="196">
        <v>45208</v>
      </c>
      <c r="AQ320" s="184">
        <f t="shared" si="8"/>
        <v>257</v>
      </c>
      <c r="AR320" s="184" t="s">
        <v>57</v>
      </c>
      <c r="AS320" s="184">
        <v>50</v>
      </c>
      <c r="AT320" s="184">
        <v>20</v>
      </c>
    </row>
    <row r="321" spans="1:47" s="188" customFormat="1">
      <c r="A321" s="184">
        <v>320</v>
      </c>
      <c r="B321" s="184" t="s">
        <v>6366</v>
      </c>
      <c r="C321" s="184" t="s">
        <v>1382</v>
      </c>
      <c r="D321" s="184">
        <v>2024</v>
      </c>
      <c r="E321" s="184" t="s">
        <v>925</v>
      </c>
      <c r="F321" s="184" t="s">
        <v>5311</v>
      </c>
      <c r="G321" s="184" t="s">
        <v>5312</v>
      </c>
      <c r="H321" s="184" t="s">
        <v>5313</v>
      </c>
      <c r="I321" s="184" t="s">
        <v>935</v>
      </c>
      <c r="J321" s="184">
        <v>15</v>
      </c>
      <c r="K321" s="184" t="s">
        <v>57</v>
      </c>
      <c r="L321" s="184" t="s">
        <v>57</v>
      </c>
      <c r="M321" s="184" t="s">
        <v>57</v>
      </c>
      <c r="N321" s="184" t="s">
        <v>57</v>
      </c>
      <c r="O321" s="184" t="s">
        <v>57</v>
      </c>
      <c r="P321" s="184" t="s">
        <v>57</v>
      </c>
      <c r="Q321" s="184" t="s">
        <v>57</v>
      </c>
      <c r="R321" s="184" t="s">
        <v>57</v>
      </c>
      <c r="S321" s="184" t="s">
        <v>56</v>
      </c>
      <c r="T321" s="184" t="s">
        <v>6724</v>
      </c>
      <c r="U321" s="184" t="s">
        <v>57</v>
      </c>
      <c r="V321" s="184" t="s">
        <v>57</v>
      </c>
      <c r="W321" s="184" t="s">
        <v>57</v>
      </c>
      <c r="X321" s="184" t="s">
        <v>57</v>
      </c>
      <c r="Y321" s="184" t="s">
        <v>57</v>
      </c>
      <c r="Z321" s="184" t="s">
        <v>5316</v>
      </c>
      <c r="AA321" s="184" t="s">
        <v>57</v>
      </c>
      <c r="AB321" s="184" t="s">
        <v>57</v>
      </c>
      <c r="AC321" s="184" t="s">
        <v>57</v>
      </c>
      <c r="AD321" s="184" t="s">
        <v>57</v>
      </c>
      <c r="AE321" s="184" t="s">
        <v>57</v>
      </c>
      <c r="AF321" s="184" t="s">
        <v>57</v>
      </c>
      <c r="AG321" s="184" t="s">
        <v>56</v>
      </c>
      <c r="AH321" s="184">
        <v>14</v>
      </c>
      <c r="AI321" s="184" t="s">
        <v>57</v>
      </c>
      <c r="AJ321" s="184" t="s">
        <v>57</v>
      </c>
      <c r="AK321" s="184" t="s">
        <v>57</v>
      </c>
      <c r="AL321" s="184" t="s">
        <v>57</v>
      </c>
      <c r="AM321" s="184" t="s">
        <v>57</v>
      </c>
      <c r="AN321" s="184" t="s">
        <v>57</v>
      </c>
      <c r="AO321" s="192">
        <v>44936</v>
      </c>
      <c r="AP321" s="192">
        <v>45209</v>
      </c>
      <c r="AQ321" s="184">
        <f t="shared" si="8"/>
        <v>273</v>
      </c>
      <c r="AR321" s="184" t="s">
        <v>57</v>
      </c>
      <c r="AS321" s="184">
        <v>10</v>
      </c>
      <c r="AT321" s="184">
        <v>4</v>
      </c>
      <c r="AU321" s="184"/>
    </row>
    <row r="322" spans="1:47" s="188" customFormat="1">
      <c r="A322" s="184">
        <v>321</v>
      </c>
      <c r="B322" s="184" t="s">
        <v>6366</v>
      </c>
      <c r="C322" s="184" t="s">
        <v>1382</v>
      </c>
      <c r="D322" s="184">
        <v>2024</v>
      </c>
      <c r="E322" s="184" t="s">
        <v>925</v>
      </c>
      <c r="F322" s="184" t="s">
        <v>5318</v>
      </c>
      <c r="G322" s="187" t="s">
        <v>5319</v>
      </c>
      <c r="H322" s="184" t="s">
        <v>5320</v>
      </c>
      <c r="I322" s="184" t="s">
        <v>2599</v>
      </c>
      <c r="J322" s="184">
        <v>15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5323</v>
      </c>
      <c r="AA322" s="184" t="s">
        <v>57</v>
      </c>
      <c r="AB322" s="184" t="s">
        <v>57</v>
      </c>
      <c r="AC322" s="184" t="s">
        <v>57</v>
      </c>
      <c r="AD322" s="184" t="s">
        <v>57</v>
      </c>
      <c r="AE322" s="184" t="s">
        <v>57</v>
      </c>
      <c r="AF322" s="184" t="s">
        <v>57</v>
      </c>
      <c r="AG322" s="184" t="s">
        <v>57</v>
      </c>
      <c r="AH322" s="184" t="s">
        <v>57</v>
      </c>
      <c r="AI322" s="184" t="s">
        <v>57</v>
      </c>
      <c r="AJ322" s="184" t="s">
        <v>57</v>
      </c>
      <c r="AK322" s="184" t="s">
        <v>57</v>
      </c>
      <c r="AL322" s="184" t="s">
        <v>57</v>
      </c>
      <c r="AM322" s="184" t="s">
        <v>57</v>
      </c>
      <c r="AN322" s="184" t="s">
        <v>57</v>
      </c>
      <c r="AO322" s="192">
        <v>44939</v>
      </c>
      <c r="AP322" s="196">
        <v>45101</v>
      </c>
      <c r="AQ322" s="184">
        <f t="shared" si="8"/>
        <v>162</v>
      </c>
      <c r="AR322" s="184" t="s">
        <v>57</v>
      </c>
      <c r="AS322" s="184" t="s">
        <v>57</v>
      </c>
      <c r="AT322" s="184" t="s">
        <v>57</v>
      </c>
      <c r="AU322" s="184"/>
    </row>
    <row r="323" spans="1:47" s="188" customFormat="1">
      <c r="A323" s="184">
        <v>322</v>
      </c>
      <c r="B323" s="184" t="s">
        <v>6366</v>
      </c>
      <c r="C323" s="184" t="s">
        <v>1382</v>
      </c>
      <c r="D323" s="184">
        <v>2024</v>
      </c>
      <c r="E323" s="184" t="s">
        <v>925</v>
      </c>
      <c r="F323" s="184" t="s">
        <v>5324</v>
      </c>
      <c r="G323" s="184" t="s">
        <v>5325</v>
      </c>
      <c r="H323" s="184" t="s">
        <v>5326</v>
      </c>
      <c r="I323" s="184" t="s">
        <v>935</v>
      </c>
      <c r="J323" s="184">
        <v>18</v>
      </c>
      <c r="K323" s="184" t="s">
        <v>57</v>
      </c>
      <c r="L323" s="184" t="s">
        <v>57</v>
      </c>
      <c r="M323" s="184" t="s">
        <v>57</v>
      </c>
      <c r="N323" s="184" t="s">
        <v>56</v>
      </c>
      <c r="O323" s="184">
        <v>1</v>
      </c>
      <c r="P323" s="184" t="s">
        <v>170</v>
      </c>
      <c r="Q323" s="184" t="s">
        <v>6725</v>
      </c>
      <c r="R323" s="184" t="s">
        <v>6726</v>
      </c>
      <c r="S323" s="184" t="s">
        <v>56</v>
      </c>
      <c r="T323" s="184" t="s">
        <v>6727</v>
      </c>
      <c r="U323" s="184" t="s">
        <v>56</v>
      </c>
      <c r="V323" s="184" t="s">
        <v>6728</v>
      </c>
      <c r="W323" s="184" t="s">
        <v>56</v>
      </c>
      <c r="X323" s="184" t="s">
        <v>6729</v>
      </c>
      <c r="Y323" s="184" t="s">
        <v>56</v>
      </c>
      <c r="Z323" s="184" t="s">
        <v>5332</v>
      </c>
      <c r="AA323" s="184" t="s">
        <v>57</v>
      </c>
      <c r="AB323" s="184" t="s">
        <v>56</v>
      </c>
      <c r="AC323" s="184" t="s">
        <v>56</v>
      </c>
      <c r="AD323" s="184" t="s">
        <v>157</v>
      </c>
      <c r="AE323" s="184" t="s">
        <v>57</v>
      </c>
      <c r="AF323" s="184" t="s">
        <v>57</v>
      </c>
      <c r="AG323" s="184" t="s">
        <v>56</v>
      </c>
      <c r="AH323" s="184">
        <v>80</v>
      </c>
      <c r="AI323" s="184" t="s">
        <v>56</v>
      </c>
      <c r="AJ323" s="184" t="s">
        <v>174</v>
      </c>
      <c r="AK323" s="184" t="s">
        <v>57</v>
      </c>
      <c r="AL323" s="184" t="s">
        <v>57</v>
      </c>
      <c r="AM323" s="184" t="s">
        <v>57</v>
      </c>
      <c r="AN323" s="184" t="s">
        <v>57</v>
      </c>
      <c r="AO323" s="192">
        <v>44850</v>
      </c>
      <c r="AP323" s="192">
        <v>45145</v>
      </c>
      <c r="AQ323" s="184">
        <f t="shared" si="8"/>
        <v>295</v>
      </c>
      <c r="AR323" s="184" t="s">
        <v>57</v>
      </c>
      <c r="AS323" s="184">
        <v>44</v>
      </c>
      <c r="AT323" s="184">
        <v>36</v>
      </c>
      <c r="AU323" s="184"/>
    </row>
    <row r="324" spans="1:47" s="188" customFormat="1">
      <c r="A324" s="184">
        <v>323</v>
      </c>
      <c r="B324" s="184" t="s">
        <v>6366</v>
      </c>
      <c r="C324" s="184" t="s">
        <v>1382</v>
      </c>
      <c r="D324" s="184">
        <v>2024</v>
      </c>
      <c r="E324" s="184" t="s">
        <v>925</v>
      </c>
      <c r="F324" s="184" t="s">
        <v>5336</v>
      </c>
      <c r="G324" s="184" t="s">
        <v>5337</v>
      </c>
      <c r="H324" s="184" t="s">
        <v>5338</v>
      </c>
      <c r="I324" s="184" t="s">
        <v>935</v>
      </c>
      <c r="J324" s="184">
        <v>18</v>
      </c>
      <c r="K324" s="184" t="s">
        <v>57</v>
      </c>
      <c r="L324" s="184" t="s">
        <v>57</v>
      </c>
      <c r="M324" s="184" t="s">
        <v>57</v>
      </c>
      <c r="N324" s="184" t="s">
        <v>57</v>
      </c>
      <c r="O324" s="184" t="s">
        <v>57</v>
      </c>
      <c r="P324" s="184" t="s">
        <v>57</v>
      </c>
      <c r="Q324" s="184" t="s">
        <v>57</v>
      </c>
      <c r="R324" s="184" t="s">
        <v>57</v>
      </c>
      <c r="S324" s="184" t="s">
        <v>57</v>
      </c>
      <c r="T324" s="184" t="s">
        <v>57</v>
      </c>
      <c r="U324" s="184" t="s">
        <v>56</v>
      </c>
      <c r="V324" s="184" t="s">
        <v>6730</v>
      </c>
      <c r="W324" s="184" t="s">
        <v>56</v>
      </c>
      <c r="X324" s="184" t="s">
        <v>2487</v>
      </c>
      <c r="Y324" s="184" t="s">
        <v>57</v>
      </c>
      <c r="Z324" s="184" t="s">
        <v>5341</v>
      </c>
      <c r="AA324" s="184" t="s">
        <v>57</v>
      </c>
      <c r="AB324" s="184" t="s">
        <v>56</v>
      </c>
      <c r="AC324" s="184" t="s">
        <v>56</v>
      </c>
      <c r="AD324" s="184" t="s">
        <v>157</v>
      </c>
      <c r="AE324" s="184" t="s">
        <v>57</v>
      </c>
      <c r="AF324" s="184" t="s">
        <v>57</v>
      </c>
      <c r="AG324" s="184" t="s">
        <v>56</v>
      </c>
      <c r="AH324" s="184">
        <v>115</v>
      </c>
      <c r="AI324" s="184" t="s">
        <v>57</v>
      </c>
      <c r="AJ324" s="184" t="s">
        <v>57</v>
      </c>
      <c r="AK324" s="184" t="s">
        <v>57</v>
      </c>
      <c r="AL324" s="184" t="s">
        <v>57</v>
      </c>
      <c r="AM324" s="184" t="s">
        <v>57</v>
      </c>
      <c r="AN324" s="184" t="s">
        <v>57</v>
      </c>
      <c r="AO324" s="192">
        <v>44830</v>
      </c>
      <c r="AP324" s="196">
        <v>45212</v>
      </c>
      <c r="AQ324" s="184">
        <f t="shared" si="8"/>
        <v>382</v>
      </c>
      <c r="AR324" s="184" t="s">
        <v>57</v>
      </c>
      <c r="AS324" s="184">
        <v>76</v>
      </c>
      <c r="AT324" s="184">
        <v>39</v>
      </c>
      <c r="AU324" s="184"/>
    </row>
    <row r="325" spans="1:47" s="188" customFormat="1">
      <c r="A325" s="184">
        <v>324</v>
      </c>
      <c r="B325" s="184" t="s">
        <v>6366</v>
      </c>
      <c r="C325" s="184" t="s">
        <v>1382</v>
      </c>
      <c r="D325" s="184">
        <v>2024</v>
      </c>
      <c r="E325" s="184" t="s">
        <v>925</v>
      </c>
      <c r="F325" s="184" t="s">
        <v>5343</v>
      </c>
      <c r="G325" s="184" t="s">
        <v>5344</v>
      </c>
      <c r="H325" s="184" t="s">
        <v>5345</v>
      </c>
      <c r="I325" s="184" t="s">
        <v>929</v>
      </c>
      <c r="J325" s="184">
        <v>19</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5346</v>
      </c>
      <c r="AA325" s="184" t="s">
        <v>57</v>
      </c>
      <c r="AB325" s="184" t="s">
        <v>57</v>
      </c>
      <c r="AC325" s="184" t="s">
        <v>57</v>
      </c>
      <c r="AD325" s="184" t="s">
        <v>57</v>
      </c>
      <c r="AE325" s="184" t="s">
        <v>57</v>
      </c>
      <c r="AF325" s="184" t="s">
        <v>57</v>
      </c>
      <c r="AG325" s="184" t="s">
        <v>57</v>
      </c>
      <c r="AH325" s="184" t="s">
        <v>57</v>
      </c>
      <c r="AI325" s="184" t="s">
        <v>57</v>
      </c>
      <c r="AJ325" s="184" t="s">
        <v>57</v>
      </c>
      <c r="AK325" s="184" t="s">
        <v>57</v>
      </c>
      <c r="AL325" s="184" t="s">
        <v>57</v>
      </c>
      <c r="AM325" s="184" t="s">
        <v>57</v>
      </c>
      <c r="AN325" s="184" t="s">
        <v>57</v>
      </c>
      <c r="AO325" s="196">
        <v>45099</v>
      </c>
      <c r="AP325" s="196">
        <v>45236</v>
      </c>
      <c r="AQ325" s="184">
        <f t="shared" si="8"/>
        <v>137</v>
      </c>
      <c r="AR325" s="184" t="s">
        <v>57</v>
      </c>
      <c r="AS325" s="184" t="s">
        <v>57</v>
      </c>
      <c r="AT325" s="184" t="s">
        <v>57</v>
      </c>
      <c r="AU325" s="184"/>
    </row>
    <row r="326" spans="1:47" s="188" customFormat="1">
      <c r="A326" s="184">
        <v>325</v>
      </c>
      <c r="B326" s="184" t="s">
        <v>6366</v>
      </c>
      <c r="C326" s="184" t="s">
        <v>1382</v>
      </c>
      <c r="D326" s="184">
        <v>2024</v>
      </c>
      <c r="E326" s="184" t="s">
        <v>925</v>
      </c>
      <c r="F326" s="184" t="s">
        <v>5347</v>
      </c>
      <c r="G326" s="184" t="s">
        <v>5348</v>
      </c>
      <c r="H326" s="184" t="s">
        <v>5349</v>
      </c>
      <c r="I326" s="184" t="s">
        <v>935</v>
      </c>
      <c r="J326" s="184">
        <v>22</v>
      </c>
      <c r="K326" s="184" t="s">
        <v>57</v>
      </c>
      <c r="L326" s="184" t="s">
        <v>57</v>
      </c>
      <c r="M326" s="184" t="s">
        <v>57</v>
      </c>
      <c r="N326" s="184" t="s">
        <v>57</v>
      </c>
      <c r="O326" s="184" t="s">
        <v>57</v>
      </c>
      <c r="P326" s="184" t="s">
        <v>57</v>
      </c>
      <c r="Q326" s="184" t="s">
        <v>57</v>
      </c>
      <c r="R326" s="184" t="s">
        <v>57</v>
      </c>
      <c r="S326" s="184" t="s">
        <v>57</v>
      </c>
      <c r="T326" s="184" t="s">
        <v>57</v>
      </c>
      <c r="U326" s="184" t="s">
        <v>56</v>
      </c>
      <c r="V326" s="184" t="s">
        <v>5350</v>
      </c>
      <c r="W326" s="184" t="s">
        <v>57</v>
      </c>
      <c r="X326" s="184" t="s">
        <v>57</v>
      </c>
      <c r="Y326" s="184" t="s">
        <v>57</v>
      </c>
      <c r="Z326" s="184" t="s">
        <v>5352</v>
      </c>
      <c r="AA326" s="184" t="s">
        <v>57</v>
      </c>
      <c r="AB326" s="184" t="s">
        <v>1223</v>
      </c>
      <c r="AC326" s="184" t="s">
        <v>1223</v>
      </c>
      <c r="AD326" s="184" t="s">
        <v>157</v>
      </c>
      <c r="AE326" s="184" t="s">
        <v>57</v>
      </c>
      <c r="AF326" s="184" t="s">
        <v>57</v>
      </c>
      <c r="AG326" s="184" t="s">
        <v>56</v>
      </c>
      <c r="AH326" s="184">
        <v>35</v>
      </c>
      <c r="AI326" s="184" t="s">
        <v>57</v>
      </c>
      <c r="AJ326" s="184" t="s">
        <v>57</v>
      </c>
      <c r="AK326" s="184" t="s">
        <v>57</v>
      </c>
      <c r="AL326" s="184" t="s">
        <v>57</v>
      </c>
      <c r="AM326" s="184" t="s">
        <v>57</v>
      </c>
      <c r="AN326" s="184" t="s">
        <v>57</v>
      </c>
      <c r="AO326" s="192">
        <v>44986</v>
      </c>
      <c r="AP326" s="196">
        <v>45209</v>
      </c>
      <c r="AQ326" s="184">
        <f t="shared" si="8"/>
        <v>223</v>
      </c>
      <c r="AR326" s="184" t="s">
        <v>57</v>
      </c>
      <c r="AS326" s="184" t="s">
        <v>57</v>
      </c>
      <c r="AT326" s="184" t="s">
        <v>57</v>
      </c>
      <c r="AU326" s="184"/>
    </row>
    <row r="327" spans="1:47" s="188" customFormat="1">
      <c r="A327" s="184">
        <v>326</v>
      </c>
      <c r="B327" s="184" t="s">
        <v>6366</v>
      </c>
      <c r="C327" s="184" t="s">
        <v>1382</v>
      </c>
      <c r="D327" s="184">
        <v>2024</v>
      </c>
      <c r="E327" s="184" t="s">
        <v>925</v>
      </c>
      <c r="F327" s="184" t="s">
        <v>5354</v>
      </c>
      <c r="G327" s="184" t="s">
        <v>5355</v>
      </c>
      <c r="H327" s="184" t="s">
        <v>5356</v>
      </c>
      <c r="I327" s="184" t="s">
        <v>935</v>
      </c>
      <c r="J327" s="184">
        <v>22</v>
      </c>
      <c r="K327" s="184" t="s">
        <v>57</v>
      </c>
      <c r="L327" s="184" t="s">
        <v>57</v>
      </c>
      <c r="M327" s="184" t="s">
        <v>57</v>
      </c>
      <c r="N327" s="184" t="s">
        <v>57</v>
      </c>
      <c r="O327" s="184" t="s">
        <v>57</v>
      </c>
      <c r="P327" s="184" t="s">
        <v>57</v>
      </c>
      <c r="Q327" s="184" t="s">
        <v>57</v>
      </c>
      <c r="R327" s="184" t="s">
        <v>57</v>
      </c>
      <c r="S327" s="184" t="s">
        <v>57</v>
      </c>
      <c r="T327" s="184" t="s">
        <v>57</v>
      </c>
      <c r="U327" s="184" t="s">
        <v>57</v>
      </c>
      <c r="V327" s="184" t="s">
        <v>57</v>
      </c>
      <c r="W327" s="184" t="s">
        <v>56</v>
      </c>
      <c r="X327" s="184" t="s">
        <v>1653</v>
      </c>
      <c r="Y327" s="184" t="s">
        <v>57</v>
      </c>
      <c r="Z327" s="184" t="s">
        <v>5357</v>
      </c>
      <c r="AA327" s="184" t="s">
        <v>57</v>
      </c>
      <c r="AB327" s="184" t="s">
        <v>57</v>
      </c>
      <c r="AC327" s="184" t="s">
        <v>57</v>
      </c>
      <c r="AD327" s="184" t="s">
        <v>57</v>
      </c>
      <c r="AE327" s="184" t="s">
        <v>57</v>
      </c>
      <c r="AF327" s="184" t="s">
        <v>57</v>
      </c>
      <c r="AG327" s="184" t="s">
        <v>56</v>
      </c>
      <c r="AH327" s="184">
        <v>16</v>
      </c>
      <c r="AI327" s="184" t="s">
        <v>57</v>
      </c>
      <c r="AJ327" s="184" t="s">
        <v>57</v>
      </c>
      <c r="AK327" s="184" t="s">
        <v>57</v>
      </c>
      <c r="AL327" s="184" t="s">
        <v>57</v>
      </c>
      <c r="AM327" s="184" t="s">
        <v>57</v>
      </c>
      <c r="AN327" s="184" t="s">
        <v>57</v>
      </c>
      <c r="AO327" s="196">
        <v>44543</v>
      </c>
      <c r="AP327" s="192">
        <v>45196</v>
      </c>
      <c r="AQ327" s="184">
        <f t="shared" si="8"/>
        <v>653</v>
      </c>
      <c r="AR327" s="184" t="s">
        <v>57</v>
      </c>
      <c r="AS327" s="184" t="s">
        <v>57</v>
      </c>
      <c r="AT327" s="184" t="s">
        <v>57</v>
      </c>
      <c r="AU327" s="184" t="s">
        <v>56</v>
      </c>
    </row>
    <row r="328" spans="1:47" s="188" customFormat="1">
      <c r="A328" s="184">
        <v>327</v>
      </c>
      <c r="B328" s="184" t="s">
        <v>6366</v>
      </c>
      <c r="C328" s="184" t="s">
        <v>1382</v>
      </c>
      <c r="D328" s="184">
        <v>2024</v>
      </c>
      <c r="E328" s="184" t="s">
        <v>925</v>
      </c>
      <c r="F328" s="184" t="s">
        <v>3298</v>
      </c>
      <c r="G328" s="184" t="s">
        <v>5358</v>
      </c>
      <c r="H328" s="184" t="s">
        <v>5359</v>
      </c>
      <c r="I328" s="184" t="s">
        <v>935</v>
      </c>
      <c r="J328" s="184">
        <v>13</v>
      </c>
      <c r="K328" s="184" t="s">
        <v>57</v>
      </c>
      <c r="L328" s="184" t="s">
        <v>57</v>
      </c>
      <c r="M328" s="184" t="s">
        <v>57</v>
      </c>
      <c r="N328" s="184" t="s">
        <v>57</v>
      </c>
      <c r="O328" s="184" t="s">
        <v>57</v>
      </c>
      <c r="P328" s="184" t="s">
        <v>57</v>
      </c>
      <c r="Q328" s="184" t="s">
        <v>57</v>
      </c>
      <c r="R328" s="184" t="s">
        <v>57</v>
      </c>
      <c r="S328" s="184" t="s">
        <v>56</v>
      </c>
      <c r="T328" s="184" t="s">
        <v>6731</v>
      </c>
      <c r="U328" s="184" t="s">
        <v>56</v>
      </c>
      <c r="V328" s="184" t="s">
        <v>6732</v>
      </c>
      <c r="W328" s="184" t="s">
        <v>56</v>
      </c>
      <c r="X328" s="184" t="s">
        <v>6733</v>
      </c>
      <c r="Y328" s="184" t="s">
        <v>57</v>
      </c>
      <c r="Z328" s="184" t="s">
        <v>3301</v>
      </c>
      <c r="AA328" s="184" t="s">
        <v>57</v>
      </c>
      <c r="AB328" s="184" t="s">
        <v>56</v>
      </c>
      <c r="AC328" s="184" t="s">
        <v>56</v>
      </c>
      <c r="AD328" s="184" t="s">
        <v>234</v>
      </c>
      <c r="AE328" s="184" t="s">
        <v>1738</v>
      </c>
      <c r="AF328" s="184" t="s">
        <v>57</v>
      </c>
      <c r="AG328" s="184" t="s">
        <v>56</v>
      </c>
      <c r="AH328" s="184">
        <v>100</v>
      </c>
      <c r="AI328" s="184" t="s">
        <v>57</v>
      </c>
      <c r="AJ328" s="184" t="s">
        <v>57</v>
      </c>
      <c r="AK328" s="184" t="s">
        <v>57</v>
      </c>
      <c r="AL328" s="184" t="s">
        <v>57</v>
      </c>
      <c r="AM328" s="184" t="s">
        <v>57</v>
      </c>
      <c r="AN328" s="184" t="s">
        <v>57</v>
      </c>
      <c r="AO328" s="192">
        <v>44988</v>
      </c>
      <c r="AP328" s="192">
        <v>45160</v>
      </c>
      <c r="AQ328" s="184">
        <f t="shared" si="8"/>
        <v>172</v>
      </c>
      <c r="AR328" s="184" t="s">
        <v>57</v>
      </c>
      <c r="AS328" s="184">
        <v>75</v>
      </c>
      <c r="AT328" s="184">
        <v>25</v>
      </c>
      <c r="AU328" s="184"/>
    </row>
    <row r="329" spans="1:47" s="188" customFormat="1">
      <c r="A329" s="184">
        <v>328</v>
      </c>
      <c r="B329" s="184" t="s">
        <v>6366</v>
      </c>
      <c r="C329" s="184" t="s">
        <v>1382</v>
      </c>
      <c r="D329" s="184">
        <v>2024</v>
      </c>
      <c r="E329" s="184" t="s">
        <v>925</v>
      </c>
      <c r="F329" s="184" t="s">
        <v>5365</v>
      </c>
      <c r="G329" s="184" t="s">
        <v>5366</v>
      </c>
      <c r="H329" s="184" t="s">
        <v>6734</v>
      </c>
      <c r="I329" s="184" t="s">
        <v>935</v>
      </c>
      <c r="J329" s="184">
        <v>13</v>
      </c>
      <c r="K329" s="184" t="s">
        <v>57</v>
      </c>
      <c r="L329" s="184" t="s">
        <v>57</v>
      </c>
      <c r="M329" s="184" t="s">
        <v>57</v>
      </c>
      <c r="N329" s="184" t="s">
        <v>57</v>
      </c>
      <c r="O329" s="184" t="s">
        <v>57</v>
      </c>
      <c r="P329" s="184" t="s">
        <v>57</v>
      </c>
      <c r="Q329" s="184" t="s">
        <v>57</v>
      </c>
      <c r="R329" s="184" t="s">
        <v>57</v>
      </c>
      <c r="S329" s="184" t="s">
        <v>56</v>
      </c>
      <c r="T329" s="184" t="s">
        <v>6735</v>
      </c>
      <c r="U329" s="184" t="s">
        <v>57</v>
      </c>
      <c r="V329" s="184" t="s">
        <v>57</v>
      </c>
      <c r="W329" s="184" t="s">
        <v>56</v>
      </c>
      <c r="X329" s="184" t="s">
        <v>6736</v>
      </c>
      <c r="Y329" s="184" t="s">
        <v>57</v>
      </c>
      <c r="Z329" s="184" t="s">
        <v>5370</v>
      </c>
      <c r="AA329" s="184" t="s">
        <v>57</v>
      </c>
      <c r="AB329" s="184" t="s">
        <v>56</v>
      </c>
      <c r="AC329" s="184" t="s">
        <v>56</v>
      </c>
      <c r="AD329" s="184" t="s">
        <v>157</v>
      </c>
      <c r="AE329" s="184" t="s">
        <v>57</v>
      </c>
      <c r="AF329" s="184" t="s">
        <v>57</v>
      </c>
      <c r="AG329" s="184" t="s">
        <v>56</v>
      </c>
      <c r="AH329" s="184">
        <v>615</v>
      </c>
      <c r="AI329" s="184" t="s">
        <v>57</v>
      </c>
      <c r="AJ329" s="184" t="s">
        <v>57</v>
      </c>
      <c r="AK329" s="184" t="s">
        <v>57</v>
      </c>
      <c r="AL329" s="184" t="s">
        <v>57</v>
      </c>
      <c r="AM329" s="184" t="s">
        <v>57</v>
      </c>
      <c r="AN329" s="184" t="s">
        <v>57</v>
      </c>
      <c r="AO329" s="192">
        <v>44923</v>
      </c>
      <c r="AP329" s="192">
        <v>45225</v>
      </c>
      <c r="AQ329" s="184">
        <f t="shared" si="8"/>
        <v>302</v>
      </c>
      <c r="AR329" s="184" t="s">
        <v>57</v>
      </c>
      <c r="AS329" s="184">
        <v>271</v>
      </c>
      <c r="AT329" s="184">
        <v>344</v>
      </c>
      <c r="AU329" s="184"/>
    </row>
    <row r="330" spans="1:47" s="188" customFormat="1">
      <c r="A330" s="184">
        <v>329</v>
      </c>
      <c r="B330" s="184" t="s">
        <v>6366</v>
      </c>
      <c r="C330" s="184" t="s">
        <v>1382</v>
      </c>
      <c r="D330" s="184">
        <v>2024</v>
      </c>
      <c r="E330" s="184" t="s">
        <v>925</v>
      </c>
      <c r="F330" s="184" t="s">
        <v>57</v>
      </c>
      <c r="G330" s="184" t="s">
        <v>5372</v>
      </c>
      <c r="H330" s="184" t="s">
        <v>5373</v>
      </c>
      <c r="I330" s="184" t="s">
        <v>2597</v>
      </c>
      <c r="J330" s="184">
        <v>25</v>
      </c>
      <c r="K330" s="184" t="s">
        <v>57</v>
      </c>
      <c r="L330" s="184" t="s">
        <v>57</v>
      </c>
      <c r="M330" s="184" t="s">
        <v>57</v>
      </c>
      <c r="N330" s="184" t="s">
        <v>57</v>
      </c>
      <c r="O330" s="184" t="s">
        <v>57</v>
      </c>
      <c r="P330" s="184" t="s">
        <v>57</v>
      </c>
      <c r="Q330" s="184" t="s">
        <v>57</v>
      </c>
      <c r="R330" s="184" t="s">
        <v>57</v>
      </c>
      <c r="S330" s="184" t="s">
        <v>57</v>
      </c>
      <c r="T330" s="184" t="s">
        <v>57</v>
      </c>
      <c r="U330" s="184" t="s">
        <v>57</v>
      </c>
      <c r="V330" s="184" t="s">
        <v>57</v>
      </c>
      <c r="W330" s="184" t="s">
        <v>57</v>
      </c>
      <c r="X330" s="184" t="s">
        <v>57</v>
      </c>
      <c r="Y330" s="184" t="s">
        <v>57</v>
      </c>
      <c r="Z330" s="184" t="s">
        <v>57</v>
      </c>
      <c r="AA330" s="184" t="s">
        <v>57</v>
      </c>
      <c r="AB330" s="184" t="s">
        <v>57</v>
      </c>
      <c r="AC330" s="184" t="s">
        <v>57</v>
      </c>
      <c r="AD330" s="184" t="s">
        <v>57</v>
      </c>
      <c r="AE330" s="184" t="s">
        <v>57</v>
      </c>
      <c r="AF330" s="184" t="s">
        <v>57</v>
      </c>
      <c r="AG330" s="184" t="s">
        <v>57</v>
      </c>
      <c r="AH330" s="184" t="s">
        <v>57</v>
      </c>
      <c r="AI330" s="184" t="s">
        <v>57</v>
      </c>
      <c r="AJ330" s="184" t="s">
        <v>57</v>
      </c>
      <c r="AK330" s="184" t="s">
        <v>57</v>
      </c>
      <c r="AL330" s="184" t="s">
        <v>57</v>
      </c>
      <c r="AM330" s="184" t="s">
        <v>57</v>
      </c>
      <c r="AN330" s="184" t="s">
        <v>57</v>
      </c>
      <c r="AO330" s="196" t="s">
        <v>57</v>
      </c>
      <c r="AP330" s="196">
        <v>45299</v>
      </c>
      <c r="AQ330" s="184" t="s">
        <v>57</v>
      </c>
      <c r="AR330" s="184" t="s">
        <v>57</v>
      </c>
      <c r="AS330" s="184" t="s">
        <v>57</v>
      </c>
      <c r="AT330" s="184" t="s">
        <v>57</v>
      </c>
      <c r="AU330" s="184"/>
    </row>
    <row r="331" spans="1:47" s="188" customFormat="1">
      <c r="A331" s="184">
        <v>330</v>
      </c>
      <c r="B331" s="184" t="s">
        <v>6366</v>
      </c>
      <c r="C331" s="184" t="s">
        <v>1382</v>
      </c>
      <c r="D331" s="184">
        <v>2024</v>
      </c>
      <c r="E331" s="184" t="s">
        <v>301</v>
      </c>
      <c r="F331" s="184" t="s">
        <v>2205</v>
      </c>
      <c r="G331" s="184" t="s">
        <v>5375</v>
      </c>
      <c r="H331" s="184" t="s">
        <v>5376</v>
      </c>
      <c r="I331" s="184" t="s">
        <v>926</v>
      </c>
      <c r="J331" s="184">
        <v>25</v>
      </c>
      <c r="K331" s="184" t="s">
        <v>57</v>
      </c>
      <c r="L331" s="184" t="s">
        <v>57</v>
      </c>
      <c r="M331" s="184" t="s">
        <v>57</v>
      </c>
      <c r="N331" s="184" t="s">
        <v>57</v>
      </c>
      <c r="O331" s="184" t="s">
        <v>57</v>
      </c>
      <c r="P331" s="184" t="s">
        <v>57</v>
      </c>
      <c r="Q331" s="184" t="s">
        <v>57</v>
      </c>
      <c r="R331" s="184" t="s">
        <v>57</v>
      </c>
      <c r="S331" s="184" t="s">
        <v>57</v>
      </c>
      <c r="T331" s="184" t="s">
        <v>57</v>
      </c>
      <c r="U331" s="184" t="s">
        <v>57</v>
      </c>
      <c r="V331" s="184" t="s">
        <v>57</v>
      </c>
      <c r="W331" s="184" t="s">
        <v>57</v>
      </c>
      <c r="X331" s="184" t="s">
        <v>57</v>
      </c>
      <c r="Y331" s="184" t="s">
        <v>57</v>
      </c>
      <c r="Z331" s="184" t="s">
        <v>3610</v>
      </c>
      <c r="AA331" s="184" t="s">
        <v>57</v>
      </c>
      <c r="AB331" s="184" t="s">
        <v>57</v>
      </c>
      <c r="AC331" s="184" t="s">
        <v>57</v>
      </c>
      <c r="AD331" s="184" t="s">
        <v>57</v>
      </c>
      <c r="AE331" s="184" t="s">
        <v>57</v>
      </c>
      <c r="AF331" s="184" t="s">
        <v>57</v>
      </c>
      <c r="AG331" s="184" t="s">
        <v>57</v>
      </c>
      <c r="AH331" s="184" t="s">
        <v>57</v>
      </c>
      <c r="AI331" s="184" t="s">
        <v>57</v>
      </c>
      <c r="AJ331" s="184" t="s">
        <v>57</v>
      </c>
      <c r="AK331" s="184" t="s">
        <v>57</v>
      </c>
      <c r="AL331" s="184" t="s">
        <v>57</v>
      </c>
      <c r="AM331" s="184" t="s">
        <v>57</v>
      </c>
      <c r="AN331" s="184" t="s">
        <v>57</v>
      </c>
      <c r="AO331" s="192">
        <v>45306</v>
      </c>
      <c r="AP331" s="192">
        <v>45330</v>
      </c>
      <c r="AQ331" s="184">
        <f t="shared" ref="AQ331:AQ352" si="9">AP331-AO331</f>
        <v>24</v>
      </c>
      <c r="AR331" s="184" t="s">
        <v>57</v>
      </c>
      <c r="AS331" s="184" t="s">
        <v>57</v>
      </c>
      <c r="AT331" s="184" t="s">
        <v>57</v>
      </c>
      <c r="AU331" s="184"/>
    </row>
    <row r="332" spans="1:47" s="188" customFormat="1">
      <c r="A332" s="184">
        <v>331</v>
      </c>
      <c r="B332" s="184" t="s">
        <v>6366</v>
      </c>
      <c r="C332" s="184" t="s">
        <v>1382</v>
      </c>
      <c r="D332" s="184">
        <v>2024</v>
      </c>
      <c r="E332" s="184" t="s">
        <v>301</v>
      </c>
      <c r="F332" s="184" t="s">
        <v>5379</v>
      </c>
      <c r="G332" s="184" t="s">
        <v>5380</v>
      </c>
      <c r="H332" s="184" t="s">
        <v>5381</v>
      </c>
      <c r="I332" s="184" t="s">
        <v>935</v>
      </c>
      <c r="J332" s="184">
        <v>15</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56</v>
      </c>
      <c r="X332" s="184" t="s">
        <v>2487</v>
      </c>
      <c r="Y332" s="184" t="s">
        <v>57</v>
      </c>
      <c r="Z332" s="184" t="s">
        <v>5382</v>
      </c>
      <c r="AA332" s="184" t="s">
        <v>57</v>
      </c>
      <c r="AB332" s="184" t="s">
        <v>57</v>
      </c>
      <c r="AC332" s="184" t="s">
        <v>57</v>
      </c>
      <c r="AD332" s="184" t="s">
        <v>57</v>
      </c>
      <c r="AE332" s="184" t="s">
        <v>57</v>
      </c>
      <c r="AF332" s="184" t="s">
        <v>57</v>
      </c>
      <c r="AG332" s="184" t="s">
        <v>56</v>
      </c>
      <c r="AH332" s="184">
        <v>13</v>
      </c>
      <c r="AI332" s="184" t="s">
        <v>57</v>
      </c>
      <c r="AJ332" s="184" t="s">
        <v>57</v>
      </c>
      <c r="AK332" s="184" t="s">
        <v>57</v>
      </c>
      <c r="AL332" s="184" t="s">
        <v>57</v>
      </c>
      <c r="AM332" s="184" t="s">
        <v>57</v>
      </c>
      <c r="AN332" s="184" t="s">
        <v>57</v>
      </c>
      <c r="AO332" s="192">
        <v>44844</v>
      </c>
      <c r="AP332" s="192">
        <v>45104</v>
      </c>
      <c r="AQ332" s="184">
        <f t="shared" si="9"/>
        <v>260</v>
      </c>
      <c r="AR332" s="184" t="s">
        <v>57</v>
      </c>
      <c r="AS332" s="184">
        <v>5</v>
      </c>
      <c r="AT332" s="184">
        <v>8</v>
      </c>
      <c r="AU332" s="184"/>
    </row>
    <row r="333" spans="1:47" s="188" customFormat="1">
      <c r="A333" s="184">
        <v>332</v>
      </c>
      <c r="B333" s="184" t="s">
        <v>6366</v>
      </c>
      <c r="C333" s="184" t="s">
        <v>1382</v>
      </c>
      <c r="D333" s="184">
        <v>2024</v>
      </c>
      <c r="E333" s="184" t="s">
        <v>301</v>
      </c>
      <c r="F333" s="184" t="s">
        <v>5383</v>
      </c>
      <c r="G333" s="184" t="s">
        <v>5384</v>
      </c>
      <c r="H333" s="184" t="s">
        <v>5385</v>
      </c>
      <c r="I333" s="184" t="s">
        <v>935</v>
      </c>
      <c r="J333" s="184">
        <v>14</v>
      </c>
      <c r="K333" s="184" t="s">
        <v>57</v>
      </c>
      <c r="L333" s="184" t="s">
        <v>57</v>
      </c>
      <c r="M333" s="184" t="s">
        <v>57</v>
      </c>
      <c r="N333" s="184" t="s">
        <v>56</v>
      </c>
      <c r="O333" s="184">
        <v>2</v>
      </c>
      <c r="P333" s="184" t="s">
        <v>170</v>
      </c>
      <c r="Q333" s="184" t="s">
        <v>6737</v>
      </c>
      <c r="R333" s="184" t="s">
        <v>6738</v>
      </c>
      <c r="S333" s="184" t="s">
        <v>57</v>
      </c>
      <c r="T333" s="184" t="s">
        <v>57</v>
      </c>
      <c r="U333" s="184" t="s">
        <v>56</v>
      </c>
      <c r="V333" s="184" t="s">
        <v>6739</v>
      </c>
      <c r="W333" s="184" t="s">
        <v>56</v>
      </c>
      <c r="X333" s="184" t="s">
        <v>6740</v>
      </c>
      <c r="Y333" s="184" t="s">
        <v>57</v>
      </c>
      <c r="Z333" s="184" t="s">
        <v>3610</v>
      </c>
      <c r="AA333" s="184" t="s">
        <v>57</v>
      </c>
      <c r="AB333" s="184" t="s">
        <v>57</v>
      </c>
      <c r="AC333" s="184" t="s">
        <v>57</v>
      </c>
      <c r="AD333" s="184" t="s">
        <v>57</v>
      </c>
      <c r="AE333" s="184" t="s">
        <v>57</v>
      </c>
      <c r="AF333" s="184" t="s">
        <v>57</v>
      </c>
      <c r="AG333" s="184" t="s">
        <v>56</v>
      </c>
      <c r="AH333" s="184">
        <v>16</v>
      </c>
      <c r="AI333" s="184" t="s">
        <v>57</v>
      </c>
      <c r="AJ333" s="184" t="s">
        <v>57</v>
      </c>
      <c r="AK333" s="184" t="s">
        <v>57</v>
      </c>
      <c r="AL333" s="184" t="s">
        <v>57</v>
      </c>
      <c r="AM333" s="184" t="s">
        <v>57</v>
      </c>
      <c r="AN333" s="184" t="s">
        <v>57</v>
      </c>
      <c r="AO333" s="192">
        <v>44943</v>
      </c>
      <c r="AP333" s="192">
        <v>45128</v>
      </c>
      <c r="AQ333" s="184">
        <f t="shared" si="9"/>
        <v>185</v>
      </c>
      <c r="AR333" s="184" t="s">
        <v>57</v>
      </c>
      <c r="AS333" s="184">
        <v>8</v>
      </c>
      <c r="AT333" s="184">
        <v>8</v>
      </c>
      <c r="AU333" s="184"/>
    </row>
    <row r="334" spans="1:47" s="188" customFormat="1">
      <c r="A334" s="184">
        <v>333</v>
      </c>
      <c r="B334" s="184" t="s">
        <v>6366</v>
      </c>
      <c r="C334" s="184" t="s">
        <v>1382</v>
      </c>
      <c r="D334" s="184">
        <v>2024</v>
      </c>
      <c r="E334" s="184" t="s">
        <v>301</v>
      </c>
      <c r="F334" s="184" t="s">
        <v>5391</v>
      </c>
      <c r="G334" s="184" t="s">
        <v>5392</v>
      </c>
      <c r="H334" s="184" t="s">
        <v>5393</v>
      </c>
      <c r="I334" s="184" t="s">
        <v>935</v>
      </c>
      <c r="J334" s="184">
        <v>15</v>
      </c>
      <c r="K334" s="184" t="s">
        <v>57</v>
      </c>
      <c r="L334" s="184" t="s">
        <v>57</v>
      </c>
      <c r="M334" s="184" t="s">
        <v>57</v>
      </c>
      <c r="N334" s="184" t="s">
        <v>56</v>
      </c>
      <c r="O334" s="184">
        <v>2</v>
      </c>
      <c r="P334" s="184" t="s">
        <v>114</v>
      </c>
      <c r="Q334" s="184" t="s">
        <v>6741</v>
      </c>
      <c r="R334" s="184" t="s">
        <v>5395</v>
      </c>
      <c r="S334" s="184" t="s">
        <v>56</v>
      </c>
      <c r="T334" s="184" t="s">
        <v>6742</v>
      </c>
      <c r="U334" s="184" t="s">
        <v>57</v>
      </c>
      <c r="V334" s="184" t="s">
        <v>57</v>
      </c>
      <c r="W334" s="184" t="s">
        <v>56</v>
      </c>
      <c r="X334" s="184" t="s">
        <v>6743</v>
      </c>
      <c r="Y334" s="184" t="s">
        <v>56</v>
      </c>
      <c r="Z334" s="184" t="s">
        <v>5398</v>
      </c>
      <c r="AA334" s="184" t="s">
        <v>56</v>
      </c>
      <c r="AB334" s="184" t="s">
        <v>56</v>
      </c>
      <c r="AC334" s="184" t="s">
        <v>56</v>
      </c>
      <c r="AD334" s="184" t="s">
        <v>216</v>
      </c>
      <c r="AE334" s="184" t="s">
        <v>6601</v>
      </c>
      <c r="AF334" s="184" t="s">
        <v>57</v>
      </c>
      <c r="AG334" s="184" t="s">
        <v>56</v>
      </c>
      <c r="AH334" s="184">
        <v>30</v>
      </c>
      <c r="AI334" s="184" t="s">
        <v>57</v>
      </c>
      <c r="AJ334" s="184" t="s">
        <v>57</v>
      </c>
      <c r="AK334" s="184" t="s">
        <v>57</v>
      </c>
      <c r="AL334" s="184" t="s">
        <v>57</v>
      </c>
      <c r="AM334" s="184" t="s">
        <v>57</v>
      </c>
      <c r="AN334" s="184" t="s">
        <v>57</v>
      </c>
      <c r="AO334" s="196">
        <v>44970</v>
      </c>
      <c r="AP334" s="196">
        <v>45177</v>
      </c>
      <c r="AQ334" s="184">
        <f t="shared" si="9"/>
        <v>207</v>
      </c>
      <c r="AR334" s="184" t="s">
        <v>57</v>
      </c>
      <c r="AS334" s="184">
        <v>9</v>
      </c>
      <c r="AT334" s="184">
        <v>21</v>
      </c>
      <c r="AU334" s="184"/>
    </row>
    <row r="335" spans="1:47" s="188" customFormat="1">
      <c r="A335" s="184">
        <v>334</v>
      </c>
      <c r="B335" s="184" t="s">
        <v>6366</v>
      </c>
      <c r="C335" s="184" t="s">
        <v>1382</v>
      </c>
      <c r="D335" s="184">
        <v>2024</v>
      </c>
      <c r="E335" s="184" t="s">
        <v>301</v>
      </c>
      <c r="F335" s="184" t="s">
        <v>5399</v>
      </c>
      <c r="G335" s="184" t="s">
        <v>5400</v>
      </c>
      <c r="H335" s="184" t="s">
        <v>5401</v>
      </c>
      <c r="I335" s="184" t="s">
        <v>935</v>
      </c>
      <c r="J335" s="184">
        <v>9</v>
      </c>
      <c r="K335" s="184" t="s">
        <v>57</v>
      </c>
      <c r="L335" s="184" t="s">
        <v>57</v>
      </c>
      <c r="M335" s="184" t="s">
        <v>57</v>
      </c>
      <c r="N335" s="184" t="s">
        <v>57</v>
      </c>
      <c r="O335" s="184" t="s">
        <v>57</v>
      </c>
      <c r="P335" s="184" t="s">
        <v>57</v>
      </c>
      <c r="Q335" s="184" t="s">
        <v>57</v>
      </c>
      <c r="R335" s="184" t="s">
        <v>57</v>
      </c>
      <c r="S335" s="184" t="s">
        <v>57</v>
      </c>
      <c r="T335" s="189" t="s">
        <v>57</v>
      </c>
      <c r="U335" s="184" t="s">
        <v>56</v>
      </c>
      <c r="V335" s="184" t="s">
        <v>6744</v>
      </c>
      <c r="W335" s="184" t="s">
        <v>56</v>
      </c>
      <c r="X335" s="184" t="s">
        <v>2576</v>
      </c>
      <c r="Y335" s="184" t="s">
        <v>57</v>
      </c>
      <c r="Z335" s="184" t="s">
        <v>5404</v>
      </c>
      <c r="AA335" s="184" t="s">
        <v>57</v>
      </c>
      <c r="AB335" s="184" t="s">
        <v>56</v>
      </c>
      <c r="AC335" s="184" t="s">
        <v>56</v>
      </c>
      <c r="AD335" s="184" t="s">
        <v>157</v>
      </c>
      <c r="AE335" s="184" t="s">
        <v>57</v>
      </c>
      <c r="AF335" s="184" t="s">
        <v>57</v>
      </c>
      <c r="AG335" s="184" t="s">
        <v>56</v>
      </c>
      <c r="AH335" s="184">
        <v>396</v>
      </c>
      <c r="AI335" s="184" t="s">
        <v>57</v>
      </c>
      <c r="AJ335" s="184" t="s">
        <v>57</v>
      </c>
      <c r="AK335" s="184" t="s">
        <v>57</v>
      </c>
      <c r="AL335" s="184" t="s">
        <v>57</v>
      </c>
      <c r="AM335" s="184" t="s">
        <v>57</v>
      </c>
      <c r="AN335" s="184" t="s">
        <v>57</v>
      </c>
      <c r="AO335" s="192">
        <v>44941</v>
      </c>
      <c r="AP335" s="192">
        <v>45195</v>
      </c>
      <c r="AQ335" s="184">
        <f t="shared" si="9"/>
        <v>254</v>
      </c>
      <c r="AR335" s="184" t="s">
        <v>57</v>
      </c>
      <c r="AS335" s="184">
        <v>52</v>
      </c>
      <c r="AT335" s="184">
        <v>344</v>
      </c>
      <c r="AU335" s="184"/>
    </row>
    <row r="336" spans="1:47" s="188" customFormat="1">
      <c r="A336" s="184">
        <v>335</v>
      </c>
      <c r="B336" s="184" t="s">
        <v>6366</v>
      </c>
      <c r="C336" s="184" t="s">
        <v>1382</v>
      </c>
      <c r="D336" s="184">
        <v>2024</v>
      </c>
      <c r="E336" s="184" t="s">
        <v>301</v>
      </c>
      <c r="F336" s="184" t="s">
        <v>5406</v>
      </c>
      <c r="G336" s="184" t="s">
        <v>5407</v>
      </c>
      <c r="H336" s="184" t="s">
        <v>6745</v>
      </c>
      <c r="I336" s="184" t="s">
        <v>935</v>
      </c>
      <c r="J336" s="184">
        <v>14</v>
      </c>
      <c r="K336" s="184" t="s">
        <v>57</v>
      </c>
      <c r="L336" s="184" t="s">
        <v>57</v>
      </c>
      <c r="M336" s="184" t="s">
        <v>57</v>
      </c>
      <c r="N336" s="184" t="s">
        <v>57</v>
      </c>
      <c r="O336" s="184" t="s">
        <v>57</v>
      </c>
      <c r="P336" s="184" t="s">
        <v>57</v>
      </c>
      <c r="Q336" s="184" t="s">
        <v>57</v>
      </c>
      <c r="R336" s="184" t="s">
        <v>57</v>
      </c>
      <c r="S336" s="184" t="s">
        <v>56</v>
      </c>
      <c r="T336" s="184" t="s">
        <v>6746</v>
      </c>
      <c r="U336" s="184" t="s">
        <v>57</v>
      </c>
      <c r="V336" s="184" t="s">
        <v>57</v>
      </c>
      <c r="W336" s="184" t="s">
        <v>56</v>
      </c>
      <c r="X336" s="184" t="s">
        <v>5410</v>
      </c>
      <c r="Y336" s="184" t="s">
        <v>57</v>
      </c>
      <c r="Z336" s="184" t="s">
        <v>6747</v>
      </c>
      <c r="AA336" s="184" t="s">
        <v>57</v>
      </c>
      <c r="AB336" s="184" t="s">
        <v>57</v>
      </c>
      <c r="AC336" s="184" t="s">
        <v>57</v>
      </c>
      <c r="AD336" s="184" t="s">
        <v>57</v>
      </c>
      <c r="AE336" s="184" t="s">
        <v>57</v>
      </c>
      <c r="AF336" s="184" t="s">
        <v>57</v>
      </c>
      <c r="AG336" s="184" t="s">
        <v>56</v>
      </c>
      <c r="AH336" s="184">
        <v>71</v>
      </c>
      <c r="AI336" s="184" t="s">
        <v>57</v>
      </c>
      <c r="AJ336" s="184" t="s">
        <v>57</v>
      </c>
      <c r="AK336" s="184" t="s">
        <v>57</v>
      </c>
      <c r="AL336" s="184" t="s">
        <v>57</v>
      </c>
      <c r="AM336" s="184" t="s">
        <v>57</v>
      </c>
      <c r="AN336" s="184" t="s">
        <v>57</v>
      </c>
      <c r="AO336" s="192">
        <v>44914</v>
      </c>
      <c r="AP336" s="196">
        <v>45205</v>
      </c>
      <c r="AQ336" s="184">
        <f t="shared" si="9"/>
        <v>291</v>
      </c>
      <c r="AR336" s="184" t="s">
        <v>57</v>
      </c>
      <c r="AS336" s="184">
        <v>46</v>
      </c>
      <c r="AT336" s="184">
        <v>25</v>
      </c>
      <c r="AU336" s="184"/>
    </row>
    <row r="337" spans="1:47" s="188" customFormat="1">
      <c r="A337" s="184">
        <v>336</v>
      </c>
      <c r="B337" s="184" t="s">
        <v>6366</v>
      </c>
      <c r="C337" s="184" t="s">
        <v>1382</v>
      </c>
      <c r="D337" s="184">
        <v>2024</v>
      </c>
      <c r="E337" s="184" t="s">
        <v>301</v>
      </c>
      <c r="F337" s="184" t="s">
        <v>5067</v>
      </c>
      <c r="G337" s="184" t="s">
        <v>5413</v>
      </c>
      <c r="H337" s="184" t="s">
        <v>5414</v>
      </c>
      <c r="I337" s="184" t="s">
        <v>929</v>
      </c>
      <c r="J337" s="184">
        <v>15</v>
      </c>
      <c r="K337" s="184" t="s">
        <v>56</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7" t="s">
        <v>6748</v>
      </c>
      <c r="AA337" s="184" t="s">
        <v>57</v>
      </c>
      <c r="AB337" s="184" t="s">
        <v>57</v>
      </c>
      <c r="AC337" s="184" t="s">
        <v>57</v>
      </c>
      <c r="AD337" s="184" t="s">
        <v>57</v>
      </c>
      <c r="AE337" s="184" t="s">
        <v>57</v>
      </c>
      <c r="AF337" s="184" t="s">
        <v>57</v>
      </c>
      <c r="AG337" s="184" t="s">
        <v>57</v>
      </c>
      <c r="AH337" s="184" t="s">
        <v>57</v>
      </c>
      <c r="AI337" s="184" t="s">
        <v>57</v>
      </c>
      <c r="AJ337" s="184" t="s">
        <v>57</v>
      </c>
      <c r="AK337" s="184" t="s">
        <v>57</v>
      </c>
      <c r="AL337" s="184" t="s">
        <v>57</v>
      </c>
      <c r="AM337" s="184" t="s">
        <v>57</v>
      </c>
      <c r="AN337" s="184" t="s">
        <v>57</v>
      </c>
      <c r="AO337" s="192">
        <v>44959</v>
      </c>
      <c r="AP337" s="192">
        <v>45218</v>
      </c>
      <c r="AQ337" s="184">
        <f t="shared" si="9"/>
        <v>259</v>
      </c>
      <c r="AR337" s="184" t="s">
        <v>57</v>
      </c>
      <c r="AS337" s="184" t="s">
        <v>57</v>
      </c>
      <c r="AT337" s="184" t="s">
        <v>57</v>
      </c>
      <c r="AU337" s="184"/>
    </row>
    <row r="338" spans="1:47" s="188" customFormat="1">
      <c r="A338" s="184">
        <v>337</v>
      </c>
      <c r="B338" s="184" t="s">
        <v>6366</v>
      </c>
      <c r="C338" s="184" t="s">
        <v>1382</v>
      </c>
      <c r="D338" s="184">
        <v>2024</v>
      </c>
      <c r="E338" s="184" t="s">
        <v>301</v>
      </c>
      <c r="F338" s="184" t="s">
        <v>503</v>
      </c>
      <c r="G338" s="184" t="s">
        <v>5415</v>
      </c>
      <c r="H338" s="184" t="s">
        <v>5416</v>
      </c>
      <c r="I338" s="184" t="s">
        <v>935</v>
      </c>
      <c r="J338" s="184">
        <v>15</v>
      </c>
      <c r="K338" s="184" t="s">
        <v>57</v>
      </c>
      <c r="L338" s="184" t="s">
        <v>57</v>
      </c>
      <c r="M338" s="184" t="s">
        <v>57</v>
      </c>
      <c r="N338" s="184" t="s">
        <v>56</v>
      </c>
      <c r="O338" s="184">
        <v>1</v>
      </c>
      <c r="P338" s="184" t="s">
        <v>170</v>
      </c>
      <c r="Q338" s="184" t="s">
        <v>6749</v>
      </c>
      <c r="R338" s="184" t="s">
        <v>6750</v>
      </c>
      <c r="S338" s="184" t="s">
        <v>57</v>
      </c>
      <c r="T338" s="184" t="s">
        <v>57</v>
      </c>
      <c r="U338" s="184" t="s">
        <v>57</v>
      </c>
      <c r="V338" s="184" t="s">
        <v>57</v>
      </c>
      <c r="W338" s="184" t="s">
        <v>57</v>
      </c>
      <c r="X338" s="184" t="s">
        <v>57</v>
      </c>
      <c r="Y338" s="184" t="s">
        <v>57</v>
      </c>
      <c r="Z338" s="184" t="s">
        <v>5420</v>
      </c>
      <c r="AA338" s="184" t="s">
        <v>56</v>
      </c>
      <c r="AB338" s="184" t="s">
        <v>56</v>
      </c>
      <c r="AC338" s="184" t="s">
        <v>56</v>
      </c>
      <c r="AD338" s="184" t="s">
        <v>157</v>
      </c>
      <c r="AE338" s="184" t="s">
        <v>57</v>
      </c>
      <c r="AF338" s="184" t="s">
        <v>57</v>
      </c>
      <c r="AG338" s="184" t="s">
        <v>56</v>
      </c>
      <c r="AH338" s="184">
        <v>30</v>
      </c>
      <c r="AI338" s="184" t="s">
        <v>57</v>
      </c>
      <c r="AJ338" s="184" t="s">
        <v>57</v>
      </c>
      <c r="AK338" s="184" t="s">
        <v>56</v>
      </c>
      <c r="AL338" s="184" t="s">
        <v>6424</v>
      </c>
      <c r="AM338" s="192">
        <v>45183</v>
      </c>
      <c r="AN338" s="184" t="s">
        <v>5421</v>
      </c>
      <c r="AO338" s="192">
        <v>44939</v>
      </c>
      <c r="AP338" s="192">
        <v>45293</v>
      </c>
      <c r="AQ338" s="184">
        <f t="shared" si="9"/>
        <v>354</v>
      </c>
      <c r="AR338" s="184">
        <f>AP338-AM338</f>
        <v>110</v>
      </c>
      <c r="AS338" s="184" t="s">
        <v>57</v>
      </c>
      <c r="AT338" s="184" t="s">
        <v>57</v>
      </c>
      <c r="AU338" s="184"/>
    </row>
    <row r="339" spans="1:47" s="188" customFormat="1">
      <c r="A339" s="184">
        <v>338</v>
      </c>
      <c r="B339" s="184" t="s">
        <v>6366</v>
      </c>
      <c r="C339" s="184" t="s">
        <v>1382</v>
      </c>
      <c r="D339" s="184">
        <v>2024</v>
      </c>
      <c r="E339" s="184" t="s">
        <v>301</v>
      </c>
      <c r="F339" s="184" t="s">
        <v>5423</v>
      </c>
      <c r="G339" s="184" t="s">
        <v>5424</v>
      </c>
      <c r="H339" s="184" t="s">
        <v>5425</v>
      </c>
      <c r="I339" s="184" t="s">
        <v>935</v>
      </c>
      <c r="J339" s="184">
        <v>15</v>
      </c>
      <c r="K339" s="184" t="s">
        <v>57</v>
      </c>
      <c r="L339" s="184" t="s">
        <v>57</v>
      </c>
      <c r="M339" s="184" t="s">
        <v>57</v>
      </c>
      <c r="N339" s="184" t="s">
        <v>56</v>
      </c>
      <c r="O339" s="184">
        <v>1</v>
      </c>
      <c r="P339" s="184" t="s">
        <v>57</v>
      </c>
      <c r="Q339" s="184" t="s">
        <v>6751</v>
      </c>
      <c r="R339" s="184" t="s">
        <v>57</v>
      </c>
      <c r="S339" s="184" t="s">
        <v>57</v>
      </c>
      <c r="T339" s="184" t="s">
        <v>57</v>
      </c>
      <c r="U339" s="184" t="s">
        <v>56</v>
      </c>
      <c r="V339" s="184" t="s">
        <v>6752</v>
      </c>
      <c r="W339" s="184" t="s">
        <v>57</v>
      </c>
      <c r="X339" s="184" t="s">
        <v>57</v>
      </c>
      <c r="Y339" s="184" t="s">
        <v>57</v>
      </c>
      <c r="Z339" s="184" t="s">
        <v>5427</v>
      </c>
      <c r="AA339" s="184" t="s">
        <v>57</v>
      </c>
      <c r="AB339" s="184" t="s">
        <v>57</v>
      </c>
      <c r="AC339" s="184" t="s">
        <v>57</v>
      </c>
      <c r="AD339" s="184" t="s">
        <v>57</v>
      </c>
      <c r="AE339" s="184" t="s">
        <v>57</v>
      </c>
      <c r="AF339" s="184" t="s">
        <v>57</v>
      </c>
      <c r="AG339" s="184" t="s">
        <v>56</v>
      </c>
      <c r="AH339" s="184">
        <v>123</v>
      </c>
      <c r="AI339" s="184" t="s">
        <v>57</v>
      </c>
      <c r="AJ339" s="184" t="s">
        <v>57</v>
      </c>
      <c r="AK339" s="184" t="s">
        <v>57</v>
      </c>
      <c r="AL339" s="184" t="s">
        <v>57</v>
      </c>
      <c r="AM339" s="184" t="s">
        <v>57</v>
      </c>
      <c r="AN339" s="184" t="s">
        <v>57</v>
      </c>
      <c r="AO339" s="192">
        <v>44939</v>
      </c>
      <c r="AP339" s="192">
        <v>45302</v>
      </c>
      <c r="AQ339" s="184">
        <f t="shared" si="9"/>
        <v>363</v>
      </c>
      <c r="AR339" s="184" t="s">
        <v>57</v>
      </c>
      <c r="AS339" s="184" t="s">
        <v>57</v>
      </c>
      <c r="AT339" s="184" t="s">
        <v>57</v>
      </c>
      <c r="AU339" s="184"/>
    </row>
    <row r="340" spans="1:47" s="188" customFormat="1">
      <c r="A340" s="184">
        <v>339</v>
      </c>
      <c r="B340" s="184" t="s">
        <v>6366</v>
      </c>
      <c r="C340" s="184" t="s">
        <v>1382</v>
      </c>
      <c r="D340" s="184">
        <v>2024</v>
      </c>
      <c r="E340" s="184" t="s">
        <v>301</v>
      </c>
      <c r="F340" s="184" t="s">
        <v>5429</v>
      </c>
      <c r="G340" s="184" t="s">
        <v>5430</v>
      </c>
      <c r="H340" s="184" t="s">
        <v>5431</v>
      </c>
      <c r="I340" s="184" t="s">
        <v>935</v>
      </c>
      <c r="J340" s="184">
        <v>19</v>
      </c>
      <c r="K340" s="184" t="s">
        <v>57</v>
      </c>
      <c r="L340" s="184" t="s">
        <v>57</v>
      </c>
      <c r="M340" s="184" t="s">
        <v>57</v>
      </c>
      <c r="N340" s="184" t="s">
        <v>57</v>
      </c>
      <c r="O340" s="184" t="s">
        <v>57</v>
      </c>
      <c r="P340" s="184" t="s">
        <v>57</v>
      </c>
      <c r="Q340" s="184" t="s">
        <v>57</v>
      </c>
      <c r="R340" s="184" t="s">
        <v>57</v>
      </c>
      <c r="S340" s="184" t="s">
        <v>57</v>
      </c>
      <c r="T340" s="184" t="s">
        <v>57</v>
      </c>
      <c r="U340" s="184" t="s">
        <v>56</v>
      </c>
      <c r="V340" s="184" t="s">
        <v>6753</v>
      </c>
      <c r="W340" s="184" t="s">
        <v>56</v>
      </c>
      <c r="X340" s="184" t="s">
        <v>6754</v>
      </c>
      <c r="Y340" s="184" t="s">
        <v>57</v>
      </c>
      <c r="Z340" s="184" t="s">
        <v>5435</v>
      </c>
      <c r="AA340" s="184" t="s">
        <v>57</v>
      </c>
      <c r="AB340" s="184" t="s">
        <v>57</v>
      </c>
      <c r="AC340" s="184" t="s">
        <v>57</v>
      </c>
      <c r="AD340" s="184" t="s">
        <v>57</v>
      </c>
      <c r="AE340" s="184" t="s">
        <v>57</v>
      </c>
      <c r="AF340" s="184" t="s">
        <v>57</v>
      </c>
      <c r="AG340" s="184" t="s">
        <v>56</v>
      </c>
      <c r="AH340" s="184">
        <v>84</v>
      </c>
      <c r="AI340" s="184" t="s">
        <v>56</v>
      </c>
      <c r="AJ340" s="184" t="s">
        <v>4234</v>
      </c>
      <c r="AK340" s="184" t="s">
        <v>57</v>
      </c>
      <c r="AL340" s="184" t="s">
        <v>57</v>
      </c>
      <c r="AM340" s="184" t="s">
        <v>57</v>
      </c>
      <c r="AN340" s="184" t="s">
        <v>57</v>
      </c>
      <c r="AO340" s="192">
        <v>45217</v>
      </c>
      <c r="AP340" s="196">
        <v>45311</v>
      </c>
      <c r="AQ340" s="184">
        <f t="shared" si="9"/>
        <v>94</v>
      </c>
      <c r="AR340" s="184" t="s">
        <v>57</v>
      </c>
      <c r="AS340" s="184" t="s">
        <v>57</v>
      </c>
      <c r="AT340" s="184" t="s">
        <v>57</v>
      </c>
      <c r="AU340" s="184"/>
    </row>
    <row r="341" spans="1:47" s="188" customFormat="1">
      <c r="A341" s="184">
        <v>340</v>
      </c>
      <c r="B341" s="184" t="s">
        <v>6366</v>
      </c>
      <c r="C341" s="184" t="s">
        <v>1382</v>
      </c>
      <c r="D341" s="184">
        <v>2024</v>
      </c>
      <c r="E341" s="184" t="s">
        <v>301</v>
      </c>
      <c r="F341" s="184" t="s">
        <v>6755</v>
      </c>
      <c r="G341" s="184" t="s">
        <v>5438</v>
      </c>
      <c r="H341" s="184" t="s">
        <v>5439</v>
      </c>
      <c r="I341" s="184" t="s">
        <v>935</v>
      </c>
      <c r="J341" s="184">
        <v>15</v>
      </c>
      <c r="K341" s="184" t="s">
        <v>57</v>
      </c>
      <c r="L341" s="184" t="s">
        <v>57</v>
      </c>
      <c r="M341" s="184" t="s">
        <v>57</v>
      </c>
      <c r="N341" s="184" t="s">
        <v>1223</v>
      </c>
      <c r="O341" s="184">
        <v>1</v>
      </c>
      <c r="P341" s="184" t="s">
        <v>170</v>
      </c>
      <c r="Q341" s="184" t="s">
        <v>6756</v>
      </c>
      <c r="R341" s="184" t="s">
        <v>6757</v>
      </c>
      <c r="S341" s="184" t="s">
        <v>57</v>
      </c>
      <c r="T341" s="184" t="s">
        <v>57</v>
      </c>
      <c r="U341" s="184" t="s">
        <v>57</v>
      </c>
      <c r="V341" s="184" t="s">
        <v>57</v>
      </c>
      <c r="W341" s="184" t="s">
        <v>57</v>
      </c>
      <c r="X341" s="184" t="s">
        <v>57</v>
      </c>
      <c r="Y341" s="184" t="s">
        <v>57</v>
      </c>
      <c r="Z341" s="184" t="s">
        <v>5443</v>
      </c>
      <c r="AA341" s="184" t="s">
        <v>57</v>
      </c>
      <c r="AB341" s="184" t="s">
        <v>57</v>
      </c>
      <c r="AC341" s="184" t="s">
        <v>57</v>
      </c>
      <c r="AD341" s="184" t="s">
        <v>57</v>
      </c>
      <c r="AE341" s="184" t="s">
        <v>57</v>
      </c>
      <c r="AF341" s="184" t="s">
        <v>57</v>
      </c>
      <c r="AG341" s="184" t="s">
        <v>56</v>
      </c>
      <c r="AH341" s="184">
        <v>40</v>
      </c>
      <c r="AI341" s="184" t="s">
        <v>57</v>
      </c>
      <c r="AJ341" s="184" t="s">
        <v>57</v>
      </c>
      <c r="AK341" s="184" t="s">
        <v>57</v>
      </c>
      <c r="AL341" s="184" t="s">
        <v>57</v>
      </c>
      <c r="AM341" s="184" t="s">
        <v>57</v>
      </c>
      <c r="AN341" s="184" t="s">
        <v>57</v>
      </c>
      <c r="AO341" s="192">
        <v>44941</v>
      </c>
      <c r="AP341" s="192">
        <v>45294</v>
      </c>
      <c r="AQ341" s="184">
        <f t="shared" si="9"/>
        <v>353</v>
      </c>
      <c r="AR341" s="184" t="s">
        <v>57</v>
      </c>
      <c r="AS341" s="184" t="s">
        <v>57</v>
      </c>
      <c r="AT341" s="184" t="s">
        <v>57</v>
      </c>
      <c r="AU341" s="184"/>
    </row>
    <row r="342" spans="1:47" s="188" customFormat="1">
      <c r="A342" s="184">
        <v>341</v>
      </c>
      <c r="B342" s="184" t="s">
        <v>6366</v>
      </c>
      <c r="C342" s="184" t="s">
        <v>1382</v>
      </c>
      <c r="D342" s="184">
        <v>2024</v>
      </c>
      <c r="E342" s="184" t="s">
        <v>301</v>
      </c>
      <c r="F342" s="184" t="s">
        <v>5444</v>
      </c>
      <c r="G342" s="184" t="s">
        <v>5445</v>
      </c>
      <c r="H342" s="184" t="s">
        <v>5446</v>
      </c>
      <c r="I342" s="184" t="s">
        <v>935</v>
      </c>
      <c r="J342" s="184">
        <v>1</v>
      </c>
      <c r="K342" s="184" t="s">
        <v>57</v>
      </c>
      <c r="L342" s="184" t="s">
        <v>57</v>
      </c>
      <c r="M342" s="184" t="s">
        <v>57</v>
      </c>
      <c r="N342" s="184" t="s">
        <v>57</v>
      </c>
      <c r="O342" s="184" t="s">
        <v>57</v>
      </c>
      <c r="P342" s="184" t="s">
        <v>57</v>
      </c>
      <c r="Q342" s="184" t="s">
        <v>57</v>
      </c>
      <c r="R342" s="184" t="s">
        <v>57</v>
      </c>
      <c r="S342" s="184" t="s">
        <v>56</v>
      </c>
      <c r="T342" s="184" t="s">
        <v>6758</v>
      </c>
      <c r="U342" s="184" t="s">
        <v>57</v>
      </c>
      <c r="V342" s="184" t="s">
        <v>57</v>
      </c>
      <c r="W342" s="184" t="s">
        <v>57</v>
      </c>
      <c r="X342" s="184" t="s">
        <v>57</v>
      </c>
      <c r="Y342" s="184" t="s">
        <v>57</v>
      </c>
      <c r="Z342" s="184" t="s">
        <v>5448</v>
      </c>
      <c r="AA342" s="184" t="s">
        <v>56</v>
      </c>
      <c r="AB342" s="184" t="s">
        <v>56</v>
      </c>
      <c r="AC342" s="184" t="s">
        <v>56</v>
      </c>
      <c r="AD342" s="184" t="s">
        <v>157</v>
      </c>
      <c r="AE342" s="184" t="s">
        <v>57</v>
      </c>
      <c r="AF342" s="184" t="s">
        <v>57</v>
      </c>
      <c r="AG342" s="184" t="s">
        <v>56</v>
      </c>
      <c r="AH342" s="184">
        <v>47</v>
      </c>
      <c r="AI342" s="184" t="s">
        <v>57</v>
      </c>
      <c r="AJ342" s="184" t="s">
        <v>57</v>
      </c>
      <c r="AK342" s="184" t="s">
        <v>57</v>
      </c>
      <c r="AL342" s="184" t="s">
        <v>57</v>
      </c>
      <c r="AM342" s="184" t="s">
        <v>57</v>
      </c>
      <c r="AN342" s="184" t="s">
        <v>57</v>
      </c>
      <c r="AO342" s="196">
        <v>44959</v>
      </c>
      <c r="AP342" s="192">
        <v>45290</v>
      </c>
      <c r="AQ342" s="184">
        <f t="shared" si="9"/>
        <v>331</v>
      </c>
      <c r="AR342" s="184" t="s">
        <v>57</v>
      </c>
      <c r="AS342" s="184">
        <v>22</v>
      </c>
      <c r="AT342" s="184">
        <v>25</v>
      </c>
      <c r="AU342" s="184"/>
    </row>
    <row r="343" spans="1:47" s="188" customFormat="1">
      <c r="A343" s="184">
        <v>342</v>
      </c>
      <c r="B343" s="184" t="s">
        <v>6366</v>
      </c>
      <c r="C343" s="184" t="s">
        <v>1382</v>
      </c>
      <c r="D343" s="184">
        <v>2024</v>
      </c>
      <c r="E343" s="184" t="s">
        <v>301</v>
      </c>
      <c r="F343" s="184" t="s">
        <v>2045</v>
      </c>
      <c r="G343" s="184" t="s">
        <v>5451</v>
      </c>
      <c r="H343" s="184" t="s">
        <v>5452</v>
      </c>
      <c r="I343" s="184" t="s">
        <v>935</v>
      </c>
      <c r="J343" s="184">
        <v>14</v>
      </c>
      <c r="K343" s="184" t="s">
        <v>57</v>
      </c>
      <c r="L343" s="184" t="s">
        <v>57</v>
      </c>
      <c r="M343" s="184" t="s">
        <v>57</v>
      </c>
      <c r="N343" s="184" t="s">
        <v>57</v>
      </c>
      <c r="O343" s="184" t="s">
        <v>57</v>
      </c>
      <c r="P343" s="184" t="s">
        <v>57</v>
      </c>
      <c r="Q343" s="184" t="s">
        <v>57</v>
      </c>
      <c r="R343" s="184" t="s">
        <v>57</v>
      </c>
      <c r="S343" s="184" t="s">
        <v>56</v>
      </c>
      <c r="T343" s="184" t="s">
        <v>6759</v>
      </c>
      <c r="U343" s="184" t="s">
        <v>56</v>
      </c>
      <c r="V343" s="184" t="s">
        <v>6760</v>
      </c>
      <c r="W343" s="184" t="s">
        <v>57</v>
      </c>
      <c r="X343" s="184" t="s">
        <v>57</v>
      </c>
      <c r="Y343" s="184" t="s">
        <v>57</v>
      </c>
      <c r="Z343" s="184" t="s">
        <v>2048</v>
      </c>
      <c r="AA343" s="184" t="s">
        <v>57</v>
      </c>
      <c r="AB343" s="184" t="s">
        <v>56</v>
      </c>
      <c r="AC343" s="184" t="s">
        <v>1223</v>
      </c>
      <c r="AD343" s="184" t="s">
        <v>157</v>
      </c>
      <c r="AE343" s="184" t="s">
        <v>57</v>
      </c>
      <c r="AF343" s="184" t="s">
        <v>57</v>
      </c>
      <c r="AG343" s="184" t="s">
        <v>56</v>
      </c>
      <c r="AH343" s="184">
        <v>81</v>
      </c>
      <c r="AI343" s="184" t="s">
        <v>57</v>
      </c>
      <c r="AJ343" s="184" t="s">
        <v>57</v>
      </c>
      <c r="AK343" s="184" t="s">
        <v>57</v>
      </c>
      <c r="AL343" s="184" t="s">
        <v>57</v>
      </c>
      <c r="AM343" s="184" t="s">
        <v>57</v>
      </c>
      <c r="AN343" s="184" t="s">
        <v>57</v>
      </c>
      <c r="AO343" s="192">
        <v>44941</v>
      </c>
      <c r="AP343" s="192">
        <v>45294</v>
      </c>
      <c r="AQ343" s="184">
        <f t="shared" si="9"/>
        <v>353</v>
      </c>
      <c r="AR343" s="184" t="s">
        <v>57</v>
      </c>
      <c r="AS343" s="184">
        <v>53</v>
      </c>
      <c r="AT343" s="184">
        <v>28</v>
      </c>
      <c r="AU343" s="184"/>
    </row>
    <row r="344" spans="1:47" s="188" customFormat="1">
      <c r="A344" s="184">
        <v>343</v>
      </c>
      <c r="B344" s="184" t="s">
        <v>6366</v>
      </c>
      <c r="C344" s="184" t="s">
        <v>1382</v>
      </c>
      <c r="D344" s="184">
        <v>2024</v>
      </c>
      <c r="E344" s="184" t="s">
        <v>301</v>
      </c>
      <c r="F344" s="184" t="s">
        <v>2105</v>
      </c>
      <c r="G344" s="184" t="s">
        <v>6761</v>
      </c>
      <c r="H344" s="184" t="s">
        <v>6762</v>
      </c>
      <c r="I344" s="184" t="s">
        <v>2359</v>
      </c>
      <c r="J344" s="184">
        <v>25</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2108</v>
      </c>
      <c r="AA344" s="184" t="s">
        <v>57</v>
      </c>
      <c r="AB344" s="184" t="s">
        <v>57</v>
      </c>
      <c r="AC344" s="184" t="s">
        <v>57</v>
      </c>
      <c r="AD344" s="184" t="s">
        <v>57</v>
      </c>
      <c r="AE344" s="184" t="s">
        <v>57</v>
      </c>
      <c r="AF344" s="184" t="s">
        <v>57</v>
      </c>
      <c r="AG344" s="184" t="s">
        <v>57</v>
      </c>
      <c r="AH344" s="184" t="s">
        <v>57</v>
      </c>
      <c r="AI344" s="184" t="s">
        <v>57</v>
      </c>
      <c r="AJ344" s="184" t="s">
        <v>57</v>
      </c>
      <c r="AK344" s="184" t="s">
        <v>57</v>
      </c>
      <c r="AL344" s="184" t="s">
        <v>57</v>
      </c>
      <c r="AM344" s="184" t="s">
        <v>57</v>
      </c>
      <c r="AN344" s="184" t="s">
        <v>57</v>
      </c>
      <c r="AO344" s="192">
        <v>45167</v>
      </c>
      <c r="AP344" s="192">
        <v>45230</v>
      </c>
      <c r="AQ344" s="184">
        <f t="shared" si="9"/>
        <v>63</v>
      </c>
      <c r="AR344" s="184" t="s">
        <v>57</v>
      </c>
      <c r="AS344" s="184" t="s">
        <v>57</v>
      </c>
      <c r="AT344" s="184" t="s">
        <v>57</v>
      </c>
      <c r="AU344" s="184"/>
    </row>
    <row r="345" spans="1:47" s="188" customFormat="1">
      <c r="A345" s="184">
        <v>344</v>
      </c>
      <c r="B345" s="184" t="s">
        <v>6366</v>
      </c>
      <c r="C345" s="184" t="s">
        <v>1382</v>
      </c>
      <c r="D345" s="184">
        <v>2024</v>
      </c>
      <c r="E345" s="184" t="s">
        <v>301</v>
      </c>
      <c r="F345" s="184" t="s">
        <v>1607</v>
      </c>
      <c r="G345" s="184" t="s">
        <v>5455</v>
      </c>
      <c r="H345" s="184" t="s">
        <v>5456</v>
      </c>
      <c r="I345" s="184" t="s">
        <v>929</v>
      </c>
      <c r="J345" s="184">
        <v>14</v>
      </c>
      <c r="K345" s="184" t="s">
        <v>56</v>
      </c>
      <c r="L345" s="184" t="s">
        <v>56</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6763</v>
      </c>
      <c r="AA345" s="184" t="s">
        <v>57</v>
      </c>
      <c r="AB345" s="184" t="s">
        <v>57</v>
      </c>
      <c r="AC345" s="184" t="s">
        <v>57</v>
      </c>
      <c r="AD345" s="184" t="s">
        <v>57</v>
      </c>
      <c r="AE345" s="184" t="s">
        <v>57</v>
      </c>
      <c r="AF345" s="184" t="s">
        <v>57</v>
      </c>
      <c r="AG345" s="184" t="s">
        <v>57</v>
      </c>
      <c r="AH345" s="184" t="s">
        <v>57</v>
      </c>
      <c r="AI345" s="184" t="s">
        <v>57</v>
      </c>
      <c r="AJ345" s="184" t="s">
        <v>57</v>
      </c>
      <c r="AK345" s="184" t="s">
        <v>57</v>
      </c>
      <c r="AL345" s="184" t="s">
        <v>57</v>
      </c>
      <c r="AM345" s="184" t="s">
        <v>57</v>
      </c>
      <c r="AN345" s="184" t="s">
        <v>57</v>
      </c>
      <c r="AO345" s="192">
        <v>44922</v>
      </c>
      <c r="AP345" s="192">
        <v>45236</v>
      </c>
      <c r="AQ345" s="184">
        <f t="shared" si="9"/>
        <v>314</v>
      </c>
      <c r="AR345" s="184" t="s">
        <v>57</v>
      </c>
      <c r="AS345" s="184" t="s">
        <v>57</v>
      </c>
      <c r="AT345" s="184" t="s">
        <v>57</v>
      </c>
      <c r="AU345" s="184"/>
    </row>
    <row r="346" spans="1:47" s="188" customFormat="1">
      <c r="A346" s="184">
        <v>345</v>
      </c>
      <c r="B346" s="184" t="s">
        <v>6366</v>
      </c>
      <c r="C346" s="184" t="s">
        <v>1382</v>
      </c>
      <c r="D346" s="184">
        <v>2024</v>
      </c>
      <c r="E346" s="184" t="s">
        <v>301</v>
      </c>
      <c r="F346" s="184" t="s">
        <v>5457</v>
      </c>
      <c r="G346" s="184" t="s">
        <v>5458</v>
      </c>
      <c r="H346" s="184" t="s">
        <v>6764</v>
      </c>
      <c r="I346" s="184" t="s">
        <v>929</v>
      </c>
      <c r="J346" s="184">
        <v>14</v>
      </c>
      <c r="K346" s="184" t="s">
        <v>56</v>
      </c>
      <c r="L346" s="184" t="s">
        <v>56</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6765</v>
      </c>
      <c r="AA346" s="184" t="s">
        <v>57</v>
      </c>
      <c r="AB346" s="184" t="s">
        <v>57</v>
      </c>
      <c r="AC346" s="184" t="s">
        <v>57</v>
      </c>
      <c r="AD346" s="184" t="s">
        <v>57</v>
      </c>
      <c r="AE346" s="184" t="s">
        <v>57</v>
      </c>
      <c r="AF346" s="184" t="s">
        <v>57</v>
      </c>
      <c r="AG346" s="184" t="s">
        <v>57</v>
      </c>
      <c r="AH346" s="184" t="s">
        <v>57</v>
      </c>
      <c r="AI346" s="184" t="s">
        <v>57</v>
      </c>
      <c r="AJ346" s="184" t="s">
        <v>57</v>
      </c>
      <c r="AK346" s="184" t="s">
        <v>57</v>
      </c>
      <c r="AL346" s="184" t="s">
        <v>57</v>
      </c>
      <c r="AM346" s="184" t="s">
        <v>57</v>
      </c>
      <c r="AN346" s="184" t="s">
        <v>57</v>
      </c>
      <c r="AO346" s="192">
        <v>44837</v>
      </c>
      <c r="AP346" s="192">
        <v>45249</v>
      </c>
      <c r="AQ346" s="184">
        <f t="shared" si="9"/>
        <v>412</v>
      </c>
      <c r="AR346" s="184" t="s">
        <v>57</v>
      </c>
      <c r="AS346" s="184" t="s">
        <v>57</v>
      </c>
      <c r="AT346" s="184" t="s">
        <v>57</v>
      </c>
      <c r="AU346" s="184"/>
    </row>
    <row r="347" spans="1:47" s="188" customFormat="1">
      <c r="A347" s="184">
        <v>346</v>
      </c>
      <c r="B347" s="184" t="s">
        <v>6366</v>
      </c>
      <c r="C347" s="184" t="s">
        <v>1382</v>
      </c>
      <c r="D347" s="184">
        <v>2024</v>
      </c>
      <c r="E347" s="184" t="s">
        <v>301</v>
      </c>
      <c r="F347" s="184" t="s">
        <v>6766</v>
      </c>
      <c r="G347" s="184" t="s">
        <v>5463</v>
      </c>
      <c r="H347" s="184" t="s">
        <v>5464</v>
      </c>
      <c r="I347" s="184" t="s">
        <v>929</v>
      </c>
      <c r="J347" s="184">
        <v>17</v>
      </c>
      <c r="K347" s="184" t="s">
        <v>56</v>
      </c>
      <c r="L347" s="184" t="s">
        <v>56</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7" t="s">
        <v>6767</v>
      </c>
      <c r="AA347" s="184" t="s">
        <v>57</v>
      </c>
      <c r="AB347" s="184" t="s">
        <v>57</v>
      </c>
      <c r="AC347" s="184" t="s">
        <v>57</v>
      </c>
      <c r="AD347" s="184" t="s">
        <v>57</v>
      </c>
      <c r="AE347" s="184" t="s">
        <v>57</v>
      </c>
      <c r="AF347" s="184" t="s">
        <v>57</v>
      </c>
      <c r="AG347" s="184" t="s">
        <v>57</v>
      </c>
      <c r="AH347" s="184" t="s">
        <v>57</v>
      </c>
      <c r="AI347" s="184" t="s">
        <v>57</v>
      </c>
      <c r="AJ347" s="184" t="s">
        <v>57</v>
      </c>
      <c r="AK347" s="184" t="s">
        <v>57</v>
      </c>
      <c r="AL347" s="184" t="s">
        <v>57</v>
      </c>
      <c r="AM347" s="184" t="s">
        <v>57</v>
      </c>
      <c r="AN347" s="184" t="s">
        <v>57</v>
      </c>
      <c r="AO347" s="192">
        <v>44916</v>
      </c>
      <c r="AP347" s="196">
        <v>45203</v>
      </c>
      <c r="AQ347" s="184">
        <f t="shared" si="9"/>
        <v>287</v>
      </c>
      <c r="AR347" s="184" t="s">
        <v>57</v>
      </c>
      <c r="AS347" s="184" t="s">
        <v>57</v>
      </c>
      <c r="AT347" s="184" t="s">
        <v>57</v>
      </c>
      <c r="AU347" s="184"/>
    </row>
    <row r="348" spans="1:47" s="188" customFormat="1">
      <c r="A348" s="184">
        <v>347</v>
      </c>
      <c r="B348" s="184" t="s">
        <v>6366</v>
      </c>
      <c r="C348" s="184" t="s">
        <v>1382</v>
      </c>
      <c r="D348" s="184">
        <v>2024</v>
      </c>
      <c r="E348" s="184" t="s">
        <v>301</v>
      </c>
      <c r="F348" s="184" t="s">
        <v>6768</v>
      </c>
      <c r="G348" s="184" t="s">
        <v>5465</v>
      </c>
      <c r="H348" s="184" t="s">
        <v>5466</v>
      </c>
      <c r="I348" s="184" t="s">
        <v>935</v>
      </c>
      <c r="J348" s="184">
        <v>18</v>
      </c>
      <c r="K348" s="184" t="s">
        <v>57</v>
      </c>
      <c r="L348" s="184" t="s">
        <v>57</v>
      </c>
      <c r="M348" s="184" t="s">
        <v>57</v>
      </c>
      <c r="N348" s="184" t="s">
        <v>57</v>
      </c>
      <c r="O348" s="184" t="s">
        <v>57</v>
      </c>
      <c r="P348" s="184" t="s">
        <v>57</v>
      </c>
      <c r="Q348" s="184" t="s">
        <v>57</v>
      </c>
      <c r="R348" s="184" t="s">
        <v>57</v>
      </c>
      <c r="S348" s="184" t="s">
        <v>57</v>
      </c>
      <c r="T348" s="184" t="s">
        <v>57</v>
      </c>
      <c r="U348" s="184" t="s">
        <v>56</v>
      </c>
      <c r="V348" s="184"/>
      <c r="W348" s="184" t="s">
        <v>57</v>
      </c>
      <c r="X348" s="184" t="s">
        <v>57</v>
      </c>
      <c r="Y348" s="184" t="s">
        <v>57</v>
      </c>
      <c r="Z348" s="184" t="s">
        <v>5469</v>
      </c>
      <c r="AA348" s="184" t="s">
        <v>57</v>
      </c>
      <c r="AB348" s="184" t="s">
        <v>57</v>
      </c>
      <c r="AC348" s="184" t="s">
        <v>57</v>
      </c>
      <c r="AD348" s="184" t="s">
        <v>57</v>
      </c>
      <c r="AE348" s="184" t="s">
        <v>57</v>
      </c>
      <c r="AF348" s="184" t="s">
        <v>57</v>
      </c>
      <c r="AG348" s="184" t="s">
        <v>56</v>
      </c>
      <c r="AH348" s="184">
        <v>40</v>
      </c>
      <c r="AI348" s="184" t="s">
        <v>56</v>
      </c>
      <c r="AJ348" s="184" t="s">
        <v>174</v>
      </c>
      <c r="AK348" s="184" t="s">
        <v>57</v>
      </c>
      <c r="AL348" s="184" t="s">
        <v>57</v>
      </c>
      <c r="AM348" s="184" t="s">
        <v>57</v>
      </c>
      <c r="AN348" s="184" t="s">
        <v>57</v>
      </c>
      <c r="AO348" s="196">
        <v>44840</v>
      </c>
      <c r="AP348" s="192">
        <v>45236</v>
      </c>
      <c r="AQ348" s="184">
        <f t="shared" si="9"/>
        <v>396</v>
      </c>
      <c r="AR348" s="184" t="s">
        <v>57</v>
      </c>
      <c r="AS348" s="184">
        <v>33</v>
      </c>
      <c r="AT348" s="184">
        <v>7</v>
      </c>
      <c r="AU348" s="184"/>
    </row>
    <row r="349" spans="1:47" s="188" customFormat="1">
      <c r="A349" s="184">
        <v>348</v>
      </c>
      <c r="B349" s="184" t="s">
        <v>6366</v>
      </c>
      <c r="C349" s="184" t="s">
        <v>1382</v>
      </c>
      <c r="D349" s="184">
        <v>2024</v>
      </c>
      <c r="E349" s="184" t="s">
        <v>301</v>
      </c>
      <c r="F349" s="184" t="s">
        <v>5470</v>
      </c>
      <c r="G349" s="184" t="s">
        <v>5471</v>
      </c>
      <c r="H349" s="184" t="s">
        <v>5472</v>
      </c>
      <c r="I349" s="184" t="s">
        <v>935</v>
      </c>
      <c r="J349" s="184">
        <v>21</v>
      </c>
      <c r="K349" s="184" t="s">
        <v>57</v>
      </c>
      <c r="L349" s="184" t="s">
        <v>57</v>
      </c>
      <c r="M349" s="184" t="s">
        <v>57</v>
      </c>
      <c r="N349" s="184" t="s">
        <v>57</v>
      </c>
      <c r="O349" s="184" t="s">
        <v>57</v>
      </c>
      <c r="P349" s="184" t="s">
        <v>57</v>
      </c>
      <c r="Q349" s="184" t="s">
        <v>57</v>
      </c>
      <c r="R349" s="184" t="s">
        <v>57</v>
      </c>
      <c r="S349" s="184" t="s">
        <v>57</v>
      </c>
      <c r="T349" s="184" t="s">
        <v>57</v>
      </c>
      <c r="U349" s="184" t="s">
        <v>57</v>
      </c>
      <c r="V349" s="184" t="s">
        <v>57</v>
      </c>
      <c r="W349" s="184" t="s">
        <v>57</v>
      </c>
      <c r="X349" s="184" t="s">
        <v>57</v>
      </c>
      <c r="Y349" s="184" t="s">
        <v>57</v>
      </c>
      <c r="Z349" s="184" t="s">
        <v>5473</v>
      </c>
      <c r="AA349" s="184" t="s">
        <v>57</v>
      </c>
      <c r="AB349" s="184" t="s">
        <v>57</v>
      </c>
      <c r="AC349" s="184" t="s">
        <v>57</v>
      </c>
      <c r="AD349" s="184" t="s">
        <v>57</v>
      </c>
      <c r="AE349" s="184" t="s">
        <v>57</v>
      </c>
      <c r="AF349" s="184" t="s">
        <v>57</v>
      </c>
      <c r="AG349" s="184" t="s">
        <v>56</v>
      </c>
      <c r="AH349" s="184">
        <v>24</v>
      </c>
      <c r="AI349" s="184" t="s">
        <v>57</v>
      </c>
      <c r="AJ349" s="184" t="s">
        <v>57</v>
      </c>
      <c r="AK349" s="184" t="s">
        <v>57</v>
      </c>
      <c r="AL349" s="184" t="s">
        <v>57</v>
      </c>
      <c r="AM349" s="184" t="s">
        <v>57</v>
      </c>
      <c r="AN349" s="184" t="s">
        <v>57</v>
      </c>
      <c r="AO349" s="192">
        <v>44915</v>
      </c>
      <c r="AP349" s="192">
        <v>45237</v>
      </c>
      <c r="AQ349" s="184">
        <f t="shared" si="9"/>
        <v>322</v>
      </c>
      <c r="AR349" s="184" t="s">
        <v>57</v>
      </c>
      <c r="AS349" s="184">
        <v>19</v>
      </c>
      <c r="AT349" s="184">
        <v>5</v>
      </c>
      <c r="AU349" s="184" t="s">
        <v>56</v>
      </c>
    </row>
    <row r="350" spans="1:47" s="188" customFormat="1">
      <c r="A350" s="184">
        <v>349</v>
      </c>
      <c r="B350" s="184" t="s">
        <v>6366</v>
      </c>
      <c r="C350" s="184" t="s">
        <v>1382</v>
      </c>
      <c r="D350" s="184">
        <v>2024</v>
      </c>
      <c r="E350" s="184" t="s">
        <v>301</v>
      </c>
      <c r="F350" s="184" t="s">
        <v>5476</v>
      </c>
      <c r="G350" s="184" t="s">
        <v>5477</v>
      </c>
      <c r="H350" s="184" t="s">
        <v>5478</v>
      </c>
      <c r="I350" s="184" t="s">
        <v>935</v>
      </c>
      <c r="J350" s="184">
        <v>22</v>
      </c>
      <c r="K350" s="184" t="s">
        <v>57</v>
      </c>
      <c r="L350" s="184" t="s">
        <v>57</v>
      </c>
      <c r="M350" s="184" t="s">
        <v>57</v>
      </c>
      <c r="N350" s="184" t="s">
        <v>57</v>
      </c>
      <c r="O350" s="184" t="s">
        <v>57</v>
      </c>
      <c r="P350" s="184" t="s">
        <v>57</v>
      </c>
      <c r="Q350" s="184" t="s">
        <v>57</v>
      </c>
      <c r="R350" s="184" t="s">
        <v>57</v>
      </c>
      <c r="S350" s="184" t="s">
        <v>57</v>
      </c>
      <c r="T350" s="184" t="s">
        <v>57</v>
      </c>
      <c r="U350" s="184" t="s">
        <v>57</v>
      </c>
      <c r="V350" s="184" t="s">
        <v>57</v>
      </c>
      <c r="W350" s="184" t="s">
        <v>57</v>
      </c>
      <c r="X350" s="184" t="s">
        <v>57</v>
      </c>
      <c r="Y350" s="184" t="s">
        <v>57</v>
      </c>
      <c r="Z350" s="184" t="s">
        <v>5480</v>
      </c>
      <c r="AA350" s="184" t="s">
        <v>57</v>
      </c>
      <c r="AB350" s="184" t="s">
        <v>57</v>
      </c>
      <c r="AC350" s="184" t="s">
        <v>57</v>
      </c>
      <c r="AD350" s="184" t="s">
        <v>57</v>
      </c>
      <c r="AE350" s="184" t="s">
        <v>57</v>
      </c>
      <c r="AF350" s="184" t="s">
        <v>57</v>
      </c>
      <c r="AG350" s="184" t="s">
        <v>56</v>
      </c>
      <c r="AH350" s="184">
        <v>12</v>
      </c>
      <c r="AI350" s="184" t="s">
        <v>57</v>
      </c>
      <c r="AJ350" s="184" t="s">
        <v>57</v>
      </c>
      <c r="AK350" s="184" t="s">
        <v>57</v>
      </c>
      <c r="AL350" s="184" t="s">
        <v>57</v>
      </c>
      <c r="AM350" s="184" t="s">
        <v>57</v>
      </c>
      <c r="AN350" s="184" t="s">
        <v>57</v>
      </c>
      <c r="AO350" s="192">
        <v>45027</v>
      </c>
      <c r="AP350" s="192">
        <v>45214</v>
      </c>
      <c r="AQ350" s="184">
        <f t="shared" si="9"/>
        <v>187</v>
      </c>
      <c r="AR350" s="184" t="s">
        <v>57</v>
      </c>
      <c r="AS350" s="184">
        <v>8</v>
      </c>
      <c r="AT350" s="184">
        <v>4</v>
      </c>
      <c r="AU350" s="184"/>
    </row>
    <row r="351" spans="1:47" s="188" customFormat="1">
      <c r="A351" s="184">
        <v>350</v>
      </c>
      <c r="B351" s="184" t="s">
        <v>6366</v>
      </c>
      <c r="C351" s="184" t="s">
        <v>1382</v>
      </c>
      <c r="D351" s="184">
        <v>2024</v>
      </c>
      <c r="E351" s="184" t="s">
        <v>301</v>
      </c>
      <c r="F351" s="184" t="s">
        <v>3756</v>
      </c>
      <c r="G351" s="184" t="s">
        <v>6769</v>
      </c>
      <c r="H351" s="184" t="s">
        <v>6770</v>
      </c>
      <c r="I351" s="184" t="s">
        <v>6402</v>
      </c>
      <c r="J351" s="184">
        <v>4</v>
      </c>
      <c r="K351" s="184" t="s">
        <v>57</v>
      </c>
      <c r="L351" s="184" t="s">
        <v>57</v>
      </c>
      <c r="M351" s="184" t="s">
        <v>57</v>
      </c>
      <c r="N351" s="184" t="s">
        <v>57</v>
      </c>
      <c r="O351" s="184" t="s">
        <v>57</v>
      </c>
      <c r="P351" s="184" t="s">
        <v>57</v>
      </c>
      <c r="Q351" s="184" t="s">
        <v>57</v>
      </c>
      <c r="R351" s="184" t="s">
        <v>57</v>
      </c>
      <c r="S351" s="184" t="s">
        <v>57</v>
      </c>
      <c r="T351" s="184" t="s">
        <v>57</v>
      </c>
      <c r="U351" s="184" t="s">
        <v>57</v>
      </c>
      <c r="V351" s="184" t="s">
        <v>57</v>
      </c>
      <c r="W351" s="184" t="s">
        <v>57</v>
      </c>
      <c r="X351" s="184" t="s">
        <v>57</v>
      </c>
      <c r="Y351" s="184" t="s">
        <v>57</v>
      </c>
      <c r="Z351" s="184" t="s">
        <v>3759</v>
      </c>
      <c r="AA351" s="184" t="s">
        <v>57</v>
      </c>
      <c r="AB351" s="184" t="s">
        <v>57</v>
      </c>
      <c r="AC351" s="184" t="s">
        <v>57</v>
      </c>
      <c r="AD351" s="184" t="s">
        <v>57</v>
      </c>
      <c r="AE351" s="184" t="s">
        <v>57</v>
      </c>
      <c r="AF351" s="184" t="s">
        <v>57</v>
      </c>
      <c r="AG351" s="184" t="s">
        <v>57</v>
      </c>
      <c r="AH351" s="184" t="s">
        <v>57</v>
      </c>
      <c r="AI351" s="184" t="s">
        <v>57</v>
      </c>
      <c r="AJ351" s="184" t="s">
        <v>57</v>
      </c>
      <c r="AK351" s="184" t="s">
        <v>57</v>
      </c>
      <c r="AL351" s="184" t="s">
        <v>57</v>
      </c>
      <c r="AM351" s="184" t="s">
        <v>57</v>
      </c>
      <c r="AN351" s="184" t="s">
        <v>57</v>
      </c>
      <c r="AO351" s="192">
        <v>45135</v>
      </c>
      <c r="AP351" s="196">
        <v>45255</v>
      </c>
      <c r="AQ351" s="184">
        <f t="shared" si="9"/>
        <v>120</v>
      </c>
      <c r="AR351" s="184" t="s">
        <v>57</v>
      </c>
      <c r="AS351" s="184" t="s">
        <v>57</v>
      </c>
      <c r="AT351" s="184" t="s">
        <v>57</v>
      </c>
      <c r="AU351" s="184"/>
    </row>
    <row r="352" spans="1:47" s="188" customFormat="1">
      <c r="A352" s="184">
        <v>351</v>
      </c>
      <c r="B352" s="184" t="s">
        <v>6366</v>
      </c>
      <c r="C352" s="184" t="s">
        <v>1382</v>
      </c>
      <c r="D352" s="184">
        <v>2024</v>
      </c>
      <c r="E352" s="184" t="s">
        <v>301</v>
      </c>
      <c r="F352" s="184" t="s">
        <v>1732</v>
      </c>
      <c r="G352" s="184" t="s">
        <v>5484</v>
      </c>
      <c r="H352" s="184" t="s">
        <v>6771</v>
      </c>
      <c r="I352" s="184" t="s">
        <v>6402</v>
      </c>
      <c r="J352" s="184">
        <v>4</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1737</v>
      </c>
      <c r="AA352" s="184" t="s">
        <v>57</v>
      </c>
      <c r="AB352" s="184" t="s">
        <v>57</v>
      </c>
      <c r="AC352" s="184" t="s">
        <v>57</v>
      </c>
      <c r="AD352" s="184" t="s">
        <v>57</v>
      </c>
      <c r="AE352" s="184" t="s">
        <v>57</v>
      </c>
      <c r="AF352" s="184" t="s">
        <v>57</v>
      </c>
      <c r="AG352" s="184" t="s">
        <v>57</v>
      </c>
      <c r="AH352" s="184" t="s">
        <v>57</v>
      </c>
      <c r="AI352" s="184" t="s">
        <v>57</v>
      </c>
      <c r="AJ352" s="184" t="s">
        <v>57</v>
      </c>
      <c r="AK352" s="184" t="s">
        <v>57</v>
      </c>
      <c r="AL352" s="184" t="s">
        <v>57</v>
      </c>
      <c r="AM352" s="184" t="s">
        <v>57</v>
      </c>
      <c r="AN352" s="184" t="s">
        <v>57</v>
      </c>
      <c r="AO352" s="192">
        <v>45125</v>
      </c>
      <c r="AP352" s="196">
        <v>45255</v>
      </c>
      <c r="AQ352" s="184">
        <f t="shared" si="9"/>
        <v>130</v>
      </c>
      <c r="AR352" s="184" t="s">
        <v>57</v>
      </c>
      <c r="AS352" s="184" t="s">
        <v>57</v>
      </c>
      <c r="AT352" s="184" t="s">
        <v>57</v>
      </c>
      <c r="AU352" s="184"/>
    </row>
    <row r="353" spans="1:46" s="188" customFormat="1">
      <c r="A353" s="184">
        <v>352</v>
      </c>
      <c r="B353" s="184" t="s">
        <v>6366</v>
      </c>
      <c r="C353" s="184" t="s">
        <v>1382</v>
      </c>
      <c r="D353" s="184">
        <v>2024</v>
      </c>
      <c r="E353" s="184" t="s">
        <v>301</v>
      </c>
      <c r="F353" s="184" t="s">
        <v>57</v>
      </c>
      <c r="G353" s="184" t="s">
        <v>5486</v>
      </c>
      <c r="H353" s="184" t="s">
        <v>5487</v>
      </c>
      <c r="I353" s="184" t="s">
        <v>2597</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57</v>
      </c>
      <c r="AA353" s="184" t="s">
        <v>57</v>
      </c>
      <c r="AB353" s="184" t="s">
        <v>57</v>
      </c>
      <c r="AC353" s="184" t="s">
        <v>57</v>
      </c>
      <c r="AD353" s="184" t="s">
        <v>57</v>
      </c>
      <c r="AE353" s="184" t="s">
        <v>57</v>
      </c>
      <c r="AF353" s="184" t="s">
        <v>57</v>
      </c>
      <c r="AG353" s="184" t="s">
        <v>57</v>
      </c>
      <c r="AH353" s="184" t="s">
        <v>57</v>
      </c>
      <c r="AI353" s="184" t="s">
        <v>57</v>
      </c>
      <c r="AJ353" s="184" t="s">
        <v>57</v>
      </c>
      <c r="AK353" s="184" t="s">
        <v>57</v>
      </c>
      <c r="AL353" s="184" t="s">
        <v>57</v>
      </c>
      <c r="AM353" s="184" t="s">
        <v>57</v>
      </c>
      <c r="AN353" s="184" t="s">
        <v>57</v>
      </c>
      <c r="AO353" s="184" t="s">
        <v>57</v>
      </c>
      <c r="AP353" s="196">
        <v>45327</v>
      </c>
      <c r="AQ353" s="184" t="s">
        <v>57</v>
      </c>
      <c r="AR353" s="184" t="s">
        <v>57</v>
      </c>
      <c r="AS353" s="184" t="s">
        <v>57</v>
      </c>
      <c r="AT353" s="184" t="s">
        <v>57</v>
      </c>
    </row>
    <row r="354" spans="1:46" s="188" customFormat="1">
      <c r="A354" s="184">
        <v>353</v>
      </c>
      <c r="B354" s="184" t="s">
        <v>6366</v>
      </c>
      <c r="C354" s="184" t="s">
        <v>1382</v>
      </c>
      <c r="D354" s="184">
        <v>2024</v>
      </c>
      <c r="E354" s="184" t="s">
        <v>4118</v>
      </c>
      <c r="F354" s="184" t="s">
        <v>1745</v>
      </c>
      <c r="G354" s="184" t="s">
        <v>5490</v>
      </c>
      <c r="H354" s="184" t="s">
        <v>6772</v>
      </c>
      <c r="I354" s="184" t="s">
        <v>2430</v>
      </c>
      <c r="J354" s="184">
        <v>1</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6773</v>
      </c>
      <c r="AA354" s="184" t="s">
        <v>57</v>
      </c>
      <c r="AB354" s="184" t="s">
        <v>57</v>
      </c>
      <c r="AC354" s="184" t="s">
        <v>57</v>
      </c>
      <c r="AD354" s="184" t="s">
        <v>57</v>
      </c>
      <c r="AE354" s="184" t="s">
        <v>57</v>
      </c>
      <c r="AF354" s="184" t="s">
        <v>57</v>
      </c>
      <c r="AG354" s="184" t="s">
        <v>57</v>
      </c>
      <c r="AH354" s="184" t="s">
        <v>57</v>
      </c>
      <c r="AI354" s="184" t="s">
        <v>57</v>
      </c>
      <c r="AJ354" s="184" t="s">
        <v>57</v>
      </c>
      <c r="AK354" s="184" t="s">
        <v>57</v>
      </c>
      <c r="AL354" s="184" t="s">
        <v>57</v>
      </c>
      <c r="AM354" s="184" t="s">
        <v>57</v>
      </c>
      <c r="AN354" s="184" t="s">
        <v>57</v>
      </c>
      <c r="AO354" s="192">
        <v>44988</v>
      </c>
      <c r="AP354" s="192">
        <v>45278</v>
      </c>
      <c r="AQ354" s="184">
        <f t="shared" ref="AQ354:AQ365" si="10">AP354-AO354</f>
        <v>290</v>
      </c>
      <c r="AR354" s="184" t="s">
        <v>57</v>
      </c>
      <c r="AS354" s="184" t="s">
        <v>57</v>
      </c>
      <c r="AT354" s="184" t="s">
        <v>57</v>
      </c>
    </row>
    <row r="355" spans="1:46" s="188" customFormat="1">
      <c r="A355" s="184">
        <v>354</v>
      </c>
      <c r="B355" s="184" t="s">
        <v>6366</v>
      </c>
      <c r="C355" s="184" t="s">
        <v>1382</v>
      </c>
      <c r="D355" s="184">
        <v>2024</v>
      </c>
      <c r="E355" s="184" t="s">
        <v>4118</v>
      </c>
      <c r="F355" s="184" t="s">
        <v>5492</v>
      </c>
      <c r="G355" s="184" t="s">
        <v>5493</v>
      </c>
      <c r="H355" s="184" t="s">
        <v>5494</v>
      </c>
      <c r="I355" s="184" t="s">
        <v>929</v>
      </c>
      <c r="J355" s="184">
        <v>3</v>
      </c>
      <c r="K355" s="184" t="s">
        <v>56</v>
      </c>
      <c r="L355" s="184" t="s">
        <v>56</v>
      </c>
      <c r="M355" s="184" t="s">
        <v>57</v>
      </c>
      <c r="N355" s="184" t="s">
        <v>57</v>
      </c>
      <c r="O355" s="184" t="s">
        <v>57</v>
      </c>
      <c r="P355" s="184" t="s">
        <v>57</v>
      </c>
      <c r="Q355" s="184" t="s">
        <v>57</v>
      </c>
      <c r="R355" s="184" t="s">
        <v>57</v>
      </c>
      <c r="S355" s="184" t="s">
        <v>57</v>
      </c>
      <c r="T355" s="184" t="s">
        <v>57</v>
      </c>
      <c r="U355" s="184" t="s">
        <v>57</v>
      </c>
      <c r="V355" s="184" t="s">
        <v>57</v>
      </c>
      <c r="W355" s="184" t="s">
        <v>57</v>
      </c>
      <c r="X355" s="184" t="s">
        <v>57</v>
      </c>
      <c r="Y355" s="184" t="s">
        <v>57</v>
      </c>
      <c r="Z355" s="184" t="s">
        <v>6774</v>
      </c>
      <c r="AA355" s="184" t="s">
        <v>57</v>
      </c>
      <c r="AB355" s="184" t="s">
        <v>57</v>
      </c>
      <c r="AC355" s="184" t="s">
        <v>57</v>
      </c>
      <c r="AD355" s="184" t="s">
        <v>57</v>
      </c>
      <c r="AE355" s="184" t="s">
        <v>57</v>
      </c>
      <c r="AF355" s="184" t="s">
        <v>57</v>
      </c>
      <c r="AG355" s="184" t="s">
        <v>57</v>
      </c>
      <c r="AH355" s="184" t="s">
        <v>57</v>
      </c>
      <c r="AI355" s="184" t="s">
        <v>57</v>
      </c>
      <c r="AJ355" s="184" t="s">
        <v>57</v>
      </c>
      <c r="AK355" s="184" t="s">
        <v>57</v>
      </c>
      <c r="AL355" s="184" t="s">
        <v>57</v>
      </c>
      <c r="AM355" s="184" t="s">
        <v>57</v>
      </c>
      <c r="AN355" s="184" t="s">
        <v>57</v>
      </c>
      <c r="AO355" s="192">
        <v>45001</v>
      </c>
      <c r="AP355" s="192">
        <v>45258</v>
      </c>
      <c r="AQ355" s="184">
        <f t="shared" si="10"/>
        <v>257</v>
      </c>
      <c r="AR355" s="184" t="s">
        <v>57</v>
      </c>
      <c r="AS355" s="184" t="s">
        <v>57</v>
      </c>
      <c r="AT355" s="184" t="s">
        <v>57</v>
      </c>
    </row>
    <row r="356" spans="1:46" s="188" customFormat="1">
      <c r="A356" s="184">
        <v>355</v>
      </c>
      <c r="B356" s="184" t="s">
        <v>6366</v>
      </c>
      <c r="C356" s="184" t="s">
        <v>1382</v>
      </c>
      <c r="D356" s="184">
        <v>2024</v>
      </c>
      <c r="E356" s="184" t="s">
        <v>4118</v>
      </c>
      <c r="F356" s="184" t="s">
        <v>5496</v>
      </c>
      <c r="G356" s="184" t="s">
        <v>5497</v>
      </c>
      <c r="H356" s="184" t="s">
        <v>5498</v>
      </c>
      <c r="I356" s="184" t="s">
        <v>935</v>
      </c>
      <c r="J356" s="184">
        <v>14</v>
      </c>
      <c r="K356" s="184" t="s">
        <v>57</v>
      </c>
      <c r="L356" s="184" t="s">
        <v>57</v>
      </c>
      <c r="M356" s="184" t="s">
        <v>57</v>
      </c>
      <c r="N356" s="184" t="s">
        <v>56</v>
      </c>
      <c r="O356" s="184">
        <v>2</v>
      </c>
      <c r="P356" s="184" t="s">
        <v>170</v>
      </c>
      <c r="Q356" s="184" t="s">
        <v>6775</v>
      </c>
      <c r="R356" s="184" t="s">
        <v>6776</v>
      </c>
      <c r="S356" s="184" t="s">
        <v>57</v>
      </c>
      <c r="T356" s="184" t="s">
        <v>57</v>
      </c>
      <c r="U356" s="184" t="s">
        <v>57</v>
      </c>
      <c r="V356" s="184" t="s">
        <v>57</v>
      </c>
      <c r="W356" s="184" t="s">
        <v>57</v>
      </c>
      <c r="X356" s="184" t="s">
        <v>57</v>
      </c>
      <c r="Y356" s="184" t="s">
        <v>57</v>
      </c>
      <c r="Z356" s="187" t="s">
        <v>5502</v>
      </c>
      <c r="AA356" s="184" t="s">
        <v>57</v>
      </c>
      <c r="AB356" s="184" t="s">
        <v>57</v>
      </c>
      <c r="AC356" s="184" t="s">
        <v>57</v>
      </c>
      <c r="AD356" s="184" t="s">
        <v>57</v>
      </c>
      <c r="AE356" s="184" t="s">
        <v>57</v>
      </c>
      <c r="AF356" s="184" t="s">
        <v>57</v>
      </c>
      <c r="AG356" s="184" t="s">
        <v>56</v>
      </c>
      <c r="AH356" s="184">
        <v>4827</v>
      </c>
      <c r="AI356" s="184" t="s">
        <v>57</v>
      </c>
      <c r="AJ356" s="184" t="s">
        <v>57</v>
      </c>
      <c r="AK356" s="184" t="s">
        <v>57</v>
      </c>
      <c r="AL356" s="184" t="s">
        <v>57</v>
      </c>
      <c r="AM356" s="184" t="s">
        <v>57</v>
      </c>
      <c r="AN356" s="184" t="s">
        <v>57</v>
      </c>
      <c r="AO356" s="196">
        <v>44777</v>
      </c>
      <c r="AP356" s="192">
        <v>45278</v>
      </c>
      <c r="AQ356" s="184">
        <f t="shared" si="10"/>
        <v>501</v>
      </c>
      <c r="AR356" s="184" t="s">
        <v>57</v>
      </c>
      <c r="AS356" s="184">
        <v>1101</v>
      </c>
      <c r="AT356" s="184">
        <v>3726</v>
      </c>
    </row>
    <row r="357" spans="1:46" s="188" customFormat="1">
      <c r="A357" s="184">
        <v>356</v>
      </c>
      <c r="B357" s="184" t="s">
        <v>6366</v>
      </c>
      <c r="C357" s="184" t="s">
        <v>1382</v>
      </c>
      <c r="D357" s="184">
        <v>2024</v>
      </c>
      <c r="E357" s="184" t="s">
        <v>4118</v>
      </c>
      <c r="F357" s="184" t="s">
        <v>5506</v>
      </c>
      <c r="G357" s="184" t="s">
        <v>6777</v>
      </c>
      <c r="H357" s="184" t="s">
        <v>5508</v>
      </c>
      <c r="I357" s="184" t="s">
        <v>935</v>
      </c>
      <c r="J357" s="184">
        <v>14</v>
      </c>
      <c r="K357" s="184" t="s">
        <v>57</v>
      </c>
      <c r="L357" s="184" t="s">
        <v>57</v>
      </c>
      <c r="M357" s="184" t="s">
        <v>57</v>
      </c>
      <c r="N357" s="184" t="s">
        <v>56</v>
      </c>
      <c r="O357" s="184">
        <v>1</v>
      </c>
      <c r="P357" s="184" t="s">
        <v>114</v>
      </c>
      <c r="Q357" s="184" t="s">
        <v>6778</v>
      </c>
      <c r="R357" s="184" t="s">
        <v>6779</v>
      </c>
      <c r="S357" s="184" t="s">
        <v>56</v>
      </c>
      <c r="T357" s="184" t="s">
        <v>6780</v>
      </c>
      <c r="U357" s="184" t="s">
        <v>56</v>
      </c>
      <c r="V357" s="184" t="s">
        <v>6781</v>
      </c>
      <c r="W357" s="184" t="s">
        <v>57</v>
      </c>
      <c r="X357" s="184" t="s">
        <v>57</v>
      </c>
      <c r="Y357" s="184" t="s">
        <v>57</v>
      </c>
      <c r="Z357" s="184" t="s">
        <v>5513</v>
      </c>
      <c r="AA357" s="184" t="s">
        <v>56</v>
      </c>
      <c r="AB357" s="184" t="s">
        <v>56</v>
      </c>
      <c r="AC357" s="184" t="s">
        <v>56</v>
      </c>
      <c r="AD357" s="184" t="s">
        <v>157</v>
      </c>
      <c r="AE357" s="184" t="s">
        <v>57</v>
      </c>
      <c r="AF357" s="184" t="s">
        <v>57</v>
      </c>
      <c r="AG357" s="184" t="s">
        <v>56</v>
      </c>
      <c r="AH357" s="184">
        <v>95</v>
      </c>
      <c r="AI357" s="184" t="s">
        <v>56</v>
      </c>
      <c r="AJ357" s="184" t="s">
        <v>174</v>
      </c>
      <c r="AK357" s="184" t="s">
        <v>57</v>
      </c>
      <c r="AL357" s="184" t="s">
        <v>57</v>
      </c>
      <c r="AM357" s="184" t="s">
        <v>57</v>
      </c>
      <c r="AN357" s="184" t="s">
        <v>57</v>
      </c>
      <c r="AO357" s="192">
        <v>45118</v>
      </c>
      <c r="AP357" s="192">
        <v>45275</v>
      </c>
      <c r="AQ357" s="184">
        <f t="shared" si="10"/>
        <v>157</v>
      </c>
      <c r="AR357" s="184" t="s">
        <v>57</v>
      </c>
      <c r="AS357" s="184">
        <v>29</v>
      </c>
      <c r="AT357" s="184">
        <v>64</v>
      </c>
    </row>
    <row r="358" spans="1:46" s="188" customFormat="1">
      <c r="A358" s="184">
        <v>359</v>
      </c>
      <c r="B358" s="184" t="s">
        <v>6366</v>
      </c>
      <c r="C358" s="184" t="s">
        <v>1382</v>
      </c>
      <c r="D358" s="184">
        <v>2024</v>
      </c>
      <c r="E358" s="184" t="s">
        <v>4118</v>
      </c>
      <c r="F358" s="184" t="s">
        <v>5515</v>
      </c>
      <c r="G358" s="184" t="s">
        <v>5516</v>
      </c>
      <c r="H358" s="184" t="s">
        <v>5517</v>
      </c>
      <c r="I358" s="184" t="s">
        <v>935</v>
      </c>
      <c r="J358" s="184">
        <v>14</v>
      </c>
      <c r="K358" s="184" t="s">
        <v>57</v>
      </c>
      <c r="L358" s="184" t="s">
        <v>57</v>
      </c>
      <c r="M358" s="184" t="s">
        <v>57</v>
      </c>
      <c r="N358" s="184" t="s">
        <v>57</v>
      </c>
      <c r="O358" s="184" t="s">
        <v>57</v>
      </c>
      <c r="P358" s="184" t="s">
        <v>57</v>
      </c>
      <c r="Q358" s="184" t="s">
        <v>57</v>
      </c>
      <c r="R358" s="184" t="s">
        <v>57</v>
      </c>
      <c r="S358" s="184" t="s">
        <v>57</v>
      </c>
      <c r="T358" s="184" t="s">
        <v>57</v>
      </c>
      <c r="U358" s="184" t="s">
        <v>56</v>
      </c>
      <c r="V358" s="184" t="s">
        <v>6782</v>
      </c>
      <c r="W358" s="184" t="s">
        <v>57</v>
      </c>
      <c r="X358" s="184" t="s">
        <v>57</v>
      </c>
      <c r="Y358" s="184" t="s">
        <v>57</v>
      </c>
      <c r="Z358" s="184" t="s">
        <v>5520</v>
      </c>
      <c r="AA358" s="184" t="s">
        <v>57</v>
      </c>
      <c r="AB358" s="184" t="s">
        <v>56</v>
      </c>
      <c r="AC358" s="184" t="s">
        <v>56</v>
      </c>
      <c r="AD358" s="184" t="s">
        <v>157</v>
      </c>
      <c r="AE358" s="184" t="s">
        <v>57</v>
      </c>
      <c r="AF358" s="184" t="s">
        <v>57</v>
      </c>
      <c r="AG358" s="184" t="s">
        <v>56</v>
      </c>
      <c r="AH358" s="184">
        <v>98</v>
      </c>
      <c r="AI358" s="184" t="s">
        <v>57</v>
      </c>
      <c r="AJ358" s="184" t="s">
        <v>57</v>
      </c>
      <c r="AK358" s="184" t="s">
        <v>57</v>
      </c>
      <c r="AL358" s="184" t="s">
        <v>57</v>
      </c>
      <c r="AM358" s="184" t="s">
        <v>57</v>
      </c>
      <c r="AN358" s="184" t="s">
        <v>57</v>
      </c>
      <c r="AO358" s="192">
        <v>44894</v>
      </c>
      <c r="AP358" s="196">
        <v>45289</v>
      </c>
      <c r="AQ358" s="184">
        <f t="shared" si="10"/>
        <v>395</v>
      </c>
      <c r="AR358" s="184" t="s">
        <v>57</v>
      </c>
      <c r="AS358" s="184">
        <v>63</v>
      </c>
      <c r="AT358" s="184">
        <v>35</v>
      </c>
    </row>
    <row r="359" spans="1:46" s="188" customFormat="1">
      <c r="A359" s="184">
        <v>360</v>
      </c>
      <c r="B359" s="184" t="s">
        <v>6366</v>
      </c>
      <c r="C359" s="184" t="s">
        <v>1382</v>
      </c>
      <c r="D359" s="184">
        <v>2024</v>
      </c>
      <c r="E359" s="184" t="s">
        <v>4118</v>
      </c>
      <c r="F359" s="184" t="s">
        <v>5523</v>
      </c>
      <c r="G359" s="184" t="s">
        <v>5524</v>
      </c>
      <c r="H359" s="184" t="s">
        <v>5525</v>
      </c>
      <c r="I359" s="184" t="s">
        <v>935</v>
      </c>
      <c r="J359" s="184">
        <v>15</v>
      </c>
      <c r="K359" s="184" t="s">
        <v>57</v>
      </c>
      <c r="L359" s="184" t="s">
        <v>57</v>
      </c>
      <c r="M359" s="184" t="s">
        <v>57</v>
      </c>
      <c r="N359" s="184" t="s">
        <v>56</v>
      </c>
      <c r="O359" s="184">
        <v>2</v>
      </c>
      <c r="P359" s="184" t="s">
        <v>170</v>
      </c>
      <c r="Q359" s="184" t="s">
        <v>6783</v>
      </c>
      <c r="R359" s="184" t="s">
        <v>6784</v>
      </c>
      <c r="S359" s="184" t="s">
        <v>57</v>
      </c>
      <c r="T359" s="184" t="s">
        <v>57</v>
      </c>
      <c r="U359" s="184" t="s">
        <v>57</v>
      </c>
      <c r="V359" s="184" t="s">
        <v>57</v>
      </c>
      <c r="W359" s="184" t="s">
        <v>57</v>
      </c>
      <c r="X359" s="184" t="s">
        <v>57</v>
      </c>
      <c r="Y359" s="184" t="s">
        <v>57</v>
      </c>
      <c r="Z359" s="184" t="s">
        <v>5529</v>
      </c>
      <c r="AA359" s="184" t="s">
        <v>56</v>
      </c>
      <c r="AB359" s="184" t="s">
        <v>56</v>
      </c>
      <c r="AC359" s="184" t="s">
        <v>56</v>
      </c>
      <c r="AD359" s="184" t="s">
        <v>157</v>
      </c>
      <c r="AE359" s="184" t="s">
        <v>57</v>
      </c>
      <c r="AF359" s="184" t="s">
        <v>57</v>
      </c>
      <c r="AG359" s="184" t="s">
        <v>56</v>
      </c>
      <c r="AH359" s="184">
        <v>26</v>
      </c>
      <c r="AI359" s="184" t="s">
        <v>56</v>
      </c>
      <c r="AJ359" s="184" t="s">
        <v>174</v>
      </c>
      <c r="AK359" s="184" t="s">
        <v>56</v>
      </c>
      <c r="AL359" s="184" t="s">
        <v>6785</v>
      </c>
      <c r="AM359" s="184" t="s">
        <v>57</v>
      </c>
      <c r="AN359" s="184" t="s">
        <v>6786</v>
      </c>
      <c r="AO359" s="196">
        <v>44925</v>
      </c>
      <c r="AP359" s="192">
        <v>45249</v>
      </c>
      <c r="AQ359" s="184">
        <f t="shared" si="10"/>
        <v>324</v>
      </c>
      <c r="AR359" s="184" t="s">
        <v>57</v>
      </c>
      <c r="AS359" s="184">
        <v>17</v>
      </c>
      <c r="AT359" s="184">
        <v>9</v>
      </c>
    </row>
    <row r="360" spans="1:46" s="188" customFormat="1">
      <c r="A360" s="184">
        <v>361</v>
      </c>
      <c r="B360" s="184" t="s">
        <v>6366</v>
      </c>
      <c r="C360" s="184" t="s">
        <v>1382</v>
      </c>
      <c r="D360" s="184">
        <v>2024</v>
      </c>
      <c r="E360" s="184" t="s">
        <v>4118</v>
      </c>
      <c r="F360" s="184" t="s">
        <v>5534</v>
      </c>
      <c r="G360" s="184" t="s">
        <v>5535</v>
      </c>
      <c r="H360" s="184" t="s">
        <v>5536</v>
      </c>
      <c r="I360" s="184" t="s">
        <v>935</v>
      </c>
      <c r="J360" s="184">
        <v>8</v>
      </c>
      <c r="K360" s="184" t="s">
        <v>57</v>
      </c>
      <c r="L360" s="184" t="s">
        <v>57</v>
      </c>
      <c r="M360" s="184" t="s">
        <v>57</v>
      </c>
      <c r="N360" s="184" t="s">
        <v>57</v>
      </c>
      <c r="O360" s="184" t="s">
        <v>57</v>
      </c>
      <c r="P360" s="184" t="s">
        <v>57</v>
      </c>
      <c r="Q360" s="184" t="s">
        <v>57</v>
      </c>
      <c r="R360" s="184" t="s">
        <v>57</v>
      </c>
      <c r="S360" s="184" t="s">
        <v>56</v>
      </c>
      <c r="T360" s="184" t="s">
        <v>6787</v>
      </c>
      <c r="U360" s="184" t="s">
        <v>56</v>
      </c>
      <c r="V360" s="184" t="s">
        <v>6788</v>
      </c>
      <c r="W360" s="184" t="s">
        <v>57</v>
      </c>
      <c r="X360" s="184" t="s">
        <v>57</v>
      </c>
      <c r="Y360" s="184" t="s">
        <v>57</v>
      </c>
      <c r="Z360" s="184" t="s">
        <v>5539</v>
      </c>
      <c r="AA360" s="184" t="s">
        <v>56</v>
      </c>
      <c r="AB360" s="184" t="s">
        <v>56</v>
      </c>
      <c r="AC360" s="184" t="s">
        <v>56</v>
      </c>
      <c r="AD360" s="184" t="s">
        <v>157</v>
      </c>
      <c r="AE360" s="184" t="s">
        <v>57</v>
      </c>
      <c r="AF360" s="184" t="s">
        <v>57</v>
      </c>
      <c r="AG360" s="184" t="s">
        <v>56</v>
      </c>
      <c r="AH360" s="184">
        <v>32</v>
      </c>
      <c r="AI360" s="184" t="s">
        <v>56</v>
      </c>
      <c r="AJ360" s="184" t="s">
        <v>174</v>
      </c>
      <c r="AK360" s="184" t="s">
        <v>57</v>
      </c>
      <c r="AL360" s="184" t="s">
        <v>57</v>
      </c>
      <c r="AM360" s="184" t="s">
        <v>57</v>
      </c>
      <c r="AN360" s="184" t="s">
        <v>57</v>
      </c>
      <c r="AO360" s="192">
        <v>44858</v>
      </c>
      <c r="AP360" s="196">
        <v>45265</v>
      </c>
      <c r="AQ360" s="184">
        <f t="shared" si="10"/>
        <v>407</v>
      </c>
      <c r="AR360" s="184" t="s">
        <v>57</v>
      </c>
      <c r="AS360" s="184">
        <v>7</v>
      </c>
      <c r="AT360" s="184">
        <v>25</v>
      </c>
    </row>
    <row r="361" spans="1:46" s="188" customFormat="1">
      <c r="A361" s="184">
        <v>362</v>
      </c>
      <c r="B361" s="184" t="s">
        <v>6366</v>
      </c>
      <c r="C361" s="184" t="s">
        <v>1382</v>
      </c>
      <c r="D361" s="184">
        <v>2024</v>
      </c>
      <c r="E361" s="184" t="s">
        <v>4118</v>
      </c>
      <c r="F361" s="184" t="s">
        <v>5365</v>
      </c>
      <c r="G361" s="184" t="s">
        <v>5541</v>
      </c>
      <c r="H361" s="184" t="s">
        <v>5542</v>
      </c>
      <c r="I361" s="184" t="s">
        <v>929</v>
      </c>
      <c r="J361" s="184">
        <v>21</v>
      </c>
      <c r="K361" s="184" t="s">
        <v>57</v>
      </c>
      <c r="L361" s="184" t="s">
        <v>56</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6789</v>
      </c>
      <c r="AA361" s="184" t="s">
        <v>57</v>
      </c>
      <c r="AB361" s="184" t="s">
        <v>57</v>
      </c>
      <c r="AC361" s="184" t="s">
        <v>57</v>
      </c>
      <c r="AD361" s="184" t="s">
        <v>57</v>
      </c>
      <c r="AE361" s="184" t="s">
        <v>57</v>
      </c>
      <c r="AF361" s="184" t="s">
        <v>57</v>
      </c>
      <c r="AG361" s="184" t="s">
        <v>57</v>
      </c>
      <c r="AH361" s="184" t="s">
        <v>57</v>
      </c>
      <c r="AI361" s="184" t="s">
        <v>57</v>
      </c>
      <c r="AJ361" s="184" t="s">
        <v>57</v>
      </c>
      <c r="AK361" s="184" t="s">
        <v>57</v>
      </c>
      <c r="AL361" s="184" t="s">
        <v>57</v>
      </c>
      <c r="AM361" s="184" t="s">
        <v>57</v>
      </c>
      <c r="AN361" s="184" t="s">
        <v>57</v>
      </c>
      <c r="AO361" s="192">
        <v>44982</v>
      </c>
      <c r="AP361" s="192">
        <v>45244</v>
      </c>
      <c r="AQ361" s="184">
        <f t="shared" si="10"/>
        <v>262</v>
      </c>
      <c r="AR361" s="184" t="s">
        <v>57</v>
      </c>
      <c r="AS361" s="184" t="s">
        <v>57</v>
      </c>
      <c r="AT361" s="184" t="s">
        <v>57</v>
      </c>
    </row>
    <row r="362" spans="1:46" s="188" customFormat="1">
      <c r="A362" s="184">
        <v>363</v>
      </c>
      <c r="B362" s="184" t="s">
        <v>6366</v>
      </c>
      <c r="C362" s="184" t="s">
        <v>1382</v>
      </c>
      <c r="D362" s="184">
        <v>2024</v>
      </c>
      <c r="E362" s="184" t="s">
        <v>4118</v>
      </c>
      <c r="F362" s="184" t="s">
        <v>5544</v>
      </c>
      <c r="G362" s="184" t="s">
        <v>5545</v>
      </c>
      <c r="H362" s="184" t="s">
        <v>5546</v>
      </c>
      <c r="I362" s="184" t="s">
        <v>935</v>
      </c>
      <c r="J362" s="184">
        <v>13</v>
      </c>
      <c r="K362" s="184" t="s">
        <v>57</v>
      </c>
      <c r="L362" s="184" t="s">
        <v>57</v>
      </c>
      <c r="M362" s="184" t="s">
        <v>57</v>
      </c>
      <c r="N362" s="184" t="s">
        <v>56</v>
      </c>
      <c r="O362" s="184">
        <v>1</v>
      </c>
      <c r="P362" s="184" t="s">
        <v>170</v>
      </c>
      <c r="Q362" s="184" t="s">
        <v>6790</v>
      </c>
      <c r="R362" s="184" t="s">
        <v>6791</v>
      </c>
      <c r="S362" s="184" t="s">
        <v>56</v>
      </c>
      <c r="T362" s="184" t="s">
        <v>6792</v>
      </c>
      <c r="U362" s="184" t="s">
        <v>57</v>
      </c>
      <c r="V362" s="184" t="s">
        <v>57</v>
      </c>
      <c r="W362" s="184" t="s">
        <v>57</v>
      </c>
      <c r="X362" s="184" t="s">
        <v>57</v>
      </c>
      <c r="Y362" s="184" t="s">
        <v>57</v>
      </c>
      <c r="Z362" s="184" t="s">
        <v>5550</v>
      </c>
      <c r="AA362" s="184" t="s">
        <v>56</v>
      </c>
      <c r="AB362" s="184" t="s">
        <v>56</v>
      </c>
      <c r="AC362" s="184" t="s">
        <v>56</v>
      </c>
      <c r="AD362" s="184" t="s">
        <v>157</v>
      </c>
      <c r="AE362" s="184" t="s">
        <v>57</v>
      </c>
      <c r="AF362" s="184" t="s">
        <v>57</v>
      </c>
      <c r="AG362" s="184" t="s">
        <v>56</v>
      </c>
      <c r="AH362" s="184">
        <v>19</v>
      </c>
      <c r="AI362" s="184" t="s">
        <v>56</v>
      </c>
      <c r="AJ362" s="184" t="s">
        <v>174</v>
      </c>
      <c r="AK362" s="184" t="s">
        <v>57</v>
      </c>
      <c r="AL362" s="184" t="s">
        <v>57</v>
      </c>
      <c r="AM362" s="184" t="s">
        <v>57</v>
      </c>
      <c r="AN362" s="184" t="s">
        <v>57</v>
      </c>
      <c r="AO362" s="192">
        <v>45021</v>
      </c>
      <c r="AP362" s="192">
        <v>45265</v>
      </c>
      <c r="AQ362" s="184">
        <f t="shared" si="10"/>
        <v>244</v>
      </c>
      <c r="AR362" s="184" t="s">
        <v>57</v>
      </c>
      <c r="AS362" s="184">
        <v>13</v>
      </c>
      <c r="AT362" s="184">
        <v>6</v>
      </c>
    </row>
    <row r="363" spans="1:46" s="188" customFormat="1">
      <c r="A363" s="184">
        <v>364</v>
      </c>
      <c r="B363" s="184" t="s">
        <v>6366</v>
      </c>
      <c r="C363" s="184" t="s">
        <v>1382</v>
      </c>
      <c r="D363" s="184">
        <v>2024</v>
      </c>
      <c r="E363" s="184" t="s">
        <v>4118</v>
      </c>
      <c r="F363" s="184" t="s">
        <v>5551</v>
      </c>
      <c r="G363" s="184" t="s">
        <v>5552</v>
      </c>
      <c r="H363" s="184" t="s">
        <v>6793</v>
      </c>
      <c r="I363" s="184" t="s">
        <v>6402</v>
      </c>
      <c r="J363" s="184">
        <v>14</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6794</v>
      </c>
      <c r="AA363" s="184" t="s">
        <v>57</v>
      </c>
      <c r="AB363" s="184" t="s">
        <v>57</v>
      </c>
      <c r="AC363" s="184" t="s">
        <v>57</v>
      </c>
      <c r="AD363" s="184" t="s">
        <v>57</v>
      </c>
      <c r="AE363" s="184" t="s">
        <v>57</v>
      </c>
      <c r="AF363" s="184" t="s">
        <v>57</v>
      </c>
      <c r="AG363" s="184" t="s">
        <v>57</v>
      </c>
      <c r="AH363" s="184" t="s">
        <v>57</v>
      </c>
      <c r="AI363" s="184" t="s">
        <v>57</v>
      </c>
      <c r="AJ363" s="184" t="s">
        <v>57</v>
      </c>
      <c r="AK363" s="184" t="s">
        <v>57</v>
      </c>
      <c r="AL363" s="184" t="s">
        <v>57</v>
      </c>
      <c r="AM363" s="184" t="s">
        <v>57</v>
      </c>
      <c r="AN363" s="184" t="s">
        <v>57</v>
      </c>
      <c r="AO363" s="192">
        <v>45070</v>
      </c>
      <c r="AP363" s="192">
        <v>45275</v>
      </c>
      <c r="AQ363" s="184">
        <f t="shared" si="10"/>
        <v>205</v>
      </c>
      <c r="AR363" s="184" t="s">
        <v>57</v>
      </c>
      <c r="AS363" s="184" t="s">
        <v>57</v>
      </c>
      <c r="AT363" s="184" t="s">
        <v>57</v>
      </c>
    </row>
    <row r="364" spans="1:46" s="188" customFormat="1">
      <c r="A364" s="184">
        <v>365</v>
      </c>
      <c r="B364" s="184" t="s">
        <v>6366</v>
      </c>
      <c r="C364" s="184" t="s">
        <v>1382</v>
      </c>
      <c r="D364" s="184">
        <v>2024</v>
      </c>
      <c r="E364" s="184" t="s">
        <v>4118</v>
      </c>
      <c r="F364" s="184" t="s">
        <v>5554</v>
      </c>
      <c r="G364" s="184" t="s">
        <v>5555</v>
      </c>
      <c r="H364" s="184" t="s">
        <v>6795</v>
      </c>
      <c r="I364" s="184" t="s">
        <v>6402</v>
      </c>
      <c r="J364" s="184">
        <v>14</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6796</v>
      </c>
      <c r="AA364" s="184" t="s">
        <v>57</v>
      </c>
      <c r="AB364" s="184" t="s">
        <v>57</v>
      </c>
      <c r="AC364" s="184" t="s">
        <v>57</v>
      </c>
      <c r="AD364" s="184" t="s">
        <v>57</v>
      </c>
      <c r="AE364" s="184" t="s">
        <v>57</v>
      </c>
      <c r="AF364" s="184" t="s">
        <v>57</v>
      </c>
      <c r="AG364" s="184" t="s">
        <v>57</v>
      </c>
      <c r="AH364" s="184" t="s">
        <v>57</v>
      </c>
      <c r="AI364" s="184" t="s">
        <v>57</v>
      </c>
      <c r="AJ364" s="184" t="s">
        <v>57</v>
      </c>
      <c r="AK364" s="184" t="s">
        <v>57</v>
      </c>
      <c r="AL364" s="184" t="s">
        <v>57</v>
      </c>
      <c r="AM364" s="184" t="s">
        <v>57</v>
      </c>
      <c r="AN364" s="184" t="s">
        <v>57</v>
      </c>
      <c r="AO364" s="192">
        <v>45142</v>
      </c>
      <c r="AP364" s="192">
        <v>45301</v>
      </c>
      <c r="AQ364" s="184">
        <f t="shared" si="10"/>
        <v>159</v>
      </c>
      <c r="AR364" s="184" t="s">
        <v>57</v>
      </c>
      <c r="AS364" s="184" t="s">
        <v>57</v>
      </c>
      <c r="AT364" s="184" t="s">
        <v>57</v>
      </c>
    </row>
    <row r="365" spans="1:46" s="188" customFormat="1">
      <c r="A365" s="184">
        <v>366</v>
      </c>
      <c r="B365" s="184" t="s">
        <v>6366</v>
      </c>
      <c r="C365" s="184" t="s">
        <v>1382</v>
      </c>
      <c r="D365" s="184">
        <v>2024</v>
      </c>
      <c r="E365" s="184" t="s">
        <v>4118</v>
      </c>
      <c r="F365" s="184" t="s">
        <v>6797</v>
      </c>
      <c r="G365" s="184" t="s">
        <v>5558</v>
      </c>
      <c r="H365" s="184" t="s">
        <v>6798</v>
      </c>
      <c r="I365" s="184" t="s">
        <v>6402</v>
      </c>
      <c r="J365" s="184">
        <v>4</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6799</v>
      </c>
      <c r="AA365" s="184" t="s">
        <v>57</v>
      </c>
      <c r="AB365" s="184" t="s">
        <v>57</v>
      </c>
      <c r="AC365" s="184" t="s">
        <v>57</v>
      </c>
      <c r="AD365" s="184" t="s">
        <v>57</v>
      </c>
      <c r="AE365" s="184" t="s">
        <v>57</v>
      </c>
      <c r="AF365" s="184" t="s">
        <v>57</v>
      </c>
      <c r="AG365" s="184" t="s">
        <v>57</v>
      </c>
      <c r="AH365" s="184" t="s">
        <v>57</v>
      </c>
      <c r="AI365" s="184" t="s">
        <v>57</v>
      </c>
      <c r="AJ365" s="184" t="s">
        <v>57</v>
      </c>
      <c r="AK365" s="184" t="s">
        <v>57</v>
      </c>
      <c r="AL365" s="184" t="s">
        <v>57</v>
      </c>
      <c r="AM365" s="184" t="s">
        <v>57</v>
      </c>
      <c r="AN365" s="184" t="s">
        <v>57</v>
      </c>
      <c r="AO365" s="192">
        <v>45271</v>
      </c>
      <c r="AP365" s="192">
        <v>45373</v>
      </c>
      <c r="AQ365" s="184">
        <f t="shared" si="10"/>
        <v>102</v>
      </c>
      <c r="AR365" s="184" t="s">
        <v>57</v>
      </c>
      <c r="AS365" s="184" t="s">
        <v>57</v>
      </c>
      <c r="AT365" s="184" t="s">
        <v>57</v>
      </c>
    </row>
    <row r="366" spans="1:46" s="188" customFormat="1">
      <c r="A366" s="184">
        <v>367</v>
      </c>
      <c r="B366" s="184" t="s">
        <v>6366</v>
      </c>
      <c r="C366" s="184" t="s">
        <v>1382</v>
      </c>
      <c r="D366" s="184">
        <v>2024</v>
      </c>
      <c r="E366" s="184" t="s">
        <v>4118</v>
      </c>
      <c r="F366" s="184" t="s">
        <v>57</v>
      </c>
      <c r="G366" s="184" t="s">
        <v>5563</v>
      </c>
      <c r="H366" s="184" t="s">
        <v>5564</v>
      </c>
      <c r="I366" s="184" t="s">
        <v>2597</v>
      </c>
      <c r="J366" s="184">
        <v>25</v>
      </c>
      <c r="K366" s="184" t="s">
        <v>57</v>
      </c>
      <c r="L366" s="184" t="s">
        <v>57</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57</v>
      </c>
      <c r="AA366" s="184" t="s">
        <v>57</v>
      </c>
      <c r="AB366" s="184" t="s">
        <v>57</v>
      </c>
      <c r="AC366" s="184" t="s">
        <v>57</v>
      </c>
      <c r="AD366" s="184" t="s">
        <v>57</v>
      </c>
      <c r="AE366" s="184" t="s">
        <v>57</v>
      </c>
      <c r="AF366" s="184" t="s">
        <v>57</v>
      </c>
      <c r="AG366" s="184" t="s">
        <v>57</v>
      </c>
      <c r="AH366" s="184" t="s">
        <v>57</v>
      </c>
      <c r="AI366" s="184" t="s">
        <v>57</v>
      </c>
      <c r="AJ366" s="184" t="s">
        <v>57</v>
      </c>
      <c r="AK366" s="184" t="s">
        <v>57</v>
      </c>
      <c r="AL366" s="184" t="s">
        <v>57</v>
      </c>
      <c r="AM366" s="184" t="s">
        <v>57</v>
      </c>
      <c r="AN366" s="184" t="s">
        <v>57</v>
      </c>
      <c r="AO366" s="184" t="s">
        <v>57</v>
      </c>
      <c r="AP366" s="192">
        <v>45369</v>
      </c>
      <c r="AQ366" s="184" t="s">
        <v>57</v>
      </c>
      <c r="AR366" s="184" t="s">
        <v>57</v>
      </c>
      <c r="AS366" s="184" t="s">
        <v>57</v>
      </c>
      <c r="AT366" s="184" t="s">
        <v>57</v>
      </c>
    </row>
    <row r="367" spans="1:46" s="188" customFormat="1">
      <c r="A367" s="184">
        <v>368</v>
      </c>
      <c r="B367" s="184" t="s">
        <v>6366</v>
      </c>
      <c r="C367" s="184" t="s">
        <v>1382</v>
      </c>
      <c r="D367" s="184">
        <v>2024</v>
      </c>
      <c r="E367" s="184" t="s">
        <v>6432</v>
      </c>
      <c r="F367" s="184" t="s">
        <v>5238</v>
      </c>
      <c r="G367" s="184" t="s">
        <v>5565</v>
      </c>
      <c r="H367" s="184" t="s">
        <v>5566</v>
      </c>
      <c r="I367" s="184" t="s">
        <v>926</v>
      </c>
      <c r="J367" s="184">
        <v>25</v>
      </c>
      <c r="K367" s="184" t="s">
        <v>57</v>
      </c>
      <c r="L367" s="184" t="s">
        <v>57</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6097</v>
      </c>
      <c r="AA367" s="184" t="s">
        <v>57</v>
      </c>
      <c r="AB367" s="184" t="s">
        <v>57</v>
      </c>
      <c r="AC367" s="184" t="s">
        <v>57</v>
      </c>
      <c r="AD367" s="184" t="s">
        <v>57</v>
      </c>
      <c r="AE367" s="184" t="s">
        <v>57</v>
      </c>
      <c r="AF367" s="184" t="s">
        <v>57</v>
      </c>
      <c r="AG367" s="184" t="s">
        <v>57</v>
      </c>
      <c r="AH367" s="184" t="s">
        <v>57</v>
      </c>
      <c r="AI367" s="184" t="s">
        <v>57</v>
      </c>
      <c r="AJ367" s="184" t="s">
        <v>57</v>
      </c>
      <c r="AK367" s="184" t="s">
        <v>57</v>
      </c>
      <c r="AL367" s="184" t="s">
        <v>57</v>
      </c>
      <c r="AM367" s="184" t="s">
        <v>57</v>
      </c>
      <c r="AN367" s="184" t="s">
        <v>57</v>
      </c>
      <c r="AO367" s="184" t="s">
        <v>57</v>
      </c>
      <c r="AP367" s="192">
        <v>45408</v>
      </c>
      <c r="AQ367" s="184" t="s">
        <v>57</v>
      </c>
      <c r="AR367" s="184" t="s">
        <v>57</v>
      </c>
      <c r="AS367" s="184" t="s">
        <v>57</v>
      </c>
      <c r="AT367" s="184" t="s">
        <v>57</v>
      </c>
    </row>
    <row r="368" spans="1:46" s="188" customFormat="1">
      <c r="A368" s="184">
        <v>369</v>
      </c>
      <c r="B368" s="184" t="s">
        <v>6366</v>
      </c>
      <c r="C368" s="184" t="s">
        <v>1382</v>
      </c>
      <c r="D368" s="184">
        <v>2024</v>
      </c>
      <c r="E368" s="184" t="s">
        <v>6432</v>
      </c>
      <c r="F368" s="184" t="s">
        <v>5567</v>
      </c>
      <c r="G368" s="184" t="s">
        <v>5568</v>
      </c>
      <c r="H368" s="184" t="s">
        <v>5569</v>
      </c>
      <c r="I368" s="184" t="s">
        <v>2359</v>
      </c>
      <c r="J368" s="184">
        <v>25</v>
      </c>
      <c r="K368" s="184" t="s">
        <v>57</v>
      </c>
      <c r="L368" s="184" t="s">
        <v>57</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6800</v>
      </c>
      <c r="AA368" s="184" t="s">
        <v>57</v>
      </c>
      <c r="AB368" s="184" t="s">
        <v>57</v>
      </c>
      <c r="AC368" s="184" t="s">
        <v>57</v>
      </c>
      <c r="AD368" s="184" t="s">
        <v>57</v>
      </c>
      <c r="AE368" s="184" t="s">
        <v>57</v>
      </c>
      <c r="AF368" s="184" t="s">
        <v>57</v>
      </c>
      <c r="AG368" s="184" t="s">
        <v>57</v>
      </c>
      <c r="AH368" s="184" t="s">
        <v>57</v>
      </c>
      <c r="AI368" s="184" t="s">
        <v>57</v>
      </c>
      <c r="AJ368" s="184" t="s">
        <v>57</v>
      </c>
      <c r="AK368" s="184" t="s">
        <v>57</v>
      </c>
      <c r="AL368" s="184" t="s">
        <v>57</v>
      </c>
      <c r="AM368" s="184" t="s">
        <v>57</v>
      </c>
      <c r="AN368" s="184" t="s">
        <v>57</v>
      </c>
      <c r="AO368" s="192">
        <v>45120</v>
      </c>
      <c r="AP368" s="192">
        <v>45318</v>
      </c>
      <c r="AQ368" s="184">
        <f t="shared" ref="AQ368:AQ381" si="11">AP368-AO368</f>
        <v>198</v>
      </c>
      <c r="AR368" s="184" t="s">
        <v>57</v>
      </c>
      <c r="AS368" s="184" t="s">
        <v>57</v>
      </c>
      <c r="AT368" s="184" t="s">
        <v>57</v>
      </c>
    </row>
    <row r="369" spans="1:47" s="188" customFormat="1">
      <c r="A369" s="184">
        <v>370</v>
      </c>
      <c r="B369" s="184" t="s">
        <v>6366</v>
      </c>
      <c r="C369" s="184" t="s">
        <v>1382</v>
      </c>
      <c r="D369" s="184">
        <v>2024</v>
      </c>
      <c r="E369" s="184" t="s">
        <v>6432</v>
      </c>
      <c r="F369" s="184" t="s">
        <v>580</v>
      </c>
      <c r="G369" s="184" t="s">
        <v>5571</v>
      </c>
      <c r="H369" s="184" t="s">
        <v>5572</v>
      </c>
      <c r="I369" s="184" t="s">
        <v>2359</v>
      </c>
      <c r="J369" s="184">
        <v>14</v>
      </c>
      <c r="K369" s="184" t="s">
        <v>57</v>
      </c>
      <c r="L369" s="184" t="s">
        <v>57</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583</v>
      </c>
      <c r="AA369" s="184" t="s">
        <v>57</v>
      </c>
      <c r="AB369" s="184" t="s">
        <v>57</v>
      </c>
      <c r="AC369" s="184" t="s">
        <v>57</v>
      </c>
      <c r="AD369" s="184" t="s">
        <v>57</v>
      </c>
      <c r="AE369" s="184" t="s">
        <v>57</v>
      </c>
      <c r="AF369" s="184" t="s">
        <v>57</v>
      </c>
      <c r="AG369" s="184" t="s">
        <v>57</v>
      </c>
      <c r="AH369" s="184" t="s">
        <v>57</v>
      </c>
      <c r="AI369" s="184" t="s">
        <v>57</v>
      </c>
      <c r="AJ369" s="184" t="s">
        <v>57</v>
      </c>
      <c r="AK369" s="184" t="s">
        <v>57</v>
      </c>
      <c r="AL369" s="184" t="s">
        <v>57</v>
      </c>
      <c r="AM369" s="184" t="s">
        <v>57</v>
      </c>
      <c r="AN369" s="184" t="s">
        <v>57</v>
      </c>
      <c r="AO369" s="192">
        <v>45196</v>
      </c>
      <c r="AP369" s="192">
        <v>45336</v>
      </c>
      <c r="AQ369" s="184">
        <f t="shared" si="11"/>
        <v>140</v>
      </c>
      <c r="AR369" s="184" t="s">
        <v>57</v>
      </c>
      <c r="AS369" s="184" t="s">
        <v>57</v>
      </c>
      <c r="AT369" s="184" t="s">
        <v>57</v>
      </c>
      <c r="AU369" s="184"/>
    </row>
    <row r="370" spans="1:47" s="188" customFormat="1">
      <c r="A370" s="184">
        <v>371</v>
      </c>
      <c r="B370" s="184" t="s">
        <v>6366</v>
      </c>
      <c r="C370" s="184" t="s">
        <v>1382</v>
      </c>
      <c r="D370" s="184">
        <v>2024</v>
      </c>
      <c r="E370" s="184" t="s">
        <v>6432</v>
      </c>
      <c r="F370" s="184" t="s">
        <v>5574</v>
      </c>
      <c r="G370" s="184" t="s">
        <v>5575</v>
      </c>
      <c r="H370" s="184" t="s">
        <v>5576</v>
      </c>
      <c r="I370" s="184" t="s">
        <v>935</v>
      </c>
      <c r="J370" s="184">
        <v>6</v>
      </c>
      <c r="K370" s="184" t="s">
        <v>57</v>
      </c>
      <c r="L370" s="184" t="s">
        <v>57</v>
      </c>
      <c r="M370" s="184" t="s">
        <v>57</v>
      </c>
      <c r="N370" s="184" t="s">
        <v>56</v>
      </c>
      <c r="O370" s="184">
        <v>1</v>
      </c>
      <c r="P370" s="184" t="s">
        <v>170</v>
      </c>
      <c r="Q370" s="184" t="s">
        <v>6801</v>
      </c>
      <c r="R370" s="184" t="s">
        <v>6802</v>
      </c>
      <c r="S370" s="184" t="s">
        <v>56</v>
      </c>
      <c r="T370" s="184" t="s">
        <v>6803</v>
      </c>
      <c r="U370" s="184" t="s">
        <v>57</v>
      </c>
      <c r="V370" s="184" t="s">
        <v>57</v>
      </c>
      <c r="W370" s="184" t="s">
        <v>57</v>
      </c>
      <c r="X370" s="184" t="s">
        <v>57</v>
      </c>
      <c r="Y370" s="184" t="s">
        <v>57</v>
      </c>
      <c r="Z370" s="184" t="s">
        <v>5580</v>
      </c>
      <c r="AA370" s="184" t="s">
        <v>56</v>
      </c>
      <c r="AB370" s="184" t="s">
        <v>56</v>
      </c>
      <c r="AC370" s="184" t="s">
        <v>56</v>
      </c>
      <c r="AD370" s="184" t="s">
        <v>157</v>
      </c>
      <c r="AE370" s="184" t="s">
        <v>57</v>
      </c>
      <c r="AF370" s="184" t="s">
        <v>57</v>
      </c>
      <c r="AG370" s="184" t="s">
        <v>56</v>
      </c>
      <c r="AH370" s="184">
        <v>152</v>
      </c>
      <c r="AI370" s="184" t="s">
        <v>57</v>
      </c>
      <c r="AJ370" s="184" t="s">
        <v>57</v>
      </c>
      <c r="AK370" s="184" t="s">
        <v>57</v>
      </c>
      <c r="AL370" s="184" t="s">
        <v>57</v>
      </c>
      <c r="AM370" s="184" t="s">
        <v>57</v>
      </c>
      <c r="AN370" s="184" t="s">
        <v>57</v>
      </c>
      <c r="AO370" s="192">
        <v>45002</v>
      </c>
      <c r="AP370" s="196">
        <v>45309</v>
      </c>
      <c r="AQ370" s="184">
        <f t="shared" si="11"/>
        <v>307</v>
      </c>
      <c r="AR370" s="184" t="s">
        <v>57</v>
      </c>
      <c r="AS370" s="184">
        <v>109</v>
      </c>
      <c r="AT370" s="184">
        <v>42</v>
      </c>
      <c r="AU370" s="184"/>
    </row>
    <row r="371" spans="1:47" s="188" customFormat="1">
      <c r="A371" s="184">
        <v>372</v>
      </c>
      <c r="B371" s="184" t="s">
        <v>6366</v>
      </c>
      <c r="C371" s="184" t="s">
        <v>1382</v>
      </c>
      <c r="D371" s="184">
        <v>2024</v>
      </c>
      <c r="E371" s="184" t="s">
        <v>6432</v>
      </c>
      <c r="F371" s="184" t="s">
        <v>5583</v>
      </c>
      <c r="G371" s="184" t="s">
        <v>5584</v>
      </c>
      <c r="H371" s="184" t="s">
        <v>5585</v>
      </c>
      <c r="I371" s="184" t="s">
        <v>2430</v>
      </c>
      <c r="J371" s="184">
        <v>11</v>
      </c>
      <c r="K371" s="184" t="s">
        <v>57</v>
      </c>
      <c r="L371" s="184" t="s">
        <v>57</v>
      </c>
      <c r="M371" s="184" t="s">
        <v>57</v>
      </c>
      <c r="N371" s="184" t="s">
        <v>57</v>
      </c>
      <c r="O371" s="184" t="s">
        <v>57</v>
      </c>
      <c r="P371" s="184" t="s">
        <v>57</v>
      </c>
      <c r="Q371" s="184" t="s">
        <v>57</v>
      </c>
      <c r="R371" s="184" t="s">
        <v>57</v>
      </c>
      <c r="S371" s="184" t="s">
        <v>57</v>
      </c>
      <c r="T371" s="184" t="s">
        <v>57</v>
      </c>
      <c r="U371" s="184" t="s">
        <v>57</v>
      </c>
      <c r="V371" s="184" t="s">
        <v>57</v>
      </c>
      <c r="W371" s="184" t="s">
        <v>57</v>
      </c>
      <c r="X371" s="184" t="s">
        <v>57</v>
      </c>
      <c r="Y371" s="184" t="s">
        <v>57</v>
      </c>
      <c r="Z371" s="184" t="s">
        <v>5586</v>
      </c>
      <c r="AA371" s="184" t="s">
        <v>57</v>
      </c>
      <c r="AB371" s="184" t="s">
        <v>57</v>
      </c>
      <c r="AC371" s="184" t="s">
        <v>57</v>
      </c>
      <c r="AD371" s="184" t="s">
        <v>57</v>
      </c>
      <c r="AE371" s="184" t="s">
        <v>57</v>
      </c>
      <c r="AF371" s="184" t="s">
        <v>57</v>
      </c>
      <c r="AG371" s="184" t="s">
        <v>57</v>
      </c>
      <c r="AH371" s="184" t="s">
        <v>57</v>
      </c>
      <c r="AI371" s="184" t="s">
        <v>57</v>
      </c>
      <c r="AJ371" s="184" t="s">
        <v>57</v>
      </c>
      <c r="AK371" s="184" t="s">
        <v>57</v>
      </c>
      <c r="AL371" s="184" t="s">
        <v>57</v>
      </c>
      <c r="AM371" s="184" t="s">
        <v>57</v>
      </c>
      <c r="AN371" s="184" t="s">
        <v>57</v>
      </c>
      <c r="AO371" s="192">
        <v>45006</v>
      </c>
      <c r="AP371" s="192">
        <v>45255</v>
      </c>
      <c r="AQ371" s="184">
        <f t="shared" si="11"/>
        <v>249</v>
      </c>
      <c r="AR371" s="184" t="s">
        <v>57</v>
      </c>
      <c r="AS371" s="184" t="s">
        <v>57</v>
      </c>
      <c r="AT371" s="184" t="s">
        <v>57</v>
      </c>
      <c r="AU371" s="184"/>
    </row>
    <row r="372" spans="1:47" s="188" customFormat="1">
      <c r="A372" s="184">
        <v>373</v>
      </c>
      <c r="B372" s="184" t="s">
        <v>6366</v>
      </c>
      <c r="C372" s="184" t="s">
        <v>1382</v>
      </c>
      <c r="D372" s="184">
        <v>2024</v>
      </c>
      <c r="E372" s="184" t="s">
        <v>6432</v>
      </c>
      <c r="F372" s="184" t="s">
        <v>5588</v>
      </c>
      <c r="G372" s="184" t="s">
        <v>5589</v>
      </c>
      <c r="H372" s="184" t="s">
        <v>5590</v>
      </c>
      <c r="I372" s="184" t="s">
        <v>929</v>
      </c>
      <c r="J372" s="184">
        <v>15</v>
      </c>
      <c r="K372" s="184" t="s">
        <v>56</v>
      </c>
      <c r="L372" s="184" t="s">
        <v>56</v>
      </c>
      <c r="M372" s="184" t="s">
        <v>57</v>
      </c>
      <c r="N372" s="184" t="s">
        <v>57</v>
      </c>
      <c r="O372" s="184" t="s">
        <v>57</v>
      </c>
      <c r="P372" s="184" t="s">
        <v>57</v>
      </c>
      <c r="Q372" s="184" t="s">
        <v>57</v>
      </c>
      <c r="R372" s="184" t="s">
        <v>57</v>
      </c>
      <c r="S372" s="184" t="s">
        <v>56</v>
      </c>
      <c r="T372" s="184" t="s">
        <v>6804</v>
      </c>
      <c r="U372" s="184" t="s">
        <v>56</v>
      </c>
      <c r="V372" s="184" t="s">
        <v>6805</v>
      </c>
      <c r="W372" s="184" t="s">
        <v>57</v>
      </c>
      <c r="X372" s="184" t="s">
        <v>57</v>
      </c>
      <c r="Y372" s="184" t="s">
        <v>57</v>
      </c>
      <c r="Z372" s="184" t="s">
        <v>5591</v>
      </c>
      <c r="AA372" s="184" t="s">
        <v>57</v>
      </c>
      <c r="AB372" s="184" t="s">
        <v>57</v>
      </c>
      <c r="AC372" s="184" t="s">
        <v>57</v>
      </c>
      <c r="AD372" s="184" t="s">
        <v>57</v>
      </c>
      <c r="AE372" s="184" t="s">
        <v>57</v>
      </c>
      <c r="AF372" s="184" t="s">
        <v>57</v>
      </c>
      <c r="AG372" s="184" t="s">
        <v>57</v>
      </c>
      <c r="AH372" s="184" t="s">
        <v>57</v>
      </c>
      <c r="AI372" s="184" t="s">
        <v>57</v>
      </c>
      <c r="AJ372" s="184" t="s">
        <v>57</v>
      </c>
      <c r="AK372" s="184" t="s">
        <v>57</v>
      </c>
      <c r="AL372" s="184" t="s">
        <v>57</v>
      </c>
      <c r="AM372" s="184" t="s">
        <v>57</v>
      </c>
      <c r="AN372" s="184" t="s">
        <v>57</v>
      </c>
      <c r="AO372" s="192">
        <v>45079</v>
      </c>
      <c r="AP372" s="196">
        <v>45331</v>
      </c>
      <c r="AQ372" s="184">
        <f t="shared" si="11"/>
        <v>252</v>
      </c>
      <c r="AR372" s="184" t="s">
        <v>57</v>
      </c>
      <c r="AS372" s="184" t="s">
        <v>57</v>
      </c>
      <c r="AT372" s="184" t="s">
        <v>57</v>
      </c>
      <c r="AU372" s="184"/>
    </row>
    <row r="373" spans="1:47" s="188" customFormat="1">
      <c r="A373" s="184">
        <v>374</v>
      </c>
      <c r="B373" s="184" t="s">
        <v>6366</v>
      </c>
      <c r="C373" s="184" t="s">
        <v>1382</v>
      </c>
      <c r="D373" s="184">
        <v>2024</v>
      </c>
      <c r="E373" s="184" t="s">
        <v>6432</v>
      </c>
      <c r="F373" s="184" t="s">
        <v>5592</v>
      </c>
      <c r="G373" s="184" t="s">
        <v>5593</v>
      </c>
      <c r="H373" s="184" t="s">
        <v>5594</v>
      </c>
      <c r="I373" s="184" t="s">
        <v>929</v>
      </c>
      <c r="J373" s="184">
        <v>14</v>
      </c>
      <c r="K373" s="184" t="s">
        <v>57</v>
      </c>
      <c r="L373" s="184" t="s">
        <v>57</v>
      </c>
      <c r="M373" s="184" t="s">
        <v>57</v>
      </c>
      <c r="N373" s="184" t="s">
        <v>57</v>
      </c>
      <c r="O373" s="184" t="s">
        <v>57</v>
      </c>
      <c r="P373" s="184" t="s">
        <v>57</v>
      </c>
      <c r="Q373" s="184" t="s">
        <v>57</v>
      </c>
      <c r="R373" s="184" t="s">
        <v>57</v>
      </c>
      <c r="S373" s="184" t="s">
        <v>57</v>
      </c>
      <c r="T373" s="184" t="s">
        <v>57</v>
      </c>
      <c r="U373" s="184" t="s">
        <v>57</v>
      </c>
      <c r="V373" s="184" t="s">
        <v>57</v>
      </c>
      <c r="W373" s="184" t="s">
        <v>57</v>
      </c>
      <c r="X373" s="184" t="s">
        <v>57</v>
      </c>
      <c r="Y373" s="184" t="s">
        <v>57</v>
      </c>
      <c r="Z373" s="184" t="s">
        <v>5595</v>
      </c>
      <c r="AA373" s="184" t="s">
        <v>57</v>
      </c>
      <c r="AB373" s="184" t="s">
        <v>57</v>
      </c>
      <c r="AC373" s="184" t="s">
        <v>57</v>
      </c>
      <c r="AD373" s="184" t="s">
        <v>57</v>
      </c>
      <c r="AE373" s="184" t="s">
        <v>57</v>
      </c>
      <c r="AF373" s="184" t="s">
        <v>57</v>
      </c>
      <c r="AG373" s="184" t="s">
        <v>57</v>
      </c>
      <c r="AH373" s="184" t="s">
        <v>57</v>
      </c>
      <c r="AI373" s="184" t="s">
        <v>57</v>
      </c>
      <c r="AJ373" s="184" t="s">
        <v>57</v>
      </c>
      <c r="AK373" s="184" t="s">
        <v>57</v>
      </c>
      <c r="AL373" s="184" t="s">
        <v>57</v>
      </c>
      <c r="AM373" s="184" t="s">
        <v>57</v>
      </c>
      <c r="AN373" s="184" t="s">
        <v>57</v>
      </c>
      <c r="AO373" s="192">
        <v>44973</v>
      </c>
      <c r="AP373" s="192">
        <v>45289</v>
      </c>
      <c r="AQ373" s="184">
        <f t="shared" si="11"/>
        <v>316</v>
      </c>
      <c r="AR373" s="184" t="s">
        <v>57</v>
      </c>
      <c r="AS373" s="184" t="s">
        <v>57</v>
      </c>
      <c r="AT373" s="184" t="s">
        <v>57</v>
      </c>
      <c r="AU373" s="184"/>
    </row>
    <row r="374" spans="1:47" s="188" customFormat="1">
      <c r="A374" s="184">
        <v>375</v>
      </c>
      <c r="B374" s="184" t="s">
        <v>6366</v>
      </c>
      <c r="C374" s="184" t="s">
        <v>1382</v>
      </c>
      <c r="D374" s="184">
        <v>2024</v>
      </c>
      <c r="E374" s="184" t="s">
        <v>6432</v>
      </c>
      <c r="F374" s="184" t="s">
        <v>5597</v>
      </c>
      <c r="G374" s="184" t="s">
        <v>5598</v>
      </c>
      <c r="H374" s="184" t="s">
        <v>5599</v>
      </c>
      <c r="I374" s="184" t="s">
        <v>935</v>
      </c>
      <c r="J374" s="184">
        <v>14</v>
      </c>
      <c r="K374" s="184" t="s">
        <v>57</v>
      </c>
      <c r="L374" s="184" t="s">
        <v>57</v>
      </c>
      <c r="M374" s="184" t="s">
        <v>57</v>
      </c>
      <c r="N374" s="184" t="s">
        <v>57</v>
      </c>
      <c r="O374" s="184" t="s">
        <v>57</v>
      </c>
      <c r="P374" s="184" t="s">
        <v>57</v>
      </c>
      <c r="Q374" s="184" t="s">
        <v>57</v>
      </c>
      <c r="R374" s="184" t="s">
        <v>57</v>
      </c>
      <c r="S374" s="184" t="s">
        <v>56</v>
      </c>
      <c r="T374" s="184" t="s">
        <v>6806</v>
      </c>
      <c r="U374" s="184" t="s">
        <v>57</v>
      </c>
      <c r="V374" s="184" t="s">
        <v>57</v>
      </c>
      <c r="W374" s="184" t="s">
        <v>57</v>
      </c>
      <c r="X374" s="184" t="s">
        <v>57</v>
      </c>
      <c r="Y374" s="184" t="s">
        <v>57</v>
      </c>
      <c r="Z374" s="184" t="s">
        <v>6807</v>
      </c>
      <c r="AA374" s="184" t="s">
        <v>56</v>
      </c>
      <c r="AB374" s="184" t="s">
        <v>56</v>
      </c>
      <c r="AC374" s="184" t="s">
        <v>56</v>
      </c>
      <c r="AD374" s="184" t="s">
        <v>157</v>
      </c>
      <c r="AE374" s="184" t="s">
        <v>57</v>
      </c>
      <c r="AF374" s="184" t="s">
        <v>57</v>
      </c>
      <c r="AG374" s="184" t="s">
        <v>56</v>
      </c>
      <c r="AH374" s="184">
        <v>138</v>
      </c>
      <c r="AI374" s="184" t="s">
        <v>56</v>
      </c>
      <c r="AJ374" s="184" t="s">
        <v>174</v>
      </c>
      <c r="AK374" s="184" t="s">
        <v>57</v>
      </c>
      <c r="AL374" s="184" t="s">
        <v>57</v>
      </c>
      <c r="AM374" s="184" t="s">
        <v>57</v>
      </c>
      <c r="AN374" s="184" t="s">
        <v>57</v>
      </c>
      <c r="AO374" s="192">
        <v>45050</v>
      </c>
      <c r="AP374" s="192">
        <v>45289</v>
      </c>
      <c r="AQ374" s="184">
        <f t="shared" si="11"/>
        <v>239</v>
      </c>
      <c r="AR374" s="184" t="s">
        <v>57</v>
      </c>
      <c r="AS374" s="184">
        <v>67</v>
      </c>
      <c r="AT374" s="184">
        <v>71</v>
      </c>
      <c r="AU374" s="184"/>
    </row>
    <row r="375" spans="1:47" s="188" customFormat="1">
      <c r="A375" s="184">
        <v>376</v>
      </c>
      <c r="B375" s="184" t="s">
        <v>6366</v>
      </c>
      <c r="C375" s="184" t="s">
        <v>1382</v>
      </c>
      <c r="D375" s="184">
        <v>2024</v>
      </c>
      <c r="E375" s="184" t="s">
        <v>6432</v>
      </c>
      <c r="F375" s="184" t="s">
        <v>5602</v>
      </c>
      <c r="G375" s="184" t="s">
        <v>5603</v>
      </c>
      <c r="H375" s="184" t="s">
        <v>5604</v>
      </c>
      <c r="I375" s="184" t="s">
        <v>935</v>
      </c>
      <c r="J375" s="184">
        <v>14</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5606</v>
      </c>
      <c r="AA375" s="184" t="s">
        <v>56</v>
      </c>
      <c r="AB375" s="184" t="s">
        <v>56</v>
      </c>
      <c r="AC375" s="184" t="s">
        <v>56</v>
      </c>
      <c r="AD375" s="184" t="s">
        <v>157</v>
      </c>
      <c r="AE375" s="184" t="s">
        <v>57</v>
      </c>
      <c r="AF375" s="184" t="s">
        <v>57</v>
      </c>
      <c r="AG375" s="184" t="s">
        <v>56</v>
      </c>
      <c r="AH375" s="184">
        <v>53497</v>
      </c>
      <c r="AI375" s="184" t="s">
        <v>57</v>
      </c>
      <c r="AJ375" s="184" t="s">
        <v>57</v>
      </c>
      <c r="AK375" s="184" t="s">
        <v>57</v>
      </c>
      <c r="AL375" s="184" t="s">
        <v>57</v>
      </c>
      <c r="AM375" s="184" t="s">
        <v>57</v>
      </c>
      <c r="AN375" s="184" t="s">
        <v>57</v>
      </c>
      <c r="AO375" s="192">
        <v>45103</v>
      </c>
      <c r="AP375" s="192">
        <v>45331</v>
      </c>
      <c r="AQ375" s="184">
        <f t="shared" si="11"/>
        <v>228</v>
      </c>
      <c r="AR375" s="184" t="s">
        <v>57</v>
      </c>
      <c r="AS375" s="184">
        <v>22403</v>
      </c>
      <c r="AT375" s="184">
        <v>31094</v>
      </c>
      <c r="AU375" s="184"/>
    </row>
    <row r="376" spans="1:47" s="188" customFormat="1">
      <c r="A376" s="184">
        <v>377</v>
      </c>
      <c r="B376" s="184" t="s">
        <v>6366</v>
      </c>
      <c r="C376" s="184" t="s">
        <v>1382</v>
      </c>
      <c r="D376" s="184">
        <v>2024</v>
      </c>
      <c r="E376" s="184" t="s">
        <v>6432</v>
      </c>
      <c r="F376" s="184" t="s">
        <v>5607</v>
      </c>
      <c r="G376" s="184" t="s">
        <v>5608</v>
      </c>
      <c r="H376" s="184" t="s">
        <v>5609</v>
      </c>
      <c r="I376" s="184" t="s">
        <v>2599</v>
      </c>
      <c r="J376" s="184">
        <v>14</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5610</v>
      </c>
      <c r="AA376" s="184" t="s">
        <v>57</v>
      </c>
      <c r="AB376" s="184" t="s">
        <v>57</v>
      </c>
      <c r="AC376" s="184" t="s">
        <v>57</v>
      </c>
      <c r="AD376" s="184" t="s">
        <v>57</v>
      </c>
      <c r="AE376" s="184" t="s">
        <v>57</v>
      </c>
      <c r="AF376" s="184" t="s">
        <v>57</v>
      </c>
      <c r="AG376" s="184" t="s">
        <v>57</v>
      </c>
      <c r="AH376" s="184" t="s">
        <v>57</v>
      </c>
      <c r="AI376" s="184" t="s">
        <v>57</v>
      </c>
      <c r="AJ376" s="184" t="s">
        <v>57</v>
      </c>
      <c r="AK376" s="184" t="s">
        <v>57</v>
      </c>
      <c r="AL376" s="184" t="s">
        <v>57</v>
      </c>
      <c r="AM376" s="184" t="s">
        <v>57</v>
      </c>
      <c r="AN376" s="184" t="s">
        <v>57</v>
      </c>
      <c r="AO376" s="192">
        <v>44986</v>
      </c>
      <c r="AP376" s="196">
        <v>45289</v>
      </c>
      <c r="AQ376" s="184">
        <f t="shared" si="11"/>
        <v>303</v>
      </c>
      <c r="AR376" s="184" t="s">
        <v>57</v>
      </c>
      <c r="AS376" s="184" t="s">
        <v>57</v>
      </c>
      <c r="AT376" s="184" t="s">
        <v>57</v>
      </c>
      <c r="AU376" s="184"/>
    </row>
    <row r="377" spans="1:47" s="188" customFormat="1">
      <c r="A377" s="184">
        <v>378</v>
      </c>
      <c r="B377" s="184" t="s">
        <v>6366</v>
      </c>
      <c r="C377" s="184" t="s">
        <v>1382</v>
      </c>
      <c r="D377" s="184">
        <v>2024</v>
      </c>
      <c r="E377" s="184" t="s">
        <v>6432</v>
      </c>
      <c r="F377" s="184" t="s">
        <v>5611</v>
      </c>
      <c r="G377" s="184" t="s">
        <v>5612</v>
      </c>
      <c r="H377" s="184" t="s">
        <v>5613</v>
      </c>
      <c r="I377" s="184" t="s">
        <v>935</v>
      </c>
      <c r="J377" s="184">
        <v>19</v>
      </c>
      <c r="K377" s="184" t="s">
        <v>57</v>
      </c>
      <c r="L377" s="184" t="s">
        <v>57</v>
      </c>
      <c r="M377" s="184" t="s">
        <v>57</v>
      </c>
      <c r="N377" s="184" t="s">
        <v>56</v>
      </c>
      <c r="O377" s="184">
        <v>4</v>
      </c>
      <c r="P377" s="184" t="s">
        <v>438</v>
      </c>
      <c r="Q377" s="184" t="s">
        <v>6808</v>
      </c>
      <c r="R377" s="184" t="s">
        <v>6809</v>
      </c>
      <c r="S377" s="184" t="s">
        <v>57</v>
      </c>
      <c r="T377" s="184" t="s">
        <v>57</v>
      </c>
      <c r="U377" s="184" t="s">
        <v>56</v>
      </c>
      <c r="V377" s="184" t="s">
        <v>6810</v>
      </c>
      <c r="W377" s="184" t="s">
        <v>57</v>
      </c>
      <c r="X377" s="184" t="s">
        <v>57</v>
      </c>
      <c r="Y377" s="184" t="s">
        <v>57</v>
      </c>
      <c r="Z377" s="184" t="s">
        <v>5618</v>
      </c>
      <c r="AA377" s="184" t="s">
        <v>57</v>
      </c>
      <c r="AB377" s="184" t="s">
        <v>57</v>
      </c>
      <c r="AC377" s="184" t="s">
        <v>57</v>
      </c>
      <c r="AD377" s="184" t="s">
        <v>57</v>
      </c>
      <c r="AE377" s="184" t="s">
        <v>57</v>
      </c>
      <c r="AF377" s="184" t="s">
        <v>57</v>
      </c>
      <c r="AG377" s="184" t="s">
        <v>56</v>
      </c>
      <c r="AH377" s="184">
        <v>24</v>
      </c>
      <c r="AI377" s="184" t="s">
        <v>57</v>
      </c>
      <c r="AJ377" s="184" t="s">
        <v>57</v>
      </c>
      <c r="AK377" s="184" t="s">
        <v>57</v>
      </c>
      <c r="AL377" s="184" t="s">
        <v>57</v>
      </c>
      <c r="AM377" s="184" t="s">
        <v>57</v>
      </c>
      <c r="AN377" s="184" t="s">
        <v>57</v>
      </c>
      <c r="AO377" s="192">
        <v>44742</v>
      </c>
      <c r="AP377" s="192">
        <v>45365</v>
      </c>
      <c r="AQ377" s="184">
        <f t="shared" si="11"/>
        <v>623</v>
      </c>
      <c r="AR377" s="184" t="s">
        <v>57</v>
      </c>
      <c r="AS377" s="184">
        <v>10</v>
      </c>
      <c r="AT377" s="184">
        <v>14</v>
      </c>
      <c r="AU377" s="184"/>
    </row>
    <row r="378" spans="1:47" s="188" customFormat="1">
      <c r="A378" s="184">
        <v>379</v>
      </c>
      <c r="B378" s="184" t="s">
        <v>6366</v>
      </c>
      <c r="C378" s="184" t="s">
        <v>1382</v>
      </c>
      <c r="D378" s="184">
        <v>2024</v>
      </c>
      <c r="E378" s="184" t="s">
        <v>6432</v>
      </c>
      <c r="F378" s="184" t="s">
        <v>2213</v>
      </c>
      <c r="G378" s="184" t="s">
        <v>5620</v>
      </c>
      <c r="H378" s="184" t="s">
        <v>5621</v>
      </c>
      <c r="I378" s="184" t="s">
        <v>935</v>
      </c>
      <c r="J378" s="184">
        <v>21</v>
      </c>
      <c r="K378" s="184" t="s">
        <v>57</v>
      </c>
      <c r="L378" s="184" t="s">
        <v>57</v>
      </c>
      <c r="M378" s="184" t="s">
        <v>57</v>
      </c>
      <c r="N378" s="184" t="s">
        <v>57</v>
      </c>
      <c r="O378" s="184" t="s">
        <v>57</v>
      </c>
      <c r="P378" s="184" t="s">
        <v>57</v>
      </c>
      <c r="Q378" s="184" t="s">
        <v>57</v>
      </c>
      <c r="R378" s="184" t="s">
        <v>57</v>
      </c>
      <c r="S378" s="184" t="s">
        <v>57</v>
      </c>
      <c r="T378" s="184" t="s">
        <v>57</v>
      </c>
      <c r="U378" s="184" t="s">
        <v>57</v>
      </c>
      <c r="V378" s="184" t="s">
        <v>57</v>
      </c>
      <c r="W378" s="184" t="s">
        <v>57</v>
      </c>
      <c r="X378" s="184" t="s">
        <v>57</v>
      </c>
      <c r="Y378" s="184" t="s">
        <v>57</v>
      </c>
      <c r="Z378" s="184" t="s">
        <v>5622</v>
      </c>
      <c r="AA378" s="184" t="s">
        <v>57</v>
      </c>
      <c r="AB378" s="184" t="s">
        <v>57</v>
      </c>
      <c r="AC378" s="184" t="s">
        <v>57</v>
      </c>
      <c r="AD378" s="184" t="s">
        <v>57</v>
      </c>
      <c r="AE378" s="184" t="s">
        <v>57</v>
      </c>
      <c r="AF378" s="184" t="s">
        <v>57</v>
      </c>
      <c r="AG378" s="184" t="s">
        <v>56</v>
      </c>
      <c r="AH378" s="184">
        <v>18</v>
      </c>
      <c r="AI378" s="184" t="s">
        <v>57</v>
      </c>
      <c r="AJ378" s="184" t="s">
        <v>57</v>
      </c>
      <c r="AK378" s="184" t="s">
        <v>57</v>
      </c>
      <c r="AL378" s="184" t="s">
        <v>57</v>
      </c>
      <c r="AM378" s="184" t="s">
        <v>57</v>
      </c>
      <c r="AN378" s="184" t="s">
        <v>57</v>
      </c>
      <c r="AO378" s="192">
        <v>44872</v>
      </c>
      <c r="AP378" s="192">
        <v>45308</v>
      </c>
      <c r="AQ378" s="184">
        <f t="shared" si="11"/>
        <v>436</v>
      </c>
      <c r="AR378" s="184" t="s">
        <v>57</v>
      </c>
      <c r="AS378" s="184">
        <v>7</v>
      </c>
      <c r="AT378" s="184">
        <v>11</v>
      </c>
      <c r="AU378" s="184"/>
    </row>
    <row r="379" spans="1:47" s="188" customFormat="1">
      <c r="A379" s="184">
        <v>380</v>
      </c>
      <c r="B379" s="184" t="s">
        <v>6366</v>
      </c>
      <c r="C379" s="184" t="s">
        <v>1382</v>
      </c>
      <c r="D379" s="184">
        <v>2024</v>
      </c>
      <c r="E379" s="184" t="s">
        <v>6432</v>
      </c>
      <c r="F379" s="184" t="s">
        <v>5624</v>
      </c>
      <c r="G379" s="184" t="s">
        <v>5625</v>
      </c>
      <c r="H379" s="184" t="s">
        <v>5626</v>
      </c>
      <c r="I379" s="184" t="s">
        <v>935</v>
      </c>
      <c r="J379" s="184">
        <v>22</v>
      </c>
      <c r="K379" s="184" t="s">
        <v>57</v>
      </c>
      <c r="L379" s="184" t="s">
        <v>57</v>
      </c>
      <c r="M379" s="184" t="s">
        <v>57</v>
      </c>
      <c r="N379" s="184" t="s">
        <v>57</v>
      </c>
      <c r="O379" s="184" t="s">
        <v>57</v>
      </c>
      <c r="P379" s="184" t="s">
        <v>57</v>
      </c>
      <c r="Q379" s="184" t="s">
        <v>57</v>
      </c>
      <c r="R379" s="184" t="s">
        <v>57</v>
      </c>
      <c r="S379" s="184" t="s">
        <v>57</v>
      </c>
      <c r="T379" s="184" t="s">
        <v>57</v>
      </c>
      <c r="U379" s="184" t="s">
        <v>57</v>
      </c>
      <c r="V379" s="184" t="s">
        <v>57</v>
      </c>
      <c r="W379" s="184" t="s">
        <v>57</v>
      </c>
      <c r="X379" s="184" t="s">
        <v>57</v>
      </c>
      <c r="Y379" s="184" t="s">
        <v>57</v>
      </c>
      <c r="Z379" s="184" t="s">
        <v>5627</v>
      </c>
      <c r="AA379" s="184" t="s">
        <v>57</v>
      </c>
      <c r="AB379" s="184" t="s">
        <v>57</v>
      </c>
      <c r="AC379" s="184" t="s">
        <v>57</v>
      </c>
      <c r="AD379" s="184" t="s">
        <v>57</v>
      </c>
      <c r="AE379" s="184" t="s">
        <v>57</v>
      </c>
      <c r="AF379" s="184" t="s">
        <v>57</v>
      </c>
      <c r="AG379" s="184" t="s">
        <v>56</v>
      </c>
      <c r="AH379" s="184">
        <v>71</v>
      </c>
      <c r="AI379" s="184" t="s">
        <v>57</v>
      </c>
      <c r="AJ379" s="184" t="s">
        <v>57</v>
      </c>
      <c r="AK379" s="184" t="s">
        <v>57</v>
      </c>
      <c r="AL379" s="184" t="s">
        <v>57</v>
      </c>
      <c r="AM379" s="184" t="s">
        <v>57</v>
      </c>
      <c r="AN379" s="184" t="s">
        <v>57</v>
      </c>
      <c r="AO379" s="192">
        <v>44978</v>
      </c>
      <c r="AP379" s="192">
        <v>45323</v>
      </c>
      <c r="AQ379" s="184">
        <f t="shared" si="11"/>
        <v>345</v>
      </c>
      <c r="AR379" s="184" t="s">
        <v>57</v>
      </c>
      <c r="AS379" s="184">
        <v>46</v>
      </c>
      <c r="AT379" s="184">
        <v>16</v>
      </c>
      <c r="AU379" s="184"/>
    </row>
    <row r="380" spans="1:47" s="188" customFormat="1">
      <c r="A380" s="184">
        <v>381</v>
      </c>
      <c r="B380" s="184" t="s">
        <v>6366</v>
      </c>
      <c r="C380" s="184" t="s">
        <v>1382</v>
      </c>
      <c r="D380" s="184">
        <v>2024</v>
      </c>
      <c r="E380" s="184" t="s">
        <v>6432</v>
      </c>
      <c r="F380" s="184" t="s">
        <v>1441</v>
      </c>
      <c r="G380" s="184" t="s">
        <v>5629</v>
      </c>
      <c r="H380" s="184" t="s">
        <v>5630</v>
      </c>
      <c r="I380" s="184" t="s">
        <v>935</v>
      </c>
      <c r="J380" s="184">
        <v>24</v>
      </c>
      <c r="K380" s="184" t="s">
        <v>57</v>
      </c>
      <c r="L380" s="184" t="s">
        <v>57</v>
      </c>
      <c r="M380" s="184" t="s">
        <v>57</v>
      </c>
      <c r="N380" s="184" t="s">
        <v>57</v>
      </c>
      <c r="O380" s="184" t="s">
        <v>57</v>
      </c>
      <c r="P380" s="184" t="s">
        <v>57</v>
      </c>
      <c r="Q380" s="184" t="s">
        <v>57</v>
      </c>
      <c r="R380" s="184" t="s">
        <v>57</v>
      </c>
      <c r="S380" s="184" t="s">
        <v>1223</v>
      </c>
      <c r="T380" s="184" t="s">
        <v>6811</v>
      </c>
      <c r="U380" s="184" t="s">
        <v>56</v>
      </c>
      <c r="V380" s="184" t="s">
        <v>6812</v>
      </c>
      <c r="W380" s="184" t="s">
        <v>57</v>
      </c>
      <c r="X380" s="184" t="s">
        <v>57</v>
      </c>
      <c r="Y380" s="184" t="s">
        <v>57</v>
      </c>
      <c r="Z380" s="187" t="s">
        <v>1446</v>
      </c>
      <c r="AA380" s="184" t="s">
        <v>56</v>
      </c>
      <c r="AB380" s="184" t="s">
        <v>56</v>
      </c>
      <c r="AC380" s="184" t="s">
        <v>56</v>
      </c>
      <c r="AD380" s="184" t="s">
        <v>216</v>
      </c>
      <c r="AE380" s="184" t="s">
        <v>6601</v>
      </c>
      <c r="AF380" s="184" t="s">
        <v>57</v>
      </c>
      <c r="AG380" s="184" t="s">
        <v>56</v>
      </c>
      <c r="AH380" s="184">
        <v>504</v>
      </c>
      <c r="AI380" s="184" t="s">
        <v>56</v>
      </c>
      <c r="AJ380" s="184" t="s">
        <v>174</v>
      </c>
      <c r="AK380" s="184" t="s">
        <v>57</v>
      </c>
      <c r="AL380" s="184" t="s">
        <v>57</v>
      </c>
      <c r="AM380" s="184" t="s">
        <v>57</v>
      </c>
      <c r="AN380" s="184" t="s">
        <v>57</v>
      </c>
      <c r="AO380" s="192">
        <v>44995</v>
      </c>
      <c r="AP380" s="192">
        <v>45278</v>
      </c>
      <c r="AQ380" s="184">
        <f t="shared" si="11"/>
        <v>283</v>
      </c>
      <c r="AR380" s="184" t="s">
        <v>57</v>
      </c>
      <c r="AS380" s="184">
        <v>504</v>
      </c>
      <c r="AT380" s="184" t="s">
        <v>57</v>
      </c>
      <c r="AU380" s="184"/>
    </row>
    <row r="381" spans="1:47" s="188" customFormat="1">
      <c r="A381" s="184">
        <v>382</v>
      </c>
      <c r="B381" s="184" t="s">
        <v>6366</v>
      </c>
      <c r="C381" s="184" t="s">
        <v>1382</v>
      </c>
      <c r="D381" s="184">
        <v>2024</v>
      </c>
      <c r="E381" s="184" t="s">
        <v>6432</v>
      </c>
      <c r="F381" s="184" t="s">
        <v>5632</v>
      </c>
      <c r="G381" s="184" t="s">
        <v>5633</v>
      </c>
      <c r="H381" s="184" t="s">
        <v>5634</v>
      </c>
      <c r="I381" s="184" t="s">
        <v>935</v>
      </c>
      <c r="J381" s="184">
        <v>13</v>
      </c>
      <c r="K381" s="184" t="s">
        <v>57</v>
      </c>
      <c r="L381" s="184" t="s">
        <v>57</v>
      </c>
      <c r="M381" s="184" t="s">
        <v>57</v>
      </c>
      <c r="N381" s="184" t="s">
        <v>57</v>
      </c>
      <c r="O381" s="184" t="s">
        <v>57</v>
      </c>
      <c r="P381" s="184" t="s">
        <v>57</v>
      </c>
      <c r="Q381" s="184" t="s">
        <v>57</v>
      </c>
      <c r="R381" s="184" t="s">
        <v>57</v>
      </c>
      <c r="S381" s="184" t="s">
        <v>57</v>
      </c>
      <c r="T381" s="184" t="s">
        <v>57</v>
      </c>
      <c r="U381" s="184" t="s">
        <v>57</v>
      </c>
      <c r="V381" s="184" t="s">
        <v>57</v>
      </c>
      <c r="W381" s="184" t="s">
        <v>57</v>
      </c>
      <c r="X381" s="184" t="s">
        <v>57</v>
      </c>
      <c r="Y381" s="184" t="s">
        <v>57</v>
      </c>
      <c r="Z381" s="184" t="s">
        <v>5636</v>
      </c>
      <c r="AA381" s="184" t="s">
        <v>57</v>
      </c>
      <c r="AB381" s="184" t="s">
        <v>56</v>
      </c>
      <c r="AC381" s="184" t="s">
        <v>56</v>
      </c>
      <c r="AD381" s="184" t="s">
        <v>216</v>
      </c>
      <c r="AE381" s="184" t="s">
        <v>1933</v>
      </c>
      <c r="AF381" s="184" t="s">
        <v>57</v>
      </c>
      <c r="AG381" s="184" t="s">
        <v>56</v>
      </c>
      <c r="AH381" s="184">
        <v>53</v>
      </c>
      <c r="AI381" s="184" t="s">
        <v>57</v>
      </c>
      <c r="AJ381" s="184" t="s">
        <v>57</v>
      </c>
      <c r="AK381" s="184" t="s">
        <v>57</v>
      </c>
      <c r="AL381" s="184" t="s">
        <v>57</v>
      </c>
      <c r="AM381" s="184" t="s">
        <v>57</v>
      </c>
      <c r="AN381" s="184" t="s">
        <v>57</v>
      </c>
      <c r="AO381" s="192">
        <v>44894</v>
      </c>
      <c r="AP381" s="192">
        <v>45336</v>
      </c>
      <c r="AQ381" s="184">
        <f t="shared" si="11"/>
        <v>442</v>
      </c>
      <c r="AR381" s="184" t="s">
        <v>57</v>
      </c>
      <c r="AS381" s="184">
        <v>18</v>
      </c>
      <c r="AT381" s="184">
        <v>35</v>
      </c>
      <c r="AU381" s="184"/>
    </row>
    <row r="382" spans="1:47" s="188" customFormat="1">
      <c r="A382" s="184">
        <v>383</v>
      </c>
      <c r="B382" s="184" t="s">
        <v>6366</v>
      </c>
      <c r="C382" s="184" t="s">
        <v>1382</v>
      </c>
      <c r="D382" s="184">
        <v>2024</v>
      </c>
      <c r="E382" s="184" t="s">
        <v>6432</v>
      </c>
      <c r="F382" s="184" t="s">
        <v>57</v>
      </c>
      <c r="G382" s="184" t="s">
        <v>5638</v>
      </c>
      <c r="H382" s="184" t="s">
        <v>5639</v>
      </c>
      <c r="I382" s="184" t="s">
        <v>2597</v>
      </c>
      <c r="J382" s="184">
        <v>25</v>
      </c>
      <c r="K382" s="184" t="s">
        <v>57</v>
      </c>
      <c r="L382" s="184" t="s">
        <v>57</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57</v>
      </c>
      <c r="AA382" s="184" t="s">
        <v>57</v>
      </c>
      <c r="AB382" s="184" t="s">
        <v>57</v>
      </c>
      <c r="AC382" s="184" t="s">
        <v>57</v>
      </c>
      <c r="AD382" s="184" t="s">
        <v>57</v>
      </c>
      <c r="AE382" s="184" t="s">
        <v>57</v>
      </c>
      <c r="AF382" s="184" t="s">
        <v>57</v>
      </c>
      <c r="AG382" s="184" t="s">
        <v>57</v>
      </c>
      <c r="AH382" s="184" t="s">
        <v>57</v>
      </c>
      <c r="AI382" s="184" t="s">
        <v>57</v>
      </c>
      <c r="AJ382" s="184" t="s">
        <v>57</v>
      </c>
      <c r="AK382" s="184" t="s">
        <v>57</v>
      </c>
      <c r="AL382" s="184" t="s">
        <v>57</v>
      </c>
      <c r="AM382" s="184" t="s">
        <v>57</v>
      </c>
      <c r="AN382" s="184" t="s">
        <v>57</v>
      </c>
      <c r="AO382" s="184" t="s">
        <v>57</v>
      </c>
      <c r="AP382" s="196">
        <v>45403</v>
      </c>
      <c r="AQ382" s="184" t="s">
        <v>57</v>
      </c>
      <c r="AR382" s="184" t="s">
        <v>57</v>
      </c>
      <c r="AS382" s="184" t="s">
        <v>57</v>
      </c>
      <c r="AT382" s="184" t="s">
        <v>57</v>
      </c>
      <c r="AU382" s="184"/>
    </row>
    <row r="383" spans="1:47" s="188" customFormat="1">
      <c r="A383" s="184">
        <v>384</v>
      </c>
      <c r="B383" s="184" t="s">
        <v>6366</v>
      </c>
      <c r="C383" s="184" t="s">
        <v>1382</v>
      </c>
      <c r="D383" s="184">
        <v>2024</v>
      </c>
      <c r="E383" s="184" t="s">
        <v>286</v>
      </c>
      <c r="F383" s="184" t="s">
        <v>5641</v>
      </c>
      <c r="G383" s="184" t="s">
        <v>5642</v>
      </c>
      <c r="H383" s="184" t="s">
        <v>5643</v>
      </c>
      <c r="I383" s="184" t="s">
        <v>935</v>
      </c>
      <c r="J383" s="184">
        <v>4</v>
      </c>
      <c r="K383" s="184" t="s">
        <v>57</v>
      </c>
      <c r="L383" s="184" t="s">
        <v>57</v>
      </c>
      <c r="M383" s="184" t="s">
        <v>57</v>
      </c>
      <c r="N383" s="184" t="s">
        <v>57</v>
      </c>
      <c r="O383" s="184" t="s">
        <v>57</v>
      </c>
      <c r="P383" s="184" t="s">
        <v>57</v>
      </c>
      <c r="Q383" s="184" t="s">
        <v>57</v>
      </c>
      <c r="R383" s="184" t="s">
        <v>57</v>
      </c>
      <c r="S383" s="184" t="s">
        <v>57</v>
      </c>
      <c r="T383" s="184" t="s">
        <v>57</v>
      </c>
      <c r="U383" s="184" t="s">
        <v>56</v>
      </c>
      <c r="V383" s="184" t="s">
        <v>6813</v>
      </c>
      <c r="W383" s="184" t="s">
        <v>56</v>
      </c>
      <c r="X383" s="184" t="s">
        <v>6814</v>
      </c>
      <c r="Y383" s="184" t="s">
        <v>57</v>
      </c>
      <c r="Z383" s="184" t="s">
        <v>5646</v>
      </c>
      <c r="AA383" s="184" t="s">
        <v>57</v>
      </c>
      <c r="AB383" s="184" t="s">
        <v>57</v>
      </c>
      <c r="AC383" s="184" t="s">
        <v>57</v>
      </c>
      <c r="AD383" s="184" t="s">
        <v>57</v>
      </c>
      <c r="AE383" s="184" t="s">
        <v>57</v>
      </c>
      <c r="AF383" s="184" t="s">
        <v>57</v>
      </c>
      <c r="AG383" s="184" t="s">
        <v>56</v>
      </c>
      <c r="AH383" s="184">
        <v>28</v>
      </c>
      <c r="AI383" s="184" t="s">
        <v>57</v>
      </c>
      <c r="AJ383" s="184" t="s">
        <v>57</v>
      </c>
      <c r="AK383" s="184" t="s">
        <v>57</v>
      </c>
      <c r="AL383" s="184" t="s">
        <v>57</v>
      </c>
      <c r="AM383" s="184" t="s">
        <v>57</v>
      </c>
      <c r="AN383" s="184" t="s">
        <v>57</v>
      </c>
      <c r="AO383" s="192">
        <v>45200</v>
      </c>
      <c r="AP383" s="192">
        <v>45371</v>
      </c>
      <c r="AQ383" s="184">
        <f t="shared" ref="AQ383:AQ395" si="12">AP383-AO383</f>
        <v>171</v>
      </c>
      <c r="AR383" s="184" t="s">
        <v>57</v>
      </c>
      <c r="AS383" s="184">
        <v>20</v>
      </c>
      <c r="AT383" s="184">
        <v>8</v>
      </c>
      <c r="AU383" s="184" t="s">
        <v>56</v>
      </c>
    </row>
    <row r="384" spans="1:47" s="188" customFormat="1">
      <c r="A384" s="184">
        <v>385</v>
      </c>
      <c r="B384" s="184" t="s">
        <v>6366</v>
      </c>
      <c r="C384" s="184" t="s">
        <v>1382</v>
      </c>
      <c r="D384" s="184">
        <v>2024</v>
      </c>
      <c r="E384" s="184" t="s">
        <v>286</v>
      </c>
      <c r="F384" s="184" t="s">
        <v>5649</v>
      </c>
      <c r="G384" s="184" t="s">
        <v>5650</v>
      </c>
      <c r="H384" s="184" t="s">
        <v>6815</v>
      </c>
      <c r="I384" s="184" t="s">
        <v>929</v>
      </c>
      <c r="J384" s="184">
        <v>7</v>
      </c>
      <c r="K384" s="184" t="s">
        <v>56</v>
      </c>
      <c r="L384" s="184" t="s">
        <v>56</v>
      </c>
      <c r="M384" s="184" t="s">
        <v>57</v>
      </c>
      <c r="N384" s="184" t="s">
        <v>57</v>
      </c>
      <c r="O384" s="184" t="s">
        <v>57</v>
      </c>
      <c r="P384" s="184" t="s">
        <v>57</v>
      </c>
      <c r="Q384" s="184" t="s">
        <v>57</v>
      </c>
      <c r="R384" s="184" t="s">
        <v>57</v>
      </c>
      <c r="S384" s="184" t="s">
        <v>57</v>
      </c>
      <c r="T384" s="184" t="s">
        <v>57</v>
      </c>
      <c r="U384" s="184" t="s">
        <v>57</v>
      </c>
      <c r="V384" s="184" t="s">
        <v>57</v>
      </c>
      <c r="W384" s="184" t="s">
        <v>57</v>
      </c>
      <c r="X384" s="184" t="s">
        <v>57</v>
      </c>
      <c r="Y384" s="184" t="s">
        <v>57</v>
      </c>
      <c r="Z384" s="184" t="s">
        <v>5652</v>
      </c>
      <c r="AA384" s="184" t="s">
        <v>57</v>
      </c>
      <c r="AB384" s="184" t="s">
        <v>57</v>
      </c>
      <c r="AC384" s="184" t="s">
        <v>57</v>
      </c>
      <c r="AD384" s="184" t="s">
        <v>57</v>
      </c>
      <c r="AE384" s="184" t="s">
        <v>57</v>
      </c>
      <c r="AF384" s="184" t="s">
        <v>57</v>
      </c>
      <c r="AG384" s="184" t="s">
        <v>57</v>
      </c>
      <c r="AH384" s="184" t="s">
        <v>57</v>
      </c>
      <c r="AI384" s="184" t="s">
        <v>57</v>
      </c>
      <c r="AJ384" s="184" t="s">
        <v>57</v>
      </c>
      <c r="AK384" s="184" t="s">
        <v>57</v>
      </c>
      <c r="AL384" s="184" t="s">
        <v>57</v>
      </c>
      <c r="AM384" s="184" t="s">
        <v>57</v>
      </c>
      <c r="AN384" s="184" t="s">
        <v>57</v>
      </c>
      <c r="AO384" s="192">
        <v>45117</v>
      </c>
      <c r="AP384" s="196">
        <v>45351</v>
      </c>
      <c r="AQ384" s="184">
        <f t="shared" si="12"/>
        <v>234</v>
      </c>
      <c r="AR384" s="184" t="s">
        <v>57</v>
      </c>
      <c r="AS384" s="184" t="s">
        <v>57</v>
      </c>
      <c r="AT384" s="184" t="s">
        <v>57</v>
      </c>
      <c r="AU384" s="184"/>
    </row>
    <row r="385" spans="1:47" s="188" customFormat="1">
      <c r="A385" s="184">
        <v>386</v>
      </c>
      <c r="B385" s="184" t="s">
        <v>6366</v>
      </c>
      <c r="C385" s="184" t="s">
        <v>1382</v>
      </c>
      <c r="D385" s="184">
        <v>2024</v>
      </c>
      <c r="E385" s="184" t="s">
        <v>286</v>
      </c>
      <c r="F385" s="184" t="s">
        <v>5655</v>
      </c>
      <c r="G385" s="184" t="s">
        <v>5656</v>
      </c>
      <c r="H385" s="184" t="s">
        <v>5657</v>
      </c>
      <c r="I385" s="184" t="s">
        <v>935</v>
      </c>
      <c r="J385" s="184">
        <v>9</v>
      </c>
      <c r="K385" s="184" t="s">
        <v>57</v>
      </c>
      <c r="L385" s="184" t="s">
        <v>57</v>
      </c>
      <c r="M385" s="184" t="s">
        <v>57</v>
      </c>
      <c r="N385" s="184" t="s">
        <v>57</v>
      </c>
      <c r="O385" s="184" t="s">
        <v>57</v>
      </c>
      <c r="P385" s="184" t="s">
        <v>57</v>
      </c>
      <c r="Q385" s="184" t="s">
        <v>57</v>
      </c>
      <c r="R385" s="184" t="s">
        <v>57</v>
      </c>
      <c r="S385" s="184" t="s">
        <v>56</v>
      </c>
      <c r="T385" s="184" t="s">
        <v>6816</v>
      </c>
      <c r="U385" s="184" t="s">
        <v>57</v>
      </c>
      <c r="V385" s="184" t="s">
        <v>57</v>
      </c>
      <c r="W385" s="184" t="s">
        <v>57</v>
      </c>
      <c r="X385" s="184" t="s">
        <v>57</v>
      </c>
      <c r="Y385" s="184" t="s">
        <v>57</v>
      </c>
      <c r="Z385" s="184" t="s">
        <v>6817</v>
      </c>
      <c r="AA385" s="184" t="s">
        <v>57</v>
      </c>
      <c r="AB385" s="184" t="s">
        <v>56</v>
      </c>
      <c r="AC385" s="184" t="s">
        <v>56</v>
      </c>
      <c r="AD385" s="184" t="s">
        <v>157</v>
      </c>
      <c r="AE385" s="184" t="s">
        <v>57</v>
      </c>
      <c r="AF385" s="184" t="s">
        <v>57</v>
      </c>
      <c r="AG385" s="184" t="s">
        <v>56</v>
      </c>
      <c r="AH385" s="184">
        <v>692</v>
      </c>
      <c r="AI385" s="184" t="s">
        <v>57</v>
      </c>
      <c r="AJ385" s="184" t="s">
        <v>57</v>
      </c>
      <c r="AK385" s="184" t="s">
        <v>57</v>
      </c>
      <c r="AL385" s="184" t="s">
        <v>57</v>
      </c>
      <c r="AM385" s="184" t="s">
        <v>57</v>
      </c>
      <c r="AN385" s="184" t="s">
        <v>57</v>
      </c>
      <c r="AO385" s="192">
        <v>45139</v>
      </c>
      <c r="AP385" s="192">
        <v>45349</v>
      </c>
      <c r="AQ385" s="184">
        <f t="shared" si="12"/>
        <v>210</v>
      </c>
      <c r="AR385" s="184" t="s">
        <v>57</v>
      </c>
      <c r="AS385" s="184" t="s">
        <v>57</v>
      </c>
      <c r="AT385" s="184" t="s">
        <v>57</v>
      </c>
      <c r="AU385" s="184"/>
    </row>
    <row r="386" spans="1:47" s="188" customFormat="1">
      <c r="A386" s="184">
        <v>387</v>
      </c>
      <c r="B386" s="184" t="s">
        <v>6366</v>
      </c>
      <c r="C386" s="184" t="s">
        <v>1382</v>
      </c>
      <c r="D386" s="184">
        <v>2024</v>
      </c>
      <c r="E386" s="184" t="s">
        <v>286</v>
      </c>
      <c r="F386" s="184" t="s">
        <v>5662</v>
      </c>
      <c r="G386" s="184" t="s">
        <v>5663</v>
      </c>
      <c r="H386" s="184" t="s">
        <v>5664</v>
      </c>
      <c r="I386" s="184" t="s">
        <v>929</v>
      </c>
      <c r="J386" s="184">
        <v>14</v>
      </c>
      <c r="K386" s="184" t="s">
        <v>56</v>
      </c>
      <c r="L386" s="184" t="s">
        <v>56</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5665</v>
      </c>
      <c r="AA386" s="184" t="s">
        <v>57</v>
      </c>
      <c r="AB386" s="184" t="s">
        <v>57</v>
      </c>
      <c r="AC386" s="184" t="s">
        <v>57</v>
      </c>
      <c r="AD386" s="184" t="s">
        <v>57</v>
      </c>
      <c r="AE386" s="184" t="s">
        <v>57</v>
      </c>
      <c r="AF386" s="184" t="s">
        <v>57</v>
      </c>
      <c r="AG386" s="184" t="s">
        <v>57</v>
      </c>
      <c r="AH386" s="184" t="s">
        <v>57</v>
      </c>
      <c r="AI386" s="184" t="s">
        <v>57</v>
      </c>
      <c r="AJ386" s="184" t="s">
        <v>57</v>
      </c>
      <c r="AK386" s="184" t="s">
        <v>57</v>
      </c>
      <c r="AL386" s="184" t="s">
        <v>57</v>
      </c>
      <c r="AM386" s="184" t="s">
        <v>57</v>
      </c>
      <c r="AN386" s="184" t="s">
        <v>57</v>
      </c>
      <c r="AO386" s="192">
        <v>44994</v>
      </c>
      <c r="AP386" s="192">
        <v>45309</v>
      </c>
      <c r="AQ386" s="184">
        <f t="shared" si="12"/>
        <v>315</v>
      </c>
      <c r="AR386" s="184" t="s">
        <v>57</v>
      </c>
      <c r="AS386" s="184" t="s">
        <v>57</v>
      </c>
      <c r="AT386" s="184" t="s">
        <v>57</v>
      </c>
      <c r="AU386" s="184"/>
    </row>
    <row r="387" spans="1:47" s="188" customFormat="1">
      <c r="A387" s="184">
        <v>388</v>
      </c>
      <c r="B387" s="184" t="s">
        <v>6366</v>
      </c>
      <c r="C387" s="184" t="s">
        <v>1382</v>
      </c>
      <c r="D387" s="184">
        <v>2024</v>
      </c>
      <c r="E387" s="184" t="s">
        <v>286</v>
      </c>
      <c r="F387" s="184" t="s">
        <v>5666</v>
      </c>
      <c r="G387" s="184" t="s">
        <v>5667</v>
      </c>
      <c r="H387" s="184" t="s">
        <v>6818</v>
      </c>
      <c r="I387" s="184" t="s">
        <v>929</v>
      </c>
      <c r="J387" s="184">
        <v>14</v>
      </c>
      <c r="K387" s="184" t="s">
        <v>56</v>
      </c>
      <c r="L387" s="184" t="s">
        <v>56</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5669</v>
      </c>
      <c r="AA387" s="184" t="s">
        <v>57</v>
      </c>
      <c r="AB387" s="184" t="s">
        <v>57</v>
      </c>
      <c r="AC387" s="184" t="s">
        <v>57</v>
      </c>
      <c r="AD387" s="184" t="s">
        <v>57</v>
      </c>
      <c r="AE387" s="184" t="s">
        <v>57</v>
      </c>
      <c r="AF387" s="184" t="s">
        <v>57</v>
      </c>
      <c r="AG387" s="184" t="s">
        <v>57</v>
      </c>
      <c r="AH387" s="184" t="s">
        <v>57</v>
      </c>
      <c r="AI387" s="184" t="s">
        <v>57</v>
      </c>
      <c r="AJ387" s="184" t="s">
        <v>57</v>
      </c>
      <c r="AK387" s="184" t="s">
        <v>57</v>
      </c>
      <c r="AL387" s="184" t="s">
        <v>57</v>
      </c>
      <c r="AM387" s="184" t="s">
        <v>57</v>
      </c>
      <c r="AN387" s="184" t="s">
        <v>57</v>
      </c>
      <c r="AO387" s="192">
        <v>45085</v>
      </c>
      <c r="AP387" s="192">
        <v>45346</v>
      </c>
      <c r="AQ387" s="184">
        <f t="shared" si="12"/>
        <v>261</v>
      </c>
      <c r="AR387" s="184" t="s">
        <v>57</v>
      </c>
      <c r="AS387" s="184" t="s">
        <v>57</v>
      </c>
      <c r="AT387" s="184" t="s">
        <v>57</v>
      </c>
      <c r="AU387" s="184"/>
    </row>
    <row r="388" spans="1:47" s="188" customFormat="1">
      <c r="A388" s="184">
        <v>389</v>
      </c>
      <c r="B388" s="184" t="s">
        <v>6366</v>
      </c>
      <c r="C388" s="184" t="s">
        <v>1382</v>
      </c>
      <c r="D388" s="184">
        <v>2024</v>
      </c>
      <c r="E388" s="184" t="s">
        <v>286</v>
      </c>
      <c r="F388" s="184" t="s">
        <v>5671</v>
      </c>
      <c r="G388" s="184" t="s">
        <v>5672</v>
      </c>
      <c r="H388" s="184" t="s">
        <v>5673</v>
      </c>
      <c r="I388" s="184" t="s">
        <v>935</v>
      </c>
      <c r="J388" s="184">
        <v>15</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5674</v>
      </c>
      <c r="AA388" s="184" t="s">
        <v>57</v>
      </c>
      <c r="AB388" s="184" t="s">
        <v>57</v>
      </c>
      <c r="AC388" s="184" t="s">
        <v>57</v>
      </c>
      <c r="AD388" s="184" t="s">
        <v>57</v>
      </c>
      <c r="AE388" s="184" t="s">
        <v>57</v>
      </c>
      <c r="AF388" s="184" t="s">
        <v>57</v>
      </c>
      <c r="AG388" s="184" t="s">
        <v>57</v>
      </c>
      <c r="AH388" s="184" t="s">
        <v>57</v>
      </c>
      <c r="AI388" s="184" t="s">
        <v>57</v>
      </c>
      <c r="AJ388" s="184" t="s">
        <v>57</v>
      </c>
      <c r="AK388" s="184" t="s">
        <v>57</v>
      </c>
      <c r="AL388" s="184" t="s">
        <v>57</v>
      </c>
      <c r="AM388" s="184" t="s">
        <v>57</v>
      </c>
      <c r="AN388" s="184" t="s">
        <v>57</v>
      </c>
      <c r="AO388" s="192">
        <v>45055</v>
      </c>
      <c r="AP388" s="196">
        <v>45344</v>
      </c>
      <c r="AQ388" s="184">
        <f t="shared" si="12"/>
        <v>289</v>
      </c>
      <c r="AR388" s="184" t="s">
        <v>57</v>
      </c>
      <c r="AS388" s="184" t="s">
        <v>57</v>
      </c>
      <c r="AT388" s="184" t="s">
        <v>57</v>
      </c>
      <c r="AU388" s="184" t="s">
        <v>56</v>
      </c>
    </row>
    <row r="389" spans="1:47" s="188" customFormat="1">
      <c r="A389" s="184">
        <v>390</v>
      </c>
      <c r="B389" s="184" t="s">
        <v>6366</v>
      </c>
      <c r="C389" s="184" t="s">
        <v>1382</v>
      </c>
      <c r="D389" s="184">
        <v>2024</v>
      </c>
      <c r="E389" s="184" t="s">
        <v>286</v>
      </c>
      <c r="F389" s="184" t="s">
        <v>5676</v>
      </c>
      <c r="G389" s="184" t="s">
        <v>5677</v>
      </c>
      <c r="H389" s="184" t="s">
        <v>5678</v>
      </c>
      <c r="I389" s="184" t="s">
        <v>935</v>
      </c>
      <c r="J389" s="184">
        <v>15</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5679</v>
      </c>
      <c r="AA389" s="184" t="s">
        <v>57</v>
      </c>
      <c r="AB389" s="184" t="s">
        <v>57</v>
      </c>
      <c r="AC389" s="184" t="s">
        <v>57</v>
      </c>
      <c r="AD389" s="184" t="s">
        <v>57</v>
      </c>
      <c r="AE389" s="184" t="s">
        <v>57</v>
      </c>
      <c r="AF389" s="184" t="s">
        <v>57</v>
      </c>
      <c r="AG389" s="184" t="s">
        <v>56</v>
      </c>
      <c r="AH389" s="184">
        <v>11</v>
      </c>
      <c r="AI389" s="184" t="s">
        <v>57</v>
      </c>
      <c r="AJ389" s="184" t="s">
        <v>57</v>
      </c>
      <c r="AK389" s="184" t="s">
        <v>57</v>
      </c>
      <c r="AL389" s="184" t="s">
        <v>57</v>
      </c>
      <c r="AM389" s="184" t="s">
        <v>57</v>
      </c>
      <c r="AN389" s="184" t="s">
        <v>57</v>
      </c>
      <c r="AO389" s="192">
        <v>44881</v>
      </c>
      <c r="AP389" s="196">
        <v>45323</v>
      </c>
      <c r="AQ389" s="184">
        <f t="shared" si="12"/>
        <v>442</v>
      </c>
      <c r="AR389" s="184" t="s">
        <v>57</v>
      </c>
      <c r="AS389" s="184">
        <v>6</v>
      </c>
      <c r="AT389" s="184">
        <v>5</v>
      </c>
      <c r="AU389" s="184"/>
    </row>
    <row r="390" spans="1:47" s="188" customFormat="1">
      <c r="A390" s="184">
        <v>391</v>
      </c>
      <c r="B390" s="184" t="s">
        <v>6366</v>
      </c>
      <c r="C390" s="184" t="s">
        <v>1382</v>
      </c>
      <c r="D390" s="184">
        <v>2024</v>
      </c>
      <c r="E390" s="184" t="s">
        <v>286</v>
      </c>
      <c r="F390" s="184" t="s">
        <v>5680</v>
      </c>
      <c r="G390" s="184" t="s">
        <v>5681</v>
      </c>
      <c r="H390" s="184" t="s">
        <v>5682</v>
      </c>
      <c r="I390" s="184" t="s">
        <v>935</v>
      </c>
      <c r="J390" s="184">
        <v>19</v>
      </c>
      <c r="K390" s="184" t="s">
        <v>57</v>
      </c>
      <c r="L390" s="184" t="s">
        <v>57</v>
      </c>
      <c r="M390" s="184" t="s">
        <v>57</v>
      </c>
      <c r="N390" s="184" t="s">
        <v>56</v>
      </c>
      <c r="O390" s="184">
        <v>1</v>
      </c>
      <c r="P390" s="184" t="s">
        <v>170</v>
      </c>
      <c r="Q390" s="184" t="s">
        <v>5683</v>
      </c>
      <c r="R390" s="184" t="s">
        <v>6819</v>
      </c>
      <c r="S390" s="184" t="s">
        <v>56</v>
      </c>
      <c r="T390" s="184" t="s">
        <v>6820</v>
      </c>
      <c r="U390" s="184" t="s">
        <v>57</v>
      </c>
      <c r="V390" s="184" t="s">
        <v>57</v>
      </c>
      <c r="W390" s="184" t="s">
        <v>56</v>
      </c>
      <c r="X390" s="184" t="s">
        <v>6821</v>
      </c>
      <c r="Y390" s="184" t="s">
        <v>57</v>
      </c>
      <c r="Z390" s="184" t="s">
        <v>6822</v>
      </c>
      <c r="AA390" s="184" t="s">
        <v>56</v>
      </c>
      <c r="AB390" s="184" t="s">
        <v>56</v>
      </c>
      <c r="AC390" s="184" t="s">
        <v>56</v>
      </c>
      <c r="AD390" s="184" t="s">
        <v>234</v>
      </c>
      <c r="AE390" s="184" t="s">
        <v>1933</v>
      </c>
      <c r="AF390" s="184" t="s">
        <v>57</v>
      </c>
      <c r="AG390" s="184" t="s">
        <v>56</v>
      </c>
      <c r="AH390" s="184">
        <v>72</v>
      </c>
      <c r="AI390" s="184" t="s">
        <v>57</v>
      </c>
      <c r="AJ390" s="184" t="s">
        <v>57</v>
      </c>
      <c r="AK390" s="184" t="s">
        <v>57</v>
      </c>
      <c r="AL390" s="184" t="s">
        <v>57</v>
      </c>
      <c r="AM390" s="184" t="s">
        <v>57</v>
      </c>
      <c r="AN390" s="184" t="s">
        <v>57</v>
      </c>
      <c r="AO390" s="196">
        <v>44821</v>
      </c>
      <c r="AP390" s="196">
        <v>45323</v>
      </c>
      <c r="AQ390" s="184">
        <f t="shared" si="12"/>
        <v>502</v>
      </c>
      <c r="AR390" s="184" t="s">
        <v>57</v>
      </c>
      <c r="AS390" s="184" t="s">
        <v>57</v>
      </c>
      <c r="AT390" s="184" t="s">
        <v>57</v>
      </c>
      <c r="AU390" s="184"/>
    </row>
    <row r="391" spans="1:47" s="188" customFormat="1">
      <c r="A391" s="184">
        <v>392</v>
      </c>
      <c r="B391" s="184" t="s">
        <v>6366</v>
      </c>
      <c r="C391" s="184" t="s">
        <v>1382</v>
      </c>
      <c r="D391" s="184">
        <v>2024</v>
      </c>
      <c r="E391" s="184" t="s">
        <v>286</v>
      </c>
      <c r="F391" s="184" t="s">
        <v>387</v>
      </c>
      <c r="G391" s="184" t="s">
        <v>5689</v>
      </c>
      <c r="H391" s="184" t="s">
        <v>6823</v>
      </c>
      <c r="I391" s="184" t="s">
        <v>506</v>
      </c>
      <c r="J391" s="184">
        <v>22</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5721</v>
      </c>
      <c r="AA391" s="184" t="s">
        <v>57</v>
      </c>
      <c r="AB391" s="184" t="s">
        <v>57</v>
      </c>
      <c r="AC391" s="184" t="s">
        <v>57</v>
      </c>
      <c r="AD391" s="184" t="s">
        <v>57</v>
      </c>
      <c r="AE391" s="184" t="s">
        <v>57</v>
      </c>
      <c r="AF391" s="184" t="s">
        <v>57</v>
      </c>
      <c r="AG391" s="184" t="s">
        <v>57</v>
      </c>
      <c r="AH391" s="184" t="s">
        <v>57</v>
      </c>
      <c r="AI391" s="184" t="s">
        <v>57</v>
      </c>
      <c r="AJ391" s="184" t="s">
        <v>57</v>
      </c>
      <c r="AK391" s="184" t="s">
        <v>57</v>
      </c>
      <c r="AL391" s="184" t="s">
        <v>57</v>
      </c>
      <c r="AM391" s="184" t="s">
        <v>57</v>
      </c>
      <c r="AN391" s="184" t="s">
        <v>57</v>
      </c>
      <c r="AO391" s="192">
        <v>45226</v>
      </c>
      <c r="AP391" s="196">
        <v>45372</v>
      </c>
      <c r="AQ391" s="184">
        <f t="shared" si="12"/>
        <v>146</v>
      </c>
      <c r="AR391" s="184" t="s">
        <v>57</v>
      </c>
      <c r="AS391" s="184" t="s">
        <v>57</v>
      </c>
      <c r="AT391" s="184" t="s">
        <v>57</v>
      </c>
      <c r="AU391" s="184"/>
    </row>
    <row r="392" spans="1:47" s="188" customFormat="1">
      <c r="A392" s="184">
        <v>393</v>
      </c>
      <c r="B392" s="184" t="s">
        <v>6366</v>
      </c>
      <c r="C392" s="184" t="s">
        <v>1382</v>
      </c>
      <c r="D392" s="184">
        <v>2024</v>
      </c>
      <c r="E392" s="184" t="s">
        <v>286</v>
      </c>
      <c r="F392" s="184" t="s">
        <v>5692</v>
      </c>
      <c r="G392" s="184" t="s">
        <v>5693</v>
      </c>
      <c r="H392" s="184" t="s">
        <v>5694</v>
      </c>
      <c r="I392" s="184" t="s">
        <v>929</v>
      </c>
      <c r="J392" s="184">
        <v>24</v>
      </c>
      <c r="K392" s="184" t="s">
        <v>56</v>
      </c>
      <c r="L392" s="184" t="s">
        <v>56</v>
      </c>
      <c r="M392" s="184" t="s">
        <v>57</v>
      </c>
      <c r="N392" s="184" t="s">
        <v>57</v>
      </c>
      <c r="O392" s="184" t="s">
        <v>57</v>
      </c>
      <c r="P392" s="184" t="s">
        <v>57</v>
      </c>
      <c r="Q392" s="184" t="s">
        <v>57</v>
      </c>
      <c r="R392" s="184" t="s">
        <v>57</v>
      </c>
      <c r="S392" s="184" t="s">
        <v>57</v>
      </c>
      <c r="T392" s="184" t="s">
        <v>57</v>
      </c>
      <c r="U392" s="184" t="s">
        <v>57</v>
      </c>
      <c r="V392" s="184" t="s">
        <v>57</v>
      </c>
      <c r="W392" s="184" t="s">
        <v>57</v>
      </c>
      <c r="X392" s="184" t="s">
        <v>57</v>
      </c>
      <c r="Y392" s="184" t="s">
        <v>57</v>
      </c>
      <c r="Z392" s="184" t="s">
        <v>5695</v>
      </c>
      <c r="AA392" s="184" t="s">
        <v>57</v>
      </c>
      <c r="AB392" s="184" t="s">
        <v>57</v>
      </c>
      <c r="AC392" s="184" t="s">
        <v>57</v>
      </c>
      <c r="AD392" s="184" t="s">
        <v>57</v>
      </c>
      <c r="AE392" s="184" t="s">
        <v>57</v>
      </c>
      <c r="AF392" s="184" t="s">
        <v>57</v>
      </c>
      <c r="AG392" s="184" t="s">
        <v>57</v>
      </c>
      <c r="AH392" s="184" t="s">
        <v>57</v>
      </c>
      <c r="AI392" s="184" t="s">
        <v>57</v>
      </c>
      <c r="AJ392" s="184" t="s">
        <v>57</v>
      </c>
      <c r="AK392" s="184" t="s">
        <v>57</v>
      </c>
      <c r="AL392" s="184" t="s">
        <v>57</v>
      </c>
      <c r="AM392" s="184" t="s">
        <v>57</v>
      </c>
      <c r="AN392" s="184" t="s">
        <v>57</v>
      </c>
      <c r="AO392" s="192">
        <v>45090</v>
      </c>
      <c r="AP392" s="192">
        <v>45338</v>
      </c>
      <c r="AQ392" s="184">
        <f t="shared" si="12"/>
        <v>248</v>
      </c>
      <c r="AR392" s="184" t="s">
        <v>57</v>
      </c>
      <c r="AS392" s="184" t="s">
        <v>57</v>
      </c>
      <c r="AT392" s="184" t="s">
        <v>57</v>
      </c>
      <c r="AU392" s="184"/>
    </row>
    <row r="393" spans="1:47" s="188" customFormat="1">
      <c r="A393" s="184">
        <v>394</v>
      </c>
      <c r="B393" s="184" t="s">
        <v>6366</v>
      </c>
      <c r="C393" s="184" t="s">
        <v>1382</v>
      </c>
      <c r="D393" s="184">
        <v>2024</v>
      </c>
      <c r="E393" s="184" t="s">
        <v>286</v>
      </c>
      <c r="F393" s="184" t="s">
        <v>5696</v>
      </c>
      <c r="G393" s="184" t="s">
        <v>5697</v>
      </c>
      <c r="H393" s="184" t="s">
        <v>5698</v>
      </c>
      <c r="I393" s="184" t="s">
        <v>935</v>
      </c>
      <c r="J393" s="184">
        <v>24</v>
      </c>
      <c r="K393" s="184" t="s">
        <v>57</v>
      </c>
      <c r="L393" s="184" t="s">
        <v>57</v>
      </c>
      <c r="M393" s="184" t="s">
        <v>57</v>
      </c>
      <c r="N393" s="184" t="s">
        <v>57</v>
      </c>
      <c r="O393" s="184" t="s">
        <v>57</v>
      </c>
      <c r="P393" s="184" t="s">
        <v>57</v>
      </c>
      <c r="Q393" s="184" t="s">
        <v>57</v>
      </c>
      <c r="R393" s="184" t="s">
        <v>57</v>
      </c>
      <c r="S393" s="184" t="s">
        <v>56</v>
      </c>
      <c r="T393" s="184" t="s">
        <v>6824</v>
      </c>
      <c r="U393" s="184" t="s">
        <v>57</v>
      </c>
      <c r="V393" s="184" t="s">
        <v>57</v>
      </c>
      <c r="W393" s="184" t="s">
        <v>57</v>
      </c>
      <c r="X393" s="184" t="s">
        <v>57</v>
      </c>
      <c r="Y393" s="184" t="s">
        <v>57</v>
      </c>
      <c r="Z393" s="184" t="s">
        <v>5700</v>
      </c>
      <c r="AA393" s="184" t="s">
        <v>57</v>
      </c>
      <c r="AB393" s="184" t="s">
        <v>56</v>
      </c>
      <c r="AC393" s="184" t="s">
        <v>56</v>
      </c>
      <c r="AD393" s="184" t="s">
        <v>157</v>
      </c>
      <c r="AE393" s="184" t="s">
        <v>57</v>
      </c>
      <c r="AF393" s="184" t="s">
        <v>57</v>
      </c>
      <c r="AG393" s="184" t="s">
        <v>56</v>
      </c>
      <c r="AH393" s="184">
        <v>70</v>
      </c>
      <c r="AI393" s="184" t="s">
        <v>57</v>
      </c>
      <c r="AJ393" s="184" t="s">
        <v>57</v>
      </c>
      <c r="AK393" s="184" t="s">
        <v>57</v>
      </c>
      <c r="AL393" s="184" t="s">
        <v>57</v>
      </c>
      <c r="AM393" s="184" t="s">
        <v>57</v>
      </c>
      <c r="AN393" s="184" t="s">
        <v>57</v>
      </c>
      <c r="AO393" s="192">
        <v>45043</v>
      </c>
      <c r="AP393" s="196">
        <v>45345</v>
      </c>
      <c r="AQ393" s="184">
        <f t="shared" si="12"/>
        <v>302</v>
      </c>
      <c r="AR393" s="184" t="s">
        <v>57</v>
      </c>
      <c r="AS393" s="184">
        <v>70</v>
      </c>
      <c r="AT393" s="184">
        <v>0</v>
      </c>
      <c r="AU393" s="184"/>
    </row>
    <row r="394" spans="1:47" s="188" customFormat="1">
      <c r="A394" s="184">
        <v>395</v>
      </c>
      <c r="B394" s="184" t="s">
        <v>6366</v>
      </c>
      <c r="C394" s="184" t="s">
        <v>1382</v>
      </c>
      <c r="D394" s="184">
        <v>2024</v>
      </c>
      <c r="E394" s="184" t="s">
        <v>286</v>
      </c>
      <c r="F394" s="184" t="s">
        <v>5702</v>
      </c>
      <c r="G394" s="184" t="s">
        <v>5703</v>
      </c>
      <c r="H394" s="184" t="s">
        <v>5704</v>
      </c>
      <c r="I394" s="184" t="s">
        <v>929</v>
      </c>
      <c r="J394" s="184">
        <v>13</v>
      </c>
      <c r="K394" s="184" t="s">
        <v>56</v>
      </c>
      <c r="L394" s="184" t="s">
        <v>56</v>
      </c>
      <c r="M394" s="184" t="s">
        <v>57</v>
      </c>
      <c r="N394" s="184" t="s">
        <v>57</v>
      </c>
      <c r="O394" s="184" t="s">
        <v>57</v>
      </c>
      <c r="P394" s="184" t="s">
        <v>57</v>
      </c>
      <c r="Q394" s="184" t="s">
        <v>57</v>
      </c>
      <c r="R394" s="184" t="s">
        <v>57</v>
      </c>
      <c r="S394" s="184" t="s">
        <v>57</v>
      </c>
      <c r="T394" s="184" t="s">
        <v>57</v>
      </c>
      <c r="U394" s="184" t="s">
        <v>57</v>
      </c>
      <c r="V394" s="184" t="s">
        <v>57</v>
      </c>
      <c r="W394" s="184" t="s">
        <v>57</v>
      </c>
      <c r="X394" s="184" t="s">
        <v>57</v>
      </c>
      <c r="Y394" s="184" t="s">
        <v>57</v>
      </c>
      <c r="Z394" s="184" t="s">
        <v>5705</v>
      </c>
      <c r="AA394" s="184" t="s">
        <v>57</v>
      </c>
      <c r="AB394" s="184" t="s">
        <v>57</v>
      </c>
      <c r="AC394" s="184" t="s">
        <v>57</v>
      </c>
      <c r="AD394" s="184" t="s">
        <v>57</v>
      </c>
      <c r="AE394" s="184" t="s">
        <v>57</v>
      </c>
      <c r="AF394" s="184" t="s">
        <v>57</v>
      </c>
      <c r="AG394" s="184" t="s">
        <v>57</v>
      </c>
      <c r="AH394" s="184" t="s">
        <v>57</v>
      </c>
      <c r="AI394" s="184" t="s">
        <v>57</v>
      </c>
      <c r="AJ394" s="184" t="s">
        <v>57</v>
      </c>
      <c r="AK394" s="184" t="s">
        <v>57</v>
      </c>
      <c r="AL394" s="184" t="s">
        <v>57</v>
      </c>
      <c r="AM394" s="184" t="s">
        <v>57</v>
      </c>
      <c r="AN394" s="184" t="s">
        <v>57</v>
      </c>
      <c r="AO394" s="192">
        <v>45074</v>
      </c>
      <c r="AP394" s="192">
        <v>45355</v>
      </c>
      <c r="AQ394" s="184">
        <f t="shared" si="12"/>
        <v>281</v>
      </c>
      <c r="AR394" s="184" t="s">
        <v>57</v>
      </c>
      <c r="AS394" s="184" t="s">
        <v>57</v>
      </c>
      <c r="AT394" s="184" t="s">
        <v>57</v>
      </c>
      <c r="AU394" s="184"/>
    </row>
    <row r="395" spans="1:47" s="188" customFormat="1">
      <c r="A395" s="184">
        <v>396</v>
      </c>
      <c r="B395" s="184" t="s">
        <v>6366</v>
      </c>
      <c r="C395" s="184" t="s">
        <v>1382</v>
      </c>
      <c r="D395" s="184">
        <v>2024</v>
      </c>
      <c r="E395" s="184" t="s">
        <v>286</v>
      </c>
      <c r="F395" s="184" t="s">
        <v>2922</v>
      </c>
      <c r="G395" s="184" t="s">
        <v>5708</v>
      </c>
      <c r="H395" s="184" t="s">
        <v>6825</v>
      </c>
      <c r="I395" s="184" t="s">
        <v>6402</v>
      </c>
      <c r="J395" s="184">
        <v>25</v>
      </c>
      <c r="K395" s="184" t="s">
        <v>57</v>
      </c>
      <c r="L395" s="184" t="s">
        <v>57</v>
      </c>
      <c r="M395" s="184" t="s">
        <v>57</v>
      </c>
      <c r="N395" s="184" t="s">
        <v>57</v>
      </c>
      <c r="O395" s="184" t="s">
        <v>57</v>
      </c>
      <c r="P395" s="184" t="s">
        <v>57</v>
      </c>
      <c r="Q395" s="184" t="s">
        <v>57</v>
      </c>
      <c r="R395" s="184" t="s">
        <v>57</v>
      </c>
      <c r="S395" s="184" t="s">
        <v>57</v>
      </c>
      <c r="T395" s="184" t="s">
        <v>57</v>
      </c>
      <c r="U395" s="184" t="s">
        <v>57</v>
      </c>
      <c r="V395" s="184" t="s">
        <v>57</v>
      </c>
      <c r="W395" s="184" t="s">
        <v>57</v>
      </c>
      <c r="X395" s="184" t="s">
        <v>57</v>
      </c>
      <c r="Y395" s="184" t="s">
        <v>57</v>
      </c>
      <c r="Z395" s="184" t="s">
        <v>6826</v>
      </c>
      <c r="AA395" s="184" t="s">
        <v>57</v>
      </c>
      <c r="AB395" s="184" t="s">
        <v>57</v>
      </c>
      <c r="AC395" s="184" t="s">
        <v>57</v>
      </c>
      <c r="AD395" s="184" t="s">
        <v>57</v>
      </c>
      <c r="AE395" s="184" t="s">
        <v>57</v>
      </c>
      <c r="AF395" s="184" t="s">
        <v>57</v>
      </c>
      <c r="AG395" s="184" t="s">
        <v>57</v>
      </c>
      <c r="AH395" s="184" t="s">
        <v>57</v>
      </c>
      <c r="AI395" s="184" t="s">
        <v>57</v>
      </c>
      <c r="AJ395" s="184" t="s">
        <v>57</v>
      </c>
      <c r="AK395" s="184" t="s">
        <v>57</v>
      </c>
      <c r="AL395" s="184" t="s">
        <v>57</v>
      </c>
      <c r="AM395" s="184" t="s">
        <v>57</v>
      </c>
      <c r="AN395" s="184" t="s">
        <v>57</v>
      </c>
      <c r="AO395" s="192">
        <v>45250</v>
      </c>
      <c r="AP395" s="192">
        <v>45343</v>
      </c>
      <c r="AQ395" s="184">
        <f t="shared" si="12"/>
        <v>93</v>
      </c>
      <c r="AR395" s="184" t="s">
        <v>57</v>
      </c>
      <c r="AS395" s="184" t="s">
        <v>57</v>
      </c>
      <c r="AT395" s="184" t="s">
        <v>57</v>
      </c>
      <c r="AU395" s="184"/>
    </row>
    <row r="396" spans="1:47" s="188" customFormat="1">
      <c r="A396" s="184">
        <v>397</v>
      </c>
      <c r="B396" s="184" t="s">
        <v>6366</v>
      </c>
      <c r="C396" s="184" t="s">
        <v>1382</v>
      </c>
      <c r="D396" s="184">
        <v>2024</v>
      </c>
      <c r="E396" s="184" t="s">
        <v>286</v>
      </c>
      <c r="F396" s="184" t="s">
        <v>57</v>
      </c>
      <c r="G396" s="184" t="s">
        <v>5712</v>
      </c>
      <c r="H396" s="184" t="s">
        <v>5713</v>
      </c>
      <c r="I396" s="184" t="s">
        <v>2597</v>
      </c>
      <c r="J396" s="184">
        <v>25</v>
      </c>
      <c r="K396" s="184" t="s">
        <v>57</v>
      </c>
      <c r="L396" s="184" t="s">
        <v>57</v>
      </c>
      <c r="M396" s="184" t="s">
        <v>57</v>
      </c>
      <c r="N396" s="184" t="s">
        <v>57</v>
      </c>
      <c r="O396" s="184" t="s">
        <v>57</v>
      </c>
      <c r="P396" s="184" t="s">
        <v>57</v>
      </c>
      <c r="Q396" s="184" t="s">
        <v>57</v>
      </c>
      <c r="R396" s="184" t="s">
        <v>57</v>
      </c>
      <c r="S396" s="184" t="s">
        <v>57</v>
      </c>
      <c r="T396" s="184" t="s">
        <v>57</v>
      </c>
      <c r="U396" s="184" t="s">
        <v>57</v>
      </c>
      <c r="V396" s="184" t="s">
        <v>57</v>
      </c>
      <c r="W396" s="184" t="s">
        <v>57</v>
      </c>
      <c r="X396" s="184" t="s">
        <v>57</v>
      </c>
      <c r="Y396" s="184" t="s">
        <v>57</v>
      </c>
      <c r="Z396" s="184" t="s">
        <v>57</v>
      </c>
      <c r="AA396" s="184" t="s">
        <v>57</v>
      </c>
      <c r="AB396" s="184" t="s">
        <v>57</v>
      </c>
      <c r="AC396" s="184" t="s">
        <v>57</v>
      </c>
      <c r="AD396" s="184" t="s">
        <v>57</v>
      </c>
      <c r="AE396" s="184" t="s">
        <v>57</v>
      </c>
      <c r="AF396" s="184" t="s">
        <v>57</v>
      </c>
      <c r="AG396" s="184" t="s">
        <v>57</v>
      </c>
      <c r="AH396" s="184" t="s">
        <v>57</v>
      </c>
      <c r="AI396" s="184" t="s">
        <v>57</v>
      </c>
      <c r="AJ396" s="184" t="s">
        <v>57</v>
      </c>
      <c r="AK396" s="184" t="s">
        <v>57</v>
      </c>
      <c r="AL396" s="184" t="s">
        <v>57</v>
      </c>
      <c r="AM396" s="184" t="s">
        <v>57</v>
      </c>
      <c r="AN396" s="184" t="s">
        <v>57</v>
      </c>
      <c r="AO396" s="184" t="s">
        <v>57</v>
      </c>
      <c r="AP396" s="192">
        <v>45430</v>
      </c>
      <c r="AQ396" s="184" t="s">
        <v>57</v>
      </c>
      <c r="AR396" s="184" t="s">
        <v>57</v>
      </c>
      <c r="AS396" s="184" t="s">
        <v>57</v>
      </c>
      <c r="AT396" s="184" t="s">
        <v>57</v>
      </c>
      <c r="AU396" s="184"/>
    </row>
    <row r="397" spans="1:47" s="188" customFormat="1">
      <c r="A397" s="184">
        <v>398</v>
      </c>
      <c r="B397" s="184" t="s">
        <v>6366</v>
      </c>
      <c r="C397" s="184" t="s">
        <v>1382</v>
      </c>
      <c r="D397" s="184">
        <v>2024</v>
      </c>
      <c r="E397" s="184" t="s">
        <v>6509</v>
      </c>
      <c r="F397" s="184" t="s">
        <v>5238</v>
      </c>
      <c r="G397" s="184" t="s">
        <v>5715</v>
      </c>
      <c r="H397" s="184" t="s">
        <v>5716</v>
      </c>
      <c r="I397" s="184" t="s">
        <v>926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6097</v>
      </c>
      <c r="AA397" s="184" t="s">
        <v>57</v>
      </c>
      <c r="AB397" s="184" t="s">
        <v>57</v>
      </c>
      <c r="AC397" s="184" t="s">
        <v>57</v>
      </c>
      <c r="AD397" s="184" t="s">
        <v>57</v>
      </c>
      <c r="AE397" s="184" t="s">
        <v>57</v>
      </c>
      <c r="AF397" s="184" t="s">
        <v>57</v>
      </c>
      <c r="AG397" s="184" t="s">
        <v>57</v>
      </c>
      <c r="AH397" s="184" t="s">
        <v>57</v>
      </c>
      <c r="AI397" s="184" t="s">
        <v>57</v>
      </c>
      <c r="AJ397" s="184" t="s">
        <v>57</v>
      </c>
      <c r="AK397" s="184" t="s">
        <v>57</v>
      </c>
      <c r="AL397" s="184" t="s">
        <v>57</v>
      </c>
      <c r="AM397" s="184" t="s">
        <v>57</v>
      </c>
      <c r="AN397" s="184" t="s">
        <v>57</v>
      </c>
      <c r="AO397" s="184" t="s">
        <v>57</v>
      </c>
      <c r="AP397" s="196">
        <v>45471</v>
      </c>
      <c r="AQ397" s="184" t="s">
        <v>57</v>
      </c>
      <c r="AR397" s="184" t="s">
        <v>57</v>
      </c>
      <c r="AS397" s="184" t="s">
        <v>57</v>
      </c>
      <c r="AT397" s="184" t="s">
        <v>57</v>
      </c>
      <c r="AU397" s="184"/>
    </row>
    <row r="398" spans="1:47" s="188" customFormat="1">
      <c r="A398" s="184">
        <v>399</v>
      </c>
      <c r="B398" s="184" t="s">
        <v>6366</v>
      </c>
      <c r="C398" s="184" t="s">
        <v>1382</v>
      </c>
      <c r="D398" s="184">
        <v>2024</v>
      </c>
      <c r="E398" s="184" t="s">
        <v>6509</v>
      </c>
      <c r="F398" s="184" t="s">
        <v>5718</v>
      </c>
      <c r="G398" s="184" t="s">
        <v>5719</v>
      </c>
      <c r="H398" s="184" t="s">
        <v>5720</v>
      </c>
      <c r="I398" s="184" t="s">
        <v>2359</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5721</v>
      </c>
      <c r="AA398" s="184" t="s">
        <v>57</v>
      </c>
      <c r="AB398" s="184" t="s">
        <v>57</v>
      </c>
      <c r="AC398" s="184" t="s">
        <v>57</v>
      </c>
      <c r="AD398" s="184" t="s">
        <v>57</v>
      </c>
      <c r="AE398" s="184" t="s">
        <v>57</v>
      </c>
      <c r="AF398" s="184" t="s">
        <v>57</v>
      </c>
      <c r="AG398" s="184" t="s">
        <v>57</v>
      </c>
      <c r="AH398" s="184" t="s">
        <v>57</v>
      </c>
      <c r="AI398" s="184" t="s">
        <v>57</v>
      </c>
      <c r="AJ398" s="184" t="s">
        <v>57</v>
      </c>
      <c r="AK398" s="184" t="s">
        <v>57</v>
      </c>
      <c r="AL398" s="184" t="s">
        <v>57</v>
      </c>
      <c r="AM398" s="184" t="s">
        <v>57</v>
      </c>
      <c r="AN398" s="184" t="s">
        <v>57</v>
      </c>
      <c r="AO398" s="192">
        <v>45034</v>
      </c>
      <c r="AP398" s="192">
        <v>45338</v>
      </c>
      <c r="AQ398" s="184">
        <f t="shared" ref="AQ398:AQ409" si="13">AP398-AO398</f>
        <v>304</v>
      </c>
      <c r="AR398" s="184" t="s">
        <v>57</v>
      </c>
      <c r="AS398" s="184" t="s">
        <v>57</v>
      </c>
      <c r="AT398" s="184" t="s">
        <v>57</v>
      </c>
      <c r="AU398" s="184"/>
    </row>
    <row r="399" spans="1:47" s="188" customFormat="1">
      <c r="A399" s="184">
        <v>400</v>
      </c>
      <c r="B399" s="184" t="s">
        <v>6366</v>
      </c>
      <c r="C399" s="184" t="s">
        <v>1382</v>
      </c>
      <c r="D399" s="184">
        <v>2024</v>
      </c>
      <c r="E399" s="184" t="s">
        <v>6509</v>
      </c>
      <c r="F399" s="184" t="s">
        <v>3462</v>
      </c>
      <c r="G399" s="184" t="s">
        <v>5723</v>
      </c>
      <c r="H399" s="184" t="s">
        <v>5724</v>
      </c>
      <c r="I399" s="184" t="s">
        <v>975</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5725</v>
      </c>
      <c r="AA399" s="184" t="s">
        <v>57</v>
      </c>
      <c r="AB399" s="184" t="s">
        <v>57</v>
      </c>
      <c r="AC399" s="184" t="s">
        <v>57</v>
      </c>
      <c r="AD399" s="184" t="s">
        <v>57</v>
      </c>
      <c r="AE399" s="184" t="s">
        <v>57</v>
      </c>
      <c r="AF399" s="184" t="s">
        <v>57</v>
      </c>
      <c r="AG399" s="184" t="s">
        <v>57</v>
      </c>
      <c r="AH399" s="184" t="s">
        <v>57</v>
      </c>
      <c r="AI399" s="184" t="s">
        <v>57</v>
      </c>
      <c r="AJ399" s="184" t="s">
        <v>57</v>
      </c>
      <c r="AK399" s="184" t="s">
        <v>57</v>
      </c>
      <c r="AL399" s="184" t="s">
        <v>57</v>
      </c>
      <c r="AM399" s="184" t="s">
        <v>57</v>
      </c>
      <c r="AN399" s="184" t="s">
        <v>57</v>
      </c>
      <c r="AO399" s="192">
        <v>45237</v>
      </c>
      <c r="AP399" s="192">
        <v>45378</v>
      </c>
      <c r="AQ399" s="184">
        <f t="shared" si="13"/>
        <v>141</v>
      </c>
      <c r="AR399" s="184" t="s">
        <v>57</v>
      </c>
      <c r="AS399" s="184" t="s">
        <v>57</v>
      </c>
      <c r="AT399" s="184" t="s">
        <v>57</v>
      </c>
      <c r="AU399" s="184"/>
    </row>
    <row r="400" spans="1:47" s="188" customFormat="1">
      <c r="A400" s="184">
        <v>401</v>
      </c>
      <c r="B400" s="184" t="s">
        <v>6366</v>
      </c>
      <c r="C400" s="184" t="s">
        <v>1382</v>
      </c>
      <c r="D400" s="184">
        <v>2024</v>
      </c>
      <c r="E400" s="184" t="s">
        <v>6509</v>
      </c>
      <c r="F400" s="184" t="s">
        <v>5727</v>
      </c>
      <c r="G400" s="184" t="s">
        <v>5728</v>
      </c>
      <c r="H400" s="184" t="s">
        <v>5729</v>
      </c>
      <c r="I400" s="184" t="s">
        <v>929</v>
      </c>
      <c r="J400" s="184">
        <v>1</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5730</v>
      </c>
      <c r="AA400" s="184" t="s">
        <v>57</v>
      </c>
      <c r="AB400" s="184" t="s">
        <v>57</v>
      </c>
      <c r="AC400" s="184" t="s">
        <v>57</v>
      </c>
      <c r="AD400" s="184" t="s">
        <v>57</v>
      </c>
      <c r="AE400" s="184" t="s">
        <v>57</v>
      </c>
      <c r="AF400" s="184" t="s">
        <v>57</v>
      </c>
      <c r="AG400" s="184" t="s">
        <v>57</v>
      </c>
      <c r="AH400" s="184" t="s">
        <v>57</v>
      </c>
      <c r="AI400" s="184" t="s">
        <v>57</v>
      </c>
      <c r="AJ400" s="184" t="s">
        <v>57</v>
      </c>
      <c r="AK400" s="184" t="s">
        <v>57</v>
      </c>
      <c r="AL400" s="184" t="s">
        <v>57</v>
      </c>
      <c r="AM400" s="184" t="s">
        <v>57</v>
      </c>
      <c r="AN400" s="184" t="s">
        <v>57</v>
      </c>
      <c r="AO400" s="192">
        <v>45133</v>
      </c>
      <c r="AP400" s="192">
        <v>45373</v>
      </c>
      <c r="AQ400" s="184">
        <f t="shared" si="13"/>
        <v>240</v>
      </c>
      <c r="AR400" s="184" t="s">
        <v>57</v>
      </c>
      <c r="AS400" s="184" t="s">
        <v>57</v>
      </c>
      <c r="AT400" s="184" t="s">
        <v>57</v>
      </c>
      <c r="AU400" s="184"/>
    </row>
    <row r="401" spans="1:46" s="188" customFormat="1">
      <c r="A401" s="184">
        <v>402</v>
      </c>
      <c r="B401" s="184" t="s">
        <v>6366</v>
      </c>
      <c r="C401" s="184" t="s">
        <v>1382</v>
      </c>
      <c r="D401" s="184">
        <v>2024</v>
      </c>
      <c r="E401" s="184" t="s">
        <v>6509</v>
      </c>
      <c r="F401" s="184" t="s">
        <v>410</v>
      </c>
      <c r="G401" s="187" t="s">
        <v>5734</v>
      </c>
      <c r="H401" s="184" t="s">
        <v>5735</v>
      </c>
      <c r="I401" s="184" t="s">
        <v>935</v>
      </c>
      <c r="J401" s="184">
        <v>4</v>
      </c>
      <c r="K401" s="184" t="s">
        <v>57</v>
      </c>
      <c r="L401" s="184" t="s">
        <v>57</v>
      </c>
      <c r="M401" s="184" t="s">
        <v>57</v>
      </c>
      <c r="N401" s="184" t="s">
        <v>57</v>
      </c>
      <c r="O401" s="184" t="s">
        <v>57</v>
      </c>
      <c r="P401" s="184" t="s">
        <v>57</v>
      </c>
      <c r="Q401" s="184" t="s">
        <v>57</v>
      </c>
      <c r="R401" s="184" t="s">
        <v>57</v>
      </c>
      <c r="S401" s="184" t="s">
        <v>56</v>
      </c>
      <c r="T401" s="184" t="s">
        <v>6827</v>
      </c>
      <c r="U401" s="184" t="s">
        <v>57</v>
      </c>
      <c r="V401" s="184" t="s">
        <v>57</v>
      </c>
      <c r="W401" s="184" t="s">
        <v>57</v>
      </c>
      <c r="X401" s="184" t="s">
        <v>57</v>
      </c>
      <c r="Y401" s="184" t="s">
        <v>57</v>
      </c>
      <c r="Z401" s="184" t="s">
        <v>5737</v>
      </c>
      <c r="AA401" s="184" t="s">
        <v>57</v>
      </c>
      <c r="AB401" s="184" t="s">
        <v>56</v>
      </c>
      <c r="AC401" s="184" t="s">
        <v>56</v>
      </c>
      <c r="AD401" s="184" t="s">
        <v>157</v>
      </c>
      <c r="AE401" s="184" t="s">
        <v>57</v>
      </c>
      <c r="AF401" s="184" t="s">
        <v>57</v>
      </c>
      <c r="AG401" s="184" t="s">
        <v>56</v>
      </c>
      <c r="AH401" s="184">
        <v>1031</v>
      </c>
      <c r="AI401" s="184" t="s">
        <v>57</v>
      </c>
      <c r="AJ401" s="184" t="s">
        <v>57</v>
      </c>
      <c r="AK401" s="184" t="s">
        <v>57</v>
      </c>
      <c r="AL401" s="184" t="s">
        <v>57</v>
      </c>
      <c r="AM401" s="184" t="s">
        <v>57</v>
      </c>
      <c r="AN401" s="184" t="s">
        <v>57</v>
      </c>
      <c r="AO401" s="192">
        <v>45121</v>
      </c>
      <c r="AP401" s="196">
        <v>45370</v>
      </c>
      <c r="AQ401" s="184">
        <f t="shared" si="13"/>
        <v>249</v>
      </c>
      <c r="AR401" s="184" t="s">
        <v>57</v>
      </c>
      <c r="AS401" s="184">
        <v>791</v>
      </c>
      <c r="AT401" s="184">
        <v>233</v>
      </c>
    </row>
    <row r="402" spans="1:46" s="188" customFormat="1">
      <c r="A402" s="184">
        <v>403</v>
      </c>
      <c r="B402" s="184" t="s">
        <v>6366</v>
      </c>
      <c r="C402" s="184" t="s">
        <v>1382</v>
      </c>
      <c r="D402" s="184">
        <v>2024</v>
      </c>
      <c r="E402" s="184" t="s">
        <v>6509</v>
      </c>
      <c r="F402" s="184" t="s">
        <v>5739</v>
      </c>
      <c r="G402" s="184" t="s">
        <v>5740</v>
      </c>
      <c r="H402" s="184" t="s">
        <v>5741</v>
      </c>
      <c r="I402" s="184" t="s">
        <v>935</v>
      </c>
      <c r="J402" s="184">
        <v>14</v>
      </c>
      <c r="K402" s="184" t="s">
        <v>57</v>
      </c>
      <c r="L402" s="184" t="s">
        <v>57</v>
      </c>
      <c r="M402" s="184" t="s">
        <v>57</v>
      </c>
      <c r="N402" s="184" t="s">
        <v>56</v>
      </c>
      <c r="O402" s="184">
        <v>1</v>
      </c>
      <c r="P402" s="184" t="s">
        <v>114</v>
      </c>
      <c r="Q402" s="184" t="s">
        <v>6828</v>
      </c>
      <c r="R402" s="184" t="s">
        <v>6829</v>
      </c>
      <c r="S402" s="184" t="s">
        <v>56</v>
      </c>
      <c r="T402" s="184" t="s">
        <v>6830</v>
      </c>
      <c r="U402" s="184" t="s">
        <v>56</v>
      </c>
      <c r="V402" s="184" t="s">
        <v>6831</v>
      </c>
      <c r="W402" s="184" t="s">
        <v>57</v>
      </c>
      <c r="X402" s="184" t="s">
        <v>57</v>
      </c>
      <c r="Y402" s="184" t="s">
        <v>57</v>
      </c>
      <c r="Z402" s="184" t="s">
        <v>5746</v>
      </c>
      <c r="AA402" s="184" t="s">
        <v>57</v>
      </c>
      <c r="AB402" s="184" t="s">
        <v>56</v>
      </c>
      <c r="AC402" s="184" t="s">
        <v>56</v>
      </c>
      <c r="AD402" s="184" t="s">
        <v>157</v>
      </c>
      <c r="AE402" s="184" t="s">
        <v>57</v>
      </c>
      <c r="AF402" s="184" t="s">
        <v>57</v>
      </c>
      <c r="AG402" s="184" t="s">
        <v>56</v>
      </c>
      <c r="AH402" s="184">
        <v>48</v>
      </c>
      <c r="AI402" s="184" t="s">
        <v>56</v>
      </c>
      <c r="AJ402" s="184" t="s">
        <v>4234</v>
      </c>
      <c r="AK402" s="184" t="s">
        <v>57</v>
      </c>
      <c r="AL402" s="184" t="s">
        <v>57</v>
      </c>
      <c r="AM402" s="184" t="s">
        <v>57</v>
      </c>
      <c r="AN402" s="184" t="s">
        <v>57</v>
      </c>
      <c r="AO402" s="192">
        <v>45086</v>
      </c>
      <c r="AP402" s="192">
        <v>45369</v>
      </c>
      <c r="AQ402" s="184">
        <f t="shared" si="13"/>
        <v>283</v>
      </c>
      <c r="AR402" s="184" t="s">
        <v>57</v>
      </c>
      <c r="AS402" s="184">
        <v>34</v>
      </c>
      <c r="AT402" s="184">
        <v>14</v>
      </c>
    </row>
    <row r="403" spans="1:46" s="188" customFormat="1">
      <c r="A403" s="184">
        <v>404</v>
      </c>
      <c r="B403" s="184" t="s">
        <v>6366</v>
      </c>
      <c r="C403" s="184" t="s">
        <v>1382</v>
      </c>
      <c r="D403" s="184">
        <v>2024</v>
      </c>
      <c r="E403" s="184" t="s">
        <v>6509</v>
      </c>
      <c r="F403" s="184" t="s">
        <v>5749</v>
      </c>
      <c r="G403" s="184" t="s">
        <v>5750</v>
      </c>
      <c r="H403" s="184" t="s">
        <v>5751</v>
      </c>
      <c r="I403" s="184" t="s">
        <v>935</v>
      </c>
      <c r="J403" s="184">
        <v>14</v>
      </c>
      <c r="K403" s="184" t="s">
        <v>57</v>
      </c>
      <c r="L403" s="184" t="s">
        <v>57</v>
      </c>
      <c r="M403" s="184" t="s">
        <v>57</v>
      </c>
      <c r="N403" s="184" t="s">
        <v>56</v>
      </c>
      <c r="O403" s="184">
        <v>1</v>
      </c>
      <c r="P403" s="184" t="s">
        <v>170</v>
      </c>
      <c r="Q403" s="184" t="s">
        <v>5752</v>
      </c>
      <c r="R403" s="184" t="s">
        <v>6832</v>
      </c>
      <c r="S403" s="184" t="s">
        <v>57</v>
      </c>
      <c r="T403" s="184" t="s">
        <v>57</v>
      </c>
      <c r="U403" s="184" t="s">
        <v>57</v>
      </c>
      <c r="V403" s="184" t="s">
        <v>57</v>
      </c>
      <c r="W403" s="184" t="s">
        <v>57</v>
      </c>
      <c r="X403" s="184" t="s">
        <v>57</v>
      </c>
      <c r="Y403" s="184" t="s">
        <v>57</v>
      </c>
      <c r="Z403" s="184" t="s">
        <v>5755</v>
      </c>
      <c r="AA403" s="184" t="s">
        <v>56</v>
      </c>
      <c r="AB403" s="184" t="s">
        <v>56</v>
      </c>
      <c r="AC403" s="184" t="s">
        <v>56</v>
      </c>
      <c r="AD403" s="184" t="s">
        <v>216</v>
      </c>
      <c r="AE403" s="184" t="s">
        <v>1933</v>
      </c>
      <c r="AF403" s="184" t="s">
        <v>57</v>
      </c>
      <c r="AG403" s="184" t="s">
        <v>56</v>
      </c>
      <c r="AH403" s="184">
        <v>66</v>
      </c>
      <c r="AI403" s="184" t="s">
        <v>56</v>
      </c>
      <c r="AJ403" s="184" t="s">
        <v>174</v>
      </c>
      <c r="AK403" s="184" t="s">
        <v>57</v>
      </c>
      <c r="AL403" s="184" t="s">
        <v>57</v>
      </c>
      <c r="AM403" s="184" t="s">
        <v>57</v>
      </c>
      <c r="AN403" s="184" t="s">
        <v>57</v>
      </c>
      <c r="AO403" s="192">
        <v>45124</v>
      </c>
      <c r="AP403" s="192">
        <v>45370</v>
      </c>
      <c r="AQ403" s="184">
        <f t="shared" si="13"/>
        <v>246</v>
      </c>
      <c r="AR403" s="184" t="s">
        <v>57</v>
      </c>
      <c r="AS403" s="184">
        <v>21</v>
      </c>
      <c r="AT403" s="184">
        <v>45</v>
      </c>
    </row>
    <row r="404" spans="1:46" s="188" customFormat="1">
      <c r="A404" s="184">
        <v>405</v>
      </c>
      <c r="B404" s="184" t="s">
        <v>6366</v>
      </c>
      <c r="C404" s="184" t="s">
        <v>1382</v>
      </c>
      <c r="D404" s="184">
        <v>2024</v>
      </c>
      <c r="E404" s="184" t="s">
        <v>6509</v>
      </c>
      <c r="F404" s="184" t="s">
        <v>841</v>
      </c>
      <c r="G404" s="184" t="s">
        <v>5756</v>
      </c>
      <c r="H404" s="184" t="s">
        <v>5757</v>
      </c>
      <c r="I404" s="184" t="s">
        <v>935</v>
      </c>
      <c r="J404" s="184">
        <v>14</v>
      </c>
      <c r="K404" s="184" t="s">
        <v>57</v>
      </c>
      <c r="L404" s="184" t="s">
        <v>57</v>
      </c>
      <c r="M404" s="184" t="s">
        <v>57</v>
      </c>
      <c r="N404" s="184" t="s">
        <v>57</v>
      </c>
      <c r="O404" s="184" t="s">
        <v>57</v>
      </c>
      <c r="P404" s="184" t="s">
        <v>57</v>
      </c>
      <c r="Q404" s="184" t="s">
        <v>57</v>
      </c>
      <c r="R404" s="184" t="s">
        <v>57</v>
      </c>
      <c r="S404" s="184" t="s">
        <v>56</v>
      </c>
      <c r="T404" s="184" t="s">
        <v>6833</v>
      </c>
      <c r="U404" s="184" t="s">
        <v>57</v>
      </c>
      <c r="V404" s="184" t="s">
        <v>57</v>
      </c>
      <c r="W404" s="184" t="s">
        <v>57</v>
      </c>
      <c r="X404" s="184" t="s">
        <v>57</v>
      </c>
      <c r="Y404" s="184" t="s">
        <v>57</v>
      </c>
      <c r="Z404" s="187" t="s">
        <v>848</v>
      </c>
      <c r="AA404" s="184" t="s">
        <v>57</v>
      </c>
      <c r="AB404" s="184" t="s">
        <v>57</v>
      </c>
      <c r="AC404" s="184" t="s">
        <v>57</v>
      </c>
      <c r="AD404" s="184" t="s">
        <v>57</v>
      </c>
      <c r="AE404" s="184" t="s">
        <v>57</v>
      </c>
      <c r="AF404" s="184" t="s">
        <v>57</v>
      </c>
      <c r="AG404" s="184" t="s">
        <v>56</v>
      </c>
      <c r="AH404" s="184">
        <v>32</v>
      </c>
      <c r="AI404" s="184" t="s">
        <v>57</v>
      </c>
      <c r="AJ404" s="184" t="s">
        <v>57</v>
      </c>
      <c r="AK404" s="184" t="s">
        <v>57</v>
      </c>
      <c r="AL404" s="184" t="s">
        <v>57</v>
      </c>
      <c r="AM404" s="184" t="s">
        <v>57</v>
      </c>
      <c r="AN404" s="184" t="s">
        <v>57</v>
      </c>
      <c r="AO404" s="192">
        <v>44962</v>
      </c>
      <c r="AP404" s="196">
        <v>45378</v>
      </c>
      <c r="AQ404" s="184">
        <f t="shared" si="13"/>
        <v>416</v>
      </c>
      <c r="AR404" s="184" t="s">
        <v>57</v>
      </c>
      <c r="AS404" s="184">
        <v>17</v>
      </c>
      <c r="AT404" s="184">
        <v>15</v>
      </c>
    </row>
    <row r="405" spans="1:46" s="188" customFormat="1">
      <c r="A405" s="184">
        <v>406</v>
      </c>
      <c r="B405" s="184" t="s">
        <v>6366</v>
      </c>
      <c r="C405" s="184" t="s">
        <v>1382</v>
      </c>
      <c r="D405" s="184">
        <v>2024</v>
      </c>
      <c r="E405" s="184" t="s">
        <v>6509</v>
      </c>
      <c r="F405" s="184" t="s">
        <v>5311</v>
      </c>
      <c r="G405" s="184" t="s">
        <v>5760</v>
      </c>
      <c r="H405" s="184" t="s">
        <v>5761</v>
      </c>
      <c r="I405" s="184" t="s">
        <v>2599</v>
      </c>
      <c r="J405" s="184">
        <v>15</v>
      </c>
      <c r="K405" s="184" t="s">
        <v>57</v>
      </c>
      <c r="L405" s="184" t="s">
        <v>57</v>
      </c>
      <c r="M405" s="184" t="s">
        <v>57</v>
      </c>
      <c r="N405" s="184" t="s">
        <v>57</v>
      </c>
      <c r="O405" s="184" t="s">
        <v>57</v>
      </c>
      <c r="P405" s="184" t="s">
        <v>57</v>
      </c>
      <c r="Q405" s="184" t="s">
        <v>57</v>
      </c>
      <c r="R405" s="184" t="s">
        <v>57</v>
      </c>
      <c r="S405" s="184" t="s">
        <v>57</v>
      </c>
      <c r="T405" s="184" t="s">
        <v>57</v>
      </c>
      <c r="U405" s="184" t="s">
        <v>57</v>
      </c>
      <c r="V405" s="184" t="s">
        <v>57</v>
      </c>
      <c r="W405" s="184" t="s">
        <v>57</v>
      </c>
      <c r="X405" s="184" t="s">
        <v>57</v>
      </c>
      <c r="Y405" s="184" t="s">
        <v>57</v>
      </c>
      <c r="Z405" s="184" t="s">
        <v>5762</v>
      </c>
      <c r="AA405" s="184" t="s">
        <v>57</v>
      </c>
      <c r="AB405" s="184" t="s">
        <v>57</v>
      </c>
      <c r="AC405" s="184" t="s">
        <v>57</v>
      </c>
      <c r="AD405" s="184" t="s">
        <v>57</v>
      </c>
      <c r="AE405" s="184" t="s">
        <v>57</v>
      </c>
      <c r="AF405" s="184" t="s">
        <v>57</v>
      </c>
      <c r="AG405" s="184" t="s">
        <v>57</v>
      </c>
      <c r="AH405" s="184" t="s">
        <v>57</v>
      </c>
      <c r="AI405" s="184" t="s">
        <v>57</v>
      </c>
      <c r="AJ405" s="184" t="s">
        <v>57</v>
      </c>
      <c r="AK405" s="184" t="s">
        <v>57</v>
      </c>
      <c r="AL405" s="184" t="s">
        <v>57</v>
      </c>
      <c r="AM405" s="184" t="s">
        <v>57</v>
      </c>
      <c r="AN405" s="184" t="s">
        <v>57</v>
      </c>
      <c r="AO405" s="192">
        <v>45250</v>
      </c>
      <c r="AP405" s="192">
        <v>45358</v>
      </c>
      <c r="AQ405" s="184">
        <f t="shared" si="13"/>
        <v>108</v>
      </c>
      <c r="AR405" s="184" t="s">
        <v>57</v>
      </c>
      <c r="AS405" s="184" t="s">
        <v>57</v>
      </c>
      <c r="AT405" s="184" t="s">
        <v>57</v>
      </c>
    </row>
    <row r="406" spans="1:46" s="188" customFormat="1">
      <c r="A406" s="184">
        <v>407</v>
      </c>
      <c r="B406" s="184" t="s">
        <v>6366</v>
      </c>
      <c r="C406" s="184" t="s">
        <v>1382</v>
      </c>
      <c r="D406" s="184">
        <v>2024</v>
      </c>
      <c r="E406" s="184" t="s">
        <v>6509</v>
      </c>
      <c r="F406" s="184" t="s">
        <v>5764</v>
      </c>
      <c r="G406" s="184" t="s">
        <v>5765</v>
      </c>
      <c r="H406" s="184" t="s">
        <v>5766</v>
      </c>
      <c r="I406" s="184" t="s">
        <v>975</v>
      </c>
      <c r="J406" s="184">
        <v>22</v>
      </c>
      <c r="K406" s="184" t="s">
        <v>57</v>
      </c>
      <c r="L406" s="184" t="s">
        <v>57</v>
      </c>
      <c r="M406" s="184" t="s">
        <v>57</v>
      </c>
      <c r="N406" s="184" t="s">
        <v>57</v>
      </c>
      <c r="O406" s="184" t="s">
        <v>57</v>
      </c>
      <c r="P406" s="184" t="s">
        <v>57</v>
      </c>
      <c r="Q406" s="184" t="s">
        <v>57</v>
      </c>
      <c r="R406" s="184" t="s">
        <v>57</v>
      </c>
      <c r="S406" s="184" t="s">
        <v>57</v>
      </c>
      <c r="T406" s="184" t="s">
        <v>57</v>
      </c>
      <c r="U406" s="184" t="s">
        <v>57</v>
      </c>
      <c r="V406" s="184" t="s">
        <v>57</v>
      </c>
      <c r="W406" s="184" t="s">
        <v>57</v>
      </c>
      <c r="X406" s="184" t="s">
        <v>57</v>
      </c>
      <c r="Y406" s="184" t="s">
        <v>57</v>
      </c>
      <c r="Z406" s="184" t="s">
        <v>5767</v>
      </c>
      <c r="AA406" s="184" t="s">
        <v>57</v>
      </c>
      <c r="AB406" s="184" t="s">
        <v>57</v>
      </c>
      <c r="AC406" s="184" t="s">
        <v>57</v>
      </c>
      <c r="AD406" s="184" t="s">
        <v>57</v>
      </c>
      <c r="AE406" s="184" t="s">
        <v>57</v>
      </c>
      <c r="AF406" s="184" t="s">
        <v>57</v>
      </c>
      <c r="AG406" s="184" t="s">
        <v>57</v>
      </c>
      <c r="AH406" s="184" t="s">
        <v>57</v>
      </c>
      <c r="AI406" s="184" t="s">
        <v>57</v>
      </c>
      <c r="AJ406" s="184" t="s">
        <v>57</v>
      </c>
      <c r="AK406" s="184" t="s">
        <v>57</v>
      </c>
      <c r="AL406" s="184" t="s">
        <v>57</v>
      </c>
      <c r="AM406" s="184" t="s">
        <v>57</v>
      </c>
      <c r="AN406" s="184" t="s">
        <v>57</v>
      </c>
      <c r="AO406" s="192">
        <v>45088</v>
      </c>
      <c r="AP406" s="192">
        <v>45359</v>
      </c>
      <c r="AQ406" s="184">
        <f t="shared" si="13"/>
        <v>271</v>
      </c>
      <c r="AR406" s="184" t="s">
        <v>57</v>
      </c>
      <c r="AS406" s="184" t="s">
        <v>57</v>
      </c>
      <c r="AT406" s="184" t="s">
        <v>57</v>
      </c>
    </row>
    <row r="407" spans="1:46" s="188" customFormat="1">
      <c r="A407" s="184">
        <v>408</v>
      </c>
      <c r="B407" s="184" t="s">
        <v>6366</v>
      </c>
      <c r="C407" s="184" t="s">
        <v>1382</v>
      </c>
      <c r="D407" s="184">
        <v>2024</v>
      </c>
      <c r="E407" s="184" t="s">
        <v>6509</v>
      </c>
      <c r="F407" s="184" t="s">
        <v>5429</v>
      </c>
      <c r="G407" s="184" t="s">
        <v>5770</v>
      </c>
      <c r="H407" s="184" t="s">
        <v>5771</v>
      </c>
      <c r="I407" s="184" t="s">
        <v>935</v>
      </c>
      <c r="J407" s="184">
        <v>13</v>
      </c>
      <c r="K407" s="184" t="s">
        <v>57</v>
      </c>
      <c r="L407" s="184" t="s">
        <v>57</v>
      </c>
      <c r="M407" s="184" t="s">
        <v>57</v>
      </c>
      <c r="N407" s="184" t="s">
        <v>57</v>
      </c>
      <c r="O407" s="184" t="s">
        <v>57</v>
      </c>
      <c r="P407" s="184" t="s">
        <v>57</v>
      </c>
      <c r="Q407" s="184" t="s">
        <v>57</v>
      </c>
      <c r="R407" s="184" t="s">
        <v>57</v>
      </c>
      <c r="S407" s="184" t="s">
        <v>56</v>
      </c>
      <c r="T407" s="184" t="s">
        <v>6834</v>
      </c>
      <c r="U407" s="184" t="s">
        <v>57</v>
      </c>
      <c r="V407" s="184" t="s">
        <v>57</v>
      </c>
      <c r="W407" s="184" t="s">
        <v>57</v>
      </c>
      <c r="X407" s="184" t="s">
        <v>57</v>
      </c>
      <c r="Y407" s="184" t="s">
        <v>57</v>
      </c>
      <c r="Z407" s="184" t="s">
        <v>5773</v>
      </c>
      <c r="AA407" s="184" t="s">
        <v>57</v>
      </c>
      <c r="AB407" s="184" t="s">
        <v>57</v>
      </c>
      <c r="AC407" s="184" t="s">
        <v>57</v>
      </c>
      <c r="AD407" s="184" t="s">
        <v>57</v>
      </c>
      <c r="AE407" s="184" t="s">
        <v>57</v>
      </c>
      <c r="AF407" s="184" t="s">
        <v>57</v>
      </c>
      <c r="AG407" s="184" t="s">
        <v>56</v>
      </c>
      <c r="AH407" s="184">
        <v>682</v>
      </c>
      <c r="AI407" s="184" t="s">
        <v>56</v>
      </c>
      <c r="AJ407" s="184" t="s">
        <v>4234</v>
      </c>
      <c r="AK407" s="184" t="s">
        <v>57</v>
      </c>
      <c r="AL407" s="184" t="s">
        <v>57</v>
      </c>
      <c r="AM407" s="184" t="s">
        <v>57</v>
      </c>
      <c r="AN407" s="184" t="s">
        <v>57</v>
      </c>
      <c r="AO407" s="192">
        <v>45133</v>
      </c>
      <c r="AP407" s="192">
        <v>45377</v>
      </c>
      <c r="AQ407" s="184">
        <f t="shared" si="13"/>
        <v>244</v>
      </c>
      <c r="AR407" s="184" t="s">
        <v>57</v>
      </c>
      <c r="AS407" s="184">
        <v>281</v>
      </c>
      <c r="AT407" s="184">
        <v>401</v>
      </c>
    </row>
    <row r="408" spans="1:46" s="188" customFormat="1">
      <c r="A408" s="184">
        <v>409</v>
      </c>
      <c r="B408" s="184" t="s">
        <v>6366</v>
      </c>
      <c r="C408" s="184" t="s">
        <v>1382</v>
      </c>
      <c r="D408" s="184">
        <v>2024</v>
      </c>
      <c r="E408" s="184" t="s">
        <v>6509</v>
      </c>
      <c r="F408" s="184" t="s">
        <v>5775</v>
      </c>
      <c r="G408" s="184" t="s">
        <v>5776</v>
      </c>
      <c r="H408" s="184" t="s">
        <v>6279</v>
      </c>
      <c r="I408" s="184" t="s">
        <v>6402</v>
      </c>
      <c r="J408" s="184">
        <v>25</v>
      </c>
      <c r="K408" s="184" t="s">
        <v>57</v>
      </c>
      <c r="L408" s="184" t="s">
        <v>57</v>
      </c>
      <c r="M408" s="184" t="s">
        <v>57</v>
      </c>
      <c r="N408" s="184" t="s">
        <v>57</v>
      </c>
      <c r="O408" s="184" t="s">
        <v>57</v>
      </c>
      <c r="P408" s="184" t="s">
        <v>57</v>
      </c>
      <c r="Q408" s="184" t="s">
        <v>57</v>
      </c>
      <c r="R408" s="184" t="s">
        <v>57</v>
      </c>
      <c r="S408" s="184" t="s">
        <v>57</v>
      </c>
      <c r="T408" s="184" t="s">
        <v>57</v>
      </c>
      <c r="U408" s="184" t="s">
        <v>57</v>
      </c>
      <c r="V408" s="184" t="s">
        <v>57</v>
      </c>
      <c r="W408" s="184" t="s">
        <v>57</v>
      </c>
      <c r="X408" s="184" t="s">
        <v>57</v>
      </c>
      <c r="Y408" s="184" t="s">
        <v>57</v>
      </c>
      <c r="Z408" s="184" t="s">
        <v>6835</v>
      </c>
      <c r="AA408" s="184" t="s">
        <v>57</v>
      </c>
      <c r="AB408" s="184" t="s">
        <v>57</v>
      </c>
      <c r="AC408" s="184" t="s">
        <v>57</v>
      </c>
      <c r="AD408" s="184" t="s">
        <v>57</v>
      </c>
      <c r="AE408" s="184" t="s">
        <v>57</v>
      </c>
      <c r="AF408" s="184" t="s">
        <v>57</v>
      </c>
      <c r="AG408" s="184" t="s">
        <v>57</v>
      </c>
      <c r="AH408" s="184" t="s">
        <v>57</v>
      </c>
      <c r="AI408" s="184" t="s">
        <v>57</v>
      </c>
      <c r="AJ408" s="184" t="s">
        <v>57</v>
      </c>
      <c r="AK408" s="184" t="s">
        <v>57</v>
      </c>
      <c r="AL408" s="184" t="s">
        <v>57</v>
      </c>
      <c r="AM408" s="184" t="s">
        <v>57</v>
      </c>
      <c r="AN408" s="184" t="s">
        <v>57</v>
      </c>
      <c r="AO408" s="192">
        <v>45258</v>
      </c>
      <c r="AP408" s="192">
        <v>45359</v>
      </c>
      <c r="AQ408" s="184">
        <f t="shared" si="13"/>
        <v>101</v>
      </c>
      <c r="AR408" s="184" t="s">
        <v>57</v>
      </c>
      <c r="AS408" s="184" t="s">
        <v>57</v>
      </c>
      <c r="AT408" s="184" t="s">
        <v>57</v>
      </c>
    </row>
    <row r="409" spans="1:46" s="188" customFormat="1">
      <c r="A409" s="184">
        <v>410</v>
      </c>
      <c r="B409" s="184" t="s">
        <v>6366</v>
      </c>
      <c r="C409" s="184" t="s">
        <v>1382</v>
      </c>
      <c r="D409" s="184">
        <v>2024</v>
      </c>
      <c r="E409" s="184" t="s">
        <v>6509</v>
      </c>
      <c r="F409" s="184" t="s">
        <v>2248</v>
      </c>
      <c r="G409" s="184" t="s">
        <v>5777</v>
      </c>
      <c r="H409" s="184" t="s">
        <v>5778</v>
      </c>
      <c r="I409" s="184" t="s">
        <v>6402</v>
      </c>
      <c r="J409" s="184">
        <v>25</v>
      </c>
      <c r="K409" s="184" t="s">
        <v>57</v>
      </c>
      <c r="L409" s="184" t="s">
        <v>57</v>
      </c>
      <c r="M409" s="184" t="s">
        <v>57</v>
      </c>
      <c r="N409" s="184" t="s">
        <v>57</v>
      </c>
      <c r="O409" s="184" t="s">
        <v>57</v>
      </c>
      <c r="P409" s="184" t="s">
        <v>57</v>
      </c>
      <c r="Q409" s="184" t="s">
        <v>57</v>
      </c>
      <c r="R409" s="184" t="s">
        <v>57</v>
      </c>
      <c r="S409" s="184" t="s">
        <v>57</v>
      </c>
      <c r="T409" s="184" t="s">
        <v>57</v>
      </c>
      <c r="U409" s="184" t="s">
        <v>57</v>
      </c>
      <c r="V409" s="184" t="s">
        <v>57</v>
      </c>
      <c r="W409" s="184" t="s">
        <v>57</v>
      </c>
      <c r="X409" s="184" t="s">
        <v>57</v>
      </c>
      <c r="Y409" s="184" t="s">
        <v>57</v>
      </c>
      <c r="Z409" s="184" t="s">
        <v>2251</v>
      </c>
      <c r="AA409" s="184" t="s">
        <v>57</v>
      </c>
      <c r="AB409" s="184" t="s">
        <v>57</v>
      </c>
      <c r="AC409" s="184" t="s">
        <v>57</v>
      </c>
      <c r="AD409" s="184" t="s">
        <v>57</v>
      </c>
      <c r="AE409" s="184" t="s">
        <v>57</v>
      </c>
      <c r="AF409" s="184" t="s">
        <v>57</v>
      </c>
      <c r="AG409" s="184" t="s">
        <v>57</v>
      </c>
      <c r="AH409" s="184" t="s">
        <v>57</v>
      </c>
      <c r="AI409" s="184" t="s">
        <v>57</v>
      </c>
      <c r="AJ409" s="184" t="s">
        <v>57</v>
      </c>
      <c r="AK409" s="184" t="s">
        <v>57</v>
      </c>
      <c r="AL409" s="184" t="s">
        <v>57</v>
      </c>
      <c r="AM409" s="184" t="s">
        <v>57</v>
      </c>
      <c r="AN409" s="184" t="s">
        <v>57</v>
      </c>
      <c r="AO409" s="192">
        <v>45282</v>
      </c>
      <c r="AP409" s="196">
        <v>45359</v>
      </c>
      <c r="AQ409" s="184">
        <f t="shared" si="13"/>
        <v>77</v>
      </c>
      <c r="AR409" s="184" t="s">
        <v>57</v>
      </c>
      <c r="AS409" s="184" t="s">
        <v>57</v>
      </c>
      <c r="AT409" s="184" t="s">
        <v>57</v>
      </c>
    </row>
    <row r="410" spans="1:46" s="188" customFormat="1">
      <c r="A410" s="184">
        <v>411</v>
      </c>
      <c r="B410" s="184" t="s">
        <v>6366</v>
      </c>
      <c r="C410" s="184" t="s">
        <v>1382</v>
      </c>
      <c r="D410" s="184">
        <v>2024</v>
      </c>
      <c r="E410" s="184" t="s">
        <v>6509</v>
      </c>
      <c r="F410" s="184" t="s">
        <v>57</v>
      </c>
      <c r="G410" s="184" t="s">
        <v>5780</v>
      </c>
      <c r="H410" s="184" t="s">
        <v>5781</v>
      </c>
      <c r="I410" s="184" t="s">
        <v>2597</v>
      </c>
      <c r="J410" s="184">
        <v>25</v>
      </c>
      <c r="K410" s="184" t="s">
        <v>57</v>
      </c>
      <c r="L410" s="184" t="s">
        <v>57</v>
      </c>
      <c r="M410" s="184" t="s">
        <v>57</v>
      </c>
      <c r="N410" s="184" t="s">
        <v>57</v>
      </c>
      <c r="O410" s="184" t="s">
        <v>57</v>
      </c>
      <c r="P410" s="184" t="s">
        <v>57</v>
      </c>
      <c r="Q410" s="184" t="s">
        <v>57</v>
      </c>
      <c r="R410" s="184" t="s">
        <v>57</v>
      </c>
      <c r="S410" s="184" t="s">
        <v>57</v>
      </c>
      <c r="T410" s="184" t="s">
        <v>57</v>
      </c>
      <c r="U410" s="184" t="s">
        <v>57</v>
      </c>
      <c r="V410" s="184" t="s">
        <v>57</v>
      </c>
      <c r="W410" s="184" t="s">
        <v>57</v>
      </c>
      <c r="X410" s="184" t="s">
        <v>57</v>
      </c>
      <c r="Y410" s="184" t="s">
        <v>57</v>
      </c>
      <c r="Z410" s="184" t="s">
        <v>57</v>
      </c>
      <c r="AA410" s="184" t="s">
        <v>57</v>
      </c>
      <c r="AB410" s="184" t="s">
        <v>57</v>
      </c>
      <c r="AC410" s="184" t="s">
        <v>57</v>
      </c>
      <c r="AD410" s="184" t="s">
        <v>57</v>
      </c>
      <c r="AE410" s="184" t="s">
        <v>57</v>
      </c>
      <c r="AF410" s="184" t="s">
        <v>57</v>
      </c>
      <c r="AG410" s="184" t="s">
        <v>57</v>
      </c>
      <c r="AH410" s="184" t="s">
        <v>57</v>
      </c>
      <c r="AI410" s="184" t="s">
        <v>57</v>
      </c>
      <c r="AJ410" s="184" t="s">
        <v>57</v>
      </c>
      <c r="AK410" s="184" t="s">
        <v>57</v>
      </c>
      <c r="AL410" s="184" t="s">
        <v>57</v>
      </c>
      <c r="AM410" s="184" t="s">
        <v>57</v>
      </c>
      <c r="AN410" s="184" t="s">
        <v>57</v>
      </c>
      <c r="AO410" s="184" t="s">
        <v>57</v>
      </c>
      <c r="AP410" s="192">
        <v>45470</v>
      </c>
      <c r="AQ410" s="184" t="s">
        <v>57</v>
      </c>
      <c r="AR410" s="184" t="s">
        <v>57</v>
      </c>
      <c r="AS410" s="184" t="s">
        <v>57</v>
      </c>
      <c r="AT410" s="184" t="s">
        <v>57</v>
      </c>
    </row>
    <row r="411" spans="1:46" s="188" customFormat="1">
      <c r="A411" s="184">
        <v>412</v>
      </c>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c r="AA411" s="184"/>
      <c r="AB411" s="184"/>
      <c r="AC411" s="184"/>
      <c r="AD411" s="184"/>
      <c r="AE411" s="184"/>
      <c r="AF411" s="184"/>
      <c r="AG411" s="184"/>
      <c r="AH411" s="184"/>
      <c r="AI411" s="184"/>
      <c r="AJ411" s="184"/>
      <c r="AK411" s="184"/>
      <c r="AL411" s="184"/>
      <c r="AM411" s="184"/>
      <c r="AN411" s="184"/>
      <c r="AO411" s="184"/>
      <c r="AP411" s="196"/>
      <c r="AQ411" s="184"/>
      <c r="AR411" s="184"/>
      <c r="AS411" s="184"/>
      <c r="AT411" s="184"/>
    </row>
  </sheetData>
  <hyperlinks>
    <hyperlink ref="G2" r:id="rId1" xr:uid="{75669E53-5FC6-4C56-ABAB-0E4FA46BED6A}"/>
    <hyperlink ref="G3" r:id="rId2" xr:uid="{0F2DA6F4-4429-4D07-A57B-07F88FC6CF66}"/>
    <hyperlink ref="Z3" r:id="rId3" xr:uid="{E00966AF-A79C-4096-AA94-CAD8A65D3869}"/>
    <hyperlink ref="G4" r:id="rId4" xr:uid="{412DAFBA-79C4-4DA4-8CD9-FF4B846CA2E8}"/>
    <hyperlink ref="G5" r:id="rId5" xr:uid="{7CC69BE2-7619-4198-B547-2C2B5C9C8973}"/>
    <hyperlink ref="G6" r:id="rId6" xr:uid="{58A61D99-01CF-4BEC-BEAF-00B0E1066858}"/>
    <hyperlink ref="G7" r:id="rId7" xr:uid="{33FCD784-092A-414B-82CD-B8E25BD28859}"/>
    <hyperlink ref="G8" r:id="rId8" xr:uid="{0C7665FA-12C2-4B77-AA78-031C71046564}"/>
    <hyperlink ref="G9" r:id="rId9" xr:uid="{F5D5F984-6F8F-4FA6-9425-9F16183FBDB2}"/>
    <hyperlink ref="G10" r:id="rId10" xr:uid="{7ECE6533-3C3A-4DD4-AFC6-343A7B1E7A36}"/>
    <hyperlink ref="G11" r:id="rId11" xr:uid="{B8913BB4-69CE-43A5-9864-B961D0EB762B}"/>
    <hyperlink ref="G12" r:id="rId12" xr:uid="{74D7C78C-7346-4587-9E61-B3BCE3550791}"/>
    <hyperlink ref="G13" r:id="rId13" xr:uid="{6C0D2164-E150-40A0-8D34-95F8212AB2F4}"/>
    <hyperlink ref="G14" r:id="rId14" xr:uid="{F01E54C0-70FD-4E1A-BC22-38E254CA69FC}"/>
    <hyperlink ref="Z14" r:id="rId15" xr:uid="{A19FD3F5-4FD4-4699-87AC-D504107773C9}"/>
    <hyperlink ref="G15" r:id="rId16" xr:uid="{137942EB-D4EB-4BD1-ABEA-F5804AC0C6EF}"/>
    <hyperlink ref="G16" r:id="rId17" xr:uid="{2EAF825A-5282-4BD8-BA33-3A98B80BAB77}"/>
    <hyperlink ref="Z16" r:id="rId18" xr:uid="{3A6FB29C-15D9-42AB-AB39-C64A27A33A55}"/>
    <hyperlink ref="G17" r:id="rId19" xr:uid="{482D1001-EE5B-479D-AA7A-E2A6A266A5D1}"/>
    <hyperlink ref="G18" r:id="rId20" xr:uid="{2D9AD9C7-3B71-4C06-800B-93410BD2163C}"/>
    <hyperlink ref="Z18" r:id="rId21" xr:uid="{3A53A1B2-249E-4CB6-876E-0734EDEDADFE}"/>
    <hyperlink ref="G19" r:id="rId22" xr:uid="{5813D80A-8D33-4879-909D-6BB3F6928338}"/>
    <hyperlink ref="G20" r:id="rId23" xr:uid="{0CA24044-81DC-49B2-A7CD-7D12DC0EEB41}"/>
    <hyperlink ref="G21" r:id="rId24" xr:uid="{3908B9A9-9A1A-4F1D-BF15-6EB2148A5A71}"/>
    <hyperlink ref="G22" r:id="rId25" xr:uid="{7CE10662-C305-45D2-87CC-AA243AF3401D}"/>
    <hyperlink ref="G23" r:id="rId26" xr:uid="{39840727-B38B-495F-B960-8504BCCB2126}"/>
    <hyperlink ref="G24" r:id="rId27" xr:uid="{8AA68980-FAC5-4533-ACCA-D8218D2C7A6B}"/>
    <hyperlink ref="G25" r:id="rId28" xr:uid="{495BFDBC-9B6E-4D06-9DD4-A2E2C21899C7}"/>
    <hyperlink ref="G26" r:id="rId29" xr:uid="{2E1345B7-38D5-4E8F-B4DB-0F8DCD9F485F}"/>
    <hyperlink ref="Z26" r:id="rId30" xr:uid="{E751F158-E897-479A-961A-BF3A32D3B152}"/>
    <hyperlink ref="G27" r:id="rId31" xr:uid="{E1588698-1DE8-47EA-BCF8-02E4AD967F59}"/>
    <hyperlink ref="G28" r:id="rId32" xr:uid="{0E54FCFF-DF67-46EF-8D1F-968C780DE52D}"/>
    <hyperlink ref="Z28" r:id="rId33" xr:uid="{685A0F2B-5CDB-4F92-B0C5-6234303CD88E}"/>
    <hyperlink ref="G29" r:id="rId34" xr:uid="{ADB381C0-FE64-4660-B2B6-7A04FDE000DC}"/>
    <hyperlink ref="G30" r:id="rId35" xr:uid="{50C3D3C4-87FF-4514-B6D3-6BE88FDDDAB8}"/>
    <hyperlink ref="Z30" r:id="rId36" xr:uid="{907E1A0F-6316-4701-A5AE-15198C6E752C}"/>
    <hyperlink ref="G31" r:id="rId37" xr:uid="{08128A04-0B60-442E-98D8-5CAC14D393A3}"/>
    <hyperlink ref="G32" r:id="rId38" xr:uid="{BD7B8192-AB5E-411F-B588-8CF632BDBB41}"/>
    <hyperlink ref="Z32" r:id="rId39" xr:uid="{32A39E56-F2D5-4ECD-87AB-E750267B0573}"/>
    <hyperlink ref="G33" r:id="rId40" xr:uid="{D15BFDFD-7405-4C25-9A6E-7A08993AA7CB}"/>
    <hyperlink ref="G34" r:id="rId41" xr:uid="{B400D4B2-3A70-46DD-8A15-90FE41ACCD53}"/>
    <hyperlink ref="Z34" r:id="rId42" xr:uid="{56F55335-B448-4709-8B3F-C2FC650ED8F4}"/>
    <hyperlink ref="G36" r:id="rId43" xr:uid="{1A12E120-C208-4F0F-84BD-EDD8C350D570}"/>
    <hyperlink ref="G37" r:id="rId44" xr:uid="{210CA5A5-4ED7-40B7-9BC9-1EA0FBBC1224}"/>
    <hyperlink ref="G38" r:id="rId45" xr:uid="{D2E4C28F-EC41-439D-B8F8-DEE6E8B27F46}"/>
    <hyperlink ref="G39" r:id="rId46" xr:uid="{373AD119-3590-4F32-82F2-4CEEDC69B346}"/>
    <hyperlink ref="G40" r:id="rId47" xr:uid="{26277EB3-321B-4ACE-8364-23E7BA3515D2}"/>
    <hyperlink ref="G41" r:id="rId48" xr:uid="{BE009B10-852E-4907-A0A9-1A81C2395237}"/>
    <hyperlink ref="G42" r:id="rId49" xr:uid="{3BB98A85-424B-4702-9E00-E23116D9430F}"/>
    <hyperlink ref="G43" r:id="rId50" xr:uid="{DA4A3A0F-61CE-4990-8B11-77B89A57A2B8}"/>
    <hyperlink ref="G44" r:id="rId51" xr:uid="{804CC9D9-0253-4BB8-AA74-8B4FC0E17102}"/>
    <hyperlink ref="G45" r:id="rId52" xr:uid="{9422C5CA-57AB-4E53-AF0E-4A001FE16DA8}"/>
    <hyperlink ref="G46" r:id="rId53" xr:uid="{634185BB-3C1C-475C-A40D-9D98629AC751}"/>
    <hyperlink ref="Z46" r:id="rId54" xr:uid="{1D767044-A6B7-45FE-B122-A0BF5B8F26D0}"/>
    <hyperlink ref="G48" r:id="rId55" xr:uid="{87A37F58-2360-4100-B76C-2442D74BD272}"/>
    <hyperlink ref="G49" r:id="rId56" xr:uid="{20D127A6-8C3F-46B1-A563-986C661D7B3B}"/>
    <hyperlink ref="G50" r:id="rId57" xr:uid="{3CA20093-4B0E-4E34-84EB-17AB9660F730}"/>
    <hyperlink ref="G51" r:id="rId58" xr:uid="{0F4C7E8C-4852-4665-9BBF-1FF8E22FE1B1}"/>
    <hyperlink ref="G52" r:id="rId59" xr:uid="{F4FD5A81-4B32-4AA9-B9C2-14C75E713255}"/>
    <hyperlink ref="G53" r:id="rId60" xr:uid="{F2C31ADF-C193-4255-BD29-85F93DC98BF5}"/>
    <hyperlink ref="G54" r:id="rId61" xr:uid="{DE5E6115-D65D-407F-869F-274A9A43B49C}"/>
    <hyperlink ref="G55" r:id="rId62" xr:uid="{62826BEE-D9FA-4483-B0C1-B53E934FA5A0}"/>
    <hyperlink ref="G56" r:id="rId63" xr:uid="{AA710CAE-4E06-48DD-95FE-1C73B6926530}"/>
    <hyperlink ref="G57" r:id="rId64" xr:uid="{82A51D4C-55A7-40D6-B942-F21B9A63C001}"/>
    <hyperlink ref="G58" r:id="rId65" xr:uid="{8CB9AD1C-5266-4F61-9810-8622B58921F1}"/>
    <hyperlink ref="Z58" r:id="rId66" xr:uid="{4CFC53D5-3840-4B63-9F8A-291D85AB3F31}"/>
    <hyperlink ref="G59" r:id="rId67" xr:uid="{BBDD6E05-26DB-4B08-8BE4-61FC6062A918}"/>
    <hyperlink ref="Z59" r:id="rId68" xr:uid="{2F731789-546A-4749-AA1F-9AB6C3577CF7}"/>
    <hyperlink ref="G60" r:id="rId69" xr:uid="{292C8275-B615-4AC5-897E-9E3B19F522BC}"/>
    <hyperlink ref="Z60" r:id="rId70" xr:uid="{1E4374C1-C1AF-4A46-9C58-08D5A5B6700F}"/>
    <hyperlink ref="G61" r:id="rId71" xr:uid="{02340835-2729-4C29-9293-11867082D198}"/>
    <hyperlink ref="Z61" r:id="rId72" xr:uid="{369163E5-1570-4A67-9EDF-208217A3DCB4}"/>
    <hyperlink ref="G62" r:id="rId73" xr:uid="{1D2FB690-3D8C-4CE1-8469-FD7758C511E0}"/>
    <hyperlink ref="Z62" r:id="rId74" xr:uid="{E874CD50-C9C8-473D-9D9C-E04FEF5F4FE8}"/>
    <hyperlink ref="G63" r:id="rId75" xr:uid="{FD9695DE-AA32-4D47-8BBE-A0310745E8F1}"/>
    <hyperlink ref="Z63" r:id="rId76" xr:uid="{009EC6BA-AC87-4EC5-A298-F00AA4C50E81}"/>
    <hyperlink ref="G64" r:id="rId77" xr:uid="{16F19D2E-4C35-4511-A708-8E940A46671A}"/>
    <hyperlink ref="Z64" r:id="rId78" xr:uid="{BED1247C-8804-41F6-8E62-5D1EE8AFB053}"/>
    <hyperlink ref="G65" r:id="rId79" xr:uid="{1C357018-0122-4472-BF7A-698332E1893E}"/>
    <hyperlink ref="Z65" r:id="rId80" xr:uid="{56D8949D-25F4-438F-BEBB-0E4B00CBB329}"/>
    <hyperlink ref="AN65" r:id="rId81" xr:uid="{47F4E794-2E4C-4339-9656-7EA78B7B5107}"/>
    <hyperlink ref="G66" r:id="rId82" xr:uid="{BAEDEAE6-ADC2-49EE-877D-C056F940E546}"/>
    <hyperlink ref="G67" r:id="rId83" xr:uid="{DDD3062B-3DD2-4B8A-8CEB-A9B8CCCCA09E}"/>
    <hyperlink ref="G68" r:id="rId84" xr:uid="{3677F2E1-6008-498D-BBA5-60D3785FCFA9}"/>
    <hyperlink ref="G69" r:id="rId85" xr:uid="{00B29027-EF36-4FAE-B88F-6817BF1BB168}"/>
    <hyperlink ref="Z69" r:id="rId86" xr:uid="{714ABA13-0E74-4600-8099-320E8478C4A8}"/>
    <hyperlink ref="G70" r:id="rId87" xr:uid="{34FDDFCC-7134-4EE0-A9F0-D5F1B4C4DCA6}"/>
    <hyperlink ref="G71" r:id="rId88" xr:uid="{E21C72A1-EE90-4BA2-B5C7-9537334AF25B}"/>
    <hyperlink ref="Z71" r:id="rId89" xr:uid="{FF12F6F3-90F2-48C7-A98E-AEE7600106C1}"/>
    <hyperlink ref="G72" r:id="rId90" xr:uid="{4CC261A7-2227-49DC-B009-1AC22F99AE1F}"/>
    <hyperlink ref="G73" r:id="rId91" xr:uid="{52049A66-F075-4223-8644-C591AEC6C56F}"/>
    <hyperlink ref="G74" r:id="rId92" xr:uid="{FB773B45-7894-4479-9132-FF56518FB4AB}"/>
    <hyperlink ref="G75" r:id="rId93" xr:uid="{12238500-6DD8-4BE9-9065-BBD9BC58D66D}"/>
    <hyperlink ref="G76" r:id="rId94" xr:uid="{38EAD930-E37D-4376-8C90-1475A3E77E6C}"/>
    <hyperlink ref="G77" r:id="rId95" xr:uid="{BA7482D4-FB68-4AFC-9F39-A290B1907A42}"/>
    <hyperlink ref="G78" r:id="rId96" xr:uid="{7416BBF2-4579-4B96-9FB2-311DD64E101D}"/>
    <hyperlink ref="G79" r:id="rId97" xr:uid="{BDAA3279-FBC2-4CC3-AFE9-6963F6C13167}"/>
    <hyperlink ref="G80" r:id="rId98" xr:uid="{8FA37211-8C73-4525-9E99-956200006BEA}"/>
    <hyperlink ref="G81" r:id="rId99" xr:uid="{B4152826-AF7F-4CE2-978E-AF0FB2EFB8C3}"/>
    <hyperlink ref="Z81" r:id="rId100" xr:uid="{538B04F9-AEC8-4E84-A0CE-55FAFB7A80C0}"/>
    <hyperlink ref="G82" r:id="rId101" xr:uid="{2D49C6BE-1372-491B-A6C0-CCDDEF0AA736}"/>
    <hyperlink ref="Z82" r:id="rId102" xr:uid="{74FE8449-A229-4E6D-8480-C8EB76DCAC85}"/>
    <hyperlink ref="G83" r:id="rId103" xr:uid="{418086FF-CEAF-4A53-8EB2-D2D00278E99B}"/>
    <hyperlink ref="G84" r:id="rId104" xr:uid="{28EF8681-9D88-4A5A-ADAE-DDBF3DD22898}"/>
    <hyperlink ref="Z84" r:id="rId105" xr:uid="{9681BEEF-2AEA-4760-AF41-EB1D8131E303}"/>
    <hyperlink ref="G85" r:id="rId106" xr:uid="{D96643CC-3726-4189-9E56-336D0BCC409C}"/>
    <hyperlink ref="Z85" r:id="rId107" xr:uid="{9CCEC374-AF10-4AE3-903C-63B87950D44A}"/>
    <hyperlink ref="G86" r:id="rId108" xr:uid="{0297BFE7-DB3C-4ACA-84A1-518EDB5B3DD2}"/>
    <hyperlink ref="Z86" r:id="rId109" xr:uid="{2936A943-C9BD-4553-AF4D-99FDE45E4A53}"/>
    <hyperlink ref="G87" r:id="rId110" xr:uid="{60CAA440-2D6E-4C27-9889-CDB996324F07}"/>
    <hyperlink ref="Z87" r:id="rId111" xr:uid="{568E14A3-1865-4ED7-A6B9-1109AC4EA058}"/>
    <hyperlink ref="G88" r:id="rId112" xr:uid="{B3BF7AFA-4739-4FB3-87CB-BDFDBA7C5B2B}"/>
    <hyperlink ref="Z88" r:id="rId113" xr:uid="{6078C2B1-FCC1-4AE1-A642-868AE8578B33}"/>
    <hyperlink ref="G89" r:id="rId114" xr:uid="{E7A784DA-2377-4FB4-A9D0-ED472EF2EA61}"/>
    <hyperlink ref="Z89" r:id="rId115" xr:uid="{A3F80E31-C847-43EE-B30B-52234EE9CFEB}"/>
    <hyperlink ref="G90" r:id="rId116" xr:uid="{8CA7BAAE-27E1-4FBE-816C-927CD2C2FC64}"/>
    <hyperlink ref="G91" r:id="rId117" xr:uid="{D1FD3719-BA36-48D6-9AE8-460F2C7DA0BB}"/>
    <hyperlink ref="G92" r:id="rId118" xr:uid="{69C526FD-1A43-4802-BF34-276C92C1F8FA}"/>
    <hyperlink ref="G93" r:id="rId119" xr:uid="{FFA90B4F-7678-41CC-912E-B1CCEF232752}"/>
    <hyperlink ref="G94" r:id="rId120" xr:uid="{EE479EC6-2BF4-4734-8C9E-D563647D00AF}"/>
    <hyperlink ref="G95" r:id="rId121" xr:uid="{06A7F701-2410-4418-A3F1-BD7874CDAD81}"/>
    <hyperlink ref="G96" r:id="rId122" xr:uid="{53863B1C-B223-44A7-A11E-56C2B9E28418}"/>
    <hyperlink ref="G97" r:id="rId123" xr:uid="{98A994E4-5BDA-4C9B-9A8E-A4611A407371}"/>
    <hyperlink ref="Z97" r:id="rId124" xr:uid="{F079D59C-702D-4C39-9430-E161904C60D0}"/>
    <hyperlink ref="G98" r:id="rId125" xr:uid="{5B66C2A2-E3A9-41F1-9A84-C1AADD085F0A}"/>
    <hyperlink ref="G99" r:id="rId126" xr:uid="{C463CC6A-AA7D-4241-90FF-F2F5CB639415}"/>
    <hyperlink ref="G100" r:id="rId127" xr:uid="{D6C22D35-D444-4781-ADFD-F4B6AA1D8B5B}"/>
    <hyperlink ref="G101" r:id="rId128" xr:uid="{BE32A817-0374-466C-A00B-0E346897F120}"/>
    <hyperlink ref="G102" r:id="rId129" xr:uid="{5592B087-A90E-4205-8817-F8EADDBC88F9}"/>
    <hyperlink ref="G103" r:id="rId130" xr:uid="{F4A61814-2ADA-4F9B-AC23-454C9E712EB0}"/>
    <hyperlink ref="Z103" r:id="rId131" xr:uid="{DBC90CE3-6A96-415A-AD1A-38DC346D7DEB}"/>
    <hyperlink ref="G104" r:id="rId132" xr:uid="{E3BFF724-2790-424C-9E18-8E0A9EACD3B7}"/>
    <hyperlink ref="Z104" r:id="rId133" xr:uid="{4FAB1952-C775-47D0-8CBD-78ACC9236A3A}"/>
    <hyperlink ref="G105" r:id="rId134" xr:uid="{1284F664-B1EA-4175-A219-F544390A3796}"/>
    <hyperlink ref="G106" r:id="rId135" xr:uid="{36EBBCFD-38C4-49F3-89AF-992633F15371}"/>
    <hyperlink ref="G107" r:id="rId136" xr:uid="{A7236ADA-4ABE-4DD9-AE55-4BF7107E3E7B}"/>
    <hyperlink ref="G108" r:id="rId137" xr:uid="{242AF8A4-6989-4415-99E1-84B58A0CC9D5}"/>
    <hyperlink ref="Z108" r:id="rId138" xr:uid="{4E8469D4-BAE5-482B-91F7-A69D9CD26A73}"/>
    <hyperlink ref="G109" r:id="rId139" xr:uid="{C405C18C-50DE-4048-8148-875513074932}"/>
    <hyperlink ref="Z109" r:id="rId140" xr:uid="{EA8AFC84-A3AB-4845-B307-773B8153166A}"/>
    <hyperlink ref="G110" r:id="rId141" xr:uid="{08BAF565-5237-489E-93E1-38F7A1E05AEC}"/>
    <hyperlink ref="Z110" r:id="rId142" xr:uid="{260F1622-B872-4FC2-BC1E-9BB158ABB638}"/>
    <hyperlink ref="G111" r:id="rId143" xr:uid="{0BF18939-EDC8-4A7C-A384-621A8235308A}"/>
    <hyperlink ref="Z111" r:id="rId144" xr:uid="{8A4924EF-22F4-4DF7-9BC3-A94B624ED41F}"/>
    <hyperlink ref="G112" r:id="rId145" xr:uid="{800000D9-A360-4262-8E88-40B5A502D164}"/>
    <hyperlink ref="Z112" r:id="rId146" xr:uid="{C04DB981-2F92-4C60-84C2-B5EF8184ABA2}"/>
    <hyperlink ref="G113" r:id="rId147" xr:uid="{FE43446C-FDD4-4B64-8B96-43DCE2946061}"/>
    <hyperlink ref="Z113" r:id="rId148" xr:uid="{9F4F62AA-34DC-4CC9-8F66-9E47845DE0FC}"/>
    <hyperlink ref="G114" r:id="rId149" xr:uid="{447804F4-F9B7-414B-BAAF-9F51033A220F}"/>
    <hyperlink ref="G115" r:id="rId150" xr:uid="{3D40471A-2BB6-467B-856D-1AA18CFB5E6F}"/>
    <hyperlink ref="G116" r:id="rId151" xr:uid="{1A163741-4B03-4151-A49C-C7C4C32E6F18}"/>
    <hyperlink ref="G117" r:id="rId152" xr:uid="{B93508F7-6864-4EFE-8466-E49336107F78}"/>
    <hyperlink ref="G118" r:id="rId153" xr:uid="{007C6E6C-7604-4225-AA9D-139BFD964EDA}"/>
    <hyperlink ref="G119" r:id="rId154" xr:uid="{B6EC3825-E773-43EE-852E-714B768CB20D}"/>
    <hyperlink ref="G120" r:id="rId155" xr:uid="{33BC78F5-1AA8-4339-8C20-56306964CEFC}"/>
    <hyperlink ref="G121" r:id="rId156" xr:uid="{3AB7FAB5-AC94-4FE7-BE3B-BF2E656A0485}"/>
    <hyperlink ref="G122" r:id="rId157" xr:uid="{535489D2-3F35-4EC6-B584-61139E1D5607}"/>
    <hyperlink ref="G123" r:id="rId158" xr:uid="{46E2F234-75E4-400E-BE68-5A78AF27E6FB}"/>
    <hyperlink ref="G124" r:id="rId159" xr:uid="{7270D8D2-9FBB-4C92-A8A0-D1ED3B19B731}"/>
    <hyperlink ref="G125" r:id="rId160" xr:uid="{B24DC5D2-6C0B-4600-B917-C4B3E33D75B9}"/>
    <hyperlink ref="G126" r:id="rId161" xr:uid="{39D98321-DDA3-4CB5-B490-ABE898329AF2}"/>
    <hyperlink ref="G127" r:id="rId162" xr:uid="{AEE87BA8-09B0-4BD4-A62F-D5A6F1644FF6}"/>
    <hyperlink ref="Z127" r:id="rId163" xr:uid="{F7C13FEC-CA84-4DC8-A506-31ADEFCF7DC5}"/>
    <hyperlink ref="G128" r:id="rId164" xr:uid="{AD24D7B5-8B88-434B-9B8E-14C39D6F24B3}"/>
    <hyperlink ref="Z128" r:id="rId165" xr:uid="{E34369DC-63FF-4E9C-B821-9A2B10045BF0}"/>
    <hyperlink ref="G129" r:id="rId166" xr:uid="{7E3DBB2D-CD34-440F-8182-AA7F500A8775}"/>
    <hyperlink ref="Z129" r:id="rId167" xr:uid="{9DA21E56-8FDC-4A9E-BC01-B4D2ACEFD352}"/>
    <hyperlink ref="G130" r:id="rId168" xr:uid="{FDEA32EB-FC97-4E44-BF60-355F8EF70A34}"/>
    <hyperlink ref="Z130" r:id="rId169" xr:uid="{F3BDE63B-1870-40F4-8703-1A56D1F690BF}"/>
    <hyperlink ref="G131" r:id="rId170" xr:uid="{6A0F20D7-7470-4D08-9A01-6454B4E4A34E}"/>
    <hyperlink ref="Z131" r:id="rId171" xr:uid="{4A8C3C8F-434A-4761-AB00-6361D7DBC350}"/>
    <hyperlink ref="G132" r:id="rId172" xr:uid="{271F2454-0636-44D1-810B-FF134AEF8684}"/>
    <hyperlink ref="Z132" r:id="rId173" xr:uid="{422FD414-529F-4336-B47B-544BF32711FC}"/>
    <hyperlink ref="G133" r:id="rId174" xr:uid="{119E36F1-A6D0-45FC-BEB6-EB82F214163B}"/>
    <hyperlink ref="Z133" r:id="rId175" xr:uid="{573B26BC-7DF4-4048-9D69-FBAC7216133F}"/>
    <hyperlink ref="G134" r:id="rId176" xr:uid="{6615E3ED-C433-4C97-82AB-C44D5248940B}"/>
    <hyperlink ref="Z134" r:id="rId177" xr:uid="{C503BF05-B47D-4168-9F67-93C0A846BBFC}"/>
    <hyperlink ref="G135" r:id="rId178" xr:uid="{D215CB52-47BA-4920-BA4C-4036F51DC583}"/>
    <hyperlink ref="Z135" r:id="rId179" xr:uid="{559534AE-EDCF-4C56-9E56-2E941913827C}"/>
    <hyperlink ref="G136" r:id="rId180" xr:uid="{477DCB7E-506A-4E16-96C3-BB3CD328EFB6}"/>
    <hyperlink ref="G137" r:id="rId181" xr:uid="{DF7EBF29-0BD0-4731-8369-1B3D65321FAA}"/>
    <hyperlink ref="G138" r:id="rId182" xr:uid="{6A8C19B8-F7D2-4D4A-9C12-67798FC54756}"/>
    <hyperlink ref="G139" r:id="rId183" xr:uid="{21DA8301-6569-4877-AB5D-73798AAB83DB}"/>
    <hyperlink ref="G140" r:id="rId184" xr:uid="{ADDA09E4-D406-4FFA-B380-324CCC308033}"/>
    <hyperlink ref="G141" r:id="rId185" xr:uid="{14D12992-27A5-43D8-ADB9-DA7F0008E440}"/>
    <hyperlink ref="G142" r:id="rId186" xr:uid="{C66A4B3E-7038-4771-B90F-6D339987F139}"/>
    <hyperlink ref="G143" r:id="rId187" xr:uid="{63020C07-9F72-499A-BCBB-722C40F78EA4}"/>
    <hyperlink ref="G144" r:id="rId188" xr:uid="{5651C32A-1F86-4D77-A8B4-4B510318DDD1}"/>
    <hyperlink ref="G145" r:id="rId189" xr:uid="{403B7F35-007D-48C8-92D7-2EAA865DC881}"/>
    <hyperlink ref="G146" r:id="rId190" xr:uid="{E6B429DC-D65C-442B-BE70-1529EE5F6A40}"/>
    <hyperlink ref="G147" r:id="rId191" xr:uid="{E9B62778-B187-46E6-BA1F-D9D9BC5C3E30}"/>
    <hyperlink ref="G148" r:id="rId192" xr:uid="{A749949B-B691-43E7-9DB0-B12BB741C2C9}"/>
    <hyperlink ref="G149" r:id="rId193" xr:uid="{4230E7CD-DB30-4B7F-B88E-0F97081F92E0}"/>
    <hyperlink ref="G150" r:id="rId194" xr:uid="{3B4ADC97-E765-4A11-A538-98AE8C989A86}"/>
    <hyperlink ref="G151" r:id="rId195" xr:uid="{00EE0A34-05BF-4857-A5D0-26715AE1538F}"/>
    <hyperlink ref="Z151" r:id="rId196" xr:uid="{38C749D1-B9E7-4905-854D-C3C3CEFB8295}"/>
    <hyperlink ref="G152" r:id="rId197" xr:uid="{03696558-65FA-4BD9-B98C-72B5779B5A9F}"/>
    <hyperlink ref="Z152" r:id="rId198" xr:uid="{39110F1E-125D-4675-941F-1ACC2BA8835C}"/>
    <hyperlink ref="G153" r:id="rId199" xr:uid="{FCBEE7D0-D603-4467-9B6B-3F4A0B1AD448}"/>
    <hyperlink ref="Z153" r:id="rId200" xr:uid="{1DF194DC-A4FB-4932-8D52-532EB6DF6628}"/>
    <hyperlink ref="G154" r:id="rId201" xr:uid="{396C3A18-C7A4-4B7D-BB02-69F92A17B276}"/>
    <hyperlink ref="Z154" r:id="rId202" xr:uid="{8DB317C0-1F41-4991-A034-D9077996D646}"/>
    <hyperlink ref="G155" r:id="rId203" xr:uid="{72B5FFBE-E05C-4384-916E-2DD2FC077C6B}"/>
    <hyperlink ref="Z155" r:id="rId204" xr:uid="{3C7D210B-6F1F-4951-A380-500B8C9266FF}"/>
    <hyperlink ref="G156" r:id="rId205" xr:uid="{3B28C42A-1243-49EC-B16B-73A29118550F}"/>
    <hyperlink ref="Z156" r:id="rId206" xr:uid="{07E10562-9DF1-4768-A0CE-37A2A854697B}"/>
    <hyperlink ref="G157" r:id="rId207" xr:uid="{1641720F-3F69-48AD-A9D9-B608BB555952}"/>
    <hyperlink ref="Z157" r:id="rId208" xr:uid="{5DBAE14B-03B0-4CB4-8F3E-DFD8181A6D4E}"/>
    <hyperlink ref="G158" r:id="rId209" xr:uid="{9770347B-6BCD-47EC-AD08-FE9908A19E1E}"/>
    <hyperlink ref="Z158" r:id="rId210" xr:uid="{60C4D0F7-8D78-4B54-A09F-31BA9036FCF4}"/>
    <hyperlink ref="G159" r:id="rId211" xr:uid="{02E94913-68A0-4065-9E33-00E299DCA7AC}"/>
    <hyperlink ref="Z159" r:id="rId212" xr:uid="{BD69298F-02AE-49CE-8E66-D7D260E8552D}"/>
    <hyperlink ref="G160" r:id="rId213" xr:uid="{F900B8FB-0B0A-42FC-B352-7F9E44473E83}"/>
    <hyperlink ref="Z160" r:id="rId214" xr:uid="{5347A938-0DB8-4449-B4B1-0D414C9A9479}"/>
    <hyperlink ref="G161" r:id="rId215" xr:uid="{D925DC37-1581-49A8-89AC-57D5CBC5CF43}"/>
    <hyperlink ref="Z161" r:id="rId216" xr:uid="{0B5957E2-DB2A-4226-9DA6-27FE6BC51B2B}"/>
    <hyperlink ref="G162" r:id="rId217" xr:uid="{55D02077-06F5-492C-94E9-0637EEE1415A}"/>
    <hyperlink ref="Z162" r:id="rId218" xr:uid="{B1C9D9F6-4103-406D-B64B-B112E6B35A1B}"/>
    <hyperlink ref="G163" r:id="rId219" xr:uid="{63F5600E-E783-4EA2-802E-670894504308}"/>
    <hyperlink ref="Z163" r:id="rId220" xr:uid="{BCE938E9-764C-47B2-A7FA-F31A8365E8E6}"/>
    <hyperlink ref="G164" r:id="rId221" xr:uid="{0CEAF5AC-CC48-47FC-9AE8-E38D4DE04E25}"/>
    <hyperlink ref="Z164" r:id="rId222" xr:uid="{60782AB6-5F10-4C9A-8124-B463FF211E54}"/>
    <hyperlink ref="G165" r:id="rId223" xr:uid="{36F65DB0-BDDD-4D21-906F-F9B080A5FFEF}"/>
    <hyperlink ref="Z165" r:id="rId224" xr:uid="{EDAAE258-22D9-492A-ADE5-261605B2D306}"/>
    <hyperlink ref="G166" r:id="rId225" xr:uid="{A5AFC920-95F7-4CDC-88B3-8786AC6DA74E}"/>
    <hyperlink ref="Z166" r:id="rId226" xr:uid="{D76C23D5-0CDF-4AC0-B879-661EB4323984}"/>
    <hyperlink ref="G167" r:id="rId227" xr:uid="{A1AF383F-2C6E-4319-B625-BA72C8C05C15}"/>
    <hyperlink ref="Z167" r:id="rId228" xr:uid="{78AA5C92-3A78-49CB-BA94-2C61388248D5}"/>
    <hyperlink ref="G168" r:id="rId229" xr:uid="{A60765C9-0F50-4807-81AA-2C9EB58CE7C8}"/>
    <hyperlink ref="Z168" r:id="rId230" xr:uid="{5C92DF5F-014E-4526-ADAE-D35239C611D1}"/>
    <hyperlink ref="G169" r:id="rId231" xr:uid="{62FBB2F9-263C-47C4-92C9-253B01986A57}"/>
    <hyperlink ref="Z169" r:id="rId232" xr:uid="{D2DA1DD1-86C0-4498-B1B5-EE70254FD01A}"/>
    <hyperlink ref="G170" r:id="rId233" xr:uid="{9E434B4A-04E8-4E13-BCBF-B077DDAE6F55}"/>
    <hyperlink ref="Z170" r:id="rId234" xr:uid="{0D516C8D-9443-4313-8045-01B86BA8087D}"/>
    <hyperlink ref="G171" r:id="rId235" xr:uid="{EB46DFB0-5C3A-4A5E-8352-DE74B27166F5}"/>
    <hyperlink ref="Z171" r:id="rId236" xr:uid="{9D22778E-7D30-4F97-8E0D-CCCEA63EFBCC}"/>
    <hyperlink ref="G172" r:id="rId237" xr:uid="{269AAA1F-454A-47B8-A8C0-A281F466FB7E}"/>
    <hyperlink ref="Z172" r:id="rId238" xr:uid="{EF3673F5-A123-4091-A47E-CA329100E0C7}"/>
    <hyperlink ref="G173" r:id="rId239" xr:uid="{A1F2412D-8894-486C-9984-08FA8D5C2F1D}"/>
    <hyperlink ref="Z173" r:id="rId240" xr:uid="{E390C1EB-27D6-4CD8-B89E-FD334DDB8533}"/>
    <hyperlink ref="G174" r:id="rId241" xr:uid="{D5E99B8B-4392-4109-B488-6F193F4780D7}"/>
    <hyperlink ref="Z174" r:id="rId242" xr:uid="{4785CCDE-902C-4571-86EF-7CBCC93ACC53}"/>
    <hyperlink ref="G175" r:id="rId243" xr:uid="{221B63EB-8565-4B80-9BF5-4042A2E5BBDA}"/>
    <hyperlink ref="Z175" r:id="rId244" xr:uid="{5303E669-D537-45ED-92B1-3FC9DEC0148C}"/>
    <hyperlink ref="G176" r:id="rId245" xr:uid="{37C5449A-2E65-4BB3-B45D-AB3CA2F9C3A5}"/>
    <hyperlink ref="Z176" r:id="rId246" xr:uid="{7EB2BA98-4DF4-4F2A-9F3B-30244A62E470}"/>
    <hyperlink ref="G177" r:id="rId247" xr:uid="{0EF3BF97-4F0C-4179-B44D-1746183E4FE5}"/>
    <hyperlink ref="Z177" r:id="rId248" xr:uid="{846E873C-42B8-4B62-B419-299F278B77E6}"/>
    <hyperlink ref="G178" r:id="rId249" xr:uid="{9329B13D-66EA-47A9-A001-285C85211BD1}"/>
    <hyperlink ref="Z178" r:id="rId250" xr:uid="{2739D3F7-463B-417D-81D4-3E7CFE9AC392}"/>
    <hyperlink ref="G179" r:id="rId251" xr:uid="{F53BE4FA-6AB9-439B-B0FC-A725AECB398E}"/>
    <hyperlink ref="Z179" r:id="rId252" xr:uid="{098CF59F-608C-40BB-B375-58350A7E71D2}"/>
    <hyperlink ref="G180" r:id="rId253" xr:uid="{674F2821-F258-4CA5-9CE6-C2037FBEF143}"/>
    <hyperlink ref="Z180" r:id="rId254" xr:uid="{C0916A42-FDA9-4291-9A05-2D5425DB290D}"/>
    <hyperlink ref="G181" r:id="rId255" xr:uid="{4B8B8289-C417-43EC-ADCB-B4A417859730}"/>
    <hyperlink ref="Z181" r:id="rId256" xr:uid="{976C6E12-14E1-43AF-A49F-ED35BC91DCF3}"/>
    <hyperlink ref="G182" r:id="rId257" xr:uid="{46E87348-9F8C-4A48-8868-161D44161ADA}"/>
    <hyperlink ref="Z182" r:id="rId258" xr:uid="{4B7CCD21-715C-469F-B2A1-869C9685C533}"/>
    <hyperlink ref="G183" r:id="rId259" xr:uid="{421DC044-BB95-4626-AF16-C2D25FFF23DA}"/>
    <hyperlink ref="Z183" r:id="rId260" xr:uid="{B39BBAC3-1982-42FA-A26A-05EFFEE139E1}"/>
    <hyperlink ref="G184" r:id="rId261" xr:uid="{43F39CE7-EB0D-4CD1-98A3-F9B65F872FD3}"/>
    <hyperlink ref="Z184" r:id="rId262" xr:uid="{73586712-1360-4BAD-8A5E-D2C80B536B82}"/>
    <hyperlink ref="G185" r:id="rId263" xr:uid="{E7DE6845-15FC-4C4E-BE27-7F9059DF6FC1}"/>
    <hyperlink ref="Z185" r:id="rId264" xr:uid="{B5A0B4CD-E583-4818-A92A-84918978A213}"/>
    <hyperlink ref="G186" r:id="rId265" xr:uid="{4B79AC6E-196E-4750-8A3E-98A2A1038751}"/>
    <hyperlink ref="Z186" r:id="rId266" xr:uid="{C8C9A4E9-AD8A-4F39-9BA7-25642F75A6BA}"/>
    <hyperlink ref="G187" r:id="rId267" xr:uid="{E4F9022F-C9D1-4A5F-ACBF-1BE208E034B6}"/>
    <hyperlink ref="Z187" r:id="rId268" xr:uid="{38FB40A6-1163-4FEF-B316-69C6A527612E}"/>
    <hyperlink ref="G188" r:id="rId269" xr:uid="{A370C640-65BC-45D9-9515-6C160BA67738}"/>
    <hyperlink ref="Z188" r:id="rId270" xr:uid="{56B49BA5-2800-4882-8FEC-53D683CC83A3}"/>
    <hyperlink ref="G189" r:id="rId271" xr:uid="{06FE5651-DB78-4CAC-890F-BB8EF6B370AE}"/>
    <hyperlink ref="Z189" r:id="rId272" xr:uid="{AD67CC66-2092-4D40-802C-3115A81F2EA7}"/>
    <hyperlink ref="G190" r:id="rId273" xr:uid="{5AA70AC6-6A46-4857-B977-251A86658C2E}"/>
    <hyperlink ref="Z190" r:id="rId274" xr:uid="{D06BB525-5FE4-4383-A890-1C5C4258207D}"/>
    <hyperlink ref="G191" r:id="rId275" xr:uid="{B5AFAD82-D214-4EBC-8B6E-DF3CC1EE10C6}"/>
    <hyperlink ref="Z191" r:id="rId276" xr:uid="{ECB8CE9C-40E4-4FC6-9328-F3AC6E3918CE}"/>
    <hyperlink ref="G192" r:id="rId277" xr:uid="{EFC3DC8E-7F79-49C8-B3EC-2DFD9C5C2911}"/>
    <hyperlink ref="Z192" r:id="rId278" xr:uid="{A44D4B7B-DA95-4B95-A7F4-31DA501F0E24}"/>
    <hyperlink ref="G193" r:id="rId279" xr:uid="{612580B8-D37E-468A-8374-08E6DF947A13}"/>
    <hyperlink ref="Z193" r:id="rId280" xr:uid="{5404C3B5-9FF1-435A-8507-00C0AA557CE4}"/>
    <hyperlink ref="G194" r:id="rId281" xr:uid="{AB43834E-9B48-4ED6-8E7B-31D7A9ACEEBA}"/>
    <hyperlink ref="Z194" r:id="rId282" xr:uid="{F89D7140-1C86-4AFB-A82D-2594CB47B62E}"/>
    <hyperlink ref="G195" r:id="rId283" xr:uid="{769655B5-46CD-4360-A048-2A8ED3AE9736}"/>
    <hyperlink ref="Z195" r:id="rId284" xr:uid="{1008A7B8-77C8-4399-BC2B-ABE4A11FE7BF}"/>
    <hyperlink ref="G196" r:id="rId285" xr:uid="{B5D118D4-85A5-4834-A24F-AF5B1D33A3E4}"/>
    <hyperlink ref="Z196" r:id="rId286" xr:uid="{AD2DFE8F-66D6-4092-8D23-C39722DD28A7}"/>
    <hyperlink ref="G197" r:id="rId287" xr:uid="{B6D28B51-0F77-4FCB-898B-19BA0CCA2B2E}"/>
    <hyperlink ref="Z197" r:id="rId288" xr:uid="{2992AF5F-4D34-4780-A629-B161D4DA298F}"/>
    <hyperlink ref="G198" r:id="rId289" xr:uid="{2A9A34D7-EC7B-4116-A700-AD473B29965B}"/>
    <hyperlink ref="Z198" r:id="rId290" xr:uid="{C5D970CE-A5FF-4ED1-A665-B05E6992D840}"/>
    <hyperlink ref="G199" r:id="rId291" xr:uid="{FC3A981F-A306-4497-9EE7-66D2B4722BF4}"/>
    <hyperlink ref="Z199" r:id="rId292" xr:uid="{9E0FAB52-CC72-4574-9927-7E4F6D07BB98}"/>
    <hyperlink ref="G200" r:id="rId293" xr:uid="{CBFB4790-E2FE-4424-B789-245168E19138}"/>
    <hyperlink ref="Z200" r:id="rId294" xr:uid="{799F19A4-C765-4C8E-BFCC-AF34B29D02B6}"/>
    <hyperlink ref="G201" r:id="rId295" xr:uid="{31D6AF70-5874-4FF4-A65C-D8D5B3734C52}"/>
    <hyperlink ref="Z201" r:id="rId296" xr:uid="{38F7092B-C8BF-42D9-9981-0863A963118C}"/>
    <hyperlink ref="G202" r:id="rId297" xr:uid="{F11A7353-5B35-48B7-B3B8-93A71E3B5223}"/>
    <hyperlink ref="Z202" r:id="rId298" xr:uid="{D9785C41-231D-4CDC-9D23-660BFF541882}"/>
    <hyperlink ref="G203" r:id="rId299" xr:uid="{66A97973-F58C-40D2-933F-77836BC406B3}"/>
    <hyperlink ref="Z203" r:id="rId300" xr:uid="{69D80A1B-115C-4E15-BCDF-CBC8E195974F}"/>
    <hyperlink ref="G204" r:id="rId301" xr:uid="{782E4998-B67E-4BDF-BE3A-1BD0F5DFD4E1}"/>
    <hyperlink ref="Z204" r:id="rId302" xr:uid="{F32BB493-6F06-4558-8D3C-2FE57B43F0A0}"/>
    <hyperlink ref="G205" r:id="rId303" xr:uid="{F1489F0C-564D-47A0-8EFE-E20989D9F62A}"/>
    <hyperlink ref="Z205" r:id="rId304" xr:uid="{7F461F49-9D83-4E4A-ABDF-5BEDF435F6C4}"/>
    <hyperlink ref="G206" r:id="rId305" xr:uid="{F458D9D5-DCE4-4CC1-B81E-FF1601592B15}"/>
    <hyperlink ref="Z206" r:id="rId306" xr:uid="{DB251270-44EA-4954-81B4-408B583A8B44}"/>
    <hyperlink ref="G207" r:id="rId307" xr:uid="{5EEBEBA4-1A57-4840-8DB5-F57CEEDC1F7F}"/>
    <hyperlink ref="Z207" r:id="rId308" xr:uid="{795AC697-95B6-4A1C-AF02-48A6F3AB2FCB}"/>
    <hyperlink ref="G208" r:id="rId309" xr:uid="{B6D2D3FB-A31F-4EF9-B69E-30F637D0E5D4}"/>
    <hyperlink ref="Z208" r:id="rId310" xr:uid="{6CAF634C-C770-40E7-A161-4C7D55983A78}"/>
    <hyperlink ref="G209" r:id="rId311" xr:uid="{781B8DCE-FD7B-42FE-9908-6C15A08A5D57}"/>
    <hyperlink ref="Z209" r:id="rId312" xr:uid="{7A61FD0D-3E5A-46D9-A97D-8E13E2416EE4}"/>
    <hyperlink ref="G210" r:id="rId313" xr:uid="{6A275645-4997-40B9-9120-3F76E6E260E2}"/>
    <hyperlink ref="Z210" r:id="rId314" xr:uid="{3BD12C51-BA17-477F-909A-1D10CF4AF88D}"/>
    <hyperlink ref="G211" r:id="rId315" xr:uid="{F3E5F27C-311E-4142-81A2-ECFB50D69EBB}"/>
    <hyperlink ref="Z211" r:id="rId316" xr:uid="{67ADD0E2-083B-4E2A-8457-D074471C5095}"/>
    <hyperlink ref="G212" r:id="rId317" xr:uid="{21AC66B6-C925-4334-875B-45388C6706A9}"/>
    <hyperlink ref="Z212" r:id="rId318" xr:uid="{F722B5B1-AFC4-43CC-800C-6357F1043D76}"/>
    <hyperlink ref="G213" r:id="rId319" xr:uid="{B0A63C35-820C-4AE7-AC08-9EE7548BC652}"/>
    <hyperlink ref="Z213" r:id="rId320" xr:uid="{A23B4935-B4B2-4DED-AB97-F9232D2A18E1}"/>
    <hyperlink ref="G214" r:id="rId321" xr:uid="{89EEE16A-BD00-4989-B232-51AC6E4C3973}"/>
    <hyperlink ref="Z214" r:id="rId322" xr:uid="{31D9FF4B-3F9D-4689-927A-0C2A0F277CF9}"/>
    <hyperlink ref="G215" r:id="rId323" xr:uid="{7D6CDF75-9CE4-45CE-9E01-707C1395D94F}"/>
    <hyperlink ref="Z215" r:id="rId324" xr:uid="{F9AA85C4-065A-4FF1-95E5-B0EDB352EA0A}"/>
    <hyperlink ref="G216" r:id="rId325" xr:uid="{9804FF1F-EFBE-4E25-9CC8-C8012C6D25E7}"/>
    <hyperlink ref="G217" r:id="rId326" xr:uid="{0F6156A4-D578-4C91-8B28-8A550AE2CE93}"/>
    <hyperlink ref="Z217" r:id="rId327" xr:uid="{9E2B5FB4-BA05-44BF-B6E0-0136E0BE0F78}"/>
    <hyperlink ref="G218" r:id="rId328" xr:uid="{1D713E71-F9F3-4784-A831-618961B52232}"/>
    <hyperlink ref="G219" r:id="rId329" xr:uid="{5447D339-82AC-4FDA-8F0B-348CB00437DE}"/>
    <hyperlink ref="G220" r:id="rId330" xr:uid="{5A7BD346-E767-451B-B005-C36E0B74F11A}"/>
    <hyperlink ref="G221" r:id="rId331" xr:uid="{76C175D2-5D05-47C8-9151-ABE461766F69}"/>
    <hyperlink ref="G222" r:id="rId332" xr:uid="{BC9D2168-E700-474A-B0F6-E44CD86FCAAA}"/>
    <hyperlink ref="G223" r:id="rId333" xr:uid="{054ED937-3A72-46AA-BE42-B3B8FDF7E6C4}"/>
    <hyperlink ref="G224" r:id="rId334" xr:uid="{A8899AE4-8DC6-4BA5-8547-8C3997B02C1C}"/>
    <hyperlink ref="G225" r:id="rId335" xr:uid="{ED977876-7891-44FF-8F22-8F3613FF5A69}"/>
    <hyperlink ref="G226" r:id="rId336" xr:uid="{0B05C0C8-0F61-40A1-9306-03282C6437F8}"/>
    <hyperlink ref="G227" r:id="rId337" xr:uid="{6E3E84EA-102F-4712-8CF4-2E7175899016}"/>
    <hyperlink ref="Z227" r:id="rId338" xr:uid="{D0C13ACB-FE7C-4DD4-A0D2-B7EE9888B597}"/>
    <hyperlink ref="G228" r:id="rId339" xr:uid="{C802D3C5-720C-4299-A0A7-697143A9E209}"/>
    <hyperlink ref="Z228" r:id="rId340" xr:uid="{5B0C893D-3F34-475A-921B-7A6CC2F0715B}"/>
    <hyperlink ref="G229" r:id="rId341" xr:uid="{CFA240D0-2FD8-47A9-8E0C-481C30092D9D}"/>
    <hyperlink ref="Z229" r:id="rId342" xr:uid="{080039CF-CC49-4B3C-A9C3-0B1CC83BC33C}"/>
    <hyperlink ref="G230" r:id="rId343" xr:uid="{F0CC2196-67AB-49D0-B13B-B7E2CA0BFC61}"/>
    <hyperlink ref="G231" r:id="rId344" xr:uid="{5B12DF67-945C-413A-9335-97D943AC27FA}"/>
    <hyperlink ref="Z231" r:id="rId345" xr:uid="{40435720-9F0D-4142-AD55-AF6C86860CC5}"/>
    <hyperlink ref="G232" r:id="rId346" xr:uid="{BFB2D000-1372-4EF0-AADD-BC4B7FDFCFD6}"/>
    <hyperlink ref="Z232" r:id="rId347" xr:uid="{B7933411-D9B7-41A8-9EFA-E1C65154CFC7}"/>
    <hyperlink ref="G233" r:id="rId348" xr:uid="{C5BAEA87-F12F-4951-8183-5159C603C82F}"/>
    <hyperlink ref="Z233" r:id="rId349" xr:uid="{A16628FB-03A0-4773-B82E-819C8203196F}"/>
    <hyperlink ref="G234" r:id="rId350" xr:uid="{E03A1E17-7E69-41DA-8BE6-0F9DDBC5D50C}"/>
    <hyperlink ref="Z234" r:id="rId351" xr:uid="{37C69F09-CE21-47D6-B01F-B7F8C8E4E300}"/>
    <hyperlink ref="G235" r:id="rId352" xr:uid="{76BBD3A9-561D-44CA-A5DF-FA0D83BD1A4B}"/>
    <hyperlink ref="G236" r:id="rId353" xr:uid="{597B89D7-CBC9-4171-B973-34B53E8FBC65}"/>
    <hyperlink ref="G237" r:id="rId354" xr:uid="{FF2283DC-0358-49C1-B84B-6DEA83AD80A9}"/>
    <hyperlink ref="G238" r:id="rId355" xr:uid="{549C00EF-1919-4768-9DAE-5EA92DB78618}"/>
    <hyperlink ref="Z238" r:id="rId356" xr:uid="{C75E8DD8-AD5E-48E9-A9C5-F15D755CA868}"/>
    <hyperlink ref="G239" r:id="rId357" xr:uid="{C9C48BF8-34ED-499A-8F96-7839E0A41A37}"/>
    <hyperlink ref="Z239" r:id="rId358" xr:uid="{8C53DC9C-28E8-4381-97B3-A765B2F1A3E1}"/>
    <hyperlink ref="G240" r:id="rId359" xr:uid="{6733623E-1E27-4FA1-BDD5-F24644F3BB1B}"/>
    <hyperlink ref="Z240" r:id="rId360" xr:uid="{29A986F2-0AA1-4006-88F2-AC7483160791}"/>
    <hyperlink ref="G241" r:id="rId361" xr:uid="{81AC165D-7E80-4B97-B482-F1373CAAFA4E}"/>
    <hyperlink ref="Z241" r:id="rId362" xr:uid="{C36FA798-CB59-40EE-B358-195E1E543BE2}"/>
    <hyperlink ref="G242" r:id="rId363" xr:uid="{82F2CB0C-854A-4CBC-98C7-B604C8C01A89}"/>
    <hyperlink ref="Z242" r:id="rId364" xr:uid="{D5963BE2-E75C-4D5A-8BC7-E28CCE3531CE}"/>
    <hyperlink ref="G243" r:id="rId365" xr:uid="{E991C4B1-3F17-46E4-8D95-83375C2F973C}"/>
    <hyperlink ref="G244" r:id="rId366" xr:uid="{F8455F3E-B82B-41C5-B574-8B02C182052D}"/>
    <hyperlink ref="Z244" r:id="rId367" xr:uid="{DA23319B-7DF6-4CD8-B3CE-F31F73094314}"/>
    <hyperlink ref="G245" r:id="rId368" xr:uid="{A5831742-E8C5-4A23-847E-EDBEF6724D9F}"/>
    <hyperlink ref="Z245" r:id="rId369" xr:uid="{2DA0D7B5-8FCC-4131-911D-BF6D76002DAE}"/>
    <hyperlink ref="G246" r:id="rId370" xr:uid="{8660A812-5073-4C3C-926D-42ED8B5A4E60}"/>
    <hyperlink ref="Z246" r:id="rId371" xr:uid="{8F5AC287-527D-4E1C-B048-D6F2BCB3FBB7}"/>
    <hyperlink ref="G247" r:id="rId372" xr:uid="{75549418-EC54-4D17-827A-A382232EF46F}"/>
    <hyperlink ref="Z247" r:id="rId373" xr:uid="{73D78FEB-B2BD-4908-8B88-8F7818703D9A}"/>
    <hyperlink ref="G248" r:id="rId374" xr:uid="{E85820F0-C7A9-4BF7-B3E8-7160193F2A82}"/>
    <hyperlink ref="G249" r:id="rId375" xr:uid="{851E422D-3789-4065-8A51-21E2FF1CE2BA}"/>
    <hyperlink ref="Z249" r:id="rId376" xr:uid="{F1B0D83C-0308-4AC8-9291-4CD1E71E7C80}"/>
    <hyperlink ref="G250" r:id="rId377" xr:uid="{3011BA2B-4551-4C51-9DC2-B93AB2AFD13A}"/>
    <hyperlink ref="Z250" r:id="rId378" xr:uid="{6FCF4F93-16B4-4C4D-9499-E41681BF1F69}"/>
    <hyperlink ref="G251" r:id="rId379" xr:uid="{28115F11-AE68-40DA-9B80-F538399EDB1A}"/>
    <hyperlink ref="Z251" r:id="rId380" xr:uid="{F4F351B6-EDAE-4ACC-B349-6A09EF245805}"/>
    <hyperlink ref="G252" r:id="rId381" xr:uid="{E943B7D0-AF75-4678-8566-E99D0BD63476}"/>
    <hyperlink ref="G253" r:id="rId382" xr:uid="{93D17EEF-ED51-439D-8F21-D51C563B5B8F}"/>
    <hyperlink ref="Z253" r:id="rId383" xr:uid="{B6787DCB-F94A-4A6B-91D2-6FCA8F9622E6}"/>
    <hyperlink ref="G254" r:id="rId384" xr:uid="{E8BA1804-A77E-4098-B8CE-6C684CF62BCF}"/>
    <hyperlink ref="Z254" r:id="rId385" xr:uid="{F6027484-2CD8-44DC-BEA0-D621B38689C1}"/>
    <hyperlink ref="G255" r:id="rId386" xr:uid="{389BF27F-4C28-4E73-8122-7BDDD4E39F76}"/>
    <hyperlink ref="Z255" r:id="rId387" xr:uid="{6909AA39-F7AE-42DD-9442-8E93653230F3}"/>
    <hyperlink ref="G256" r:id="rId388" xr:uid="{1335BE39-90EE-455B-9807-EF0FE14199E4}"/>
    <hyperlink ref="Z256" r:id="rId389" xr:uid="{C3F364CB-55F5-4DFA-9B16-4281CD522E7D}"/>
    <hyperlink ref="G257" r:id="rId390" xr:uid="{868204C6-9CAD-487D-A12B-76B5FDD26816}"/>
    <hyperlink ref="Z257" r:id="rId391" xr:uid="{17C8A41E-5AEE-443A-805D-5263E0B223ED}"/>
    <hyperlink ref="G258" r:id="rId392" xr:uid="{B7902C27-43E0-473E-971D-E8007764D2DF}"/>
    <hyperlink ref="Z258" r:id="rId393" xr:uid="{AB06D5C8-43EB-4E6F-B69C-0F83B3677004}"/>
    <hyperlink ref="G259" r:id="rId394" xr:uid="{4DBF3621-A8DF-4DF8-8CE3-AAFDEEF5D4C3}"/>
    <hyperlink ref="Z259" r:id="rId395" xr:uid="{73BA0FA6-9821-4C3B-9BEB-DECAD14A0815}"/>
    <hyperlink ref="G260" r:id="rId396" xr:uid="{71DE4651-D77E-40BD-A790-62A74C7FC2C0}"/>
    <hyperlink ref="Z260" r:id="rId397" xr:uid="{E4A6BC29-2F35-4A06-9932-9FA38D626708}"/>
    <hyperlink ref="G261" r:id="rId398" xr:uid="{28510B31-A2E6-49C1-BB61-EB552FA50354}"/>
    <hyperlink ref="G262" r:id="rId399" xr:uid="{22BD16DD-F984-47F6-83DC-6275A4C618BA}"/>
    <hyperlink ref="Z262" r:id="rId400" xr:uid="{2675D94C-A2AD-4570-BDB2-E8E1EB77EBE4}"/>
    <hyperlink ref="G263" r:id="rId401" xr:uid="{A68D0433-9137-4D7D-B6A2-872C2CEEF3D5}"/>
    <hyperlink ref="G264" r:id="rId402" xr:uid="{2CB0DB53-EADE-49E3-B220-AF951707D8DC}"/>
    <hyperlink ref="Z264" r:id="rId403" xr:uid="{5023D935-DB67-4981-A75E-8A62FB6FD3E5}"/>
    <hyperlink ref="G265" r:id="rId404" xr:uid="{5BF2639E-6DDC-4F76-8FD5-780F8E9108A6}"/>
    <hyperlink ref="Z265" r:id="rId405" xr:uid="{51E01027-D082-41C7-A486-ADEE6989F7A0}"/>
    <hyperlink ref="AN265" r:id="rId406" xr:uid="{6D4C58BE-2E8D-41B1-88BA-E07DC3FFEC8C}"/>
    <hyperlink ref="G266" r:id="rId407" xr:uid="{4857BB98-4291-4317-A896-D80332CED6C9}"/>
    <hyperlink ref="Z266" r:id="rId408" xr:uid="{5BA76924-3462-4FD6-B3FF-63C8DAFC7AA5}"/>
    <hyperlink ref="G267" r:id="rId409" xr:uid="{EA62E74F-D103-478E-93B1-AFC0C7B2DDAC}"/>
    <hyperlink ref="G268" r:id="rId410" xr:uid="{364E8D96-9A48-43B6-A876-CBE63B7E8360}"/>
    <hyperlink ref="Z268" r:id="rId411" xr:uid="{AD4CCECE-3465-4F08-A5D3-78C6EB2C76D1}"/>
    <hyperlink ref="G269" r:id="rId412" xr:uid="{F481EA1A-A8A8-4975-B606-5D7578A78F22}"/>
    <hyperlink ref="Z269" r:id="rId413" xr:uid="{FAC711D5-0EB3-495B-B60E-E250466A9F81}"/>
    <hyperlink ref="G270" r:id="rId414" xr:uid="{35D61390-1E18-4BAA-B5D1-D22B4C832ED0}"/>
    <hyperlink ref="Z270" r:id="rId415" xr:uid="{4EB2FDB6-EB7D-40FB-AC0B-DD22998B969E}"/>
    <hyperlink ref="G271" r:id="rId416" xr:uid="{E9CAE85A-B7B1-4B54-9784-3B566C714FB6}"/>
    <hyperlink ref="Z271" r:id="rId417" xr:uid="{2F288059-576F-44BB-8E65-A630A3F49736}"/>
    <hyperlink ref="G272" r:id="rId418" xr:uid="{DC91AF86-0666-4765-9703-9471CD2D96E9}"/>
    <hyperlink ref="Z272" r:id="rId419" xr:uid="{FF5E38F0-0050-4124-BBDC-94CFE210AECE}"/>
    <hyperlink ref="G273" r:id="rId420" xr:uid="{6660506A-5C58-4FBF-9E64-B67EA62935E8}"/>
    <hyperlink ref="Z273" r:id="rId421" xr:uid="{71AE34AB-6675-4300-A126-9ED4439AE9F7}"/>
    <hyperlink ref="G274" r:id="rId422" xr:uid="{900A52A1-9540-4324-B553-961EEDD0F44B}"/>
    <hyperlink ref="Z274" r:id="rId423" xr:uid="{921E277F-2036-4E67-927B-CD26B025361A}"/>
    <hyperlink ref="G275" r:id="rId424" xr:uid="{5D43FE52-EEDB-4BE5-8E7A-5050EC0A7A7A}"/>
    <hyperlink ref="Z275" r:id="rId425" xr:uid="{161707BF-D1FB-4DC4-A10E-3EDA599F5358}"/>
    <hyperlink ref="G276" r:id="rId426" xr:uid="{28E6638E-ADC8-4AA7-8185-CEEEC7DA040C}"/>
    <hyperlink ref="Z276" r:id="rId427" xr:uid="{F983BC30-51FC-4253-BF6A-3446BAC33233}"/>
    <hyperlink ref="G277" r:id="rId428" xr:uid="{4F358B4F-609F-4AF4-8B64-98B5BFFD0684}"/>
    <hyperlink ref="Z277" r:id="rId429" xr:uid="{DBCC74B0-33B2-4E26-8D3A-D82D016606EF}"/>
    <hyperlink ref="G278" r:id="rId430" xr:uid="{56030D0A-7F75-4367-8C11-4EFF7D2DA063}"/>
    <hyperlink ref="G279" r:id="rId431" xr:uid="{BCDB6509-2DDE-416A-83C9-CCA5B40EB415}"/>
    <hyperlink ref="Z279" r:id="rId432" xr:uid="{EF689F4E-D9A5-4681-8C73-D1F228C0C639}"/>
    <hyperlink ref="G280" r:id="rId433" xr:uid="{8A8A0336-07FD-4DC5-90B7-37A82059D80E}"/>
    <hyperlink ref="Z280" r:id="rId434" xr:uid="{5408AE37-1636-4CF6-AAF3-7D829B5C7335}"/>
    <hyperlink ref="G281" r:id="rId435" xr:uid="{164381AA-E7CC-452E-B254-FB6F57DC8340}"/>
    <hyperlink ref="Z281" r:id="rId436" xr:uid="{A527D8FC-EB64-487B-A098-4270415C94FB}"/>
    <hyperlink ref="G282" r:id="rId437" xr:uid="{FA4038B9-0266-4A2A-982C-46F069ECBE14}"/>
    <hyperlink ref="Z282" r:id="rId438" xr:uid="{00C49C28-0294-4BA5-9906-06989C7C7148}"/>
    <hyperlink ref="G283" r:id="rId439" xr:uid="{0DE0C0CE-0E4D-4DB1-976E-5F963D497FEC}"/>
    <hyperlink ref="Z283" r:id="rId440" xr:uid="{CC333368-1895-4706-B253-DBF6E2A7C950}"/>
    <hyperlink ref="G284" r:id="rId441" xr:uid="{E138D3BB-A883-4598-B0F5-97F5D1EDEFD7}"/>
    <hyperlink ref="Z284" r:id="rId442" xr:uid="{68D74D0D-41E3-4ED0-B5F0-5F5F0B729128}"/>
    <hyperlink ref="G285" r:id="rId443" xr:uid="{4C218893-670D-4ACA-B7F0-30BF16022A94}"/>
    <hyperlink ref="Z285" r:id="rId444" xr:uid="{EFEBB4AE-A737-4C2F-ADD1-E4617E242B18}"/>
    <hyperlink ref="G286" r:id="rId445" xr:uid="{79A020EA-85E7-45DC-8EBF-C7B01F8B81B5}"/>
    <hyperlink ref="Z286" r:id="rId446" xr:uid="{C4FA9B91-1C2B-4BD9-BF0F-44D2B64B2272}"/>
    <hyperlink ref="G287" r:id="rId447" xr:uid="{4FA75063-E304-4B06-B9AE-E216850FDC70}"/>
    <hyperlink ref="Z287" r:id="rId448" xr:uid="{51C6B6F6-4590-4DEC-9437-4FB91BC0C7D2}"/>
    <hyperlink ref="G288" r:id="rId449" xr:uid="{82755A5E-4D09-4C54-91C2-E90B2F160DAA}"/>
    <hyperlink ref="Z288" r:id="rId450" xr:uid="{029315CA-DC6D-4833-BACF-1A8CCC3BF770}"/>
    <hyperlink ref="G289" r:id="rId451" xr:uid="{A19C98B9-8F9F-4BD4-AD13-C580AFC2D9B2}"/>
    <hyperlink ref="Z289" r:id="rId452" xr:uid="{C9DFB592-4588-4160-8C85-3FC41CF1DBFB}"/>
    <hyperlink ref="G290" r:id="rId453" xr:uid="{0853B137-5D4F-4773-8EB0-370DA3393396}"/>
    <hyperlink ref="Z290" r:id="rId454" xr:uid="{3EB8D1BA-F9D3-40E1-BA38-481EE56CC05E}"/>
    <hyperlink ref="G291" r:id="rId455" xr:uid="{BB3F2FB3-DE1B-4146-AD74-62119B7E2B86}"/>
    <hyperlink ref="Z291" r:id="rId456" xr:uid="{A5CA4DF2-7867-4CAC-A23F-4916B943B372}"/>
    <hyperlink ref="G292" r:id="rId457" xr:uid="{CF6B1B5F-9685-4AF8-9688-31ECE6E9A6F3}"/>
    <hyperlink ref="Z292" r:id="rId458" xr:uid="{5FEE8C66-AEA6-48BB-A0FC-52F1158F3E5C}"/>
    <hyperlink ref="G293" r:id="rId459" xr:uid="{D71F9354-899C-4CA0-8DE0-8685FEF22664}"/>
    <hyperlink ref="G294" r:id="rId460" xr:uid="{FEB51CA6-C83F-4DAC-B39E-7FBCFF5DFFCE}"/>
    <hyperlink ref="Z294" r:id="rId461" xr:uid="{CDC93423-B76F-434B-8456-000662783548}"/>
    <hyperlink ref="G295" r:id="rId462" xr:uid="{0AE8BA46-2578-4273-A6C0-B4B5F4076FD8}"/>
    <hyperlink ref="Z295" r:id="rId463" xr:uid="{74B863E6-8340-4CAB-A79B-973E94CD30FA}"/>
    <hyperlink ref="G296" r:id="rId464" xr:uid="{AF818138-46A6-4CF9-A47C-5F003F90CD15}"/>
    <hyperlink ref="Z296" r:id="rId465" xr:uid="{7531758B-4305-464D-A317-54F7FD899949}"/>
    <hyperlink ref="G297" r:id="rId466" xr:uid="{CA4D9AF0-2254-4322-B1AF-D7137197EF87}"/>
    <hyperlink ref="Z297" r:id="rId467" xr:uid="{844BF2A2-5ED3-458D-BF4B-955FB92A9150}"/>
    <hyperlink ref="G298" r:id="rId468" xr:uid="{5663E262-5571-4FFF-85A4-B2F87667F127}"/>
    <hyperlink ref="Z298" r:id="rId469" xr:uid="{8BFB14CC-0753-4638-82E3-DE9A8762D5C7}"/>
    <hyperlink ref="G299" r:id="rId470" xr:uid="{EF48D2EB-187F-4B4F-93E7-A3683E5B72CE}"/>
    <hyperlink ref="Z299" r:id="rId471" xr:uid="{28F6F4F1-4B6E-4D8B-A111-25EF8E882BF9}"/>
    <hyperlink ref="G300" r:id="rId472" xr:uid="{6C31A268-9C60-450D-A31A-881AC7BD75B7}"/>
    <hyperlink ref="Z300" r:id="rId473" xr:uid="{AAACE993-6BD0-4DA6-A985-E8BE3A84338C}"/>
    <hyperlink ref="G301" r:id="rId474" xr:uid="{FB8A7F22-3BCE-481B-A5F1-9F8092313132}"/>
    <hyperlink ref="Z301" r:id="rId475" xr:uid="{1A524240-7A66-44FD-8CD5-B7B71AD307DC}"/>
    <hyperlink ref="G302" r:id="rId476" xr:uid="{8098B879-D864-4D38-B0A3-4A148A3456A5}"/>
    <hyperlink ref="Z302" r:id="rId477" xr:uid="{B112B8CC-57CE-4008-BB66-91D76BBA2D6E}"/>
    <hyperlink ref="G303" r:id="rId478" xr:uid="{82278ECB-6F37-40A1-828D-B1DD88D59153}"/>
    <hyperlink ref="Z303" r:id="rId479" xr:uid="{711BD3A1-FE90-4463-8FA0-937306D6F478}"/>
    <hyperlink ref="G304" r:id="rId480" xr:uid="{2066941D-2A11-4121-B754-39EB43218B89}"/>
    <hyperlink ref="Z304" r:id="rId481" xr:uid="{34A0E0B2-CE1B-4840-B5FF-34DCBDE70DE7}"/>
    <hyperlink ref="G305" r:id="rId482" xr:uid="{7ED281A8-1940-4A16-A7C8-13811EBB242D}"/>
    <hyperlink ref="Z305" r:id="rId483" xr:uid="{37EA5B26-67C8-4410-8DF9-BBAC6D8865C1}"/>
    <hyperlink ref="G306" r:id="rId484" xr:uid="{650DBD6F-56EF-44D4-BCF4-1432E672727C}"/>
    <hyperlink ref="Z306" r:id="rId485" xr:uid="{31EFE02F-6FBC-4EA6-B53E-151E358B066F}"/>
    <hyperlink ref="G307" r:id="rId486" xr:uid="{D970C159-6C0C-4085-ADA7-4BAEBD5BD007}"/>
    <hyperlink ref="Z307" r:id="rId487" xr:uid="{5C78513B-5F8F-4155-B577-345468236CE6}"/>
    <hyperlink ref="G308" r:id="rId488" xr:uid="{A247F47D-0A65-4F8B-B19A-BCF2D1B9619B}"/>
    <hyperlink ref="G309" r:id="rId489" xr:uid="{795E999B-ED7D-48C6-BF64-734B6DA94CF4}"/>
    <hyperlink ref="G310" r:id="rId490" xr:uid="{7C352964-88BF-42D7-A815-1657992267B4}"/>
    <hyperlink ref="Z310" r:id="rId491" xr:uid="{196F1ED7-454A-450F-8CA5-8D6C0AA8D4D4}"/>
    <hyperlink ref="G311" r:id="rId492" xr:uid="{265C5BE7-5EF2-4FB6-A7F7-7F15B82C5F20}"/>
    <hyperlink ref="Z311" r:id="rId493" xr:uid="{045F37A9-C9C2-46B6-A559-49EDC795150F}"/>
    <hyperlink ref="G312" r:id="rId494" xr:uid="{8F89538D-DFB8-4C82-81A9-DB45E2A6C8B6}"/>
    <hyperlink ref="Z312" r:id="rId495" xr:uid="{DC0D8FB3-7C34-4F62-894A-CFB796F819BB}"/>
    <hyperlink ref="G313" r:id="rId496" xr:uid="{229D4D89-3CD0-474A-AE41-D25CF1C0AC22}"/>
    <hyperlink ref="Z313" r:id="rId497" xr:uid="{38E49A18-5347-4614-AE77-D0BEED45DA3D}"/>
    <hyperlink ref="G314" r:id="rId498" xr:uid="{2AD60602-DDD3-43AD-996B-6116DB020497}"/>
    <hyperlink ref="Z314" r:id="rId499" xr:uid="{0B0A0B6C-C002-407A-A6A6-5AF261BA7834}"/>
    <hyperlink ref="G315" r:id="rId500" xr:uid="{A588C347-3D61-4B57-B7D0-A7508A07970A}"/>
    <hyperlink ref="Z315" r:id="rId501" xr:uid="{7F7829B4-3DD9-4512-8CA7-37B0249AB563}"/>
    <hyperlink ref="G316" r:id="rId502" xr:uid="{D2FA5E2B-39E8-42D5-A500-97CFFBD8484C}"/>
    <hyperlink ref="Z316" r:id="rId503" xr:uid="{8127B4E4-B7B0-46DC-A689-FF81495CEB24}"/>
    <hyperlink ref="G317" r:id="rId504" xr:uid="{70F54ED5-3783-4107-A1AE-8BD1E89651F5}"/>
    <hyperlink ref="Z317" r:id="rId505" xr:uid="{234F6D17-30A8-4D73-AEEE-E6FBED6BA44A}"/>
    <hyperlink ref="G318" r:id="rId506" xr:uid="{C5F6A30C-9D0D-423B-9B8B-D5603FE9A17E}"/>
    <hyperlink ref="Z318" r:id="rId507" xr:uid="{A0588069-ACDE-42AB-B27F-A97DBAE964B4}"/>
    <hyperlink ref="G319" r:id="rId508" xr:uid="{BEAF60F8-EDA5-4964-B6B1-F58D5115DF76}"/>
    <hyperlink ref="Z319" r:id="rId509" xr:uid="{754946EC-4761-4B3E-8DAD-EC8799AF6F12}"/>
    <hyperlink ref="G320" r:id="rId510" xr:uid="{2725B3BB-49B9-4EF3-A1E5-B8B668BC1D62}"/>
    <hyperlink ref="Z320" r:id="rId511" xr:uid="{53A77972-4A3E-4172-8D6C-6E8FCF51EE37}"/>
    <hyperlink ref="G321" r:id="rId512" xr:uid="{6F4EB2C5-6E8F-442E-8177-9BD0A665E8C8}"/>
    <hyperlink ref="Z321" r:id="rId513" xr:uid="{D4EEE8A3-BC41-4BA7-911C-CC7715021FC3}"/>
    <hyperlink ref="G322" r:id="rId514" xr:uid="{3C57D0C2-1BC2-45A2-9F1D-EE417254EE9E}"/>
    <hyperlink ref="Z322" r:id="rId515" xr:uid="{B077CE2E-3F86-4D38-8B88-8A424BD5BF47}"/>
    <hyperlink ref="G323" r:id="rId516" xr:uid="{E789CFA1-2CF9-4CF7-8D14-57CB332EDC24}"/>
    <hyperlink ref="Z323" r:id="rId517" xr:uid="{8AEE4C1F-EB33-4D7C-BD4B-AE51F4DCB6F6}"/>
    <hyperlink ref="G324" r:id="rId518" xr:uid="{89EE63A7-65D2-4A9E-848E-9EE90348A5B2}"/>
    <hyperlink ref="Z324" r:id="rId519" xr:uid="{08F09670-9736-4B36-9FFB-CFBF2072FAAE}"/>
    <hyperlink ref="G325" r:id="rId520" xr:uid="{BC658A46-77AA-49B3-BC7B-7B5AE4B2D6B7}"/>
    <hyperlink ref="Z325" r:id="rId521" xr:uid="{4D7B68B9-35DC-40AF-BC52-5B79EA722E95}"/>
    <hyperlink ref="G326" r:id="rId522" xr:uid="{EE0F839B-73E1-453E-AA01-6A15AF0515C8}"/>
    <hyperlink ref="Z326" r:id="rId523" xr:uid="{93B53391-5C89-4AC0-BA36-65E897D28004}"/>
    <hyperlink ref="G327" r:id="rId524" xr:uid="{CC83F14E-C45D-450D-8A8C-6290A8F5DCC8}"/>
    <hyperlink ref="Z327" r:id="rId525" xr:uid="{9060ADBE-8AAA-45F8-B566-509D8F13B530}"/>
    <hyperlink ref="G328" r:id="rId526" xr:uid="{567A8D0D-E5B0-4E10-B3B1-421D9A3CA7C7}"/>
    <hyperlink ref="Z328" r:id="rId527" xr:uid="{5F39AC79-25E8-44BD-8869-0A26028CC1DF}"/>
    <hyperlink ref="G329" r:id="rId528" xr:uid="{6DBD3250-8257-4BE4-B1F1-8B30949D950E}"/>
    <hyperlink ref="Z329" r:id="rId529" xr:uid="{E2646F83-280A-413B-97DC-D54715636141}"/>
    <hyperlink ref="G330" r:id="rId530" xr:uid="{31A69E72-9FAA-49C7-B492-2B0FD6335704}"/>
    <hyperlink ref="G331" r:id="rId531" xr:uid="{A2D01A27-4DEB-413F-A54D-386D2894F710}"/>
    <hyperlink ref="Z331" r:id="rId532" xr:uid="{87431B32-8231-465D-A534-4A24B70A184A}"/>
    <hyperlink ref="G332" r:id="rId533" xr:uid="{C17ABF59-A479-4EF5-AB10-26320BEF3134}"/>
    <hyperlink ref="Z332" r:id="rId534" xr:uid="{157F0BFB-5585-4DBF-89DC-DFC9049BCFA7}"/>
    <hyperlink ref="G333" r:id="rId535" xr:uid="{07F8BAF6-A443-4DD7-BFEB-B92161B11BBE}"/>
    <hyperlink ref="Z333" r:id="rId536" xr:uid="{C48C917D-B553-4B8A-A414-C4E65A2FDDCB}"/>
    <hyperlink ref="G334" r:id="rId537" xr:uid="{D198EF73-A53A-4814-A030-14EB899257A9}"/>
    <hyperlink ref="Z334" r:id="rId538" xr:uid="{91D72F08-724E-4046-BD8F-0099DA72E5EB}"/>
    <hyperlink ref="G335" r:id="rId539" xr:uid="{F6E99CE8-7407-4818-9EFF-54E01683DB4A}"/>
    <hyperlink ref="Z335" r:id="rId540" xr:uid="{980056F0-C6D9-4E25-9B47-1EBAF317B53C}"/>
    <hyperlink ref="G336" r:id="rId541" xr:uid="{87FECFEF-9E79-41F2-B48B-7FC8595C880F}"/>
    <hyperlink ref="Z336" r:id="rId542" xr:uid="{274E6673-7125-4FB3-AC89-8998E3619BA0}"/>
    <hyperlink ref="G337" r:id="rId543" xr:uid="{274FCE13-9915-471D-ADB3-C3E8813E1B75}"/>
    <hyperlink ref="Z337" r:id="rId544" xr:uid="{3ACCADD3-5E4B-4A25-B0B8-27194483CF0D}"/>
    <hyperlink ref="G338" r:id="rId545" xr:uid="{F8A561B1-06B3-4079-A5BF-E37C102A4165}"/>
    <hyperlink ref="Z338" r:id="rId546" xr:uid="{4A9AC10C-7829-4480-8272-55058F0582CF}"/>
    <hyperlink ref="G339" r:id="rId547" xr:uid="{45EB91C1-2E26-40B1-BECF-5ADB522FD9C3}"/>
    <hyperlink ref="Z339" r:id="rId548" xr:uid="{9FEA4AD7-E46F-430D-B57B-CAADC66EEE6A}"/>
    <hyperlink ref="G340" r:id="rId549" xr:uid="{2E9036A6-BB83-487B-82BB-011B919389AA}"/>
    <hyperlink ref="Z340" r:id="rId550" xr:uid="{6A9DB02B-3085-4C1C-B1EC-926846F56313}"/>
    <hyperlink ref="G341" r:id="rId551" xr:uid="{01B364DB-F021-4D72-A152-1118C344D70E}"/>
    <hyperlink ref="Z341" r:id="rId552" xr:uid="{183791DA-9658-468A-B9A4-8DF4F96B1D09}"/>
    <hyperlink ref="G342" r:id="rId553" xr:uid="{878D097E-DE97-431F-83F8-4D77CDAB8EFA}"/>
    <hyperlink ref="Z342" r:id="rId554" xr:uid="{6003960C-35AA-4F0F-8590-43460FA6E90E}"/>
    <hyperlink ref="G343" r:id="rId555" xr:uid="{35997034-8F6A-42DA-93DB-1A78A3B2A685}"/>
    <hyperlink ref="Z343" r:id="rId556" xr:uid="{6DFF5895-9749-4A2F-9963-44E0329DB1EE}"/>
    <hyperlink ref="G344" r:id="rId557" xr:uid="{5254CC46-6008-4899-95FC-72A72F744614}"/>
    <hyperlink ref="Z344" r:id="rId558" xr:uid="{D8086777-664F-433E-BDD5-388E7798E91C}"/>
    <hyperlink ref="G345" r:id="rId559" xr:uid="{EA64F951-8BEB-4A5C-BEF4-FED56266EE46}"/>
    <hyperlink ref="Z345" r:id="rId560" xr:uid="{E0621C80-9516-4530-9942-0D9BCAF5A35C}"/>
    <hyperlink ref="G346" r:id="rId561" xr:uid="{95222D46-59C8-4584-A5FD-CDF7CCDBCF86}"/>
    <hyperlink ref="Z346" r:id="rId562" xr:uid="{563EA311-0D97-4F71-9F27-805E3CA7EEEE}"/>
    <hyperlink ref="G347" r:id="rId563" xr:uid="{FE348B42-9DA4-4430-A7F1-169DB58CF28F}"/>
    <hyperlink ref="Z347" r:id="rId564" xr:uid="{55F92329-F32B-4A37-848A-688C15DBDA12}"/>
    <hyperlink ref="G348" r:id="rId565" xr:uid="{47E043B1-3497-4F82-A90E-5453169AF74E}"/>
    <hyperlink ref="Z348" r:id="rId566" xr:uid="{EF91DE9A-D35C-4F97-99ED-E6C3570DF314}"/>
    <hyperlink ref="G349" r:id="rId567" xr:uid="{68F75E58-1893-441E-B6D5-D2948AD68F2E}"/>
    <hyperlink ref="Z349" r:id="rId568" xr:uid="{0F42C4EA-0656-4176-BF78-7B65C7CA7F81}"/>
    <hyperlink ref="G350" r:id="rId569" xr:uid="{44905A4B-FD49-4C84-8406-B06B631B72AC}"/>
    <hyperlink ref="Z350" r:id="rId570" xr:uid="{7B2C4D5E-1F2B-4515-9FC8-CF907FE15649}"/>
    <hyperlink ref="G351" r:id="rId571" xr:uid="{DC504C39-E95B-48E4-85F1-9203903EC7FC}"/>
    <hyperlink ref="Z351" r:id="rId572" xr:uid="{8D6DAB78-4900-4669-A861-EF633C28E98E}"/>
    <hyperlink ref="G352" r:id="rId573" xr:uid="{FA40F37D-739B-4769-BE97-A2A56E84D4C4}"/>
    <hyperlink ref="Z352" r:id="rId574" xr:uid="{FF6FE5E0-E7DC-457C-AC91-B2B7861DDF32}"/>
    <hyperlink ref="G353" r:id="rId575" xr:uid="{364396BE-67A5-4588-BFA7-8A8E850C6F84}"/>
    <hyperlink ref="G354" r:id="rId576" xr:uid="{D3A208FF-DCF3-43A6-BDD5-0B9E289537CE}"/>
    <hyperlink ref="Z354" r:id="rId577" xr:uid="{0AD4D5EE-C335-4BBD-9C0A-652713A1A0C6}"/>
    <hyperlink ref="G355" r:id="rId578" xr:uid="{8EF73B5C-8D14-4E31-ACF4-A562184CF6F1}"/>
    <hyperlink ref="Z355" r:id="rId579" xr:uid="{E8DA2C53-1368-4113-AFB0-FF8A5BF68BC1}"/>
    <hyperlink ref="G356" r:id="rId580" xr:uid="{57F283DB-2804-47DA-9090-DF334703DF35}"/>
    <hyperlink ref="Z356" r:id="rId581" xr:uid="{1BAB40A0-E65A-469E-9593-E9E9D40AE2B3}"/>
    <hyperlink ref="G357" r:id="rId582" xr:uid="{A557F428-ABB3-43FC-BB9C-A257D1201C59}"/>
    <hyperlink ref="Z357" r:id="rId583" xr:uid="{3C9F5800-2BCA-45AD-A99B-D6FB3F498ACE}"/>
    <hyperlink ref="G358" r:id="rId584" xr:uid="{8F7A43E2-EFCA-49AB-A390-7B596BD2B29A}"/>
    <hyperlink ref="Z358" r:id="rId585" xr:uid="{871CB750-074D-45DF-BB52-1007EE0A6C61}"/>
    <hyperlink ref="G359" r:id="rId586" xr:uid="{9E2B8DC7-383F-433A-859F-41344D98BAEE}"/>
    <hyperlink ref="Z359" r:id="rId587" xr:uid="{82B5D594-2DA9-4869-AC17-CA0CF9829971}"/>
    <hyperlink ref="AN359" r:id="rId588" xr:uid="{66653B86-D4EA-44E6-B41E-A919F1A82A57}"/>
    <hyperlink ref="G360" r:id="rId589" xr:uid="{A3D16E91-63A9-48AD-9303-790D4E16AAEC}"/>
    <hyperlink ref="Z360" r:id="rId590" xr:uid="{1BAE5D69-54D8-4373-B575-897058875E6B}"/>
    <hyperlink ref="G361" r:id="rId591" xr:uid="{DC63A6A6-A39B-4B8E-8936-CF77B9090060}"/>
    <hyperlink ref="Z361" r:id="rId592" xr:uid="{0531B36A-8409-4B41-8DA0-1087782C2120}"/>
    <hyperlink ref="G362" r:id="rId593" xr:uid="{8AC6753B-E830-40F8-BC5C-27021B9B4DFE}"/>
    <hyperlink ref="Z362" r:id="rId594" xr:uid="{7A7BCC36-09C2-476C-A611-74B7C82E3A6C}"/>
    <hyperlink ref="G363" r:id="rId595" xr:uid="{8F6A1F8E-F447-45CB-937E-1C4EC7A12C64}"/>
    <hyperlink ref="Z363" r:id="rId596" xr:uid="{D6C91F53-3349-415B-8CEE-4160190FEC14}"/>
    <hyperlink ref="G364" r:id="rId597" xr:uid="{9F840D70-E1BC-47FC-AC59-C8D36D5BE6B4}"/>
    <hyperlink ref="Z364" r:id="rId598" xr:uid="{15FF10EB-55D6-44DC-B59E-230629155E9D}"/>
    <hyperlink ref="G365" r:id="rId599" xr:uid="{28861053-886D-465A-B08F-5866B96B1AD2}"/>
    <hyperlink ref="Z365" r:id="rId600" xr:uid="{0A01ED0D-E4E4-4B34-A2FF-444665109BA5}"/>
    <hyperlink ref="G366" r:id="rId601" xr:uid="{09A50BB7-A7C6-49FA-AA50-F97B9070A0DF}"/>
    <hyperlink ref="G367" r:id="rId602" xr:uid="{A70E6013-C13F-460E-8703-937FA1D9618D}"/>
    <hyperlink ref="Z367" r:id="rId603" xr:uid="{20EE2CAE-D704-42F6-B6DE-4C4184D04F46}"/>
    <hyperlink ref="G368" r:id="rId604" xr:uid="{3401C92E-3CB3-4020-B59D-65B1B07A884D}"/>
    <hyperlink ref="Z368" r:id="rId605" xr:uid="{EDA16D2D-2F16-49F8-8EBD-9FAE874CE073}"/>
    <hyperlink ref="G369" r:id="rId606" xr:uid="{4F012327-7A4D-4091-AAEF-FEE594DFCF1A}"/>
    <hyperlink ref="Z369" r:id="rId607" xr:uid="{8D408BD7-DBB7-4DE5-9BBC-DE4C1E3061A2}"/>
    <hyperlink ref="G370" r:id="rId608" xr:uid="{51439743-B966-40A4-896B-48A71261A6F6}"/>
    <hyperlink ref="Z370" r:id="rId609" xr:uid="{70A00DC2-E0E8-4DC8-B266-9E7166B450F3}"/>
    <hyperlink ref="G371" r:id="rId610" xr:uid="{FB0AC4CF-861D-4F31-9FB4-D48CA47FBAF1}"/>
    <hyperlink ref="Z371" r:id="rId611" xr:uid="{AD6B782E-DDAA-403C-8125-02FD4558EE57}"/>
    <hyperlink ref="G372" r:id="rId612" xr:uid="{3F960A78-1F8C-4D76-8BEF-EAF4EC99DD2A}"/>
    <hyperlink ref="Z372" r:id="rId613" xr:uid="{470DA994-B5EE-45CC-A5DC-EFED4C9BCD90}"/>
    <hyperlink ref="G373" r:id="rId614" xr:uid="{AA6BB8C8-0C26-4C52-84A1-6C9A2E8373F5}"/>
    <hyperlink ref="Z373" r:id="rId615" xr:uid="{44469F5B-AD45-4959-9722-4C6749D483D7}"/>
    <hyperlink ref="G374" r:id="rId616" xr:uid="{24F24D3E-82D5-4A6E-8367-8ECEABA71404}"/>
    <hyperlink ref="Z374" r:id="rId617" xr:uid="{C427A70F-6671-4268-9EA2-79D061B5756E}"/>
    <hyperlink ref="G375" r:id="rId618" xr:uid="{510E56BE-EC5F-494B-8218-AD2D285A34C8}"/>
    <hyperlink ref="Z375" r:id="rId619" xr:uid="{F821FFCD-E340-4DE3-AA9B-F2F874DCBEAD}"/>
    <hyperlink ref="G376" r:id="rId620" xr:uid="{9317488F-0C95-4478-8F4B-BF600AEF6270}"/>
    <hyperlink ref="Z376" r:id="rId621" xr:uid="{5D40124E-E2C7-4523-BFAC-075A07BD1EEC}"/>
    <hyperlink ref="G377" r:id="rId622" xr:uid="{56D8C9F2-3544-4EE3-B82F-6F9D6D85A6CA}"/>
    <hyperlink ref="Z377" r:id="rId623" xr:uid="{9FF5A6D3-A36C-4C1F-A230-C535917CD839}"/>
    <hyperlink ref="G378" r:id="rId624" xr:uid="{6BB43BF0-52F7-4295-A0DD-B53422BB61D3}"/>
    <hyperlink ref="Z378" r:id="rId625" xr:uid="{3AEF1895-C0F1-44AC-9096-E0C8504D58EB}"/>
    <hyperlink ref="G379" r:id="rId626" xr:uid="{7DAAF030-361B-4D91-8597-77629351F534}"/>
    <hyperlink ref="Z379" r:id="rId627" xr:uid="{1455473D-6831-4CDE-93DB-726008E628E0}"/>
    <hyperlink ref="G380" r:id="rId628" xr:uid="{E8DC89D9-BEBF-4A24-B452-2BA4B4B03B65}"/>
    <hyperlink ref="Z380" r:id="rId629" xr:uid="{689E4975-59D1-4627-BF56-0FFD2661A8EA}"/>
    <hyperlink ref="G381" r:id="rId630" xr:uid="{F2294EE9-FCAA-4BCE-8A9F-2FBF54308FBC}"/>
    <hyperlink ref="Z381" r:id="rId631" xr:uid="{C7F34BF8-2CF0-43AE-BFDD-F0C7E3E6A50B}"/>
    <hyperlink ref="G382" r:id="rId632" xr:uid="{4D81B72F-DA19-4712-BCD6-8B1130EB5425}"/>
    <hyperlink ref="G383" r:id="rId633" xr:uid="{B6747552-D30C-48CB-84B6-A887278B89C3}"/>
    <hyperlink ref="Z383" r:id="rId634" xr:uid="{7349FDC7-5ACF-43D3-AB24-F59C5C628E75}"/>
    <hyperlink ref="G384" r:id="rId635" xr:uid="{E67DE02E-DFF6-4F22-A02F-A5C6FA0E9413}"/>
    <hyperlink ref="Z384" r:id="rId636" xr:uid="{091B8D60-43F2-4D28-9FD3-3A6D11B51317}"/>
    <hyperlink ref="G385" r:id="rId637" xr:uid="{438782BB-2128-4314-8224-7EF7A14C9D9A}"/>
    <hyperlink ref="Z385" r:id="rId638" xr:uid="{CDBEE381-FDDF-45A4-8B19-10FD8A81A148}"/>
    <hyperlink ref="G386" r:id="rId639" xr:uid="{6477EAC6-5740-4A40-B8A0-2430B19882E2}"/>
    <hyperlink ref="Z386" r:id="rId640" xr:uid="{BF5992A4-2B99-4CA4-8F5B-21F29F52B25E}"/>
    <hyperlink ref="G387" r:id="rId641" xr:uid="{6ABFD27C-6BFE-4A02-B4C8-30AF334FC70C}"/>
    <hyperlink ref="Z387" r:id="rId642" xr:uid="{AF9D7667-B1FC-422A-8ABE-805C0F59DD56}"/>
    <hyperlink ref="G388" r:id="rId643" xr:uid="{97E8844E-6EFC-471D-9BC8-2C7F89384BE1}"/>
    <hyperlink ref="Z388" r:id="rId644" xr:uid="{5B30D50D-CC63-4771-8BF9-09CA92734436}"/>
    <hyperlink ref="G389" r:id="rId645" xr:uid="{F046C301-C26B-4410-AC6B-6408DB832211}"/>
    <hyperlink ref="Z389" r:id="rId646" xr:uid="{A64E9D90-86E8-4B81-A597-CE9E5C47BF1F}"/>
    <hyperlink ref="G390" r:id="rId647" xr:uid="{27BE644E-04DF-420D-B523-6366F3D56951}"/>
    <hyperlink ref="Z390" r:id="rId648" xr:uid="{725D3A04-7AD8-4EE2-A285-431A7316CA45}"/>
    <hyperlink ref="G391" r:id="rId649" xr:uid="{CE102716-41C7-437A-A30D-AC0FF472BA25}"/>
    <hyperlink ref="Z391" r:id="rId650" xr:uid="{CE1C3A4A-7B41-48EF-9A5C-0BE658742019}"/>
    <hyperlink ref="G392" r:id="rId651" xr:uid="{C7EEDD98-98D0-419D-A721-AA96E1C55349}"/>
    <hyperlink ref="Z392" r:id="rId652" xr:uid="{C92EF64C-9AB7-48B9-A72C-DDFDF92B5E1F}"/>
    <hyperlink ref="G393" r:id="rId653" xr:uid="{FB1D28DF-A5BF-4B40-AE41-CD84C4CE8E0A}"/>
    <hyperlink ref="Z393" r:id="rId654" xr:uid="{4BA6AABD-9083-45A3-B4EB-17E07580FAE6}"/>
    <hyperlink ref="G394" r:id="rId655" xr:uid="{E5CF25A6-648C-46AF-AD9F-9626FD955AB9}"/>
    <hyperlink ref="Z394" r:id="rId656" xr:uid="{EE7EDF8C-3EFA-4593-A2B3-2737016DF87E}"/>
    <hyperlink ref="G395" r:id="rId657" xr:uid="{1E777BA9-9861-4999-83CF-73851AB3419D}"/>
    <hyperlink ref="Z395" r:id="rId658" xr:uid="{512DF705-F8F6-453D-BF49-502814355737}"/>
    <hyperlink ref="G396" r:id="rId659" xr:uid="{7D02A90E-3A35-407D-8AFF-7C27B7865EF9}"/>
    <hyperlink ref="G397" r:id="rId660" xr:uid="{14F0C207-8F6F-4CE9-9DDE-D939805606AD}"/>
    <hyperlink ref="Z397" r:id="rId661" xr:uid="{5892EAA8-B2A9-473C-8BF0-81C3D5C1DF35}"/>
    <hyperlink ref="G398" r:id="rId662" xr:uid="{077C1B05-42EA-40E7-A0B2-B1059BDB810E}"/>
    <hyperlink ref="Z398" r:id="rId663" xr:uid="{ED5DD548-62F0-4134-8AA4-8A33ABA8BDC2}"/>
    <hyperlink ref="G399" r:id="rId664" xr:uid="{DFF03D6F-1FC0-42F7-B189-47FFF9ABF63A}"/>
    <hyperlink ref="Z399" r:id="rId665" xr:uid="{0E05E14E-A303-48D0-A9A9-A9CF53534338}"/>
    <hyperlink ref="G400" r:id="rId666" xr:uid="{440BEB82-76B0-444F-AA50-6273DA6D86AB}"/>
    <hyperlink ref="Z400" r:id="rId667" xr:uid="{996A6A3C-08D7-432D-BC76-B27AE509369C}"/>
    <hyperlink ref="G401" r:id="rId668" xr:uid="{33E87833-0128-4044-BEA8-9E545C062049}"/>
    <hyperlink ref="Z401" r:id="rId669" xr:uid="{BD584D82-B0D1-40F1-ADAE-A316412229F9}"/>
    <hyperlink ref="G402" r:id="rId670" xr:uid="{8D7C503C-D071-4D28-A469-280709E5D372}"/>
    <hyperlink ref="Z402" r:id="rId671" xr:uid="{4F13ED92-A643-4775-8525-CC7AFF4DABDE}"/>
    <hyperlink ref="G403" r:id="rId672" xr:uid="{EE531706-3B2E-46FC-BEA8-B5555536454F}"/>
    <hyperlink ref="Z403" r:id="rId673" xr:uid="{AC60757C-4DA1-4FE5-AE7A-CA00F81FDEBD}"/>
    <hyperlink ref="G404" r:id="rId674" xr:uid="{5308CED0-FF1B-4D1D-B2B8-426EBD539EB9}"/>
    <hyperlink ref="Z404" r:id="rId675" xr:uid="{892B0270-6BB8-4D99-A841-D4C9200581E5}"/>
    <hyperlink ref="G405" r:id="rId676" xr:uid="{BAB8E66C-60F0-4561-B1B9-F35F263272AB}"/>
    <hyperlink ref="Z405" r:id="rId677" xr:uid="{74D5B422-3B46-4034-AC4E-5A1A504D44E7}"/>
    <hyperlink ref="G406" r:id="rId678" xr:uid="{CF6DB580-B8DB-4036-A5DA-2091574C4965}"/>
    <hyperlink ref="Z406" r:id="rId679" xr:uid="{94A87384-7DF5-4C92-B60C-B39F658D1741}"/>
    <hyperlink ref="G407" r:id="rId680" xr:uid="{90A548AB-11D0-4C14-A7D2-1E4BE2242867}"/>
    <hyperlink ref="Z407" r:id="rId681" xr:uid="{33E17768-6A54-434B-84AD-6C7AE46A0E12}"/>
    <hyperlink ref="G408" r:id="rId682" xr:uid="{34B2D571-F1AB-4C53-BCBB-AD0F2B45EB9E}"/>
    <hyperlink ref="Z408" r:id="rId683" xr:uid="{2979E750-6688-44A7-AC9D-2DC61BEDB3B8}"/>
    <hyperlink ref="G409" r:id="rId684" xr:uid="{BB1607DD-2227-4B61-B12E-F81CCBA40712}"/>
    <hyperlink ref="Z409" r:id="rId685" xr:uid="{97831FD2-1294-42FE-B1E0-950C9E0819CD}"/>
    <hyperlink ref="G410" r:id="rId686" xr:uid="{FA5968F7-C21F-4313-9BF4-1C448BE4E100}"/>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71059C-2503-4561-84A0-6856891A84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2022+2023+2024</vt:lpstr>
      <vt:lpstr>Data 2022+2023</vt:lpstr>
      <vt:lpstr>Data finales 2022</vt:lpstr>
      <vt:lpstr>Data finales 2023</vt:lpstr>
      <vt:lpstr>Data finales 2024</vt:lpstr>
      <vt:lpstr>JPT-AU Jabouille 2023</vt:lpstr>
      <vt:lpstr>JPT-AU Sadek 2023</vt:lpstr>
      <vt:lpstr>PTC Jabouille 2023</vt:lpstr>
      <vt:lpstr>PTC Coman 2023</vt:lpstr>
      <vt:lpstr>PT-UK Jabouille 2023</vt:lpstr>
      <vt:lpstr>PT-UK Kapsa 2023</vt:lpstr>
      <vt:lpstr>PTJ Jabouille 2023</vt:lpstr>
      <vt:lpstr>PTJ Huet&amp;Martine 2023</vt:lpstr>
      <vt:lpstr>Data Jabouille 2024</vt:lpstr>
      <vt:lpstr>Data Guillermot-Exertier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 Jab'</dc:creator>
  <cp:lastModifiedBy>Francois Jabouille</cp:lastModifiedBy>
  <dcterms:created xsi:type="dcterms:W3CDTF">2015-06-05T18:17:20Z</dcterms:created>
  <dcterms:modified xsi:type="dcterms:W3CDTF">2025-09-15T20:42:36Z</dcterms:modified>
</cp:coreProperties>
</file>